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25892\Desktop\"/>
    </mc:Choice>
  </mc:AlternateContent>
  <bookViews>
    <workbookView xWindow="0" yWindow="600" windowWidth="20490" windowHeight="7755" tabRatio="729"/>
  </bookViews>
  <sheets>
    <sheet name="Breached&amp;Pasted email accounts" sheetId="2" r:id="rId1"/>
    <sheet name="Breachs" sheetId="25" r:id="rId2"/>
    <sheet name="Comprometimentos" sheetId="11" r:id="rId3"/>
    <sheet name="Datas" sheetId="22" r:id="rId4"/>
    <sheet name="BGU" sheetId="5" r:id="rId5"/>
    <sheet name="E-mails não ativos" sheetId="12" r:id="rId6"/>
    <sheet name="Sites" sheetId="16" r:id="rId7"/>
    <sheet name="Gráf1" sheetId="17" r:id="rId8"/>
    <sheet name="Gráf2" sheetId="18" r:id="rId9"/>
    <sheet name="Gráf3" sheetId="19" r:id="rId10"/>
    <sheet name="Gráf4" sheetId="20" r:id="rId11"/>
    <sheet name="Gráf5" sheetId="21" r:id="rId12"/>
  </sheets>
  <definedNames>
    <definedName name="_xlnm._FilterDatabase" localSheetId="4" hidden="1">BGU!$A$1:$I$12158</definedName>
    <definedName name="_xlnm._FilterDatabase" localSheetId="0" hidden="1">'Breached&amp;Pasted email accounts'!$A$1:$AD$150</definedName>
    <definedName name="_xlnm._FilterDatabase" localSheetId="2" hidden="1">Comprometimentos!$B$22:$C$28</definedName>
  </definedNames>
  <calcPr calcId="162913"/>
</workbook>
</file>

<file path=xl/calcChain.xml><?xml version="1.0" encoding="utf-8"?>
<calcChain xmlns="http://schemas.openxmlformats.org/spreadsheetml/2006/main">
  <c r="AA6" i="2" l="1"/>
  <c r="T152" i="2" l="1"/>
  <c r="T153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51" i="2"/>
  <c r="N151" i="2"/>
  <c r="N152" i="2"/>
  <c r="N153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H151" i="2"/>
  <c r="I151" i="2"/>
  <c r="G151" i="2"/>
  <c r="I152" i="2"/>
  <c r="I153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2" i="2"/>
  <c r="J151" i="2" l="1"/>
  <c r="K151" i="2"/>
  <c r="L151" i="2"/>
  <c r="M151" i="2"/>
  <c r="Y151" i="2"/>
  <c r="Z151" i="2"/>
  <c r="AA151" i="2" s="1"/>
  <c r="AB151" i="2"/>
  <c r="AC151" i="2"/>
  <c r="Y152" i="2"/>
  <c r="Z152" i="2"/>
  <c r="AA152" i="2" s="1"/>
  <c r="AB152" i="2"/>
  <c r="AC152" i="2"/>
  <c r="Y153" i="2"/>
  <c r="Z153" i="2"/>
  <c r="AB153" i="2"/>
  <c r="AC153" i="2"/>
  <c r="Y154" i="2"/>
  <c r="Z154" i="2"/>
  <c r="AA154" i="2" s="1"/>
  <c r="AB154" i="2"/>
  <c r="AC154" i="2"/>
  <c r="Y155" i="2"/>
  <c r="Z155" i="2"/>
  <c r="AA155" i="2" s="1"/>
  <c r="AB155" i="2"/>
  <c r="AC155" i="2"/>
  <c r="AD155" i="2"/>
  <c r="Y156" i="2"/>
  <c r="Z156" i="2"/>
  <c r="AA156" i="2" s="1"/>
  <c r="AB156" i="2"/>
  <c r="AC156" i="2"/>
  <c r="Y157" i="2"/>
  <c r="Z157" i="2"/>
  <c r="AB157" i="2"/>
  <c r="AC157" i="2"/>
  <c r="Y158" i="2"/>
  <c r="Z158" i="2"/>
  <c r="AA158" i="2" s="1"/>
  <c r="AB158" i="2"/>
  <c r="AC158" i="2"/>
  <c r="Y159" i="2"/>
  <c r="Z159" i="2"/>
  <c r="AA159" i="2" s="1"/>
  <c r="AB159" i="2"/>
  <c r="AC159" i="2"/>
  <c r="Y160" i="2"/>
  <c r="Z160" i="2"/>
  <c r="AA160" i="2" s="1"/>
  <c r="AB160" i="2"/>
  <c r="AC160" i="2"/>
  <c r="Y161" i="2"/>
  <c r="Z161" i="2"/>
  <c r="AB161" i="2"/>
  <c r="AC161" i="2"/>
  <c r="Y162" i="2"/>
  <c r="Z162" i="2"/>
  <c r="AA162" i="2" s="1"/>
  <c r="AB162" i="2"/>
  <c r="AC162" i="2"/>
  <c r="Y163" i="2"/>
  <c r="Z163" i="2"/>
  <c r="AA163" i="2" s="1"/>
  <c r="AB163" i="2"/>
  <c r="AC163" i="2"/>
  <c r="Y164" i="2"/>
  <c r="Z164" i="2"/>
  <c r="AA164" i="2" s="1"/>
  <c r="AB164" i="2"/>
  <c r="AC164" i="2"/>
  <c r="Y165" i="2"/>
  <c r="Z165" i="2"/>
  <c r="AB165" i="2"/>
  <c r="AC165" i="2"/>
  <c r="Y166" i="2"/>
  <c r="Z166" i="2"/>
  <c r="AA166" i="2" s="1"/>
  <c r="AB166" i="2"/>
  <c r="AC166" i="2"/>
  <c r="Y167" i="2"/>
  <c r="Z167" i="2"/>
  <c r="AA167" i="2" s="1"/>
  <c r="AB167" i="2"/>
  <c r="AC167" i="2"/>
  <c r="AD167" i="2"/>
  <c r="Y168" i="2"/>
  <c r="Z168" i="2"/>
  <c r="AA168" i="2" s="1"/>
  <c r="AB168" i="2"/>
  <c r="AC168" i="2"/>
  <c r="Y169" i="2"/>
  <c r="Z169" i="2"/>
  <c r="AB169" i="2"/>
  <c r="AC169" i="2"/>
  <c r="Y170" i="2"/>
  <c r="Z170" i="2"/>
  <c r="AA170" i="2" s="1"/>
  <c r="AB170" i="2"/>
  <c r="AC170" i="2"/>
  <c r="Y171" i="2"/>
  <c r="Z171" i="2"/>
  <c r="AA171" i="2" s="1"/>
  <c r="AB171" i="2"/>
  <c r="AC171" i="2"/>
  <c r="AD171" i="2"/>
  <c r="Y172" i="2"/>
  <c r="Z172" i="2"/>
  <c r="AA172" i="2" s="1"/>
  <c r="AB172" i="2"/>
  <c r="AC172" i="2"/>
  <c r="AD172" i="2"/>
  <c r="Y173" i="2"/>
  <c r="Z173" i="2"/>
  <c r="AA173" i="2" s="1"/>
  <c r="AB173" i="2"/>
  <c r="AC173" i="2"/>
  <c r="Y174" i="2"/>
  <c r="Z174" i="2"/>
  <c r="AA174" i="2" s="1"/>
  <c r="AB174" i="2"/>
  <c r="AC174" i="2"/>
  <c r="Y175" i="2"/>
  <c r="Z175" i="2"/>
  <c r="AA175" i="2" s="1"/>
  <c r="AB175" i="2"/>
  <c r="AC175" i="2"/>
  <c r="Y176" i="2"/>
  <c r="Z176" i="2"/>
  <c r="AA176" i="2" s="1"/>
  <c r="AB176" i="2"/>
  <c r="AC176" i="2"/>
  <c r="Y177" i="2"/>
  <c r="Z177" i="2"/>
  <c r="AB177" i="2"/>
  <c r="AC177" i="2"/>
  <c r="Y178" i="2"/>
  <c r="Z178" i="2"/>
  <c r="AA178" i="2" s="1"/>
  <c r="AB178" i="2"/>
  <c r="AC178" i="2"/>
  <c r="Y179" i="2"/>
  <c r="Z179" i="2"/>
  <c r="AA179" i="2" s="1"/>
  <c r="AB179" i="2"/>
  <c r="AC179" i="2"/>
  <c r="AD179" i="2"/>
  <c r="Y180" i="2"/>
  <c r="Z180" i="2"/>
  <c r="AB180" i="2"/>
  <c r="AC180" i="2"/>
  <c r="U152" i="2"/>
  <c r="W152" i="2"/>
  <c r="U160" i="2"/>
  <c r="W160" i="2"/>
  <c r="U164" i="2"/>
  <c r="V164" i="2"/>
  <c r="V168" i="2"/>
  <c r="W168" i="2"/>
  <c r="W172" i="2"/>
  <c r="U180" i="2"/>
  <c r="V180" i="2"/>
  <c r="O156" i="2"/>
  <c r="R156" i="2"/>
  <c r="O164" i="2"/>
  <c r="R164" i="2"/>
  <c r="O168" i="2"/>
  <c r="Q168" i="2"/>
  <c r="Q172" i="2"/>
  <c r="R172" i="2"/>
  <c r="R176" i="2"/>
  <c r="O180" i="2"/>
  <c r="M152" i="2"/>
  <c r="M153" i="2"/>
  <c r="K156" i="2"/>
  <c r="K160" i="2"/>
  <c r="K164" i="2"/>
  <c r="M164" i="2"/>
  <c r="K168" i="2"/>
  <c r="M168" i="2"/>
  <c r="K172" i="2"/>
  <c r="M172" i="2"/>
  <c r="K176" i="2"/>
  <c r="M176" i="2"/>
  <c r="K180" i="2"/>
  <c r="M180" i="2"/>
  <c r="G152" i="2"/>
  <c r="J152" i="2" s="1"/>
  <c r="G153" i="2"/>
  <c r="J153" i="2" s="1"/>
  <c r="G154" i="2"/>
  <c r="G155" i="2"/>
  <c r="G156" i="2"/>
  <c r="J156" i="2" s="1"/>
  <c r="G157" i="2"/>
  <c r="J157" i="2" s="1"/>
  <c r="G158" i="2"/>
  <c r="W158" i="2" s="1"/>
  <c r="G159" i="2"/>
  <c r="J159" i="2" s="1"/>
  <c r="G160" i="2"/>
  <c r="J160" i="2" s="1"/>
  <c r="G161" i="2"/>
  <c r="J161" i="2" s="1"/>
  <c r="G162" i="2"/>
  <c r="X162" i="2" s="1"/>
  <c r="G163" i="2"/>
  <c r="J163" i="2" s="1"/>
  <c r="G164" i="2"/>
  <c r="J164" i="2" s="1"/>
  <c r="G165" i="2"/>
  <c r="J165" i="2" s="1"/>
  <c r="G166" i="2"/>
  <c r="G167" i="2"/>
  <c r="J167" i="2" s="1"/>
  <c r="G168" i="2"/>
  <c r="J168" i="2" s="1"/>
  <c r="G169" i="2"/>
  <c r="J169" i="2" s="1"/>
  <c r="G170" i="2"/>
  <c r="P170" i="2" s="1"/>
  <c r="G171" i="2"/>
  <c r="J171" i="2" s="1"/>
  <c r="G172" i="2"/>
  <c r="J172" i="2" s="1"/>
  <c r="G173" i="2"/>
  <c r="J173" i="2" s="1"/>
  <c r="G174" i="2"/>
  <c r="G175" i="2"/>
  <c r="J175" i="2" s="1"/>
  <c r="G176" i="2"/>
  <c r="J176" i="2" s="1"/>
  <c r="G177" i="2"/>
  <c r="J177" i="2" s="1"/>
  <c r="G178" i="2"/>
  <c r="K178" i="2" s="1"/>
  <c r="G179" i="2"/>
  <c r="G180" i="2"/>
  <c r="J180" i="2" s="1"/>
  <c r="M174" i="2" l="1"/>
  <c r="J174" i="2"/>
  <c r="W166" i="2"/>
  <c r="J166" i="2"/>
  <c r="O178" i="2"/>
  <c r="M178" i="2"/>
  <c r="K174" i="2"/>
  <c r="K170" i="2"/>
  <c r="K166" i="2"/>
  <c r="K162" i="2"/>
  <c r="M157" i="2"/>
  <c r="O166" i="2"/>
  <c r="Q162" i="2"/>
  <c r="U178" i="2"/>
  <c r="W170" i="2"/>
  <c r="U166" i="2"/>
  <c r="M173" i="2"/>
  <c r="M169" i="2"/>
  <c r="M165" i="2"/>
  <c r="M160" i="2"/>
  <c r="M156" i="2"/>
  <c r="K152" i="2"/>
  <c r="Q174" i="2"/>
  <c r="P165" i="2"/>
  <c r="Q160" i="2"/>
  <c r="Q152" i="2"/>
  <c r="U176" i="2"/>
  <c r="X169" i="2"/>
  <c r="V165" i="2"/>
  <c r="U161" i="2"/>
  <c r="V156" i="2"/>
  <c r="AD176" i="2"/>
  <c r="AD163" i="2"/>
  <c r="L178" i="2"/>
  <c r="J178" i="2"/>
  <c r="X170" i="2"/>
  <c r="J170" i="2"/>
  <c r="M158" i="2"/>
  <c r="J158" i="2"/>
  <c r="K158" i="2"/>
  <c r="X179" i="2"/>
  <c r="J179" i="2"/>
  <c r="P155" i="2"/>
  <c r="J155" i="2"/>
  <c r="R173" i="2"/>
  <c r="P158" i="2"/>
  <c r="X174" i="2"/>
  <c r="AD159" i="2"/>
  <c r="U162" i="2"/>
  <c r="J162" i="2"/>
  <c r="AD152" i="2"/>
  <c r="M154" i="2"/>
  <c r="J154" i="2"/>
  <c r="U154" i="2" s="1"/>
  <c r="I154" i="2"/>
  <c r="Q154" i="2"/>
  <c r="K154" i="2"/>
  <c r="X154" i="2"/>
  <c r="U175" i="2"/>
  <c r="Q175" i="2"/>
  <c r="V175" i="2"/>
  <c r="O175" i="2"/>
  <c r="L175" i="2"/>
  <c r="X175" i="2"/>
  <c r="R175" i="2"/>
  <c r="K175" i="2"/>
  <c r="U171" i="2"/>
  <c r="Q171" i="2"/>
  <c r="L171" i="2"/>
  <c r="W171" i="2"/>
  <c r="P171" i="2"/>
  <c r="K171" i="2"/>
  <c r="X171" i="2"/>
  <c r="R171" i="2"/>
  <c r="U163" i="2"/>
  <c r="Q163" i="2"/>
  <c r="W163" i="2"/>
  <c r="P163" i="2"/>
  <c r="L163" i="2"/>
  <c r="K163" i="2"/>
  <c r="V163" i="2"/>
  <c r="O163" i="2"/>
  <c r="X163" i="2"/>
  <c r="R163" i="2"/>
  <c r="U159" i="2"/>
  <c r="Q159" i="2"/>
  <c r="V159" i="2"/>
  <c r="O159" i="2"/>
  <c r="L159" i="2"/>
  <c r="K159" i="2"/>
  <c r="W159" i="2"/>
  <c r="P159" i="2"/>
  <c r="R151" i="2"/>
  <c r="Q151" i="2"/>
  <c r="P151" i="2"/>
  <c r="M167" i="2"/>
  <c r="O171" i="2"/>
  <c r="X159" i="2"/>
  <c r="W155" i="2"/>
  <c r="M171" i="2"/>
  <c r="M155" i="2"/>
  <c r="U151" i="2"/>
  <c r="W177" i="2"/>
  <c r="O177" i="2"/>
  <c r="V177" i="2"/>
  <c r="P177" i="2"/>
  <c r="L177" i="2"/>
  <c r="U177" i="2"/>
  <c r="X177" i="2"/>
  <c r="Q177" i="2"/>
  <c r="R177" i="2"/>
  <c r="K177" i="2"/>
  <c r="W173" i="2"/>
  <c r="O173" i="2"/>
  <c r="U173" i="2"/>
  <c r="L173" i="2"/>
  <c r="V173" i="2"/>
  <c r="P173" i="2"/>
  <c r="X173" i="2"/>
  <c r="Q173" i="2"/>
  <c r="K173" i="2"/>
  <c r="W169" i="2"/>
  <c r="O169" i="2"/>
  <c r="R169" i="2"/>
  <c r="L169" i="2"/>
  <c r="U169" i="2"/>
  <c r="V169" i="2"/>
  <c r="P169" i="2"/>
  <c r="K169" i="2"/>
  <c r="W165" i="2"/>
  <c r="O165" i="2"/>
  <c r="X165" i="2"/>
  <c r="Q165" i="2"/>
  <c r="L165" i="2"/>
  <c r="R165" i="2"/>
  <c r="U165" i="2"/>
  <c r="K165" i="2"/>
  <c r="W161" i="2"/>
  <c r="O161" i="2"/>
  <c r="V161" i="2"/>
  <c r="P161" i="2"/>
  <c r="L161" i="2"/>
  <c r="X161" i="2"/>
  <c r="Q161" i="2"/>
  <c r="R161" i="2"/>
  <c r="K161" i="2"/>
  <c r="W157" i="2"/>
  <c r="O157" i="2"/>
  <c r="U157" i="2"/>
  <c r="L157" i="2"/>
  <c r="V157" i="2"/>
  <c r="P157" i="2"/>
  <c r="X157" i="2"/>
  <c r="Q157" i="2"/>
  <c r="R157" i="2"/>
  <c r="K157" i="2"/>
  <c r="W153" i="2"/>
  <c r="O153" i="2"/>
  <c r="R153" i="2"/>
  <c r="L153" i="2"/>
  <c r="U153" i="2"/>
  <c r="V153" i="2"/>
  <c r="P153" i="2"/>
  <c r="X153" i="2"/>
  <c r="Q153" i="2"/>
  <c r="K153" i="2"/>
  <c r="M179" i="2"/>
  <c r="M177" i="2"/>
  <c r="M175" i="2"/>
  <c r="M161" i="2"/>
  <c r="M159" i="2"/>
  <c r="Q169" i="2"/>
  <c r="R159" i="2"/>
  <c r="O151" i="2"/>
  <c r="W175" i="2"/>
  <c r="V171" i="2"/>
  <c r="U179" i="2"/>
  <c r="Q179" i="2"/>
  <c r="W179" i="2"/>
  <c r="P179" i="2"/>
  <c r="V179" i="2"/>
  <c r="O179" i="2"/>
  <c r="L179" i="2"/>
  <c r="U167" i="2"/>
  <c r="Q167" i="2"/>
  <c r="X167" i="2"/>
  <c r="R167" i="2"/>
  <c r="L167" i="2"/>
  <c r="V167" i="2"/>
  <c r="O167" i="2"/>
  <c r="K167" i="2"/>
  <c r="W167" i="2"/>
  <c r="P167" i="2"/>
  <c r="U155" i="2"/>
  <c r="Q155" i="2"/>
  <c r="L155" i="2"/>
  <c r="X155" i="2"/>
  <c r="R155" i="2"/>
  <c r="K155" i="2"/>
  <c r="V155" i="2"/>
  <c r="O155" i="2"/>
  <c r="X151" i="2"/>
  <c r="AA180" i="2"/>
  <c r="AD180" i="2"/>
  <c r="K179" i="2"/>
  <c r="M163" i="2"/>
  <c r="R179" i="2"/>
  <c r="P175" i="2"/>
  <c r="AD175" i="2"/>
  <c r="AA157" i="2"/>
  <c r="AD157" i="2"/>
  <c r="X180" i="2"/>
  <c r="P180" i="2"/>
  <c r="W180" i="2"/>
  <c r="Q180" i="2"/>
  <c r="X176" i="2"/>
  <c r="P176" i="2"/>
  <c r="V176" i="2"/>
  <c r="O176" i="2"/>
  <c r="L176" i="2"/>
  <c r="X172" i="2"/>
  <c r="P172" i="2"/>
  <c r="U172" i="2"/>
  <c r="L172" i="2"/>
  <c r="X168" i="2"/>
  <c r="P168" i="2"/>
  <c r="R168" i="2"/>
  <c r="L168" i="2"/>
  <c r="X164" i="2"/>
  <c r="P164" i="2"/>
  <c r="W164" i="2"/>
  <c r="Q164" i="2"/>
  <c r="L164" i="2"/>
  <c r="X160" i="2"/>
  <c r="P160" i="2"/>
  <c r="V160" i="2"/>
  <c r="O160" i="2"/>
  <c r="L160" i="2"/>
  <c r="X156" i="2"/>
  <c r="P156" i="2"/>
  <c r="U156" i="2"/>
  <c r="L156" i="2"/>
  <c r="X152" i="2"/>
  <c r="P152" i="2"/>
  <c r="R152" i="2"/>
  <c r="L152" i="2"/>
  <c r="L180" i="2"/>
  <c r="M170" i="2"/>
  <c r="M166" i="2"/>
  <c r="M162" i="2"/>
  <c r="R180" i="2"/>
  <c r="Q176" i="2"/>
  <c r="O172" i="2"/>
  <c r="Q170" i="2"/>
  <c r="P166" i="2"/>
  <c r="O162" i="2"/>
  <c r="R160" i="2"/>
  <c r="Q156" i="2"/>
  <c r="O152" i="2"/>
  <c r="W176" i="2"/>
  <c r="V172" i="2"/>
  <c r="U168" i="2"/>
  <c r="W156" i="2"/>
  <c r="V152" i="2"/>
  <c r="V178" i="2"/>
  <c r="R178" i="2"/>
  <c r="W178" i="2"/>
  <c r="P178" i="2"/>
  <c r="V174" i="2"/>
  <c r="R174" i="2"/>
  <c r="U174" i="2"/>
  <c r="O174" i="2"/>
  <c r="L174" i="2"/>
  <c r="V170" i="2"/>
  <c r="R170" i="2"/>
  <c r="L170" i="2"/>
  <c r="V166" i="2"/>
  <c r="R166" i="2"/>
  <c r="X166" i="2"/>
  <c r="Q166" i="2"/>
  <c r="L166" i="2"/>
  <c r="V162" i="2"/>
  <c r="R162" i="2"/>
  <c r="W162" i="2"/>
  <c r="P162" i="2"/>
  <c r="L162" i="2"/>
  <c r="V158" i="2"/>
  <c r="R158" i="2"/>
  <c r="U158" i="2"/>
  <c r="O158" i="2"/>
  <c r="L158" i="2"/>
  <c r="V154" i="2"/>
  <c r="R154" i="2"/>
  <c r="L154" i="2"/>
  <c r="Q178" i="2"/>
  <c r="P174" i="2"/>
  <c r="O170" i="2"/>
  <c r="Q158" i="2"/>
  <c r="P154" i="2"/>
  <c r="X178" i="2"/>
  <c r="W174" i="2"/>
  <c r="U170" i="2"/>
  <c r="X158" i="2"/>
  <c r="W154" i="2"/>
  <c r="AA161" i="2"/>
  <c r="AD161" i="2"/>
  <c r="AA177" i="2"/>
  <c r="AD177" i="2"/>
  <c r="AA169" i="2"/>
  <c r="AD169" i="2"/>
  <c r="AA153" i="2"/>
  <c r="AD153" i="2"/>
  <c r="AA165" i="2"/>
  <c r="AD165" i="2"/>
  <c r="AD173" i="2"/>
  <c r="AD168" i="2"/>
  <c r="AD164" i="2"/>
  <c r="AD160" i="2"/>
  <c r="AD156" i="2"/>
  <c r="AD151" i="2"/>
  <c r="AD174" i="2"/>
  <c r="AD166" i="2"/>
  <c r="AD158" i="2"/>
  <c r="AD178" i="2"/>
  <c r="AD170" i="2"/>
  <c r="AD162" i="2"/>
  <c r="AD154" i="2"/>
  <c r="H4" i="25"/>
  <c r="O154" i="2" l="1"/>
  <c r="T154" i="2"/>
  <c r="N154" i="2"/>
  <c r="W151" i="2"/>
  <c r="V151" i="2"/>
  <c r="L16" i="25"/>
  <c r="K15" i="25"/>
  <c r="K16" i="25"/>
  <c r="J14" i="25"/>
  <c r="I5" i="25" l="1"/>
  <c r="J6" i="25"/>
  <c r="K7" i="25"/>
  <c r="J8" i="25" l="1"/>
  <c r="I8" i="25"/>
  <c r="J15" i="25" l="1"/>
  <c r="I15" i="25"/>
  <c r="I14" i="25"/>
  <c r="H14" i="25"/>
  <c r="H13" i="25"/>
  <c r="I13" i="25"/>
  <c r="I16" i="25"/>
  <c r="J16" i="25"/>
  <c r="H15" i="25" l="1"/>
  <c r="H12" i="25"/>
  <c r="H16" i="25"/>
  <c r="M16" i="25" s="1"/>
  <c r="K8" i="25"/>
  <c r="L8" i="25"/>
  <c r="Z54" i="2"/>
  <c r="AA54" i="2" s="1"/>
  <c r="AB54" i="2"/>
  <c r="Z41" i="2"/>
  <c r="AA41" i="2" s="1"/>
  <c r="AB41" i="2"/>
  <c r="Z47" i="2"/>
  <c r="AA47" i="2" s="1"/>
  <c r="AB47" i="2"/>
  <c r="AB51" i="2"/>
  <c r="Z68" i="2"/>
  <c r="AA68" i="2" s="1"/>
  <c r="AB68" i="2"/>
  <c r="AB142" i="2"/>
  <c r="Z142" i="2"/>
  <c r="AA142" i="2" s="1"/>
  <c r="J7" i="25"/>
  <c r="I7" i="25"/>
  <c r="H8" i="25" l="1"/>
  <c r="H7" i="25"/>
  <c r="H6" i="25"/>
  <c r="H5" i="25"/>
  <c r="I6" i="25"/>
  <c r="G122" i="2" l="1"/>
  <c r="J122" i="2" l="1"/>
  <c r="O122" i="2" s="1"/>
  <c r="I122" i="2"/>
  <c r="W122" i="2"/>
  <c r="X122" i="2"/>
  <c r="V122" i="2"/>
  <c r="L122" i="2"/>
  <c r="M122" i="2"/>
  <c r="S122" i="2" s="1"/>
  <c r="K122" i="2"/>
  <c r="R122" i="2"/>
  <c r="Q122" i="2"/>
  <c r="P122" i="2"/>
  <c r="G70" i="2"/>
  <c r="T122" i="2" l="1"/>
  <c r="N122" i="2"/>
  <c r="J70" i="2"/>
  <c r="I70" i="2"/>
  <c r="V70" i="2"/>
  <c r="X70" i="2"/>
  <c r="W70" i="2"/>
  <c r="U70" i="2"/>
  <c r="U122" i="2"/>
  <c r="L70" i="2"/>
  <c r="M70" i="2"/>
  <c r="S70" i="2" s="1"/>
  <c r="K70" i="2"/>
  <c r="R70" i="2"/>
  <c r="Q70" i="2"/>
  <c r="O70" i="2"/>
  <c r="P70" i="2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4" i="2"/>
  <c r="G5" i="2"/>
  <c r="G6" i="2"/>
  <c r="G7" i="2"/>
  <c r="G8" i="2"/>
  <c r="G2" i="2"/>
  <c r="G3" i="2"/>
  <c r="J94" i="2" l="1"/>
  <c r="I94" i="2"/>
  <c r="J90" i="2"/>
  <c r="I90" i="2"/>
  <c r="J86" i="2"/>
  <c r="I86" i="2"/>
  <c r="J82" i="2"/>
  <c r="I82" i="2"/>
  <c r="J78" i="2"/>
  <c r="I78" i="2"/>
  <c r="J74" i="2"/>
  <c r="I74" i="2"/>
  <c r="J69" i="2"/>
  <c r="I69" i="2"/>
  <c r="J65" i="2"/>
  <c r="I65" i="2"/>
  <c r="J61" i="2"/>
  <c r="I61" i="2"/>
  <c r="J57" i="2"/>
  <c r="I57" i="2"/>
  <c r="J53" i="2"/>
  <c r="I53" i="2"/>
  <c r="I49" i="2"/>
  <c r="J49" i="2"/>
  <c r="I45" i="2"/>
  <c r="J45" i="2"/>
  <c r="J41" i="2"/>
  <c r="I41" i="2"/>
  <c r="J37" i="2"/>
  <c r="I37" i="2"/>
  <c r="I33" i="2"/>
  <c r="J33" i="2"/>
  <c r="I29" i="2"/>
  <c r="J29" i="2"/>
  <c r="J25" i="2"/>
  <c r="I25" i="2"/>
  <c r="J21" i="2"/>
  <c r="I21" i="2"/>
  <c r="I17" i="2"/>
  <c r="J17" i="2"/>
  <c r="J13" i="2"/>
  <c r="I13" i="2"/>
  <c r="J9" i="2"/>
  <c r="I9" i="2"/>
  <c r="J5" i="2"/>
  <c r="I5" i="2"/>
  <c r="T5" i="2" s="1"/>
  <c r="J144" i="2"/>
  <c r="I144" i="2"/>
  <c r="J136" i="2"/>
  <c r="I136" i="2"/>
  <c r="I128" i="2"/>
  <c r="J128" i="2"/>
  <c r="J119" i="2"/>
  <c r="I119" i="2"/>
  <c r="J115" i="2"/>
  <c r="I115" i="2"/>
  <c r="J103" i="2"/>
  <c r="I103" i="2"/>
  <c r="J95" i="2"/>
  <c r="I95" i="2"/>
  <c r="J83" i="2"/>
  <c r="I83" i="2"/>
  <c r="J75" i="2"/>
  <c r="I75" i="2"/>
  <c r="J66" i="2"/>
  <c r="I66" i="2"/>
  <c r="J54" i="2"/>
  <c r="I54" i="2"/>
  <c r="J46" i="2"/>
  <c r="I46" i="2"/>
  <c r="J38" i="2"/>
  <c r="I38" i="2"/>
  <c r="J30" i="2"/>
  <c r="I30" i="2"/>
  <c r="J26" i="2"/>
  <c r="I26" i="2"/>
  <c r="J10" i="2"/>
  <c r="I10" i="2"/>
  <c r="T70" i="2"/>
  <c r="N70" i="2"/>
  <c r="J8" i="2"/>
  <c r="I8" i="2"/>
  <c r="T8" i="2" s="1"/>
  <c r="J4" i="2"/>
  <c r="I4" i="2"/>
  <c r="T4" i="2" s="1"/>
  <c r="J147" i="2"/>
  <c r="I147" i="2"/>
  <c r="J143" i="2"/>
  <c r="I143" i="2"/>
  <c r="J139" i="2"/>
  <c r="I139" i="2"/>
  <c r="J135" i="2"/>
  <c r="I135" i="2"/>
  <c r="J131" i="2"/>
  <c r="I131" i="2"/>
  <c r="J127" i="2"/>
  <c r="I127" i="2"/>
  <c r="J123" i="2"/>
  <c r="I123" i="2"/>
  <c r="J118" i="2"/>
  <c r="I118" i="2"/>
  <c r="J114" i="2"/>
  <c r="I114" i="2"/>
  <c r="J110" i="2"/>
  <c r="I110" i="2"/>
  <c r="J106" i="2"/>
  <c r="I106" i="2"/>
  <c r="J102" i="2"/>
  <c r="I102" i="2"/>
  <c r="J98" i="2"/>
  <c r="I98" i="2"/>
  <c r="J7" i="2"/>
  <c r="I7" i="2"/>
  <c r="T7" i="2" s="1"/>
  <c r="J150" i="2"/>
  <c r="I150" i="2"/>
  <c r="J146" i="2"/>
  <c r="I146" i="2"/>
  <c r="J142" i="2"/>
  <c r="I142" i="2"/>
  <c r="J138" i="2"/>
  <c r="I138" i="2"/>
  <c r="J134" i="2"/>
  <c r="I134" i="2"/>
  <c r="J130" i="2"/>
  <c r="I130" i="2"/>
  <c r="J126" i="2"/>
  <c r="I126" i="2"/>
  <c r="J121" i="2"/>
  <c r="I121" i="2"/>
  <c r="J117" i="2"/>
  <c r="I117" i="2"/>
  <c r="J113" i="2"/>
  <c r="I113" i="2"/>
  <c r="J109" i="2"/>
  <c r="I109" i="2"/>
  <c r="J105" i="2"/>
  <c r="I105" i="2"/>
  <c r="J101" i="2"/>
  <c r="I101" i="2"/>
  <c r="J97" i="2"/>
  <c r="I97" i="2"/>
  <c r="J93" i="2"/>
  <c r="I93" i="2"/>
  <c r="J89" i="2"/>
  <c r="I89" i="2"/>
  <c r="J85" i="2"/>
  <c r="I85" i="2"/>
  <c r="J81" i="2"/>
  <c r="I81" i="2"/>
  <c r="J77" i="2"/>
  <c r="I77" i="2"/>
  <c r="J73" i="2"/>
  <c r="I73" i="2"/>
  <c r="I68" i="2"/>
  <c r="J68" i="2"/>
  <c r="I64" i="2"/>
  <c r="J64" i="2"/>
  <c r="I60" i="2"/>
  <c r="J60" i="2"/>
  <c r="I56" i="2"/>
  <c r="J56" i="2"/>
  <c r="J52" i="2"/>
  <c r="I52" i="2"/>
  <c r="J48" i="2"/>
  <c r="I48" i="2"/>
  <c r="J44" i="2"/>
  <c r="I44" i="2"/>
  <c r="J40" i="2"/>
  <c r="I40" i="2"/>
  <c r="J36" i="2"/>
  <c r="I36" i="2"/>
  <c r="J32" i="2"/>
  <c r="I32" i="2"/>
  <c r="J28" i="2"/>
  <c r="I28" i="2"/>
  <c r="J24" i="2"/>
  <c r="I24" i="2"/>
  <c r="J20" i="2"/>
  <c r="I20" i="2"/>
  <c r="I12" i="2"/>
  <c r="J12" i="2"/>
  <c r="J2" i="2"/>
  <c r="I2" i="2"/>
  <c r="J148" i="2"/>
  <c r="I148" i="2"/>
  <c r="I140" i="2"/>
  <c r="J140" i="2"/>
  <c r="J132" i="2"/>
  <c r="I132" i="2"/>
  <c r="I124" i="2"/>
  <c r="J124" i="2"/>
  <c r="J111" i="2"/>
  <c r="I111" i="2"/>
  <c r="J107" i="2"/>
  <c r="I107" i="2"/>
  <c r="J99" i="2"/>
  <c r="I99" i="2"/>
  <c r="J91" i="2"/>
  <c r="I91" i="2"/>
  <c r="J87" i="2"/>
  <c r="I87" i="2"/>
  <c r="J79" i="2"/>
  <c r="I79" i="2"/>
  <c r="J71" i="2"/>
  <c r="I71" i="2"/>
  <c r="J62" i="2"/>
  <c r="I62" i="2"/>
  <c r="J58" i="2"/>
  <c r="I58" i="2"/>
  <c r="J50" i="2"/>
  <c r="I50" i="2"/>
  <c r="J42" i="2"/>
  <c r="I42" i="2"/>
  <c r="J34" i="2"/>
  <c r="I34" i="2"/>
  <c r="J22" i="2"/>
  <c r="I22" i="2"/>
  <c r="J18" i="2"/>
  <c r="I18" i="2"/>
  <c r="J14" i="2"/>
  <c r="I14" i="2"/>
  <c r="J3" i="2"/>
  <c r="I3" i="2"/>
  <c r="J6" i="2"/>
  <c r="I6" i="2"/>
  <c r="T6" i="2" s="1"/>
  <c r="J149" i="2"/>
  <c r="I149" i="2"/>
  <c r="J145" i="2"/>
  <c r="I145" i="2"/>
  <c r="J141" i="2"/>
  <c r="I141" i="2"/>
  <c r="J137" i="2"/>
  <c r="I137" i="2"/>
  <c r="J133" i="2"/>
  <c r="I133" i="2"/>
  <c r="J129" i="2"/>
  <c r="I129" i="2"/>
  <c r="J125" i="2"/>
  <c r="I125" i="2"/>
  <c r="I120" i="2"/>
  <c r="J120" i="2"/>
  <c r="I116" i="2"/>
  <c r="J116" i="2"/>
  <c r="I112" i="2"/>
  <c r="J112" i="2"/>
  <c r="I108" i="2"/>
  <c r="J108" i="2"/>
  <c r="I104" i="2"/>
  <c r="J104" i="2"/>
  <c r="I100" i="2"/>
  <c r="J100" i="2"/>
  <c r="I96" i="2"/>
  <c r="J96" i="2"/>
  <c r="I92" i="2"/>
  <c r="J92" i="2"/>
  <c r="I88" i="2"/>
  <c r="J88" i="2"/>
  <c r="I84" i="2"/>
  <c r="J84" i="2"/>
  <c r="I80" i="2"/>
  <c r="J80" i="2"/>
  <c r="I76" i="2"/>
  <c r="J76" i="2"/>
  <c r="I72" i="2"/>
  <c r="J72" i="2"/>
  <c r="J67" i="2"/>
  <c r="I67" i="2"/>
  <c r="J63" i="2"/>
  <c r="I63" i="2"/>
  <c r="J59" i="2"/>
  <c r="I59" i="2"/>
  <c r="J55" i="2"/>
  <c r="I55" i="2"/>
  <c r="J51" i="2"/>
  <c r="I51" i="2"/>
  <c r="J47" i="2"/>
  <c r="I47" i="2"/>
  <c r="J43" i="2"/>
  <c r="I43" i="2"/>
  <c r="J39" i="2"/>
  <c r="I39" i="2"/>
  <c r="J35" i="2"/>
  <c r="I35" i="2"/>
  <c r="J31" i="2"/>
  <c r="I31" i="2"/>
  <c r="J27" i="2"/>
  <c r="I27" i="2"/>
  <c r="J23" i="2"/>
  <c r="I23" i="2"/>
  <c r="J19" i="2"/>
  <c r="I19" i="2"/>
  <c r="J15" i="2"/>
  <c r="I15" i="2"/>
  <c r="J11" i="2"/>
  <c r="I11" i="2"/>
  <c r="I16" i="2"/>
  <c r="J16" i="2"/>
  <c r="X135" i="2"/>
  <c r="W135" i="2"/>
  <c r="V135" i="2"/>
  <c r="X118" i="2"/>
  <c r="V118" i="2"/>
  <c r="W118" i="2"/>
  <c r="X98" i="2"/>
  <c r="W98" i="2"/>
  <c r="V98" i="2"/>
  <c r="X6" i="2"/>
  <c r="W6" i="2"/>
  <c r="V6" i="2"/>
  <c r="X5" i="2"/>
  <c r="W5" i="2"/>
  <c r="V5" i="2"/>
  <c r="X8" i="2"/>
  <c r="W8" i="2"/>
  <c r="V8" i="2"/>
  <c r="X4" i="2"/>
  <c r="W4" i="2"/>
  <c r="V4" i="2"/>
  <c r="V148" i="2"/>
  <c r="X148" i="2"/>
  <c r="W148" i="2"/>
  <c r="X144" i="2"/>
  <c r="W144" i="2"/>
  <c r="V144" i="2"/>
  <c r="X140" i="2"/>
  <c r="V140" i="2"/>
  <c r="W140" i="2"/>
  <c r="X136" i="2"/>
  <c r="W136" i="2"/>
  <c r="V136" i="2"/>
  <c r="X132" i="2"/>
  <c r="W132" i="2"/>
  <c r="V132" i="2"/>
  <c r="X128" i="2"/>
  <c r="W128" i="2"/>
  <c r="V128" i="2"/>
  <c r="X124" i="2"/>
  <c r="W124" i="2"/>
  <c r="V124" i="2"/>
  <c r="X119" i="2"/>
  <c r="V119" i="2"/>
  <c r="W119" i="2"/>
  <c r="X115" i="2"/>
  <c r="W115" i="2"/>
  <c r="V115" i="2"/>
  <c r="X111" i="2"/>
  <c r="W111" i="2"/>
  <c r="V111" i="2"/>
  <c r="X107" i="2"/>
  <c r="V107" i="2"/>
  <c r="W107" i="2"/>
  <c r="X103" i="2"/>
  <c r="W103" i="2"/>
  <c r="V103" i="2"/>
  <c r="X99" i="2"/>
  <c r="W99" i="2"/>
  <c r="V99" i="2"/>
  <c r="W95" i="2"/>
  <c r="X95" i="2"/>
  <c r="X91" i="2"/>
  <c r="V91" i="2"/>
  <c r="W91" i="2"/>
  <c r="X87" i="2"/>
  <c r="V87" i="2"/>
  <c r="W87" i="2"/>
  <c r="X83" i="2"/>
  <c r="V83" i="2"/>
  <c r="W83" i="2"/>
  <c r="X79" i="2"/>
  <c r="W79" i="2"/>
  <c r="X75" i="2"/>
  <c r="X71" i="2"/>
  <c r="W71" i="2"/>
  <c r="V71" i="2"/>
  <c r="X66" i="2"/>
  <c r="W66" i="2"/>
  <c r="V66" i="2"/>
  <c r="W62" i="2"/>
  <c r="V62" i="2"/>
  <c r="X62" i="2"/>
  <c r="V58" i="2"/>
  <c r="W58" i="2"/>
  <c r="X58" i="2"/>
  <c r="X54" i="2"/>
  <c r="W54" i="2"/>
  <c r="V54" i="2"/>
  <c r="X50" i="2"/>
  <c r="W50" i="2"/>
  <c r="V50" i="2"/>
  <c r="X46" i="2"/>
  <c r="W46" i="2"/>
  <c r="V46" i="2"/>
  <c r="X42" i="2"/>
  <c r="V42" i="2"/>
  <c r="W42" i="2"/>
  <c r="X38" i="2"/>
  <c r="W38" i="2"/>
  <c r="V38" i="2"/>
  <c r="X34" i="2"/>
  <c r="W34" i="2"/>
  <c r="V34" i="2"/>
  <c r="X30" i="2"/>
  <c r="W30" i="2"/>
  <c r="V30" i="2"/>
  <c r="X26" i="2"/>
  <c r="W26" i="2"/>
  <c r="V26" i="2"/>
  <c r="X22" i="2"/>
  <c r="V22" i="2"/>
  <c r="W22" i="2"/>
  <c r="X18" i="2"/>
  <c r="W18" i="2"/>
  <c r="V18" i="2"/>
  <c r="X14" i="2"/>
  <c r="W14" i="2"/>
  <c r="V14" i="2"/>
  <c r="X147" i="2"/>
  <c r="W147" i="2"/>
  <c r="V147" i="2"/>
  <c r="X131" i="2"/>
  <c r="W131" i="2"/>
  <c r="V131" i="2"/>
  <c r="X114" i="2"/>
  <c r="W114" i="2"/>
  <c r="V114" i="2"/>
  <c r="X106" i="2"/>
  <c r="W106" i="2"/>
  <c r="V106" i="2"/>
  <c r="X90" i="2"/>
  <c r="W90" i="2"/>
  <c r="V90" i="2"/>
  <c r="X86" i="2"/>
  <c r="V86" i="2"/>
  <c r="W86" i="2"/>
  <c r="X82" i="2"/>
  <c r="W82" i="2"/>
  <c r="V82" i="2"/>
  <c r="X78" i="2"/>
  <c r="W78" i="2"/>
  <c r="V78" i="2"/>
  <c r="X74" i="2"/>
  <c r="V74" i="2"/>
  <c r="W74" i="2"/>
  <c r="X69" i="2"/>
  <c r="V69" i="2"/>
  <c r="W69" i="2"/>
  <c r="X65" i="2"/>
  <c r="W65" i="2"/>
  <c r="V65" i="2"/>
  <c r="W61" i="2"/>
  <c r="V61" i="2"/>
  <c r="X61" i="2"/>
  <c r="W57" i="2"/>
  <c r="X57" i="2"/>
  <c r="V57" i="2"/>
  <c r="X53" i="2"/>
  <c r="W53" i="2"/>
  <c r="V53" i="2"/>
  <c r="V49" i="2"/>
  <c r="W49" i="2"/>
  <c r="X49" i="2"/>
  <c r="X45" i="2"/>
  <c r="W45" i="2"/>
  <c r="V45" i="2"/>
  <c r="X41" i="2"/>
  <c r="W41" i="2"/>
  <c r="V41" i="2"/>
  <c r="X37" i="2"/>
  <c r="V37" i="2"/>
  <c r="W37" i="2"/>
  <c r="X33" i="2"/>
  <c r="W33" i="2"/>
  <c r="V33" i="2"/>
  <c r="X29" i="2"/>
  <c r="V29" i="2"/>
  <c r="W29" i="2"/>
  <c r="X25" i="2"/>
  <c r="W25" i="2"/>
  <c r="V25" i="2"/>
  <c r="W21" i="2"/>
  <c r="X21" i="2"/>
  <c r="X17" i="2"/>
  <c r="W17" i="2"/>
  <c r="V17" i="2"/>
  <c r="W13" i="2"/>
  <c r="X13" i="2"/>
  <c r="V13" i="2"/>
  <c r="X9" i="2"/>
  <c r="W9" i="2"/>
  <c r="V9" i="2"/>
  <c r="W7" i="2"/>
  <c r="V7" i="2"/>
  <c r="X7" i="2"/>
  <c r="X143" i="2"/>
  <c r="W143" i="2"/>
  <c r="V143" i="2"/>
  <c r="X127" i="2"/>
  <c r="W127" i="2"/>
  <c r="V127" i="2"/>
  <c r="V110" i="2"/>
  <c r="X110" i="2"/>
  <c r="W110" i="2"/>
  <c r="X94" i="2"/>
  <c r="W94" i="2"/>
  <c r="V94" i="2"/>
  <c r="X150" i="2"/>
  <c r="W150" i="2"/>
  <c r="V150" i="2"/>
  <c r="X146" i="2"/>
  <c r="W146" i="2"/>
  <c r="V146" i="2"/>
  <c r="X142" i="2"/>
  <c r="W142" i="2"/>
  <c r="V142" i="2"/>
  <c r="X138" i="2"/>
  <c r="W138" i="2"/>
  <c r="V138" i="2"/>
  <c r="X134" i="2"/>
  <c r="W134" i="2"/>
  <c r="V134" i="2"/>
  <c r="W130" i="2"/>
  <c r="X130" i="2"/>
  <c r="V130" i="2"/>
  <c r="X126" i="2"/>
  <c r="W126" i="2"/>
  <c r="V126" i="2"/>
  <c r="X121" i="2"/>
  <c r="W121" i="2"/>
  <c r="V121" i="2"/>
  <c r="X117" i="2"/>
  <c r="W117" i="2"/>
  <c r="V117" i="2"/>
  <c r="X113" i="2"/>
  <c r="V113" i="2"/>
  <c r="W113" i="2"/>
  <c r="X109" i="2"/>
  <c r="W109" i="2"/>
  <c r="V109" i="2"/>
  <c r="X105" i="2"/>
  <c r="W105" i="2"/>
  <c r="X101" i="2"/>
  <c r="V101" i="2"/>
  <c r="W101" i="2"/>
  <c r="X97" i="2"/>
  <c r="W97" i="2"/>
  <c r="V97" i="2"/>
  <c r="X93" i="2"/>
  <c r="W93" i="2"/>
  <c r="V93" i="2"/>
  <c r="X89" i="2"/>
  <c r="W89" i="2"/>
  <c r="V89" i="2"/>
  <c r="X85" i="2"/>
  <c r="W85" i="2"/>
  <c r="V85" i="2"/>
  <c r="X81" i="2"/>
  <c r="W81" i="2"/>
  <c r="X77" i="2"/>
  <c r="V77" i="2"/>
  <c r="W77" i="2"/>
  <c r="X73" i="2"/>
  <c r="W73" i="2"/>
  <c r="V73" i="2"/>
  <c r="X68" i="2"/>
  <c r="W68" i="2"/>
  <c r="V68" i="2"/>
  <c r="X64" i="2"/>
  <c r="V64" i="2"/>
  <c r="W64" i="2"/>
  <c r="X60" i="2"/>
  <c r="W60" i="2"/>
  <c r="V60" i="2"/>
  <c r="X56" i="2"/>
  <c r="W56" i="2"/>
  <c r="V56" i="2"/>
  <c r="X52" i="2"/>
  <c r="W52" i="2"/>
  <c r="V52" i="2"/>
  <c r="X48" i="2"/>
  <c r="W48" i="2"/>
  <c r="X44" i="2"/>
  <c r="W44" i="2"/>
  <c r="V44" i="2"/>
  <c r="W40" i="2"/>
  <c r="X40" i="2"/>
  <c r="V40" i="2"/>
  <c r="X36" i="2"/>
  <c r="W36" i="2"/>
  <c r="V36" i="2"/>
  <c r="X32" i="2"/>
  <c r="W32" i="2"/>
  <c r="V32" i="2"/>
  <c r="X28" i="2"/>
  <c r="W28" i="2"/>
  <c r="V28" i="2"/>
  <c r="X24" i="2"/>
  <c r="W24" i="2"/>
  <c r="V24" i="2"/>
  <c r="W20" i="2"/>
  <c r="X20" i="2"/>
  <c r="X16" i="2"/>
  <c r="X12" i="2"/>
  <c r="W12" i="2"/>
  <c r="V12" i="2"/>
  <c r="X139" i="2"/>
  <c r="W139" i="2"/>
  <c r="V139" i="2"/>
  <c r="X123" i="2"/>
  <c r="W123" i="2"/>
  <c r="V123" i="2"/>
  <c r="V102" i="2"/>
  <c r="X102" i="2"/>
  <c r="W102" i="2"/>
  <c r="X3" i="2"/>
  <c r="W3" i="2"/>
  <c r="V3" i="2"/>
  <c r="X2" i="2"/>
  <c r="W2" i="2"/>
  <c r="V2" i="2"/>
  <c r="X149" i="2"/>
  <c r="W149" i="2"/>
  <c r="V149" i="2"/>
  <c r="X145" i="2"/>
  <c r="W145" i="2"/>
  <c r="V145" i="2"/>
  <c r="X141" i="2"/>
  <c r="W141" i="2"/>
  <c r="V141" i="2"/>
  <c r="W137" i="2"/>
  <c r="X137" i="2"/>
  <c r="V137" i="2"/>
  <c r="X133" i="2"/>
  <c r="W133" i="2"/>
  <c r="V133" i="2"/>
  <c r="X129" i="2"/>
  <c r="V129" i="2"/>
  <c r="W129" i="2"/>
  <c r="X125" i="2"/>
  <c r="W125" i="2"/>
  <c r="X120" i="2"/>
  <c r="W120" i="2"/>
  <c r="V120" i="2"/>
  <c r="X116" i="2"/>
  <c r="W116" i="2"/>
  <c r="V116" i="2"/>
  <c r="X112" i="2"/>
  <c r="V112" i="2"/>
  <c r="W112" i="2"/>
  <c r="X108" i="2"/>
  <c r="W108" i="2"/>
  <c r="V108" i="2"/>
  <c r="W104" i="2"/>
  <c r="X104" i="2"/>
  <c r="V104" i="2"/>
  <c r="X100" i="2"/>
  <c r="W100" i="2"/>
  <c r="V100" i="2"/>
  <c r="X96" i="2"/>
  <c r="V96" i="2"/>
  <c r="W96" i="2"/>
  <c r="X92" i="2"/>
  <c r="W92" i="2"/>
  <c r="V92" i="2"/>
  <c r="X88" i="2"/>
  <c r="W88" i="2"/>
  <c r="V88" i="2"/>
  <c r="X84" i="2"/>
  <c r="W84" i="2"/>
  <c r="V84" i="2"/>
  <c r="W80" i="2"/>
  <c r="V80" i="2"/>
  <c r="X80" i="2"/>
  <c r="X76" i="2"/>
  <c r="W76" i="2"/>
  <c r="V76" i="2"/>
  <c r="X72" i="2"/>
  <c r="W72" i="2"/>
  <c r="V72" i="2"/>
  <c r="X67" i="2"/>
  <c r="W67" i="2"/>
  <c r="V67" i="2"/>
  <c r="X63" i="2"/>
  <c r="W63" i="2"/>
  <c r="V63" i="2"/>
  <c r="X59" i="2"/>
  <c r="W59" i="2"/>
  <c r="V59" i="2"/>
  <c r="X55" i="2"/>
  <c r="W55" i="2"/>
  <c r="V55" i="2"/>
  <c r="X51" i="2"/>
  <c r="W51" i="2"/>
  <c r="V51" i="2"/>
  <c r="X47" i="2"/>
  <c r="W47" i="2"/>
  <c r="V47" i="2"/>
  <c r="X43" i="2"/>
  <c r="W43" i="2"/>
  <c r="V43" i="2"/>
  <c r="X39" i="2"/>
  <c r="W39" i="2"/>
  <c r="V39" i="2"/>
  <c r="W35" i="2"/>
  <c r="X35" i="2"/>
  <c r="V35" i="2"/>
  <c r="X31" i="2"/>
  <c r="W31" i="2"/>
  <c r="V31" i="2"/>
  <c r="X27" i="2"/>
  <c r="W27" i="2"/>
  <c r="V27" i="2"/>
  <c r="X23" i="2"/>
  <c r="W23" i="2"/>
  <c r="V23" i="2"/>
  <c r="V19" i="2"/>
  <c r="X19" i="2"/>
  <c r="W19" i="2"/>
  <c r="X15" i="2"/>
  <c r="W15" i="2"/>
  <c r="X11" i="2"/>
  <c r="W11" i="2"/>
  <c r="V11" i="2"/>
  <c r="U147" i="2"/>
  <c r="U123" i="2"/>
  <c r="U110" i="2"/>
  <c r="U98" i="2"/>
  <c r="U90" i="2"/>
  <c r="U82" i="2"/>
  <c r="U74" i="2"/>
  <c r="U57" i="2"/>
  <c r="U53" i="2"/>
  <c r="U49" i="2"/>
  <c r="U45" i="2"/>
  <c r="U41" i="2"/>
  <c r="U37" i="2"/>
  <c r="U33" i="2"/>
  <c r="U29" i="2"/>
  <c r="U25" i="2"/>
  <c r="U17" i="2"/>
  <c r="U9" i="2"/>
  <c r="T3" i="2"/>
  <c r="U3" i="2"/>
  <c r="U6" i="2"/>
  <c r="U150" i="2"/>
  <c r="U146" i="2"/>
  <c r="U142" i="2"/>
  <c r="U138" i="2"/>
  <c r="U134" i="2"/>
  <c r="U130" i="2"/>
  <c r="U126" i="2"/>
  <c r="U121" i="2"/>
  <c r="U117" i="2"/>
  <c r="U109" i="2"/>
  <c r="U101" i="2"/>
  <c r="U93" i="2"/>
  <c r="U89" i="2"/>
  <c r="U85" i="2"/>
  <c r="U77" i="2"/>
  <c r="U73" i="2"/>
  <c r="U68" i="2"/>
  <c r="U64" i="2"/>
  <c r="U60" i="2"/>
  <c r="U56" i="2"/>
  <c r="U52" i="2"/>
  <c r="U44" i="2"/>
  <c r="U40" i="2"/>
  <c r="U32" i="2"/>
  <c r="U28" i="2"/>
  <c r="U24" i="2"/>
  <c r="U16" i="2"/>
  <c r="U12" i="2"/>
  <c r="U7" i="2"/>
  <c r="U139" i="2"/>
  <c r="U127" i="2"/>
  <c r="U114" i="2"/>
  <c r="U102" i="2"/>
  <c r="U94" i="2"/>
  <c r="U78" i="2"/>
  <c r="U69" i="2"/>
  <c r="U2" i="2"/>
  <c r="U149" i="2"/>
  <c r="U145" i="2"/>
  <c r="U141" i="2"/>
  <c r="U137" i="2"/>
  <c r="U133" i="2"/>
  <c r="U129" i="2"/>
  <c r="U120" i="2"/>
  <c r="U116" i="2"/>
  <c r="U112" i="2"/>
  <c r="U108" i="2"/>
  <c r="U104" i="2"/>
  <c r="U100" i="2"/>
  <c r="U96" i="2"/>
  <c r="U92" i="2"/>
  <c r="U88" i="2"/>
  <c r="U84" i="2"/>
  <c r="U80" i="2"/>
  <c r="U76" i="2"/>
  <c r="U72" i="2"/>
  <c r="U67" i="2"/>
  <c r="U63" i="2"/>
  <c r="U55" i="2"/>
  <c r="U51" i="2"/>
  <c r="U47" i="2"/>
  <c r="U43" i="2"/>
  <c r="U39" i="2"/>
  <c r="U35" i="2"/>
  <c r="U31" i="2"/>
  <c r="U27" i="2"/>
  <c r="U23" i="2"/>
  <c r="U19" i="2"/>
  <c r="U11" i="2"/>
  <c r="U131" i="2"/>
  <c r="U118" i="2"/>
  <c r="U106" i="2"/>
  <c r="U65" i="2"/>
  <c r="U5" i="2"/>
  <c r="U4" i="2"/>
  <c r="U148" i="2"/>
  <c r="U144" i="2"/>
  <c r="U140" i="2"/>
  <c r="U136" i="2"/>
  <c r="U132" i="2"/>
  <c r="U128" i="2"/>
  <c r="U124" i="2"/>
  <c r="U119" i="2"/>
  <c r="U115" i="2"/>
  <c r="U111" i="2"/>
  <c r="U107" i="2"/>
  <c r="U103" i="2"/>
  <c r="U99" i="2"/>
  <c r="U91" i="2"/>
  <c r="U87" i="2"/>
  <c r="U71" i="2"/>
  <c r="U66" i="2"/>
  <c r="U62" i="2"/>
  <c r="U58" i="2"/>
  <c r="U50" i="2"/>
  <c r="U42" i="2"/>
  <c r="U38" i="2"/>
  <c r="U34" i="2"/>
  <c r="U30" i="2"/>
  <c r="U26" i="2"/>
  <c r="U22" i="2"/>
  <c r="U18" i="2"/>
  <c r="U14" i="2"/>
  <c r="M75" i="2"/>
  <c r="S75" i="2" s="1"/>
  <c r="M54" i="2"/>
  <c r="S54" i="2" s="1"/>
  <c r="M10" i="2"/>
  <c r="S10" i="2" s="1"/>
  <c r="L4" i="2"/>
  <c r="M4" i="2"/>
  <c r="S4" i="2" s="1"/>
  <c r="L140" i="2"/>
  <c r="M140" i="2"/>
  <c r="S140" i="2" s="1"/>
  <c r="L3" i="2"/>
  <c r="M3" i="2"/>
  <c r="S3" i="2" s="1"/>
  <c r="L6" i="2"/>
  <c r="M6" i="2"/>
  <c r="S6" i="2" s="1"/>
  <c r="L150" i="2"/>
  <c r="M150" i="2"/>
  <c r="S150" i="2" s="1"/>
  <c r="L146" i="2"/>
  <c r="M146" i="2"/>
  <c r="S146" i="2" s="1"/>
  <c r="L142" i="2"/>
  <c r="M142" i="2"/>
  <c r="S142" i="2" s="1"/>
  <c r="L138" i="2"/>
  <c r="M138" i="2"/>
  <c r="S138" i="2" s="1"/>
  <c r="L134" i="2"/>
  <c r="M134" i="2"/>
  <c r="S134" i="2" s="1"/>
  <c r="L130" i="2"/>
  <c r="M130" i="2"/>
  <c r="S130" i="2" s="1"/>
  <c r="L126" i="2"/>
  <c r="M126" i="2"/>
  <c r="S126" i="2" s="1"/>
  <c r="L121" i="2"/>
  <c r="M121" i="2"/>
  <c r="S121" i="2" s="1"/>
  <c r="L117" i="2"/>
  <c r="M117" i="2"/>
  <c r="S117" i="2" s="1"/>
  <c r="L113" i="2"/>
  <c r="M113" i="2"/>
  <c r="S113" i="2" s="1"/>
  <c r="L109" i="2"/>
  <c r="M109" i="2"/>
  <c r="S109" i="2" s="1"/>
  <c r="L105" i="2"/>
  <c r="M105" i="2"/>
  <c r="S105" i="2" s="1"/>
  <c r="L101" i="2"/>
  <c r="M101" i="2"/>
  <c r="S101" i="2" s="1"/>
  <c r="L97" i="2"/>
  <c r="M97" i="2"/>
  <c r="S97" i="2" s="1"/>
  <c r="L93" i="2"/>
  <c r="M93" i="2"/>
  <c r="S93" i="2" s="1"/>
  <c r="L89" i="2"/>
  <c r="M89" i="2"/>
  <c r="S89" i="2" s="1"/>
  <c r="L85" i="2"/>
  <c r="M85" i="2"/>
  <c r="S85" i="2" s="1"/>
  <c r="L81" i="2"/>
  <c r="M81" i="2"/>
  <c r="S81" i="2" s="1"/>
  <c r="L77" i="2"/>
  <c r="M77" i="2"/>
  <c r="S77" i="2" s="1"/>
  <c r="L73" i="2"/>
  <c r="M73" i="2"/>
  <c r="S73" i="2" s="1"/>
  <c r="L68" i="2"/>
  <c r="M68" i="2"/>
  <c r="S68" i="2" s="1"/>
  <c r="L64" i="2"/>
  <c r="M64" i="2"/>
  <c r="S64" i="2" s="1"/>
  <c r="L60" i="2"/>
  <c r="M60" i="2"/>
  <c r="S60" i="2" s="1"/>
  <c r="L56" i="2"/>
  <c r="M56" i="2"/>
  <c r="S56" i="2" s="1"/>
  <c r="L52" i="2"/>
  <c r="M52" i="2"/>
  <c r="S52" i="2" s="1"/>
  <c r="L48" i="2"/>
  <c r="M48" i="2"/>
  <c r="S48" i="2" s="1"/>
  <c r="L44" i="2"/>
  <c r="M44" i="2"/>
  <c r="S44" i="2" s="1"/>
  <c r="L40" i="2"/>
  <c r="M40" i="2"/>
  <c r="S40" i="2" s="1"/>
  <c r="L36" i="2"/>
  <c r="M36" i="2"/>
  <c r="S36" i="2" s="1"/>
  <c r="L32" i="2"/>
  <c r="M32" i="2"/>
  <c r="S32" i="2" s="1"/>
  <c r="L28" i="2"/>
  <c r="M28" i="2"/>
  <c r="S28" i="2" s="1"/>
  <c r="L24" i="2"/>
  <c r="M24" i="2"/>
  <c r="S24" i="2" s="1"/>
  <c r="M20" i="2"/>
  <c r="S20" i="2" s="1"/>
  <c r="U20" i="2"/>
  <c r="L16" i="2"/>
  <c r="W16" i="2" s="1"/>
  <c r="M16" i="2"/>
  <c r="S16" i="2" s="1"/>
  <c r="L12" i="2"/>
  <c r="M12" i="2"/>
  <c r="S12" i="2" s="1"/>
  <c r="L2" i="2"/>
  <c r="M2" i="2"/>
  <c r="S2" i="2" s="1"/>
  <c r="L5" i="2"/>
  <c r="M5" i="2"/>
  <c r="S5" i="2" s="1"/>
  <c r="L149" i="2"/>
  <c r="M149" i="2"/>
  <c r="S149" i="2" s="1"/>
  <c r="L145" i="2"/>
  <c r="M145" i="2"/>
  <c r="S145" i="2" s="1"/>
  <c r="L141" i="2"/>
  <c r="M141" i="2"/>
  <c r="S141" i="2" s="1"/>
  <c r="L137" i="2"/>
  <c r="M137" i="2"/>
  <c r="S137" i="2" s="1"/>
  <c r="L133" i="2"/>
  <c r="M133" i="2"/>
  <c r="S133" i="2" s="1"/>
  <c r="L129" i="2"/>
  <c r="M129" i="2"/>
  <c r="S129" i="2" s="1"/>
  <c r="L125" i="2"/>
  <c r="M125" i="2"/>
  <c r="S125" i="2" s="1"/>
  <c r="L120" i="2"/>
  <c r="M120" i="2"/>
  <c r="S120" i="2" s="1"/>
  <c r="L116" i="2"/>
  <c r="M116" i="2"/>
  <c r="S116" i="2" s="1"/>
  <c r="L112" i="2"/>
  <c r="M112" i="2"/>
  <c r="S112" i="2" s="1"/>
  <c r="L108" i="2"/>
  <c r="M108" i="2"/>
  <c r="S108" i="2" s="1"/>
  <c r="L104" i="2"/>
  <c r="M104" i="2"/>
  <c r="S104" i="2" s="1"/>
  <c r="L100" i="2"/>
  <c r="M100" i="2"/>
  <c r="S100" i="2" s="1"/>
  <c r="L96" i="2"/>
  <c r="M96" i="2"/>
  <c r="S96" i="2" s="1"/>
  <c r="L92" i="2"/>
  <c r="M92" i="2"/>
  <c r="S92" i="2" s="1"/>
  <c r="L88" i="2"/>
  <c r="M88" i="2"/>
  <c r="S88" i="2" s="1"/>
  <c r="L84" i="2"/>
  <c r="M84" i="2"/>
  <c r="S84" i="2" s="1"/>
  <c r="L80" i="2"/>
  <c r="M80" i="2"/>
  <c r="S80" i="2" s="1"/>
  <c r="L76" i="2"/>
  <c r="M76" i="2"/>
  <c r="S76" i="2" s="1"/>
  <c r="L72" i="2"/>
  <c r="M72" i="2"/>
  <c r="S72" i="2" s="1"/>
  <c r="L67" i="2"/>
  <c r="M67" i="2"/>
  <c r="S67" i="2" s="1"/>
  <c r="L63" i="2"/>
  <c r="M63" i="2"/>
  <c r="S63" i="2" s="1"/>
  <c r="L59" i="2"/>
  <c r="M59" i="2"/>
  <c r="S59" i="2" s="1"/>
  <c r="L55" i="2"/>
  <c r="M55" i="2"/>
  <c r="S55" i="2" s="1"/>
  <c r="L51" i="2"/>
  <c r="M51" i="2"/>
  <c r="S51" i="2" s="1"/>
  <c r="L47" i="2"/>
  <c r="M47" i="2"/>
  <c r="S47" i="2" s="1"/>
  <c r="L43" i="2"/>
  <c r="M43" i="2"/>
  <c r="S43" i="2" s="1"/>
  <c r="L39" i="2"/>
  <c r="M39" i="2"/>
  <c r="S39" i="2" s="1"/>
  <c r="L35" i="2"/>
  <c r="M35" i="2"/>
  <c r="S35" i="2" s="1"/>
  <c r="L31" i="2"/>
  <c r="M31" i="2"/>
  <c r="S31" i="2" s="1"/>
  <c r="L27" i="2"/>
  <c r="M27" i="2"/>
  <c r="S27" i="2" s="1"/>
  <c r="L23" i="2"/>
  <c r="M23" i="2"/>
  <c r="S23" i="2" s="1"/>
  <c r="L19" i="2"/>
  <c r="M19" i="2"/>
  <c r="S19" i="2" s="1"/>
  <c r="L15" i="2"/>
  <c r="M15" i="2"/>
  <c r="S15" i="2" s="1"/>
  <c r="L11" i="2"/>
  <c r="M11" i="2"/>
  <c r="S11" i="2" s="1"/>
  <c r="L8" i="2"/>
  <c r="M8" i="2"/>
  <c r="S8" i="2" s="1"/>
  <c r="L148" i="2"/>
  <c r="M148" i="2"/>
  <c r="S148" i="2" s="1"/>
  <c r="L144" i="2"/>
  <c r="M144" i="2"/>
  <c r="S144" i="2" s="1"/>
  <c r="L136" i="2"/>
  <c r="M136" i="2"/>
  <c r="S136" i="2" s="1"/>
  <c r="L132" i="2"/>
  <c r="M132" i="2"/>
  <c r="S132" i="2" s="1"/>
  <c r="L128" i="2"/>
  <c r="M128" i="2"/>
  <c r="S128" i="2" s="1"/>
  <c r="L124" i="2"/>
  <c r="M124" i="2"/>
  <c r="S124" i="2" s="1"/>
  <c r="L119" i="2"/>
  <c r="M119" i="2"/>
  <c r="S119" i="2" s="1"/>
  <c r="L115" i="2"/>
  <c r="M115" i="2"/>
  <c r="S115" i="2" s="1"/>
  <c r="L111" i="2"/>
  <c r="M111" i="2"/>
  <c r="S111" i="2" s="1"/>
  <c r="L107" i="2"/>
  <c r="M107" i="2"/>
  <c r="S107" i="2" s="1"/>
  <c r="L103" i="2"/>
  <c r="M103" i="2"/>
  <c r="S103" i="2" s="1"/>
  <c r="L99" i="2"/>
  <c r="M99" i="2"/>
  <c r="S99" i="2" s="1"/>
  <c r="L95" i="2"/>
  <c r="M95" i="2"/>
  <c r="S95" i="2" s="1"/>
  <c r="L91" i="2"/>
  <c r="M91" i="2"/>
  <c r="S91" i="2" s="1"/>
  <c r="L87" i="2"/>
  <c r="M87" i="2"/>
  <c r="S87" i="2" s="1"/>
  <c r="L83" i="2"/>
  <c r="M83" i="2"/>
  <c r="S83" i="2" s="1"/>
  <c r="L79" i="2"/>
  <c r="M79" i="2"/>
  <c r="S79" i="2" s="1"/>
  <c r="L71" i="2"/>
  <c r="M71" i="2"/>
  <c r="S71" i="2" s="1"/>
  <c r="L66" i="2"/>
  <c r="M66" i="2"/>
  <c r="S66" i="2" s="1"/>
  <c r="L62" i="2"/>
  <c r="M62" i="2"/>
  <c r="S62" i="2" s="1"/>
  <c r="L58" i="2"/>
  <c r="M58" i="2"/>
  <c r="S58" i="2" s="1"/>
  <c r="L50" i="2"/>
  <c r="M50" i="2"/>
  <c r="S50" i="2" s="1"/>
  <c r="L46" i="2"/>
  <c r="M46" i="2"/>
  <c r="S46" i="2" s="1"/>
  <c r="L42" i="2"/>
  <c r="M42" i="2"/>
  <c r="S42" i="2" s="1"/>
  <c r="L38" i="2"/>
  <c r="M38" i="2"/>
  <c r="S38" i="2" s="1"/>
  <c r="L34" i="2"/>
  <c r="M34" i="2"/>
  <c r="S34" i="2" s="1"/>
  <c r="L30" i="2"/>
  <c r="M30" i="2"/>
  <c r="S30" i="2" s="1"/>
  <c r="L26" i="2"/>
  <c r="M26" i="2"/>
  <c r="S26" i="2" s="1"/>
  <c r="L22" i="2"/>
  <c r="M22" i="2"/>
  <c r="S22" i="2" s="1"/>
  <c r="L18" i="2"/>
  <c r="M18" i="2"/>
  <c r="S18" i="2" s="1"/>
  <c r="L14" i="2"/>
  <c r="M14" i="2"/>
  <c r="S14" i="2" s="1"/>
  <c r="L7" i="2"/>
  <c r="M7" i="2"/>
  <c r="S7" i="2" s="1"/>
  <c r="L147" i="2"/>
  <c r="M147" i="2"/>
  <c r="S147" i="2" s="1"/>
  <c r="L143" i="2"/>
  <c r="M143" i="2"/>
  <c r="S143" i="2" s="1"/>
  <c r="L139" i="2"/>
  <c r="M139" i="2"/>
  <c r="S139" i="2" s="1"/>
  <c r="L135" i="2"/>
  <c r="M135" i="2"/>
  <c r="S135" i="2" s="1"/>
  <c r="L131" i="2"/>
  <c r="M131" i="2"/>
  <c r="S131" i="2" s="1"/>
  <c r="L127" i="2"/>
  <c r="M127" i="2"/>
  <c r="S127" i="2" s="1"/>
  <c r="L123" i="2"/>
  <c r="M123" i="2"/>
  <c r="S123" i="2" s="1"/>
  <c r="L118" i="2"/>
  <c r="M118" i="2"/>
  <c r="S118" i="2" s="1"/>
  <c r="L114" i="2"/>
  <c r="M114" i="2"/>
  <c r="S114" i="2" s="1"/>
  <c r="L110" i="2"/>
  <c r="M110" i="2"/>
  <c r="S110" i="2" s="1"/>
  <c r="L106" i="2"/>
  <c r="M106" i="2"/>
  <c r="S106" i="2" s="1"/>
  <c r="L102" i="2"/>
  <c r="M102" i="2"/>
  <c r="S102" i="2" s="1"/>
  <c r="L98" i="2"/>
  <c r="M98" i="2"/>
  <c r="S98" i="2" s="1"/>
  <c r="L94" i="2"/>
  <c r="M94" i="2"/>
  <c r="S94" i="2" s="1"/>
  <c r="L90" i="2"/>
  <c r="M90" i="2"/>
  <c r="S90" i="2" s="1"/>
  <c r="L86" i="2"/>
  <c r="M86" i="2"/>
  <c r="S86" i="2" s="1"/>
  <c r="L82" i="2"/>
  <c r="M82" i="2"/>
  <c r="S82" i="2" s="1"/>
  <c r="L78" i="2"/>
  <c r="M78" i="2"/>
  <c r="S78" i="2" s="1"/>
  <c r="L74" i="2"/>
  <c r="M74" i="2"/>
  <c r="S74" i="2" s="1"/>
  <c r="L69" i="2"/>
  <c r="M69" i="2"/>
  <c r="S69" i="2" s="1"/>
  <c r="L65" i="2"/>
  <c r="M65" i="2"/>
  <c r="S65" i="2" s="1"/>
  <c r="L61" i="2"/>
  <c r="M61" i="2"/>
  <c r="S61" i="2" s="1"/>
  <c r="L57" i="2"/>
  <c r="M57" i="2"/>
  <c r="S57" i="2" s="1"/>
  <c r="L53" i="2"/>
  <c r="M53" i="2"/>
  <c r="S53" i="2" s="1"/>
  <c r="L49" i="2"/>
  <c r="M49" i="2"/>
  <c r="S49" i="2" s="1"/>
  <c r="L45" i="2"/>
  <c r="M45" i="2"/>
  <c r="S45" i="2" s="1"/>
  <c r="L41" i="2"/>
  <c r="M41" i="2"/>
  <c r="S41" i="2" s="1"/>
  <c r="L37" i="2"/>
  <c r="M37" i="2"/>
  <c r="S37" i="2" s="1"/>
  <c r="L33" i="2"/>
  <c r="M33" i="2"/>
  <c r="S33" i="2" s="1"/>
  <c r="L29" i="2"/>
  <c r="M29" i="2"/>
  <c r="S29" i="2" s="1"/>
  <c r="L25" i="2"/>
  <c r="M25" i="2"/>
  <c r="S25" i="2" s="1"/>
  <c r="L21" i="2"/>
  <c r="M21" i="2"/>
  <c r="S21" i="2" s="1"/>
  <c r="L17" i="2"/>
  <c r="M17" i="2"/>
  <c r="S17" i="2" s="1"/>
  <c r="L13" i="2"/>
  <c r="M13" i="2"/>
  <c r="S13" i="2" s="1"/>
  <c r="L9" i="2"/>
  <c r="M9" i="2"/>
  <c r="S9" i="2" s="1"/>
  <c r="K75" i="2"/>
  <c r="V75" i="2" s="1"/>
  <c r="L75" i="2"/>
  <c r="W75" i="2" s="1"/>
  <c r="K10" i="2"/>
  <c r="V10" i="2" s="1"/>
  <c r="L10" i="2"/>
  <c r="Q10" i="2" s="1"/>
  <c r="K54" i="2"/>
  <c r="L54" i="2"/>
  <c r="K20" i="2"/>
  <c r="V20" i="2" s="1"/>
  <c r="L20" i="2"/>
  <c r="K7" i="2"/>
  <c r="K147" i="2"/>
  <c r="U143" i="2"/>
  <c r="K143" i="2"/>
  <c r="K139" i="2"/>
  <c r="U135" i="2"/>
  <c r="K135" i="2"/>
  <c r="K131" i="2"/>
  <c r="K127" i="2"/>
  <c r="K123" i="2"/>
  <c r="K118" i="2"/>
  <c r="K114" i="2"/>
  <c r="K110" i="2"/>
  <c r="K106" i="2"/>
  <c r="K102" i="2"/>
  <c r="K98" i="2"/>
  <c r="K94" i="2"/>
  <c r="K90" i="2"/>
  <c r="U86" i="2"/>
  <c r="K86" i="2"/>
  <c r="K82" i="2"/>
  <c r="K78" i="2"/>
  <c r="K74" i="2"/>
  <c r="K69" i="2"/>
  <c r="K65" i="2"/>
  <c r="U61" i="2"/>
  <c r="K61" i="2"/>
  <c r="K57" i="2"/>
  <c r="K53" i="2"/>
  <c r="K49" i="2"/>
  <c r="K45" i="2"/>
  <c r="K41" i="2"/>
  <c r="K37" i="2"/>
  <c r="K33" i="2"/>
  <c r="K29" i="2"/>
  <c r="K25" i="2"/>
  <c r="U21" i="2"/>
  <c r="K21" i="2"/>
  <c r="V21" i="2" s="1"/>
  <c r="K17" i="2"/>
  <c r="U13" i="2"/>
  <c r="K13" i="2"/>
  <c r="K9" i="2"/>
  <c r="K66" i="2"/>
  <c r="K62" i="2"/>
  <c r="K58" i="2"/>
  <c r="K50" i="2"/>
  <c r="K42" i="2"/>
  <c r="K34" i="2"/>
  <c r="K22" i="2"/>
  <c r="K18" i="2"/>
  <c r="K3" i="2"/>
  <c r="K150" i="2"/>
  <c r="K142" i="2"/>
  <c r="K130" i="2"/>
  <c r="K121" i="2"/>
  <c r="K117" i="2"/>
  <c r="K109" i="2"/>
  <c r="K101" i="2"/>
  <c r="U97" i="2"/>
  <c r="K97" i="2"/>
  <c r="K93" i="2"/>
  <c r="K89" i="2"/>
  <c r="K85" i="2"/>
  <c r="U81" i="2"/>
  <c r="K81" i="2"/>
  <c r="P81" i="2" s="1"/>
  <c r="K77" i="2"/>
  <c r="K73" i="2"/>
  <c r="K68" i="2"/>
  <c r="K64" i="2"/>
  <c r="K60" i="2"/>
  <c r="K56" i="2"/>
  <c r="K52" i="2"/>
  <c r="O48" i="2"/>
  <c r="K48" i="2"/>
  <c r="V48" i="2" s="1"/>
  <c r="K44" i="2"/>
  <c r="K40" i="2"/>
  <c r="U36" i="2"/>
  <c r="K36" i="2"/>
  <c r="K32" i="2"/>
  <c r="K28" i="2"/>
  <c r="K24" i="2"/>
  <c r="K16" i="2"/>
  <c r="V16" i="2" s="1"/>
  <c r="K12" i="2"/>
  <c r="U8" i="2"/>
  <c r="K8" i="2"/>
  <c r="K4" i="2"/>
  <c r="K148" i="2"/>
  <c r="K144" i="2"/>
  <c r="K140" i="2"/>
  <c r="K136" i="2"/>
  <c r="K132" i="2"/>
  <c r="K128" i="2"/>
  <c r="K124" i="2"/>
  <c r="K119" i="2"/>
  <c r="K115" i="2"/>
  <c r="K111" i="2"/>
  <c r="K107" i="2"/>
  <c r="K103" i="2"/>
  <c r="K99" i="2"/>
  <c r="U95" i="2"/>
  <c r="K95" i="2"/>
  <c r="P95" i="2" s="1"/>
  <c r="K91" i="2"/>
  <c r="K87" i="2"/>
  <c r="O83" i="2"/>
  <c r="K83" i="2"/>
  <c r="O79" i="2"/>
  <c r="K79" i="2"/>
  <c r="P79" i="2" s="1"/>
  <c r="K71" i="2"/>
  <c r="O46" i="2"/>
  <c r="K46" i="2"/>
  <c r="K38" i="2"/>
  <c r="K30" i="2"/>
  <c r="K26" i="2"/>
  <c r="K14" i="2"/>
  <c r="K6" i="2"/>
  <c r="K146" i="2"/>
  <c r="K138" i="2"/>
  <c r="K134" i="2"/>
  <c r="K126" i="2"/>
  <c r="U113" i="2"/>
  <c r="K113" i="2"/>
  <c r="U105" i="2"/>
  <c r="K105" i="2"/>
  <c r="P105" i="2" s="1"/>
  <c r="K2" i="2"/>
  <c r="K5" i="2"/>
  <c r="K149" i="2"/>
  <c r="K145" i="2"/>
  <c r="K141" i="2"/>
  <c r="K137" i="2"/>
  <c r="K133" i="2"/>
  <c r="K129" i="2"/>
  <c r="U125" i="2"/>
  <c r="K125" i="2"/>
  <c r="P125" i="2" s="1"/>
  <c r="K120" i="2"/>
  <c r="K116" i="2"/>
  <c r="K112" i="2"/>
  <c r="K108" i="2"/>
  <c r="K104" i="2"/>
  <c r="K100" i="2"/>
  <c r="K96" i="2"/>
  <c r="K92" i="2"/>
  <c r="K88" i="2"/>
  <c r="K84" i="2"/>
  <c r="K80" i="2"/>
  <c r="K76" i="2"/>
  <c r="K72" i="2"/>
  <c r="K67" i="2"/>
  <c r="K63" i="2"/>
  <c r="U59" i="2"/>
  <c r="K59" i="2"/>
  <c r="K55" i="2"/>
  <c r="K51" i="2"/>
  <c r="K47" i="2"/>
  <c r="K43" i="2"/>
  <c r="K39" i="2"/>
  <c r="K35" i="2"/>
  <c r="K31" i="2"/>
  <c r="K27" i="2"/>
  <c r="K23" i="2"/>
  <c r="K19" i="2"/>
  <c r="O15" i="2"/>
  <c r="K15" i="2"/>
  <c r="V15" i="2" s="1"/>
  <c r="K11" i="2"/>
  <c r="O75" i="2"/>
  <c r="U54" i="2"/>
  <c r="O10" i="2"/>
  <c r="R4" i="2"/>
  <c r="Q4" i="2"/>
  <c r="P4" i="2"/>
  <c r="O4" i="2"/>
  <c r="R7" i="2"/>
  <c r="Q7" i="2"/>
  <c r="P7" i="2"/>
  <c r="O7" i="2"/>
  <c r="R147" i="2"/>
  <c r="Q147" i="2"/>
  <c r="P147" i="2"/>
  <c r="O147" i="2"/>
  <c r="R143" i="2"/>
  <c r="Q143" i="2"/>
  <c r="P143" i="2"/>
  <c r="R139" i="2"/>
  <c r="Q139" i="2"/>
  <c r="O139" i="2"/>
  <c r="P139" i="2"/>
  <c r="R135" i="2"/>
  <c r="P135" i="2"/>
  <c r="Q135" i="2"/>
  <c r="R131" i="2"/>
  <c r="Q131" i="2"/>
  <c r="P131" i="2"/>
  <c r="O131" i="2"/>
  <c r="R127" i="2"/>
  <c r="P127" i="2"/>
  <c r="Q127" i="2"/>
  <c r="O127" i="2"/>
  <c r="R123" i="2"/>
  <c r="Q123" i="2"/>
  <c r="O123" i="2"/>
  <c r="P123" i="2"/>
  <c r="R118" i="2"/>
  <c r="Q118" i="2"/>
  <c r="P118" i="2"/>
  <c r="O118" i="2"/>
  <c r="Q114" i="2"/>
  <c r="R114" i="2"/>
  <c r="P114" i="2"/>
  <c r="O114" i="2"/>
  <c r="R110" i="2"/>
  <c r="O110" i="2"/>
  <c r="Q110" i="2"/>
  <c r="P110" i="2"/>
  <c r="R106" i="2"/>
  <c r="Q106" i="2"/>
  <c r="P106" i="2"/>
  <c r="O106" i="2"/>
  <c r="R102" i="2"/>
  <c r="Q102" i="2"/>
  <c r="P102" i="2"/>
  <c r="O102" i="2"/>
  <c r="Q98" i="2"/>
  <c r="R98" i="2"/>
  <c r="P98" i="2"/>
  <c r="O98" i="2"/>
  <c r="R94" i="2"/>
  <c r="Q94" i="2"/>
  <c r="P94" i="2"/>
  <c r="O94" i="2"/>
  <c r="R90" i="2"/>
  <c r="Q90" i="2"/>
  <c r="P90" i="2"/>
  <c r="O90" i="2"/>
  <c r="R86" i="2"/>
  <c r="Q86" i="2"/>
  <c r="P86" i="2"/>
  <c r="R82" i="2"/>
  <c r="P82" i="2"/>
  <c r="Q82" i="2"/>
  <c r="O82" i="2"/>
  <c r="R78" i="2"/>
  <c r="Q78" i="2"/>
  <c r="P78" i="2"/>
  <c r="O78" i="2"/>
  <c r="R74" i="2"/>
  <c r="Q74" i="2"/>
  <c r="P74" i="2"/>
  <c r="O74" i="2"/>
  <c r="R69" i="2"/>
  <c r="Q69" i="2"/>
  <c r="O69" i="2"/>
  <c r="R65" i="2"/>
  <c r="Q65" i="2"/>
  <c r="P65" i="2"/>
  <c r="O65" i="2"/>
  <c r="R61" i="2"/>
  <c r="P61" i="2"/>
  <c r="Q61" i="2"/>
  <c r="R57" i="2"/>
  <c r="Q57" i="2"/>
  <c r="O57" i="2"/>
  <c r="P57" i="2"/>
  <c r="R53" i="2"/>
  <c r="Q53" i="2"/>
  <c r="O53" i="2"/>
  <c r="R49" i="2"/>
  <c r="Q49" i="2"/>
  <c r="O49" i="2"/>
  <c r="R45" i="2"/>
  <c r="Q45" i="2"/>
  <c r="P45" i="2"/>
  <c r="O45" i="2"/>
  <c r="R41" i="2"/>
  <c r="P41" i="2"/>
  <c r="Q41" i="2"/>
  <c r="O41" i="2"/>
  <c r="R37" i="2"/>
  <c r="Q37" i="2"/>
  <c r="P37" i="2"/>
  <c r="O37" i="2"/>
  <c r="R33" i="2"/>
  <c r="Q33" i="2"/>
  <c r="P33" i="2"/>
  <c r="O33" i="2"/>
  <c r="Q29" i="2"/>
  <c r="P29" i="2"/>
  <c r="R29" i="2"/>
  <c r="O29" i="2"/>
  <c r="R25" i="2"/>
  <c r="P25" i="2"/>
  <c r="Q25" i="2"/>
  <c r="O25" i="2"/>
  <c r="R21" i="2"/>
  <c r="Q21" i="2"/>
  <c r="R17" i="2"/>
  <c r="P17" i="2"/>
  <c r="Q17" i="2"/>
  <c r="O17" i="2"/>
  <c r="R13" i="2"/>
  <c r="P13" i="2"/>
  <c r="Q13" i="2"/>
  <c r="R9" i="2"/>
  <c r="Q9" i="2"/>
  <c r="O9" i="2"/>
  <c r="R2" i="2"/>
  <c r="Q2" i="2"/>
  <c r="O2" i="2"/>
  <c r="P2" i="2"/>
  <c r="Q3" i="2"/>
  <c r="P3" i="2"/>
  <c r="O3" i="2"/>
  <c r="R3" i="2"/>
  <c r="R6" i="2"/>
  <c r="Q6" i="2"/>
  <c r="O6" i="2"/>
  <c r="R150" i="2"/>
  <c r="Q150" i="2"/>
  <c r="O150" i="2"/>
  <c r="P150" i="2"/>
  <c r="R146" i="2"/>
  <c r="Q146" i="2"/>
  <c r="O146" i="2"/>
  <c r="P146" i="2"/>
  <c r="R142" i="2"/>
  <c r="P142" i="2"/>
  <c r="Q142" i="2"/>
  <c r="O142" i="2"/>
  <c r="R138" i="2"/>
  <c r="P138" i="2"/>
  <c r="O138" i="2"/>
  <c r="Q138" i="2"/>
  <c r="R134" i="2"/>
  <c r="P134" i="2"/>
  <c r="Q134" i="2"/>
  <c r="O134" i="2"/>
  <c r="R130" i="2"/>
  <c r="Q130" i="2"/>
  <c r="O130" i="2"/>
  <c r="R126" i="2"/>
  <c r="Q126" i="2"/>
  <c r="P126" i="2"/>
  <c r="O126" i="2"/>
  <c r="R121" i="2"/>
  <c r="Q121" i="2"/>
  <c r="O121" i="2"/>
  <c r="P121" i="2"/>
  <c r="R117" i="2"/>
  <c r="Q117" i="2"/>
  <c r="P117" i="2"/>
  <c r="O117" i="2"/>
  <c r="R113" i="2"/>
  <c r="Q113" i="2"/>
  <c r="P113" i="2"/>
  <c r="R109" i="2"/>
  <c r="Q109" i="2"/>
  <c r="P109" i="2"/>
  <c r="O109" i="2"/>
  <c r="R105" i="2"/>
  <c r="Q105" i="2"/>
  <c r="R101" i="2"/>
  <c r="P101" i="2"/>
  <c r="Q101" i="2"/>
  <c r="O101" i="2"/>
  <c r="R97" i="2"/>
  <c r="Q97" i="2"/>
  <c r="P97" i="2"/>
  <c r="R93" i="2"/>
  <c r="Q93" i="2"/>
  <c r="O93" i="2"/>
  <c r="P93" i="2"/>
  <c r="R89" i="2"/>
  <c r="P89" i="2"/>
  <c r="Q89" i="2"/>
  <c r="O89" i="2"/>
  <c r="R85" i="2"/>
  <c r="Q85" i="2"/>
  <c r="P85" i="2"/>
  <c r="O85" i="2"/>
  <c r="R81" i="2"/>
  <c r="Q81" i="2"/>
  <c r="Q77" i="2"/>
  <c r="P77" i="2"/>
  <c r="R77" i="2"/>
  <c r="O77" i="2"/>
  <c r="R73" i="2"/>
  <c r="Q73" i="2"/>
  <c r="P73" i="2"/>
  <c r="O73" i="2"/>
  <c r="R68" i="2"/>
  <c r="Q68" i="2"/>
  <c r="P68" i="2"/>
  <c r="O68" i="2"/>
  <c r="R64" i="2"/>
  <c r="P64" i="2"/>
  <c r="Q64" i="2"/>
  <c r="O64" i="2"/>
  <c r="R60" i="2"/>
  <c r="Q60" i="2"/>
  <c r="P60" i="2"/>
  <c r="O60" i="2"/>
  <c r="R56" i="2"/>
  <c r="Q56" i="2"/>
  <c r="P56" i="2"/>
  <c r="O56" i="2"/>
  <c r="R52" i="2"/>
  <c r="P52" i="2"/>
  <c r="Q52" i="2"/>
  <c r="O52" i="2"/>
  <c r="R48" i="2"/>
  <c r="Q48" i="2"/>
  <c r="R44" i="2"/>
  <c r="Q44" i="2"/>
  <c r="P44" i="2"/>
  <c r="O44" i="2"/>
  <c r="R40" i="2"/>
  <c r="Q40" i="2"/>
  <c r="O40" i="2"/>
  <c r="P40" i="2"/>
  <c r="R36" i="2"/>
  <c r="Q36" i="2"/>
  <c r="P36" i="2"/>
  <c r="R32" i="2"/>
  <c r="Q32" i="2"/>
  <c r="O32" i="2"/>
  <c r="R28" i="2"/>
  <c r="Q28" i="2"/>
  <c r="P28" i="2"/>
  <c r="O28" i="2"/>
  <c r="R24" i="2"/>
  <c r="Q24" i="2"/>
  <c r="P24" i="2"/>
  <c r="O24" i="2"/>
  <c r="R20" i="2"/>
  <c r="Q20" i="2"/>
  <c r="R16" i="2"/>
  <c r="Q16" i="2"/>
  <c r="O16" i="2"/>
  <c r="R12" i="2"/>
  <c r="Q12" i="2"/>
  <c r="P12" i="2"/>
  <c r="O12" i="2"/>
  <c r="R5" i="2"/>
  <c r="Q5" i="2"/>
  <c r="P5" i="2"/>
  <c r="O5" i="2"/>
  <c r="R149" i="2"/>
  <c r="Q149" i="2"/>
  <c r="P149" i="2"/>
  <c r="O149" i="2"/>
  <c r="R145" i="2"/>
  <c r="Q145" i="2"/>
  <c r="P145" i="2"/>
  <c r="O145" i="2"/>
  <c r="R141" i="2"/>
  <c r="Q141" i="2"/>
  <c r="P141" i="2"/>
  <c r="O141" i="2"/>
  <c r="R137" i="2"/>
  <c r="Q137" i="2"/>
  <c r="O137" i="2"/>
  <c r="P137" i="2"/>
  <c r="R133" i="2"/>
  <c r="P133" i="2"/>
  <c r="O133" i="2"/>
  <c r="Q133" i="2"/>
  <c r="R129" i="2"/>
  <c r="Q129" i="2"/>
  <c r="P129" i="2"/>
  <c r="O129" i="2"/>
  <c r="R125" i="2"/>
  <c r="Q125" i="2"/>
  <c r="R120" i="2"/>
  <c r="Q120" i="2"/>
  <c r="P120" i="2"/>
  <c r="O120" i="2"/>
  <c r="R116" i="2"/>
  <c r="Q116" i="2"/>
  <c r="P116" i="2"/>
  <c r="O116" i="2"/>
  <c r="R112" i="2"/>
  <c r="Q112" i="2"/>
  <c r="O112" i="2"/>
  <c r="P112" i="2"/>
  <c r="R108" i="2"/>
  <c r="Q108" i="2"/>
  <c r="P108" i="2"/>
  <c r="O108" i="2"/>
  <c r="P104" i="2"/>
  <c r="Q104" i="2"/>
  <c r="O104" i="2"/>
  <c r="R104" i="2"/>
  <c r="R100" i="2"/>
  <c r="Q100" i="2"/>
  <c r="P100" i="2"/>
  <c r="O100" i="2"/>
  <c r="R96" i="2"/>
  <c r="P96" i="2"/>
  <c r="Q96" i="2"/>
  <c r="O96" i="2"/>
  <c r="R92" i="2"/>
  <c r="Q92" i="2"/>
  <c r="P92" i="2"/>
  <c r="O92" i="2"/>
  <c r="R88" i="2"/>
  <c r="Q88" i="2"/>
  <c r="P88" i="2"/>
  <c r="O88" i="2"/>
  <c r="R84" i="2"/>
  <c r="Q84" i="2"/>
  <c r="P84" i="2"/>
  <c r="O84" i="2"/>
  <c r="R80" i="2"/>
  <c r="Q80" i="2"/>
  <c r="O80" i="2"/>
  <c r="P80" i="2"/>
  <c r="R76" i="2"/>
  <c r="P76" i="2"/>
  <c r="Q76" i="2"/>
  <c r="O76" i="2"/>
  <c r="R72" i="2"/>
  <c r="Q72" i="2"/>
  <c r="O72" i="2"/>
  <c r="Q67" i="2"/>
  <c r="R67" i="2"/>
  <c r="O67" i="2"/>
  <c r="R63" i="2"/>
  <c r="Q63" i="2"/>
  <c r="P63" i="2"/>
  <c r="O63" i="2"/>
  <c r="R59" i="2"/>
  <c r="Q59" i="2"/>
  <c r="P59" i="2"/>
  <c r="R55" i="2"/>
  <c r="P55" i="2"/>
  <c r="Q55" i="2"/>
  <c r="O55" i="2"/>
  <c r="R51" i="2"/>
  <c r="P51" i="2"/>
  <c r="O51" i="2"/>
  <c r="Q51" i="2"/>
  <c r="R47" i="2"/>
  <c r="Q47" i="2"/>
  <c r="P47" i="2"/>
  <c r="O47" i="2"/>
  <c r="R43" i="2"/>
  <c r="P43" i="2"/>
  <c r="Q43" i="2"/>
  <c r="O43" i="2"/>
  <c r="R39" i="2"/>
  <c r="Q39" i="2"/>
  <c r="P39" i="2"/>
  <c r="O39" i="2"/>
  <c r="P35" i="2"/>
  <c r="R35" i="2"/>
  <c r="Q35" i="2"/>
  <c r="O35" i="2"/>
  <c r="R31" i="2"/>
  <c r="Q31" i="2"/>
  <c r="P31" i="2"/>
  <c r="O31" i="2"/>
  <c r="R27" i="2"/>
  <c r="Q27" i="2"/>
  <c r="O27" i="2"/>
  <c r="R23" i="2"/>
  <c r="Q23" i="2"/>
  <c r="P23" i="2"/>
  <c r="O23" i="2"/>
  <c r="R19" i="2"/>
  <c r="O19" i="2"/>
  <c r="Q19" i="2"/>
  <c r="P19" i="2"/>
  <c r="R15" i="2"/>
  <c r="Q15" i="2"/>
  <c r="R11" i="2"/>
  <c r="O11" i="2"/>
  <c r="Q11" i="2"/>
  <c r="R8" i="2"/>
  <c r="Q8" i="2"/>
  <c r="P8" i="2"/>
  <c r="R148" i="2"/>
  <c r="Q148" i="2"/>
  <c r="O148" i="2"/>
  <c r="P148" i="2"/>
  <c r="Q144" i="2"/>
  <c r="P144" i="2"/>
  <c r="R144" i="2"/>
  <c r="O144" i="2"/>
  <c r="R140" i="2"/>
  <c r="Q140" i="2"/>
  <c r="O140" i="2"/>
  <c r="P140" i="2"/>
  <c r="R136" i="2"/>
  <c r="Q136" i="2"/>
  <c r="P136" i="2"/>
  <c r="O136" i="2"/>
  <c r="R132" i="2"/>
  <c r="Q132" i="2"/>
  <c r="O132" i="2"/>
  <c r="P132" i="2"/>
  <c r="R128" i="2"/>
  <c r="P128" i="2"/>
  <c r="Q128" i="2"/>
  <c r="O128" i="2"/>
  <c r="R124" i="2"/>
  <c r="P124" i="2"/>
  <c r="Q124" i="2"/>
  <c r="O124" i="2"/>
  <c r="R119" i="2"/>
  <c r="Q119" i="2"/>
  <c r="P119" i="2"/>
  <c r="O119" i="2"/>
  <c r="R115" i="2"/>
  <c r="P115" i="2"/>
  <c r="Q115" i="2"/>
  <c r="O115" i="2"/>
  <c r="R111" i="2"/>
  <c r="Q111" i="2"/>
  <c r="O111" i="2"/>
  <c r="R107" i="2"/>
  <c r="P107" i="2"/>
  <c r="Q107" i="2"/>
  <c r="O107" i="2"/>
  <c r="R103" i="2"/>
  <c r="Q103" i="2"/>
  <c r="O103" i="2"/>
  <c r="P103" i="2"/>
  <c r="R99" i="2"/>
  <c r="P99" i="2"/>
  <c r="Q99" i="2"/>
  <c r="O99" i="2"/>
  <c r="R95" i="2"/>
  <c r="Q95" i="2"/>
  <c r="R91" i="2"/>
  <c r="Q91" i="2"/>
  <c r="P91" i="2"/>
  <c r="O91" i="2"/>
  <c r="R87" i="2"/>
  <c r="P87" i="2"/>
  <c r="O87" i="2"/>
  <c r="Q87" i="2"/>
  <c r="R83" i="2"/>
  <c r="Q83" i="2"/>
  <c r="P83" i="2"/>
  <c r="R79" i="2"/>
  <c r="Q79" i="2"/>
  <c r="R75" i="2"/>
  <c r="R71" i="2"/>
  <c r="Q71" i="2"/>
  <c r="O71" i="2"/>
  <c r="R66" i="2"/>
  <c r="Q66" i="2"/>
  <c r="P66" i="2"/>
  <c r="O66" i="2"/>
  <c r="R62" i="2"/>
  <c r="P62" i="2"/>
  <c r="O62" i="2"/>
  <c r="Q62" i="2"/>
  <c r="R58" i="2"/>
  <c r="Q58" i="2"/>
  <c r="P58" i="2"/>
  <c r="O58" i="2"/>
  <c r="R50" i="2"/>
  <c r="Q50" i="2"/>
  <c r="O50" i="2"/>
  <c r="P50" i="2"/>
  <c r="R46" i="2"/>
  <c r="Q46" i="2"/>
  <c r="P46" i="2"/>
  <c r="R42" i="2"/>
  <c r="Q42" i="2"/>
  <c r="P42" i="2"/>
  <c r="O42" i="2"/>
  <c r="R38" i="2"/>
  <c r="Q38" i="2"/>
  <c r="O38" i="2"/>
  <c r="P38" i="2"/>
  <c r="R34" i="2"/>
  <c r="Q34" i="2"/>
  <c r="P34" i="2"/>
  <c r="O34" i="2"/>
  <c r="R30" i="2"/>
  <c r="Q30" i="2"/>
  <c r="P30" i="2"/>
  <c r="O30" i="2"/>
  <c r="R26" i="2"/>
  <c r="P26" i="2"/>
  <c r="Q26" i="2"/>
  <c r="O26" i="2"/>
  <c r="R22" i="2"/>
  <c r="Q22" i="2"/>
  <c r="O22" i="2"/>
  <c r="P22" i="2"/>
  <c r="R18" i="2"/>
  <c r="Q18" i="2"/>
  <c r="P18" i="2"/>
  <c r="O18" i="2"/>
  <c r="Q14" i="2"/>
  <c r="P14" i="2"/>
  <c r="R14" i="2"/>
  <c r="O14" i="2"/>
  <c r="P10" i="2"/>
  <c r="P54" i="2"/>
  <c r="R54" i="2"/>
  <c r="Q54" i="2"/>
  <c r="I5" i="16"/>
  <c r="H5" i="16"/>
  <c r="I2" i="16"/>
  <c r="H2" i="16"/>
  <c r="G5" i="16"/>
  <c r="F5" i="16"/>
  <c r="E5" i="16"/>
  <c r="D5" i="16"/>
  <c r="C5" i="16"/>
  <c r="G2" i="16"/>
  <c r="F2" i="16"/>
  <c r="E2" i="16"/>
  <c r="D2" i="16"/>
  <c r="C2" i="16"/>
  <c r="T90" i="2" l="1"/>
  <c r="N90" i="2"/>
  <c r="N15" i="2"/>
  <c r="T15" i="2"/>
  <c r="N31" i="2"/>
  <c r="T31" i="2"/>
  <c r="N39" i="2"/>
  <c r="T39" i="2"/>
  <c r="N47" i="2"/>
  <c r="T47" i="2"/>
  <c r="N63" i="2"/>
  <c r="T63" i="2"/>
  <c r="N129" i="2"/>
  <c r="T129" i="2"/>
  <c r="N137" i="2"/>
  <c r="T137" i="2"/>
  <c r="N145" i="2"/>
  <c r="T145" i="2"/>
  <c r="N14" i="2"/>
  <c r="T14" i="2"/>
  <c r="T22" i="2"/>
  <c r="N22" i="2"/>
  <c r="T58" i="2"/>
  <c r="N58" i="2"/>
  <c r="N71" i="2"/>
  <c r="T71" i="2"/>
  <c r="N87" i="2"/>
  <c r="T87" i="2"/>
  <c r="N99" i="2"/>
  <c r="T99" i="2"/>
  <c r="N111" i="2"/>
  <c r="T111" i="2"/>
  <c r="N132" i="2"/>
  <c r="T132" i="2"/>
  <c r="N148" i="2"/>
  <c r="T148" i="2"/>
  <c r="N24" i="2"/>
  <c r="T24" i="2"/>
  <c r="N32" i="2"/>
  <c r="T32" i="2"/>
  <c r="N40" i="2"/>
  <c r="T40" i="2"/>
  <c r="N73" i="2"/>
  <c r="T73" i="2"/>
  <c r="N97" i="2"/>
  <c r="T97" i="2"/>
  <c r="N113" i="2"/>
  <c r="T113" i="2"/>
  <c r="T130" i="2"/>
  <c r="N130" i="2"/>
  <c r="T146" i="2"/>
  <c r="N146" i="2"/>
  <c r="T102" i="2"/>
  <c r="N102" i="2"/>
  <c r="T110" i="2"/>
  <c r="N110" i="2"/>
  <c r="T118" i="2"/>
  <c r="N118" i="2"/>
  <c r="N127" i="2"/>
  <c r="T127" i="2"/>
  <c r="N143" i="2"/>
  <c r="T143" i="2"/>
  <c r="T26" i="2"/>
  <c r="N26" i="2"/>
  <c r="T38" i="2"/>
  <c r="N38" i="2"/>
  <c r="N95" i="2"/>
  <c r="T95" i="2"/>
  <c r="N144" i="2"/>
  <c r="T144" i="2"/>
  <c r="T74" i="2"/>
  <c r="N74" i="2"/>
  <c r="N72" i="2"/>
  <c r="T72" i="2"/>
  <c r="N80" i="2"/>
  <c r="T80" i="2"/>
  <c r="N88" i="2"/>
  <c r="T88" i="2"/>
  <c r="N96" i="2"/>
  <c r="T96" i="2"/>
  <c r="N104" i="2"/>
  <c r="T104" i="2"/>
  <c r="N112" i="2"/>
  <c r="T112" i="2"/>
  <c r="N120" i="2"/>
  <c r="T120" i="2"/>
  <c r="N12" i="2"/>
  <c r="T12" i="2"/>
  <c r="N56" i="2"/>
  <c r="T56" i="2"/>
  <c r="N64" i="2"/>
  <c r="T64" i="2"/>
  <c r="N128" i="2"/>
  <c r="T128" i="2"/>
  <c r="N17" i="2"/>
  <c r="T17" i="2"/>
  <c r="N33" i="2"/>
  <c r="T33" i="2"/>
  <c r="N49" i="2"/>
  <c r="T49" i="2"/>
  <c r="N23" i="2"/>
  <c r="T23" i="2"/>
  <c r="N55" i="2"/>
  <c r="T55" i="2"/>
  <c r="T42" i="2"/>
  <c r="N42" i="2"/>
  <c r="N48" i="2"/>
  <c r="T48" i="2"/>
  <c r="N81" i="2"/>
  <c r="T81" i="2"/>
  <c r="N89" i="2"/>
  <c r="T89" i="2"/>
  <c r="N105" i="2"/>
  <c r="T105" i="2"/>
  <c r="N121" i="2"/>
  <c r="T121" i="2"/>
  <c r="T138" i="2"/>
  <c r="N138" i="2"/>
  <c r="N135" i="2"/>
  <c r="T135" i="2"/>
  <c r="T54" i="2"/>
  <c r="N54" i="2"/>
  <c r="N75" i="2"/>
  <c r="T75" i="2"/>
  <c r="N115" i="2"/>
  <c r="T115" i="2"/>
  <c r="T9" i="2"/>
  <c r="N9" i="2"/>
  <c r="N25" i="2"/>
  <c r="T25" i="2"/>
  <c r="N41" i="2"/>
  <c r="T41" i="2"/>
  <c r="N57" i="2"/>
  <c r="T57" i="2"/>
  <c r="N65" i="2"/>
  <c r="T65" i="2"/>
  <c r="T82" i="2"/>
  <c r="N82" i="2"/>
  <c r="N11" i="2"/>
  <c r="T11" i="2"/>
  <c r="N19" i="2"/>
  <c r="T19" i="2"/>
  <c r="N27" i="2"/>
  <c r="T27" i="2"/>
  <c r="N35" i="2"/>
  <c r="T35" i="2"/>
  <c r="N43" i="2"/>
  <c r="T43" i="2"/>
  <c r="N51" i="2"/>
  <c r="T51" i="2"/>
  <c r="N59" i="2"/>
  <c r="T59" i="2"/>
  <c r="N67" i="2"/>
  <c r="T67" i="2"/>
  <c r="N125" i="2"/>
  <c r="T125" i="2"/>
  <c r="N133" i="2"/>
  <c r="T133" i="2"/>
  <c r="N141" i="2"/>
  <c r="T141" i="2"/>
  <c r="N149" i="2"/>
  <c r="T149" i="2"/>
  <c r="T18" i="2"/>
  <c r="N18" i="2"/>
  <c r="T34" i="2"/>
  <c r="N34" i="2"/>
  <c r="T50" i="2"/>
  <c r="N50" i="2"/>
  <c r="T62" i="2"/>
  <c r="N62" i="2"/>
  <c r="N79" i="2"/>
  <c r="T79" i="2"/>
  <c r="N91" i="2"/>
  <c r="T91" i="2"/>
  <c r="N107" i="2"/>
  <c r="T107" i="2"/>
  <c r="N20" i="2"/>
  <c r="T20" i="2"/>
  <c r="N28" i="2"/>
  <c r="T28" i="2"/>
  <c r="N36" i="2"/>
  <c r="T36" i="2"/>
  <c r="N44" i="2"/>
  <c r="T44" i="2"/>
  <c r="N52" i="2"/>
  <c r="T52" i="2"/>
  <c r="N77" i="2"/>
  <c r="T77" i="2"/>
  <c r="N85" i="2"/>
  <c r="T85" i="2"/>
  <c r="N93" i="2"/>
  <c r="T93" i="2"/>
  <c r="N101" i="2"/>
  <c r="T101" i="2"/>
  <c r="N109" i="2"/>
  <c r="T109" i="2"/>
  <c r="N117" i="2"/>
  <c r="T117" i="2"/>
  <c r="T126" i="2"/>
  <c r="N126" i="2"/>
  <c r="T134" i="2"/>
  <c r="N134" i="2"/>
  <c r="T142" i="2"/>
  <c r="N142" i="2"/>
  <c r="T150" i="2"/>
  <c r="N150" i="2"/>
  <c r="T98" i="2"/>
  <c r="N98" i="2"/>
  <c r="T106" i="2"/>
  <c r="N106" i="2"/>
  <c r="T114" i="2"/>
  <c r="N114" i="2"/>
  <c r="N123" i="2"/>
  <c r="T123" i="2"/>
  <c r="N131" i="2"/>
  <c r="T131" i="2"/>
  <c r="N139" i="2"/>
  <c r="T139" i="2"/>
  <c r="N147" i="2"/>
  <c r="T147" i="2"/>
  <c r="N10" i="2"/>
  <c r="T10" i="2"/>
  <c r="T30" i="2"/>
  <c r="N30" i="2"/>
  <c r="T46" i="2"/>
  <c r="N46" i="2"/>
  <c r="T66" i="2"/>
  <c r="N66" i="2"/>
  <c r="N83" i="2"/>
  <c r="T83" i="2"/>
  <c r="N103" i="2"/>
  <c r="T103" i="2"/>
  <c r="N119" i="2"/>
  <c r="T119" i="2"/>
  <c r="N136" i="2"/>
  <c r="T136" i="2"/>
  <c r="T13" i="2"/>
  <c r="N13" i="2"/>
  <c r="N21" i="2"/>
  <c r="T21" i="2"/>
  <c r="N37" i="2"/>
  <c r="T37" i="2"/>
  <c r="N53" i="2"/>
  <c r="T53" i="2"/>
  <c r="N61" i="2"/>
  <c r="T61" i="2"/>
  <c r="N69" i="2"/>
  <c r="T69" i="2"/>
  <c r="T78" i="2"/>
  <c r="N78" i="2"/>
  <c r="T86" i="2"/>
  <c r="N86" i="2"/>
  <c r="T94" i="2"/>
  <c r="N94" i="2"/>
  <c r="N76" i="2"/>
  <c r="T76" i="2"/>
  <c r="N84" i="2"/>
  <c r="T84" i="2"/>
  <c r="N92" i="2"/>
  <c r="T92" i="2"/>
  <c r="N100" i="2"/>
  <c r="T100" i="2"/>
  <c r="N108" i="2"/>
  <c r="T108" i="2"/>
  <c r="N116" i="2"/>
  <c r="T116" i="2"/>
  <c r="N124" i="2"/>
  <c r="T124" i="2"/>
  <c r="N140" i="2"/>
  <c r="T140" i="2"/>
  <c r="N60" i="2"/>
  <c r="T60" i="2"/>
  <c r="N68" i="2"/>
  <c r="T68" i="2"/>
  <c r="N29" i="2"/>
  <c r="T29" i="2"/>
  <c r="N45" i="2"/>
  <c r="T45" i="2"/>
  <c r="P16" i="2"/>
  <c r="T16" i="2"/>
  <c r="N16" i="2"/>
  <c r="O20" i="2"/>
  <c r="N8" i="2"/>
  <c r="O54" i="2"/>
  <c r="Q75" i="2"/>
  <c r="P48" i="2"/>
  <c r="P21" i="2"/>
  <c r="P15" i="2"/>
  <c r="P20" i="2"/>
  <c r="N3" i="2"/>
  <c r="O36" i="2"/>
  <c r="T2" i="2"/>
  <c r="N7" i="2"/>
  <c r="N2" i="2"/>
  <c r="N4" i="2"/>
  <c r="O21" i="2"/>
  <c r="O13" i="2"/>
  <c r="P75" i="2"/>
  <c r="O86" i="2"/>
  <c r="O135" i="2"/>
  <c r="O143" i="2"/>
  <c r="R10" i="2"/>
  <c r="O81" i="2"/>
  <c r="O113" i="2"/>
  <c r="O61" i="2"/>
  <c r="N5" i="2"/>
  <c r="N6" i="2"/>
  <c r="O125" i="2"/>
  <c r="O97" i="2"/>
  <c r="O105" i="2"/>
  <c r="U15" i="2"/>
  <c r="V81" i="2"/>
  <c r="U10" i="2"/>
  <c r="V79" i="2"/>
  <c r="V95" i="2"/>
  <c r="V105" i="2"/>
  <c r="X10" i="2"/>
  <c r="U83" i="2"/>
  <c r="V125" i="2"/>
  <c r="W10" i="2"/>
  <c r="U46" i="2"/>
  <c r="O95" i="2"/>
  <c r="U75" i="2"/>
  <c r="O8" i="2"/>
  <c r="O59" i="2"/>
  <c r="U79" i="2"/>
  <c r="U48" i="2"/>
  <c r="Y28" i="2"/>
  <c r="Z51" i="2"/>
  <c r="AA51" i="2" s="1"/>
  <c r="AB2" i="2"/>
  <c r="Z2" i="2"/>
  <c r="AD2" i="2" s="1"/>
  <c r="AD68" i="2"/>
  <c r="AC68" i="2"/>
  <c r="AD41" i="2"/>
  <c r="AC41" i="2"/>
  <c r="AD54" i="2"/>
  <c r="AC54" i="2"/>
  <c r="AD47" i="2"/>
  <c r="AC47" i="2"/>
  <c r="AD142" i="2"/>
  <c r="AC142" i="2"/>
  <c r="AC51" i="2"/>
  <c r="AC2" i="2"/>
  <c r="Y68" i="2"/>
  <c r="Y41" i="2"/>
  <c r="Y54" i="2"/>
  <c r="Y47" i="2"/>
  <c r="Y142" i="2"/>
  <c r="Y51" i="2"/>
  <c r="Y2" i="2"/>
  <c r="M9" i="22" l="1"/>
  <c r="M5" i="22"/>
  <c r="L2" i="22"/>
  <c r="L6" i="22"/>
  <c r="K2" i="22"/>
  <c r="K6" i="22"/>
  <c r="J2" i="22"/>
  <c r="J6" i="22"/>
  <c r="I2" i="22"/>
  <c r="I6" i="22"/>
  <c r="H2" i="22"/>
  <c r="H6" i="22"/>
  <c r="G2" i="22"/>
  <c r="G6" i="22"/>
  <c r="F2" i="22"/>
  <c r="F8" i="22"/>
  <c r="F4" i="22"/>
  <c r="M8" i="22"/>
  <c r="M4" i="22"/>
  <c r="L9" i="22"/>
  <c r="L5" i="22"/>
  <c r="K9" i="22"/>
  <c r="K5" i="22"/>
  <c r="J9" i="22"/>
  <c r="J5" i="22"/>
  <c r="I9" i="22"/>
  <c r="I5" i="22"/>
  <c r="H9" i="22"/>
  <c r="H5" i="22"/>
  <c r="G9" i="22"/>
  <c r="G5" i="22"/>
  <c r="F7" i="22"/>
  <c r="F3" i="22"/>
  <c r="M7" i="22"/>
  <c r="M3" i="22"/>
  <c r="L8" i="22"/>
  <c r="L4" i="22"/>
  <c r="K8" i="22"/>
  <c r="K4" i="22"/>
  <c r="J8" i="22"/>
  <c r="J4" i="22"/>
  <c r="I8" i="22"/>
  <c r="I4" i="22"/>
  <c r="H8" i="22"/>
  <c r="H4" i="22"/>
  <c r="G8" i="22"/>
  <c r="G4" i="22"/>
  <c r="F6" i="22"/>
  <c r="E2" i="22"/>
  <c r="M6" i="22"/>
  <c r="M2" i="22"/>
  <c r="L7" i="22"/>
  <c r="L3" i="22"/>
  <c r="K7" i="22"/>
  <c r="K3" i="22"/>
  <c r="J7" i="22"/>
  <c r="J3" i="22"/>
  <c r="I7" i="22"/>
  <c r="I3" i="22"/>
  <c r="H7" i="22"/>
  <c r="H3" i="22"/>
  <c r="G7" i="22"/>
  <c r="G3" i="22"/>
  <c r="F9" i="22"/>
  <c r="F5" i="22"/>
  <c r="E9" i="22"/>
  <c r="D7" i="22"/>
  <c r="D8" i="22"/>
  <c r="D9" i="22"/>
  <c r="D6" i="22"/>
  <c r="E3" i="22"/>
  <c r="E4" i="22"/>
  <c r="D2" i="22"/>
  <c r="E6" i="22"/>
  <c r="E7" i="22"/>
  <c r="E8" i="22"/>
  <c r="E5" i="22"/>
  <c r="D3" i="22"/>
  <c r="D4" i="22"/>
  <c r="D5" i="22"/>
  <c r="C2" i="22"/>
  <c r="C9" i="22"/>
  <c r="C6" i="22"/>
  <c r="C8" i="22"/>
  <c r="C3" i="22"/>
  <c r="B2" i="22"/>
  <c r="C7" i="22"/>
  <c r="C5" i="22"/>
  <c r="C4" i="22"/>
  <c r="B9" i="22"/>
  <c r="B4" i="22"/>
  <c r="B6" i="22"/>
  <c r="B8" i="22"/>
  <c r="B3" i="22"/>
  <c r="B5" i="22"/>
  <c r="B7" i="22"/>
  <c r="S19" i="11"/>
  <c r="S13" i="11"/>
  <c r="S10" i="11"/>
  <c r="S12" i="11"/>
  <c r="S17" i="11"/>
  <c r="S15" i="11"/>
  <c r="S5" i="11"/>
  <c r="S6" i="11"/>
  <c r="S8" i="11"/>
  <c r="S11" i="11"/>
  <c r="S18" i="11"/>
  <c r="S7" i="11"/>
  <c r="S14" i="11"/>
  <c r="S16" i="11"/>
  <c r="S3" i="11"/>
  <c r="S9" i="11"/>
  <c r="S4" i="11"/>
  <c r="R7" i="11"/>
  <c r="R6" i="11"/>
  <c r="R9" i="11"/>
  <c r="R12" i="11"/>
  <c r="R19" i="11"/>
  <c r="R3" i="11"/>
  <c r="R18" i="11"/>
  <c r="R5" i="11"/>
  <c r="R8" i="11"/>
  <c r="R15" i="11"/>
  <c r="R14" i="11"/>
  <c r="R17" i="11"/>
  <c r="R4" i="11"/>
  <c r="R11" i="11"/>
  <c r="R10" i="11"/>
  <c r="R13" i="11"/>
  <c r="R16" i="11"/>
  <c r="AD51" i="2"/>
  <c r="AA2" i="2"/>
  <c r="AC22" i="2"/>
  <c r="AB22" i="2"/>
  <c r="Z22" i="2"/>
  <c r="AA22" i="2" s="1"/>
  <c r="Y22" i="2"/>
  <c r="O9" i="22" l="1"/>
  <c r="O2" i="22"/>
  <c r="M11" i="22"/>
  <c r="F11" i="22"/>
  <c r="H11" i="22"/>
  <c r="J11" i="22"/>
  <c r="L11" i="22"/>
  <c r="E11" i="22"/>
  <c r="G11" i="22"/>
  <c r="I11" i="22"/>
  <c r="K11" i="22"/>
  <c r="O8" i="22"/>
  <c r="O4" i="22"/>
  <c r="O7" i="22"/>
  <c r="O3" i="22"/>
  <c r="O6" i="22"/>
  <c r="O5" i="22"/>
  <c r="D11" i="22"/>
  <c r="C11" i="22"/>
  <c r="B11" i="22"/>
  <c r="R20" i="11"/>
  <c r="S20" i="11"/>
  <c r="AD22" i="2"/>
  <c r="O11" i="22" l="1"/>
  <c r="AC53" i="2"/>
  <c r="AB53" i="2"/>
  <c r="Z53" i="2"/>
  <c r="AD53" i="2" s="1"/>
  <c r="Y53" i="2"/>
  <c r="AC71" i="2"/>
  <c r="AB71" i="2"/>
  <c r="Z71" i="2"/>
  <c r="AD71" i="2" s="1"/>
  <c r="Y71" i="2"/>
  <c r="AC21" i="2"/>
  <c r="AB21" i="2"/>
  <c r="Z21" i="2"/>
  <c r="AD21" i="2" s="1"/>
  <c r="Y21" i="2"/>
  <c r="O16" i="11" l="1"/>
  <c r="O15" i="11"/>
  <c r="O14" i="11"/>
  <c r="O5" i="11"/>
  <c r="O12" i="11"/>
  <c r="O11" i="11"/>
  <c r="O10" i="11"/>
  <c r="O17" i="11"/>
  <c r="O8" i="11"/>
  <c r="O7" i="11"/>
  <c r="O6" i="11"/>
  <c r="O13" i="11"/>
  <c r="O4" i="11"/>
  <c r="O19" i="11"/>
  <c r="O3" i="11"/>
  <c r="O18" i="11"/>
  <c r="O9" i="11"/>
  <c r="AA71" i="2"/>
  <c r="AA53" i="2"/>
  <c r="AA21" i="2"/>
  <c r="AC149" i="2"/>
  <c r="AC148" i="2"/>
  <c r="O20" i="11" l="1"/>
  <c r="G38" i="12"/>
  <c r="H38" i="12"/>
  <c r="I38" i="12" s="1"/>
  <c r="J38" i="12"/>
  <c r="K38" i="12"/>
  <c r="G2" i="12"/>
  <c r="H2" i="12"/>
  <c r="I2" i="12" s="1"/>
  <c r="J2" i="12"/>
  <c r="K2" i="12"/>
  <c r="G3" i="12"/>
  <c r="H3" i="12"/>
  <c r="I3" i="12" s="1"/>
  <c r="J3" i="12"/>
  <c r="K3" i="12"/>
  <c r="G4" i="12"/>
  <c r="H4" i="12"/>
  <c r="I4" i="12" s="1"/>
  <c r="J4" i="12"/>
  <c r="K4" i="12"/>
  <c r="G5" i="12"/>
  <c r="H5" i="12"/>
  <c r="I5" i="12" s="1"/>
  <c r="J5" i="12"/>
  <c r="K5" i="12"/>
  <c r="G6" i="12"/>
  <c r="H6" i="12"/>
  <c r="I6" i="12" s="1"/>
  <c r="J6" i="12"/>
  <c r="K6" i="12"/>
  <c r="G7" i="12"/>
  <c r="H7" i="12"/>
  <c r="I7" i="12" s="1"/>
  <c r="J7" i="12"/>
  <c r="K7" i="12"/>
  <c r="G8" i="12"/>
  <c r="H8" i="12"/>
  <c r="I8" i="12" s="1"/>
  <c r="J8" i="12"/>
  <c r="K8" i="12"/>
  <c r="G9" i="12"/>
  <c r="H9" i="12"/>
  <c r="I9" i="12" s="1"/>
  <c r="J9" i="12"/>
  <c r="K9" i="12"/>
  <c r="G10" i="12"/>
  <c r="H10" i="12"/>
  <c r="I10" i="12" s="1"/>
  <c r="J10" i="12"/>
  <c r="K10" i="12"/>
  <c r="G11" i="12"/>
  <c r="H11" i="12"/>
  <c r="I11" i="12" s="1"/>
  <c r="J11" i="12"/>
  <c r="K11" i="12"/>
  <c r="G12" i="12"/>
  <c r="H12" i="12"/>
  <c r="I12" i="12" s="1"/>
  <c r="J12" i="12"/>
  <c r="K12" i="12"/>
  <c r="G13" i="12"/>
  <c r="H13" i="12"/>
  <c r="I13" i="12" s="1"/>
  <c r="J13" i="12"/>
  <c r="K13" i="12"/>
  <c r="G14" i="12"/>
  <c r="H14" i="12"/>
  <c r="I14" i="12" s="1"/>
  <c r="J14" i="12"/>
  <c r="K14" i="12"/>
  <c r="G15" i="12"/>
  <c r="H15" i="12"/>
  <c r="I15" i="12" s="1"/>
  <c r="J15" i="12"/>
  <c r="K15" i="12"/>
  <c r="G16" i="12"/>
  <c r="H16" i="12"/>
  <c r="I16" i="12" s="1"/>
  <c r="J16" i="12"/>
  <c r="K16" i="12"/>
  <c r="G17" i="12"/>
  <c r="H17" i="12"/>
  <c r="I17" i="12" s="1"/>
  <c r="J17" i="12"/>
  <c r="K17" i="12"/>
  <c r="G18" i="12"/>
  <c r="H18" i="12"/>
  <c r="I18" i="12" s="1"/>
  <c r="J18" i="12"/>
  <c r="K18" i="12"/>
  <c r="G19" i="12"/>
  <c r="H19" i="12"/>
  <c r="I19" i="12" s="1"/>
  <c r="J19" i="12"/>
  <c r="K19" i="12"/>
  <c r="G20" i="12"/>
  <c r="H20" i="12"/>
  <c r="I20" i="12" s="1"/>
  <c r="J20" i="12"/>
  <c r="K20" i="12"/>
  <c r="G21" i="12"/>
  <c r="H21" i="12"/>
  <c r="I21" i="12" s="1"/>
  <c r="J21" i="12"/>
  <c r="K21" i="12"/>
  <c r="G22" i="12"/>
  <c r="H22" i="12"/>
  <c r="I22" i="12" s="1"/>
  <c r="J22" i="12"/>
  <c r="K22" i="12"/>
  <c r="G23" i="12"/>
  <c r="H23" i="12"/>
  <c r="I23" i="12" s="1"/>
  <c r="J23" i="12"/>
  <c r="K23" i="12"/>
  <c r="G24" i="12"/>
  <c r="H24" i="12"/>
  <c r="I24" i="12" s="1"/>
  <c r="J24" i="12"/>
  <c r="K24" i="12"/>
  <c r="G25" i="12"/>
  <c r="H25" i="12"/>
  <c r="I25" i="12" s="1"/>
  <c r="J25" i="12"/>
  <c r="K25" i="12"/>
  <c r="G26" i="12"/>
  <c r="H26" i="12"/>
  <c r="I26" i="12" s="1"/>
  <c r="J26" i="12"/>
  <c r="K26" i="12"/>
  <c r="G27" i="12"/>
  <c r="H27" i="12"/>
  <c r="I27" i="12" s="1"/>
  <c r="J27" i="12"/>
  <c r="K27" i="12"/>
  <c r="G28" i="12"/>
  <c r="H28" i="12"/>
  <c r="I28" i="12" s="1"/>
  <c r="J28" i="12"/>
  <c r="K28" i="12"/>
  <c r="G29" i="12"/>
  <c r="H29" i="12"/>
  <c r="I29" i="12" s="1"/>
  <c r="J29" i="12"/>
  <c r="K29" i="12"/>
  <c r="G30" i="12"/>
  <c r="H30" i="12"/>
  <c r="I30" i="12" s="1"/>
  <c r="J30" i="12"/>
  <c r="K30" i="12"/>
  <c r="G31" i="12"/>
  <c r="H31" i="12"/>
  <c r="I31" i="12" s="1"/>
  <c r="J31" i="12"/>
  <c r="K31" i="12"/>
  <c r="G32" i="12"/>
  <c r="H32" i="12"/>
  <c r="I32" i="12" s="1"/>
  <c r="J32" i="12"/>
  <c r="K32" i="12"/>
  <c r="G33" i="12"/>
  <c r="H33" i="12"/>
  <c r="I33" i="12" s="1"/>
  <c r="J33" i="12"/>
  <c r="K33" i="12"/>
  <c r="G34" i="12"/>
  <c r="H34" i="12"/>
  <c r="I34" i="12" s="1"/>
  <c r="J34" i="12"/>
  <c r="K34" i="12"/>
  <c r="G35" i="12"/>
  <c r="H35" i="12"/>
  <c r="I35" i="12" s="1"/>
  <c r="J35" i="12"/>
  <c r="K35" i="12"/>
  <c r="G36" i="12"/>
  <c r="H36" i="12"/>
  <c r="I36" i="12" s="1"/>
  <c r="J36" i="12"/>
  <c r="K36" i="12"/>
  <c r="G37" i="12"/>
  <c r="H37" i="12"/>
  <c r="I37" i="12" s="1"/>
  <c r="J37" i="12"/>
  <c r="K37" i="12"/>
  <c r="Y100" i="2"/>
  <c r="AC100" i="2" l="1"/>
  <c r="AC45" i="2"/>
  <c r="AC35" i="2"/>
  <c r="AC136" i="2"/>
  <c r="AC150" i="2"/>
  <c r="AC147" i="2"/>
  <c r="AC146" i="2"/>
  <c r="AC145" i="2"/>
  <c r="AC144" i="2"/>
  <c r="AC143" i="2"/>
  <c r="AC141" i="2"/>
  <c r="AC140" i="2"/>
  <c r="AC139" i="2"/>
  <c r="AC138" i="2"/>
  <c r="AC137" i="2"/>
  <c r="AC135" i="2"/>
  <c r="AC134" i="2"/>
  <c r="AC133" i="2"/>
  <c r="AC132" i="2"/>
  <c r="AC131" i="2"/>
  <c r="AC130" i="2"/>
  <c r="AC129" i="2"/>
  <c r="AC128" i="2"/>
  <c r="AC127" i="2"/>
  <c r="AC126" i="2"/>
  <c r="AC125" i="2"/>
  <c r="AC124" i="2"/>
  <c r="AC123" i="2"/>
  <c r="AC122" i="2"/>
  <c r="AC121" i="2"/>
  <c r="AC120" i="2"/>
  <c r="AC119" i="2"/>
  <c r="AC118" i="2"/>
  <c r="AC117" i="2"/>
  <c r="AC116" i="2"/>
  <c r="AC115" i="2"/>
  <c r="AC114" i="2"/>
  <c r="AC113" i="2"/>
  <c r="AC112" i="2"/>
  <c r="AC111" i="2"/>
  <c r="AC110" i="2"/>
  <c r="AC109" i="2"/>
  <c r="AC108" i="2"/>
  <c r="AC107" i="2"/>
  <c r="AC106" i="2"/>
  <c r="AC105" i="2"/>
  <c r="AC104" i="2"/>
  <c r="AC103" i="2"/>
  <c r="AC102" i="2"/>
  <c r="AC101" i="2"/>
  <c r="AC99" i="2"/>
  <c r="AC98" i="2"/>
  <c r="AC97" i="2"/>
  <c r="AC96" i="2"/>
  <c r="AC95" i="2"/>
  <c r="AC94" i="2"/>
  <c r="AC93" i="2"/>
  <c r="AC92" i="2"/>
  <c r="AC91" i="2"/>
  <c r="AC90" i="2"/>
  <c r="AC89" i="2"/>
  <c r="AC88" i="2"/>
  <c r="AC87" i="2"/>
  <c r="AC86" i="2"/>
  <c r="AC85" i="2"/>
  <c r="AC84" i="2"/>
  <c r="AC83" i="2"/>
  <c r="AC82" i="2"/>
  <c r="AC81" i="2"/>
  <c r="AC80" i="2"/>
  <c r="AC79" i="2"/>
  <c r="AC78" i="2"/>
  <c r="AC77" i="2"/>
  <c r="AC76" i="2"/>
  <c r="AC75" i="2"/>
  <c r="AC74" i="2"/>
  <c r="AC73" i="2"/>
  <c r="AC72" i="2"/>
  <c r="AC70" i="2"/>
  <c r="AC69" i="2"/>
  <c r="AC67" i="2"/>
  <c r="AC66" i="2"/>
  <c r="AC65" i="2"/>
  <c r="AC64" i="2"/>
  <c r="AC63" i="2"/>
  <c r="AC62" i="2"/>
  <c r="AC61" i="2"/>
  <c r="AC60" i="2"/>
  <c r="AC59" i="2"/>
  <c r="AC58" i="2"/>
  <c r="AC57" i="2"/>
  <c r="AC56" i="2"/>
  <c r="AC55" i="2"/>
  <c r="AC52" i="2"/>
  <c r="AC50" i="2"/>
  <c r="AC49" i="2"/>
  <c r="AC48" i="2"/>
  <c r="AC46" i="2"/>
  <c r="AC44" i="2"/>
  <c r="AC43" i="2"/>
  <c r="AC42" i="2"/>
  <c r="AC40" i="2"/>
  <c r="AC39" i="2"/>
  <c r="AC38" i="2"/>
  <c r="AC37" i="2"/>
  <c r="AC36" i="2"/>
  <c r="AC34" i="2"/>
  <c r="AC33" i="2"/>
  <c r="AC32" i="2"/>
  <c r="AC31" i="2"/>
  <c r="AC30" i="2"/>
  <c r="AC29" i="2"/>
  <c r="AC28" i="2"/>
  <c r="AC27" i="2"/>
  <c r="AC26" i="2"/>
  <c r="AC25" i="2"/>
  <c r="AC24" i="2"/>
  <c r="AC23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C5" i="2"/>
  <c r="AC4" i="2"/>
  <c r="AC3" i="2"/>
  <c r="AB100" i="2"/>
  <c r="AB45" i="2"/>
  <c r="AB35" i="2"/>
  <c r="AB136" i="2"/>
  <c r="AB150" i="2"/>
  <c r="AB149" i="2"/>
  <c r="AB148" i="2"/>
  <c r="AB147" i="2"/>
  <c r="AB146" i="2"/>
  <c r="AB145" i="2"/>
  <c r="AB144" i="2"/>
  <c r="AB143" i="2"/>
  <c r="AB141" i="2"/>
  <c r="AB140" i="2"/>
  <c r="AB139" i="2"/>
  <c r="AB138" i="2"/>
  <c r="AB137" i="2"/>
  <c r="AB135" i="2"/>
  <c r="AB134" i="2"/>
  <c r="AB133" i="2"/>
  <c r="AB132" i="2"/>
  <c r="AB131" i="2"/>
  <c r="AB130" i="2"/>
  <c r="AB129" i="2"/>
  <c r="AB128" i="2"/>
  <c r="AB127" i="2"/>
  <c r="AB126" i="2"/>
  <c r="AB125" i="2"/>
  <c r="AB124" i="2"/>
  <c r="AB123" i="2"/>
  <c r="AB122" i="2"/>
  <c r="AB121" i="2"/>
  <c r="AB120" i="2"/>
  <c r="AB119" i="2"/>
  <c r="AB118" i="2"/>
  <c r="AB117" i="2"/>
  <c r="AB116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AB101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0" i="2"/>
  <c r="AB69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2" i="2"/>
  <c r="AB50" i="2"/>
  <c r="AB49" i="2"/>
  <c r="AB48" i="2"/>
  <c r="AB46" i="2"/>
  <c r="AB44" i="2"/>
  <c r="AB43" i="2"/>
  <c r="AB42" i="2"/>
  <c r="AB40" i="2"/>
  <c r="AB39" i="2"/>
  <c r="AB38" i="2"/>
  <c r="AB37" i="2"/>
  <c r="AB36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Z100" i="2"/>
  <c r="Z45" i="2"/>
  <c r="Y45" i="2"/>
  <c r="Z35" i="2"/>
  <c r="Y35" i="2"/>
  <c r="Z136" i="2"/>
  <c r="Y136" i="2"/>
  <c r="Z150" i="2"/>
  <c r="Z149" i="2"/>
  <c r="Z148" i="2"/>
  <c r="Z147" i="2"/>
  <c r="Z146" i="2"/>
  <c r="Z145" i="2"/>
  <c r="Z144" i="2"/>
  <c r="Z143" i="2"/>
  <c r="Z141" i="2"/>
  <c r="Z140" i="2"/>
  <c r="Z139" i="2"/>
  <c r="Z138" i="2"/>
  <c r="Z137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0" i="2"/>
  <c r="Z69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2" i="2"/>
  <c r="Z50" i="2"/>
  <c r="Z49" i="2"/>
  <c r="Z48" i="2"/>
  <c r="Z46" i="2"/>
  <c r="Z44" i="2"/>
  <c r="Z43" i="2"/>
  <c r="Z42" i="2"/>
  <c r="Z40" i="2"/>
  <c r="Z39" i="2"/>
  <c r="Z38" i="2"/>
  <c r="Z37" i="2"/>
  <c r="Z36" i="2"/>
  <c r="Z34" i="2"/>
  <c r="Z33" i="2"/>
  <c r="Z32" i="2"/>
  <c r="Z31" i="2"/>
  <c r="Z30" i="2"/>
  <c r="Z29" i="2"/>
  <c r="Z28" i="2"/>
  <c r="Z27" i="2"/>
  <c r="Z26" i="2"/>
  <c r="Z25" i="2"/>
  <c r="Z24" i="2"/>
  <c r="Z23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Y150" i="2"/>
  <c r="Y149" i="2"/>
  <c r="Y148" i="2"/>
  <c r="Y147" i="2"/>
  <c r="Y146" i="2"/>
  <c r="Y145" i="2"/>
  <c r="Y144" i="2"/>
  <c r="Y143" i="2"/>
  <c r="Y141" i="2"/>
  <c r="Y140" i="2"/>
  <c r="Y139" i="2"/>
  <c r="Y138" i="2"/>
  <c r="Y137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0" i="2"/>
  <c r="Y69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2" i="2"/>
  <c r="Y50" i="2"/>
  <c r="Y49" i="2"/>
  <c r="Y48" i="2"/>
  <c r="Y46" i="2"/>
  <c r="Y44" i="2"/>
  <c r="Y43" i="2"/>
  <c r="Y42" i="2"/>
  <c r="Y40" i="2"/>
  <c r="Y39" i="2"/>
  <c r="Y38" i="2"/>
  <c r="Y37" i="2"/>
  <c r="Y36" i="2"/>
  <c r="Y34" i="2"/>
  <c r="Y33" i="2"/>
  <c r="Y32" i="2"/>
  <c r="Y31" i="2"/>
  <c r="Y30" i="2"/>
  <c r="Y29" i="2"/>
  <c r="Y27" i="2"/>
  <c r="Y26" i="2"/>
  <c r="Y25" i="2"/>
  <c r="Y24" i="2"/>
  <c r="Y23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F7" i="11" l="1"/>
  <c r="F10" i="11"/>
  <c r="F9" i="11"/>
  <c r="F8" i="11"/>
  <c r="F19" i="11"/>
  <c r="F3" i="11"/>
  <c r="F6" i="11"/>
  <c r="F5" i="11"/>
  <c r="F4" i="11"/>
  <c r="F15" i="11"/>
  <c r="F18" i="11"/>
  <c r="F17" i="11"/>
  <c r="F16" i="11"/>
  <c r="F11" i="11"/>
  <c r="F14" i="11"/>
  <c r="F13" i="11"/>
  <c r="F12" i="11"/>
  <c r="W3" i="11"/>
  <c r="V7" i="11"/>
  <c r="V11" i="11"/>
  <c r="V15" i="11"/>
  <c r="V19" i="11"/>
  <c r="V9" i="11"/>
  <c r="V4" i="11"/>
  <c r="V8" i="11"/>
  <c r="V12" i="11"/>
  <c r="V16" i="11"/>
  <c r="V3" i="11"/>
  <c r="V13" i="11"/>
  <c r="V6" i="11"/>
  <c r="V10" i="11"/>
  <c r="V14" i="11"/>
  <c r="V18" i="11"/>
  <c r="V5" i="11"/>
  <c r="V17" i="11"/>
  <c r="L19" i="11"/>
  <c r="L18" i="11"/>
  <c r="L17" i="11"/>
  <c r="L8" i="11"/>
  <c r="L15" i="11"/>
  <c r="L14" i="11"/>
  <c r="L13" i="11"/>
  <c r="L4" i="11"/>
  <c r="L7" i="11"/>
  <c r="L11" i="11"/>
  <c r="L10" i="11"/>
  <c r="L9" i="11"/>
  <c r="L16" i="11"/>
  <c r="L3" i="11"/>
  <c r="L6" i="11"/>
  <c r="L5" i="11"/>
  <c r="L12" i="11"/>
  <c r="N17" i="11"/>
  <c r="N16" i="11"/>
  <c r="N15" i="11"/>
  <c r="N6" i="11"/>
  <c r="N13" i="11"/>
  <c r="N12" i="11"/>
  <c r="N11" i="11"/>
  <c r="N18" i="11"/>
  <c r="N9" i="11"/>
  <c r="N8" i="11"/>
  <c r="N7" i="11"/>
  <c r="N14" i="11"/>
  <c r="N5" i="11"/>
  <c r="N4" i="11"/>
  <c r="N19" i="11"/>
  <c r="N3" i="11"/>
  <c r="N10" i="11"/>
  <c r="H19" i="11"/>
  <c r="H9" i="11"/>
  <c r="H12" i="11"/>
  <c r="H14" i="11"/>
  <c r="H18" i="11"/>
  <c r="H5" i="11"/>
  <c r="H15" i="11"/>
  <c r="H10" i="11"/>
  <c r="H3" i="11"/>
  <c r="H17" i="11"/>
  <c r="H11" i="11"/>
  <c r="H6" i="11"/>
  <c r="H8" i="11"/>
  <c r="H13" i="11"/>
  <c r="H16" i="11"/>
  <c r="H7" i="11"/>
  <c r="H4" i="11"/>
  <c r="G18" i="11"/>
  <c r="G11" i="11"/>
  <c r="G5" i="11"/>
  <c r="G9" i="11"/>
  <c r="G6" i="11"/>
  <c r="G15" i="11"/>
  <c r="G12" i="11"/>
  <c r="G10" i="11"/>
  <c r="G19" i="11"/>
  <c r="G16" i="11"/>
  <c r="G13" i="11"/>
  <c r="G14" i="11"/>
  <c r="G7" i="11"/>
  <c r="G3" i="11"/>
  <c r="G4" i="11"/>
  <c r="G17" i="11"/>
  <c r="G8" i="11"/>
  <c r="P13" i="11"/>
  <c r="P9" i="11"/>
  <c r="P5" i="11"/>
  <c r="P18" i="11"/>
  <c r="P4" i="11"/>
  <c r="P16" i="11"/>
  <c r="P12" i="11"/>
  <c r="P17" i="11"/>
  <c r="P15" i="11"/>
  <c r="P11" i="11"/>
  <c r="P7" i="11"/>
  <c r="P19" i="11"/>
  <c r="P8" i="11"/>
  <c r="P14" i="11"/>
  <c r="P10" i="11"/>
  <c r="P6" i="11"/>
  <c r="P3" i="11"/>
  <c r="K12" i="11"/>
  <c r="K11" i="11"/>
  <c r="K7" i="11"/>
  <c r="K18" i="11"/>
  <c r="K9" i="11"/>
  <c r="K4" i="11"/>
  <c r="K14" i="11"/>
  <c r="K5" i="11"/>
  <c r="K10" i="11"/>
  <c r="K17" i="11"/>
  <c r="K16" i="11"/>
  <c r="K15" i="11"/>
  <c r="K19" i="11"/>
  <c r="K6" i="11"/>
  <c r="K13" i="11"/>
  <c r="K8" i="11"/>
  <c r="K3" i="11"/>
  <c r="I9" i="11"/>
  <c r="I8" i="11"/>
  <c r="I11" i="11"/>
  <c r="I14" i="11"/>
  <c r="I4" i="11"/>
  <c r="I7" i="11"/>
  <c r="I17" i="11"/>
  <c r="I19" i="11"/>
  <c r="I10" i="11"/>
  <c r="I16" i="11"/>
  <c r="I3" i="11"/>
  <c r="I5" i="11"/>
  <c r="I6" i="11"/>
  <c r="I13" i="11"/>
  <c r="I12" i="11"/>
  <c r="I15" i="11"/>
  <c r="I18" i="11"/>
  <c r="Q7" i="11"/>
  <c r="Q3" i="11"/>
  <c r="Q15" i="11"/>
  <c r="Q12" i="11"/>
  <c r="Q10" i="11"/>
  <c r="Q6" i="11"/>
  <c r="Q18" i="11"/>
  <c r="Q11" i="11"/>
  <c r="Q13" i="11"/>
  <c r="Q9" i="11"/>
  <c r="Q5" i="11"/>
  <c r="Q14" i="11"/>
  <c r="Q4" i="11"/>
  <c r="Q19" i="11"/>
  <c r="Q16" i="11"/>
  <c r="Q8" i="11"/>
  <c r="Q17" i="11"/>
  <c r="J12" i="11"/>
  <c r="J9" i="11"/>
  <c r="J13" i="11"/>
  <c r="J6" i="11"/>
  <c r="J7" i="11"/>
  <c r="J4" i="11"/>
  <c r="J15" i="11"/>
  <c r="J19" i="11"/>
  <c r="J14" i="11"/>
  <c r="J10" i="11"/>
  <c r="J16" i="11"/>
  <c r="J5" i="11"/>
  <c r="J11" i="11"/>
  <c r="J17" i="11"/>
  <c r="J8" i="11"/>
  <c r="J3" i="11"/>
  <c r="J18" i="11"/>
  <c r="M18" i="11"/>
  <c r="M17" i="11"/>
  <c r="M16" i="11"/>
  <c r="M7" i="11"/>
  <c r="M14" i="11"/>
  <c r="M13" i="11"/>
  <c r="M12" i="11"/>
  <c r="M19" i="11"/>
  <c r="M3" i="11"/>
  <c r="M10" i="11"/>
  <c r="M9" i="11"/>
  <c r="M8" i="11"/>
  <c r="M15" i="11"/>
  <c r="M6" i="11"/>
  <c r="M5" i="11"/>
  <c r="M4" i="11"/>
  <c r="M11" i="11"/>
  <c r="W10" i="11"/>
  <c r="W14" i="11"/>
  <c r="W18" i="11"/>
  <c r="W6" i="11"/>
  <c r="W11" i="11"/>
  <c r="W15" i="11"/>
  <c r="W19" i="11"/>
  <c r="W7" i="11"/>
  <c r="W8" i="11"/>
  <c r="W12" i="11"/>
  <c r="W16" i="11"/>
  <c r="W4" i="11"/>
  <c r="W9" i="11"/>
  <c r="W13" i="11"/>
  <c r="W17" i="11"/>
  <c r="W5" i="11"/>
  <c r="E16" i="11"/>
  <c r="E12" i="11"/>
  <c r="E8" i="11"/>
  <c r="E4" i="11"/>
  <c r="E19" i="11"/>
  <c r="E15" i="11"/>
  <c r="E11" i="11"/>
  <c r="E7" i="11"/>
  <c r="E3" i="11"/>
  <c r="E18" i="11"/>
  <c r="E14" i="11"/>
  <c r="E10" i="11"/>
  <c r="E6" i="11"/>
  <c r="E17" i="11"/>
  <c r="E13" i="11"/>
  <c r="E9" i="11"/>
  <c r="E5" i="11"/>
  <c r="AA5" i="2"/>
  <c r="AD5" i="2"/>
  <c r="AA12" i="2"/>
  <c r="AD12" i="2"/>
  <c r="AA20" i="2"/>
  <c r="AD20" i="2"/>
  <c r="AA29" i="2"/>
  <c r="AD29" i="2"/>
  <c r="AA38" i="2"/>
  <c r="D18" i="11" s="1"/>
  <c r="AD38" i="2"/>
  <c r="AA49" i="2"/>
  <c r="AD49" i="2"/>
  <c r="AA60" i="2"/>
  <c r="AD60" i="2"/>
  <c r="AA69" i="2"/>
  <c r="AD69" i="2"/>
  <c r="AA77" i="2"/>
  <c r="AD77" i="2"/>
  <c r="AA85" i="2"/>
  <c r="AD85" i="2"/>
  <c r="AA93" i="2"/>
  <c r="AD93" i="2"/>
  <c r="AA102" i="2"/>
  <c r="AD102" i="2"/>
  <c r="AA110" i="2"/>
  <c r="AD110" i="2"/>
  <c r="AA118" i="2"/>
  <c r="AD118" i="2"/>
  <c r="AA126" i="2"/>
  <c r="AD126" i="2"/>
  <c r="AA134" i="2"/>
  <c r="AD134" i="2"/>
  <c r="AA144" i="2"/>
  <c r="AD144" i="2"/>
  <c r="AA45" i="2"/>
  <c r="AD45" i="2"/>
  <c r="AA10" i="2"/>
  <c r="AD10" i="2"/>
  <c r="AA17" i="2"/>
  <c r="D14" i="11" s="1"/>
  <c r="AD17" i="2"/>
  <c r="AA26" i="2"/>
  <c r="AD26" i="2"/>
  <c r="AA34" i="2"/>
  <c r="AD34" i="2"/>
  <c r="AA44" i="2"/>
  <c r="AD44" i="2"/>
  <c r="AA57" i="2"/>
  <c r="AD57" i="2"/>
  <c r="AA65" i="2"/>
  <c r="AD65" i="2"/>
  <c r="AA74" i="2"/>
  <c r="AD74" i="2"/>
  <c r="AA82" i="2"/>
  <c r="AD82" i="2"/>
  <c r="AA90" i="2"/>
  <c r="AD90" i="2"/>
  <c r="AA98" i="2"/>
  <c r="AD98" i="2"/>
  <c r="AA107" i="2"/>
  <c r="D17" i="11" s="1"/>
  <c r="AD107" i="2"/>
  <c r="AA115" i="2"/>
  <c r="AD115" i="2"/>
  <c r="AA123" i="2"/>
  <c r="AD123" i="2"/>
  <c r="AA131" i="2"/>
  <c r="AD131" i="2"/>
  <c r="AA145" i="2"/>
  <c r="AD145" i="2"/>
  <c r="AA3" i="2"/>
  <c r="AD3" i="2"/>
  <c r="AA7" i="2"/>
  <c r="AD7" i="2"/>
  <c r="AA14" i="2"/>
  <c r="AD14" i="2"/>
  <c r="AA18" i="2"/>
  <c r="AD18" i="2"/>
  <c r="AA23" i="2"/>
  <c r="AD23" i="2"/>
  <c r="AA27" i="2"/>
  <c r="AD27" i="2"/>
  <c r="AA31" i="2"/>
  <c r="AD31" i="2"/>
  <c r="AA36" i="2"/>
  <c r="AD36" i="2"/>
  <c r="AA40" i="2"/>
  <c r="AD40" i="2"/>
  <c r="AA46" i="2"/>
  <c r="AD46" i="2"/>
  <c r="AA52" i="2"/>
  <c r="AD52" i="2"/>
  <c r="AA58" i="2"/>
  <c r="AD58" i="2"/>
  <c r="AA62" i="2"/>
  <c r="AD62" i="2"/>
  <c r="AA66" i="2"/>
  <c r="D16" i="11" s="1"/>
  <c r="AD66" i="2"/>
  <c r="AA72" i="2"/>
  <c r="AD72" i="2"/>
  <c r="AA75" i="2"/>
  <c r="AD75" i="2"/>
  <c r="AA79" i="2"/>
  <c r="AD79" i="2"/>
  <c r="AA83" i="2"/>
  <c r="AD83" i="2"/>
  <c r="AA87" i="2"/>
  <c r="AD87" i="2"/>
  <c r="AA91" i="2"/>
  <c r="AD91" i="2"/>
  <c r="AA95" i="2"/>
  <c r="AD95" i="2"/>
  <c r="AA99" i="2"/>
  <c r="AD99" i="2"/>
  <c r="AA104" i="2"/>
  <c r="AD104" i="2"/>
  <c r="AA108" i="2"/>
  <c r="AD108" i="2"/>
  <c r="AA112" i="2"/>
  <c r="AD112" i="2"/>
  <c r="AA116" i="2"/>
  <c r="AD116" i="2"/>
  <c r="AA120" i="2"/>
  <c r="AD120" i="2"/>
  <c r="AA124" i="2"/>
  <c r="AD124" i="2"/>
  <c r="AA128" i="2"/>
  <c r="AD128" i="2"/>
  <c r="AA132" i="2"/>
  <c r="AD132" i="2"/>
  <c r="AA137" i="2"/>
  <c r="AD137" i="2"/>
  <c r="AA141" i="2"/>
  <c r="D13" i="11" s="1"/>
  <c r="AD141" i="2"/>
  <c r="AA146" i="2"/>
  <c r="AD146" i="2"/>
  <c r="AA150" i="2"/>
  <c r="AD150" i="2"/>
  <c r="AA35" i="2"/>
  <c r="AD35" i="2"/>
  <c r="AA4" i="2"/>
  <c r="AD4" i="2"/>
  <c r="AA8" i="2"/>
  <c r="AD8" i="2"/>
  <c r="AA11" i="2"/>
  <c r="AD11" i="2"/>
  <c r="AA15" i="2"/>
  <c r="AD15" i="2"/>
  <c r="AA19" i="2"/>
  <c r="AD19" i="2"/>
  <c r="AA24" i="2"/>
  <c r="AD24" i="2"/>
  <c r="AA28" i="2"/>
  <c r="AD28" i="2"/>
  <c r="AA32" i="2"/>
  <c r="D19" i="11" s="1"/>
  <c r="AD32" i="2"/>
  <c r="AA37" i="2"/>
  <c r="AD37" i="2"/>
  <c r="AA42" i="2"/>
  <c r="AD42" i="2"/>
  <c r="AA48" i="2"/>
  <c r="AD48" i="2"/>
  <c r="AA55" i="2"/>
  <c r="AD55" i="2"/>
  <c r="AA59" i="2"/>
  <c r="AD59" i="2"/>
  <c r="AA63" i="2"/>
  <c r="AD63" i="2"/>
  <c r="AA67" i="2"/>
  <c r="D15" i="11" s="1"/>
  <c r="AD67" i="2"/>
  <c r="AA73" i="2"/>
  <c r="AD73" i="2"/>
  <c r="AA76" i="2"/>
  <c r="AD76" i="2"/>
  <c r="AA80" i="2"/>
  <c r="AD80" i="2"/>
  <c r="AA84" i="2"/>
  <c r="AD84" i="2"/>
  <c r="AA88" i="2"/>
  <c r="AD88" i="2"/>
  <c r="AA92" i="2"/>
  <c r="AD92" i="2"/>
  <c r="AA96" i="2"/>
  <c r="AD96" i="2"/>
  <c r="AA101" i="2"/>
  <c r="AD101" i="2"/>
  <c r="AA105" i="2"/>
  <c r="AD105" i="2"/>
  <c r="AA109" i="2"/>
  <c r="AD109" i="2"/>
  <c r="AA113" i="2"/>
  <c r="AD113" i="2"/>
  <c r="AA117" i="2"/>
  <c r="AD117" i="2"/>
  <c r="AA121" i="2"/>
  <c r="AD121" i="2"/>
  <c r="AA125" i="2"/>
  <c r="AD125" i="2"/>
  <c r="AA129" i="2"/>
  <c r="AD129" i="2"/>
  <c r="AA133" i="2"/>
  <c r="AD133" i="2"/>
  <c r="AA138" i="2"/>
  <c r="AD138" i="2"/>
  <c r="AA143" i="2"/>
  <c r="AD143" i="2"/>
  <c r="AA147" i="2"/>
  <c r="AD147" i="2"/>
  <c r="AA9" i="2"/>
  <c r="AD9" i="2"/>
  <c r="AA16" i="2"/>
  <c r="AD16" i="2"/>
  <c r="AA25" i="2"/>
  <c r="AD25" i="2"/>
  <c r="AA33" i="2"/>
  <c r="AD33" i="2"/>
  <c r="AA43" i="2"/>
  <c r="AD43" i="2"/>
  <c r="AA56" i="2"/>
  <c r="AD56" i="2"/>
  <c r="AA64" i="2"/>
  <c r="AD64" i="2"/>
  <c r="AA81" i="2"/>
  <c r="AD81" i="2"/>
  <c r="AA89" i="2"/>
  <c r="AD89" i="2"/>
  <c r="AA97" i="2"/>
  <c r="AD97" i="2"/>
  <c r="AA106" i="2"/>
  <c r="AD106" i="2"/>
  <c r="AA114" i="2"/>
  <c r="AD114" i="2"/>
  <c r="AA122" i="2"/>
  <c r="AD122" i="2"/>
  <c r="AA130" i="2"/>
  <c r="AD130" i="2"/>
  <c r="AA139" i="2"/>
  <c r="AD139" i="2"/>
  <c r="AA148" i="2"/>
  <c r="AA136" i="2"/>
  <c r="AD136" i="2"/>
  <c r="AD6" i="2"/>
  <c r="AA13" i="2"/>
  <c r="AD13" i="2"/>
  <c r="AA30" i="2"/>
  <c r="AD30" i="2"/>
  <c r="AA39" i="2"/>
  <c r="AD39" i="2"/>
  <c r="AA50" i="2"/>
  <c r="AD50" i="2"/>
  <c r="AA61" i="2"/>
  <c r="AD61" i="2"/>
  <c r="AA70" i="2"/>
  <c r="AD70" i="2"/>
  <c r="AA78" i="2"/>
  <c r="AD78" i="2"/>
  <c r="AA86" i="2"/>
  <c r="AD86" i="2"/>
  <c r="AA94" i="2"/>
  <c r="AD94" i="2"/>
  <c r="AA103" i="2"/>
  <c r="AD103" i="2"/>
  <c r="AA111" i="2"/>
  <c r="AD111" i="2"/>
  <c r="AA119" i="2"/>
  <c r="AD119" i="2"/>
  <c r="AA127" i="2"/>
  <c r="AD127" i="2"/>
  <c r="AA135" i="2"/>
  <c r="AD135" i="2"/>
  <c r="AA140" i="2"/>
  <c r="AD140" i="2"/>
  <c r="AA149" i="2"/>
  <c r="AA100" i="2"/>
  <c r="AD100" i="2"/>
  <c r="P20" i="11" l="1"/>
  <c r="U3" i="11"/>
  <c r="Q20" i="11"/>
  <c r="T4" i="11"/>
  <c r="T8" i="11"/>
  <c r="T12" i="11"/>
  <c r="T19" i="11"/>
  <c r="T5" i="11"/>
  <c r="T9" i="11"/>
  <c r="T13" i="11"/>
  <c r="T16" i="11"/>
  <c r="T10" i="11"/>
  <c r="T14" i="11"/>
  <c r="T18" i="11"/>
  <c r="T6" i="11"/>
  <c r="T17" i="11"/>
  <c r="T7" i="11"/>
  <c r="T11" i="11"/>
  <c r="T15" i="11"/>
  <c r="T3" i="11"/>
  <c r="G20" i="11"/>
  <c r="D10" i="11"/>
  <c r="C10" i="11" s="1"/>
  <c r="D11" i="11"/>
  <c r="C11" i="11" s="1"/>
  <c r="D12" i="11"/>
  <c r="C12" i="11" s="1"/>
  <c r="D4" i="11"/>
  <c r="D5" i="11"/>
  <c r="C5" i="11" s="1"/>
  <c r="D3" i="11"/>
  <c r="C3" i="11" s="1"/>
  <c r="D7" i="11"/>
  <c r="C7" i="11" s="1"/>
  <c r="D9" i="11"/>
  <c r="C9" i="11" s="1"/>
  <c r="D8" i="11"/>
  <c r="C8" i="11" s="1"/>
  <c r="D6" i="11"/>
  <c r="C6" i="11" s="1"/>
  <c r="C23" i="11"/>
  <c r="C27" i="11"/>
  <c r="C24" i="11"/>
  <c r="C26" i="11"/>
  <c r="C25" i="11"/>
  <c r="C28" i="11"/>
  <c r="E20" i="11"/>
  <c r="V20" i="11"/>
  <c r="C15" i="11"/>
  <c r="C17" i="11"/>
  <c r="C13" i="11"/>
  <c r="C16" i="11"/>
  <c r="C14" i="11"/>
  <c r="C18" i="11"/>
  <c r="C19" i="11"/>
  <c r="D9706" i="5"/>
  <c r="D11925" i="5"/>
  <c r="D10236" i="5"/>
  <c r="D9700" i="5"/>
  <c r="D5515" i="5"/>
  <c r="D5423" i="5"/>
  <c r="D822" i="5"/>
  <c r="D10290" i="5"/>
  <c r="D7115" i="5"/>
  <c r="D5993" i="5"/>
  <c r="D5910" i="5"/>
  <c r="D5707" i="5"/>
  <c r="D5461" i="5"/>
  <c r="D11979" i="5"/>
  <c r="D8370" i="5"/>
  <c r="D7841" i="5"/>
  <c r="D7830" i="5"/>
  <c r="D7557" i="5"/>
  <c r="D5923" i="5"/>
  <c r="D5868" i="5"/>
  <c r="D5344" i="5"/>
  <c r="D7357" i="5"/>
  <c r="D4648" i="5"/>
  <c r="D11875" i="5"/>
  <c r="D11852" i="5"/>
  <c r="D10760" i="5"/>
  <c r="D9329" i="5"/>
  <c r="D8031" i="5"/>
  <c r="D7986" i="5"/>
  <c r="D7154" i="5"/>
  <c r="D5735" i="5"/>
  <c r="D5652" i="5"/>
  <c r="D11661" i="5"/>
  <c r="D9327" i="5"/>
  <c r="D7588" i="5"/>
  <c r="D5787" i="5"/>
  <c r="D5021" i="5"/>
  <c r="D5016" i="5"/>
  <c r="D5006" i="5"/>
  <c r="D9542" i="5"/>
  <c r="D11689" i="5"/>
  <c r="D10403" i="5"/>
  <c r="D9648" i="5"/>
  <c r="D6793" i="5"/>
  <c r="D4979" i="5"/>
  <c r="D4237" i="5"/>
  <c r="D11727" i="5"/>
  <c r="D11117" i="5"/>
  <c r="D10755" i="5"/>
  <c r="D10042" i="5"/>
  <c r="D7732" i="5"/>
  <c r="D10979" i="5"/>
  <c r="D8252" i="5"/>
  <c r="D6197" i="5"/>
  <c r="D5840" i="5"/>
  <c r="D3124" i="5"/>
  <c r="D6999" i="5"/>
  <c r="D6377" i="5"/>
  <c r="D5885" i="5"/>
  <c r="D5380" i="5"/>
  <c r="D5084" i="5"/>
  <c r="D4549" i="5"/>
  <c r="D3062" i="5"/>
  <c r="D2683" i="5"/>
  <c r="D11671" i="5"/>
  <c r="D10452" i="5"/>
  <c r="D10440" i="5"/>
  <c r="D10271" i="5"/>
  <c r="D9201" i="5"/>
  <c r="D7650" i="5"/>
  <c r="D7632" i="5"/>
  <c r="D7435" i="5"/>
  <c r="D5761" i="5"/>
  <c r="D5536" i="5"/>
  <c r="D9019" i="5"/>
  <c r="D1742" i="5"/>
  <c r="D3174" i="5"/>
  <c r="D11961" i="5"/>
  <c r="D11369" i="5"/>
  <c r="D8270" i="5"/>
  <c r="D7914" i="5"/>
  <c r="D5889" i="5"/>
  <c r="D5866" i="5"/>
  <c r="D5523" i="5"/>
  <c r="D4637" i="5"/>
  <c r="D1402" i="5"/>
  <c r="D121" i="5"/>
  <c r="D4798" i="5"/>
  <c r="D11839" i="5"/>
  <c r="D9529" i="5"/>
  <c r="D8710" i="5"/>
  <c r="D6362" i="5"/>
  <c r="D6257" i="5"/>
  <c r="D5894" i="5"/>
  <c r="D2105" i="5"/>
  <c r="D11295" i="5"/>
  <c r="D10605" i="5"/>
  <c r="D10513" i="5"/>
  <c r="D9628" i="5"/>
  <c r="D6275" i="5"/>
  <c r="D5526" i="5"/>
  <c r="D3773" i="5"/>
  <c r="D7407" i="5"/>
  <c r="D148" i="5"/>
  <c r="D12074" i="5"/>
  <c r="D8771" i="5"/>
  <c r="D8750" i="5"/>
  <c r="D8521" i="5"/>
  <c r="D7138" i="5"/>
  <c r="D6467" i="5"/>
  <c r="D5660" i="5"/>
  <c r="D2977" i="5"/>
  <c r="D11092" i="5"/>
  <c r="D9619" i="5"/>
  <c r="D8393" i="5"/>
  <c r="D7071" i="5"/>
  <c r="D2695" i="5"/>
  <c r="D11707" i="5"/>
  <c r="D10326" i="5"/>
  <c r="D10231" i="5"/>
  <c r="D10154" i="5"/>
  <c r="D9644" i="5"/>
  <c r="D5499" i="5"/>
  <c r="D911" i="5"/>
  <c r="D11611" i="5"/>
  <c r="D9467" i="5"/>
  <c r="D8405" i="5"/>
  <c r="D8260" i="5"/>
  <c r="D8224" i="5"/>
  <c r="D7985" i="5"/>
  <c r="D6103" i="5"/>
  <c r="D2146" i="5"/>
  <c r="D10382" i="5"/>
  <c r="D10378" i="5"/>
  <c r="D10348" i="5"/>
  <c r="D10304" i="5"/>
  <c r="D10261" i="5"/>
  <c r="D6221" i="5"/>
  <c r="D5095" i="5"/>
  <c r="D11760" i="5"/>
  <c r="D9259" i="5"/>
  <c r="D8592" i="5"/>
  <c r="D7637" i="5"/>
  <c r="D5829" i="5"/>
  <c r="D5520" i="5"/>
  <c r="D4577" i="5"/>
  <c r="D2969" i="5"/>
  <c r="D12139" i="5"/>
  <c r="D11696" i="5"/>
  <c r="D9623" i="5"/>
  <c r="D8362" i="5"/>
  <c r="D7267" i="5"/>
  <c r="D4973" i="5"/>
  <c r="D4851" i="5"/>
  <c r="D4339" i="5"/>
  <c r="D4314" i="5"/>
  <c r="D298" i="5"/>
  <c r="D11807" i="5"/>
  <c r="D9376" i="5"/>
  <c r="D8919" i="5"/>
  <c r="D8652" i="5"/>
  <c r="D8281" i="5"/>
  <c r="D5019" i="5"/>
  <c r="D4570" i="5"/>
  <c r="D12098" i="5"/>
  <c r="D10425" i="5"/>
  <c r="D8013" i="5"/>
  <c r="D7633" i="5"/>
  <c r="D5603" i="5"/>
  <c r="D2269" i="5"/>
  <c r="D11501" i="5"/>
  <c r="D11067" i="5"/>
  <c r="D10724" i="5"/>
  <c r="D10298" i="5"/>
  <c r="D7835" i="5"/>
  <c r="D6161" i="5"/>
  <c r="D4939" i="5"/>
  <c r="D4596" i="5"/>
  <c r="D11637" i="5"/>
  <c r="D10322" i="5"/>
  <c r="D9657" i="5"/>
  <c r="D9214" i="5"/>
  <c r="D2579" i="5"/>
  <c r="D11874" i="5"/>
  <c r="D10315" i="5"/>
  <c r="D10308" i="5"/>
  <c r="D8200" i="5"/>
  <c r="D7241" i="5"/>
  <c r="D6012" i="5"/>
  <c r="D5877" i="5"/>
  <c r="D3042" i="5"/>
  <c r="D12081" i="5"/>
  <c r="D12003" i="5"/>
  <c r="D10542" i="5"/>
  <c r="D10114" i="5"/>
  <c r="D10037" i="5"/>
  <c r="D9479" i="5"/>
  <c r="D7044" i="5"/>
  <c r="D2176" i="5"/>
  <c r="D325" i="5"/>
  <c r="D11711" i="5"/>
  <c r="D11702" i="5"/>
  <c r="D9776" i="5"/>
  <c r="D8593" i="5"/>
  <c r="D8573" i="5"/>
  <c r="D7694" i="5"/>
  <c r="D5585" i="5"/>
  <c r="D4425" i="5"/>
  <c r="D10234" i="5"/>
  <c r="D5549" i="5"/>
  <c r="D4892" i="5"/>
  <c r="D4879" i="5"/>
  <c r="D6936" i="5"/>
  <c r="D11758" i="5"/>
  <c r="D9607" i="5"/>
  <c r="D9593" i="5"/>
  <c r="D9577" i="5"/>
  <c r="D8862" i="5"/>
  <c r="D5251" i="5"/>
  <c r="D3368" i="5"/>
  <c r="D1576" i="5"/>
  <c r="D8486" i="5"/>
  <c r="D8471" i="5"/>
  <c r="D7073" i="5"/>
  <c r="D920" i="5"/>
  <c r="D9728" i="5"/>
  <c r="D8254" i="5"/>
  <c r="D8163" i="5"/>
  <c r="D5430" i="5"/>
  <c r="D7569" i="5"/>
  <c r="D11945" i="5"/>
  <c r="D10558" i="5"/>
  <c r="D9817" i="5"/>
  <c r="D9070" i="5"/>
  <c r="D9038" i="5"/>
  <c r="D8295" i="5"/>
  <c r="D8292" i="5"/>
  <c r="D8238" i="5"/>
  <c r="D7444" i="5"/>
  <c r="D6901" i="5"/>
  <c r="D5228" i="5"/>
  <c r="D5142" i="5"/>
  <c r="D5062" i="5"/>
  <c r="D4950" i="5"/>
  <c r="D4805" i="5"/>
  <c r="D4413" i="5"/>
  <c r="D4322" i="5"/>
  <c r="D803" i="5"/>
  <c r="D536" i="5"/>
  <c r="D11753" i="5"/>
  <c r="D10992" i="5"/>
  <c r="D10125" i="5"/>
  <c r="D9974" i="5"/>
  <c r="D6248" i="5"/>
  <c r="D11181" i="5"/>
  <c r="D11147" i="5"/>
  <c r="D11146" i="5"/>
  <c r="D5388" i="5"/>
  <c r="D11360" i="5"/>
  <c r="D11075" i="5"/>
  <c r="D11074" i="5"/>
  <c r="D6865" i="5"/>
  <c r="D11742" i="5"/>
  <c r="D10331" i="5"/>
  <c r="D10319" i="5"/>
  <c r="D10293" i="5"/>
  <c r="D5703" i="5"/>
  <c r="D5679" i="5"/>
  <c r="D5434" i="5"/>
  <c r="D3121" i="5"/>
  <c r="D11941" i="5"/>
  <c r="D9353" i="5"/>
  <c r="D8612" i="5"/>
  <c r="D7204" i="5"/>
  <c r="D7183" i="5"/>
  <c r="D5033" i="5"/>
  <c r="D11639" i="5"/>
  <c r="D10059" i="5"/>
  <c r="D9174" i="5"/>
  <c r="D8961" i="5"/>
  <c r="D7977" i="5"/>
  <c r="D7020" i="5"/>
  <c r="D6815" i="5"/>
  <c r="D4439" i="5"/>
  <c r="D11507" i="5"/>
  <c r="D8847" i="5"/>
  <c r="D8817" i="5"/>
  <c r="D8626" i="5"/>
  <c r="D5030" i="5"/>
  <c r="D10929" i="5"/>
  <c r="D9862" i="5"/>
  <c r="D9158" i="5"/>
  <c r="D8576" i="5"/>
  <c r="D11949" i="5"/>
  <c r="D8596" i="5"/>
  <c r="D6216" i="5"/>
  <c r="D2658" i="5"/>
  <c r="D507" i="5"/>
  <c r="D11718" i="5"/>
  <c r="D9993" i="5"/>
  <c r="D9681" i="5"/>
  <c r="D9074" i="5"/>
  <c r="D6883" i="5"/>
  <c r="D6312" i="5"/>
  <c r="D5269" i="5"/>
  <c r="D5002" i="5"/>
  <c r="D8604" i="5"/>
  <c r="D11921" i="5"/>
  <c r="D11015" i="5"/>
  <c r="D7308" i="5"/>
  <c r="D5091" i="5"/>
  <c r="D12135" i="5"/>
  <c r="D9219" i="5"/>
  <c r="D9190" i="5"/>
  <c r="D8478" i="5"/>
  <c r="D5096" i="5"/>
  <c r="D9363" i="5"/>
  <c r="D8556" i="5"/>
  <c r="D5808" i="5"/>
  <c r="D2830" i="5"/>
  <c r="D12107" i="5"/>
  <c r="D9387" i="5"/>
  <c r="D9181" i="5"/>
  <c r="D9023" i="5"/>
  <c r="D7574" i="5"/>
  <c r="D7027" i="5"/>
  <c r="D4689" i="5"/>
  <c r="D2278" i="5"/>
  <c r="D12120" i="5"/>
  <c r="D11009" i="5"/>
  <c r="D9851" i="5"/>
  <c r="D8797" i="5"/>
  <c r="D6881" i="5"/>
  <c r="D4295" i="5"/>
  <c r="D1394" i="5"/>
  <c r="D645" i="5"/>
  <c r="D436" i="5"/>
  <c r="D10076" i="5"/>
  <c r="D9086" i="5"/>
  <c r="D8759" i="5"/>
  <c r="D7489" i="5"/>
  <c r="D5803" i="5"/>
  <c r="D5699" i="5"/>
  <c r="D5681" i="5"/>
  <c r="D4489" i="5"/>
  <c r="D3547" i="5"/>
  <c r="D3449" i="5"/>
  <c r="D2882" i="5"/>
  <c r="D1637" i="5"/>
  <c r="D1182" i="5"/>
  <c r="D11942" i="5"/>
  <c r="D10986" i="5"/>
  <c r="D10985" i="5"/>
  <c r="D10251" i="5"/>
  <c r="D687" i="5"/>
  <c r="D11883" i="5"/>
  <c r="D10497" i="5"/>
  <c r="D10484" i="5"/>
  <c r="D5134" i="5"/>
  <c r="D826" i="5"/>
  <c r="D10146" i="5"/>
  <c r="D9757" i="5"/>
  <c r="D6290" i="5"/>
  <c r="D6130" i="5"/>
  <c r="D8730" i="5"/>
  <c r="D11223" i="5"/>
  <c r="D10406" i="5"/>
  <c r="D9816" i="5"/>
  <c r="D7346" i="5"/>
  <c r="D6579" i="5"/>
  <c r="D6105" i="5"/>
  <c r="D5578" i="5"/>
  <c r="D5382" i="5"/>
  <c r="D4261" i="5"/>
  <c r="D1153" i="5"/>
  <c r="D5373" i="5"/>
  <c r="D12129" i="5"/>
  <c r="D10375" i="5"/>
  <c r="D10047" i="5"/>
  <c r="D8304" i="5"/>
  <c r="D6158" i="5"/>
  <c r="D5258" i="5"/>
  <c r="D2714" i="5"/>
  <c r="D11821" i="5"/>
  <c r="D9823" i="5"/>
  <c r="D9775" i="5"/>
  <c r="D9092" i="5"/>
  <c r="D5942" i="5"/>
  <c r="D4964" i="5"/>
  <c r="D11434" i="5"/>
  <c r="D9413" i="5"/>
  <c r="D6075" i="5"/>
  <c r="D5958" i="5"/>
  <c r="D5674" i="5"/>
  <c r="D4731" i="5"/>
  <c r="D1878" i="5"/>
  <c r="D584" i="5"/>
  <c r="D12130" i="5"/>
  <c r="D10409" i="5"/>
  <c r="D10243" i="5"/>
  <c r="D7698" i="5"/>
  <c r="D12095" i="5"/>
  <c r="D11077" i="5"/>
  <c r="D11073" i="5"/>
  <c r="D9636" i="5"/>
  <c r="D7271" i="5"/>
  <c r="D3067" i="5"/>
  <c r="D12006" i="5"/>
  <c r="D11085" i="5"/>
  <c r="D9458" i="5"/>
  <c r="D8816" i="5"/>
  <c r="D7667" i="5"/>
  <c r="D5249" i="5"/>
  <c r="D1386" i="5"/>
  <c r="D12104" i="5"/>
  <c r="D11081" i="5"/>
  <c r="D8444" i="5"/>
  <c r="D8192" i="5"/>
  <c r="D11042" i="5"/>
  <c r="D9655" i="5"/>
  <c r="D7203" i="5"/>
  <c r="D1407" i="5"/>
  <c r="D11650" i="5"/>
  <c r="D11084" i="5"/>
  <c r="D9069" i="5"/>
  <c r="D6109" i="5"/>
  <c r="D573" i="5"/>
  <c r="D12067" i="5"/>
  <c r="D10006" i="5"/>
  <c r="D7764" i="5"/>
  <c r="D2432" i="5"/>
  <c r="D11873" i="5"/>
  <c r="D10925" i="5"/>
  <c r="D9664" i="5"/>
  <c r="D9403" i="5"/>
  <c r="D7445" i="5"/>
  <c r="D11437" i="5"/>
  <c r="D11044" i="5"/>
  <c r="D9422" i="5"/>
  <c r="D9191" i="5"/>
  <c r="D7043" i="5"/>
  <c r="D11566" i="5"/>
  <c r="D11116" i="5"/>
  <c r="D10279" i="5"/>
  <c r="D10232" i="5"/>
  <c r="D8015" i="5"/>
  <c r="D11542" i="5"/>
  <c r="D10237" i="5"/>
  <c r="D9741" i="5"/>
  <c r="D9255" i="5"/>
  <c r="D4890" i="5"/>
  <c r="D11670" i="5"/>
  <c r="D11063" i="5"/>
  <c r="D8509" i="5"/>
  <c r="D7169" i="5"/>
  <c r="D6267" i="5"/>
  <c r="D8845" i="5"/>
  <c r="D8499" i="5"/>
  <c r="D8262" i="5"/>
  <c r="D9193" i="5"/>
  <c r="D8832" i="5"/>
  <c r="D8620" i="5"/>
  <c r="D8273" i="5"/>
  <c r="D5602" i="5"/>
  <c r="D3242" i="5"/>
  <c r="D1544" i="5"/>
  <c r="D1099" i="5"/>
  <c r="D7625" i="5"/>
  <c r="D12057" i="5"/>
  <c r="D9946" i="5"/>
  <c r="D9792" i="5"/>
  <c r="D9710" i="5"/>
  <c r="D4290" i="5"/>
  <c r="D1451" i="5"/>
  <c r="D1345" i="5"/>
  <c r="D11902" i="5"/>
  <c r="D10211" i="5"/>
  <c r="D9662" i="5"/>
  <c r="D8436" i="5"/>
  <c r="D8085" i="5"/>
  <c r="D8063" i="5"/>
  <c r="D9234" i="5"/>
  <c r="D8837" i="5"/>
  <c r="D8307" i="5"/>
  <c r="D5175" i="5"/>
  <c r="D8606" i="5"/>
  <c r="D3253" i="5"/>
  <c r="D287" i="5"/>
  <c r="D11550" i="5"/>
  <c r="D4946" i="5"/>
  <c r="D1067" i="5"/>
  <c r="D227" i="5"/>
  <c r="D10347" i="5"/>
  <c r="D9272" i="5"/>
  <c r="D7580" i="5"/>
  <c r="D5871" i="5"/>
  <c r="D5260" i="5"/>
  <c r="D4850" i="5"/>
  <c r="D4554" i="5"/>
  <c r="D11337" i="5"/>
  <c r="D9155" i="5"/>
  <c r="D9011" i="5"/>
  <c r="D8058" i="5"/>
  <c r="D6283" i="5"/>
  <c r="D5873" i="5"/>
  <c r="D4923" i="5"/>
  <c r="D12116" i="5"/>
  <c r="D11356" i="5"/>
  <c r="D9175" i="5"/>
  <c r="D8386" i="5"/>
  <c r="D7419" i="5"/>
  <c r="D7077" i="5"/>
  <c r="D5903" i="5"/>
  <c r="D4972" i="5"/>
  <c r="D2856" i="5"/>
  <c r="D2788" i="5"/>
  <c r="D1169" i="5"/>
  <c r="D12082" i="5"/>
  <c r="D9166" i="5"/>
  <c r="D9157" i="5"/>
  <c r="D8354" i="5"/>
  <c r="D8248" i="5"/>
  <c r="D4997" i="5"/>
  <c r="D4873" i="5"/>
  <c r="D4603" i="5"/>
  <c r="D3114" i="5"/>
  <c r="D2979" i="5"/>
  <c r="D1055" i="5"/>
  <c r="D11687" i="5"/>
  <c r="D11010" i="5"/>
  <c r="D10489" i="5"/>
  <c r="D7234" i="5"/>
  <c r="D1425" i="5"/>
  <c r="D11086" i="5"/>
  <c r="D11016" i="5"/>
  <c r="D10532" i="5"/>
  <c r="D5632" i="5"/>
  <c r="D9799" i="5"/>
  <c r="D12046" i="5"/>
  <c r="D8174" i="5"/>
  <c r="D7675" i="5"/>
  <c r="D6266" i="5"/>
  <c r="D5945" i="5"/>
  <c r="D5724" i="5"/>
  <c r="D12065" i="5"/>
  <c r="D7987" i="5"/>
  <c r="D7485" i="5"/>
  <c r="D7250" i="5"/>
  <c r="D5874" i="5"/>
  <c r="D2693" i="5"/>
  <c r="D11512" i="5"/>
  <c r="D10684" i="5"/>
  <c r="D10589" i="5"/>
  <c r="D10272" i="5"/>
  <c r="D8978" i="5"/>
  <c r="D323" i="5"/>
  <c r="D11301" i="5"/>
  <c r="D10145" i="5"/>
  <c r="D9779" i="5"/>
  <c r="D9588" i="5"/>
  <c r="D9579" i="5"/>
  <c r="D6360" i="5"/>
  <c r="D11175" i="5"/>
  <c r="D5700" i="5"/>
  <c r="D5448" i="5"/>
  <c r="D11958" i="5"/>
  <c r="D9558" i="5"/>
  <c r="D9211" i="5"/>
  <c r="D6931" i="5"/>
  <c r="D5618" i="5"/>
  <c r="D11950" i="5"/>
  <c r="D9355" i="5"/>
  <c r="D8967" i="5"/>
  <c r="D6820" i="5"/>
  <c r="D6354" i="5"/>
  <c r="D11830" i="5"/>
  <c r="D8155" i="5"/>
  <c r="D7155" i="5"/>
  <c r="D6992" i="5"/>
  <c r="D6175" i="5"/>
  <c r="D5274" i="5"/>
  <c r="D2453" i="5"/>
  <c r="D11271" i="5"/>
  <c r="D11155" i="5"/>
  <c r="D10707" i="5"/>
  <c r="D8437" i="5"/>
  <c r="D6499" i="5"/>
  <c r="D6797" i="5"/>
  <c r="D2404" i="5"/>
  <c r="D10982" i="5"/>
  <c r="D10705" i="5"/>
  <c r="D10099" i="5"/>
  <c r="D6552" i="5"/>
  <c r="D5853" i="5"/>
  <c r="D5023" i="5"/>
  <c r="D11676" i="5"/>
  <c r="D8909" i="5"/>
  <c r="D8530" i="5"/>
  <c r="D7695" i="5"/>
  <c r="D7568" i="5"/>
  <c r="D7312" i="5"/>
  <c r="D6448" i="5"/>
  <c r="D5243" i="5"/>
  <c r="D4676" i="5"/>
  <c r="D2855" i="5"/>
  <c r="D2708" i="5"/>
  <c r="D2696" i="5"/>
  <c r="D2600" i="5"/>
  <c r="D1674" i="5"/>
  <c r="D12131" i="5"/>
  <c r="D10737" i="5"/>
  <c r="D10592" i="5"/>
  <c r="D9857" i="5"/>
  <c r="D5711" i="5"/>
  <c r="D11938" i="5"/>
  <c r="D10602" i="5"/>
  <c r="D10593" i="5"/>
  <c r="D10505" i="5"/>
  <c r="D10077" i="5"/>
  <c r="D3300" i="5"/>
  <c r="D11768" i="5"/>
  <c r="D9808" i="5"/>
  <c r="D8054" i="5"/>
  <c r="D7801" i="5"/>
  <c r="D5662" i="5"/>
  <c r="D11766" i="5"/>
  <c r="D10581" i="5"/>
  <c r="D9765" i="5"/>
  <c r="D9749" i="5"/>
  <c r="D8253" i="5"/>
  <c r="D8066" i="5"/>
  <c r="D6423" i="5"/>
  <c r="D11732" i="5"/>
  <c r="D10984" i="5"/>
  <c r="D8940" i="5"/>
  <c r="D6845" i="5"/>
  <c r="D5109" i="5"/>
  <c r="D11780" i="5"/>
  <c r="D10983" i="5"/>
  <c r="D10973" i="5"/>
  <c r="D8583" i="5"/>
  <c r="D7880" i="5"/>
  <c r="D9205" i="5"/>
  <c r="D7679" i="5"/>
  <c r="D6301" i="5"/>
  <c r="D4807" i="5"/>
  <c r="D2650" i="5"/>
  <c r="D304" i="5"/>
  <c r="D12037" i="5"/>
  <c r="D11056" i="5"/>
  <c r="D10206" i="5"/>
  <c r="D8374" i="5"/>
  <c r="D5018" i="5"/>
  <c r="D8673" i="5"/>
  <c r="D8485" i="5"/>
  <c r="D7434" i="5"/>
  <c r="D5793" i="5"/>
  <c r="D5568" i="5"/>
  <c r="D5428" i="5"/>
  <c r="D9846" i="5"/>
  <c r="D8918" i="5"/>
  <c r="D7210" i="5"/>
  <c r="D7066" i="5"/>
  <c r="D6211" i="5"/>
  <c r="D4978" i="5"/>
  <c r="D4608" i="5"/>
  <c r="D7097" i="5"/>
  <c r="D11838" i="5"/>
  <c r="D8975" i="5"/>
  <c r="D6778" i="5"/>
  <c r="D6772" i="5"/>
  <c r="D5944" i="5"/>
  <c r="D5005" i="5"/>
  <c r="D3918" i="5"/>
  <c r="D307" i="5"/>
  <c r="D5758" i="5"/>
  <c r="D12032" i="5"/>
  <c r="D11227" i="5"/>
  <c r="D10292" i="5"/>
  <c r="D9907" i="5"/>
  <c r="D9848" i="5"/>
  <c r="D9162" i="5"/>
  <c r="D6302" i="5"/>
  <c r="D5852" i="5"/>
  <c r="D5422" i="5"/>
  <c r="D4043" i="5"/>
  <c r="D3634" i="5"/>
  <c r="D3231" i="5"/>
  <c r="D2812" i="5"/>
  <c r="D1841" i="5"/>
  <c r="D1792" i="5"/>
  <c r="D253" i="5"/>
  <c r="D200" i="5"/>
  <c r="D8308" i="5"/>
  <c r="D6995" i="5"/>
  <c r="D3464" i="5"/>
  <c r="D3085" i="5"/>
  <c r="D3047" i="5"/>
  <c r="D2540" i="5"/>
  <c r="D8907" i="5"/>
  <c r="D8300" i="5"/>
  <c r="D5253" i="5"/>
  <c r="D4754" i="5"/>
  <c r="D4255" i="5"/>
  <c r="D3259" i="5"/>
  <c r="D2965" i="5"/>
  <c r="D2248" i="5"/>
  <c r="D1777" i="5"/>
  <c r="D731" i="5"/>
  <c r="D9480" i="5"/>
  <c r="D8728" i="5"/>
  <c r="D11911" i="5"/>
  <c r="D11506" i="5"/>
  <c r="D11332" i="5"/>
  <c r="D10716" i="5"/>
  <c r="D9797" i="5"/>
  <c r="D9530" i="5"/>
  <c r="D8588" i="5"/>
  <c r="D5712" i="5"/>
  <c r="D5275" i="5"/>
  <c r="D3500" i="5"/>
  <c r="D2523" i="5"/>
  <c r="D597" i="5"/>
  <c r="D13" i="5"/>
  <c r="D11840" i="5"/>
  <c r="D9802" i="5"/>
  <c r="D8956" i="5"/>
  <c r="D7884" i="5"/>
  <c r="D7613" i="5"/>
  <c r="D5336" i="5"/>
  <c r="D2668" i="5"/>
  <c r="D2573" i="5"/>
  <c r="D11805" i="5"/>
  <c r="D9830" i="5"/>
  <c r="D9216" i="5"/>
  <c r="D8208" i="5"/>
  <c r="D7927" i="5"/>
  <c r="D3420" i="5"/>
  <c r="D8448" i="5"/>
  <c r="D8239" i="5"/>
  <c r="D7319" i="5"/>
  <c r="D7104" i="5"/>
  <c r="D7003" i="5"/>
  <c r="D6537" i="5"/>
  <c r="D6163" i="5"/>
  <c r="D5983" i="5"/>
  <c r="D3906" i="5"/>
  <c r="D969" i="5"/>
  <c r="D11987" i="5"/>
  <c r="D9824" i="5"/>
  <c r="D7745" i="5"/>
  <c r="D7065" i="5"/>
  <c r="D6123" i="5"/>
  <c r="D5007" i="5"/>
  <c r="D4842" i="5"/>
  <c r="D1694" i="5"/>
  <c r="D1645" i="5"/>
  <c r="D11023" i="5"/>
  <c r="D10709" i="5"/>
  <c r="D10188" i="5"/>
  <c r="D9820" i="5"/>
  <c r="D9769" i="5"/>
  <c r="D4927" i="5"/>
  <c r="D3587" i="5"/>
  <c r="D2964" i="5"/>
  <c r="D11244" i="5"/>
  <c r="D11243" i="5"/>
  <c r="D10550" i="5"/>
  <c r="D9912" i="5"/>
  <c r="D8291" i="5"/>
  <c r="D5902" i="5"/>
  <c r="D5186" i="5"/>
  <c r="D2006" i="5"/>
  <c r="D1962" i="5"/>
  <c r="D1779" i="5"/>
  <c r="D10131" i="5"/>
  <c r="D8991" i="5"/>
  <c r="D8990" i="5"/>
  <c r="D8941" i="5"/>
  <c r="D8375" i="5"/>
  <c r="D5474" i="5"/>
  <c r="D4772" i="5"/>
  <c r="D7704" i="5"/>
  <c r="D6996" i="5"/>
  <c r="D4724" i="5"/>
  <c r="D63" i="5"/>
  <c r="D9199" i="5"/>
  <c r="D8575" i="5"/>
  <c r="D1131" i="5"/>
  <c r="D10371" i="5"/>
  <c r="D8333" i="5"/>
  <c r="D5997" i="5"/>
  <c r="D2142" i="5"/>
  <c r="D9652" i="5"/>
  <c r="D9528" i="5"/>
  <c r="D9431" i="5"/>
  <c r="D5778" i="5"/>
  <c r="D3932" i="5"/>
  <c r="D3270" i="5"/>
  <c r="D2846" i="5"/>
  <c r="D2757" i="5"/>
  <c r="D1747" i="5"/>
  <c r="D12044" i="5"/>
  <c r="D10365" i="5"/>
  <c r="D10207" i="5"/>
  <c r="D10155" i="5"/>
  <c r="D9273" i="5"/>
  <c r="D9266" i="5"/>
  <c r="D8713" i="5"/>
  <c r="D8595" i="5"/>
  <c r="D6264" i="5"/>
  <c r="D3443" i="5"/>
  <c r="D2951" i="5"/>
  <c r="D2381" i="5"/>
  <c r="D10523" i="5"/>
  <c r="D9800" i="5"/>
  <c r="D9738" i="5"/>
  <c r="D9262" i="5"/>
  <c r="D9200" i="5"/>
  <c r="D6997" i="5"/>
  <c r="D5451" i="5"/>
  <c r="D5277" i="5"/>
  <c r="D4443" i="5"/>
  <c r="D2245" i="5"/>
  <c r="D11825" i="5"/>
  <c r="D11192" i="5"/>
  <c r="D10577" i="5"/>
  <c r="D4912" i="5"/>
  <c r="D4523" i="5"/>
  <c r="D3315" i="5"/>
  <c r="D1172" i="5"/>
  <c r="D135" i="5"/>
  <c r="D6066" i="5"/>
  <c r="D11755" i="5"/>
  <c r="D11610" i="5"/>
  <c r="D11228" i="5"/>
  <c r="D10727" i="5"/>
  <c r="D10426" i="5"/>
  <c r="D10417" i="5"/>
  <c r="D9522" i="5"/>
  <c r="D8407" i="5"/>
  <c r="D8350" i="5"/>
  <c r="D6417" i="5"/>
  <c r="D5767" i="5"/>
  <c r="D4856" i="5"/>
  <c r="D3353" i="5"/>
  <c r="D2138" i="5"/>
  <c r="D12008" i="5"/>
  <c r="D11115" i="5"/>
  <c r="D10010" i="5"/>
  <c r="D9900" i="5"/>
  <c r="D9794" i="5"/>
  <c r="D9509" i="5"/>
  <c r="D8653" i="5"/>
  <c r="D7398" i="5"/>
  <c r="D5552" i="5"/>
  <c r="D4909" i="5"/>
  <c r="D3992" i="5"/>
  <c r="D3491" i="5"/>
  <c r="D3108" i="5"/>
  <c r="D1726" i="5"/>
  <c r="D1348" i="5"/>
  <c r="D11862" i="5"/>
  <c r="D11802" i="5"/>
  <c r="D11668" i="5"/>
  <c r="D9869" i="5"/>
  <c r="D8235" i="5"/>
  <c r="D8061" i="5"/>
  <c r="D8055" i="5"/>
  <c r="D7207" i="5"/>
  <c r="D6790" i="5"/>
  <c r="D6785" i="5"/>
  <c r="D6454" i="5"/>
  <c r="D6272" i="5"/>
  <c r="D5467" i="5"/>
  <c r="D4783" i="5"/>
  <c r="D3462" i="5"/>
  <c r="D2175" i="5"/>
  <c r="D1344" i="5"/>
  <c r="D12071" i="5"/>
  <c r="D11972" i="5"/>
  <c r="D10434" i="5"/>
  <c r="D9921" i="5"/>
  <c r="D9499" i="5"/>
  <c r="D8384" i="5"/>
  <c r="D7131" i="5"/>
  <c r="D5911" i="5"/>
  <c r="D5694" i="5"/>
  <c r="D5185" i="5"/>
  <c r="D5182" i="5"/>
  <c r="D4385" i="5"/>
  <c r="D3616" i="5"/>
  <c r="D3529" i="5"/>
  <c r="D2506" i="5"/>
  <c r="D10286" i="5"/>
  <c r="D11889" i="5"/>
  <c r="D9828" i="5"/>
  <c r="D9760" i="5"/>
  <c r="D8962" i="5"/>
  <c r="D8913" i="5"/>
  <c r="D3258" i="5"/>
  <c r="D9406" i="5"/>
  <c r="D9254" i="5"/>
  <c r="D6911" i="5"/>
  <c r="D5995" i="5"/>
  <c r="D5103" i="5"/>
  <c r="D2261" i="5"/>
  <c r="D777" i="5"/>
  <c r="D11978" i="5"/>
  <c r="D11903" i="5"/>
  <c r="D11798" i="5"/>
  <c r="D11031" i="5"/>
  <c r="D11030" i="5"/>
  <c r="D10703" i="5"/>
  <c r="D10530" i="5"/>
  <c r="D10511" i="5"/>
  <c r="D10498" i="5"/>
  <c r="D10246" i="5"/>
  <c r="D7214" i="5"/>
  <c r="D4763" i="5"/>
  <c r="D4352" i="5"/>
  <c r="D3846" i="5"/>
  <c r="D642" i="5"/>
  <c r="D8023" i="5"/>
  <c r="D11948" i="5"/>
  <c r="D11947" i="5"/>
  <c r="D11926" i="5"/>
  <c r="D11409" i="5"/>
  <c r="D11350" i="5"/>
  <c r="D11348" i="5"/>
  <c r="D10725" i="5"/>
  <c r="D10170" i="5"/>
  <c r="D10136" i="5"/>
  <c r="D10126" i="5"/>
  <c r="D9890" i="5"/>
  <c r="D9787" i="5"/>
  <c r="D9643" i="5"/>
  <c r="D9541" i="5"/>
  <c r="D9473" i="5"/>
  <c r="D8697" i="5"/>
  <c r="D8674" i="5"/>
  <c r="D8657" i="5"/>
  <c r="D8555" i="5"/>
  <c r="D8321" i="5"/>
  <c r="D8221" i="5"/>
  <c r="D7931" i="5"/>
  <c r="D7404" i="5"/>
  <c r="D7401" i="5"/>
  <c r="D7086" i="5"/>
  <c r="D6516" i="5"/>
  <c r="D6064" i="5"/>
  <c r="D5804" i="5"/>
  <c r="D4819" i="5"/>
  <c r="D4283" i="5"/>
  <c r="D3622" i="5"/>
  <c r="D3354" i="5"/>
  <c r="D2740" i="5"/>
  <c r="D2437" i="5"/>
  <c r="D1070" i="5"/>
  <c r="D992" i="5"/>
  <c r="D744" i="5"/>
  <c r="D460" i="5"/>
  <c r="D217" i="5"/>
  <c r="D17" i="5"/>
  <c r="D10977" i="5"/>
  <c r="D10209" i="5"/>
  <c r="D7351" i="5"/>
  <c r="D741" i="5"/>
  <c r="D495" i="5"/>
  <c r="D8341" i="5"/>
  <c r="D11712" i="5"/>
  <c r="D10228" i="5"/>
  <c r="D8899" i="5"/>
  <c r="D8778" i="5"/>
  <c r="D8489" i="5"/>
  <c r="D7420" i="5"/>
  <c r="D7375" i="5"/>
  <c r="D6422" i="5"/>
  <c r="D6046" i="5"/>
  <c r="D2736" i="5"/>
  <c r="D11695" i="5"/>
  <c r="D11582" i="5"/>
  <c r="D9571" i="5"/>
  <c r="D9364" i="5"/>
  <c r="D7900" i="5"/>
  <c r="D7428" i="5"/>
  <c r="D6053" i="5"/>
  <c r="D5040" i="5"/>
  <c r="D4568" i="5"/>
  <c r="D4470" i="5"/>
  <c r="D3720" i="5"/>
  <c r="D2029" i="5"/>
  <c r="D1700" i="5"/>
  <c r="D1663" i="5"/>
  <c r="D1225" i="5"/>
  <c r="D542" i="5"/>
  <c r="D541" i="5"/>
  <c r="D10954" i="5"/>
  <c r="D1111" i="5"/>
  <c r="D12136" i="5"/>
  <c r="D10956" i="5"/>
  <c r="D10955" i="5"/>
  <c r="D10940" i="5"/>
  <c r="D7891" i="5"/>
  <c r="D7651" i="5"/>
  <c r="D7199" i="5"/>
  <c r="D5039" i="5"/>
  <c r="D4888" i="5"/>
  <c r="D10203" i="5"/>
  <c r="D8070" i="5"/>
  <c r="D391" i="5"/>
  <c r="D12038" i="5"/>
  <c r="D11783" i="5"/>
  <c r="D11638" i="5"/>
  <c r="D11587" i="5"/>
  <c r="D11340" i="5"/>
  <c r="D10451" i="5"/>
  <c r="D10093" i="5"/>
  <c r="D10060" i="5"/>
  <c r="D9134" i="5"/>
  <c r="D8314" i="5"/>
  <c r="D8237" i="5"/>
  <c r="D8083" i="5"/>
  <c r="D7553" i="5"/>
  <c r="D7418" i="5"/>
  <c r="D7197" i="5"/>
  <c r="D6470" i="5"/>
  <c r="D6353" i="5"/>
  <c r="D5836" i="5"/>
  <c r="D5745" i="5"/>
  <c r="D5560" i="5"/>
  <c r="D5488" i="5"/>
  <c r="D5239" i="5"/>
  <c r="D4494" i="5"/>
  <c r="D4464" i="5"/>
  <c r="D4375" i="5"/>
  <c r="D4236" i="5"/>
  <c r="D3152" i="5"/>
  <c r="D2994" i="5"/>
  <c r="D2962" i="5"/>
  <c r="D2717" i="5"/>
  <c r="D1795" i="5"/>
  <c r="D1583" i="5"/>
  <c r="D1531" i="5"/>
  <c r="D1486" i="5"/>
  <c r="D1436" i="5"/>
  <c r="D1269" i="5"/>
  <c r="D1095" i="5"/>
  <c r="D789" i="5"/>
  <c r="D358" i="5"/>
  <c r="D229" i="5"/>
  <c r="D188" i="5"/>
  <c r="D9731" i="5"/>
  <c r="D9727" i="5"/>
  <c r="D8112" i="5"/>
  <c r="D7157" i="5"/>
  <c r="D246" i="5"/>
  <c r="D8353" i="5"/>
  <c r="D7244" i="5"/>
  <c r="D6420" i="5"/>
  <c r="D1397" i="5"/>
  <c r="D12113" i="5"/>
  <c r="D11996" i="5"/>
  <c r="D11438" i="5"/>
  <c r="D10398" i="5"/>
  <c r="D9583" i="5"/>
  <c r="D9375" i="5"/>
  <c r="D9046" i="5"/>
  <c r="D8785" i="5"/>
  <c r="D7471" i="5"/>
  <c r="D7236" i="5"/>
  <c r="D7132" i="5"/>
  <c r="D6923" i="5"/>
  <c r="D6486" i="5"/>
  <c r="D6271" i="5"/>
  <c r="D6126" i="5"/>
  <c r="D5883" i="5"/>
  <c r="D4831" i="5"/>
  <c r="D4788" i="5"/>
  <c r="D4483" i="5"/>
  <c r="D4469" i="5"/>
  <c r="D3027" i="5"/>
  <c r="D2542" i="5"/>
  <c r="D2505" i="5"/>
  <c r="D2193" i="5"/>
  <c r="D2177" i="5"/>
  <c r="D2004" i="5"/>
  <c r="D1366" i="5"/>
  <c r="D1186" i="5"/>
  <c r="D1171" i="5"/>
  <c r="D875" i="5"/>
  <c r="D176" i="5"/>
  <c r="D25" i="5"/>
  <c r="D11667" i="5"/>
  <c r="D11064" i="5"/>
  <c r="D7334" i="5"/>
  <c r="D6118" i="5"/>
  <c r="D6034" i="5"/>
  <c r="D4820" i="5"/>
  <c r="D4525" i="5"/>
  <c r="D9967" i="5"/>
  <c r="D7125" i="5"/>
  <c r="D332" i="5"/>
  <c r="D12070" i="5"/>
  <c r="D12035" i="5"/>
  <c r="D10753" i="5"/>
  <c r="D10383" i="5"/>
  <c r="D9942" i="5"/>
  <c r="D8449" i="5"/>
  <c r="D8095" i="5"/>
  <c r="D6378" i="5"/>
  <c r="D6376" i="5"/>
  <c r="D5420" i="5"/>
  <c r="D5161" i="5"/>
  <c r="D3537" i="5"/>
  <c r="D2710" i="5"/>
  <c r="D2611" i="5"/>
  <c r="D2478" i="5"/>
  <c r="D1151" i="5"/>
  <c r="D1062" i="5"/>
  <c r="D802" i="5"/>
  <c r="D578" i="5"/>
  <c r="D556" i="5"/>
  <c r="D189" i="5"/>
  <c r="D34" i="5"/>
  <c r="D11102" i="5"/>
  <c r="D5066" i="5"/>
  <c r="D1372" i="5"/>
  <c r="D12099" i="5"/>
  <c r="D11242" i="5"/>
  <c r="D11241" i="5"/>
  <c r="D11131" i="5"/>
  <c r="D11130" i="5"/>
  <c r="D11100" i="5"/>
  <c r="D10702" i="5"/>
  <c r="D10441" i="5"/>
  <c r="D9842" i="5"/>
  <c r="D9207" i="5"/>
  <c r="D8598" i="5"/>
  <c r="D4911" i="5"/>
  <c r="D4293" i="5"/>
  <c r="D2470" i="5"/>
  <c r="D1464" i="5"/>
  <c r="D955" i="5"/>
  <c r="D765" i="5"/>
  <c r="D7363" i="5"/>
  <c r="D10041" i="5"/>
  <c r="D9625" i="5"/>
  <c r="D9391" i="5"/>
  <c r="D9326" i="5"/>
  <c r="D8582" i="5"/>
  <c r="D8077" i="5"/>
  <c r="D6892" i="5"/>
  <c r="D6841" i="5"/>
  <c r="D6322" i="5"/>
  <c r="D5452" i="5"/>
  <c r="D5358" i="5"/>
  <c r="D4808" i="5"/>
  <c r="D4397" i="5"/>
  <c r="D10500" i="5"/>
  <c r="D5340" i="5"/>
  <c r="D5116" i="5"/>
  <c r="D4953" i="5"/>
  <c r="D7973" i="5"/>
  <c r="D1185" i="5"/>
  <c r="D845" i="5"/>
  <c r="D6779" i="5"/>
  <c r="D973" i="5"/>
  <c r="D11690" i="5"/>
  <c r="D11562" i="5"/>
  <c r="D11320" i="5"/>
  <c r="D11319" i="5"/>
  <c r="D10600" i="5"/>
  <c r="D10266" i="5"/>
  <c r="D9871" i="5"/>
  <c r="D8474" i="5"/>
  <c r="D7881" i="5"/>
  <c r="D7021" i="5"/>
  <c r="D6494" i="5"/>
  <c r="D5413" i="5"/>
  <c r="D5375" i="5"/>
  <c r="D4947" i="5"/>
  <c r="D4371" i="5"/>
  <c r="D2202" i="5"/>
  <c r="D2200" i="5"/>
  <c r="D1516" i="5"/>
  <c r="D1337" i="5"/>
  <c r="D636" i="5"/>
  <c r="D10226" i="5"/>
  <c r="D6989" i="5"/>
  <c r="D7339" i="5"/>
  <c r="D549" i="5"/>
  <c r="D11413" i="5"/>
  <c r="D11412" i="5"/>
  <c r="D11400" i="5"/>
  <c r="D11385" i="5"/>
  <c r="D10281" i="5"/>
  <c r="D8871" i="5"/>
  <c r="D8297" i="5"/>
  <c r="D8207" i="5"/>
  <c r="D7690" i="5"/>
  <c r="D7561" i="5"/>
  <c r="D7446" i="5"/>
  <c r="D7289" i="5"/>
  <c r="D7230" i="5"/>
  <c r="D7191" i="5"/>
  <c r="D6898" i="5"/>
  <c r="D5387" i="5"/>
  <c r="D4747" i="5"/>
  <c r="D4567" i="5"/>
  <c r="D2931" i="5"/>
  <c r="D2921" i="5"/>
  <c r="D2325" i="5"/>
  <c r="D1785" i="5"/>
  <c r="D623" i="5"/>
  <c r="D384" i="5"/>
  <c r="D160" i="5"/>
  <c r="D117" i="5"/>
  <c r="D716" i="5"/>
  <c r="D1515" i="5"/>
  <c r="D12112" i="5"/>
  <c r="D11605" i="5"/>
  <c r="D10241" i="5"/>
  <c r="D9559" i="5"/>
  <c r="D9337" i="5"/>
  <c r="D6822" i="5"/>
  <c r="D5947" i="5"/>
  <c r="D5826" i="5"/>
  <c r="D5736" i="5"/>
  <c r="D5468" i="5"/>
  <c r="D5035" i="5"/>
  <c r="D4932" i="5"/>
  <c r="D3031" i="5"/>
  <c r="D2418" i="5"/>
  <c r="D2218" i="5"/>
  <c r="D1815" i="5"/>
  <c r="D595" i="5"/>
  <c r="D581" i="5"/>
  <c r="D401" i="5"/>
  <c r="D308" i="5"/>
  <c r="D10005" i="5"/>
  <c r="D9028" i="5"/>
  <c r="D8068" i="5"/>
  <c r="D2927" i="5"/>
  <c r="D794" i="5"/>
  <c r="D163" i="5"/>
  <c r="D2151" i="5"/>
  <c r="D6326" i="5"/>
  <c r="D11946" i="5"/>
  <c r="D11745" i="5"/>
  <c r="D11721" i="5"/>
  <c r="D11719" i="5"/>
  <c r="D10337" i="5"/>
  <c r="D9982" i="5"/>
  <c r="D9972" i="5"/>
  <c r="D9860" i="5"/>
  <c r="D9384" i="5"/>
  <c r="D8447" i="5"/>
  <c r="D8264" i="5"/>
  <c r="D7737" i="5"/>
  <c r="D7641" i="5"/>
  <c r="D7635" i="5"/>
  <c r="D7484" i="5"/>
  <c r="D7238" i="5"/>
  <c r="D7232" i="5"/>
  <c r="D5705" i="5"/>
  <c r="D5489" i="5"/>
  <c r="D5143" i="5"/>
  <c r="D4824" i="5"/>
  <c r="D4822" i="5"/>
  <c r="D4512" i="5"/>
  <c r="D3267" i="5"/>
  <c r="D2907" i="5"/>
  <c r="D1901" i="5"/>
  <c r="D1771" i="5"/>
  <c r="D1685" i="5"/>
  <c r="D1668" i="5"/>
  <c r="D819" i="5"/>
  <c r="D778" i="5"/>
  <c r="D11025" i="5"/>
  <c r="D10288" i="5"/>
  <c r="D10242" i="5"/>
  <c r="D9459" i="5"/>
  <c r="D7918" i="5"/>
  <c r="D7360" i="5"/>
  <c r="D7274" i="5"/>
  <c r="D5141" i="5"/>
  <c r="D5088" i="5"/>
  <c r="D841" i="5"/>
  <c r="D795" i="5"/>
  <c r="D159" i="5"/>
  <c r="D11706" i="5"/>
  <c r="D11585" i="5"/>
  <c r="D11487" i="5"/>
  <c r="D11389" i="5"/>
  <c r="D8430" i="5"/>
  <c r="D8133" i="5"/>
  <c r="D7361" i="5"/>
  <c r="D6413" i="5"/>
  <c r="D6235" i="5"/>
  <c r="D6003" i="5"/>
  <c r="D5615" i="5"/>
  <c r="D5041" i="5"/>
  <c r="D4896" i="5"/>
  <c r="D4604" i="5"/>
  <c r="D4482" i="5"/>
  <c r="D4265" i="5"/>
  <c r="D2700" i="5"/>
  <c r="D2614" i="5"/>
  <c r="D2445" i="5"/>
  <c r="D2021" i="5"/>
  <c r="D1706" i="5"/>
  <c r="D1553" i="5"/>
  <c r="D1426" i="5"/>
  <c r="D564" i="5"/>
  <c r="D442" i="5"/>
  <c r="D400" i="5"/>
  <c r="D399" i="5"/>
  <c r="D10273" i="5"/>
  <c r="D8824" i="5"/>
  <c r="D7962" i="5"/>
  <c r="D7748" i="5"/>
  <c r="D6210" i="5"/>
  <c r="D5810" i="5"/>
  <c r="D4621" i="5"/>
  <c r="D2998" i="5"/>
  <c r="D2908" i="5"/>
  <c r="D11845" i="5"/>
  <c r="D11841" i="5"/>
  <c r="D11581" i="5"/>
  <c r="D9565" i="5"/>
  <c r="D9177" i="5"/>
  <c r="D8355" i="5"/>
  <c r="D8347" i="5"/>
  <c r="D8287" i="5"/>
  <c r="D7316" i="5"/>
  <c r="D6929" i="5"/>
  <c r="D6928" i="5"/>
  <c r="D6488" i="5"/>
  <c r="D6372" i="5"/>
  <c r="D5666" i="5"/>
  <c r="D5314" i="5"/>
  <c r="D4679" i="5"/>
  <c r="D4285" i="5"/>
  <c r="D10454" i="5"/>
  <c r="D11516" i="5"/>
  <c r="D11290" i="5"/>
  <c r="D9819" i="5"/>
  <c r="D9215" i="5"/>
  <c r="D8571" i="5"/>
  <c r="D8426" i="5"/>
  <c r="D7623" i="5"/>
  <c r="D7046" i="5"/>
  <c r="D6783" i="5"/>
  <c r="D6371" i="5"/>
  <c r="D5960" i="5"/>
  <c r="D5779" i="5"/>
  <c r="D5350" i="5"/>
  <c r="D5081" i="5"/>
  <c r="D4834" i="5"/>
  <c r="D4383" i="5"/>
  <c r="D4259" i="5"/>
  <c r="D3722" i="5"/>
  <c r="D3171" i="5"/>
  <c r="D3083" i="5"/>
  <c r="D2544" i="5"/>
  <c r="D2405" i="5"/>
  <c r="D1446" i="5"/>
  <c r="D1321" i="5"/>
  <c r="D1251" i="5"/>
  <c r="D1075" i="5"/>
  <c r="D915" i="5"/>
  <c r="D526" i="5"/>
  <c r="D10730" i="5"/>
  <c r="D10377" i="5"/>
  <c r="D12013" i="5"/>
  <c r="D11272" i="5"/>
  <c r="D10699" i="5"/>
  <c r="D9188" i="5"/>
  <c r="D7329" i="5"/>
  <c r="D5833" i="5"/>
  <c r="D4936" i="5"/>
  <c r="D4797" i="5"/>
  <c r="D2090" i="5"/>
  <c r="D1857" i="5"/>
  <c r="D11274" i="5"/>
  <c r="D11168" i="5"/>
  <c r="D7452" i="5"/>
  <c r="D7330" i="5"/>
  <c r="D7005" i="5"/>
  <c r="D4386" i="5"/>
  <c r="D1246" i="5"/>
  <c r="D11451" i="5"/>
  <c r="D11450" i="5"/>
  <c r="D11401" i="5"/>
  <c r="D11345" i="5"/>
  <c r="D10096" i="5"/>
  <c r="D10053" i="5"/>
  <c r="D9670" i="5"/>
  <c r="D9646" i="5"/>
  <c r="D9370" i="5"/>
  <c r="D8914" i="5"/>
  <c r="D7799" i="5"/>
  <c r="D6571" i="5"/>
  <c r="D6405" i="5"/>
  <c r="D6338" i="5"/>
  <c r="D6237" i="5"/>
  <c r="D5863" i="5"/>
  <c r="D5768" i="5"/>
  <c r="D5637" i="5"/>
  <c r="D5577" i="5"/>
  <c r="D5500" i="5"/>
  <c r="D5480" i="5"/>
  <c r="D5206" i="5"/>
  <c r="D4677" i="5"/>
  <c r="D3527" i="5"/>
  <c r="D3518" i="5"/>
  <c r="D3432" i="5"/>
  <c r="D3104" i="5"/>
  <c r="D2848" i="5"/>
  <c r="D2847" i="5"/>
  <c r="D2408" i="5"/>
  <c r="D1481" i="5"/>
  <c r="D928" i="5"/>
  <c r="D926" i="5"/>
  <c r="D884" i="5"/>
  <c r="D767" i="5"/>
  <c r="D766" i="5"/>
  <c r="D4748" i="5"/>
  <c r="D3742" i="5"/>
  <c r="D3451" i="5"/>
  <c r="D2666" i="5"/>
  <c r="D2244" i="5"/>
  <c r="D7325" i="5"/>
  <c r="D5643" i="5"/>
  <c r="D3052" i="5"/>
  <c r="D1460" i="5"/>
  <c r="D6080" i="5"/>
  <c r="D2312" i="5"/>
  <c r="D1125" i="5"/>
  <c r="D691" i="5"/>
  <c r="D8495" i="5"/>
  <c r="D2247" i="5"/>
  <c r="D12014" i="5"/>
  <c r="D10133" i="5"/>
  <c r="D9981" i="5"/>
  <c r="D9395" i="5"/>
  <c r="D9394" i="5"/>
  <c r="D9137" i="5"/>
  <c r="D8895" i="5"/>
  <c r="D8865" i="5"/>
  <c r="D8240" i="5"/>
  <c r="D8144" i="5"/>
  <c r="D7749" i="5"/>
  <c r="D7296" i="5"/>
  <c r="D7276" i="5"/>
  <c r="D6323" i="5"/>
  <c r="D6226" i="5"/>
  <c r="D5807" i="5"/>
  <c r="D5740" i="5"/>
  <c r="D5365" i="5"/>
  <c r="D5315" i="5"/>
  <c r="D4899" i="5"/>
  <c r="D4660" i="5"/>
  <c r="D4626" i="5"/>
  <c r="D4580" i="5"/>
  <c r="D4401" i="5"/>
  <c r="D4380" i="5"/>
  <c r="D3560" i="5"/>
  <c r="D3553" i="5"/>
  <c r="D3278" i="5"/>
  <c r="D2769" i="5"/>
  <c r="D2665" i="5"/>
  <c r="D1961" i="5"/>
  <c r="D1444" i="5"/>
  <c r="D1179" i="5"/>
  <c r="D1001" i="5"/>
  <c r="D881" i="5"/>
  <c r="D838" i="5"/>
  <c r="D682" i="5"/>
  <c r="D538" i="5"/>
  <c r="D11628" i="5"/>
  <c r="D11570" i="5"/>
  <c r="D11171" i="5"/>
  <c r="D11170" i="5"/>
  <c r="D9560" i="5"/>
  <c r="D5443" i="5"/>
  <c r="D5170" i="5"/>
  <c r="D1677" i="5"/>
  <c r="D1240" i="5"/>
  <c r="D196" i="5"/>
  <c r="D11197" i="5"/>
  <c r="D11180" i="5"/>
  <c r="D8664" i="5"/>
  <c r="D5279" i="5"/>
  <c r="D5112" i="5"/>
  <c r="D2712" i="5"/>
  <c r="D19" i="5"/>
  <c r="D11897" i="5"/>
  <c r="D11729" i="5"/>
  <c r="D10989" i="5"/>
  <c r="D10074" i="5"/>
  <c r="D7577" i="5"/>
  <c r="D7474" i="5"/>
  <c r="D6088" i="5"/>
  <c r="D4680" i="5"/>
  <c r="D2461" i="5"/>
  <c r="D2256" i="5"/>
  <c r="D1579" i="5"/>
  <c r="D1100" i="5"/>
  <c r="D807" i="5"/>
  <c r="D435" i="5"/>
  <c r="D357" i="5"/>
  <c r="D11513" i="5"/>
  <c r="D11328" i="5"/>
  <c r="D10092" i="5"/>
  <c r="D7896" i="5"/>
  <c r="D7201" i="5"/>
  <c r="D3297" i="5"/>
  <c r="D2929" i="5"/>
  <c r="D2633" i="5"/>
  <c r="D2498" i="5"/>
  <c r="D12115" i="5"/>
  <c r="D10480" i="5"/>
  <c r="D5907" i="5"/>
  <c r="D2657" i="5"/>
  <c r="D1903" i="5"/>
  <c r="D1656" i="5"/>
  <c r="D2930" i="5"/>
  <c r="D11796" i="5"/>
  <c r="D8937" i="5"/>
  <c r="D8460" i="5"/>
  <c r="D8250" i="5"/>
  <c r="D7185" i="5"/>
  <c r="D7142" i="5"/>
  <c r="D7007" i="5"/>
  <c r="D6045" i="5"/>
  <c r="D5001" i="5"/>
  <c r="D2758" i="5"/>
  <c r="D2743" i="5"/>
  <c r="D1907" i="5"/>
  <c r="D1714" i="5"/>
  <c r="D1201" i="5"/>
  <c r="D1074" i="5"/>
  <c r="D1063" i="5"/>
  <c r="D693" i="5"/>
  <c r="D180" i="5"/>
  <c r="D11731" i="5"/>
  <c r="D11408" i="5"/>
  <c r="D11037" i="5"/>
  <c r="D10586" i="5"/>
  <c r="D8434" i="5"/>
  <c r="D6843" i="5"/>
  <c r="D5146" i="5"/>
  <c r="D4614" i="5"/>
  <c r="D3221" i="5"/>
  <c r="D360" i="5"/>
  <c r="D8101" i="5"/>
  <c r="D7181" i="5"/>
  <c r="D6774" i="5"/>
  <c r="D1437" i="5"/>
  <c r="D639" i="5"/>
  <c r="D378" i="5"/>
  <c r="D12018" i="5"/>
  <c r="D11156" i="5"/>
  <c r="D10341" i="5"/>
  <c r="D10129" i="5"/>
  <c r="D10101" i="5"/>
  <c r="D9562" i="5"/>
  <c r="D8857" i="5"/>
  <c r="D8796" i="5"/>
  <c r="D7311" i="5"/>
  <c r="D7217" i="5"/>
  <c r="D7216" i="5"/>
  <c r="D5797" i="5"/>
  <c r="D2119" i="5"/>
  <c r="D1832" i="5"/>
  <c r="D601" i="5"/>
  <c r="D1545" i="5"/>
  <c r="D11188" i="5"/>
  <c r="D11177" i="5"/>
  <c r="D9829" i="5"/>
  <c r="D9641" i="5"/>
  <c r="D8493" i="5"/>
  <c r="D8477" i="5"/>
  <c r="D7188" i="5"/>
  <c r="D5151" i="5"/>
  <c r="D4624" i="5"/>
  <c r="D1208" i="5"/>
  <c r="D811" i="5"/>
  <c r="D600" i="5"/>
  <c r="D327" i="5"/>
  <c r="D12118" i="5"/>
  <c r="D11310" i="5"/>
  <c r="D10485" i="5"/>
  <c r="D10197" i="5"/>
  <c r="D9300" i="5"/>
  <c r="D9032" i="5"/>
  <c r="D6432" i="5"/>
  <c r="D6136" i="5"/>
  <c r="D6065" i="5"/>
  <c r="D5138" i="5"/>
  <c r="D4478" i="5"/>
  <c r="D4434" i="5"/>
  <c r="D3078" i="5"/>
  <c r="D2630" i="5"/>
  <c r="D11497" i="5"/>
  <c r="D11347" i="5"/>
  <c r="D10585" i="5"/>
  <c r="D10439" i="5"/>
  <c r="D10386" i="5"/>
  <c r="D8762" i="5"/>
  <c r="D8705" i="5"/>
  <c r="D8628" i="5"/>
  <c r="D8225" i="5"/>
  <c r="D8094" i="5"/>
  <c r="D6363" i="5"/>
  <c r="D5801" i="5"/>
  <c r="D5156" i="5"/>
  <c r="D5085" i="5"/>
  <c r="D2874" i="5"/>
  <c r="D2010" i="5"/>
  <c r="D11939" i="5"/>
  <c r="D11314" i="5"/>
  <c r="D10594" i="5"/>
  <c r="D9768" i="5"/>
  <c r="D7818" i="5"/>
  <c r="D6541" i="5"/>
  <c r="D5815" i="5"/>
  <c r="D1631" i="5"/>
  <c r="D1084" i="5"/>
  <c r="D905" i="5"/>
  <c r="D624" i="5"/>
  <c r="D491" i="5"/>
  <c r="D11940" i="5"/>
  <c r="D10496" i="5"/>
  <c r="D10165" i="5"/>
  <c r="D10112" i="5"/>
  <c r="D9793" i="5"/>
  <c r="D9412" i="5"/>
  <c r="D7865" i="5"/>
  <c r="D7558" i="5"/>
  <c r="D5571" i="5"/>
  <c r="D3198" i="5"/>
  <c r="D1550" i="5"/>
  <c r="D1175" i="5"/>
  <c r="D628" i="5"/>
  <c r="D522" i="5"/>
  <c r="D9003" i="5"/>
  <c r="D11488" i="5"/>
  <c r="D11258" i="5"/>
  <c r="D11104" i="5"/>
  <c r="D10307" i="5"/>
  <c r="D10014" i="5"/>
  <c r="D10011" i="5"/>
  <c r="D9959" i="5"/>
  <c r="D8022" i="5"/>
  <c r="D7286" i="5"/>
  <c r="D7011" i="5"/>
  <c r="D5078" i="5"/>
  <c r="D4299" i="5"/>
  <c r="D4222" i="5"/>
  <c r="D3244" i="5"/>
  <c r="D3054" i="5"/>
  <c r="D2462" i="5"/>
  <c r="D1902" i="5"/>
  <c r="D1819" i="5"/>
  <c r="D6829" i="5"/>
  <c r="D11556" i="5"/>
  <c r="D11053" i="5"/>
  <c r="D11052" i="5"/>
  <c r="D8791" i="5"/>
  <c r="D5849" i="5"/>
  <c r="D2884" i="5"/>
  <c r="D1421" i="5"/>
  <c r="D11594" i="5"/>
  <c r="D11545" i="5"/>
  <c r="D11097" i="5"/>
  <c r="D9630" i="5"/>
  <c r="D8650" i="5"/>
  <c r="D7532" i="5"/>
  <c r="D7384" i="5"/>
  <c r="D6329" i="5"/>
  <c r="D6048" i="5"/>
  <c r="D4441" i="5"/>
  <c r="D4416" i="5"/>
  <c r="D1892" i="5"/>
  <c r="D75" i="5"/>
  <c r="D10997" i="5"/>
  <c r="D10996" i="5"/>
  <c r="D10961" i="5"/>
  <c r="D10215" i="5"/>
  <c r="D6236" i="5"/>
  <c r="D4345" i="5"/>
  <c r="D5869" i="5"/>
  <c r="D11981" i="5"/>
  <c r="D11876" i="5"/>
  <c r="D11728" i="5"/>
  <c r="D10415" i="5"/>
  <c r="D10379" i="5"/>
  <c r="D10252" i="5"/>
  <c r="D10216" i="5"/>
  <c r="D10140" i="5"/>
  <c r="D10128" i="5"/>
  <c r="D9059" i="5"/>
  <c r="D8858" i="5"/>
  <c r="D8554" i="5"/>
  <c r="D7943" i="5"/>
  <c r="D4628" i="5"/>
  <c r="D4094" i="5"/>
  <c r="D3144" i="5"/>
  <c r="D2662" i="5"/>
  <c r="D1915" i="5"/>
  <c r="D10143" i="5"/>
  <c r="D12085" i="5"/>
  <c r="D12017" i="5"/>
  <c r="D11578" i="5"/>
  <c r="D7974" i="5"/>
  <c r="D7331" i="5"/>
  <c r="D7262" i="5"/>
  <c r="D6805" i="5"/>
  <c r="D5570" i="5"/>
  <c r="D5293" i="5"/>
  <c r="D4938" i="5"/>
  <c r="D4930" i="5"/>
  <c r="D4857" i="5"/>
  <c r="D4810" i="5"/>
  <c r="D4799" i="5"/>
  <c r="D4613" i="5"/>
  <c r="D4571" i="5"/>
  <c r="D4459" i="5"/>
  <c r="D4436" i="5"/>
  <c r="D3099" i="5"/>
  <c r="D2659" i="5"/>
  <c r="D1842" i="5"/>
  <c r="D1148" i="5"/>
  <c r="D112" i="5"/>
  <c r="D11580" i="5"/>
  <c r="D11568" i="5"/>
  <c r="D9416" i="5"/>
  <c r="D9415" i="5"/>
  <c r="D9399" i="5"/>
  <c r="D9393" i="5"/>
  <c r="D9168" i="5"/>
  <c r="D8418" i="5"/>
  <c r="D8128" i="5"/>
  <c r="D7235" i="5"/>
  <c r="D5884" i="5"/>
  <c r="D5702" i="5"/>
  <c r="D5672" i="5"/>
  <c r="D5653" i="5"/>
  <c r="D5559" i="5"/>
  <c r="D5458" i="5"/>
  <c r="D5098" i="5"/>
  <c r="D4975" i="5"/>
  <c r="D3422" i="5"/>
  <c r="D3041" i="5"/>
  <c r="D2803" i="5"/>
  <c r="D2499" i="5"/>
  <c r="D1017" i="5"/>
  <c r="D982" i="5"/>
  <c r="D42" i="5"/>
  <c r="D2726" i="5"/>
  <c r="D12086" i="5"/>
  <c r="D11954" i="5"/>
  <c r="D11953" i="5"/>
  <c r="D11892" i="5"/>
  <c r="D11343" i="5"/>
  <c r="D10855" i="5"/>
  <c r="D10141" i="5"/>
  <c r="D10082" i="5"/>
  <c r="D9864" i="5"/>
  <c r="D9716" i="5"/>
  <c r="D9548" i="5"/>
  <c r="D9288" i="5"/>
  <c r="D9078" i="5"/>
  <c r="D9031" i="5"/>
  <c r="D8952" i="5"/>
  <c r="D8756" i="5"/>
  <c r="D8180" i="5"/>
  <c r="D8172" i="5"/>
  <c r="D8164" i="5"/>
  <c r="D7583" i="5"/>
  <c r="D7565" i="5"/>
  <c r="D6352" i="5"/>
  <c r="D6350" i="5"/>
  <c r="D6347" i="5"/>
  <c r="D6255" i="5"/>
  <c r="D5957" i="5"/>
  <c r="D5806" i="5"/>
  <c r="D5719" i="5"/>
  <c r="D5490" i="5"/>
  <c r="D4838" i="5"/>
  <c r="D4518" i="5"/>
  <c r="D4268" i="5"/>
  <c r="D3496" i="5"/>
  <c r="D3374" i="5"/>
  <c r="D3286" i="5"/>
  <c r="D2850" i="5"/>
  <c r="D2786" i="5"/>
  <c r="D2644" i="5"/>
  <c r="D1702" i="5"/>
  <c r="D93" i="5"/>
  <c r="D6308" i="5"/>
  <c r="D1519" i="5"/>
  <c r="D11959" i="5"/>
  <c r="D11422" i="5"/>
  <c r="D10504" i="5"/>
  <c r="D10083" i="5"/>
  <c r="D10061" i="5"/>
  <c r="D9448" i="5"/>
  <c r="D9109" i="5"/>
  <c r="D8330" i="5"/>
  <c r="D8187" i="5"/>
  <c r="D7668" i="5"/>
  <c r="D7033" i="5"/>
  <c r="D6855" i="5"/>
  <c r="D6133" i="5"/>
  <c r="D3372" i="5"/>
  <c r="D2970" i="5"/>
  <c r="D2148" i="5"/>
  <c r="D1977" i="5"/>
  <c r="D1740" i="5"/>
  <c r="D1717" i="5"/>
  <c r="D1549" i="5"/>
  <c r="D1458" i="5"/>
  <c r="D1226" i="5"/>
  <c r="D1217" i="5"/>
  <c r="D949" i="5"/>
  <c r="D694" i="5"/>
  <c r="D684" i="5"/>
  <c r="D398" i="5"/>
  <c r="D331" i="5"/>
  <c r="D11686" i="5"/>
  <c r="D11055" i="5"/>
  <c r="D8894" i="5"/>
  <c r="D8293" i="5"/>
  <c r="D7899" i="5"/>
  <c r="D6873" i="5"/>
  <c r="D4538" i="5"/>
  <c r="D2377" i="5"/>
  <c r="D11893" i="5"/>
  <c r="D8336" i="5"/>
  <c r="D8188" i="5"/>
  <c r="D7414" i="5"/>
  <c r="D2955" i="5"/>
  <c r="D1493" i="5"/>
  <c r="D1199" i="5"/>
  <c r="D1036" i="5"/>
  <c r="D788" i="5"/>
  <c r="D268" i="5"/>
  <c r="D12041" i="5"/>
  <c r="D10275" i="5"/>
  <c r="D10248" i="5"/>
  <c r="D10081" i="5"/>
  <c r="D10078" i="5"/>
  <c r="D9777" i="5"/>
  <c r="D9034" i="5"/>
  <c r="D8533" i="5"/>
  <c r="D8454" i="5"/>
  <c r="D5747" i="5"/>
  <c r="D3450" i="5"/>
  <c r="D3018" i="5"/>
  <c r="D1733" i="5"/>
  <c r="D1209" i="5"/>
  <c r="D1086" i="5"/>
  <c r="D641" i="5"/>
  <c r="D11237" i="5"/>
  <c r="D11236" i="5"/>
  <c r="D10545" i="5"/>
  <c r="D10407" i="5"/>
  <c r="D10034" i="5"/>
  <c r="D9286" i="5"/>
  <c r="D9284" i="5"/>
  <c r="D9111" i="5"/>
  <c r="D7808" i="5"/>
  <c r="D6265" i="5"/>
  <c r="D6247" i="5"/>
  <c r="D5914" i="5"/>
  <c r="D5289" i="5"/>
  <c r="D5118" i="5"/>
  <c r="D4541" i="5"/>
  <c r="D4370" i="5"/>
  <c r="D3328" i="5"/>
  <c r="D1763" i="5"/>
  <c r="D12101" i="5"/>
  <c r="D11592" i="5"/>
  <c r="D9780" i="5"/>
  <c r="D9720" i="5"/>
  <c r="D9531" i="5"/>
  <c r="D8666" i="5"/>
  <c r="D7847" i="5"/>
  <c r="D7845" i="5"/>
  <c r="D7406" i="5"/>
  <c r="D6389" i="5"/>
  <c r="D6300" i="5"/>
  <c r="D5838" i="5"/>
  <c r="D4859" i="5"/>
  <c r="D4308" i="5"/>
  <c r="D1970" i="5"/>
  <c r="D472" i="5"/>
  <c r="D8404" i="5"/>
  <c r="D12056" i="5"/>
  <c r="D9754" i="5"/>
  <c r="D9320" i="5"/>
  <c r="D9265" i="5"/>
  <c r="D8020" i="5"/>
  <c r="D6207" i="5"/>
  <c r="D5904" i="5"/>
  <c r="D5682" i="5"/>
  <c r="D5479" i="5"/>
  <c r="D5286" i="5"/>
  <c r="D3167" i="5"/>
  <c r="D2760" i="5"/>
  <c r="D2089" i="5"/>
  <c r="D1177" i="5"/>
  <c r="D1121" i="5"/>
  <c r="D942" i="5"/>
  <c r="D12023" i="5"/>
  <c r="D10608" i="5"/>
  <c r="D9381" i="5"/>
  <c r="D9063" i="5"/>
  <c r="D8792" i="5"/>
  <c r="D8491" i="5"/>
  <c r="D6383" i="5"/>
  <c r="D5466" i="5"/>
  <c r="D3370" i="5"/>
  <c r="D2582" i="5"/>
  <c r="D2196" i="5"/>
  <c r="D1600" i="5"/>
  <c r="D38" i="5"/>
  <c r="D1988" i="5"/>
  <c r="D12026" i="5"/>
  <c r="D10094" i="5"/>
  <c r="D9879" i="5"/>
  <c r="D8546" i="5"/>
  <c r="D8138" i="5"/>
  <c r="D6559" i="5"/>
  <c r="D6550" i="5"/>
  <c r="D6506" i="5"/>
  <c r="D3316" i="5"/>
  <c r="D3237" i="5"/>
  <c r="D1732" i="5"/>
  <c r="D1522" i="5"/>
  <c r="D887" i="5"/>
  <c r="D11739" i="5"/>
  <c r="D11279" i="5"/>
  <c r="D11248" i="5"/>
  <c r="D9904" i="5"/>
  <c r="D9524" i="5"/>
  <c r="D9503" i="5"/>
  <c r="D8056" i="5"/>
  <c r="D6536" i="5"/>
  <c r="D6518" i="5"/>
  <c r="D6041" i="5"/>
  <c r="D6031" i="5"/>
  <c r="D5634" i="5"/>
  <c r="D5496" i="5"/>
  <c r="D4962" i="5"/>
  <c r="D4700" i="5"/>
  <c r="D4126" i="5"/>
  <c r="D4048" i="5"/>
  <c r="D3705" i="5"/>
  <c r="D3672" i="5"/>
  <c r="D2706" i="5"/>
  <c r="D879" i="5"/>
  <c r="D237" i="5"/>
  <c r="D12150" i="5"/>
  <c r="D12103" i="5"/>
  <c r="D11167" i="5"/>
  <c r="D9949" i="5"/>
  <c r="D8724" i="5"/>
  <c r="D7955" i="5"/>
  <c r="D7770" i="5"/>
  <c r="D5384" i="5"/>
  <c r="D4033" i="5"/>
  <c r="D3924" i="5"/>
  <c r="D3271" i="5"/>
  <c r="D215" i="5"/>
  <c r="D3376" i="5"/>
  <c r="D11662" i="5"/>
  <c r="D11659" i="5"/>
  <c r="D10432" i="5"/>
  <c r="D10421" i="5"/>
  <c r="D9311" i="5"/>
  <c r="D8427" i="5"/>
  <c r="D8157" i="5"/>
  <c r="D6166" i="5"/>
  <c r="D5859" i="5"/>
  <c r="D5268" i="5"/>
  <c r="D4201" i="5"/>
  <c r="D3364" i="5"/>
  <c r="D3043" i="5"/>
  <c r="D1824" i="5"/>
  <c r="D1801" i="5"/>
  <c r="D1507" i="5"/>
  <c r="D132" i="5"/>
  <c r="D10503" i="5"/>
  <c r="D10373" i="5"/>
  <c r="D10357" i="5"/>
  <c r="D9960" i="5"/>
  <c r="D9943" i="5"/>
  <c r="D9702" i="5"/>
  <c r="D8733" i="5"/>
  <c r="D8383" i="5"/>
  <c r="D6466" i="5"/>
  <c r="D5984" i="5"/>
  <c r="D5982" i="5"/>
  <c r="D5252" i="5"/>
  <c r="D4904" i="5"/>
  <c r="D2842" i="5"/>
  <c r="D2729" i="5"/>
  <c r="D1415" i="5"/>
  <c r="D637" i="5"/>
  <c r="D198" i="5"/>
  <c r="D11634" i="5"/>
  <c r="D11284" i="5"/>
  <c r="D10761" i="5"/>
  <c r="D10256" i="5"/>
  <c r="D9267" i="5"/>
  <c r="D8766" i="5"/>
  <c r="D8136" i="5"/>
  <c r="D7942" i="5"/>
  <c r="D6456" i="5"/>
  <c r="D6280" i="5"/>
  <c r="D6234" i="5"/>
  <c r="D4778" i="5"/>
  <c r="D4698" i="5"/>
  <c r="D4694" i="5"/>
  <c r="D4420" i="5"/>
  <c r="D1497" i="5"/>
  <c r="D545" i="5"/>
  <c r="D9122" i="5"/>
  <c r="D5716" i="5"/>
  <c r="D713" i="5"/>
  <c r="D6581" i="5"/>
  <c r="D4362" i="5"/>
  <c r="D2781" i="5"/>
  <c r="D9932" i="5"/>
  <c r="D9051" i="5"/>
  <c r="D7578" i="5"/>
  <c r="D9693" i="5"/>
  <c r="D9282" i="5"/>
  <c r="D4734" i="5"/>
  <c r="D4087" i="5"/>
  <c r="D930" i="5"/>
  <c r="D12091" i="5"/>
  <c r="D11966" i="5"/>
  <c r="D11756" i="5"/>
  <c r="D11635" i="5"/>
  <c r="D11260" i="5"/>
  <c r="D11250" i="5"/>
  <c r="D10333" i="5"/>
  <c r="D9536" i="5"/>
  <c r="D9007" i="5"/>
  <c r="D8755" i="5"/>
  <c r="D8415" i="5"/>
  <c r="D8360" i="5"/>
  <c r="D7937" i="5"/>
  <c r="D7807" i="5"/>
  <c r="D7620" i="5"/>
  <c r="D7328" i="5"/>
  <c r="D6870" i="5"/>
  <c r="D6574" i="5"/>
  <c r="D6523" i="5"/>
  <c r="D6318" i="5"/>
  <c r="D6309" i="5"/>
  <c r="D6289" i="5"/>
  <c r="D6128" i="5"/>
  <c r="D5812" i="5"/>
  <c r="D5695" i="5"/>
  <c r="D5511" i="5"/>
  <c r="D5476" i="5"/>
  <c r="D4868" i="5"/>
  <c r="D4765" i="5"/>
  <c r="D3335" i="5"/>
  <c r="D3266" i="5"/>
  <c r="D2771" i="5"/>
  <c r="D1976" i="5"/>
  <c r="D1846" i="5"/>
  <c r="D1630" i="5"/>
  <c r="D891" i="5"/>
  <c r="D572" i="5"/>
  <c r="D534" i="5"/>
  <c r="D250" i="5"/>
  <c r="D10" i="5"/>
  <c r="D9822" i="5"/>
  <c r="D8684" i="5"/>
  <c r="D7968" i="5"/>
  <c r="D7463" i="5"/>
  <c r="D5345" i="5"/>
  <c r="D4733" i="5"/>
  <c r="D4273" i="5"/>
  <c r="D2868" i="5"/>
  <c r="D2652" i="5"/>
  <c r="D1602" i="5"/>
  <c r="D10945" i="5"/>
  <c r="D10944" i="5"/>
  <c r="D10280" i="5"/>
  <c r="D8772" i="5"/>
  <c r="D8527" i="5"/>
  <c r="D7810" i="5"/>
  <c r="D7298" i="5"/>
  <c r="D6424" i="5"/>
  <c r="D12092" i="5"/>
  <c r="D9679" i="5"/>
  <c r="D9504" i="5"/>
  <c r="D9283" i="5"/>
  <c r="D8932" i="5"/>
  <c r="D8357" i="5"/>
  <c r="D8189" i="5"/>
  <c r="D6519" i="5"/>
  <c r="D6484" i="5"/>
  <c r="D2772" i="5"/>
  <c r="D2374" i="5"/>
  <c r="D1680" i="5"/>
  <c r="D1103" i="5"/>
  <c r="D11816" i="5"/>
  <c r="D11815" i="5"/>
  <c r="D11105" i="5"/>
  <c r="D10200" i="5"/>
  <c r="D8285" i="5"/>
  <c r="D7708" i="5"/>
  <c r="D7213" i="5"/>
  <c r="D6787" i="5"/>
  <c r="D6067" i="5"/>
  <c r="D5245" i="5"/>
  <c r="D9574" i="5"/>
  <c r="D10936" i="5"/>
  <c r="D10935" i="5"/>
  <c r="D10559" i="5"/>
  <c r="D10488" i="5"/>
  <c r="D9430" i="5"/>
  <c r="D9421" i="5"/>
  <c r="D5597" i="5"/>
  <c r="D5470" i="5"/>
  <c r="D10924" i="5"/>
  <c r="D10049" i="5"/>
  <c r="D9222" i="5"/>
  <c r="D8954" i="5"/>
  <c r="D7596" i="5"/>
  <c r="D6009" i="5"/>
  <c r="D2900" i="5"/>
  <c r="D11843" i="5"/>
  <c r="D11065" i="5"/>
  <c r="D10947" i="5"/>
  <c r="D9761" i="5"/>
  <c r="D8988" i="5"/>
  <c r="D8823" i="5"/>
  <c r="D8610" i="5"/>
  <c r="D6906" i="5"/>
  <c r="D4898" i="5"/>
  <c r="D4704" i="5"/>
  <c r="D4531" i="5"/>
  <c r="D2809" i="5"/>
  <c r="D11693" i="5"/>
  <c r="D9666" i="5"/>
  <c r="D9245" i="5"/>
  <c r="D9185" i="5"/>
  <c r="D7600" i="5"/>
  <c r="D7573" i="5"/>
  <c r="D7368" i="5"/>
  <c r="D7245" i="5"/>
  <c r="D4326" i="5"/>
  <c r="D3140" i="5"/>
  <c r="D3084" i="5"/>
  <c r="D1317" i="5"/>
  <c r="D836" i="5"/>
  <c r="D746" i="5"/>
  <c r="D722" i="5"/>
  <c r="D3159" i="5"/>
  <c r="D11754" i="5"/>
  <c r="D9911" i="5"/>
  <c r="D9774" i="5"/>
  <c r="D9093" i="5"/>
  <c r="D8887" i="5"/>
  <c r="D7639" i="5"/>
  <c r="D7571" i="5"/>
  <c r="D7333" i="5"/>
  <c r="D7265" i="5"/>
  <c r="D4528" i="5"/>
  <c r="D3404" i="5"/>
  <c r="D3383" i="5"/>
  <c r="D2428" i="5"/>
  <c r="D1489" i="5"/>
  <c r="D12061" i="5"/>
  <c r="D11957" i="5"/>
  <c r="D11703" i="5"/>
  <c r="D11365" i="5"/>
  <c r="D11160" i="5"/>
  <c r="D11157" i="5"/>
  <c r="D10302" i="5"/>
  <c r="D10015" i="5"/>
  <c r="D9935" i="5"/>
  <c r="D9598" i="5"/>
  <c r="D9380" i="5"/>
  <c r="D9081" i="5"/>
  <c r="D8882" i="5"/>
  <c r="D7805" i="5"/>
  <c r="D7302" i="5"/>
  <c r="D6854" i="5"/>
  <c r="D6183" i="5"/>
  <c r="D2545" i="5"/>
  <c r="D2450" i="5"/>
  <c r="D2391" i="5"/>
  <c r="D2298" i="5"/>
  <c r="D2183" i="5"/>
  <c r="D1697" i="5"/>
  <c r="D1149" i="5"/>
  <c r="D553" i="5"/>
  <c r="D9170" i="5"/>
  <c r="D9159" i="5"/>
  <c r="D8950" i="5"/>
  <c r="D8535" i="5"/>
  <c r="D5816" i="5"/>
  <c r="D5737" i="5"/>
  <c r="D5082" i="5"/>
  <c r="D5063" i="5"/>
  <c r="D1924" i="5"/>
  <c r="D110" i="5"/>
  <c r="D6921" i="5"/>
  <c r="D5073" i="5"/>
  <c r="D12053" i="5"/>
  <c r="D11962" i="5"/>
  <c r="D11185" i="5"/>
  <c r="D10927" i="5"/>
  <c r="D8084" i="5"/>
  <c r="D5401" i="5"/>
  <c r="D5294" i="5"/>
  <c r="D5083" i="5"/>
  <c r="D4905" i="5"/>
  <c r="D4235" i="5"/>
  <c r="D3564" i="5"/>
  <c r="D2816" i="5"/>
  <c r="D2704" i="5"/>
  <c r="D2154" i="5"/>
  <c r="D2140" i="5"/>
  <c r="D1863" i="5"/>
  <c r="D1396" i="5"/>
  <c r="D1223" i="5"/>
  <c r="D546" i="5"/>
  <c r="D116" i="5"/>
  <c r="D12048" i="5"/>
  <c r="D12000" i="5"/>
  <c r="D11329" i="5"/>
  <c r="D11299" i="5"/>
  <c r="D11133" i="5"/>
  <c r="D10747" i="5"/>
  <c r="D10584" i="5"/>
  <c r="D10313" i="5"/>
  <c r="D10310" i="5"/>
  <c r="D10305" i="5"/>
  <c r="D9973" i="5"/>
  <c r="D9961" i="5"/>
  <c r="D9464" i="5"/>
  <c r="D8808" i="5"/>
  <c r="D8519" i="5"/>
  <c r="D8283" i="5"/>
  <c r="D8064" i="5"/>
  <c r="D7892" i="5"/>
  <c r="D7878" i="5"/>
  <c r="D7450" i="5"/>
  <c r="D7264" i="5"/>
  <c r="D6824" i="5"/>
  <c r="D6113" i="5"/>
  <c r="D5540" i="5"/>
  <c r="D5155" i="5"/>
  <c r="D2500" i="5"/>
  <c r="D1890" i="5"/>
  <c r="D1776" i="5"/>
  <c r="D1671" i="5"/>
  <c r="D1565" i="5"/>
  <c r="D1278" i="5"/>
  <c r="D1116" i="5"/>
  <c r="D11076" i="5"/>
  <c r="D11071" i="5"/>
  <c r="D8382" i="5"/>
  <c r="D7113" i="5"/>
  <c r="D11596" i="5"/>
  <c r="D9238" i="5"/>
  <c r="D8879" i="5"/>
  <c r="D8202" i="5"/>
  <c r="D7358" i="5"/>
  <c r="D5569" i="5"/>
  <c r="D11304" i="5"/>
  <c r="D11200" i="5"/>
  <c r="D9012" i="5"/>
  <c r="D7876" i="5"/>
  <c r="D6895" i="5"/>
  <c r="D2047" i="5"/>
  <c r="D1541" i="5"/>
  <c r="D388" i="5"/>
  <c r="D1019" i="5"/>
  <c r="D7225" i="5"/>
  <c r="D6090" i="5"/>
  <c r="D5052" i="5"/>
  <c r="D4642" i="5"/>
  <c r="D11834" i="5"/>
  <c r="D11833" i="5"/>
  <c r="D9686" i="5"/>
  <c r="D8946" i="5"/>
  <c r="D8904" i="5"/>
  <c r="D8410" i="5"/>
  <c r="D6085" i="5"/>
  <c r="D5939" i="5"/>
  <c r="D4963" i="5"/>
  <c r="D3438" i="5"/>
  <c r="D3015" i="5"/>
  <c r="D2999" i="5"/>
  <c r="D1978" i="5"/>
  <c r="D1627" i="5"/>
  <c r="D1595" i="5"/>
  <c r="D1543" i="5"/>
  <c r="D640" i="5"/>
  <c r="D11740" i="5"/>
  <c r="D11011" i="5"/>
  <c r="D8476" i="5"/>
  <c r="D5922" i="5"/>
  <c r="D5376" i="5"/>
  <c r="D2019" i="5"/>
  <c r="D9870" i="5"/>
  <c r="D9468" i="5"/>
  <c r="D8925" i="5"/>
  <c r="D6396" i="5"/>
  <c r="D5610" i="5"/>
  <c r="D5432" i="5"/>
  <c r="D4631" i="5"/>
  <c r="D4296" i="5"/>
  <c r="D2065" i="5"/>
  <c r="D702" i="5"/>
  <c r="D511" i="5"/>
  <c r="D11924" i="5"/>
  <c r="D11286" i="5"/>
  <c r="D9980" i="5"/>
  <c r="D9307" i="5"/>
  <c r="D8717" i="5"/>
  <c r="D8637" i="5"/>
  <c r="D8004" i="5"/>
  <c r="D7617" i="5"/>
  <c r="D6366" i="5"/>
  <c r="D5306" i="5"/>
  <c r="D4929" i="5"/>
  <c r="D2415" i="5"/>
  <c r="D211" i="5"/>
  <c r="D11804" i="5"/>
  <c r="D11124" i="5"/>
  <c r="D11070" i="5"/>
  <c r="D10269" i="5"/>
  <c r="D7233" i="5"/>
  <c r="D6464" i="5"/>
  <c r="D4906" i="5"/>
  <c r="D4463" i="5"/>
  <c r="D1711" i="5"/>
  <c r="D11851" i="5"/>
  <c r="D11806" i="5"/>
  <c r="D11123" i="5"/>
  <c r="D7844" i="5"/>
  <c r="D7079" i="5"/>
  <c r="D6869" i="5"/>
  <c r="D5916" i="5"/>
  <c r="D4618" i="5"/>
  <c r="D1479" i="5"/>
  <c r="D12093" i="5"/>
  <c r="D9632" i="5"/>
  <c r="D9366" i="5"/>
  <c r="D7814" i="5"/>
  <c r="D7766" i="5"/>
  <c r="D7409" i="5"/>
  <c r="D1162" i="5"/>
  <c r="D7218" i="5"/>
  <c r="D12105" i="5"/>
  <c r="D11289" i="5"/>
  <c r="D10519" i="5"/>
  <c r="D9979" i="5"/>
  <c r="D9612" i="5"/>
  <c r="D9062" i="5"/>
  <c r="D6435" i="5"/>
  <c r="D6268" i="5"/>
  <c r="D5024" i="5"/>
  <c r="D4575" i="5"/>
  <c r="D4457" i="5"/>
  <c r="D9965" i="5"/>
  <c r="D10579" i="5"/>
  <c r="D10575" i="5"/>
  <c r="D10549" i="5"/>
  <c r="D10380" i="5"/>
  <c r="D9756" i="5"/>
  <c r="D9497" i="5"/>
  <c r="D8716" i="5"/>
  <c r="D8218" i="5"/>
  <c r="D8213" i="5"/>
  <c r="D6578" i="5"/>
  <c r="D4359" i="5"/>
  <c r="D3563" i="5"/>
  <c r="D2061" i="5"/>
  <c r="D1114" i="5"/>
  <c r="D525" i="5"/>
  <c r="D147" i="5"/>
  <c r="D5901" i="5"/>
  <c r="D3163" i="5"/>
  <c r="D9241" i="5"/>
  <c r="D7794" i="5"/>
  <c r="D4913" i="5"/>
  <c r="D12097" i="5"/>
  <c r="D11121" i="5"/>
  <c r="D11107" i="5"/>
  <c r="D8129" i="5"/>
  <c r="D7441" i="5"/>
  <c r="D7189" i="5"/>
  <c r="D6849" i="5"/>
  <c r="D5307" i="5"/>
  <c r="D5026" i="5"/>
  <c r="D4760" i="5"/>
  <c r="D3024" i="5"/>
  <c r="D2690" i="5"/>
  <c r="D11544" i="5"/>
  <c r="D10291" i="5"/>
  <c r="D10245" i="5"/>
  <c r="D9213" i="5"/>
  <c r="D8514" i="5"/>
  <c r="D8484" i="5"/>
  <c r="D4239" i="5"/>
  <c r="D1730" i="5"/>
  <c r="D1123" i="5"/>
  <c r="D12117" i="5"/>
  <c r="D11973" i="5"/>
  <c r="D11292" i="5"/>
  <c r="D10330" i="5"/>
  <c r="D10007" i="5"/>
  <c r="D9795" i="5"/>
  <c r="D9332" i="5"/>
  <c r="D7978" i="5"/>
  <c r="D7112" i="5"/>
  <c r="D6479" i="5"/>
  <c r="D5527" i="5"/>
  <c r="D4269" i="5"/>
  <c r="D3494" i="5"/>
  <c r="D2458" i="5"/>
  <c r="D2260" i="5"/>
  <c r="D7837" i="5"/>
  <c r="D11913" i="5"/>
  <c r="D11869" i="5"/>
  <c r="D10137" i="5"/>
  <c r="D10127" i="5"/>
  <c r="D9584" i="5"/>
  <c r="D5414" i="5"/>
  <c r="D3524" i="5"/>
  <c r="D2017" i="5"/>
  <c r="D1736" i="5"/>
  <c r="D1211" i="5"/>
  <c r="D73" i="5"/>
  <c r="D11376" i="5"/>
  <c r="D11144" i="5"/>
  <c r="D11143" i="5"/>
  <c r="D11126" i="5"/>
  <c r="D8026" i="5"/>
  <c r="D6191" i="5"/>
  <c r="D5985" i="5"/>
  <c r="D5930" i="5"/>
  <c r="D2566" i="5"/>
  <c r="D10744" i="5"/>
  <c r="D8524" i="5"/>
  <c r="D8506" i="5"/>
  <c r="D7731" i="5"/>
  <c r="D7665" i="5"/>
  <c r="D7272" i="5"/>
  <c r="D5613" i="5"/>
  <c r="D4901" i="5"/>
  <c r="D4849" i="5"/>
  <c r="D4843" i="5"/>
  <c r="D1871" i="5"/>
  <c r="D11937" i="5"/>
  <c r="D10219" i="5"/>
  <c r="D9224" i="5"/>
  <c r="D7193" i="5"/>
  <c r="D5298" i="5"/>
  <c r="D2570" i="5"/>
  <c r="D2543" i="5"/>
  <c r="D1908" i="5"/>
  <c r="D10316" i="5"/>
  <c r="D10030" i="5"/>
  <c r="D9962" i="5"/>
  <c r="D9840" i="5"/>
  <c r="D9602" i="5"/>
  <c r="D7971" i="5"/>
  <c r="D7391" i="5"/>
  <c r="D7367" i="5"/>
  <c r="D7313" i="5"/>
  <c r="D6897" i="5"/>
  <c r="D6894" i="5"/>
  <c r="D6879" i="5"/>
  <c r="D5589" i="5"/>
  <c r="D5440" i="5"/>
  <c r="D4515" i="5"/>
  <c r="D2918" i="5"/>
  <c r="D2722" i="5"/>
  <c r="D1687" i="5"/>
  <c r="D496" i="5"/>
  <c r="D12050" i="5"/>
  <c r="D12049" i="5"/>
  <c r="D11371" i="5"/>
  <c r="D10689" i="5"/>
  <c r="D9796" i="5"/>
  <c r="D9002" i="5"/>
  <c r="D8051" i="5"/>
  <c r="D7740" i="5"/>
  <c r="D6525" i="5"/>
  <c r="D6258" i="5"/>
  <c r="D5913" i="5"/>
  <c r="D4612" i="5"/>
  <c r="D2821" i="5"/>
  <c r="D10230" i="5"/>
  <c r="D10202" i="5"/>
  <c r="D9732" i="5"/>
  <c r="D6227" i="5"/>
  <c r="D6134" i="5"/>
  <c r="D5893" i="5"/>
  <c r="D1775" i="5"/>
  <c r="D1735" i="5"/>
  <c r="D516" i="5"/>
  <c r="D11003" i="5"/>
  <c r="D10998" i="5"/>
  <c r="D8490" i="5"/>
  <c r="D6213" i="5"/>
  <c r="D5329" i="5"/>
  <c r="D5072" i="5"/>
  <c r="D4659" i="5"/>
  <c r="D1918" i="5"/>
  <c r="D633" i="5"/>
  <c r="D11514" i="5"/>
  <c r="D11387" i="5"/>
  <c r="D10465" i="5"/>
  <c r="D10213" i="5"/>
  <c r="D10017" i="5"/>
  <c r="D9132" i="5"/>
  <c r="D8972" i="5"/>
  <c r="D7803" i="5"/>
  <c r="D7535" i="5"/>
  <c r="D6809" i="5"/>
  <c r="D4448" i="5"/>
  <c r="D3007" i="5"/>
  <c r="D2692" i="5"/>
  <c r="D428" i="5"/>
  <c r="D7671" i="5"/>
  <c r="D11887" i="5"/>
  <c r="D11789" i="5"/>
  <c r="D11642" i="5"/>
  <c r="D8951" i="5"/>
  <c r="D8916" i="5"/>
  <c r="D7982" i="5"/>
  <c r="D7772" i="5"/>
  <c r="D6974" i="5"/>
  <c r="D6856" i="5"/>
  <c r="D6564" i="5"/>
  <c r="D6127" i="5"/>
  <c r="D4920" i="5"/>
  <c r="D4654" i="5"/>
  <c r="D4233" i="5"/>
  <c r="D4223" i="5"/>
  <c r="D2306" i="5"/>
  <c r="D1210" i="5"/>
  <c r="D9165" i="5"/>
  <c r="D10999" i="5"/>
  <c r="D10735" i="5"/>
  <c r="D10469" i="5"/>
  <c r="D10464" i="5"/>
  <c r="D10163" i="5"/>
  <c r="D10070" i="5"/>
  <c r="D10033" i="5"/>
  <c r="D9734" i="5"/>
  <c r="D9367" i="5"/>
  <c r="D8931" i="5"/>
  <c r="D4829" i="5"/>
  <c r="D1517" i="5"/>
  <c r="D521" i="5"/>
  <c r="D11977" i="5"/>
  <c r="D11490" i="5"/>
  <c r="D11114" i="5"/>
  <c r="D11112" i="5"/>
  <c r="D10259" i="5"/>
  <c r="D10086" i="5"/>
  <c r="D7754" i="5"/>
  <c r="D5641" i="5"/>
  <c r="D11885" i="5"/>
  <c r="D11439" i="5"/>
  <c r="D9390" i="5"/>
  <c r="D8872" i="5"/>
  <c r="D8515" i="5"/>
  <c r="D8259" i="5"/>
  <c r="D6821" i="5"/>
  <c r="D6246" i="5"/>
  <c r="D6196" i="5"/>
  <c r="D5436" i="5"/>
  <c r="D4902" i="5"/>
  <c r="D4402" i="5"/>
  <c r="D3385" i="5"/>
  <c r="D2947" i="5"/>
  <c r="D907" i="5"/>
  <c r="D10249" i="5"/>
  <c r="D9987" i="5"/>
  <c r="D9359" i="5"/>
  <c r="D9324" i="5"/>
  <c r="D9322" i="5"/>
  <c r="D8953" i="5"/>
  <c r="D6244" i="5"/>
  <c r="D3236" i="5"/>
  <c r="D552" i="5"/>
  <c r="D9405" i="5"/>
  <c r="D9018" i="5"/>
  <c r="D7145" i="5"/>
  <c r="D6900" i="5"/>
  <c r="D4925" i="5"/>
  <c r="D3409" i="5"/>
  <c r="D3135" i="5"/>
  <c r="D1673" i="5"/>
  <c r="D1628" i="5"/>
  <c r="D560" i="5"/>
  <c r="D529" i="5"/>
  <c r="D2636" i="5"/>
  <c r="D7921" i="5"/>
  <c r="D11750" i="5"/>
  <c r="D11607" i="5"/>
  <c r="D11601" i="5"/>
  <c r="D11432" i="5"/>
  <c r="D10965" i="5"/>
  <c r="D10963" i="5"/>
  <c r="D9597" i="5"/>
  <c r="D8602" i="5"/>
  <c r="D8587" i="5"/>
  <c r="D8423" i="5"/>
  <c r="D8387" i="5"/>
  <c r="D8210" i="5"/>
  <c r="D8113" i="5"/>
  <c r="D7870" i="5"/>
  <c r="D7542" i="5"/>
  <c r="D7257" i="5"/>
  <c r="D6833" i="5"/>
  <c r="D5595" i="5"/>
  <c r="D5419" i="5"/>
  <c r="D5385" i="5"/>
  <c r="D4766" i="5"/>
  <c r="D4468" i="5"/>
  <c r="D3081" i="5"/>
  <c r="D1926" i="5"/>
  <c r="D1467" i="5"/>
  <c r="D1382" i="5"/>
  <c r="D1126" i="5"/>
  <c r="D835" i="5"/>
  <c r="D11645" i="5"/>
  <c r="D7721" i="5"/>
  <c r="D7373" i="5"/>
  <c r="D5017" i="5"/>
  <c r="D3250" i="5"/>
  <c r="D1817" i="5"/>
  <c r="D1618" i="5"/>
  <c r="D425" i="5"/>
  <c r="D11774" i="5"/>
  <c r="D11198" i="5"/>
  <c r="D11196" i="5"/>
  <c r="D9029" i="5"/>
  <c r="D5977" i="5"/>
  <c r="D4952" i="5"/>
  <c r="D1946" i="5"/>
  <c r="D1854" i="5"/>
  <c r="D1622" i="5"/>
  <c r="D1614" i="5"/>
  <c r="D1089" i="5"/>
  <c r="D8501" i="5"/>
  <c r="D1368" i="5"/>
  <c r="D948" i="5"/>
  <c r="D9645" i="5"/>
  <c r="D11325" i="5"/>
  <c r="D11002" i="5"/>
  <c r="D10994" i="5"/>
  <c r="D10962" i="5"/>
  <c r="D10960" i="5"/>
  <c r="D10958" i="5"/>
  <c r="D8076" i="5"/>
  <c r="D7323" i="5"/>
  <c r="D7315" i="5"/>
  <c r="D4786" i="5"/>
  <c r="D4516" i="5"/>
  <c r="D1607" i="5"/>
  <c r="D852" i="5"/>
  <c r="D824" i="5"/>
  <c r="D559" i="5"/>
  <c r="D11364" i="5"/>
  <c r="D10990" i="5"/>
  <c r="D10580" i="5"/>
  <c r="D9582" i="5"/>
  <c r="D8744" i="5"/>
  <c r="D8139" i="5"/>
  <c r="D5686" i="5"/>
  <c r="D4861" i="5"/>
  <c r="D3086" i="5"/>
  <c r="D621" i="5"/>
  <c r="D12094" i="5"/>
  <c r="D12047" i="5"/>
  <c r="D10013" i="5"/>
  <c r="D7685" i="5"/>
  <c r="D6773" i="5"/>
  <c r="D5449" i="5"/>
  <c r="D4865" i="5"/>
  <c r="D2963" i="5"/>
  <c r="D780" i="5"/>
  <c r="D646" i="5"/>
  <c r="D9835" i="5"/>
  <c r="D8617" i="5"/>
  <c r="D5688" i="5"/>
  <c r="D5341" i="5"/>
  <c r="D5153" i="5"/>
  <c r="D5137" i="5"/>
  <c r="D2920" i="5"/>
  <c r="D11748" i="5"/>
  <c r="D10723" i="5"/>
  <c r="D9809" i="5"/>
  <c r="D8463" i="5"/>
  <c r="D5628" i="5"/>
  <c r="D4534" i="5"/>
  <c r="D2996" i="5"/>
  <c r="D11767" i="5"/>
  <c r="D11119" i="5"/>
  <c r="D8886" i="5"/>
  <c r="D7866" i="5"/>
  <c r="D7206" i="5"/>
  <c r="D5919" i="5"/>
  <c r="D155" i="5"/>
  <c r="D11906" i="5"/>
  <c r="D11153" i="5"/>
  <c r="D9992" i="5"/>
  <c r="D9554" i="5"/>
  <c r="D7840" i="5"/>
  <c r="D5969" i="5"/>
  <c r="D5441" i="5"/>
  <c r="D11150" i="5"/>
  <c r="D11149" i="5"/>
  <c r="D8608" i="5"/>
  <c r="D8500" i="5"/>
  <c r="D1335" i="5"/>
  <c r="D11091" i="5"/>
  <c r="D11090" i="5"/>
  <c r="D11088" i="5"/>
  <c r="D9763" i="5"/>
  <c r="D8615" i="5"/>
  <c r="D6859" i="5"/>
  <c r="D2589" i="5"/>
  <c r="D1847" i="5"/>
  <c r="D11984" i="5"/>
  <c r="D11983" i="5"/>
  <c r="D9557" i="5"/>
  <c r="D9553" i="5"/>
  <c r="D8830" i="5"/>
  <c r="D8236" i="5"/>
  <c r="D8183" i="5"/>
  <c r="D7969" i="5"/>
  <c r="D7825" i="5"/>
  <c r="D6940" i="5"/>
  <c r="D6562" i="5"/>
  <c r="D6397" i="5"/>
  <c r="D5734" i="5"/>
  <c r="D4622" i="5"/>
  <c r="D3528" i="5"/>
  <c r="D3430" i="5"/>
  <c r="D2674" i="5"/>
  <c r="D2158" i="5"/>
  <c r="D1855" i="5"/>
  <c r="D647" i="5"/>
  <c r="D125" i="5"/>
  <c r="D101" i="5"/>
  <c r="D6029" i="5"/>
  <c r="D11186" i="5"/>
  <c r="D10111" i="5"/>
  <c r="D8611" i="5"/>
  <c r="D7648" i="5"/>
  <c r="D6801" i="5"/>
  <c r="D4520" i="5"/>
  <c r="D3053" i="5"/>
  <c r="D1440" i="5"/>
  <c r="D8850" i="5"/>
  <c r="D8614" i="5"/>
  <c r="D7659" i="5"/>
  <c r="D6368" i="5"/>
  <c r="D5943" i="5"/>
  <c r="D5554" i="5"/>
  <c r="D4695" i="5"/>
  <c r="D222" i="5"/>
  <c r="D10921" i="5"/>
  <c r="D9724" i="5"/>
  <c r="D8082" i="5"/>
  <c r="D7589" i="5"/>
  <c r="D7412" i="5"/>
  <c r="D6270" i="5"/>
  <c r="D5259" i="5"/>
  <c r="D11089" i="5"/>
  <c r="D11001" i="5"/>
  <c r="D6888" i="5"/>
  <c r="D6145" i="5"/>
  <c r="D4893" i="5"/>
  <c r="D3281" i="5"/>
  <c r="D11643" i="5"/>
  <c r="D11620" i="5"/>
  <c r="D11159" i="5"/>
  <c r="D10311" i="5"/>
  <c r="D9505" i="5"/>
  <c r="D5979" i="5"/>
  <c r="D4894" i="5"/>
  <c r="D4699" i="5"/>
  <c r="D11743" i="5"/>
  <c r="D11323" i="5"/>
  <c r="D9983" i="5"/>
  <c r="D9220" i="5"/>
  <c r="D8211" i="5"/>
  <c r="D5851" i="5"/>
  <c r="D5850" i="5"/>
  <c r="D5832" i="5"/>
  <c r="D4445" i="5"/>
  <c r="D11029" i="5"/>
  <c r="D10069" i="5"/>
  <c r="D10045" i="5"/>
  <c r="D9131" i="5"/>
  <c r="D6858" i="5"/>
  <c r="D4388" i="5"/>
  <c r="D438" i="5"/>
  <c r="D10156" i="5"/>
  <c r="D8781" i="5"/>
  <c r="D7715" i="5"/>
  <c r="D12119" i="5"/>
  <c r="D11191" i="5"/>
  <c r="D11189" i="5"/>
  <c r="D10736" i="5"/>
  <c r="D7198" i="5"/>
  <c r="D6969" i="5"/>
  <c r="D6910" i="5"/>
  <c r="D5326" i="5"/>
  <c r="D8884" i="5"/>
  <c r="D8770" i="5"/>
  <c r="D7902" i="5"/>
  <c r="D7442" i="5"/>
  <c r="D6976" i="5"/>
  <c r="D6204" i="5"/>
  <c r="D6101" i="5"/>
  <c r="D5004" i="5"/>
  <c r="D4750" i="5"/>
  <c r="D4785" i="5"/>
  <c r="D12072" i="5"/>
  <c r="D11956" i="5"/>
  <c r="D10967" i="5"/>
  <c r="D8888" i="5"/>
  <c r="D4616" i="5"/>
  <c r="D3106" i="5"/>
  <c r="D12076" i="5"/>
  <c r="D9527" i="5"/>
  <c r="D9495" i="5"/>
  <c r="D8658" i="5"/>
  <c r="D8443" i="5"/>
  <c r="D7967" i="5"/>
  <c r="D7964" i="5"/>
  <c r="D5622" i="5"/>
  <c r="D4363" i="5"/>
  <c r="D3750" i="5"/>
  <c r="D2363" i="5"/>
  <c r="D2173" i="5"/>
  <c r="D1303" i="5"/>
  <c r="D1078" i="5"/>
  <c r="D11698" i="5"/>
  <c r="D11252" i="5"/>
  <c r="D10334" i="5"/>
  <c r="D9010" i="5"/>
  <c r="D8870" i="5"/>
  <c r="D8788" i="5"/>
  <c r="D8282" i="5"/>
  <c r="D7560" i="5"/>
  <c r="D5475" i="5"/>
  <c r="D5038" i="5"/>
  <c r="D4307" i="5"/>
  <c r="D2607" i="5"/>
  <c r="D2485" i="5"/>
  <c r="D2265" i="5"/>
  <c r="D2131" i="5"/>
  <c r="D9204" i="5"/>
  <c r="D7672" i="5"/>
  <c r="D11916" i="5"/>
  <c r="D11424" i="5"/>
  <c r="D10573" i="5"/>
  <c r="D9330" i="5"/>
  <c r="D8635" i="5"/>
  <c r="D8203" i="5"/>
  <c r="D8107" i="5"/>
  <c r="D6887" i="5"/>
  <c r="D5242" i="5"/>
  <c r="D4804" i="5"/>
  <c r="D4717" i="5"/>
  <c r="D3969" i="5"/>
  <c r="D2738" i="5"/>
  <c r="D2084" i="5"/>
  <c r="D1681" i="5"/>
  <c r="D302" i="5"/>
  <c r="D11632" i="5"/>
  <c r="D7995" i="5"/>
  <c r="D4539" i="5"/>
  <c r="D3263" i="5"/>
  <c r="D2824" i="5"/>
  <c r="D871" i="5"/>
  <c r="D619" i="5"/>
  <c r="D479" i="5"/>
  <c r="D300" i="5"/>
  <c r="D100" i="5"/>
  <c r="D114" i="5"/>
  <c r="D12040" i="5"/>
  <c r="D12019" i="5"/>
  <c r="D9331" i="5"/>
  <c r="D9321" i="5"/>
  <c r="D8802" i="5"/>
  <c r="D7705" i="5"/>
  <c r="D7662" i="5"/>
  <c r="D7611" i="5"/>
  <c r="D6864" i="5"/>
  <c r="D6033" i="5"/>
  <c r="D4527" i="5"/>
  <c r="D4244" i="5"/>
  <c r="D2925" i="5"/>
  <c r="D2211" i="5"/>
  <c r="D643" i="5"/>
  <c r="D8773" i="5"/>
  <c r="D7432" i="5"/>
  <c r="D6071" i="5"/>
  <c r="D5008" i="5"/>
  <c r="D2034" i="5"/>
  <c r="D10470" i="5"/>
  <c r="D9771" i="5"/>
  <c r="D9740" i="5"/>
  <c r="D9730" i="5"/>
  <c r="D9669" i="5"/>
  <c r="D8467" i="5"/>
  <c r="D6291" i="5"/>
  <c r="D4971" i="5"/>
  <c r="D11540" i="5"/>
  <c r="D11201" i="5"/>
  <c r="D10482" i="5"/>
  <c r="D10455" i="5"/>
  <c r="D10022" i="5"/>
  <c r="D7935" i="5"/>
  <c r="D1314" i="5"/>
  <c r="D11779" i="5"/>
  <c r="D11122" i="5"/>
  <c r="D11111" i="5"/>
  <c r="D11110" i="5"/>
  <c r="D11109" i="5"/>
  <c r="D9651" i="5"/>
  <c r="D5612" i="5"/>
  <c r="D1786" i="5"/>
  <c r="D11896" i="5"/>
  <c r="D11656" i="5"/>
  <c r="D11622" i="5"/>
  <c r="D9221" i="5"/>
  <c r="D8875" i="5"/>
  <c r="D8801" i="5"/>
  <c r="D7388" i="5"/>
  <c r="D4488" i="5"/>
  <c r="D3160" i="5"/>
  <c r="D2990" i="5"/>
  <c r="D2983" i="5"/>
  <c r="D1198" i="5"/>
  <c r="D631" i="5"/>
  <c r="D557" i="5"/>
  <c r="D11313" i="5"/>
  <c r="D9998" i="5"/>
  <c r="D8196" i="5"/>
  <c r="D7733" i="5"/>
  <c r="D7370" i="5"/>
  <c r="D5194" i="5"/>
  <c r="D11096" i="5"/>
  <c r="D6908" i="5"/>
  <c r="D5796" i="5"/>
  <c r="D5300" i="5"/>
  <c r="D4813" i="5"/>
  <c r="D2752" i="5"/>
  <c r="D288" i="5"/>
  <c r="D5009" i="5"/>
  <c r="D9226" i="5"/>
  <c r="D9661" i="5"/>
  <c r="D8646" i="5"/>
  <c r="D7917" i="5"/>
  <c r="D7882" i="5"/>
  <c r="D7192" i="5"/>
  <c r="D6794" i="5"/>
  <c r="D6561" i="5"/>
  <c r="D5379" i="5"/>
  <c r="D5148" i="5"/>
  <c r="D5055" i="5"/>
  <c r="D4836" i="5"/>
  <c r="D4210" i="5"/>
  <c r="D3087" i="5"/>
  <c r="D2038" i="5"/>
  <c r="D2001" i="5"/>
  <c r="D1716" i="5"/>
  <c r="D1364" i="5"/>
  <c r="D1200" i="5"/>
  <c r="D943" i="5"/>
  <c r="D315" i="5"/>
  <c r="D12145" i="5"/>
  <c r="D11120" i="5"/>
  <c r="D11106" i="5"/>
  <c r="D8204" i="5"/>
  <c r="D8100" i="5"/>
  <c r="D7960" i="5"/>
  <c r="D7751" i="5"/>
  <c r="D7593" i="5"/>
  <c r="D7365" i="5"/>
  <c r="D4741" i="5"/>
  <c r="D537" i="5"/>
  <c r="D7681" i="5"/>
  <c r="D2063" i="5"/>
  <c r="D808" i="5"/>
  <c r="D12052" i="5"/>
  <c r="D12051" i="5"/>
  <c r="D11886" i="5"/>
  <c r="D11370" i="5"/>
  <c r="D11281" i="5"/>
  <c r="D11280" i="5"/>
  <c r="D10568" i="5"/>
  <c r="D10486" i="5"/>
  <c r="D10396" i="5"/>
  <c r="D10250" i="5"/>
  <c r="D10204" i="5"/>
  <c r="D10029" i="5"/>
  <c r="D9827" i="5"/>
  <c r="D9556" i="5"/>
  <c r="D8786" i="5"/>
  <c r="D8757" i="5"/>
  <c r="D8748" i="5"/>
  <c r="D8585" i="5"/>
  <c r="D8567" i="5"/>
  <c r="D8368" i="5"/>
  <c r="D8231" i="5"/>
  <c r="D7908" i="5"/>
  <c r="D7074" i="5"/>
  <c r="D6930" i="5"/>
  <c r="D6857" i="5"/>
  <c r="D6510" i="5"/>
  <c r="D6497" i="5"/>
  <c r="D6496" i="5"/>
  <c r="D6483" i="5"/>
  <c r="D6402" i="5"/>
  <c r="D6333" i="5"/>
  <c r="D5513" i="5"/>
  <c r="D4991" i="5"/>
  <c r="D4366" i="5"/>
  <c r="D4155" i="5"/>
  <c r="D3352" i="5"/>
  <c r="D3110" i="5"/>
  <c r="D2569" i="5"/>
  <c r="D2475" i="5"/>
  <c r="D2255" i="5"/>
  <c r="D1719" i="5"/>
  <c r="D821" i="5"/>
  <c r="D688" i="5"/>
  <c r="D467" i="5"/>
  <c r="D11713" i="5"/>
  <c r="D11414" i="5"/>
  <c r="D10084" i="5"/>
  <c r="D9990" i="5"/>
  <c r="D8995" i="5"/>
  <c r="D7604" i="5"/>
  <c r="D6096" i="5"/>
  <c r="D6023" i="5"/>
  <c r="D6021" i="5"/>
  <c r="D6016" i="5"/>
  <c r="D3497" i="5"/>
  <c r="D3023" i="5"/>
  <c r="D1927" i="5"/>
  <c r="D6980" i="5"/>
  <c r="D146" i="5"/>
  <c r="D9918" i="5"/>
  <c r="D9748" i="5"/>
  <c r="D9627" i="5"/>
  <c r="D9617" i="5"/>
  <c r="D9442" i="5"/>
  <c r="D9433" i="5"/>
  <c r="D9411" i="5"/>
  <c r="D9274" i="5"/>
  <c r="D9057" i="5"/>
  <c r="D8798" i="5"/>
  <c r="D8108" i="5"/>
  <c r="D5322" i="5"/>
  <c r="D4583" i="5"/>
  <c r="D3249" i="5"/>
  <c r="D2684" i="5"/>
  <c r="D2216" i="5"/>
  <c r="D2075" i="5"/>
  <c r="D1993" i="5"/>
  <c r="D1891" i="5"/>
  <c r="D1791" i="5"/>
  <c r="D1737" i="5"/>
  <c r="D1652" i="5"/>
  <c r="D1239" i="5"/>
  <c r="D46" i="5"/>
  <c r="D8151" i="5"/>
  <c r="D11777" i="5"/>
  <c r="D10746" i="5"/>
  <c r="D9450" i="5"/>
  <c r="D9197" i="5"/>
  <c r="D8890" i="5"/>
  <c r="D8809" i="5"/>
  <c r="D8148" i="5"/>
  <c r="D8102" i="5"/>
  <c r="D7153" i="5"/>
  <c r="D6452" i="5"/>
  <c r="D5231" i="5"/>
  <c r="D4487" i="5"/>
  <c r="D3141" i="5"/>
  <c r="D2203" i="5"/>
  <c r="D1810" i="5"/>
  <c r="D1809" i="5"/>
  <c r="D1361" i="5"/>
  <c r="D108" i="5"/>
  <c r="D10696" i="5"/>
  <c r="D10467" i="5"/>
  <c r="D9736" i="5"/>
  <c r="D9233" i="5"/>
  <c r="D4254" i="5"/>
  <c r="D10106" i="5"/>
  <c r="D8763" i="5"/>
  <c r="D5773" i="5"/>
  <c r="D450" i="5"/>
  <c r="D12127" i="5"/>
  <c r="D11600" i="5"/>
  <c r="D10490" i="5"/>
  <c r="D10130" i="5"/>
  <c r="D9371" i="5"/>
  <c r="D9352" i="5"/>
  <c r="D8190" i="5"/>
  <c r="D7305" i="5"/>
  <c r="D5972" i="5"/>
  <c r="D5664" i="5"/>
  <c r="D5235" i="5"/>
  <c r="D3538" i="5"/>
  <c r="D11059" i="5"/>
  <c r="D8889" i="5"/>
  <c r="D8848" i="5"/>
  <c r="D8488" i="5"/>
  <c r="D7864" i="5"/>
  <c r="D7134" i="5"/>
  <c r="D4981" i="5"/>
  <c r="D4891" i="5"/>
  <c r="D4789" i="5"/>
  <c r="D4532" i="5"/>
  <c r="D4486" i="5"/>
  <c r="D4477" i="5"/>
  <c r="D4243" i="5"/>
  <c r="D2637" i="5"/>
  <c r="D2507" i="5"/>
  <c r="D1807" i="5"/>
  <c r="D1754" i="5"/>
  <c r="D299" i="5"/>
  <c r="D12055" i="5"/>
  <c r="D10306" i="5"/>
  <c r="D9698" i="5"/>
  <c r="D9008" i="5"/>
  <c r="D8737" i="5"/>
  <c r="D7455" i="5"/>
  <c r="D7224" i="5"/>
  <c r="D6416" i="5"/>
  <c r="D2152" i="5"/>
  <c r="D1912" i="5"/>
  <c r="D1642" i="5"/>
  <c r="D11229" i="5"/>
  <c r="D9596" i="5"/>
  <c r="D8029" i="5"/>
  <c r="D4655" i="5"/>
  <c r="D4452" i="5"/>
  <c r="D3344" i="5"/>
  <c r="D2198" i="5"/>
  <c r="D830" i="5"/>
  <c r="D47" i="5"/>
  <c r="D8162" i="5"/>
  <c r="D499" i="5"/>
  <c r="D119" i="5"/>
  <c r="D10517" i="5"/>
  <c r="D2099" i="5"/>
  <c r="D11346" i="5"/>
  <c r="D11309" i="5"/>
  <c r="D11035" i="5"/>
  <c r="D11034" i="5"/>
  <c r="D11033" i="5"/>
  <c r="D10153" i="5"/>
  <c r="D8125" i="5"/>
  <c r="D8114" i="5"/>
  <c r="D7691" i="5"/>
  <c r="D7291" i="5"/>
  <c r="D7208" i="5"/>
  <c r="D7194" i="5"/>
  <c r="D7190" i="5"/>
  <c r="D6988" i="5"/>
  <c r="D6852" i="5"/>
  <c r="D4688" i="5"/>
  <c r="D4435" i="5"/>
  <c r="D2938" i="5"/>
  <c r="D2937" i="5"/>
  <c r="D2843" i="5"/>
  <c r="D2577" i="5"/>
  <c r="D2282" i="5"/>
  <c r="D843" i="5"/>
  <c r="D793" i="5"/>
  <c r="D699" i="5"/>
  <c r="D11591" i="5"/>
  <c r="D11577" i="5"/>
  <c r="D10756" i="5"/>
  <c r="D9772" i="5"/>
  <c r="D6042" i="5"/>
  <c r="D5566" i="5"/>
  <c r="D1963" i="5"/>
  <c r="D1442" i="5"/>
  <c r="D1107" i="5"/>
  <c r="D2635" i="5"/>
  <c r="D9622" i="5"/>
  <c r="D1385" i="5"/>
  <c r="D423" i="5"/>
  <c r="D10937" i="5"/>
  <c r="D629" i="5"/>
  <c r="D12063" i="5"/>
  <c r="D11094" i="5"/>
  <c r="D10615" i="5"/>
  <c r="D10044" i="5"/>
  <c r="D9931" i="5"/>
  <c r="D9788" i="5"/>
  <c r="D8310" i="5"/>
  <c r="D8037" i="5"/>
  <c r="D5074" i="5"/>
  <c r="D4629" i="5"/>
  <c r="D3326" i="5"/>
  <c r="D2167" i="5"/>
  <c r="D1143" i="5"/>
  <c r="D764" i="5"/>
  <c r="D763" i="5"/>
  <c r="D344" i="5"/>
  <c r="D62" i="5"/>
  <c r="D11225" i="5"/>
  <c r="D10374" i="5"/>
  <c r="D9906" i="5"/>
  <c r="D9674" i="5"/>
  <c r="D9287" i="5"/>
  <c r="D8011" i="5"/>
  <c r="D4781" i="5"/>
  <c r="D2732" i="5"/>
  <c r="D1825" i="5"/>
  <c r="D1741" i="5"/>
  <c r="D1408" i="5"/>
  <c r="D1389" i="5"/>
  <c r="D5720" i="5"/>
  <c r="D12078" i="5"/>
  <c r="D10427" i="5"/>
  <c r="D10410" i="5"/>
  <c r="D10408" i="5"/>
  <c r="D10320" i="5"/>
  <c r="D9755" i="5"/>
  <c r="D9308" i="5"/>
  <c r="D9083" i="5"/>
  <c r="D9067" i="5"/>
  <c r="D9060" i="5"/>
  <c r="D8815" i="5"/>
  <c r="D8715" i="5"/>
  <c r="D8565" i="5"/>
  <c r="D8298" i="5"/>
  <c r="D7039" i="5"/>
  <c r="D7032" i="5"/>
  <c r="D6972" i="5"/>
  <c r="D6927" i="5"/>
  <c r="D6230" i="5"/>
  <c r="D6020" i="5"/>
  <c r="D5671" i="5"/>
  <c r="D5538" i="5"/>
  <c r="D5317" i="5"/>
  <c r="D4191" i="5"/>
  <c r="D4066" i="5"/>
  <c r="D3505" i="5"/>
  <c r="D3317" i="5"/>
  <c r="D3184" i="5"/>
  <c r="D2841" i="5"/>
  <c r="D2191" i="5"/>
  <c r="D917" i="5"/>
  <c r="D801" i="5"/>
  <c r="D239" i="5"/>
  <c r="D127" i="5"/>
  <c r="D1959" i="5"/>
  <c r="D11182" i="5"/>
  <c r="D11179" i="5"/>
  <c r="D11178" i="5"/>
  <c r="D11176" i="5"/>
  <c r="D8349" i="5"/>
  <c r="D1280" i="5"/>
  <c r="D7279" i="5"/>
  <c r="D7196" i="5"/>
  <c r="D5896" i="5"/>
  <c r="D5607" i="5"/>
  <c r="D5464" i="5"/>
  <c r="D5166" i="5"/>
  <c r="D12022" i="5"/>
  <c r="D11202" i="5"/>
  <c r="D11195" i="5"/>
  <c r="D9832" i="5"/>
  <c r="D8846" i="5"/>
  <c r="D5744" i="5"/>
  <c r="D966" i="5"/>
  <c r="D11919" i="5"/>
  <c r="D11726" i="5"/>
  <c r="D10943" i="5"/>
  <c r="D10942" i="5"/>
  <c r="D8232" i="5"/>
  <c r="D7176" i="5"/>
  <c r="D4769" i="5"/>
  <c r="D3501" i="5"/>
  <c r="D3066" i="5"/>
  <c r="D2438" i="5"/>
  <c r="D2263" i="5"/>
  <c r="D2227" i="5"/>
  <c r="D2224" i="5"/>
  <c r="D1581" i="5"/>
  <c r="D7004" i="5"/>
  <c r="D1285" i="5"/>
  <c r="D10225" i="5"/>
  <c r="D6453" i="5"/>
  <c r="D11912" i="5"/>
  <c r="D11909" i="5"/>
  <c r="D10701" i="5"/>
  <c r="D10134" i="5"/>
  <c r="D9231" i="5"/>
  <c r="D6576" i="5"/>
  <c r="D5967" i="5"/>
  <c r="D5941" i="5"/>
  <c r="D4279" i="5"/>
  <c r="D3179" i="5"/>
  <c r="D2033" i="5"/>
  <c r="D1496" i="5"/>
  <c r="D11908" i="5"/>
  <c r="D10065" i="5"/>
  <c r="D10018" i="5"/>
  <c r="D8290" i="5"/>
  <c r="D8197" i="5"/>
  <c r="D7443" i="5"/>
  <c r="D6011" i="5"/>
  <c r="D5158" i="5"/>
  <c r="D1157" i="5"/>
  <c r="D11494" i="5"/>
  <c r="D10729" i="5"/>
  <c r="D10317" i="5"/>
  <c r="D8265" i="5"/>
  <c r="D7663" i="5"/>
  <c r="D7284" i="5"/>
  <c r="D6875" i="5"/>
  <c r="D6439" i="5"/>
  <c r="D6279" i="5"/>
  <c r="D6194" i="5"/>
  <c r="D5534" i="5"/>
  <c r="D4411" i="5"/>
  <c r="D3456" i="5"/>
  <c r="D3211" i="5"/>
  <c r="D3170" i="5"/>
  <c r="D2510" i="5"/>
  <c r="D2253" i="5"/>
  <c r="D977" i="5"/>
  <c r="D774" i="5"/>
  <c r="D11944" i="5"/>
  <c r="D11781" i="5"/>
  <c r="D10862" i="5"/>
  <c r="D10751" i="5"/>
  <c r="D8526" i="5"/>
  <c r="D8280" i="5"/>
  <c r="D8269" i="5"/>
  <c r="D7846" i="5"/>
  <c r="D7381" i="5"/>
  <c r="D6961" i="5"/>
  <c r="D6436" i="5"/>
  <c r="D4780" i="5"/>
  <c r="D4324" i="5"/>
  <c r="D3212" i="5"/>
  <c r="D1686" i="5"/>
  <c r="D1150" i="5"/>
  <c r="D11485" i="5"/>
  <c r="D10508" i="5"/>
  <c r="D10262" i="5"/>
  <c r="D9624" i="5"/>
  <c r="D9432" i="5"/>
  <c r="D8794" i="5"/>
  <c r="D8278" i="5"/>
  <c r="D8234" i="5"/>
  <c r="D8184" i="5"/>
  <c r="D7949" i="5"/>
  <c r="D7487" i="5"/>
  <c r="D6796" i="5"/>
  <c r="D5843" i="5"/>
  <c r="D5839" i="5"/>
  <c r="D5601" i="5"/>
  <c r="D5516" i="5"/>
  <c r="D5354" i="5"/>
  <c r="D4722" i="5"/>
  <c r="D4287" i="5"/>
  <c r="D3469" i="5"/>
  <c r="D1596" i="5"/>
  <c r="D1514" i="5"/>
  <c r="D1020" i="5"/>
  <c r="D7140" i="5"/>
  <c r="D4960" i="5"/>
  <c r="D11336" i="5"/>
  <c r="D11334" i="5"/>
  <c r="D10941" i="5"/>
  <c r="D8776" i="5"/>
  <c r="D8131" i="5"/>
  <c r="D8072" i="5"/>
  <c r="D8009" i="5"/>
  <c r="D7266" i="5"/>
  <c r="D7253" i="5"/>
  <c r="D7076" i="5"/>
  <c r="D6893" i="5"/>
  <c r="D5171" i="5"/>
  <c r="D4935" i="5"/>
  <c r="D4665" i="5"/>
  <c r="D4377" i="5"/>
  <c r="D342" i="5"/>
  <c r="D11478" i="5"/>
  <c r="D8996" i="5"/>
  <c r="D8928" i="5"/>
  <c r="D8150" i="5"/>
  <c r="D6792" i="5"/>
  <c r="D5835" i="5"/>
  <c r="D9268" i="5"/>
  <c r="D8416" i="5"/>
  <c r="D4779" i="5"/>
  <c r="D2895" i="5"/>
  <c r="D2011" i="5"/>
  <c r="D415" i="5"/>
  <c r="D12132" i="5"/>
  <c r="D11032" i="5"/>
  <c r="D10601" i="5"/>
  <c r="D10572" i="5"/>
  <c r="D8807" i="5"/>
  <c r="D7994" i="5"/>
  <c r="D7806" i="5"/>
  <c r="D7536" i="5"/>
  <c r="D7160" i="5"/>
  <c r="D6846" i="5"/>
  <c r="D5061" i="5"/>
  <c r="D4690" i="5"/>
  <c r="D1034" i="5"/>
  <c r="D373" i="5"/>
  <c r="D10731" i="5"/>
  <c r="D8866" i="5"/>
  <c r="D12144" i="5"/>
  <c r="D11145" i="5"/>
  <c r="D10930" i="5"/>
  <c r="D5435" i="5"/>
  <c r="D5254" i="5"/>
  <c r="D4664" i="5"/>
  <c r="D3061" i="5"/>
  <c r="D2890" i="5"/>
  <c r="D11061" i="5"/>
  <c r="D7644" i="5"/>
  <c r="D7417" i="5"/>
  <c r="D6337" i="5"/>
  <c r="D5425" i="5"/>
  <c r="D5029" i="5"/>
  <c r="D4396" i="5"/>
  <c r="D8818" i="5"/>
  <c r="D7281" i="5"/>
  <c r="D12143" i="5"/>
  <c r="D12142" i="5"/>
  <c r="D11108" i="5"/>
  <c r="D10389" i="5"/>
  <c r="D10283" i="5"/>
  <c r="D7156" i="5"/>
  <c r="D5193" i="5"/>
  <c r="D2291" i="5"/>
  <c r="D12011" i="5"/>
  <c r="D11709" i="5"/>
  <c r="D10328" i="5"/>
  <c r="D10152" i="5"/>
  <c r="D8997" i="5"/>
  <c r="D8747" i="5"/>
  <c r="D7747" i="5"/>
  <c r="D7038" i="5"/>
  <c r="D6359" i="5"/>
  <c r="D5738" i="5"/>
  <c r="D5168" i="5"/>
  <c r="D3493" i="5"/>
  <c r="D3413" i="5"/>
  <c r="D3251" i="5"/>
  <c r="D3102" i="5"/>
  <c r="D2262" i="5"/>
  <c r="D812" i="5"/>
  <c r="D804" i="5"/>
  <c r="D11791" i="5"/>
  <c r="D10964" i="5"/>
  <c r="D10481" i="5"/>
  <c r="D8126" i="5"/>
  <c r="D8118" i="5"/>
  <c r="D2398" i="5"/>
  <c r="D375" i="5"/>
  <c r="D347" i="5"/>
  <c r="D618" i="5"/>
  <c r="D11318" i="5"/>
  <c r="D11169" i="5"/>
  <c r="D10385" i="5"/>
  <c r="D10004" i="5"/>
  <c r="D8525" i="5"/>
  <c r="D8469" i="5"/>
  <c r="D6819" i="5"/>
  <c r="D4565" i="5"/>
  <c r="D4508" i="5"/>
  <c r="D4456" i="5"/>
  <c r="D4292" i="5"/>
  <c r="D3284" i="5"/>
  <c r="D2968" i="5"/>
  <c r="D1849" i="5"/>
  <c r="D1494" i="5"/>
  <c r="D1069" i="5"/>
  <c r="D369" i="5"/>
  <c r="D363" i="5"/>
  <c r="D98" i="5"/>
  <c r="D11967" i="5"/>
  <c r="D11955" i="5"/>
  <c r="D10974" i="5"/>
  <c r="D10971" i="5"/>
  <c r="D10970" i="5"/>
  <c r="D10969" i="5"/>
  <c r="D10235" i="5"/>
  <c r="D9189" i="5"/>
  <c r="D8630" i="5"/>
  <c r="D7239" i="5"/>
  <c r="D11039" i="5"/>
  <c r="D10224" i="5"/>
  <c r="D8838" i="5"/>
  <c r="D4335" i="5"/>
  <c r="D2875" i="5"/>
  <c r="D1894" i="5"/>
  <c r="D1053" i="5"/>
  <c r="D938" i="5"/>
  <c r="D844" i="5"/>
  <c r="D11303" i="5"/>
  <c r="D11021" i="5"/>
  <c r="D7301" i="5"/>
  <c r="D6959" i="5"/>
  <c r="D3139" i="5"/>
  <c r="D2115" i="5"/>
  <c r="D1048" i="5"/>
  <c r="D11660" i="5"/>
  <c r="D11655" i="5"/>
  <c r="D11344" i="5"/>
  <c r="D11276" i="5"/>
  <c r="D10920" i="5"/>
  <c r="D10919" i="5"/>
  <c r="D10445" i="5"/>
  <c r="D10418" i="5"/>
  <c r="D10397" i="5"/>
  <c r="D10356" i="5"/>
  <c r="D10020" i="5"/>
  <c r="D10016" i="5"/>
  <c r="D9920" i="5"/>
  <c r="D9609" i="5"/>
  <c r="D9576" i="5"/>
  <c r="D8980" i="5"/>
  <c r="D8735" i="5"/>
  <c r="D8245" i="5"/>
  <c r="D7890" i="5"/>
  <c r="D7430" i="5"/>
  <c r="D5131" i="5"/>
  <c r="D5080" i="5"/>
  <c r="D4756" i="5"/>
  <c r="D4711" i="5"/>
  <c r="D4502" i="5"/>
  <c r="D3389" i="5"/>
  <c r="D3333" i="5"/>
  <c r="D2199" i="5"/>
  <c r="D1144" i="5"/>
  <c r="D175" i="5"/>
  <c r="D11995" i="5"/>
  <c r="D11420" i="5"/>
  <c r="D11139" i="5"/>
  <c r="D9767" i="5"/>
  <c r="D8451" i="5"/>
  <c r="D7336" i="5"/>
  <c r="D3338" i="5"/>
  <c r="D11554" i="5"/>
  <c r="D11022" i="5"/>
  <c r="D10976" i="5"/>
  <c r="D10975" i="5"/>
  <c r="D9455" i="5"/>
  <c r="D9444" i="5"/>
  <c r="D4522" i="5"/>
  <c r="D3188" i="5"/>
  <c r="D1753" i="5"/>
  <c r="D6143" i="5"/>
  <c r="D11929" i="5"/>
  <c r="D11427" i="5"/>
  <c r="D11083" i="5"/>
  <c r="D11082" i="5"/>
  <c r="D9350" i="5"/>
  <c r="D9223" i="5"/>
  <c r="D9064" i="5"/>
  <c r="D8813" i="5"/>
  <c r="D8599" i="5"/>
  <c r="D8222" i="5"/>
  <c r="D7992" i="5"/>
  <c r="D3387" i="5"/>
  <c r="D3072" i="5"/>
  <c r="D2926" i="5"/>
  <c r="D2417" i="5"/>
  <c r="D2150" i="5"/>
  <c r="D1996" i="5"/>
  <c r="D1953" i="5"/>
  <c r="D1749" i="5"/>
  <c r="D1648" i="5"/>
  <c r="D1308" i="5"/>
  <c r="D1582" i="5"/>
  <c r="D12059" i="5"/>
  <c r="D5111" i="5"/>
  <c r="D4887" i="5"/>
  <c r="D4462" i="5"/>
  <c r="D1061" i="5"/>
  <c r="D420" i="5"/>
  <c r="D11190" i="5"/>
  <c r="D10217" i="5"/>
  <c r="D8529" i="5"/>
  <c r="D5094" i="5"/>
  <c r="D4395" i="5"/>
  <c r="D2886" i="5"/>
  <c r="D2699" i="5"/>
  <c r="D1309" i="5"/>
  <c r="D1241" i="5"/>
  <c r="D759" i="5"/>
  <c r="D733" i="5"/>
  <c r="D725" i="5"/>
  <c r="D607" i="5"/>
  <c r="D12114" i="5"/>
  <c r="D12088" i="5"/>
  <c r="D9659" i="5"/>
  <c r="D9244" i="5"/>
  <c r="D9187" i="5"/>
  <c r="D8826" i="5"/>
  <c r="D7760" i="5"/>
  <c r="D7282" i="5"/>
  <c r="D5970" i="5"/>
  <c r="D5176" i="5"/>
  <c r="D4713" i="5"/>
  <c r="D3088" i="5"/>
  <c r="D760" i="5"/>
  <c r="D86" i="5"/>
  <c r="D5579" i="5"/>
  <c r="D3225" i="5"/>
  <c r="D11827" i="5"/>
  <c r="D11069" i="5"/>
  <c r="D8883" i="5"/>
  <c r="D8171" i="5"/>
  <c r="D6313" i="5"/>
  <c r="D5611" i="5"/>
  <c r="D5222" i="5"/>
  <c r="D5067" i="5"/>
  <c r="D4649" i="5"/>
  <c r="D4634" i="5"/>
  <c r="D3531" i="5"/>
  <c r="D3224" i="5"/>
  <c r="D2835" i="5"/>
  <c r="D2653" i="5"/>
  <c r="D2631" i="5"/>
  <c r="D2059" i="5"/>
  <c r="D1783" i="5"/>
  <c r="D1275" i="5"/>
  <c r="D883" i="5"/>
  <c r="D12025" i="5"/>
  <c r="D11367" i="5"/>
  <c r="D10510" i="5"/>
  <c r="D9928" i="5"/>
  <c r="D9616" i="5"/>
  <c r="D9022" i="5"/>
  <c r="D8396" i="5"/>
  <c r="D6915" i="5"/>
  <c r="D6385" i="5"/>
  <c r="D4749" i="5"/>
  <c r="D3411" i="5"/>
  <c r="D3025" i="5"/>
  <c r="D2897" i="5"/>
  <c r="D2861" i="5"/>
  <c r="D2280" i="5"/>
  <c r="D2190" i="5"/>
  <c r="D1445" i="5"/>
  <c r="D1420" i="5"/>
  <c r="D341" i="5"/>
  <c r="D7693" i="5"/>
  <c r="D7547" i="5"/>
  <c r="D6050" i="5"/>
  <c r="D1979" i="5"/>
  <c r="D10294" i="5"/>
  <c r="D10147" i="5"/>
  <c r="D9717" i="5"/>
  <c r="D8900" i="5"/>
  <c r="D8246" i="5"/>
  <c r="D7612" i="5"/>
  <c r="D6408" i="5"/>
  <c r="D6299" i="5"/>
  <c r="D5215" i="5"/>
  <c r="D4795" i="5"/>
  <c r="D4417" i="5"/>
  <c r="D3367" i="5"/>
  <c r="D281" i="5"/>
  <c r="D12137" i="5"/>
  <c r="D10698" i="5"/>
  <c r="D9377" i="5"/>
  <c r="D8911" i="5"/>
  <c r="D8901" i="5"/>
  <c r="D8510" i="5"/>
  <c r="D8079" i="5"/>
  <c r="D6811" i="5"/>
  <c r="D5411" i="5"/>
  <c r="D1343" i="5"/>
  <c r="D11551" i="5"/>
  <c r="D11231" i="5"/>
  <c r="D10265" i="5"/>
  <c r="D7660" i="5"/>
  <c r="D7481" i="5"/>
  <c r="D6889" i="5"/>
  <c r="D3232" i="5"/>
  <c r="D2836" i="5"/>
  <c r="D1505" i="5"/>
  <c r="D312" i="5"/>
  <c r="D10296" i="5"/>
  <c r="D8619" i="5"/>
  <c r="D7701" i="5"/>
  <c r="D7664" i="5"/>
  <c r="D6492" i="5"/>
  <c r="D4928" i="5"/>
  <c r="D8561" i="5"/>
  <c r="D11895" i="5"/>
  <c r="D11894" i="5"/>
  <c r="D11705" i="5"/>
  <c r="D10297" i="5"/>
  <c r="D9944" i="5"/>
  <c r="D8827" i="5"/>
  <c r="D8088" i="5"/>
  <c r="D8045" i="5"/>
  <c r="D7947" i="5"/>
  <c r="D7070" i="5"/>
  <c r="D6426" i="5"/>
  <c r="D5154" i="5"/>
  <c r="D4730" i="5"/>
  <c r="D2413" i="5"/>
  <c r="D1921" i="5"/>
  <c r="D527" i="5"/>
  <c r="D150" i="5"/>
  <c r="D9261" i="5"/>
  <c r="D9203" i="5"/>
  <c r="D8301" i="5"/>
  <c r="D6261" i="5"/>
  <c r="D5974" i="5"/>
  <c r="D4242" i="5"/>
  <c r="D3362" i="5"/>
  <c r="D11194" i="5"/>
  <c r="D11193" i="5"/>
  <c r="D11187" i="5"/>
  <c r="D9791" i="5"/>
  <c r="D7242" i="5"/>
  <c r="D6461" i="5"/>
  <c r="D6249" i="5"/>
  <c r="D8831" i="5"/>
  <c r="D8346" i="5"/>
  <c r="D7359" i="5"/>
  <c r="D6818" i="5"/>
  <c r="D3460" i="5"/>
  <c r="D2724" i="5"/>
  <c r="D1499" i="5"/>
  <c r="D8472" i="5"/>
  <c r="D8104" i="5"/>
  <c r="D7646" i="5"/>
  <c r="D5049" i="5"/>
  <c r="D4301" i="5"/>
  <c r="D1242" i="5"/>
  <c r="D2015" i="5"/>
  <c r="D10119" i="5"/>
  <c r="D11964" i="5"/>
  <c r="D11373" i="5"/>
  <c r="D9826" i="5"/>
  <c r="D9814" i="5"/>
  <c r="D9762" i="5"/>
  <c r="D9457" i="5"/>
  <c r="D9344" i="5"/>
  <c r="D9030" i="5"/>
  <c r="D7850" i="5"/>
  <c r="D6912" i="5"/>
  <c r="D5596" i="5"/>
  <c r="D4325" i="5"/>
  <c r="D3838" i="5"/>
  <c r="D3307" i="5"/>
  <c r="D3040" i="5"/>
  <c r="D1774" i="5"/>
  <c r="D10713" i="5"/>
  <c r="D9948" i="5"/>
  <c r="D8494" i="5"/>
  <c r="D7116" i="5"/>
  <c r="D6782" i="5"/>
  <c r="D6527" i="5"/>
  <c r="D4701" i="5"/>
  <c r="D11586" i="5"/>
  <c r="D11557" i="5"/>
  <c r="D11095" i="5"/>
  <c r="D10493" i="5"/>
  <c r="D7148" i="5"/>
  <c r="D4828" i="5"/>
  <c r="D3329" i="5"/>
  <c r="D2496" i="5"/>
  <c r="D11134" i="5"/>
  <c r="D10706" i="5"/>
  <c r="D9695" i="5"/>
  <c r="D8081" i="5"/>
  <c r="D7174" i="5"/>
  <c r="D5366" i="5"/>
  <c r="D11619" i="5"/>
  <c r="D11078" i="5"/>
  <c r="D9250" i="5"/>
  <c r="D9209" i="5"/>
  <c r="D6771" i="5"/>
  <c r="D5771" i="5"/>
  <c r="D4341" i="5"/>
  <c r="D474" i="5"/>
  <c r="D11326" i="5"/>
  <c r="D10928" i="5"/>
  <c r="D10740" i="5"/>
  <c r="D7303" i="5"/>
  <c r="D2288" i="5"/>
  <c r="D2134" i="5"/>
  <c r="D1692" i="5"/>
  <c r="D11934" i="5"/>
  <c r="D11141" i="5"/>
  <c r="D11004" i="5"/>
  <c r="D10576" i="5"/>
  <c r="D9013" i="5"/>
  <c r="D6844" i="5"/>
  <c r="D3229" i="5"/>
  <c r="D2629" i="5"/>
  <c r="D1000" i="5"/>
  <c r="D10072" i="5"/>
  <c r="D11770" i="5"/>
  <c r="D11722" i="5"/>
  <c r="D11636" i="5"/>
  <c r="D11294" i="5"/>
  <c r="D10569" i="5"/>
  <c r="D10436" i="5"/>
  <c r="D10080" i="5"/>
  <c r="D8496" i="5"/>
  <c r="D7915" i="5"/>
  <c r="D6394" i="5"/>
  <c r="D4687" i="5"/>
  <c r="D4526" i="5"/>
  <c r="D4505" i="5"/>
  <c r="D2819" i="5"/>
  <c r="D2689" i="5"/>
  <c r="D1575" i="5"/>
  <c r="D1498" i="5"/>
  <c r="D1104" i="5"/>
  <c r="D64" i="5"/>
  <c r="D6503" i="5"/>
  <c r="D12033" i="5"/>
  <c r="D11282" i="5"/>
  <c r="D11012" i="5"/>
  <c r="D9633" i="5"/>
  <c r="D9176" i="5"/>
  <c r="D9094" i="5"/>
  <c r="D8199" i="5"/>
  <c r="D7382" i="5"/>
  <c r="D5124" i="5"/>
  <c r="D4349" i="5"/>
  <c r="D3346" i="5"/>
  <c r="D3071" i="5"/>
  <c r="D2739" i="5"/>
  <c r="D2576" i="5"/>
  <c r="D2439" i="5"/>
  <c r="D1875" i="5"/>
  <c r="D1430" i="5"/>
  <c r="D1328" i="5"/>
  <c r="D1249" i="5"/>
  <c r="D228" i="5"/>
  <c r="D10205" i="5"/>
  <c r="D225" i="5"/>
  <c r="D12138" i="5"/>
  <c r="D11041" i="5"/>
  <c r="D11040" i="5"/>
  <c r="D11024" i="5"/>
  <c r="D9447" i="5"/>
  <c r="D7534" i="5"/>
  <c r="D7386" i="5"/>
  <c r="D5130" i="5"/>
  <c r="D4670" i="5"/>
  <c r="D11943" i="5"/>
  <c r="D11203" i="5"/>
  <c r="D11184" i="5"/>
  <c r="D9753" i="5"/>
  <c r="D3397" i="5"/>
  <c r="D2101" i="5"/>
  <c r="D1957" i="5"/>
  <c r="D540" i="5"/>
  <c r="D151" i="5"/>
  <c r="D9649" i="5"/>
  <c r="D11477" i="5"/>
  <c r="D10492" i="5"/>
  <c r="D10064" i="5"/>
  <c r="D9977" i="5"/>
  <c r="D8445" i="5"/>
  <c r="D5708" i="5"/>
  <c r="D5518" i="5"/>
  <c r="D2950" i="5"/>
  <c r="D1995" i="5"/>
  <c r="D1874" i="5"/>
  <c r="D1367" i="5"/>
  <c r="D1330" i="5"/>
  <c r="D1117" i="5"/>
  <c r="D84" i="5"/>
  <c r="D15" i="5"/>
  <c r="D11633" i="5"/>
  <c r="D11173" i="5"/>
  <c r="D11068" i="5"/>
  <c r="D9955" i="5"/>
  <c r="D6954" i="5"/>
  <c r="D5505" i="5"/>
  <c r="D5367" i="5"/>
  <c r="D11682" i="5"/>
  <c r="D11681" i="5"/>
  <c r="D10714" i="5"/>
  <c r="D9316" i="5"/>
  <c r="D8803" i="5"/>
  <c r="D6994" i="5"/>
  <c r="D6149" i="5"/>
  <c r="D5925" i="5"/>
  <c r="D5349" i="5"/>
  <c r="D5205" i="5"/>
  <c r="D4702" i="5"/>
  <c r="D2241" i="5"/>
  <c r="D984" i="5"/>
  <c r="D11066" i="5"/>
  <c r="D10734" i="5"/>
  <c r="D10494" i="5"/>
  <c r="D10346" i="5"/>
  <c r="D9786" i="5"/>
  <c r="D7016" i="5"/>
  <c r="D6409" i="5"/>
  <c r="D11877" i="5"/>
  <c r="D11763" i="5"/>
  <c r="D10704" i="5"/>
  <c r="D8929" i="5"/>
  <c r="D8432" i="5"/>
  <c r="D7603" i="5"/>
  <c r="D6840" i="5"/>
  <c r="D3065" i="5"/>
  <c r="D1723" i="5"/>
  <c r="D11087" i="5"/>
  <c r="D7187" i="5"/>
  <c r="D6339" i="5"/>
  <c r="D6104" i="5"/>
  <c r="D5410" i="5"/>
  <c r="D4625" i="5"/>
  <c r="D2973" i="5"/>
  <c r="D1789" i="5"/>
  <c r="D6059" i="5"/>
  <c r="D11647" i="5"/>
  <c r="D11396" i="5"/>
  <c r="D10715" i="5"/>
  <c r="D8639" i="5"/>
  <c r="D7355" i="5"/>
  <c r="D6991" i="5"/>
  <c r="D4498" i="5"/>
  <c r="D2557" i="5"/>
  <c r="D2556" i="5"/>
  <c r="D2402" i="5"/>
  <c r="D1539" i="5"/>
  <c r="D1354" i="5"/>
  <c r="D981" i="5"/>
  <c r="D144" i="5"/>
  <c r="D12134" i="5"/>
  <c r="D9440" i="5"/>
  <c r="D9239" i="5"/>
  <c r="D9225" i="5"/>
  <c r="D9140" i="5"/>
  <c r="D8877" i="5"/>
  <c r="D8324" i="5"/>
  <c r="D7290" i="5"/>
  <c r="D7277" i="5"/>
  <c r="D5954" i="5"/>
  <c r="D5639" i="5"/>
  <c r="D4852" i="5"/>
  <c r="D12141" i="5"/>
  <c r="D11734" i="5"/>
  <c r="D9784" i="5"/>
  <c r="D8284" i="5"/>
  <c r="D7920" i="5"/>
  <c r="D7871" i="5"/>
  <c r="D7657" i="5"/>
  <c r="D7392" i="5"/>
  <c r="D7362" i="5"/>
  <c r="D7118" i="5"/>
  <c r="D7117" i="5"/>
  <c r="D7114" i="5"/>
  <c r="D6511" i="5"/>
  <c r="D4415" i="5"/>
  <c r="D2768" i="5"/>
  <c r="D2761" i="5"/>
  <c r="D2756" i="5"/>
  <c r="D2281" i="5"/>
  <c r="D1840" i="5"/>
  <c r="D426" i="5"/>
  <c r="D10104" i="5"/>
  <c r="D8926" i="5"/>
  <c r="D7811" i="5"/>
  <c r="D6324" i="5"/>
  <c r="D6243" i="5"/>
  <c r="D6091" i="5"/>
  <c r="D5551" i="5"/>
  <c r="D4581" i="5"/>
  <c r="D4158" i="5"/>
  <c r="D2902" i="5"/>
  <c r="D2120" i="5"/>
  <c r="D2062" i="5"/>
  <c r="D1049" i="5"/>
  <c r="D670" i="5"/>
  <c r="D165" i="5"/>
  <c r="D11555" i="5"/>
  <c r="D10951" i="5"/>
  <c r="D7856" i="5"/>
  <c r="D7855" i="5"/>
  <c r="D6463" i="5"/>
  <c r="D5174" i="5"/>
  <c r="D585" i="5"/>
  <c r="D21" i="5"/>
  <c r="D11761" i="5"/>
  <c r="D11341" i="5"/>
  <c r="D9696" i="5"/>
  <c r="D8979" i="5"/>
  <c r="D7179" i="5"/>
  <c r="D4968" i="5"/>
  <c r="D1980" i="5"/>
  <c r="D790" i="5"/>
  <c r="D653" i="5"/>
  <c r="D11140" i="5"/>
  <c r="D10953" i="5"/>
  <c r="D10952" i="5"/>
  <c r="D7654" i="5"/>
  <c r="D5909" i="5"/>
  <c r="D5192" i="5"/>
  <c r="D5069" i="5"/>
  <c r="D10959" i="5"/>
  <c r="D8851" i="5"/>
  <c r="D7640" i="5"/>
  <c r="D5355" i="5"/>
  <c r="D2608" i="5"/>
  <c r="D2257" i="5"/>
  <c r="D11080" i="5"/>
  <c r="D11079" i="5"/>
  <c r="D9575" i="5"/>
  <c r="D9323" i="5"/>
  <c r="D9050" i="5"/>
  <c r="D374" i="5"/>
  <c r="D278" i="5"/>
  <c r="D6835" i="5"/>
  <c r="D6052" i="5"/>
  <c r="D5987" i="5"/>
  <c r="D5334" i="5"/>
  <c r="D4054" i="5"/>
  <c r="D1919" i="5"/>
  <c r="D1859" i="5"/>
  <c r="D317" i="5"/>
  <c r="D4846" i="5"/>
  <c r="D11800" i="5"/>
  <c r="D11692" i="5"/>
  <c r="D11672" i="5"/>
  <c r="D10466" i="5"/>
  <c r="D9725" i="5"/>
  <c r="D8949" i="5"/>
  <c r="D8917" i="5"/>
  <c r="D8343" i="5"/>
  <c r="D7594" i="5"/>
  <c r="D6543" i="5"/>
  <c r="D6434" i="5"/>
  <c r="D6361" i="5"/>
  <c r="D5878" i="5"/>
  <c r="D5837" i="5"/>
  <c r="D5665" i="5"/>
  <c r="D3660" i="5"/>
  <c r="D3351" i="5"/>
  <c r="D3039" i="5"/>
  <c r="D2759" i="5"/>
  <c r="D2137" i="5"/>
  <c r="D1944" i="5"/>
  <c r="D1838" i="5"/>
  <c r="D1765" i="5"/>
  <c r="D1427" i="5"/>
  <c r="D1296" i="5"/>
  <c r="D1290" i="5"/>
  <c r="D1288" i="5"/>
  <c r="D1261" i="5"/>
  <c r="D1040" i="5"/>
  <c r="D979" i="5"/>
  <c r="D518" i="5"/>
  <c r="D11658" i="5"/>
  <c r="D11366" i="5"/>
  <c r="D10473" i="5"/>
  <c r="D10035" i="5"/>
  <c r="D9743" i="5"/>
  <c r="D8466" i="5"/>
  <c r="D6573" i="5"/>
  <c r="D6186" i="5"/>
  <c r="D6107" i="5"/>
  <c r="D6086" i="5"/>
  <c r="D5739" i="5"/>
  <c r="D4916" i="5"/>
  <c r="D4673" i="5"/>
  <c r="D4332" i="5"/>
  <c r="D3440" i="5"/>
  <c r="D3396" i="5"/>
  <c r="D3321" i="5"/>
  <c r="D2007" i="5"/>
  <c r="D1449" i="5"/>
  <c r="D1305" i="5"/>
  <c r="D929" i="5"/>
  <c r="D927" i="5"/>
  <c r="D245" i="5"/>
  <c r="D68" i="5"/>
  <c r="D6836" i="5"/>
  <c r="D11407" i="5"/>
  <c r="D11128" i="5"/>
  <c r="D11127" i="5"/>
  <c r="D8502" i="5"/>
  <c r="D6950" i="5"/>
  <c r="D6014" i="5"/>
  <c r="D5781" i="5"/>
  <c r="D2966" i="5"/>
  <c r="D12069" i="5"/>
  <c r="D9462" i="5"/>
  <c r="D9445" i="5"/>
  <c r="D9443" i="5"/>
  <c r="D7374" i="5"/>
  <c r="D7294" i="5"/>
  <c r="D3233" i="5"/>
  <c r="D11801" i="5"/>
  <c r="D10932" i="5"/>
  <c r="D10732" i="5"/>
  <c r="D9618" i="5"/>
  <c r="D9434" i="5"/>
  <c r="D7533" i="5"/>
  <c r="D6886" i="5"/>
  <c r="D5938" i="5"/>
  <c r="D4759" i="5"/>
  <c r="D4437" i="5"/>
  <c r="D3579" i="5"/>
  <c r="D3192" i="5"/>
  <c r="D2676" i="5"/>
  <c r="D2188" i="5"/>
  <c r="D2013" i="5"/>
  <c r="D1705" i="5"/>
  <c r="D1331" i="5"/>
  <c r="D1145" i="5"/>
  <c r="D1054" i="5"/>
  <c r="D842" i="5"/>
  <c r="D1033" i="5"/>
  <c r="D7549" i="5"/>
  <c r="D837" i="5"/>
  <c r="D9153" i="5"/>
  <c r="D7447" i="5"/>
  <c r="D11688" i="5"/>
  <c r="D11375" i="5"/>
  <c r="D11312" i="5"/>
  <c r="D8854" i="5"/>
  <c r="D8852" i="5"/>
  <c r="D8642" i="5"/>
  <c r="D8627" i="5"/>
  <c r="D8417" i="5"/>
  <c r="D8398" i="5"/>
  <c r="D8289" i="5"/>
  <c r="D8255" i="5"/>
  <c r="D8116" i="5"/>
  <c r="D8106" i="5"/>
  <c r="D8091" i="5"/>
  <c r="D7849" i="5"/>
  <c r="D7390" i="5"/>
  <c r="D7378" i="5"/>
  <c r="D7226" i="5"/>
  <c r="D7221" i="5"/>
  <c r="D7209" i="5"/>
  <c r="D7143" i="5"/>
  <c r="D7139" i="5"/>
  <c r="D6848" i="5"/>
  <c r="D6847" i="5"/>
  <c r="D5273" i="5"/>
  <c r="D5197" i="5"/>
  <c r="D4686" i="5"/>
  <c r="D4480" i="5"/>
  <c r="D4329" i="5"/>
  <c r="D4313" i="5"/>
  <c r="D2878" i="5"/>
  <c r="D2864" i="5"/>
  <c r="D2778" i="5"/>
  <c r="D2318" i="5"/>
  <c r="D1286" i="5"/>
  <c r="D932" i="5"/>
  <c r="D430" i="5"/>
  <c r="D11415" i="5"/>
  <c r="D8600" i="5"/>
  <c r="D8557" i="5"/>
  <c r="D8146" i="5"/>
  <c r="D8067" i="5"/>
  <c r="D8003" i="5"/>
  <c r="D6292" i="5"/>
  <c r="D5321" i="5"/>
  <c r="D4737" i="5"/>
  <c r="D3459" i="5"/>
  <c r="D2189" i="5"/>
  <c r="D1844" i="5"/>
  <c r="D60" i="5"/>
  <c r="D8661" i="5"/>
  <c r="D7058" i="5"/>
  <c r="D10166" i="5"/>
  <c r="D5456" i="5"/>
  <c r="D5237" i="5"/>
  <c r="D11773" i="5"/>
  <c r="D11653" i="5"/>
  <c r="D11467" i="5"/>
  <c r="D11403" i="5"/>
  <c r="D11392" i="5"/>
  <c r="D11232" i="5"/>
  <c r="D10609" i="5"/>
  <c r="D10312" i="5"/>
  <c r="D10300" i="5"/>
  <c r="D10148" i="5"/>
  <c r="D9985" i="5"/>
  <c r="D9940" i="5"/>
  <c r="D9938" i="5"/>
  <c r="D9834" i="5"/>
  <c r="D9831" i="5"/>
  <c r="D9424" i="5"/>
  <c r="D9135" i="5"/>
  <c r="D8332" i="5"/>
  <c r="D8306" i="5"/>
  <c r="D8243" i="5"/>
  <c r="D8168" i="5"/>
  <c r="D7591" i="5"/>
  <c r="D7101" i="5"/>
  <c r="D7056" i="5"/>
  <c r="D6560" i="5"/>
  <c r="D6545" i="5"/>
  <c r="D6425" i="5"/>
  <c r="D6294" i="5"/>
  <c r="D6229" i="5"/>
  <c r="D6168" i="5"/>
  <c r="D6141" i="5"/>
  <c r="D6092" i="5"/>
  <c r="D6051" i="5"/>
  <c r="D5827" i="5"/>
  <c r="D5581" i="5"/>
  <c r="D5530" i="5"/>
  <c r="D5219" i="5"/>
  <c r="D5106" i="5"/>
  <c r="D5057" i="5"/>
  <c r="D4977" i="5"/>
  <c r="D4976" i="5"/>
  <c r="D4546" i="5"/>
  <c r="D3380" i="5"/>
  <c r="D3158" i="5"/>
  <c r="D2548" i="5"/>
  <c r="D2236" i="5"/>
  <c r="D2187" i="5"/>
  <c r="D2039" i="5"/>
  <c r="D975" i="5"/>
  <c r="D956" i="5"/>
  <c r="D99" i="5"/>
  <c r="D6393" i="5"/>
  <c r="D8842" i="5"/>
  <c r="D5469" i="5"/>
  <c r="D11569" i="5"/>
  <c r="D11515" i="5"/>
  <c r="D9378" i="5"/>
  <c r="D9089" i="5"/>
  <c r="D8844" i="5"/>
  <c r="D8528" i="5"/>
  <c r="D7341" i="5"/>
  <c r="D6482" i="5"/>
  <c r="D6152" i="5"/>
  <c r="D4742" i="5"/>
  <c r="D2810" i="5"/>
  <c r="D2305" i="5"/>
  <c r="D8464" i="5"/>
  <c r="D11183" i="5"/>
  <c r="D10748" i="5"/>
  <c r="D9183" i="5"/>
  <c r="D8777" i="5"/>
  <c r="D8452" i="5"/>
  <c r="D7988" i="5"/>
  <c r="D7893" i="5"/>
  <c r="D7809" i="5"/>
  <c r="D7310" i="5"/>
  <c r="D7246" i="5"/>
  <c r="D6445" i="5"/>
  <c r="D6069" i="5"/>
  <c r="D4432" i="5"/>
  <c r="D4431" i="5"/>
  <c r="D2879" i="5"/>
  <c r="D1974" i="5"/>
  <c r="D403" i="5"/>
  <c r="D11799" i="5"/>
  <c r="D11399" i="5"/>
  <c r="D11166" i="5"/>
  <c r="D11154" i="5"/>
  <c r="D7916" i="5"/>
  <c r="D7449" i="5"/>
  <c r="D7309" i="5"/>
  <c r="D6062" i="5"/>
  <c r="D5521" i="5"/>
  <c r="D2471" i="5"/>
  <c r="D8897" i="5"/>
  <c r="D5854" i="5"/>
  <c r="D12110" i="5"/>
  <c r="D9339" i="5"/>
  <c r="D7552" i="5"/>
  <c r="D7162" i="5"/>
  <c r="D6549" i="5"/>
  <c r="D6058" i="5"/>
  <c r="D4587" i="5"/>
  <c r="D1964" i="5"/>
  <c r="D991" i="5"/>
  <c r="D11694" i="5"/>
  <c r="D10939" i="5"/>
  <c r="D9409" i="5"/>
  <c r="D7200" i="5"/>
  <c r="D1597" i="5"/>
  <c r="D748" i="5"/>
  <c r="D161" i="5"/>
  <c r="D24" i="5"/>
  <c r="D11849" i="5"/>
  <c r="D10980" i="5"/>
  <c r="D10571" i="5"/>
  <c r="D10110" i="5"/>
  <c r="D9747" i="5"/>
  <c r="D9592" i="5"/>
  <c r="D9172" i="5"/>
  <c r="D7768" i="5"/>
  <c r="D7706" i="5"/>
  <c r="D7069" i="5"/>
  <c r="D6949" i="5"/>
  <c r="D4889" i="5"/>
  <c r="D1585" i="5"/>
  <c r="D11744" i="5"/>
  <c r="D11597" i="5"/>
  <c r="D10239" i="5"/>
  <c r="D10212" i="5"/>
  <c r="D9017" i="5"/>
  <c r="D8401" i="5"/>
  <c r="D8364" i="5"/>
  <c r="D8249" i="5"/>
  <c r="D7903" i="5"/>
  <c r="D7717" i="5"/>
  <c r="D6916" i="5"/>
  <c r="D2887" i="5"/>
  <c r="D1965" i="5"/>
  <c r="D617" i="5"/>
  <c r="D377" i="5"/>
  <c r="D11891" i="5"/>
  <c r="D11890" i="5"/>
  <c r="D11113" i="5"/>
  <c r="D10618" i="5"/>
  <c r="D7963" i="5"/>
  <c r="D7826" i="5"/>
  <c r="D7347" i="5"/>
  <c r="D7107" i="5"/>
  <c r="D5135" i="5"/>
  <c r="D2373" i="5"/>
  <c r="D1971" i="5"/>
  <c r="D1312" i="5"/>
  <c r="D1098" i="5"/>
  <c r="D1012" i="5"/>
  <c r="D749" i="5"/>
  <c r="D1188" i="5"/>
  <c r="D11652" i="5"/>
  <c r="D11640" i="5"/>
  <c r="D7875" i="5"/>
  <c r="D7205" i="5"/>
  <c r="D7000" i="5"/>
  <c r="D6831" i="5"/>
  <c r="D6823" i="5"/>
  <c r="D6174" i="5"/>
  <c r="D5482" i="5"/>
  <c r="D4620" i="5"/>
  <c r="D4429" i="5"/>
  <c r="D3033" i="5"/>
  <c r="D2992" i="5"/>
  <c r="D2783" i="5"/>
  <c r="D2356" i="5"/>
  <c r="D1889" i="5"/>
  <c r="D1014" i="5"/>
  <c r="D747" i="5"/>
  <c r="D696" i="5"/>
  <c r="D364" i="5"/>
  <c r="D282" i="5"/>
  <c r="D143" i="5"/>
  <c r="D5" i="5"/>
  <c r="D11980" i="5"/>
  <c r="D11881" i="5"/>
  <c r="D11381" i="5"/>
  <c r="D11362" i="5"/>
  <c r="D11138" i="5"/>
  <c r="D11125" i="5"/>
  <c r="D9420" i="5"/>
  <c r="D8351" i="5"/>
  <c r="D8241" i="5"/>
  <c r="D8227" i="5"/>
  <c r="D7395" i="5"/>
  <c r="D6868" i="5"/>
  <c r="D5431" i="5"/>
  <c r="D4949" i="5"/>
  <c r="D4874" i="5"/>
  <c r="D4404" i="5"/>
  <c r="D2388" i="5"/>
  <c r="D2219" i="5"/>
  <c r="D1563" i="5"/>
  <c r="D1133" i="5"/>
  <c r="D810" i="5"/>
  <c r="D787" i="5"/>
  <c r="D7753" i="5"/>
  <c r="D11746" i="5"/>
  <c r="D11608" i="5"/>
  <c r="D11565" i="5"/>
  <c r="D11377" i="5"/>
  <c r="D10710" i="5"/>
  <c r="D10533" i="5"/>
  <c r="D9603" i="5"/>
  <c r="D9601" i="5"/>
  <c r="D9570" i="5"/>
  <c r="D9460" i="5"/>
  <c r="D9361" i="5"/>
  <c r="D9084" i="5"/>
  <c r="D8779" i="5"/>
  <c r="D8534" i="5"/>
  <c r="D8263" i="5"/>
  <c r="D8096" i="5"/>
  <c r="D8080" i="5"/>
  <c r="D7722" i="5"/>
  <c r="D7720" i="5"/>
  <c r="D7287" i="5"/>
  <c r="D6005" i="5"/>
  <c r="D5825" i="5"/>
  <c r="D5544" i="5"/>
  <c r="D5514" i="5"/>
  <c r="D5283" i="5"/>
  <c r="D4661" i="5"/>
  <c r="D4562" i="5"/>
  <c r="D4419" i="5"/>
  <c r="D4389" i="5"/>
  <c r="D2642" i="5"/>
  <c r="D2279" i="5"/>
  <c r="D1633" i="5"/>
  <c r="D11933" i="5"/>
  <c r="D11426" i="5"/>
  <c r="D11298" i="5"/>
  <c r="D9573" i="5"/>
  <c r="D9065" i="5"/>
  <c r="D8893" i="5"/>
  <c r="D7848" i="5"/>
  <c r="D7719" i="5"/>
  <c r="D7377" i="5"/>
  <c r="D7110" i="5"/>
  <c r="D5924" i="5"/>
  <c r="D5609" i="5"/>
  <c r="D4601" i="5"/>
  <c r="D1725" i="5"/>
  <c r="D1690" i="5"/>
  <c r="D1658" i="5"/>
  <c r="D11552" i="5"/>
  <c r="D10463" i="5"/>
  <c r="D10257" i="5"/>
  <c r="D10159" i="5"/>
  <c r="D9790" i="5"/>
  <c r="D9752" i="5"/>
  <c r="D9614" i="5"/>
  <c r="D9253" i="5"/>
  <c r="D9237" i="5"/>
  <c r="D9195" i="5"/>
  <c r="D8377" i="5"/>
  <c r="D7607" i="5"/>
  <c r="D7400" i="5"/>
  <c r="D2095" i="5"/>
  <c r="D1830" i="5"/>
  <c r="D1419" i="5"/>
  <c r="D1304" i="5"/>
  <c r="D4057" i="5"/>
  <c r="D896" i="5"/>
  <c r="D4052" i="5"/>
  <c r="D11853" i="5"/>
  <c r="D11824" i="5"/>
  <c r="D8731" i="5"/>
  <c r="D6278" i="5"/>
  <c r="D5022" i="5"/>
  <c r="D4987" i="5"/>
  <c r="D4053" i="5"/>
  <c r="D3631" i="5"/>
  <c r="D3557" i="5"/>
  <c r="D2527" i="5"/>
  <c r="D2056" i="5"/>
  <c r="D1797" i="5"/>
  <c r="D1770" i="5"/>
  <c r="D897" i="5"/>
  <c r="D720" i="5"/>
  <c r="D612" i="5"/>
  <c r="D453" i="5"/>
  <c r="D1384" i="5"/>
  <c r="D8006" i="5"/>
  <c r="D8569" i="5"/>
  <c r="D899" i="5"/>
  <c r="D7283" i="5"/>
  <c r="D12109" i="5"/>
  <c r="D12066" i="5"/>
  <c r="D11992" i="5"/>
  <c r="D11380" i="5"/>
  <c r="D11379" i="5"/>
  <c r="D10468" i="5"/>
  <c r="D9615" i="5"/>
  <c r="D9463" i="5"/>
  <c r="D9427" i="5"/>
  <c r="D9400" i="5"/>
  <c r="D9319" i="5"/>
  <c r="D8957" i="5"/>
  <c r="D8885" i="5"/>
  <c r="D8156" i="5"/>
  <c r="D7327" i="5"/>
  <c r="D6985" i="5"/>
  <c r="D6533" i="5"/>
  <c r="D6200" i="5"/>
  <c r="D5760" i="5"/>
  <c r="D3128" i="5"/>
  <c r="D3116" i="5"/>
  <c r="D3063" i="5"/>
  <c r="D2974" i="5"/>
  <c r="D2773" i="5"/>
  <c r="D2302" i="5"/>
  <c r="D1641" i="5"/>
  <c r="D1465" i="5"/>
  <c r="D577" i="5"/>
  <c r="D395" i="5"/>
  <c r="D11457" i="5"/>
  <c r="D11421" i="5"/>
  <c r="D10270" i="5"/>
  <c r="D9453" i="5"/>
  <c r="D8339" i="5"/>
  <c r="D8271" i="5"/>
  <c r="D8122" i="5"/>
  <c r="D5792" i="5"/>
  <c r="D5492" i="5"/>
  <c r="D1197" i="5"/>
  <c r="D70" i="5"/>
  <c r="D8461" i="5"/>
  <c r="D10301" i="5"/>
  <c r="D895" i="5"/>
  <c r="D7656" i="5"/>
  <c r="D11986" i="5"/>
  <c r="D11910" i="5"/>
  <c r="D11431" i="5"/>
  <c r="D11331" i="5"/>
  <c r="D11311" i="5"/>
  <c r="D10757" i="5"/>
  <c r="D10527" i="5"/>
  <c r="D10345" i="5"/>
  <c r="D10318" i="5"/>
  <c r="D10073" i="5"/>
  <c r="D10058" i="5"/>
  <c r="D9604" i="5"/>
  <c r="D9595" i="5"/>
  <c r="D9567" i="5"/>
  <c r="D9446" i="5"/>
  <c r="D9369" i="5"/>
  <c r="D9243" i="5"/>
  <c r="D9048" i="5"/>
  <c r="D8503" i="5"/>
  <c r="D8288" i="5"/>
  <c r="D8266" i="5"/>
  <c r="D8193" i="5"/>
  <c r="D7996" i="5"/>
  <c r="D7661" i="5"/>
  <c r="D7627" i="5"/>
  <c r="D7008" i="5"/>
  <c r="D6945" i="5"/>
  <c r="D6884" i="5"/>
  <c r="D6880" i="5"/>
  <c r="D6374" i="5"/>
  <c r="D6125" i="5"/>
  <c r="D5834" i="5"/>
  <c r="D5820" i="5"/>
  <c r="D5494" i="5"/>
  <c r="D5453" i="5"/>
  <c r="D5328" i="5"/>
  <c r="D4794" i="5"/>
  <c r="D4685" i="5"/>
  <c r="D4530" i="5"/>
  <c r="D3472" i="5"/>
  <c r="D3446" i="5"/>
  <c r="D3414" i="5"/>
  <c r="D3402" i="5"/>
  <c r="D3359" i="5"/>
  <c r="D3097" i="5"/>
  <c r="D2823" i="5"/>
  <c r="D2814" i="5"/>
  <c r="D2581" i="5"/>
  <c r="D2495" i="5"/>
  <c r="D2229" i="5"/>
  <c r="D1363" i="5"/>
  <c r="D1332" i="5"/>
  <c r="D1136" i="5"/>
  <c r="D11923" i="5"/>
  <c r="D11349" i="5"/>
  <c r="D10240" i="5"/>
  <c r="D10121" i="5"/>
  <c r="D7670" i="5"/>
  <c r="D6019" i="5"/>
  <c r="D5762" i="5"/>
  <c r="D5727" i="5"/>
  <c r="D5310" i="5"/>
  <c r="D4310" i="5"/>
  <c r="D3276" i="5"/>
  <c r="D3219" i="5"/>
  <c r="D1937" i="5"/>
  <c r="D1564" i="5"/>
  <c r="D1118" i="5"/>
  <c r="D194" i="5"/>
  <c r="D11423" i="5"/>
  <c r="D11270" i="5"/>
  <c r="D10285" i="5"/>
  <c r="D10229" i="5"/>
  <c r="D10208" i="5"/>
  <c r="D10019" i="5"/>
  <c r="D9581" i="5"/>
  <c r="D8176" i="5"/>
  <c r="D7645" i="5"/>
  <c r="D6458" i="5"/>
  <c r="D2035" i="5"/>
  <c r="D1433" i="5"/>
  <c r="D1409" i="5"/>
  <c r="D1108" i="5"/>
  <c r="D1066" i="5"/>
  <c r="D649" i="5"/>
  <c r="D3228" i="5"/>
  <c r="D7592" i="5"/>
  <c r="D12016" i="5"/>
  <c r="D12015" i="5"/>
  <c r="D11575" i="5"/>
  <c r="D11567" i="5"/>
  <c r="D10462" i="5"/>
  <c r="D10388" i="5"/>
  <c r="D10327" i="5"/>
  <c r="D10201" i="5"/>
  <c r="D10161" i="5"/>
  <c r="D9825" i="5"/>
  <c r="D9766" i="5"/>
  <c r="D9388" i="5"/>
  <c r="D7912" i="5"/>
  <c r="D7096" i="5"/>
  <c r="D6872" i="5"/>
  <c r="D6508" i="5"/>
  <c r="D6507" i="5"/>
  <c r="D5261" i="5"/>
  <c r="D5217" i="5"/>
  <c r="D5014" i="5"/>
  <c r="D3277" i="5"/>
  <c r="D3129" i="5"/>
  <c r="D2916" i="5"/>
  <c r="D2691" i="5"/>
  <c r="D2454" i="5"/>
  <c r="D2448" i="5"/>
  <c r="D1952" i="5"/>
  <c r="D1617" i="5"/>
  <c r="D1334" i="5"/>
  <c r="D473" i="5"/>
  <c r="D404" i="5"/>
  <c r="D11790" i="5"/>
  <c r="D11588" i="5"/>
  <c r="D11296" i="5"/>
  <c r="D10472" i="5"/>
  <c r="D10071" i="5"/>
  <c r="D9610" i="5"/>
  <c r="D8400" i="5"/>
  <c r="D6375" i="5"/>
  <c r="D6307" i="5"/>
  <c r="D4984" i="5"/>
  <c r="D4903" i="5"/>
  <c r="D3513" i="5"/>
  <c r="D2770" i="5"/>
  <c r="D1578" i="5"/>
  <c r="D1480" i="5"/>
  <c r="D1400" i="5"/>
  <c r="D1159" i="5"/>
  <c r="D533" i="5"/>
  <c r="D953" i="5"/>
  <c r="D3092" i="5"/>
  <c r="D9210" i="5"/>
  <c r="D2442" i="5"/>
  <c r="D12020" i="5"/>
  <c r="D11625" i="5"/>
  <c r="D11057" i="5"/>
  <c r="D11048" i="5"/>
  <c r="D11045" i="5"/>
  <c r="D11043" i="5"/>
  <c r="D10274" i="5"/>
  <c r="D10120" i="5"/>
  <c r="D10103" i="5"/>
  <c r="D9941" i="5"/>
  <c r="D9392" i="5"/>
  <c r="D9236" i="5"/>
  <c r="D8944" i="5"/>
  <c r="D8002" i="5"/>
  <c r="D7041" i="5"/>
  <c r="D6804" i="5"/>
  <c r="D6780" i="5"/>
  <c r="D6418" i="5"/>
  <c r="D5794" i="5"/>
  <c r="D5588" i="5"/>
  <c r="D5587" i="5"/>
  <c r="D4653" i="5"/>
  <c r="D4440" i="5"/>
  <c r="D3378" i="5"/>
  <c r="D3057" i="5"/>
  <c r="D1122" i="5"/>
  <c r="D11572" i="5"/>
  <c r="D11571" i="5"/>
  <c r="D9668" i="5"/>
  <c r="D9665" i="5"/>
  <c r="D9118" i="5"/>
  <c r="D9009" i="5"/>
  <c r="D7545" i="5"/>
  <c r="D7059" i="5"/>
  <c r="D6548" i="5"/>
  <c r="D5264" i="5"/>
  <c r="D5209" i="5"/>
  <c r="D5178" i="5"/>
  <c r="D4271" i="5"/>
  <c r="D3517" i="5"/>
  <c r="D2993" i="5"/>
  <c r="D2584" i="5"/>
  <c r="D2536" i="5"/>
  <c r="D2258" i="5"/>
  <c r="D1398" i="5"/>
  <c r="D1010" i="5"/>
  <c r="D12043" i="5"/>
  <c r="D12042" i="5"/>
  <c r="D11054" i="5"/>
  <c r="D10068" i="5"/>
  <c r="D10062" i="5"/>
  <c r="D9402" i="5"/>
  <c r="D8853" i="5"/>
  <c r="D8334" i="5"/>
  <c r="D7075" i="5"/>
  <c r="D6311" i="5"/>
  <c r="D5756" i="5"/>
  <c r="D5102" i="5"/>
  <c r="D2565" i="5"/>
  <c r="D8228" i="5"/>
  <c r="D5208" i="5"/>
  <c r="D2469" i="5"/>
  <c r="D1568" i="5"/>
  <c r="D995" i="5"/>
  <c r="D490" i="5"/>
  <c r="D976" i="5"/>
  <c r="D10123" i="5"/>
  <c r="D7961" i="5"/>
  <c r="D5685" i="5"/>
  <c r="D7781" i="5"/>
  <c r="D2815" i="5"/>
  <c r="D2426" i="5"/>
  <c r="D2411" i="5"/>
  <c r="D697" i="5"/>
  <c r="D3377" i="5"/>
  <c r="D1279" i="5"/>
  <c r="D9027" i="5"/>
  <c r="D8873" i="5"/>
  <c r="D2911" i="5"/>
  <c r="D931" i="5"/>
  <c r="D7919" i="5"/>
  <c r="D2370" i="5"/>
  <c r="D8869" i="5"/>
  <c r="D6190" i="5"/>
  <c r="D565" i="5"/>
  <c r="D11837" i="5"/>
  <c r="D11811" i="5"/>
  <c r="D11810" i="5"/>
  <c r="D11646" i="5"/>
  <c r="D11641" i="5"/>
  <c r="D9454" i="5"/>
  <c r="D9358" i="5"/>
  <c r="D9340" i="5"/>
  <c r="D9258" i="5"/>
  <c r="D9079" i="5"/>
  <c r="D9054" i="5"/>
  <c r="D8789" i="5"/>
  <c r="D8390" i="5"/>
  <c r="D8366" i="5"/>
  <c r="D8277" i="5"/>
  <c r="D8215" i="5"/>
  <c r="D8135" i="5"/>
  <c r="D7874" i="5"/>
  <c r="D7812" i="5"/>
  <c r="D7344" i="5"/>
  <c r="D7300" i="5"/>
  <c r="D7240" i="5"/>
  <c r="D7161" i="5"/>
  <c r="D7022" i="5"/>
  <c r="D6979" i="5"/>
  <c r="D6810" i="5"/>
  <c r="D6551" i="5"/>
  <c r="D6526" i="5"/>
  <c r="D6457" i="5"/>
  <c r="D6455" i="5"/>
  <c r="D6379" i="5"/>
  <c r="D6343" i="5"/>
  <c r="D6177" i="5"/>
  <c r="D6102" i="5"/>
  <c r="D6017" i="5"/>
  <c r="D5965" i="5"/>
  <c r="D5888" i="5"/>
  <c r="D5770" i="5"/>
  <c r="D5764" i="5"/>
  <c r="D5657" i="5"/>
  <c r="D5650" i="5"/>
  <c r="D5630" i="5"/>
  <c r="D5462" i="5"/>
  <c r="D5407" i="5"/>
  <c r="D5359" i="5"/>
  <c r="D5238" i="5"/>
  <c r="D4430" i="5"/>
  <c r="D3169" i="5"/>
  <c r="D3142" i="5"/>
  <c r="D2720" i="5"/>
  <c r="D2423" i="5"/>
  <c r="D2371" i="5"/>
  <c r="D1298" i="5"/>
  <c r="D1042" i="5"/>
  <c r="D1024" i="5"/>
  <c r="D980" i="5"/>
  <c r="D978" i="5"/>
  <c r="D974" i="5"/>
  <c r="D957" i="5"/>
  <c r="D772" i="5"/>
  <c r="D345" i="5"/>
  <c r="D11797" i="5"/>
  <c r="D10674" i="5"/>
  <c r="D9227" i="5"/>
  <c r="D8579" i="5"/>
  <c r="D7743" i="5"/>
  <c r="D7464" i="5"/>
  <c r="D5992" i="5"/>
  <c r="D3410" i="5"/>
  <c r="D3401" i="5"/>
  <c r="D3235" i="5"/>
  <c r="D2664" i="5"/>
  <c r="D2460" i="5"/>
  <c r="D662" i="5"/>
  <c r="D5950" i="5"/>
  <c r="D492" i="5"/>
  <c r="D89" i="5"/>
  <c r="D6172" i="5"/>
  <c r="D9629" i="5"/>
  <c r="D11866" i="5"/>
  <c r="D11813" i="5"/>
  <c r="D9408" i="5"/>
  <c r="D9260" i="5"/>
  <c r="D9256" i="5"/>
  <c r="D9235" i="5"/>
  <c r="D8970" i="5"/>
  <c r="D8206" i="5"/>
  <c r="D7877" i="5"/>
  <c r="D7461" i="5"/>
  <c r="D7322" i="5"/>
  <c r="D7288" i="5"/>
  <c r="D7119" i="5"/>
  <c r="D7050" i="5"/>
  <c r="D7031" i="5"/>
  <c r="D6474" i="5"/>
  <c r="D6472" i="5"/>
  <c r="D6348" i="5"/>
  <c r="D6094" i="5"/>
  <c r="D5900" i="5"/>
  <c r="D5276" i="5"/>
  <c r="D4897" i="5"/>
  <c r="D4399" i="5"/>
  <c r="D3384" i="5"/>
  <c r="D3337" i="5"/>
  <c r="D2978" i="5"/>
  <c r="D1827" i="5"/>
  <c r="D1466" i="5"/>
  <c r="D1176" i="5"/>
  <c r="D1110" i="5"/>
  <c r="D910" i="5"/>
  <c r="D902" i="5"/>
  <c r="D433" i="5"/>
  <c r="D10132" i="5"/>
  <c r="D11395" i="5"/>
  <c r="D10063" i="5"/>
  <c r="D9507" i="5"/>
  <c r="D9154" i="5"/>
  <c r="D8971" i="5"/>
  <c r="D5931" i="5"/>
  <c r="D5709" i="5"/>
  <c r="D5408" i="5"/>
  <c r="D5369" i="5"/>
  <c r="D3149" i="5"/>
  <c r="D2026" i="5"/>
  <c r="D1672" i="5"/>
  <c r="D1051" i="5"/>
  <c r="D394" i="5"/>
  <c r="D346" i="5"/>
  <c r="D158" i="5"/>
  <c r="D71" i="5"/>
  <c r="D8" i="5"/>
  <c r="D437" i="5"/>
  <c r="D105" i="5"/>
  <c r="D1003" i="5"/>
  <c r="D12111" i="5"/>
  <c r="D11832" i="5"/>
  <c r="D11782" i="5"/>
  <c r="D11680" i="5"/>
  <c r="D11273" i="5"/>
  <c r="D9585" i="5"/>
  <c r="D9068" i="5"/>
  <c r="D8805" i="5"/>
  <c r="D8511" i="5"/>
  <c r="D8395" i="5"/>
  <c r="D8286" i="5"/>
  <c r="D7946" i="5"/>
  <c r="D7473" i="5"/>
  <c r="D6817" i="5"/>
  <c r="D6812" i="5"/>
  <c r="D6808" i="5"/>
  <c r="D5971" i="5"/>
  <c r="D5667" i="5"/>
  <c r="D5541" i="5"/>
  <c r="D4484" i="5"/>
  <c r="D3457" i="5"/>
  <c r="D3002" i="5"/>
  <c r="D2863" i="5"/>
  <c r="D2725" i="5"/>
  <c r="D2640" i="5"/>
  <c r="D2386" i="5"/>
  <c r="D2323" i="5"/>
  <c r="D2267" i="5"/>
  <c r="D2237" i="5"/>
  <c r="D2106" i="5"/>
  <c r="D1417" i="5"/>
  <c r="D1155" i="5"/>
  <c r="D1004" i="5"/>
  <c r="D993" i="5"/>
  <c r="D990" i="5"/>
  <c r="D989" i="5"/>
  <c r="D988" i="5"/>
  <c r="D986" i="5"/>
  <c r="D651" i="5"/>
  <c r="D354" i="5"/>
  <c r="D54" i="5"/>
  <c r="D41" i="5"/>
  <c r="D11539" i="5"/>
  <c r="D11538" i="5"/>
  <c r="D11278" i="5"/>
  <c r="D10483" i="5"/>
  <c r="D6121" i="5"/>
  <c r="D6013" i="5"/>
  <c r="D5696" i="5"/>
  <c r="D5330" i="5"/>
  <c r="D4881" i="5"/>
  <c r="D4595" i="5"/>
  <c r="D4263" i="5"/>
  <c r="D3586" i="5"/>
  <c r="D3466" i="5"/>
  <c r="D2541" i="5"/>
  <c r="D2452" i="5"/>
  <c r="D2111" i="5"/>
  <c r="D2036" i="5"/>
  <c r="D2014" i="5"/>
  <c r="D1722" i="5"/>
  <c r="D1574" i="5"/>
  <c r="D1471" i="5"/>
  <c r="D1448" i="5"/>
  <c r="D1383" i="5"/>
  <c r="D1287" i="5"/>
  <c r="D1266" i="5"/>
  <c r="D1254" i="5"/>
  <c r="D1023" i="5"/>
  <c r="D1009" i="5"/>
  <c r="D1005" i="5"/>
  <c r="D997" i="5"/>
  <c r="D996" i="5"/>
  <c r="D508" i="5"/>
  <c r="D4740" i="5"/>
  <c r="D11775" i="5"/>
  <c r="D11604" i="5"/>
  <c r="D10336" i="5"/>
  <c r="D9758" i="5"/>
  <c r="D9663" i="5"/>
  <c r="D9349" i="5"/>
  <c r="D8930" i="5"/>
  <c r="D8205" i="5"/>
  <c r="D7108" i="5"/>
  <c r="D6480" i="5"/>
  <c r="D6460" i="5"/>
  <c r="D4460" i="5"/>
  <c r="D4350" i="5"/>
  <c r="D3465" i="5"/>
  <c r="D3444" i="5"/>
  <c r="D3240" i="5"/>
  <c r="D2988" i="5"/>
  <c r="D2982" i="5"/>
  <c r="D2870" i="5"/>
  <c r="D2776" i="5"/>
  <c r="D1666" i="5"/>
  <c r="D1294" i="5"/>
  <c r="D1079" i="5"/>
  <c r="D998" i="5"/>
  <c r="D994" i="5"/>
  <c r="D742" i="5"/>
  <c r="D568" i="5"/>
  <c r="D248" i="5"/>
  <c r="D9407" i="5"/>
  <c r="D5558" i="5"/>
  <c r="D5506" i="5"/>
  <c r="D1184" i="5"/>
  <c r="D506" i="5"/>
  <c r="D1395" i="5"/>
  <c r="D1028" i="5"/>
  <c r="D10477" i="5"/>
  <c r="D10233" i="5"/>
  <c r="D8325" i="5"/>
  <c r="D8212" i="5"/>
  <c r="D1773" i="5"/>
  <c r="D663" i="5"/>
  <c r="D1456" i="5"/>
  <c r="D11842" i="5"/>
  <c r="D6540" i="5"/>
  <c r="D3519" i="5"/>
  <c r="D3343" i="5"/>
  <c r="D2735" i="5"/>
  <c r="D6169" i="5"/>
  <c r="D2789" i="5"/>
  <c r="D1326" i="5"/>
  <c r="D6730" i="5"/>
  <c r="D3522" i="5"/>
  <c r="D2222" i="5"/>
  <c r="D909" i="5"/>
  <c r="D3226" i="5"/>
  <c r="D1826" i="5"/>
  <c r="D11648" i="5"/>
  <c r="D11616" i="5"/>
  <c r="D11599" i="5"/>
  <c r="D11598" i="5"/>
  <c r="D10267" i="5"/>
  <c r="D9026" i="5"/>
  <c r="D7597" i="5"/>
  <c r="D7247" i="5"/>
  <c r="D7222" i="5"/>
  <c r="D7099" i="5"/>
  <c r="D7015" i="5"/>
  <c r="D6942" i="5"/>
  <c r="D6554" i="5"/>
  <c r="D6443" i="5"/>
  <c r="D6431" i="5"/>
  <c r="D6321" i="5"/>
  <c r="D6170" i="5"/>
  <c r="D6098" i="5"/>
  <c r="D6095" i="5"/>
  <c r="D6002" i="5"/>
  <c r="D6001" i="5"/>
  <c r="D5986" i="5"/>
  <c r="D5891" i="5"/>
  <c r="D5872" i="5"/>
  <c r="D5783" i="5"/>
  <c r="D5633" i="5"/>
  <c r="D5473" i="5"/>
  <c r="D5378" i="5"/>
  <c r="D5234" i="5"/>
  <c r="D4594" i="5"/>
  <c r="D3473" i="5"/>
  <c r="D2881" i="5"/>
  <c r="D2865" i="5"/>
  <c r="D2838" i="5"/>
  <c r="D2741" i="5"/>
  <c r="D1999" i="5"/>
  <c r="D1989" i="5"/>
  <c r="D1899" i="5"/>
  <c r="D1851" i="5"/>
  <c r="D1816" i="5"/>
  <c r="D1793" i="5"/>
  <c r="D1767" i="5"/>
  <c r="D1766" i="5"/>
  <c r="D1762" i="5"/>
  <c r="D1605" i="5"/>
  <c r="D1590" i="5"/>
  <c r="D1589" i="5"/>
  <c r="D1518" i="5"/>
  <c r="D1459" i="5"/>
  <c r="D1263" i="5"/>
  <c r="D1253" i="5"/>
  <c r="D1204" i="5"/>
  <c r="D1189" i="5"/>
  <c r="D1011" i="5"/>
  <c r="D1007" i="5"/>
  <c r="D1006" i="5"/>
  <c r="D964" i="5"/>
  <c r="D570" i="5"/>
  <c r="D530" i="5"/>
  <c r="D481" i="5"/>
  <c r="D440" i="5"/>
  <c r="D184" i="5"/>
  <c r="D103" i="5"/>
  <c r="D11899" i="5"/>
  <c r="D10988" i="5"/>
  <c r="D10598" i="5"/>
  <c r="D10591" i="5"/>
  <c r="D7231" i="5"/>
  <c r="D7037" i="5"/>
  <c r="D5706" i="5"/>
  <c r="D5044" i="5"/>
  <c r="D2834" i="5"/>
  <c r="D264" i="5"/>
  <c r="D11965" i="5"/>
  <c r="D10360" i="5"/>
  <c r="D7012" i="5"/>
  <c r="D4317" i="5"/>
  <c r="D2271" i="5"/>
  <c r="D2157" i="5"/>
  <c r="D2024" i="5"/>
  <c r="D1572" i="5"/>
  <c r="D1547" i="5"/>
  <c r="D3630" i="5"/>
  <c r="D11828" i="5"/>
  <c r="D10384" i="5"/>
  <c r="D10254" i="5"/>
  <c r="D9781" i="5"/>
  <c r="D6505" i="5"/>
  <c r="D6157" i="5"/>
  <c r="D4827" i="5"/>
  <c r="D3626" i="5"/>
  <c r="D3120" i="5"/>
  <c r="D1046" i="5"/>
  <c r="D661" i="5"/>
  <c r="D11603" i="5"/>
  <c r="D10574" i="5"/>
  <c r="D10260" i="5"/>
  <c r="D8936" i="5"/>
  <c r="D8052" i="5"/>
  <c r="D7415" i="5"/>
  <c r="D7147" i="5"/>
  <c r="D6951" i="5"/>
  <c r="D6948" i="5"/>
  <c r="D6791" i="5"/>
  <c r="D5886" i="5"/>
  <c r="D4725" i="5"/>
  <c r="D4492" i="5"/>
  <c r="D2753" i="5"/>
  <c r="D1973" i="5"/>
  <c r="D386" i="5"/>
  <c r="D11471" i="5"/>
  <c r="D11006" i="5"/>
  <c r="D10948" i="5"/>
  <c r="D6935" i="5"/>
  <c r="D5356" i="5"/>
  <c r="D3201" i="5"/>
  <c r="D2112" i="5"/>
  <c r="D12140" i="5"/>
  <c r="D11137" i="5"/>
  <c r="D11136" i="5"/>
  <c r="D10221" i="5"/>
  <c r="D8223" i="5"/>
  <c r="D8071" i="5"/>
  <c r="D4369" i="5"/>
  <c r="D2686" i="5"/>
  <c r="D2272" i="5"/>
  <c r="D2025" i="5"/>
  <c r="D77" i="5"/>
  <c r="D9803" i="5"/>
  <c r="D5673" i="5"/>
  <c r="D4582" i="5"/>
  <c r="D2784" i="5"/>
  <c r="D1035" i="5"/>
  <c r="D2174" i="5"/>
  <c r="D1941" i="5"/>
  <c r="D8663" i="5"/>
  <c r="D7765" i="5"/>
  <c r="D3990" i="5"/>
  <c r="D183" i="5"/>
  <c r="D69" i="5"/>
  <c r="D7052" i="5"/>
  <c r="D8457" i="5"/>
  <c r="D3421" i="5"/>
  <c r="D1643" i="5"/>
  <c r="D3205" i="5"/>
  <c r="D392" i="5"/>
  <c r="D9591" i="5"/>
  <c r="D7010" i="5"/>
  <c r="D1320" i="5"/>
  <c r="D6962" i="5"/>
  <c r="D356" i="5"/>
  <c r="D8508" i="5"/>
  <c r="D7636" i="5"/>
  <c r="D1818" i="5"/>
  <c r="D11684" i="5"/>
  <c r="D11683" i="5"/>
  <c r="D11649" i="5"/>
  <c r="D11576" i="5"/>
  <c r="D8948" i="5"/>
  <c r="D8698" i="5"/>
  <c r="D8513" i="5"/>
  <c r="D8505" i="5"/>
  <c r="D8329" i="5"/>
  <c r="D8099" i="5"/>
  <c r="D8048" i="5"/>
  <c r="D7939" i="5"/>
  <c r="D7883" i="5"/>
  <c r="D7741" i="5"/>
  <c r="D7734" i="5"/>
  <c r="D7700" i="5"/>
  <c r="D7678" i="5"/>
  <c r="D7643" i="5"/>
  <c r="D7202" i="5"/>
  <c r="D7144" i="5"/>
  <c r="D7137" i="5"/>
  <c r="D7133" i="5"/>
  <c r="D7017" i="5"/>
  <c r="D6958" i="5"/>
  <c r="D6947" i="5"/>
  <c r="D6932" i="5"/>
  <c r="D6784" i="5"/>
  <c r="D6471" i="5"/>
  <c r="D6469" i="5"/>
  <c r="D6296" i="5"/>
  <c r="D6184" i="5"/>
  <c r="D6153" i="5"/>
  <c r="D6147" i="5"/>
  <c r="D6056" i="5"/>
  <c r="D5828" i="5"/>
  <c r="D5749" i="5"/>
  <c r="D5713" i="5"/>
  <c r="D5327" i="5"/>
  <c r="D5226" i="5"/>
  <c r="D5198" i="5"/>
  <c r="D4860" i="5"/>
  <c r="D4800" i="5"/>
  <c r="D4761" i="5"/>
  <c r="D4600" i="5"/>
  <c r="D4224" i="5"/>
  <c r="D4139" i="5"/>
  <c r="D3878" i="5"/>
  <c r="D3289" i="5"/>
  <c r="D3247" i="5"/>
  <c r="D3190" i="5"/>
  <c r="D2958" i="5"/>
  <c r="D2603" i="5"/>
  <c r="D2501" i="5"/>
  <c r="D2406" i="5"/>
  <c r="D2330" i="5"/>
  <c r="D2289" i="5"/>
  <c r="D2268" i="5"/>
  <c r="D2223" i="5"/>
  <c r="D2162" i="5"/>
  <c r="D1667" i="5"/>
  <c r="D1156" i="5"/>
  <c r="D834" i="5"/>
  <c r="D575" i="5"/>
  <c r="D550" i="5"/>
  <c r="D328" i="5"/>
  <c r="D224" i="5"/>
  <c r="D203" i="5"/>
  <c r="D118" i="5"/>
  <c r="D66" i="5"/>
  <c r="D7" i="5"/>
  <c r="D10923" i="5"/>
  <c r="D53" i="5"/>
  <c r="D390" i="5"/>
  <c r="D10117" i="5"/>
  <c r="D12090" i="5"/>
  <c r="D12089" i="5"/>
  <c r="D11388" i="5"/>
  <c r="D9671" i="5"/>
  <c r="D9650" i="5"/>
  <c r="D9206" i="5"/>
  <c r="D8935" i="5"/>
  <c r="D8782" i="5"/>
  <c r="D8115" i="5"/>
  <c r="D6112" i="5"/>
  <c r="D5875" i="5"/>
  <c r="D5240" i="5"/>
  <c r="D4573" i="5"/>
  <c r="D3508" i="5"/>
  <c r="D2491" i="5"/>
  <c r="D1353" i="5"/>
  <c r="D625" i="5"/>
  <c r="D544" i="5"/>
  <c r="D267" i="5"/>
  <c r="D126" i="5"/>
  <c r="D1869" i="5"/>
  <c r="D1134" i="5"/>
  <c r="D11701" i="5"/>
  <c r="D11626" i="5"/>
  <c r="D11537" i="5"/>
  <c r="D11489" i="5"/>
  <c r="D11291" i="5"/>
  <c r="D10603" i="5"/>
  <c r="D10446" i="5"/>
  <c r="D10424" i="5"/>
  <c r="D10056" i="5"/>
  <c r="D10051" i="5"/>
  <c r="D9580" i="5"/>
  <c r="D9341" i="5"/>
  <c r="D9248" i="5"/>
  <c r="D8912" i="5"/>
  <c r="D8532" i="5"/>
  <c r="D8520" i="5"/>
  <c r="D8379" i="5"/>
  <c r="D8060" i="5"/>
  <c r="D7697" i="5"/>
  <c r="D7141" i="5"/>
  <c r="D6789" i="5"/>
  <c r="D6250" i="5"/>
  <c r="D5616" i="5"/>
  <c r="D5065" i="5"/>
  <c r="D4658" i="5"/>
  <c r="D4291" i="5"/>
  <c r="D3356" i="5"/>
  <c r="D3131" i="5"/>
  <c r="D2275" i="5"/>
  <c r="D1769" i="5"/>
  <c r="D1392" i="5"/>
  <c r="D244" i="5"/>
  <c r="D1045" i="5"/>
  <c r="D654" i="5"/>
  <c r="D295" i="5"/>
  <c r="D242" i="5"/>
  <c r="D3629" i="5"/>
  <c r="D2057" i="5"/>
  <c r="D861" i="5"/>
  <c r="D652" i="5"/>
  <c r="D11848" i="5"/>
  <c r="D9849" i="5"/>
  <c r="D6447" i="5"/>
  <c r="D5576" i="5"/>
  <c r="D4184" i="5"/>
  <c r="D2802" i="5"/>
  <c r="D2677" i="5"/>
  <c r="D2108" i="5"/>
  <c r="D2081" i="5"/>
  <c r="D2079" i="5"/>
  <c r="D2067" i="5"/>
  <c r="D1306" i="5"/>
  <c r="D1135" i="5"/>
  <c r="D367" i="5"/>
  <c r="D6838" i="5"/>
  <c r="D3632" i="5"/>
  <c r="D718" i="5"/>
  <c r="D9859" i="5"/>
  <c r="D5751" i="5"/>
  <c r="D5455" i="5"/>
  <c r="D5230" i="5"/>
  <c r="D3309" i="5"/>
  <c r="D2593" i="5"/>
  <c r="D2078" i="5"/>
  <c r="D2077" i="5"/>
  <c r="D2072" i="5"/>
  <c r="D2071" i="5"/>
  <c r="D2069" i="5"/>
  <c r="D2066" i="5"/>
  <c r="D728" i="5"/>
  <c r="D554" i="5"/>
  <c r="D493" i="5"/>
  <c r="D449" i="5"/>
  <c r="D447" i="5"/>
  <c r="D427" i="5"/>
  <c r="D12036" i="5"/>
  <c r="D11135" i="5"/>
  <c r="D8880" i="5"/>
  <c r="D8473" i="5"/>
  <c r="D8462" i="5"/>
  <c r="D7581" i="5"/>
  <c r="D6450" i="5"/>
  <c r="D1370" i="5"/>
  <c r="D11871" i="5"/>
  <c r="D9318" i="5"/>
  <c r="D9317" i="5"/>
  <c r="D9096" i="5"/>
  <c r="D9056" i="5"/>
  <c r="D8498" i="5"/>
  <c r="D7631" i="5"/>
  <c r="D7292" i="5"/>
  <c r="D5631" i="5"/>
  <c r="D5444" i="5"/>
  <c r="D4728" i="5"/>
  <c r="D2080" i="5"/>
  <c r="D11543" i="5"/>
  <c r="D11297" i="5"/>
  <c r="D10596" i="5"/>
  <c r="D9095" i="5"/>
  <c r="D8835" i="5"/>
  <c r="D7727" i="5"/>
  <c r="D7152" i="5"/>
  <c r="D4854" i="5"/>
  <c r="D3070" i="5"/>
  <c r="D1831" i="5"/>
  <c r="D4" i="5"/>
  <c r="D14" i="5"/>
  <c r="D5213" i="5"/>
  <c r="D3441" i="5"/>
  <c r="D8966" i="5"/>
  <c r="D11738" i="5"/>
  <c r="D11715" i="5"/>
  <c r="D11480" i="5"/>
  <c r="D11433" i="5"/>
  <c r="D10543" i="5"/>
  <c r="D10474" i="5"/>
  <c r="D10335" i="5"/>
  <c r="D10088" i="5"/>
  <c r="D9653" i="5"/>
  <c r="D9599" i="5"/>
  <c r="D9566" i="5"/>
  <c r="D9564" i="5"/>
  <c r="D9372" i="5"/>
  <c r="D9242" i="5"/>
  <c r="D9240" i="5"/>
  <c r="D9151" i="5"/>
  <c r="D9133" i="5"/>
  <c r="D8985" i="5"/>
  <c r="D8981" i="5"/>
  <c r="D8609" i="5"/>
  <c r="D7999" i="5"/>
  <c r="D7980" i="5"/>
  <c r="D7570" i="5"/>
  <c r="D7431" i="5"/>
  <c r="D7304" i="5"/>
  <c r="D7158" i="5"/>
  <c r="D6970" i="5"/>
  <c r="D6583" i="5"/>
  <c r="D6316" i="5"/>
  <c r="D6310" i="5"/>
  <c r="D6254" i="5"/>
  <c r="D6139" i="5"/>
  <c r="D6106" i="5"/>
  <c r="D5937" i="5"/>
  <c r="D5584" i="5"/>
  <c r="D5214" i="5"/>
  <c r="D5195" i="5"/>
  <c r="D4986" i="5"/>
  <c r="D4683" i="5"/>
  <c r="D4344" i="5"/>
  <c r="D3314" i="5"/>
  <c r="D3175" i="5"/>
  <c r="D3073" i="5"/>
  <c r="D3034" i="5"/>
  <c r="D2905" i="5"/>
  <c r="D2750" i="5"/>
  <c r="D2715" i="5"/>
  <c r="D2687" i="5"/>
  <c r="D2667" i="5"/>
  <c r="D2627" i="5"/>
  <c r="D1853" i="5"/>
  <c r="D1472" i="5"/>
  <c r="D1454" i="5"/>
  <c r="D1393" i="5"/>
  <c r="D1166" i="5"/>
  <c r="D1130" i="5"/>
  <c r="D591" i="5"/>
  <c r="D587" i="5"/>
  <c r="D576" i="5"/>
  <c r="D271" i="5"/>
  <c r="D182" i="5"/>
  <c r="D164" i="5"/>
  <c r="D157" i="5"/>
  <c r="D31" i="5"/>
  <c r="D30" i="5"/>
  <c r="D26" i="5"/>
  <c r="D11730" i="5"/>
  <c r="D11038" i="5"/>
  <c r="D9451" i="5"/>
  <c r="D8344" i="5"/>
  <c r="D7595" i="5"/>
  <c r="D7439" i="5"/>
  <c r="D4446" i="5"/>
  <c r="D1068" i="5"/>
  <c r="D6553" i="5"/>
  <c r="D11831" i="5"/>
  <c r="D10109" i="5"/>
  <c r="D4876" i="5"/>
  <c r="D4864" i="5"/>
  <c r="D3805" i="5"/>
  <c r="D2745" i="5"/>
  <c r="D2433" i="5"/>
  <c r="D1698" i="5"/>
  <c r="D840" i="5"/>
  <c r="D753" i="5"/>
  <c r="D488" i="5"/>
  <c r="D10456" i="5"/>
  <c r="D9975" i="5"/>
  <c r="D9937" i="5"/>
  <c r="D9252" i="5"/>
  <c r="D8018" i="5"/>
  <c r="D5229" i="5"/>
  <c r="D4812" i="5"/>
  <c r="D4409" i="5"/>
  <c r="D1228" i="5"/>
  <c r="D823" i="5"/>
  <c r="D719" i="5"/>
  <c r="D3305" i="5"/>
  <c r="D11246" i="5"/>
  <c r="D11072" i="5"/>
  <c r="D9590" i="5"/>
  <c r="D9247" i="5"/>
  <c r="D5624" i="5"/>
  <c r="D5025" i="5"/>
  <c r="D4802" i="5"/>
  <c r="D10475" i="5"/>
  <c r="D5272" i="5"/>
  <c r="D1896" i="5"/>
  <c r="D272" i="5"/>
  <c r="D78" i="5"/>
  <c r="D9385" i="5"/>
  <c r="D7040" i="5"/>
  <c r="D1057" i="5"/>
  <c r="D290" i="5"/>
  <c r="D3200" i="5"/>
  <c r="D11788" i="5"/>
  <c r="D7219" i="5"/>
  <c r="D6851" i="5"/>
  <c r="D3435" i="5"/>
  <c r="D734" i="5"/>
  <c r="D3406" i="5"/>
  <c r="D800" i="5"/>
  <c r="D7084" i="5"/>
  <c r="D4408" i="5"/>
  <c r="D9606" i="5"/>
  <c r="D6538" i="5"/>
  <c r="D4280" i="5"/>
  <c r="D1412" i="5"/>
  <c r="D348" i="5"/>
  <c r="D316" i="5"/>
  <c r="D10719" i="5"/>
  <c r="D6358" i="5"/>
  <c r="D786" i="5"/>
  <c r="D11747" i="5"/>
  <c r="D11679" i="5"/>
  <c r="D11357" i="5"/>
  <c r="D11353" i="5"/>
  <c r="D10461" i="5"/>
  <c r="D9746" i="5"/>
  <c r="D9356" i="5"/>
  <c r="D9232" i="5"/>
  <c r="D9169" i="5"/>
  <c r="D9156" i="5"/>
  <c r="D8921" i="5"/>
  <c r="D8905" i="5"/>
  <c r="D8275" i="5"/>
  <c r="D7314" i="5"/>
  <c r="D7124" i="5"/>
  <c r="D6987" i="5"/>
  <c r="D6582" i="5"/>
  <c r="D6534" i="5"/>
  <c r="D6493" i="5"/>
  <c r="D6462" i="5"/>
  <c r="D6429" i="5"/>
  <c r="D6131" i="5"/>
  <c r="D6100" i="5"/>
  <c r="D6083" i="5"/>
  <c r="D6082" i="5"/>
  <c r="D6081" i="5"/>
  <c r="D5953" i="5"/>
  <c r="D5908" i="5"/>
  <c r="D5855" i="5"/>
  <c r="D5774" i="5"/>
  <c r="D5691" i="5"/>
  <c r="D5586" i="5"/>
  <c r="D5583" i="5"/>
  <c r="D5503" i="5"/>
  <c r="D5212" i="5"/>
  <c r="D5180" i="5"/>
  <c r="D4989" i="5"/>
  <c r="D4937" i="5"/>
  <c r="D4387" i="5"/>
  <c r="D4227" i="5"/>
  <c r="D3480" i="5"/>
  <c r="D3381" i="5"/>
  <c r="D2980" i="5"/>
  <c r="D2853" i="5"/>
  <c r="D2733" i="5"/>
  <c r="D2731" i="5"/>
  <c r="D2701" i="5"/>
  <c r="D2697" i="5"/>
  <c r="D2285" i="5"/>
  <c r="D2207" i="5"/>
  <c r="D1984" i="5"/>
  <c r="D1920" i="5"/>
  <c r="D1808" i="5"/>
  <c r="D1805" i="5"/>
  <c r="D1752" i="5"/>
  <c r="D1731" i="5"/>
  <c r="D1715" i="5"/>
  <c r="D1609" i="5"/>
  <c r="D1488" i="5"/>
  <c r="D1413" i="5"/>
  <c r="D1327" i="5"/>
  <c r="D1192" i="5"/>
  <c r="D1041" i="5"/>
  <c r="D1039" i="5"/>
  <c r="D389" i="5"/>
  <c r="D174" i="5"/>
  <c r="D156" i="5"/>
  <c r="D111" i="5"/>
  <c r="D12062" i="5"/>
  <c r="D11500" i="5"/>
  <c r="D9397" i="5"/>
  <c r="D8878" i="5"/>
  <c r="D8623" i="5"/>
  <c r="D8512" i="5"/>
  <c r="D8007" i="5"/>
  <c r="D7885" i="5"/>
  <c r="D7729" i="5"/>
  <c r="D7647" i="5"/>
  <c r="D6522" i="5"/>
  <c r="D6459" i="5"/>
  <c r="D5772" i="5"/>
  <c r="D5617" i="5"/>
  <c r="D4992" i="5"/>
  <c r="D4379" i="5"/>
  <c r="D3197" i="5"/>
  <c r="D3155" i="5"/>
  <c r="D2991" i="5"/>
  <c r="D2609" i="5"/>
  <c r="D2217" i="5"/>
  <c r="D1895" i="5"/>
  <c r="D1654" i="5"/>
  <c r="D1302" i="5"/>
  <c r="D681" i="5"/>
  <c r="D669" i="5"/>
  <c r="D666" i="5"/>
  <c r="D8605" i="5"/>
  <c r="D6956" i="5"/>
  <c r="D2877" i="5"/>
  <c r="D1094" i="5"/>
  <c r="D574" i="5"/>
  <c r="D3132" i="5"/>
  <c r="D8613" i="5"/>
  <c r="D7178" i="5"/>
  <c r="D1781" i="5"/>
  <c r="D3426" i="5"/>
  <c r="D4476" i="5"/>
  <c r="D3612" i="5"/>
  <c r="D2862" i="5"/>
  <c r="D1167" i="5"/>
  <c r="D8335" i="5"/>
  <c r="D1790" i="5"/>
  <c r="D708" i="5"/>
  <c r="D9435" i="5"/>
  <c r="D7307" i="5"/>
  <c r="D4519" i="5"/>
  <c r="D1043" i="5"/>
  <c r="D5508" i="5"/>
  <c r="D11971" i="5"/>
  <c r="D11914" i="5"/>
  <c r="D11498" i="5"/>
  <c r="D11374" i="5"/>
  <c r="D11372" i="5"/>
  <c r="D10588" i="5"/>
  <c r="D10115" i="5"/>
  <c r="D9764" i="5"/>
  <c r="D9526" i="5"/>
  <c r="D9449" i="5"/>
  <c r="D9410" i="5"/>
  <c r="D9398" i="5"/>
  <c r="D9202" i="5"/>
  <c r="D9192" i="5"/>
  <c r="D8898" i="5"/>
  <c r="D8876" i="5"/>
  <c r="D8274" i="5"/>
  <c r="D8261" i="5"/>
  <c r="D7970" i="5"/>
  <c r="D7909" i="5"/>
  <c r="D7177" i="5"/>
  <c r="D7128" i="5"/>
  <c r="D6998" i="5"/>
  <c r="D6863" i="5"/>
  <c r="D6862" i="5"/>
  <c r="D6332" i="5"/>
  <c r="D6120" i="5"/>
  <c r="D6035" i="5"/>
  <c r="D5935" i="5"/>
  <c r="D5648" i="5"/>
  <c r="D5225" i="5"/>
  <c r="D5223" i="5"/>
  <c r="D4969" i="5"/>
  <c r="D4910" i="5"/>
  <c r="D4668" i="5"/>
  <c r="D4617" i="5"/>
  <c r="D4378" i="5"/>
  <c r="D4245" i="5"/>
  <c r="D3526" i="5"/>
  <c r="D3386" i="5"/>
  <c r="D3223" i="5"/>
  <c r="D2673" i="5"/>
  <c r="D2625" i="5"/>
  <c r="D2622" i="5"/>
  <c r="D2489" i="5"/>
  <c r="D2400" i="5"/>
  <c r="D1975" i="5"/>
  <c r="D1968" i="5"/>
  <c r="D1906" i="5"/>
  <c r="D1821" i="5"/>
  <c r="D1592" i="5"/>
  <c r="D1431" i="5"/>
  <c r="D1227" i="5"/>
  <c r="D1190" i="5"/>
  <c r="D1138" i="5"/>
  <c r="D1137" i="5"/>
  <c r="D1109" i="5"/>
  <c r="D1044" i="5"/>
  <c r="D873" i="5"/>
  <c r="D839" i="5"/>
  <c r="D783" i="5"/>
  <c r="D690" i="5"/>
  <c r="D668" i="5"/>
  <c r="D524" i="5"/>
  <c r="D376" i="5"/>
  <c r="D3" i="5"/>
  <c r="D3474" i="5"/>
  <c r="D8408" i="5"/>
  <c r="D9936" i="5"/>
  <c r="D4787" i="5"/>
  <c r="D12151" i="5"/>
  <c r="D11410" i="5"/>
  <c r="D11174" i="5"/>
  <c r="D11158" i="5"/>
  <c r="D11152" i="5"/>
  <c r="D11151" i="5"/>
  <c r="D9954" i="5"/>
  <c r="D9805" i="5"/>
  <c r="D9374" i="5"/>
  <c r="D7634" i="5"/>
  <c r="D7168" i="5"/>
  <c r="D6885" i="5"/>
  <c r="D5421" i="5"/>
  <c r="D4611" i="5"/>
  <c r="D2599" i="5"/>
  <c r="D1852" i="5"/>
  <c r="D1205" i="5"/>
  <c r="D11629" i="5"/>
  <c r="D9600" i="5"/>
  <c r="D9569" i="5"/>
  <c r="D8069" i="5"/>
  <c r="D6151" i="5"/>
  <c r="D5360" i="5"/>
  <c r="D4403" i="5"/>
  <c r="D11275" i="5"/>
  <c r="D7273" i="5"/>
  <c r="D6963" i="5"/>
  <c r="D5377" i="5"/>
  <c r="D5122" i="5"/>
  <c r="D4306" i="5"/>
  <c r="D2794" i="5"/>
  <c r="D792" i="5"/>
  <c r="D9785" i="5"/>
  <c r="D7689" i="5"/>
  <c r="D5136" i="5"/>
  <c r="D2987" i="5"/>
  <c r="D2655" i="5"/>
  <c r="D7652" i="5"/>
  <c r="D9217" i="5"/>
  <c r="D11714" i="5"/>
  <c r="D7364" i="5"/>
  <c r="D5386" i="5"/>
  <c r="D475" i="5"/>
  <c r="D4354" i="5"/>
  <c r="D8516" i="5"/>
  <c r="D8256" i="5"/>
  <c r="D2564" i="5"/>
  <c r="D11997" i="5"/>
  <c r="D11907" i="5"/>
  <c r="D11579" i="5"/>
  <c r="D11446" i="5"/>
  <c r="D11355" i="5"/>
  <c r="D11354" i="5"/>
  <c r="D11036" i="5"/>
  <c r="D10972" i="5"/>
  <c r="D10968" i="5"/>
  <c r="D10966" i="5"/>
  <c r="D10220" i="5"/>
  <c r="D8132" i="5"/>
  <c r="D8090" i="5"/>
  <c r="D7989" i="5"/>
  <c r="D7948" i="5"/>
  <c r="D7707" i="5"/>
  <c r="D7688" i="5"/>
  <c r="D7366" i="5"/>
  <c r="D7340" i="5"/>
  <c r="D7275" i="5"/>
  <c r="D5975" i="5"/>
  <c r="D5491" i="5"/>
  <c r="D4942" i="5"/>
  <c r="D4503" i="5"/>
  <c r="D4247" i="5"/>
  <c r="D2698" i="5"/>
  <c r="D2301" i="5"/>
  <c r="D2239" i="5"/>
  <c r="D1720" i="5"/>
  <c r="D1101" i="5"/>
  <c r="D813" i="5"/>
  <c r="D671" i="5"/>
  <c r="D667" i="5"/>
  <c r="D605" i="5"/>
  <c r="D336" i="5"/>
  <c r="D11405" i="5"/>
  <c r="D10750" i="5"/>
  <c r="D9844" i="5"/>
  <c r="D6392" i="5"/>
  <c r="D5533" i="5"/>
  <c r="D5042" i="5"/>
  <c r="D831" i="5"/>
  <c r="D703" i="5"/>
  <c r="D11936" i="5"/>
  <c r="D11870" i="5"/>
  <c r="D11172" i="5"/>
  <c r="D11163" i="5"/>
  <c r="D11028" i="5"/>
  <c r="D11027" i="5"/>
  <c r="D10738" i="5"/>
  <c r="D10046" i="5"/>
  <c r="D8523" i="5"/>
  <c r="D6384" i="5"/>
  <c r="D4990" i="5"/>
  <c r="D4884" i="5"/>
  <c r="D3523" i="5"/>
  <c r="D3178" i="5"/>
  <c r="D729" i="5"/>
  <c r="D11928" i="5"/>
  <c r="D11549" i="5"/>
  <c r="D10610" i="5"/>
  <c r="D10528" i="5"/>
  <c r="D9837" i="5"/>
  <c r="D9572" i="5"/>
  <c r="D9348" i="5"/>
  <c r="D8856" i="5"/>
  <c r="D8840" i="5"/>
  <c r="D8829" i="5"/>
  <c r="D8591" i="5"/>
  <c r="D7297" i="5"/>
  <c r="D6904" i="5"/>
  <c r="D6853" i="5"/>
  <c r="D6487" i="5"/>
  <c r="D5728" i="5"/>
  <c r="D5012" i="5"/>
  <c r="D4921" i="5"/>
  <c r="D4327" i="5"/>
  <c r="D4142" i="5"/>
  <c r="D4060" i="5"/>
  <c r="D2264" i="5"/>
  <c r="D1406" i="5"/>
  <c r="D1221" i="5"/>
  <c r="D270" i="5"/>
  <c r="D206" i="5"/>
  <c r="D181" i="5"/>
  <c r="D10538" i="5"/>
  <c r="D9346" i="5"/>
  <c r="D4729" i="5"/>
  <c r="D3133" i="5"/>
  <c r="D275" i="5"/>
  <c r="D7472" i="5"/>
  <c r="D8074" i="5"/>
  <c r="D7538" i="5"/>
  <c r="D9055" i="5"/>
  <c r="D1272" i="5"/>
  <c r="D192" i="5"/>
  <c r="D9049" i="5"/>
  <c r="D8783" i="5"/>
  <c r="D8117" i="5"/>
  <c r="D7251" i="5"/>
  <c r="D6867" i="5"/>
  <c r="D5394" i="5"/>
  <c r="D4792" i="5"/>
  <c r="D2651" i="5"/>
  <c r="D1616" i="5"/>
  <c r="D5308" i="5"/>
  <c r="D429" i="5"/>
  <c r="D7929" i="5"/>
  <c r="D2368" i="5"/>
  <c r="D1235" i="5"/>
  <c r="D2985" i="5"/>
  <c r="D7421" i="5"/>
  <c r="D7295" i="5"/>
  <c r="D6202" i="5"/>
  <c r="D599" i="5"/>
  <c r="D2596" i="5"/>
  <c r="D5110" i="5"/>
  <c r="D1922" i="5"/>
  <c r="D12108" i="5"/>
  <c r="D12009" i="5"/>
  <c r="D11486" i="5"/>
  <c r="D11351" i="5"/>
  <c r="D10759" i="5"/>
  <c r="D10509" i="5"/>
  <c r="D10338" i="5"/>
  <c r="D10332" i="5"/>
  <c r="D10039" i="5"/>
  <c r="D9995" i="5"/>
  <c r="D9605" i="5"/>
  <c r="D9101" i="5"/>
  <c r="D8881" i="5"/>
  <c r="D8822" i="5"/>
  <c r="D8799" i="5"/>
  <c r="D8774" i="5"/>
  <c r="D8586" i="5"/>
  <c r="D8572" i="5"/>
  <c r="D8566" i="5"/>
  <c r="D8456" i="5"/>
  <c r="D8345" i="5"/>
  <c r="D7653" i="5"/>
  <c r="D7448" i="5"/>
  <c r="D7385" i="5"/>
  <c r="D7269" i="5"/>
  <c r="D6876" i="5"/>
  <c r="D6437" i="5"/>
  <c r="D6242" i="5"/>
  <c r="D6162" i="5"/>
  <c r="D5996" i="5"/>
  <c r="D5625" i="5"/>
  <c r="D5567" i="5"/>
  <c r="D5557" i="5"/>
  <c r="D5539" i="5"/>
  <c r="D5399" i="5"/>
  <c r="D5396" i="5"/>
  <c r="D4591" i="5"/>
  <c r="D4499" i="5"/>
  <c r="D4449" i="5"/>
  <c r="D4323" i="5"/>
  <c r="D3407" i="5"/>
  <c r="D3373" i="5"/>
  <c r="D3290" i="5"/>
  <c r="D3080" i="5"/>
  <c r="D3060" i="5"/>
  <c r="D3046" i="5"/>
  <c r="D3003" i="5"/>
  <c r="D2923" i="5"/>
  <c r="D2831" i="5"/>
  <c r="D2811" i="5"/>
  <c r="D2727" i="5"/>
  <c r="D2387" i="5"/>
  <c r="D2179" i="5"/>
  <c r="D1612" i="5"/>
  <c r="D1606" i="5"/>
  <c r="D1315" i="5"/>
  <c r="D847" i="5"/>
  <c r="D592" i="5"/>
  <c r="D11922" i="5"/>
  <c r="D11005" i="5"/>
  <c r="D10547" i="5"/>
  <c r="D9389" i="5"/>
  <c r="D8860" i="5"/>
  <c r="D8812" i="5"/>
  <c r="D8790" i="5"/>
  <c r="D8671" i="5"/>
  <c r="D8216" i="5"/>
  <c r="D7756" i="5"/>
  <c r="D7356" i="5"/>
  <c r="D3157" i="5"/>
  <c r="D3148" i="5"/>
  <c r="D3026" i="5"/>
  <c r="D1987" i="5"/>
  <c r="D1956" i="5"/>
  <c r="D1594" i="5"/>
  <c r="D965" i="5"/>
  <c r="D11397" i="5"/>
  <c r="D11165" i="5"/>
  <c r="D11164" i="5"/>
  <c r="D11162" i="5"/>
  <c r="D11161" i="5"/>
  <c r="D9053" i="5"/>
  <c r="D6380" i="5"/>
  <c r="D5335" i="5"/>
  <c r="D5266" i="5"/>
  <c r="D1864" i="5"/>
  <c r="D736" i="5"/>
  <c r="D689" i="5"/>
  <c r="D241" i="5"/>
  <c r="D1512" i="5"/>
  <c r="D5663" i="5"/>
  <c r="D754" i="5"/>
  <c r="D3481" i="5"/>
  <c r="D1942" i="5"/>
  <c r="D9186" i="5"/>
  <c r="D730" i="5"/>
  <c r="D10950" i="5"/>
  <c r="D10949" i="5"/>
  <c r="D10938" i="5"/>
  <c r="D10934" i="5"/>
  <c r="D9386" i="5"/>
  <c r="D8891" i="5"/>
  <c r="D8780" i="5"/>
  <c r="D7215" i="5"/>
  <c r="D6799" i="5"/>
  <c r="D5216" i="5"/>
  <c r="D4630" i="5"/>
  <c r="D3477" i="5"/>
  <c r="D2679" i="5"/>
  <c r="D2477" i="5"/>
  <c r="D2085" i="5"/>
  <c r="D1260" i="5"/>
  <c r="D1195" i="5"/>
  <c r="D10342" i="5"/>
  <c r="D8229" i="5"/>
  <c r="D5635" i="5"/>
  <c r="D12152" i="5"/>
  <c r="D11872" i="5"/>
  <c r="D11352" i="5"/>
  <c r="D11315" i="5"/>
  <c r="D11262" i="5"/>
  <c r="D11132" i="5"/>
  <c r="D11103" i="5"/>
  <c r="D11099" i="5"/>
  <c r="D10295" i="5"/>
  <c r="D9958" i="5"/>
  <c r="D9365" i="5"/>
  <c r="D8487" i="5"/>
  <c r="D8272" i="5"/>
  <c r="D8195" i="5"/>
  <c r="D8086" i="5"/>
  <c r="D7649" i="5"/>
  <c r="D7427" i="5"/>
  <c r="D7002" i="5"/>
  <c r="D6960" i="5"/>
  <c r="D6842" i="5"/>
  <c r="D6451" i="5"/>
  <c r="D5690" i="5"/>
  <c r="D5409" i="5"/>
  <c r="D5343" i="5"/>
  <c r="D5092" i="5"/>
  <c r="D5058" i="5"/>
  <c r="D4302" i="5"/>
  <c r="D4098" i="5"/>
  <c r="D2209" i="5"/>
  <c r="D1508" i="5"/>
  <c r="D1213" i="5"/>
  <c r="D768" i="5"/>
  <c r="D166" i="5"/>
  <c r="D139" i="5"/>
  <c r="D83" i="5"/>
  <c r="D6813" i="5"/>
  <c r="D6781" i="5"/>
  <c r="D11618" i="5"/>
  <c r="D11541" i="5"/>
  <c r="D10711" i="5"/>
  <c r="D10323" i="5"/>
  <c r="D10303" i="5"/>
  <c r="D9997" i="5"/>
  <c r="D9853" i="5"/>
  <c r="D9812" i="5"/>
  <c r="D9414" i="5"/>
  <c r="D8924" i="5"/>
  <c r="D8920" i="5"/>
  <c r="D8564" i="5"/>
  <c r="D8413" i="5"/>
  <c r="D8409" i="5"/>
  <c r="D8209" i="5"/>
  <c r="D7590" i="5"/>
  <c r="D7186" i="5"/>
  <c r="D7102" i="5"/>
  <c r="D7049" i="5"/>
  <c r="D7048" i="5"/>
  <c r="D6850" i="5"/>
  <c r="D6473" i="5"/>
  <c r="D6306" i="5"/>
  <c r="D5512" i="5"/>
  <c r="D5105" i="5"/>
  <c r="D3437" i="5"/>
  <c r="D3319" i="5"/>
  <c r="D3119" i="5"/>
  <c r="D2804" i="5"/>
  <c r="D2626" i="5"/>
  <c r="D2517" i="5"/>
  <c r="D2121" i="5"/>
  <c r="D1928" i="5"/>
  <c r="D1588" i="5"/>
  <c r="D1399" i="5"/>
  <c r="D1083" i="5"/>
  <c r="D1072" i="5"/>
  <c r="D817" i="5"/>
  <c r="D485" i="5"/>
  <c r="D9704" i="5"/>
  <c r="D9654" i="5"/>
  <c r="D8492" i="5"/>
  <c r="D8098" i="5"/>
  <c r="D8014" i="5"/>
  <c r="D7716" i="5"/>
  <c r="D7136" i="5"/>
  <c r="D6795" i="5"/>
  <c r="D5077" i="5"/>
  <c r="D4907" i="5"/>
  <c r="D4627" i="5"/>
  <c r="D4382" i="5"/>
  <c r="D2971" i="5"/>
  <c r="D598" i="5"/>
  <c r="D1473" i="5"/>
  <c r="D7182" i="5"/>
  <c r="D1728" i="5"/>
  <c r="D1798" i="5"/>
  <c r="D7123" i="5"/>
  <c r="D8119" i="5"/>
  <c r="D1615" i="5"/>
  <c r="D5905" i="5"/>
  <c r="D2934" i="5"/>
  <c r="D2468" i="5"/>
  <c r="D11960" i="5"/>
  <c r="D11584" i="5"/>
  <c r="D11404" i="5"/>
  <c r="D11322" i="5"/>
  <c r="D10506" i="5"/>
  <c r="D10354" i="5"/>
  <c r="D9956" i="5"/>
  <c r="D8337" i="5"/>
  <c r="D8143" i="5"/>
  <c r="D8123" i="5"/>
  <c r="D7894" i="5"/>
  <c r="D7887" i="5"/>
  <c r="D7684" i="5"/>
  <c r="D7480" i="5"/>
  <c r="D7437" i="5"/>
  <c r="D7433" i="5"/>
  <c r="D7170" i="5"/>
  <c r="D7120" i="5"/>
  <c r="D7019" i="5"/>
  <c r="D6977" i="5"/>
  <c r="D6955" i="5"/>
  <c r="D6115" i="5"/>
  <c r="D5867" i="5"/>
  <c r="D5433" i="5"/>
  <c r="D5357" i="5"/>
  <c r="D4940" i="5"/>
  <c r="D4762" i="5"/>
  <c r="D4510" i="5"/>
  <c r="D3255" i="5"/>
  <c r="D2906" i="5"/>
  <c r="D2487" i="5"/>
  <c r="D2483" i="5"/>
  <c r="D2455" i="5"/>
  <c r="D2419" i="5"/>
  <c r="D2214" i="5"/>
  <c r="D2149" i="5"/>
  <c r="D1966" i="5"/>
  <c r="D1858" i="5"/>
  <c r="D1744" i="5"/>
  <c r="D1661" i="5"/>
  <c r="D1525" i="5"/>
  <c r="D1521" i="5"/>
  <c r="D901" i="5"/>
  <c r="D849" i="5"/>
  <c r="D613" i="5"/>
  <c r="D468" i="5"/>
  <c r="D233" i="5"/>
  <c r="D173" i="5"/>
  <c r="D761" i="5"/>
  <c r="D9436" i="5"/>
  <c r="D7180" i="5"/>
  <c r="D11878" i="5"/>
  <c r="D11864" i="5"/>
  <c r="D11316" i="5"/>
  <c r="D10926" i="5"/>
  <c r="D9481" i="5"/>
  <c r="D9417" i="5"/>
  <c r="D9167" i="5"/>
  <c r="D9150" i="5"/>
  <c r="D8806" i="5"/>
  <c r="D8331" i="5"/>
  <c r="D8075" i="5"/>
  <c r="D8073" i="5"/>
  <c r="D7823" i="5"/>
  <c r="D5742" i="5"/>
  <c r="D5089" i="5"/>
  <c r="D4985" i="5"/>
  <c r="D4585" i="5"/>
  <c r="D2583" i="5"/>
  <c r="D2103" i="5"/>
  <c r="D1560" i="5"/>
  <c r="D1376" i="5"/>
  <c r="D548" i="5"/>
  <c r="D11321" i="5"/>
  <c r="D11261" i="5"/>
  <c r="D9892" i="5"/>
  <c r="D9264" i="5"/>
  <c r="D9061" i="5"/>
  <c r="D8584" i="5"/>
  <c r="D8315" i="5"/>
  <c r="D8049" i="5"/>
  <c r="D6802" i="5"/>
  <c r="D3268" i="5"/>
  <c r="D3187" i="5"/>
  <c r="D2851" i="5"/>
  <c r="D259" i="5"/>
  <c r="D11836" i="5"/>
  <c r="D11624" i="5"/>
  <c r="D11602" i="5"/>
  <c r="D10613" i="5"/>
  <c r="D10349" i="5"/>
  <c r="D10198" i="5"/>
  <c r="D9404" i="5"/>
  <c r="D9249" i="5"/>
  <c r="D9218" i="5"/>
  <c r="D8811" i="5"/>
  <c r="D8365" i="5"/>
  <c r="D6922" i="5"/>
  <c r="D5750" i="5"/>
  <c r="D5412" i="5"/>
  <c r="D2204" i="5"/>
  <c r="D1529" i="5"/>
  <c r="D424" i="5"/>
  <c r="D33" i="5"/>
  <c r="D11808" i="5"/>
  <c r="D10981" i="5"/>
  <c r="D9888" i="5"/>
  <c r="D8158" i="5"/>
  <c r="D7813" i="5"/>
  <c r="D7598" i="5"/>
  <c r="D7127" i="5"/>
  <c r="D7087" i="5"/>
  <c r="D6334" i="5"/>
  <c r="D5267" i="5"/>
  <c r="D4250" i="5"/>
  <c r="D3506" i="5"/>
  <c r="D3499" i="5"/>
  <c r="D2623" i="5"/>
  <c r="D2208" i="5"/>
  <c r="D2051" i="5"/>
  <c r="D1695" i="5"/>
  <c r="D1598" i="5"/>
  <c r="D987" i="5"/>
  <c r="D11330" i="5"/>
  <c r="D10578" i="5"/>
  <c r="D10247" i="5"/>
  <c r="D7687" i="5"/>
  <c r="D5079" i="5"/>
  <c r="D5027" i="5"/>
  <c r="D4509" i="5"/>
  <c r="D2504" i="5"/>
  <c r="D2380" i="5"/>
  <c r="D1893" i="5"/>
  <c r="D11772" i="5"/>
  <c r="D11644" i="5"/>
  <c r="D9638" i="5"/>
  <c r="D9423" i="5"/>
  <c r="D7034" i="5"/>
  <c r="D7029" i="5"/>
  <c r="D6199" i="5"/>
  <c r="D5890" i="5"/>
  <c r="D4593" i="5"/>
  <c r="D2098" i="5"/>
  <c r="D1683" i="5"/>
  <c r="D1536" i="5"/>
  <c r="D561" i="5"/>
  <c r="D11927" i="5"/>
  <c r="D11382" i="5"/>
  <c r="D10946" i="5"/>
  <c r="D10933" i="5"/>
  <c r="D10931" i="5"/>
  <c r="D9428" i="5"/>
  <c r="D8849" i="5"/>
  <c r="D8428" i="5"/>
  <c r="D8127" i="5"/>
  <c r="D7537" i="5"/>
  <c r="D5183" i="5"/>
  <c r="D4675" i="5"/>
  <c r="D4328" i="5"/>
  <c r="D3467" i="5"/>
  <c r="D3004" i="5"/>
  <c r="D1624" i="5"/>
  <c r="D1096" i="5"/>
  <c r="D45" i="5"/>
  <c r="D12" i="5"/>
  <c r="D12030" i="5"/>
  <c r="D11411" i="5"/>
  <c r="D11000" i="5"/>
  <c r="D10479" i="5"/>
  <c r="D10238" i="5"/>
  <c r="D10102" i="5"/>
  <c r="D10095" i="5"/>
  <c r="D9586" i="5"/>
  <c r="D9145" i="5"/>
  <c r="D5823" i="5"/>
  <c r="D5227" i="5"/>
  <c r="D5043" i="5"/>
  <c r="D4278" i="5"/>
  <c r="D3482" i="5"/>
  <c r="D2796" i="5"/>
  <c r="D2670" i="5"/>
  <c r="D2349" i="5"/>
  <c r="D2300" i="5"/>
  <c r="D1916" i="5"/>
  <c r="D893" i="5"/>
  <c r="D750" i="5"/>
  <c r="D11060" i="5"/>
  <c r="D6438" i="5"/>
  <c r="D11982" i="5"/>
  <c r="D11062" i="5"/>
  <c r="D11058" i="5"/>
  <c r="D8435" i="5"/>
  <c r="D8134" i="5"/>
  <c r="D3207" i="5"/>
  <c r="D3051" i="5"/>
  <c r="D2638" i="5"/>
  <c r="D1626" i="5"/>
  <c r="D10515" i="5"/>
  <c r="D818" i="5"/>
  <c r="D11998" i="5"/>
  <c r="D10758" i="5"/>
  <c r="D10255" i="5"/>
  <c r="D9991" i="5"/>
  <c r="D9778" i="5"/>
  <c r="D8841" i="5"/>
  <c r="D8470" i="5"/>
  <c r="D7901" i="5"/>
  <c r="D6832" i="5"/>
  <c r="D5060" i="5"/>
  <c r="D5054" i="5"/>
  <c r="D4500" i="5"/>
  <c r="D2382" i="5"/>
  <c r="D1994" i="5"/>
  <c r="D1429" i="5"/>
  <c r="D1202" i="5"/>
  <c r="D604" i="5"/>
  <c r="D503" i="5"/>
  <c r="D11148" i="5"/>
  <c r="D8518" i="5"/>
  <c r="D8017" i="5"/>
  <c r="D7769" i="5"/>
  <c r="D478" i="5"/>
  <c r="D446" i="5"/>
  <c r="D11050" i="5"/>
  <c r="D11047" i="5"/>
  <c r="D11046" i="5"/>
  <c r="D10314" i="5"/>
  <c r="D10244" i="5"/>
  <c r="D9976" i="5"/>
  <c r="D8910" i="5"/>
  <c r="D7608" i="5"/>
  <c r="D7095" i="5"/>
  <c r="D6539" i="5"/>
  <c r="D6528" i="5"/>
  <c r="D5951" i="5"/>
  <c r="D5661" i="5"/>
  <c r="D4996" i="5"/>
  <c r="D3177" i="5"/>
  <c r="D2571" i="5"/>
  <c r="D1619" i="5"/>
  <c r="D954" i="5"/>
  <c r="D590" i="5"/>
  <c r="D7345" i="5"/>
  <c r="D11428" i="5"/>
  <c r="D11393" i="5"/>
  <c r="D11026" i="5"/>
  <c r="D11020" i="5"/>
  <c r="D9328" i="5"/>
  <c r="D7922" i="5"/>
  <c r="D7910" i="5"/>
  <c r="D7750" i="5"/>
  <c r="D7712" i="5"/>
  <c r="D6093" i="5"/>
  <c r="D6032" i="5"/>
  <c r="D2292" i="5"/>
  <c r="D7767" i="5"/>
  <c r="D7237" i="5"/>
  <c r="D3306" i="5"/>
  <c r="D2378" i="5"/>
  <c r="D1676" i="5"/>
  <c r="D1163" i="5"/>
  <c r="D1132" i="5"/>
  <c r="D309" i="5"/>
  <c r="D10991" i="5"/>
  <c r="D10987" i="5"/>
  <c r="D10692" i="5"/>
  <c r="D7440" i="5"/>
  <c r="D6099" i="5"/>
  <c r="D2572" i="5"/>
  <c r="D2519" i="5"/>
  <c r="D1534" i="5"/>
  <c r="D2385" i="5"/>
  <c r="D5271" i="5"/>
  <c r="D9336" i="5"/>
  <c r="D6830" i="5"/>
  <c r="D7261" i="5"/>
  <c r="D1649" i="5"/>
  <c r="D11419" i="5"/>
  <c r="D11418" i="5"/>
  <c r="D11386" i="5"/>
  <c r="D9561" i="5"/>
  <c r="D9456" i="5"/>
  <c r="D8568" i="5"/>
  <c r="D8326" i="5"/>
  <c r="D8201" i="5"/>
  <c r="D7703" i="5"/>
  <c r="D7619" i="5"/>
  <c r="D7551" i="5"/>
  <c r="D7254" i="5"/>
  <c r="D7212" i="5"/>
  <c r="D7164" i="5"/>
  <c r="D7026" i="5"/>
  <c r="D6926" i="5"/>
  <c r="D6909" i="5"/>
  <c r="D6837" i="5"/>
  <c r="D6444" i="5"/>
  <c r="D6367" i="5"/>
  <c r="D6201" i="5"/>
  <c r="D5809" i="5"/>
  <c r="D5620" i="5"/>
  <c r="D5555" i="5"/>
  <c r="D5389" i="5"/>
  <c r="D4806" i="5"/>
  <c r="D4578" i="5"/>
  <c r="D3189" i="5"/>
  <c r="D3172" i="5"/>
  <c r="D3156" i="5"/>
  <c r="D3117" i="5"/>
  <c r="D2941" i="5"/>
  <c r="D2097" i="5"/>
  <c r="D1914" i="5"/>
  <c r="D1900" i="5"/>
  <c r="D1513" i="5"/>
  <c r="D1319" i="5"/>
  <c r="D1267" i="5"/>
  <c r="D1265" i="5"/>
  <c r="D1214" i="5"/>
  <c r="D1059" i="5"/>
  <c r="D1047" i="5"/>
  <c r="D869" i="5"/>
  <c r="D848" i="5"/>
  <c r="D806" i="5"/>
  <c r="D791" i="5"/>
  <c r="D771" i="5"/>
  <c r="D387" i="5"/>
  <c r="D286" i="5"/>
  <c r="D213" i="5"/>
  <c r="D76" i="5"/>
  <c r="D9534" i="5"/>
  <c r="D8152" i="5"/>
  <c r="D11882" i="5"/>
  <c r="D11654" i="5"/>
  <c r="D10393" i="5"/>
  <c r="D10387" i="5"/>
  <c r="D10367" i="5"/>
  <c r="D10157" i="5"/>
  <c r="D9917" i="5"/>
  <c r="D9884" i="5"/>
  <c r="D9852" i="5"/>
  <c r="D9469" i="5"/>
  <c r="D8752" i="5"/>
  <c r="D5811" i="5"/>
  <c r="D5626" i="5"/>
  <c r="D5179" i="5"/>
  <c r="D5162" i="5"/>
  <c r="D3533" i="5"/>
  <c r="D3428" i="5"/>
  <c r="D3202" i="5"/>
  <c r="D2709" i="5"/>
  <c r="D2464" i="5"/>
  <c r="D2165" i="5"/>
  <c r="D1992" i="5"/>
  <c r="D1443" i="5"/>
  <c r="D1307" i="5"/>
  <c r="D961" i="5"/>
  <c r="D686" i="5"/>
  <c r="D7832" i="5"/>
  <c r="D7655" i="5"/>
  <c r="D9014" i="5"/>
  <c r="D3021" i="5"/>
  <c r="D10495" i="5"/>
  <c r="D5524" i="5"/>
  <c r="D12126" i="5"/>
  <c r="D11008" i="5"/>
  <c r="D11007" i="5"/>
  <c r="D10557" i="5"/>
  <c r="D9902" i="5"/>
  <c r="D9437" i="5"/>
  <c r="D9097" i="5"/>
  <c r="D8874" i="5"/>
  <c r="D8109" i="5"/>
  <c r="D7268" i="5"/>
  <c r="D6806" i="5"/>
  <c r="D6415" i="5"/>
  <c r="D6205" i="5"/>
  <c r="D4931" i="5"/>
  <c r="D3521" i="5"/>
  <c r="D3239" i="5"/>
  <c r="D2898" i="5"/>
  <c r="D2592" i="5"/>
  <c r="D2575" i="5"/>
  <c r="D1886" i="5"/>
  <c r="D1710" i="5"/>
  <c r="D1523" i="5"/>
  <c r="D711" i="5"/>
  <c r="D97" i="5"/>
  <c r="D3275" i="5"/>
  <c r="D704" i="5"/>
  <c r="D5753" i="5"/>
  <c r="D4623" i="5"/>
  <c r="D3624" i="5"/>
  <c r="D1050" i="5"/>
  <c r="D9733" i="5"/>
  <c r="D8616" i="5"/>
  <c r="D8359" i="5"/>
  <c r="D8309" i="5"/>
  <c r="D7579" i="5"/>
  <c r="D7318" i="5"/>
  <c r="D6542" i="5"/>
  <c r="D6349" i="5"/>
  <c r="D6068" i="5"/>
  <c r="D5200" i="5"/>
  <c r="D4745" i="5"/>
  <c r="D4157" i="5"/>
  <c r="D3293" i="5"/>
  <c r="D3272" i="5"/>
  <c r="D3260" i="5"/>
  <c r="D3220" i="5"/>
  <c r="D3130" i="5"/>
  <c r="D3107" i="5"/>
  <c r="D3016" i="5"/>
  <c r="D2552" i="5"/>
  <c r="D1866" i="5"/>
  <c r="D1834" i="5"/>
  <c r="D1573" i="5"/>
  <c r="D1414" i="5"/>
  <c r="D1236" i="5"/>
  <c r="D797" i="5"/>
  <c r="D727" i="5"/>
  <c r="D4217" i="5"/>
  <c r="D11823" i="5"/>
  <c r="D11822" i="5"/>
  <c r="D8999" i="5"/>
  <c r="D7483" i="5"/>
  <c r="D6089" i="5"/>
  <c r="D5297" i="5"/>
  <c r="D4216" i="5"/>
  <c r="D3339" i="5"/>
  <c r="D2427" i="5"/>
  <c r="D2049" i="5"/>
  <c r="D1778" i="5"/>
  <c r="D6890" i="5"/>
  <c r="D2235" i="5"/>
  <c r="D12133" i="5"/>
  <c r="D11988" i="5"/>
  <c r="D11436" i="5"/>
  <c r="D11093" i="5"/>
  <c r="D11019" i="5"/>
  <c r="D10718" i="5"/>
  <c r="D9182" i="5"/>
  <c r="D9178" i="5"/>
  <c r="D9085" i="5"/>
  <c r="D9024" i="5"/>
  <c r="D9020" i="5"/>
  <c r="D8120" i="5"/>
  <c r="D8032" i="5"/>
  <c r="D7990" i="5"/>
  <c r="D7872" i="5"/>
  <c r="D7572" i="5"/>
  <c r="D7413" i="5"/>
  <c r="D7263" i="5"/>
  <c r="D5882" i="5"/>
  <c r="D5846" i="5"/>
  <c r="D5721" i="5"/>
  <c r="D5556" i="5"/>
  <c r="D5032" i="5"/>
  <c r="D4667" i="5"/>
  <c r="D4398" i="5"/>
  <c r="D3485" i="5"/>
  <c r="D3214" i="5"/>
  <c r="D2671" i="5"/>
  <c r="D2646" i="5"/>
  <c r="D2436" i="5"/>
  <c r="D2399" i="5"/>
  <c r="D1876" i="5"/>
  <c r="D732" i="5"/>
  <c r="D900" i="5"/>
  <c r="D8992" i="5"/>
  <c r="D2130" i="5"/>
  <c r="D11757" i="5"/>
  <c r="D11287" i="5"/>
  <c r="D9984" i="5"/>
  <c r="D9347" i="5"/>
  <c r="D9257" i="5"/>
  <c r="D9033" i="5"/>
  <c r="D7014" i="5"/>
  <c r="D6179" i="5"/>
  <c r="D6132" i="5"/>
  <c r="D6022" i="5"/>
  <c r="D6007" i="5"/>
  <c r="D5684" i="5"/>
  <c r="D5623" i="5"/>
  <c r="D5437" i="5"/>
  <c r="D5190" i="5"/>
  <c r="D4644" i="5"/>
  <c r="D4466" i="5"/>
  <c r="D4465" i="5"/>
  <c r="D4400" i="5"/>
  <c r="D3000" i="5"/>
  <c r="D2751" i="5"/>
  <c r="D2628" i="5"/>
  <c r="D2155" i="5"/>
  <c r="D2020" i="5"/>
  <c r="D1772" i="5"/>
  <c r="D1636" i="5"/>
  <c r="D1635" i="5"/>
  <c r="D1257" i="5"/>
  <c r="D1215" i="5"/>
  <c r="D8475" i="5"/>
  <c r="D12064" i="5"/>
  <c r="D11900" i="5"/>
  <c r="D11510" i="5"/>
  <c r="D10721" i="5"/>
  <c r="D10218" i="5"/>
  <c r="D10097" i="5"/>
  <c r="D10079" i="5"/>
  <c r="D10008" i="5"/>
  <c r="D9945" i="5"/>
  <c r="D9718" i="5"/>
  <c r="D9692" i="5"/>
  <c r="D9325" i="5"/>
  <c r="D9212" i="5"/>
  <c r="D8819" i="5"/>
  <c r="D8459" i="5"/>
  <c r="D8276" i="5"/>
  <c r="D7953" i="5"/>
  <c r="D7372" i="5"/>
  <c r="D7172" i="5"/>
  <c r="D6173" i="5"/>
  <c r="D5398" i="5"/>
  <c r="D5282" i="5"/>
  <c r="D3112" i="5"/>
  <c r="D2615" i="5"/>
  <c r="D2343" i="5"/>
  <c r="D1969" i="5"/>
  <c r="D1828" i="5"/>
  <c r="D1800" i="5"/>
  <c r="D1038" i="5"/>
  <c r="D908" i="5"/>
  <c r="D656" i="5"/>
  <c r="D330" i="5"/>
  <c r="D178" i="5"/>
  <c r="D168" i="5"/>
  <c r="D1295" i="5"/>
  <c r="D2605" i="5"/>
  <c r="D4951" i="5"/>
  <c r="D1281" i="5"/>
  <c r="D1161" i="5"/>
  <c r="D8828" i="5"/>
  <c r="D5036" i="5"/>
  <c r="D4410" i="5"/>
  <c r="D11710" i="5"/>
  <c r="D11664" i="5"/>
  <c r="D11288" i="5"/>
  <c r="D11234" i="5"/>
  <c r="D8836" i="5"/>
  <c r="D8814" i="5"/>
  <c r="D8795" i="5"/>
  <c r="D8603" i="5"/>
  <c r="D8522" i="5"/>
  <c r="D8517" i="5"/>
  <c r="D8439" i="5"/>
  <c r="D8296" i="5"/>
  <c r="D8267" i="5"/>
  <c r="D8251" i="5"/>
  <c r="D8153" i="5"/>
  <c r="D8142" i="5"/>
  <c r="D8092" i="5"/>
  <c r="D7907" i="5"/>
  <c r="D7815" i="5"/>
  <c r="D7543" i="5"/>
  <c r="D7248" i="5"/>
  <c r="D7167" i="5"/>
  <c r="D6990" i="5"/>
  <c r="D6882" i="5"/>
  <c r="D6556" i="5"/>
  <c r="D6468" i="5"/>
  <c r="D5654" i="5"/>
  <c r="D5621" i="5"/>
  <c r="D5465" i="5"/>
  <c r="D5361" i="5"/>
  <c r="D5262" i="5"/>
  <c r="D5123" i="5"/>
  <c r="D4883" i="5"/>
  <c r="D4536" i="5"/>
  <c r="D3246" i="5"/>
  <c r="D3215" i="5"/>
  <c r="D3213" i="5"/>
  <c r="D3206" i="5"/>
  <c r="D3145" i="5"/>
  <c r="D3143" i="5"/>
  <c r="D3038" i="5"/>
  <c r="D3011" i="5"/>
  <c r="D3009" i="5"/>
  <c r="D2945" i="5"/>
  <c r="D2694" i="5"/>
  <c r="D2612" i="5"/>
  <c r="D2375" i="5"/>
  <c r="D2296" i="5"/>
  <c r="D2290" i="5"/>
  <c r="D2233" i="5"/>
  <c r="D2201" i="5"/>
  <c r="D2136" i="5"/>
  <c r="D1884" i="5"/>
  <c r="D1829" i="5"/>
  <c r="D1729" i="5"/>
  <c r="D1653" i="5"/>
  <c r="D1571" i="5"/>
  <c r="D1484" i="5"/>
  <c r="D1113" i="5"/>
  <c r="D894" i="5"/>
  <c r="D762" i="5"/>
  <c r="D589" i="5"/>
  <c r="D514" i="5"/>
  <c r="D489" i="5"/>
  <c r="D397" i="5"/>
  <c r="D355" i="5"/>
  <c r="D205" i="5"/>
  <c r="D136" i="5"/>
  <c r="D8198" i="5"/>
  <c r="D11749" i="5"/>
  <c r="D11685" i="5"/>
  <c r="D11293" i="5"/>
  <c r="D10978" i="5"/>
  <c r="D10038" i="5"/>
  <c r="D9021" i="5"/>
  <c r="D8008" i="5"/>
  <c r="D7735" i="5"/>
  <c r="D6939" i="5"/>
  <c r="D5789" i="5"/>
  <c r="D2959" i="5"/>
  <c r="D2716" i="5"/>
  <c r="D2634" i="5"/>
  <c r="D2613" i="5"/>
  <c r="D2585" i="5"/>
  <c r="D2156" i="5"/>
  <c r="D1991" i="5"/>
  <c r="D1478" i="5"/>
  <c r="D1341" i="5"/>
  <c r="D1022" i="5"/>
  <c r="D154" i="5"/>
  <c r="D11904" i="5"/>
  <c r="D10162" i="5"/>
  <c r="D10113" i="5"/>
  <c r="D6238" i="5"/>
  <c r="D2813" i="5"/>
  <c r="D1862" i="5"/>
  <c r="D710" i="5"/>
  <c r="D11269" i="5"/>
  <c r="D11014" i="5"/>
  <c r="D6223" i="5"/>
  <c r="D5346" i="5"/>
  <c r="D4433" i="5"/>
  <c r="D2118" i="5"/>
  <c r="D1032" i="5"/>
  <c r="D11898" i="5"/>
  <c r="D11880" i="5"/>
  <c r="D11306" i="5"/>
  <c r="D10616" i="5"/>
  <c r="D10000" i="5"/>
  <c r="D9922" i="5"/>
  <c r="D5928" i="5"/>
  <c r="D5848" i="5"/>
  <c r="D5278" i="5"/>
  <c r="D4877" i="5"/>
  <c r="D4768" i="5"/>
  <c r="D3530" i="5"/>
  <c r="D2932" i="5"/>
  <c r="D1782" i="5"/>
  <c r="D1316" i="5"/>
  <c r="D1234" i="5"/>
  <c r="D1206" i="5"/>
  <c r="D226" i="5"/>
  <c r="D5561" i="5"/>
  <c r="D11361" i="5"/>
  <c r="D10460" i="5"/>
  <c r="D9362" i="5"/>
  <c r="D9333" i="5"/>
  <c r="D9173" i="5"/>
  <c r="D7609" i="5"/>
  <c r="D7025" i="5"/>
  <c r="D5741" i="5"/>
  <c r="D5121" i="5"/>
  <c r="D3361" i="5"/>
  <c r="D1758" i="5"/>
  <c r="D1300" i="5"/>
  <c r="D1178" i="5"/>
  <c r="D946" i="5"/>
  <c r="D700" i="5"/>
  <c r="D539" i="5"/>
  <c r="D451" i="5"/>
  <c r="D204" i="5"/>
  <c r="D74" i="5"/>
  <c r="D6569" i="5"/>
  <c r="D2767" i="5"/>
  <c r="D2384" i="5"/>
  <c r="D12087" i="5"/>
  <c r="D11251" i="5"/>
  <c r="D10722" i="5"/>
  <c r="D10717" i="5"/>
  <c r="D10536" i="5"/>
  <c r="D10002" i="5"/>
  <c r="D9996" i="5"/>
  <c r="D9608" i="5"/>
  <c r="D9382" i="5"/>
  <c r="D8328" i="5"/>
  <c r="D7280" i="5"/>
  <c r="D7126" i="5"/>
  <c r="D6414" i="5"/>
  <c r="D5887" i="5"/>
  <c r="D5608" i="5"/>
  <c r="D5046" i="5"/>
  <c r="D4826" i="5"/>
  <c r="D4266" i="5"/>
  <c r="D2578" i="5"/>
  <c r="D2539" i="5"/>
  <c r="D2537" i="5"/>
  <c r="D2407" i="5"/>
  <c r="D2186" i="5"/>
  <c r="D737" i="5"/>
  <c r="D9342" i="5"/>
  <c r="D6924" i="5"/>
  <c r="D6124" i="5"/>
  <c r="D11725" i="5"/>
  <c r="D11724" i="5"/>
  <c r="D10343" i="5"/>
  <c r="D10135" i="5"/>
  <c r="D10050" i="5"/>
  <c r="D6509" i="5"/>
  <c r="D6047" i="5"/>
  <c r="D6044" i="5"/>
  <c r="D5599" i="5"/>
  <c r="D4833" i="5"/>
  <c r="D3265" i="5"/>
  <c r="D2032" i="5"/>
  <c r="D2027" i="5"/>
  <c r="D497" i="5"/>
  <c r="D8965" i="5"/>
  <c r="D7227" i="5"/>
  <c r="D5998" i="5"/>
  <c r="D5754" i="5"/>
  <c r="D5363" i="5"/>
  <c r="D9228" i="5"/>
  <c r="D6370" i="5"/>
  <c r="D5483" i="5"/>
  <c r="D5050" i="5"/>
  <c r="D4454" i="5"/>
  <c r="D2342" i="5"/>
  <c r="D2074" i="5"/>
  <c r="D1065" i="5"/>
  <c r="D9966" i="5"/>
  <c r="D6860" i="5"/>
  <c r="D4300" i="5"/>
  <c r="D2737" i="5"/>
  <c r="D11814" i="5"/>
  <c r="D9550" i="5"/>
  <c r="D9373" i="5"/>
  <c r="D8358" i="5"/>
  <c r="D7459" i="5"/>
  <c r="D5543" i="5"/>
  <c r="D4619" i="5"/>
  <c r="D4260" i="5"/>
  <c r="D4055" i="5"/>
  <c r="D3243" i="5"/>
  <c r="D2114" i="5"/>
  <c r="D2042" i="5"/>
  <c r="D1689" i="5"/>
  <c r="D335" i="5"/>
  <c r="D113" i="5"/>
  <c r="D11762" i="5"/>
  <c r="D11199" i="5"/>
  <c r="D8376" i="5"/>
  <c r="D6786" i="5"/>
  <c r="D5649" i="5"/>
  <c r="D5015" i="5"/>
  <c r="D4752" i="5"/>
  <c r="D1422" i="5"/>
  <c r="D8618" i="5"/>
  <c r="D7335" i="5"/>
  <c r="D7109" i="5"/>
  <c r="D7013" i="5"/>
  <c r="D6965" i="5"/>
  <c r="D5352" i="5"/>
  <c r="D4646" i="5"/>
  <c r="D1806" i="5"/>
  <c r="D805" i="5"/>
  <c r="D52" i="5"/>
  <c r="D7130" i="5"/>
  <c r="D2928" i="5"/>
  <c r="D8402" i="5"/>
  <c r="D5842" i="5"/>
  <c r="D128" i="5"/>
  <c r="D12024" i="5"/>
  <c r="D11663" i="5"/>
  <c r="D11631" i="5"/>
  <c r="D11482" i="5"/>
  <c r="D11481" i="5"/>
  <c r="D11378" i="5"/>
  <c r="D10263" i="5"/>
  <c r="D10158" i="5"/>
  <c r="D10116" i="5"/>
  <c r="D9863" i="5"/>
  <c r="D9744" i="5"/>
  <c r="D9466" i="5"/>
  <c r="D9441" i="5"/>
  <c r="D8839" i="5"/>
  <c r="D8784" i="5"/>
  <c r="D7976" i="5"/>
  <c r="D7566" i="5"/>
  <c r="D7229" i="5"/>
  <c r="D7228" i="5"/>
  <c r="D6826" i="5"/>
  <c r="D5629" i="5"/>
  <c r="D5247" i="5"/>
  <c r="D4461" i="5"/>
  <c r="D3535" i="5"/>
  <c r="D3014" i="5"/>
  <c r="D2341" i="5"/>
  <c r="D2096" i="5"/>
  <c r="D2043" i="5"/>
  <c r="D1030" i="5"/>
  <c r="D1029" i="5"/>
  <c r="D1018" i="5"/>
  <c r="D1002" i="5"/>
  <c r="D785" i="5"/>
  <c r="D723" i="5"/>
  <c r="D11398" i="5"/>
  <c r="D9838" i="5"/>
  <c r="D7278" i="5"/>
  <c r="D7159" i="5"/>
  <c r="D6938" i="5"/>
  <c r="D3256" i="5"/>
  <c r="D2425" i="5"/>
  <c r="D717" i="5"/>
  <c r="D320" i="5"/>
  <c r="D8625" i="5"/>
  <c r="D3308" i="5"/>
  <c r="D7822" i="5"/>
  <c r="D7762" i="5"/>
  <c r="D7726" i="5"/>
  <c r="D6943" i="5"/>
  <c r="D6934" i="5"/>
  <c r="D6485" i="5"/>
  <c r="D6331" i="5"/>
  <c r="D5898" i="5"/>
  <c r="D4253" i="5"/>
  <c r="D3348" i="5"/>
  <c r="D2147" i="5"/>
  <c r="D2058" i="5"/>
  <c r="D2048" i="5"/>
  <c r="D1375" i="5"/>
  <c r="D1112" i="5"/>
  <c r="D406" i="5"/>
  <c r="D12045" i="5"/>
  <c r="D11994" i="5"/>
  <c r="D11335" i="5"/>
  <c r="D9737" i="5"/>
  <c r="D9729" i="5"/>
  <c r="D9726" i="5"/>
  <c r="D9634" i="5"/>
  <c r="D9626" i="5"/>
  <c r="D9039" i="5"/>
  <c r="D9015" i="5"/>
  <c r="D8820" i="5"/>
  <c r="D8412" i="5"/>
  <c r="D8010" i="5"/>
  <c r="D7839" i="5"/>
  <c r="D7757" i="5"/>
  <c r="D7601" i="5"/>
  <c r="D7379" i="5"/>
  <c r="D7376" i="5"/>
  <c r="D7369" i="5"/>
  <c r="D6369" i="5"/>
  <c r="D5368" i="5"/>
  <c r="D5068" i="5"/>
  <c r="D4681" i="5"/>
  <c r="D4635" i="5"/>
  <c r="D4450" i="5"/>
  <c r="D3412" i="5"/>
  <c r="D3089" i="5"/>
  <c r="D2940" i="5"/>
  <c r="D2463" i="5"/>
  <c r="D2357" i="5"/>
  <c r="D2297" i="5"/>
  <c r="D1761" i="5"/>
  <c r="D1297" i="5"/>
  <c r="D1164" i="5"/>
  <c r="D1027" i="5"/>
  <c r="D39" i="5"/>
  <c r="D12028" i="5"/>
  <c r="D11771" i="5"/>
  <c r="D10521" i="5"/>
  <c r="D9613" i="5"/>
  <c r="D6273" i="5"/>
  <c r="D5920" i="5"/>
  <c r="D5692" i="5"/>
  <c r="D5280" i="5"/>
  <c r="D5172" i="5"/>
  <c r="D4917" i="5"/>
  <c r="D4662" i="5"/>
  <c r="D3288" i="5"/>
  <c r="D3151" i="5"/>
  <c r="D2944" i="5"/>
  <c r="D2805" i="5"/>
  <c r="D2480" i="5"/>
  <c r="D1764" i="5"/>
  <c r="D1743" i="5"/>
  <c r="D1584" i="5"/>
  <c r="D1532" i="5"/>
  <c r="D1487" i="5"/>
  <c r="D1469" i="5"/>
  <c r="D934" i="5"/>
  <c r="D620" i="5"/>
  <c r="D8867" i="5"/>
  <c r="D7326" i="5"/>
  <c r="D3261" i="5"/>
  <c r="D2711" i="5"/>
  <c r="D528" i="5"/>
  <c r="D195" i="5"/>
  <c r="D8028" i="5"/>
  <c r="D6087" i="5"/>
  <c r="D4355" i="5"/>
  <c r="D3463" i="5"/>
  <c r="D2730" i="5"/>
  <c r="D1274" i="5"/>
  <c r="D2580" i="5"/>
  <c r="D8177" i="5"/>
  <c r="D7854" i="5"/>
  <c r="D7425" i="5"/>
  <c r="D5542" i="5"/>
  <c r="D4496" i="5"/>
  <c r="D2327" i="5"/>
  <c r="D5565" i="5"/>
  <c r="D4723" i="5"/>
  <c r="D4705" i="5"/>
  <c r="D4563" i="5"/>
  <c r="D3311" i="5"/>
  <c r="D2466" i="5"/>
  <c r="D1870" i="5"/>
  <c r="D1410" i="5"/>
  <c r="D11733" i="5"/>
  <c r="D6251" i="5"/>
  <c r="D4353" i="5"/>
  <c r="D3036" i="5"/>
  <c r="D1755" i="5"/>
  <c r="D1255" i="5"/>
  <c r="D2" i="5"/>
  <c r="D9438" i="5"/>
  <c r="D6937" i="5"/>
  <c r="D4716" i="5"/>
  <c r="D4566" i="5"/>
  <c r="D2414" i="5"/>
  <c r="D2337" i="5"/>
  <c r="D1662" i="5"/>
  <c r="D1015" i="5"/>
  <c r="D8035" i="5"/>
  <c r="D7354" i="5"/>
  <c r="D2568" i="5"/>
  <c r="D1820" i="5"/>
  <c r="D1813" i="5"/>
  <c r="D12096" i="5"/>
  <c r="D11917" i="5"/>
  <c r="D11368" i="5"/>
  <c r="D11363" i="5"/>
  <c r="D11285" i="5"/>
  <c r="D10554" i="5"/>
  <c r="D10487" i="5"/>
  <c r="D9926" i="5"/>
  <c r="D9854" i="5"/>
  <c r="D9783" i="5"/>
  <c r="D9735" i="5"/>
  <c r="D9637" i="5"/>
  <c r="D9611" i="5"/>
  <c r="D9066" i="5"/>
  <c r="D9036" i="5"/>
  <c r="D8787" i="5"/>
  <c r="D8649" i="5"/>
  <c r="D8424" i="5"/>
  <c r="D8422" i="5"/>
  <c r="D8348" i="5"/>
  <c r="D8294" i="5"/>
  <c r="D8169" i="5"/>
  <c r="D8166" i="5"/>
  <c r="D8149" i="5"/>
  <c r="D8024" i="5"/>
  <c r="D7423" i="5"/>
  <c r="D7371" i="5"/>
  <c r="D7321" i="5"/>
  <c r="D7320" i="5"/>
  <c r="D7135" i="5"/>
  <c r="D6919" i="5"/>
  <c r="D6896" i="5"/>
  <c r="D6803" i="5"/>
  <c r="D6800" i="5"/>
  <c r="D6388" i="5"/>
  <c r="D6382" i="5"/>
  <c r="D6330" i="5"/>
  <c r="D6073" i="5"/>
  <c r="D6028" i="5"/>
  <c r="D5952" i="5"/>
  <c r="D5892" i="5"/>
  <c r="D5864" i="5"/>
  <c r="D5800" i="5"/>
  <c r="D5697" i="5"/>
  <c r="D5522" i="5"/>
  <c r="D5517" i="5"/>
  <c r="D5472" i="5"/>
  <c r="D5303" i="5"/>
  <c r="D5295" i="5"/>
  <c r="D4753" i="5"/>
  <c r="D4537" i="5"/>
  <c r="D4507" i="5"/>
  <c r="D4491" i="5"/>
  <c r="D4412" i="5"/>
  <c r="D3498" i="5"/>
  <c r="D3448" i="5"/>
  <c r="D3269" i="5"/>
  <c r="D3164" i="5"/>
  <c r="D2946" i="5"/>
  <c r="D2549" i="5"/>
  <c r="D2482" i="5"/>
  <c r="D2194" i="5"/>
  <c r="D1885" i="5"/>
  <c r="D1623" i="5"/>
  <c r="D1196" i="5"/>
  <c r="D1165" i="5"/>
  <c r="D1087" i="5"/>
  <c r="D1016" i="5"/>
  <c r="D939" i="5"/>
  <c r="D935" i="5"/>
  <c r="D933" i="5"/>
  <c r="D851" i="5"/>
  <c r="D829" i="5"/>
  <c r="D809" i="5"/>
  <c r="D483" i="5"/>
  <c r="D371" i="5"/>
  <c r="D247" i="5"/>
  <c r="D167" i="5"/>
  <c r="D153" i="5"/>
  <c r="D8896" i="5"/>
  <c r="D12029" i="5"/>
  <c r="D8800" i="5"/>
  <c r="D7658" i="5"/>
  <c r="D7394" i="5"/>
  <c r="D6905" i="5"/>
  <c r="D5371" i="5"/>
  <c r="D4839" i="5"/>
  <c r="D1369" i="5"/>
  <c r="D197" i="5"/>
  <c r="D2355" i="5"/>
  <c r="D1140" i="5"/>
  <c r="D12125" i="5"/>
  <c r="D11359" i="5"/>
  <c r="D11327" i="5"/>
  <c r="D11142" i="5"/>
  <c r="D11129" i="5"/>
  <c r="D10697" i="5"/>
  <c r="D9818" i="5"/>
  <c r="D9656" i="5"/>
  <c r="D9196" i="5"/>
  <c r="D8892" i="5"/>
  <c r="D8793" i="5"/>
  <c r="D8775" i="5"/>
  <c r="D8419" i="5"/>
  <c r="D8327" i="5"/>
  <c r="D8242" i="5"/>
  <c r="D7863" i="5"/>
  <c r="D7736" i="5"/>
  <c r="D7638" i="5"/>
  <c r="D6953" i="5"/>
  <c r="D6878" i="5"/>
  <c r="D5976" i="5"/>
  <c r="D5439" i="5"/>
  <c r="D5338" i="5"/>
  <c r="D4796" i="5"/>
  <c r="D4238" i="5"/>
  <c r="D3029" i="5"/>
  <c r="D2497" i="5"/>
  <c r="D2401" i="5"/>
  <c r="D2286" i="5"/>
  <c r="D2266" i="5"/>
  <c r="D2122" i="5"/>
  <c r="D1887" i="5"/>
  <c r="D1721" i="5"/>
  <c r="D1355" i="5"/>
  <c r="D1247" i="5"/>
  <c r="D816" i="5"/>
  <c r="D706" i="5"/>
  <c r="D494" i="5"/>
  <c r="D57" i="5"/>
  <c r="D9334" i="5"/>
  <c r="D9179" i="5"/>
  <c r="D4321" i="5"/>
  <c r="D11963" i="5"/>
  <c r="D11560" i="5"/>
  <c r="D10087" i="5"/>
  <c r="D7602" i="5"/>
  <c r="D7106" i="5"/>
  <c r="D6475" i="5"/>
  <c r="D6026" i="5"/>
  <c r="D6006" i="5"/>
  <c r="D5220" i="5"/>
  <c r="D4718" i="5"/>
  <c r="D1324" i="5"/>
  <c r="D947" i="5"/>
  <c r="D9058" i="5"/>
  <c r="D8338" i="5"/>
  <c r="D6964" i="5"/>
  <c r="D6387" i="5"/>
  <c r="D5899" i="5"/>
  <c r="D627" i="5"/>
  <c r="D9952" i="5"/>
  <c r="D9568" i="5"/>
  <c r="D4771" i="5"/>
  <c r="D11564" i="5"/>
  <c r="D10694" i="5"/>
  <c r="D10412" i="5"/>
  <c r="D9968" i="5"/>
  <c r="D9782" i="5"/>
  <c r="D9722" i="5"/>
  <c r="D9721" i="5"/>
  <c r="D9660" i="5"/>
  <c r="D8868" i="5"/>
  <c r="D8855" i="5"/>
  <c r="D8147" i="5"/>
  <c r="D7744" i="5"/>
  <c r="D6547" i="5"/>
  <c r="D5755" i="5"/>
  <c r="D5416" i="5"/>
  <c r="D5263" i="5"/>
  <c r="D4823" i="5"/>
  <c r="D3334" i="5"/>
  <c r="D3079" i="5"/>
  <c r="D2492" i="5"/>
  <c r="D2488" i="5"/>
  <c r="D2252" i="5"/>
  <c r="D2166" i="5"/>
  <c r="D1610" i="5"/>
  <c r="D1570" i="5"/>
  <c r="D1441" i="5"/>
  <c r="D970" i="5"/>
  <c r="D820" i="5"/>
  <c r="D770" i="5"/>
  <c r="D133" i="5"/>
  <c r="D11583" i="5"/>
  <c r="D11563" i="5"/>
  <c r="D11358" i="5"/>
  <c r="D10478" i="5"/>
  <c r="D10476" i="5"/>
  <c r="D10321" i="5"/>
  <c r="D10309" i="5"/>
  <c r="D10214" i="5"/>
  <c r="D10107" i="5"/>
  <c r="D10040" i="5"/>
  <c r="D10031" i="5"/>
  <c r="D10012" i="5"/>
  <c r="D9338" i="5"/>
  <c r="D8984" i="5"/>
  <c r="D8959" i="5"/>
  <c r="D8655" i="5"/>
  <c r="D8442" i="5"/>
  <c r="D7078" i="5"/>
  <c r="D5487" i="5"/>
  <c r="D5187" i="5"/>
  <c r="D3208" i="5"/>
  <c r="D2857" i="5"/>
  <c r="D2030" i="5"/>
  <c r="D7047" i="5"/>
  <c r="D11920" i="5"/>
  <c r="D11879" i="5"/>
  <c r="D11435" i="5"/>
  <c r="D11429" i="5"/>
  <c r="D11342" i="5"/>
  <c r="D11333" i="5"/>
  <c r="D10449" i="5"/>
  <c r="D9923" i="5"/>
  <c r="D9909" i="5"/>
  <c r="D9894" i="5"/>
  <c r="D9563" i="5"/>
  <c r="D9476" i="5"/>
  <c r="D9270" i="5"/>
  <c r="D8742" i="5"/>
  <c r="D8681" i="5"/>
  <c r="D8638" i="5"/>
  <c r="D8433" i="5"/>
  <c r="D8053" i="5"/>
  <c r="D8001" i="5"/>
  <c r="D7945" i="5"/>
  <c r="D7867" i="5"/>
  <c r="D7399" i="5"/>
  <c r="D7255" i="5"/>
  <c r="D7121" i="5"/>
  <c r="D6983" i="5"/>
  <c r="D6513" i="5"/>
  <c r="D5988" i="5"/>
  <c r="D5934" i="5"/>
  <c r="D5757" i="5"/>
  <c r="D5732" i="5"/>
  <c r="D5731" i="5"/>
  <c r="D5547" i="5"/>
  <c r="D5281" i="5"/>
  <c r="D4091" i="5"/>
  <c r="D3303" i="5"/>
  <c r="D3295" i="5"/>
  <c r="D3113" i="5"/>
  <c r="D2782" i="5"/>
  <c r="D2762" i="5"/>
  <c r="D2754" i="5"/>
  <c r="D1794" i="5"/>
  <c r="D1675" i="5"/>
  <c r="D1181" i="5"/>
  <c r="D1021" i="5"/>
  <c r="D11675" i="5"/>
  <c r="D11553" i="5"/>
  <c r="D9461" i="5"/>
  <c r="D9357" i="5"/>
  <c r="D9040" i="5"/>
  <c r="D8859" i="5"/>
  <c r="D8279" i="5"/>
  <c r="D8065" i="5"/>
  <c r="D7259" i="5"/>
  <c r="D6957" i="5"/>
  <c r="D5865" i="5"/>
  <c r="D4656" i="5"/>
  <c r="D3447" i="5"/>
  <c r="D3442" i="5"/>
  <c r="D3355" i="5"/>
  <c r="D2503" i="5"/>
  <c r="D1664" i="5"/>
  <c r="D1141" i="5"/>
  <c r="D580" i="5"/>
  <c r="D419" i="5"/>
  <c r="D343" i="5"/>
  <c r="D284" i="5"/>
  <c r="D5132" i="5"/>
  <c r="D8504" i="5"/>
  <c r="D8754" i="5"/>
  <c r="D7965" i="5"/>
  <c r="D4555" i="5"/>
  <c r="D7111" i="5"/>
  <c r="D11868" i="5"/>
  <c r="D11704" i="5"/>
  <c r="D11430" i="5"/>
  <c r="D11384" i="5"/>
  <c r="D11383" i="5"/>
  <c r="D11339" i="5"/>
  <c r="D10595" i="5"/>
  <c r="D10457" i="5"/>
  <c r="D8732" i="5"/>
  <c r="D8607" i="5"/>
  <c r="D8130" i="5"/>
  <c r="D7795" i="5"/>
  <c r="D7410" i="5"/>
  <c r="D7166" i="5"/>
  <c r="D6839" i="5"/>
  <c r="D6828" i="5"/>
  <c r="D6827" i="5"/>
  <c r="D5325" i="5"/>
  <c r="D5047" i="5"/>
  <c r="D4847" i="5"/>
  <c r="D4495" i="5"/>
  <c r="D3186" i="5"/>
  <c r="D2909" i="5"/>
  <c r="D2481" i="5"/>
  <c r="D2037" i="5"/>
  <c r="D1967" i="5"/>
  <c r="D1950" i="5"/>
  <c r="D1881" i="5"/>
  <c r="D1760" i="5"/>
  <c r="D1620" i="5"/>
  <c r="D1603" i="5"/>
  <c r="D1432" i="5"/>
  <c r="D1390" i="5"/>
  <c r="D1333" i="5"/>
  <c r="D1212" i="5"/>
  <c r="D815" i="5"/>
  <c r="D476" i="5"/>
  <c r="D432" i="5"/>
  <c r="D296" i="5"/>
  <c r="D51" i="5"/>
  <c r="D11630" i="5"/>
  <c r="D11324" i="5"/>
  <c r="D10752" i="5"/>
  <c r="D10597" i="5"/>
  <c r="D10149" i="5"/>
  <c r="D9502" i="5"/>
  <c r="D8406" i="5"/>
  <c r="D4871" i="5"/>
  <c r="D4421" i="5"/>
  <c r="D2976" i="5"/>
  <c r="D2854" i="5"/>
  <c r="D2117" i="5"/>
  <c r="D1751" i="5"/>
  <c r="D10745" i="5"/>
  <c r="D2192" i="5"/>
  <c r="D12021" i="5"/>
  <c r="D11952" i="5"/>
  <c r="D11951" i="5"/>
  <c r="D11786" i="5"/>
  <c r="D11736" i="5"/>
  <c r="D11417" i="5"/>
  <c r="D10553" i="5"/>
  <c r="D10516" i="5"/>
  <c r="D10142" i="5"/>
  <c r="D10048" i="5"/>
  <c r="D9964" i="5"/>
  <c r="D8578" i="5"/>
  <c r="D8303" i="5"/>
  <c r="D8186" i="5"/>
  <c r="D7622" i="5"/>
  <c r="D6222" i="5"/>
  <c r="D6039" i="5"/>
  <c r="D5962" i="5"/>
  <c r="D5918" i="5"/>
  <c r="D5486" i="5"/>
  <c r="D5342" i="5"/>
  <c r="D5048" i="5"/>
  <c r="D4392" i="5"/>
  <c r="D2618" i="5"/>
  <c r="D2472" i="5"/>
  <c r="D2171" i="5"/>
  <c r="D2123" i="5"/>
  <c r="D1868" i="5"/>
  <c r="D1843" i="5"/>
  <c r="D1682" i="5"/>
  <c r="D1659" i="5"/>
  <c r="D1634" i="5"/>
  <c r="D1373" i="5"/>
  <c r="D906" i="5"/>
  <c r="D517" i="5"/>
  <c r="D482" i="5"/>
  <c r="D417" i="5"/>
  <c r="D285" i="5"/>
  <c r="D208" i="5"/>
  <c r="D22" i="5"/>
  <c r="D251" i="5"/>
  <c r="D11" i="5"/>
  <c r="D3400" i="5"/>
  <c r="D11678" i="5"/>
  <c r="D11621" i="5"/>
  <c r="D11595" i="5"/>
  <c r="D11253" i="5"/>
  <c r="D8983" i="5"/>
  <c r="D8927" i="5"/>
  <c r="D8804" i="5"/>
  <c r="D7710" i="5"/>
  <c r="D7429" i="5"/>
  <c r="D7129" i="5"/>
  <c r="D6944" i="5"/>
  <c r="D6788" i="5"/>
  <c r="D6231" i="5"/>
  <c r="D6193" i="5"/>
  <c r="D6171" i="5"/>
  <c r="D5968" i="5"/>
  <c r="D4816" i="5"/>
  <c r="D4529" i="5"/>
  <c r="D4374" i="5"/>
  <c r="D3487" i="5"/>
  <c r="D3479" i="5"/>
  <c r="D3298" i="5"/>
  <c r="D3075" i="5"/>
  <c r="D3055" i="5"/>
  <c r="D2873" i="5"/>
  <c r="D2672" i="5"/>
  <c r="D2563" i="5"/>
  <c r="D2559" i="5"/>
  <c r="D2299" i="5"/>
  <c r="D2246" i="5"/>
  <c r="D2133" i="5"/>
  <c r="D2132" i="5"/>
  <c r="D2104" i="5"/>
  <c r="D2018" i="5"/>
  <c r="D1958" i="5"/>
  <c r="D1713" i="5"/>
  <c r="D1569" i="5"/>
  <c r="D1546" i="5"/>
  <c r="D1252" i="5"/>
  <c r="D614" i="5"/>
  <c r="D297" i="5"/>
  <c r="D4506" i="5"/>
  <c r="D7380" i="5"/>
  <c r="D2346" i="5"/>
  <c r="D11425" i="5"/>
  <c r="D11101" i="5"/>
  <c r="D11098" i="5"/>
  <c r="D9969" i="5"/>
  <c r="D8441" i="5"/>
  <c r="D8040" i="5"/>
  <c r="D2586" i="5"/>
  <c r="D2234" i="5"/>
  <c r="D2195" i="5"/>
  <c r="D1796" i="5"/>
  <c r="D1463" i="5"/>
  <c r="D715" i="5"/>
  <c r="D11051" i="5"/>
  <c r="D11049" i="5"/>
  <c r="D9198" i="5"/>
  <c r="D8397" i="5"/>
  <c r="D7696" i="5"/>
  <c r="D7324" i="5"/>
  <c r="D6982" i="5"/>
  <c r="D4338" i="5"/>
  <c r="D664" i="5"/>
  <c r="D12060" i="5"/>
  <c r="D11238" i="5"/>
  <c r="D10599" i="5"/>
  <c r="D9647" i="5"/>
  <c r="D9016" i="5"/>
  <c r="D8902" i="5"/>
  <c r="D7889" i="5"/>
  <c r="D7692" i="5"/>
  <c r="D6049" i="5"/>
  <c r="D5270" i="5"/>
  <c r="D2933" i="5"/>
  <c r="D11416" i="5"/>
  <c r="D11307" i="5"/>
  <c r="D10471" i="5"/>
  <c r="D10458" i="5"/>
  <c r="D10453" i="5"/>
  <c r="D10122" i="5"/>
  <c r="D10105" i="5"/>
  <c r="D9640" i="5"/>
  <c r="D7332" i="5"/>
  <c r="D6925" i="5"/>
  <c r="D6814" i="5"/>
  <c r="D5845" i="5"/>
  <c r="D5000" i="5"/>
  <c r="D3379" i="5"/>
  <c r="D3340" i="5"/>
  <c r="D3245" i="5"/>
  <c r="D2981" i="5"/>
  <c r="D2956" i="5"/>
  <c r="D2139" i="5"/>
  <c r="D904" i="5"/>
  <c r="D11406" i="5"/>
  <c r="D11394" i="5"/>
  <c r="D11308" i="5"/>
  <c r="D10435" i="5"/>
  <c r="D10024" i="5"/>
  <c r="D9587" i="5"/>
  <c r="D9229" i="5"/>
  <c r="D8036" i="5"/>
  <c r="D7928" i="5"/>
  <c r="D4803" i="5"/>
  <c r="D4669" i="5"/>
  <c r="D1526" i="5"/>
  <c r="D870" i="5"/>
  <c r="D779" i="5"/>
  <c r="D505" i="5"/>
  <c r="D11829" i="5"/>
  <c r="D9041" i="5"/>
  <c r="D8993" i="5"/>
  <c r="D5870" i="5"/>
  <c r="D4880" i="5"/>
  <c r="D2553" i="5"/>
  <c r="D2100" i="5"/>
  <c r="D2041" i="5"/>
  <c r="D2040" i="5"/>
  <c r="D726" i="5"/>
  <c r="D635" i="5"/>
  <c r="D630" i="5"/>
  <c r="D8087" i="5"/>
  <c r="D7223" i="5"/>
  <c r="D11809" i="5"/>
  <c r="D11612" i="5"/>
  <c r="D9963" i="5"/>
  <c r="D8391" i="5"/>
  <c r="D5963" i="5"/>
  <c r="D5528" i="5"/>
  <c r="D3093" i="5"/>
  <c r="D1418" i="5"/>
  <c r="D333" i="5"/>
  <c r="D7610" i="5"/>
  <c r="D359" i="5"/>
  <c r="D11741" i="5"/>
  <c r="D11717" i="5"/>
  <c r="D9180" i="5"/>
  <c r="D8103" i="5"/>
  <c r="D7951" i="5"/>
  <c r="D7605" i="5"/>
  <c r="D7146" i="5"/>
  <c r="D5059" i="5"/>
  <c r="D2169" i="5"/>
  <c r="D1960" i="5"/>
  <c r="D1784" i="5"/>
  <c r="D1013" i="5"/>
  <c r="D266" i="5"/>
  <c r="D11835" i="5"/>
  <c r="D10368" i="5"/>
  <c r="D10362" i="5"/>
  <c r="D9208" i="5"/>
  <c r="D8431" i="5"/>
  <c r="D7173" i="5"/>
  <c r="D2913" i="5"/>
  <c r="D2567" i="5"/>
  <c r="D1538" i="5"/>
  <c r="D999" i="5"/>
  <c r="D588" i="5"/>
  <c r="D784" i="5"/>
  <c r="D606" i="5"/>
  <c r="D6077" i="5"/>
  <c r="D531" i="5"/>
  <c r="D8550" i="5"/>
  <c r="D1745" i="5"/>
  <c r="D10139" i="5"/>
  <c r="D10138" i="5"/>
  <c r="D9246" i="5"/>
  <c r="D9194" i="5"/>
  <c r="D7925" i="5"/>
  <c r="D7260" i="5"/>
  <c r="D7211" i="5"/>
  <c r="D5454" i="5"/>
  <c r="D4751" i="5"/>
  <c r="D3627" i="5"/>
  <c r="D2820" i="5"/>
  <c r="D2050" i="5"/>
  <c r="D1360" i="5"/>
  <c r="D1216" i="5"/>
  <c r="D705" i="5"/>
  <c r="D602" i="5"/>
  <c r="D240" i="5"/>
  <c r="D9452" i="5"/>
  <c r="D616" i="5"/>
  <c r="D8632" i="5"/>
  <c r="D9418" i="5"/>
  <c r="D2718" i="5"/>
  <c r="D12106" i="5"/>
  <c r="D12031" i="5"/>
  <c r="D11470" i="5"/>
  <c r="D11013" i="5"/>
  <c r="D10539" i="5"/>
  <c r="D10108" i="5"/>
  <c r="D9745" i="5"/>
  <c r="D9639" i="5"/>
  <c r="D9080" i="5"/>
  <c r="D9073" i="5"/>
  <c r="D8640" i="5"/>
  <c r="D8631" i="5"/>
  <c r="D8257" i="5"/>
  <c r="D8033" i="5"/>
  <c r="D7383" i="5"/>
  <c r="D5701" i="5"/>
  <c r="D5333" i="5"/>
  <c r="D5257" i="5"/>
  <c r="D5255" i="5"/>
  <c r="D5204" i="5"/>
  <c r="D4331" i="5"/>
  <c r="D3478" i="5"/>
  <c r="D3296" i="5"/>
  <c r="D3274" i="5"/>
  <c r="D3204" i="5"/>
  <c r="D3183" i="5"/>
  <c r="D3126" i="5"/>
  <c r="D3013" i="5"/>
  <c r="D2917" i="5"/>
  <c r="D2807" i="5"/>
  <c r="D2068" i="5"/>
  <c r="D2064" i="5"/>
  <c r="D1931" i="5"/>
  <c r="D1657" i="5"/>
  <c r="D1586" i="5"/>
  <c r="D1506" i="5"/>
  <c r="D1358" i="5"/>
  <c r="D1218" i="5"/>
  <c r="D1119" i="5"/>
  <c r="D644" i="5"/>
  <c r="D632" i="5"/>
  <c r="D610" i="5"/>
  <c r="D280" i="5"/>
  <c r="D235" i="5"/>
  <c r="D124" i="5"/>
  <c r="D106" i="5"/>
  <c r="D10028" i="5"/>
  <c r="D9750" i="5"/>
  <c r="D6891" i="5"/>
  <c r="D1972" i="5"/>
  <c r="D11931" i="5"/>
  <c r="D10502" i="5"/>
  <c r="D9429" i="5"/>
  <c r="D9401" i="5"/>
  <c r="D9104" i="5"/>
  <c r="D8356" i="5"/>
  <c r="D8105" i="5"/>
  <c r="D7243" i="5"/>
  <c r="D3471" i="5"/>
  <c r="D3452" i="5"/>
  <c r="D3238" i="5"/>
  <c r="D3069" i="5"/>
  <c r="D2825" i="5"/>
  <c r="D2723" i="5"/>
  <c r="D2680" i="5"/>
  <c r="D2528" i="5"/>
  <c r="D2093" i="5"/>
  <c r="D609" i="5"/>
  <c r="D608" i="5"/>
  <c r="D603" i="5"/>
  <c r="D11716" i="5"/>
  <c r="D11266" i="5"/>
  <c r="D9847" i="5"/>
  <c r="D9839" i="5"/>
  <c r="D9396" i="5"/>
  <c r="D8181" i="5"/>
  <c r="D1542" i="5"/>
  <c r="D859" i="5"/>
  <c r="D5246" i="5"/>
  <c r="D2513" i="5"/>
  <c r="D9383" i="5"/>
  <c r="D8861" i="5"/>
  <c r="D6920" i="5"/>
  <c r="D6777" i="5"/>
  <c r="D5218" i="5"/>
  <c r="D2410" i="5"/>
  <c r="D2076" i="5"/>
  <c r="D2073" i="5"/>
  <c r="D421" i="5"/>
  <c r="D294" i="5"/>
  <c r="D11018" i="5"/>
  <c r="D11017" i="5"/>
  <c r="D10957" i="5"/>
  <c r="D7723" i="5"/>
  <c r="D5417" i="5"/>
  <c r="D5076" i="5"/>
  <c r="D3127" i="5"/>
  <c r="D2526" i="5"/>
  <c r="D850" i="5"/>
  <c r="D12084" i="5"/>
  <c r="D12083" i="5"/>
  <c r="D11118" i="5"/>
  <c r="D10091" i="5"/>
  <c r="D8938" i="5"/>
  <c r="D8531" i="5"/>
  <c r="D5256" i="5"/>
  <c r="D4444" i="5"/>
  <c r="D3222" i="5"/>
  <c r="D3032" i="5"/>
  <c r="D1860" i="5"/>
  <c r="D1613" i="5"/>
  <c r="D7171" i="5"/>
  <c r="D6212" i="5"/>
  <c r="D11778" i="5"/>
  <c r="D8268" i="5"/>
  <c r="D7879" i="5"/>
  <c r="D7869" i="5"/>
  <c r="D7540" i="5"/>
  <c r="D6530" i="5"/>
  <c r="D5564" i="5"/>
  <c r="D3150" i="5"/>
  <c r="D615" i="5"/>
  <c r="D318" i="5"/>
  <c r="D36" i="5"/>
  <c r="D1026" i="5"/>
  <c r="D3419" i="5"/>
  <c r="D2601" i="5"/>
  <c r="D5507" i="5"/>
  <c r="D11792" i="5"/>
  <c r="D11720" i="5"/>
  <c r="D11697" i="5"/>
  <c r="D11609" i="5"/>
  <c r="D11468" i="5"/>
  <c r="D10052" i="5"/>
  <c r="D10043" i="5"/>
  <c r="D9709" i="5"/>
  <c r="D9631" i="5"/>
  <c r="D9163" i="5"/>
  <c r="D9148" i="5"/>
  <c r="D8963" i="5"/>
  <c r="D8939" i="5"/>
  <c r="D8863" i="5"/>
  <c r="D8378" i="5"/>
  <c r="D8244" i="5"/>
  <c r="D8078" i="5"/>
  <c r="D7975" i="5"/>
  <c r="D7802" i="5"/>
  <c r="D7546" i="5"/>
  <c r="D7451" i="5"/>
  <c r="D7436" i="5"/>
  <c r="D7252" i="5"/>
  <c r="D7122" i="5"/>
  <c r="D7083" i="5"/>
  <c r="D7035" i="5"/>
  <c r="D6993" i="5"/>
  <c r="D6228" i="5"/>
  <c r="D6117" i="5"/>
  <c r="D6008" i="5"/>
  <c r="D5856" i="5"/>
  <c r="D5562" i="5"/>
  <c r="D5537" i="5"/>
  <c r="D5438" i="5"/>
  <c r="D5210" i="5"/>
  <c r="D5108" i="5"/>
  <c r="D4919" i="5"/>
  <c r="D4610" i="5"/>
  <c r="D4602" i="5"/>
  <c r="D4590" i="5"/>
  <c r="D4340" i="5"/>
  <c r="D4281" i="5"/>
  <c r="D3802" i="5"/>
  <c r="D3415" i="5"/>
  <c r="D3273" i="5"/>
  <c r="D3100" i="5"/>
  <c r="D2259" i="5"/>
  <c r="D2238" i="5"/>
  <c r="D2002" i="5"/>
  <c r="D1548" i="5"/>
  <c r="D1461" i="5"/>
  <c r="D1457" i="5"/>
  <c r="D1174" i="5"/>
  <c r="D1168" i="5"/>
  <c r="D1105" i="5"/>
  <c r="D1080" i="5"/>
  <c r="D1025" i="5"/>
  <c r="D743" i="5"/>
  <c r="D145" i="5"/>
  <c r="D11441" i="5"/>
  <c r="D7541" i="5"/>
  <c r="D7256" i="5"/>
  <c r="D5964" i="5"/>
  <c r="D2554" i="5"/>
  <c r="D1718" i="5"/>
  <c r="D882" i="5"/>
  <c r="D752" i="5"/>
  <c r="D740" i="5"/>
  <c r="D8299" i="5"/>
  <c r="D7184" i="5"/>
  <c r="D5164" i="5"/>
  <c r="D5099" i="5"/>
  <c r="D3154" i="5"/>
  <c r="D903" i="5"/>
  <c r="D221" i="5"/>
  <c r="D104" i="5"/>
  <c r="D94" i="5"/>
  <c r="D6187" i="5"/>
  <c r="D11558" i="5"/>
  <c r="D11463" i="5"/>
  <c r="D11283" i="5"/>
  <c r="D10708" i="5"/>
  <c r="D10617" i="5"/>
  <c r="D10447" i="5"/>
  <c r="D10401" i="5"/>
  <c r="D8371" i="5"/>
  <c r="D8340" i="5"/>
  <c r="D7752" i="5"/>
  <c r="D5529" i="5"/>
  <c r="D5202" i="5"/>
  <c r="D4782" i="5"/>
  <c r="D2606" i="5"/>
  <c r="D2005" i="5"/>
  <c r="D365" i="5"/>
  <c r="D11970" i="5"/>
  <c r="D11969" i="5"/>
  <c r="D10993" i="5"/>
  <c r="D10739" i="5"/>
  <c r="D10437" i="5"/>
  <c r="D10416" i="5"/>
  <c r="D9343" i="5"/>
  <c r="D9335" i="5"/>
  <c r="D8590" i="5"/>
  <c r="D6239" i="5"/>
  <c r="D5948" i="5"/>
  <c r="D5127" i="5"/>
  <c r="D279" i="5"/>
  <c r="D12068" i="5"/>
  <c r="D10459" i="5"/>
  <c r="D9858" i="5"/>
  <c r="D9739" i="5"/>
  <c r="D5640" i="5"/>
  <c r="D3091" i="5"/>
  <c r="D751" i="5"/>
  <c r="D586" i="5"/>
  <c r="D555" i="5"/>
  <c r="D385" i="5"/>
  <c r="D102" i="5"/>
  <c r="D4051" i="5"/>
  <c r="D1934" i="5"/>
  <c r="D177" i="5"/>
  <c r="D6325" i="5"/>
  <c r="D5897" i="5"/>
  <c r="D4056" i="5"/>
  <c r="D2094" i="5"/>
  <c r="D677" i="5"/>
  <c r="D11818" i="5"/>
  <c r="D10685" i="5"/>
  <c r="D7531" i="5"/>
  <c r="D5651" i="5"/>
  <c r="D4639" i="5"/>
  <c r="D4342" i="5"/>
  <c r="D3405" i="5"/>
  <c r="D2590" i="5"/>
  <c r="D1008" i="5"/>
  <c r="D898" i="5"/>
  <c r="D596" i="5"/>
  <c r="D243" i="5"/>
  <c r="D91" i="5"/>
  <c r="D2053" i="5"/>
  <c r="D1804" i="5"/>
  <c r="D452" i="5"/>
  <c r="D10653" i="5"/>
  <c r="D7353" i="5"/>
  <c r="D4187" i="5"/>
  <c r="D4671" i="5"/>
  <c r="D4319" i="5"/>
  <c r="D2054" i="5"/>
  <c r="D2392" i="5"/>
  <c r="D3628" i="5"/>
  <c r="D6160" i="5"/>
  <c r="D5723" i="5"/>
  <c r="D5463" i="5"/>
  <c r="D5393" i="5"/>
  <c r="D4428" i="5"/>
  <c r="D4172" i="5"/>
  <c r="D2362" i="5"/>
  <c r="D2164" i="5"/>
  <c r="D11819" i="5"/>
  <c r="D10655" i="5"/>
  <c r="D10654" i="5"/>
  <c r="D10443" i="5"/>
  <c r="D9773" i="5"/>
  <c r="D9277" i="5"/>
  <c r="D5927" i="5"/>
  <c r="D5669" i="5"/>
  <c r="D4551" i="5"/>
  <c r="D4333" i="5"/>
  <c r="D1377" i="5"/>
  <c r="D141" i="5"/>
  <c r="D396" i="5"/>
  <c r="D202" i="5"/>
  <c r="D1356" i="5"/>
  <c r="D11787" i="5"/>
  <c r="D11651" i="5"/>
  <c r="D11590" i="5"/>
  <c r="D11511" i="5"/>
  <c r="D11402" i="5"/>
  <c r="D11391" i="5"/>
  <c r="D11390" i="5"/>
  <c r="D10922" i="5"/>
  <c r="D10691" i="5"/>
  <c r="D9620" i="5"/>
  <c r="D9171" i="5"/>
  <c r="D8986" i="5"/>
  <c r="D8258" i="5"/>
  <c r="D8247" i="5"/>
  <c r="D8124" i="5"/>
  <c r="D7599" i="5"/>
  <c r="D6180" i="5"/>
  <c r="D6155" i="5"/>
  <c r="D5912" i="5"/>
  <c r="D5250" i="5"/>
  <c r="D5221" i="5"/>
  <c r="D4948" i="5"/>
  <c r="D4589" i="5"/>
  <c r="D3427" i="5"/>
  <c r="D3322" i="5"/>
  <c r="D3165" i="5"/>
  <c r="D2440" i="5"/>
  <c r="D2430" i="5"/>
  <c r="D1986" i="5"/>
  <c r="D1985" i="5"/>
  <c r="D1811" i="5"/>
  <c r="D1693" i="5"/>
  <c r="D1580" i="5"/>
  <c r="D1259" i="5"/>
  <c r="D972" i="5"/>
  <c r="D922" i="5"/>
  <c r="D912" i="5"/>
  <c r="D562" i="5"/>
  <c r="D321" i="5"/>
  <c r="D32" i="5"/>
  <c r="D4414" i="5"/>
  <c r="D7993" i="5"/>
  <c r="D12080" i="5"/>
  <c r="D11999" i="5"/>
  <c r="D11975" i="5"/>
  <c r="D11974" i="5"/>
  <c r="D11901" i="5"/>
  <c r="D10733" i="5"/>
  <c r="D10583" i="5"/>
  <c r="D10556" i="5"/>
  <c r="D10551" i="5"/>
  <c r="D10411" i="5"/>
  <c r="D10392" i="5"/>
  <c r="D10329" i="5"/>
  <c r="D10282" i="5"/>
  <c r="D10268" i="5"/>
  <c r="D9719" i="5"/>
  <c r="D9685" i="5"/>
  <c r="D8651" i="5"/>
  <c r="D8403" i="5"/>
  <c r="D7924" i="5"/>
  <c r="D7905" i="5"/>
  <c r="D7730" i="5"/>
  <c r="D6798" i="5"/>
  <c r="D6137" i="5"/>
  <c r="D5575" i="5"/>
  <c r="D5374" i="5"/>
  <c r="D5188" i="5"/>
  <c r="D5139" i="5"/>
  <c r="D5034" i="5"/>
  <c r="D4811" i="5"/>
  <c r="D4277" i="5"/>
  <c r="D2764" i="5"/>
  <c r="D2616" i="5"/>
  <c r="D1898" i="5"/>
  <c r="D1511" i="5"/>
  <c r="D756" i="5"/>
  <c r="D739" i="5"/>
  <c r="D11452" i="5"/>
  <c r="D9742" i="5"/>
  <c r="D9368" i="5"/>
  <c r="D8380" i="5"/>
  <c r="D8226" i="5"/>
  <c r="D7984" i="5"/>
  <c r="D7220" i="5"/>
  <c r="D5627" i="5"/>
  <c r="D4481" i="5"/>
  <c r="D3058" i="5"/>
  <c r="D207" i="5"/>
  <c r="D11623" i="5"/>
  <c r="D10712" i="5"/>
  <c r="D10590" i="5"/>
  <c r="D9751" i="5"/>
  <c r="D9426" i="5"/>
  <c r="D8093" i="5"/>
  <c r="D7564" i="5"/>
  <c r="D7387" i="5"/>
  <c r="D3423" i="5"/>
  <c r="D2975" i="5"/>
  <c r="D1704" i="5"/>
  <c r="D1299" i="5"/>
  <c r="D8110" i="5"/>
  <c r="D5196" i="5"/>
  <c r="D230" i="5"/>
  <c r="D7559" i="5"/>
  <c r="D9682" i="5"/>
  <c r="D9517" i="5"/>
  <c r="D9251" i="5"/>
  <c r="D8833" i="5"/>
  <c r="D8711" i="5"/>
  <c r="D8111" i="5"/>
  <c r="D9887" i="5"/>
  <c r="D9861" i="5"/>
  <c r="D9279" i="5"/>
  <c r="D9087" i="5"/>
  <c r="D8043" i="5"/>
  <c r="D7614" i="5"/>
  <c r="D6871" i="5"/>
  <c r="D2867" i="5"/>
  <c r="D1787" i="5"/>
  <c r="D7761" i="5"/>
  <c r="D7453" i="5"/>
  <c r="D6252" i="5"/>
  <c r="D6233" i="5"/>
  <c r="D5594" i="5"/>
  <c r="D3394" i="5"/>
  <c r="D2713" i="5"/>
  <c r="D459" i="5"/>
  <c r="D1929" i="5"/>
  <c r="D4715" i="5"/>
  <c r="D1323" i="5"/>
  <c r="D513" i="5"/>
  <c r="D9047" i="5"/>
  <c r="D7465" i="5"/>
  <c r="D7258" i="5"/>
  <c r="D6981" i="5"/>
  <c r="D6495" i="5"/>
  <c r="D5743" i="5"/>
  <c r="D5726" i="5"/>
  <c r="D5320" i="5"/>
  <c r="D5163" i="5"/>
  <c r="D4405" i="5"/>
  <c r="D4241" i="5"/>
  <c r="D4234" i="5"/>
  <c r="D1611" i="5"/>
  <c r="D569" i="5"/>
  <c r="D9280" i="5"/>
  <c r="D7828" i="5"/>
  <c r="D4840" i="5"/>
  <c r="D10150" i="5"/>
  <c r="D9043" i="5"/>
  <c r="D7456" i="5"/>
  <c r="D3101" i="5"/>
  <c r="D2135" i="5"/>
  <c r="D1438" i="5"/>
  <c r="D2893" i="5"/>
  <c r="D140" i="5"/>
  <c r="D7051" i="5"/>
  <c r="D3577" i="5"/>
  <c r="D3358" i="5"/>
  <c r="D1873" i="5"/>
  <c r="D1533" i="5"/>
  <c r="D9910" i="5"/>
  <c r="D9901" i="5"/>
  <c r="D8191" i="5"/>
  <c r="D7405" i="5"/>
  <c r="D7149" i="5"/>
  <c r="D4710" i="5"/>
  <c r="D4584" i="5"/>
  <c r="D4274" i="5"/>
  <c r="D3848" i="5"/>
  <c r="D3199" i="5"/>
  <c r="D3161" i="5"/>
  <c r="D3118" i="5"/>
  <c r="D2849" i="5"/>
  <c r="D2765" i="5"/>
  <c r="D2550" i="5"/>
  <c r="D2107" i="5"/>
  <c r="D1757" i="5"/>
  <c r="D925" i="5"/>
  <c r="D888" i="5"/>
  <c r="D769" i="5"/>
  <c r="D735" i="5"/>
  <c r="D411" i="5"/>
  <c r="D372" i="5"/>
  <c r="D362" i="5"/>
  <c r="D303" i="5"/>
  <c r="D260" i="5"/>
  <c r="D130" i="5"/>
  <c r="D9" i="5"/>
  <c r="D6440" i="5"/>
  <c r="D3349" i="5"/>
  <c r="D2828" i="5"/>
  <c r="D2091" i="5"/>
  <c r="D685" i="5"/>
  <c r="D9302" i="5"/>
  <c r="D5591" i="5"/>
  <c r="D257" i="5"/>
  <c r="D6055" i="5"/>
  <c r="D3323" i="5"/>
  <c r="D1696" i="5"/>
  <c r="D1625" i="5"/>
  <c r="D1562" i="5"/>
  <c r="D276" i="5"/>
  <c r="D274" i="5"/>
  <c r="D40" i="5"/>
  <c r="D8958" i="5"/>
  <c r="D8323" i="5"/>
  <c r="D8219" i="5"/>
  <c r="D8185" i="5"/>
  <c r="D7567" i="5"/>
  <c r="D7454" i="5"/>
  <c r="D6968" i="5"/>
  <c r="D6208" i="5"/>
  <c r="D4358" i="5"/>
  <c r="D4085" i="5"/>
  <c r="D3512" i="5"/>
  <c r="D2396" i="5"/>
  <c r="D456" i="5"/>
  <c r="D8712" i="5"/>
  <c r="D7926" i="5"/>
  <c r="D7458" i="5"/>
  <c r="D5201" i="5"/>
  <c r="D2016" i="5"/>
  <c r="D1748" i="5"/>
  <c r="D9263" i="5"/>
  <c r="D8760" i="5"/>
  <c r="D8041" i="5"/>
  <c r="D7800" i="5"/>
  <c r="D4231" i="5"/>
  <c r="D2509" i="5"/>
  <c r="D2393" i="5"/>
  <c r="D1387" i="5"/>
  <c r="D480" i="5"/>
  <c r="D109" i="5"/>
  <c r="D10164" i="5"/>
  <c r="D9927" i="5"/>
  <c r="D8702" i="5"/>
  <c r="D5395" i="5"/>
  <c r="D10055" i="5"/>
  <c r="D9866" i="5"/>
  <c r="D9711" i="5"/>
  <c r="D9525" i="5"/>
  <c r="D9100" i="5"/>
  <c r="D8701" i="5"/>
  <c r="D8643" i="5"/>
  <c r="D8039" i="5"/>
  <c r="D8021" i="5"/>
  <c r="D7983" i="5"/>
  <c r="D7895" i="5"/>
  <c r="D7873" i="5"/>
  <c r="D7852" i="5"/>
  <c r="D7682" i="5"/>
  <c r="D7630" i="5"/>
  <c r="D7624" i="5"/>
  <c r="D7460" i="5"/>
  <c r="D7396" i="5"/>
  <c r="D7150" i="5"/>
  <c r="D6577" i="5"/>
  <c r="D6555" i="5"/>
  <c r="D6521" i="5"/>
  <c r="D6515" i="5"/>
  <c r="D6442" i="5"/>
  <c r="D6386" i="5"/>
  <c r="D6240" i="5"/>
  <c r="D5961" i="5"/>
  <c r="D5370" i="5"/>
  <c r="D5316" i="5"/>
  <c r="D5287" i="5"/>
  <c r="D4835" i="5"/>
  <c r="D4597" i="5"/>
  <c r="D4426" i="5"/>
  <c r="D3391" i="5"/>
  <c r="D3324" i="5"/>
  <c r="D3180" i="5"/>
  <c r="D9315" i="5"/>
  <c r="D9304" i="5"/>
  <c r="D9113" i="5"/>
  <c r="D8739" i="5"/>
  <c r="D7618" i="5"/>
  <c r="D7175" i="5"/>
  <c r="D1750" i="5"/>
  <c r="D10607" i="5"/>
  <c r="D10352" i="5"/>
  <c r="D10160" i="5"/>
  <c r="D10027" i="5"/>
  <c r="D9934" i="5"/>
  <c r="D9801" i="5"/>
  <c r="D9635" i="5"/>
  <c r="D9275" i="5"/>
  <c r="D9099" i="5"/>
  <c r="D8968" i="5"/>
  <c r="D8707" i="5"/>
  <c r="D7024" i="5"/>
  <c r="D6544" i="5"/>
  <c r="D6535" i="5"/>
  <c r="D5791" i="5"/>
  <c r="D5614" i="5"/>
  <c r="D5580" i="5"/>
  <c r="D4908" i="5"/>
  <c r="D3929" i="5"/>
  <c r="D2476" i="5"/>
  <c r="D701" i="5"/>
  <c r="D10366" i="5"/>
  <c r="D9293" i="5"/>
  <c r="D6400" i="5"/>
  <c r="D4900" i="5"/>
  <c r="D4735" i="5"/>
  <c r="D4666" i="5"/>
  <c r="D3439" i="5"/>
  <c r="D2345" i="5"/>
  <c r="D2310" i="5"/>
  <c r="D1936" i="5"/>
  <c r="D351" i="5"/>
  <c r="D3453" i="5"/>
  <c r="D1492" i="5"/>
  <c r="D12146" i="5"/>
  <c r="D12123" i="5"/>
  <c r="D12122" i="5"/>
  <c r="D12100" i="5"/>
  <c r="D12073" i="5"/>
  <c r="D11993" i="5"/>
  <c r="D11991" i="5"/>
  <c r="D11976" i="5"/>
  <c r="D11723" i="5"/>
  <c r="D11700" i="5"/>
  <c r="D11257" i="5"/>
  <c r="D11256" i="5"/>
  <c r="D11224" i="5"/>
  <c r="D9589" i="5"/>
  <c r="D6984" i="5"/>
  <c r="D4934" i="5"/>
  <c r="D405" i="5"/>
  <c r="D11267" i="5"/>
  <c r="D11235" i="5"/>
  <c r="D9821" i="5"/>
  <c r="D9523" i="5"/>
  <c r="D9351" i="5"/>
  <c r="D8179" i="5"/>
  <c r="D7991" i="5"/>
  <c r="D6317" i="5"/>
  <c r="D6070" i="5"/>
  <c r="D5766" i="5"/>
  <c r="D5177" i="5"/>
  <c r="D3558" i="5"/>
  <c r="D3545" i="5"/>
  <c r="D3507" i="5"/>
  <c r="D3341" i="5"/>
  <c r="D2538" i="5"/>
  <c r="D1293" i="5"/>
  <c r="D951" i="5"/>
  <c r="D827" i="5"/>
  <c r="D680" i="5"/>
  <c r="D11615" i="5"/>
  <c r="D11614" i="5"/>
  <c r="D11613" i="5"/>
  <c r="D11338" i="5"/>
  <c r="D10728" i="5"/>
  <c r="D10695" i="5"/>
  <c r="D10491" i="5"/>
  <c r="D10370" i="5"/>
  <c r="D10178" i="5"/>
  <c r="D9486" i="5"/>
  <c r="D9088" i="5"/>
  <c r="D8121" i="5"/>
  <c r="D5915" i="5"/>
  <c r="D5291" i="5"/>
  <c r="D4124" i="5"/>
  <c r="D3884" i="5"/>
  <c r="D3330" i="5"/>
  <c r="D2514" i="5"/>
  <c r="D1381" i="5"/>
  <c r="D1082" i="5"/>
  <c r="D658" i="5"/>
  <c r="D10614" i="5"/>
  <c r="D10754" i="5"/>
  <c r="D10422" i="5"/>
  <c r="D10223" i="5"/>
  <c r="D9919" i="5"/>
  <c r="D9510" i="5"/>
  <c r="D8672" i="5"/>
  <c r="D8648" i="5"/>
  <c r="D7582" i="5"/>
  <c r="D7488" i="5"/>
  <c r="D6585" i="5"/>
  <c r="D6214" i="5"/>
  <c r="D5189" i="5"/>
  <c r="D4767" i="5"/>
  <c r="D4746" i="5"/>
  <c r="D3312" i="5"/>
  <c r="D3098" i="5"/>
  <c r="D2168" i="5"/>
  <c r="D1191" i="5"/>
  <c r="D833" i="5"/>
  <c r="D67" i="5"/>
  <c r="D10361" i="5"/>
  <c r="D9098" i="5"/>
  <c r="D8694" i="5"/>
  <c r="D5236" i="5"/>
  <c r="D2675" i="5"/>
  <c r="D8761" i="5"/>
  <c r="D6477" i="5"/>
  <c r="D6411" i="5"/>
  <c r="D3476" i="5"/>
  <c r="D223" i="5"/>
  <c r="D3366" i="5"/>
  <c r="D1142" i="5"/>
  <c r="D10003" i="5"/>
  <c r="D8159" i="5"/>
  <c r="D7966" i="5"/>
  <c r="D7408" i="5"/>
  <c r="D9886" i="5"/>
  <c r="D9301" i="5"/>
  <c r="D8719" i="5"/>
  <c r="D8601" i="5"/>
  <c r="D4228" i="5"/>
  <c r="D3468" i="5"/>
  <c r="D3094" i="5"/>
  <c r="D2860" i="5"/>
  <c r="D1839" i="5"/>
  <c r="D1520" i="5"/>
  <c r="D1180" i="5"/>
  <c r="D12012" i="5"/>
  <c r="D12007" i="5"/>
  <c r="D11884" i="5"/>
  <c r="D11305" i="5"/>
  <c r="D9986" i="5"/>
  <c r="D9908" i="5"/>
  <c r="D9893" i="5"/>
  <c r="D9770" i="5"/>
  <c r="D9705" i="5"/>
  <c r="D9298" i="5"/>
  <c r="D8720" i="5"/>
  <c r="D8660" i="5"/>
  <c r="D8319" i="5"/>
  <c r="D7897" i="5"/>
  <c r="D7680" i="5"/>
  <c r="D7584" i="5"/>
  <c r="D7337" i="5"/>
  <c r="D7064" i="5"/>
  <c r="D6427" i="5"/>
  <c r="D6015" i="5"/>
  <c r="D5582" i="5"/>
  <c r="D5115" i="5"/>
  <c r="D4543" i="5"/>
  <c r="D3794" i="5"/>
  <c r="D3625" i="5"/>
  <c r="D3076" i="5"/>
  <c r="D2429" i="5"/>
  <c r="D1943" i="5"/>
  <c r="D1495" i="5"/>
  <c r="D755" i="5"/>
  <c r="D11985" i="5"/>
  <c r="D11735" i="5"/>
  <c r="D11669" i="5"/>
  <c r="D10350" i="5"/>
  <c r="D10284" i="5"/>
  <c r="D9916" i="5"/>
  <c r="D9813" i="5"/>
  <c r="D9667" i="5"/>
  <c r="D9501" i="5"/>
  <c r="D8682" i="5"/>
  <c r="D8381" i="5"/>
  <c r="D7952" i="5"/>
  <c r="D7843" i="5"/>
  <c r="D7053" i="5"/>
  <c r="D6406" i="5"/>
  <c r="D6241" i="5"/>
  <c r="D4707" i="5"/>
  <c r="D3280" i="5"/>
  <c r="D3173" i="5"/>
  <c r="D2225" i="5"/>
  <c r="D1591" i="5"/>
  <c r="D1474" i="5"/>
  <c r="D1378" i="5"/>
  <c r="D1329" i="5"/>
  <c r="D959" i="5"/>
  <c r="D515" i="5"/>
  <c r="D5426" i="5"/>
  <c r="D12121" i="5"/>
  <c r="D12002" i="5"/>
  <c r="D11233" i="5"/>
  <c r="D10391" i="5"/>
  <c r="D10278" i="5"/>
  <c r="D9841" i="5"/>
  <c r="D9518" i="5"/>
  <c r="D9076" i="5"/>
  <c r="D8369" i="5"/>
  <c r="D8170" i="5"/>
  <c r="D7836" i="5"/>
  <c r="D7833" i="5"/>
  <c r="D7796" i="5"/>
  <c r="D7575" i="5"/>
  <c r="D7080" i="5"/>
  <c r="D5498" i="5"/>
  <c r="D5086" i="5"/>
  <c r="D4708" i="5"/>
  <c r="D3408" i="5"/>
  <c r="D3146" i="5"/>
  <c r="D2952" i="5"/>
  <c r="D2654" i="5"/>
  <c r="D1207" i="5"/>
  <c r="D853" i="5"/>
  <c r="D382" i="5"/>
  <c r="D216" i="5"/>
  <c r="D12149" i="5"/>
  <c r="D12148" i="5"/>
  <c r="D12147" i="5"/>
  <c r="D11785" i="5"/>
  <c r="D10582" i="5"/>
  <c r="D10524" i="5"/>
  <c r="D10429" i="5"/>
  <c r="D10399" i="5"/>
  <c r="D10351" i="5"/>
  <c r="D9714" i="5"/>
  <c r="D9281" i="5"/>
  <c r="D8708" i="5"/>
  <c r="D8537" i="5"/>
  <c r="D7338" i="5"/>
  <c r="D6572" i="5"/>
  <c r="D5926" i="5"/>
  <c r="D5917" i="5"/>
  <c r="D5763" i="5"/>
  <c r="D5459" i="5"/>
  <c r="D3342" i="5"/>
  <c r="D3227" i="5"/>
  <c r="D2547" i="5"/>
  <c r="D2277" i="5"/>
  <c r="D2145" i="5"/>
  <c r="D1699" i="5"/>
  <c r="D1647" i="5"/>
  <c r="D1435" i="5"/>
  <c r="D338" i="5"/>
  <c r="D326" i="5"/>
  <c r="D4790" i="5"/>
  <c r="D2474" i="5"/>
  <c r="D2308" i="5"/>
  <c r="D11935" i="5"/>
  <c r="D11930" i="5"/>
  <c r="D11259" i="5"/>
  <c r="D11239" i="5"/>
  <c r="D10431" i="5"/>
  <c r="D10423" i="5"/>
  <c r="D10299" i="5"/>
  <c r="D10210" i="5"/>
  <c r="D10098" i="5"/>
  <c r="D10009" i="5"/>
  <c r="D9939" i="5"/>
  <c r="D9868" i="5"/>
  <c r="D9511" i="5"/>
  <c r="D9345" i="5"/>
  <c r="D9313" i="5"/>
  <c r="D9105" i="5"/>
  <c r="D9072" i="5"/>
  <c r="D8414" i="5"/>
  <c r="D8141" i="5"/>
  <c r="D7023" i="5"/>
  <c r="D6421" i="5"/>
  <c r="D6284" i="5"/>
  <c r="D6281" i="5"/>
  <c r="D6209" i="5"/>
  <c r="D6198" i="5"/>
  <c r="D6000" i="5"/>
  <c r="D5880" i="5"/>
  <c r="D5531" i="5"/>
  <c r="D4609" i="5"/>
  <c r="D4390" i="5"/>
  <c r="D3248" i="5"/>
  <c r="D3111" i="5"/>
  <c r="D3103" i="5"/>
  <c r="D2892" i="5"/>
  <c r="D2663" i="5"/>
  <c r="D1475" i="5"/>
  <c r="D35" i="5"/>
  <c r="D11915" i="5"/>
  <c r="D11764" i="5"/>
  <c r="D10442" i="5"/>
  <c r="D10428" i="5"/>
  <c r="D10289" i="5"/>
  <c r="D9929" i="5"/>
  <c r="D9896" i="5"/>
  <c r="D9806" i="5"/>
  <c r="D9697" i="5"/>
  <c r="D8746" i="5"/>
  <c r="D8560" i="5"/>
  <c r="D8019" i="5"/>
  <c r="D7981" i="5"/>
  <c r="D7938" i="5"/>
  <c r="D6314" i="5"/>
  <c r="D4775" i="5"/>
  <c r="D4361" i="5"/>
  <c r="D3615" i="5"/>
  <c r="D3257" i="5"/>
  <c r="D3059" i="5"/>
  <c r="D3035" i="5"/>
  <c r="D2797" i="5"/>
  <c r="D2143" i="5"/>
  <c r="D709" i="5"/>
  <c r="D85" i="5"/>
  <c r="D48" i="5"/>
  <c r="D12075" i="5"/>
  <c r="D11617" i="5"/>
  <c r="D10413" i="5"/>
  <c r="D10089" i="5"/>
  <c r="D10085" i="5"/>
  <c r="D10032" i="5"/>
  <c r="D10021" i="5"/>
  <c r="D9999" i="5"/>
  <c r="D9514" i="5"/>
  <c r="D8825" i="5"/>
  <c r="D8589" i="5"/>
  <c r="D7834" i="5"/>
  <c r="D7714" i="5"/>
  <c r="D7462" i="5"/>
  <c r="D6557" i="5"/>
  <c r="D6315" i="5"/>
  <c r="D4550" i="5"/>
  <c r="D4232" i="5"/>
  <c r="D3839" i="5"/>
  <c r="D3134" i="5"/>
  <c r="D2840" i="5"/>
  <c r="D2350" i="5"/>
  <c r="D1669" i="5"/>
  <c r="D950" i="5"/>
  <c r="D678" i="5"/>
  <c r="D622" i="5"/>
  <c r="D152" i="5"/>
  <c r="D9303" i="5"/>
  <c r="D11606" i="5"/>
  <c r="D11317" i="5"/>
  <c r="D11240" i="5"/>
  <c r="D10277" i="5"/>
  <c r="D9294" i="5"/>
  <c r="D9126" i="5"/>
  <c r="D8700" i="5"/>
  <c r="D8367" i="5"/>
  <c r="D7739" i="5"/>
  <c r="D4153" i="5"/>
  <c r="D3417" i="5"/>
  <c r="D3332" i="5"/>
  <c r="D3162" i="5"/>
  <c r="D2116" i="5"/>
  <c r="D1712" i="5"/>
  <c r="D1646" i="5"/>
  <c r="D558" i="5"/>
  <c r="D6167" i="5"/>
  <c r="D8399" i="5"/>
  <c r="D2009" i="5"/>
  <c r="D1780" i="5"/>
  <c r="D49" i="5"/>
  <c r="D61" i="5"/>
  <c r="D11691" i="5"/>
  <c r="D11559" i="5"/>
  <c r="D11302" i="5"/>
  <c r="D9947" i="5"/>
  <c r="D9658" i="5"/>
  <c r="D9552" i="5"/>
  <c r="D9544" i="5"/>
  <c r="D9543" i="5"/>
  <c r="D8644" i="5"/>
  <c r="D8581" i="5"/>
  <c r="D7930" i="5"/>
  <c r="D7819" i="5"/>
  <c r="D7817" i="5"/>
  <c r="D7105" i="5"/>
  <c r="D6114" i="5"/>
  <c r="D6063" i="5"/>
  <c r="D6054" i="5"/>
  <c r="D5936" i="5"/>
  <c r="D5748" i="5"/>
  <c r="D5722" i="5"/>
  <c r="D4732" i="5"/>
  <c r="D4364" i="5"/>
  <c r="D3504" i="5"/>
  <c r="D3489" i="5"/>
  <c r="D3395" i="5"/>
  <c r="D2818" i="5"/>
  <c r="D2329" i="5"/>
  <c r="D1904" i="5"/>
  <c r="D1423" i="5"/>
  <c r="D886" i="5"/>
  <c r="D458" i="5"/>
  <c r="D11561" i="5"/>
  <c r="D10995" i="5"/>
  <c r="D10258" i="5"/>
  <c r="D10187" i="5"/>
  <c r="D8864" i="5"/>
  <c r="D8182" i="5"/>
  <c r="D7342" i="5"/>
  <c r="D6531" i="5"/>
  <c r="D6304" i="5"/>
  <c r="D5844" i="5"/>
  <c r="D5698" i="5"/>
  <c r="D5659" i="5"/>
  <c r="D3196" i="5"/>
  <c r="D3017" i="5"/>
  <c r="D2560" i="5"/>
  <c r="D2534" i="5"/>
  <c r="D2446" i="5"/>
  <c r="D2197" i="5"/>
  <c r="D2092" i="5"/>
  <c r="D1651" i="5"/>
  <c r="D1528" i="5"/>
  <c r="D1365" i="5"/>
  <c r="D924" i="5"/>
  <c r="D683" i="5"/>
  <c r="D37" i="5"/>
  <c r="D12128" i="5"/>
  <c r="D11300" i="5"/>
  <c r="D10742" i="5"/>
  <c r="D10433" i="5"/>
  <c r="D10339" i="5"/>
  <c r="D10196" i="5"/>
  <c r="D10151" i="5"/>
  <c r="D9905" i="5"/>
  <c r="D9230" i="5"/>
  <c r="D8709" i="5"/>
  <c r="D8305" i="5"/>
  <c r="D7713" i="5"/>
  <c r="D4022" i="5"/>
  <c r="D2508" i="5"/>
  <c r="D1708" i="5"/>
  <c r="D1289" i="5"/>
  <c r="D1073" i="5"/>
  <c r="D12079" i="5"/>
  <c r="D10444" i="5"/>
  <c r="D10402" i="5"/>
  <c r="D10090" i="5"/>
  <c r="D10026" i="5"/>
  <c r="D9989" i="5"/>
  <c r="D9836" i="5"/>
  <c r="D9139" i="5"/>
  <c r="D9090" i="5"/>
  <c r="D8549" i="5"/>
  <c r="D7718" i="5"/>
  <c r="D7674" i="5"/>
  <c r="D7060" i="5"/>
  <c r="D6346" i="5"/>
  <c r="D6189" i="5"/>
  <c r="D5780" i="5"/>
  <c r="D5775" i="5"/>
  <c r="D4970" i="5"/>
  <c r="D4875" i="5"/>
  <c r="D3851" i="5"/>
  <c r="D1905" i="5"/>
  <c r="D1291" i="5"/>
  <c r="D963" i="5"/>
  <c r="D857" i="5"/>
  <c r="D3285" i="5"/>
  <c r="D11888" i="5"/>
  <c r="D11677" i="5"/>
  <c r="D9540" i="5"/>
  <c r="D9144" i="5"/>
  <c r="D9075" i="5"/>
  <c r="D8662" i="5"/>
  <c r="D7997" i="5"/>
  <c r="D7853" i="5"/>
  <c r="D7677" i="5"/>
  <c r="D6269" i="5"/>
  <c r="D5725" i="5"/>
  <c r="D4743" i="5"/>
  <c r="D4303" i="5"/>
  <c r="D3959" i="5"/>
  <c r="D3049" i="5"/>
  <c r="D2512" i="5"/>
  <c r="D2221" i="5"/>
  <c r="D921" i="5"/>
  <c r="D414" i="5"/>
  <c r="D337" i="5"/>
  <c r="D273" i="5"/>
  <c r="D138" i="5"/>
  <c r="D8998" i="5"/>
  <c r="D12010" i="5"/>
  <c r="D10390" i="5"/>
  <c r="D10359" i="5"/>
  <c r="D9715" i="5"/>
  <c r="D9537" i="5"/>
  <c r="D8726" i="5"/>
  <c r="D8645" i="5"/>
  <c r="D8388" i="5"/>
  <c r="D6407" i="5"/>
  <c r="D5642" i="5"/>
  <c r="D5572" i="5"/>
  <c r="D2935" i="5"/>
  <c r="D234" i="5"/>
  <c r="D675" i="5"/>
  <c r="D11968" i="5"/>
  <c r="D11905" i="5"/>
  <c r="D11708" i="5"/>
  <c r="D11255" i="5"/>
  <c r="D10404" i="5"/>
  <c r="D10358" i="5"/>
  <c r="D9810" i="5"/>
  <c r="D9006" i="5"/>
  <c r="D8768" i="5"/>
  <c r="D8178" i="5"/>
  <c r="D8025" i="5"/>
  <c r="D7913" i="5"/>
  <c r="D7628" i="5"/>
  <c r="D6584" i="5"/>
  <c r="D6568" i="5"/>
  <c r="D6567" i="5"/>
  <c r="D6563" i="5"/>
  <c r="D6410" i="5"/>
  <c r="D6355" i="5"/>
  <c r="D6195" i="5"/>
  <c r="D6140" i="5"/>
  <c r="D5802" i="5"/>
  <c r="D5782" i="5"/>
  <c r="D4885" i="5"/>
  <c r="D4497" i="5"/>
  <c r="D4075" i="5"/>
  <c r="D3551" i="5"/>
  <c r="D3388" i="5"/>
  <c r="D2948" i="5"/>
  <c r="D2942" i="5"/>
  <c r="D2359" i="5"/>
  <c r="D1803" i="5"/>
  <c r="D1336" i="5"/>
  <c r="D1311" i="5"/>
  <c r="D1088" i="5"/>
  <c r="D679" i="5"/>
  <c r="D366" i="5"/>
  <c r="D185" i="5"/>
  <c r="D4219" i="5"/>
  <c r="D2531" i="5"/>
  <c r="D551" i="5"/>
  <c r="D3540" i="5"/>
  <c r="D1746" i="5"/>
  <c r="D12102" i="5"/>
  <c r="D12027" i="5"/>
  <c r="D12004" i="5"/>
  <c r="D11666" i="5"/>
  <c r="D11665" i="5"/>
  <c r="D11230" i="5"/>
  <c r="D10720" i="5"/>
  <c r="D10700" i="5"/>
  <c r="D10450" i="5"/>
  <c r="D10324" i="5"/>
  <c r="D9957" i="5"/>
  <c r="D9798" i="5"/>
  <c r="D9297" i="5"/>
  <c r="D9295" i="5"/>
  <c r="D9045" i="5"/>
  <c r="D8647" i="5"/>
  <c r="D8636" i="5"/>
  <c r="D8312" i="5"/>
  <c r="D7585" i="5"/>
  <c r="D7057" i="5"/>
  <c r="D6481" i="5"/>
  <c r="D6262" i="5"/>
  <c r="D5120" i="5"/>
  <c r="D4490" i="5"/>
  <c r="D4044" i="5"/>
  <c r="D3534" i="5"/>
  <c r="D3520" i="5"/>
  <c r="D2775" i="5"/>
  <c r="D2529" i="5"/>
  <c r="D2459" i="5"/>
  <c r="D2086" i="5"/>
  <c r="D1322" i="5"/>
  <c r="D889" i="5"/>
  <c r="D877" i="5"/>
  <c r="D868" i="5"/>
  <c r="D638" i="5"/>
  <c r="D313" i="5"/>
  <c r="D7626" i="5"/>
  <c r="D9515" i="5"/>
  <c r="D6138" i="5"/>
  <c r="D6110" i="5"/>
  <c r="D9898" i="5"/>
  <c r="D11990" i="5"/>
  <c r="D10749" i="5"/>
  <c r="D10741" i="5"/>
  <c r="D10400" i="5"/>
  <c r="D10376" i="5"/>
  <c r="D10264" i="5"/>
  <c r="D10176" i="5"/>
  <c r="D9470" i="5"/>
  <c r="D9465" i="5"/>
  <c r="D9271" i="5"/>
  <c r="D8945" i="5"/>
  <c r="D7797" i="5"/>
  <c r="D7438" i="5"/>
  <c r="D6404" i="5"/>
  <c r="D6263" i="5"/>
  <c r="D5784" i="5"/>
  <c r="D5445" i="5"/>
  <c r="D4944" i="5"/>
  <c r="D4878" i="5"/>
  <c r="D4424" i="5"/>
  <c r="D4357" i="5"/>
  <c r="D3735" i="5"/>
  <c r="D3578" i="5"/>
  <c r="D3434" i="5"/>
  <c r="D2744" i="5"/>
  <c r="D2254" i="5"/>
  <c r="D1951" i="5"/>
  <c r="D1678" i="5"/>
  <c r="D1552" i="5"/>
  <c r="D1510" i="5"/>
  <c r="D393" i="5"/>
  <c r="D11699" i="5"/>
  <c r="D9707" i="5"/>
  <c r="D9291" i="5"/>
  <c r="D8741" i="5"/>
  <c r="D6498" i="5"/>
  <c r="D6010" i="5"/>
  <c r="D5550" i="5"/>
  <c r="D4615" i="5"/>
  <c r="D11918" i="5"/>
  <c r="D11627" i="5"/>
  <c r="D11254" i="5"/>
  <c r="D9994" i="5"/>
  <c r="D9978" i="5"/>
  <c r="D9815" i="5"/>
  <c r="D9807" i="5"/>
  <c r="D9071" i="5"/>
  <c r="D8767" i="5"/>
  <c r="D8497" i="5"/>
  <c r="D8342" i="5"/>
  <c r="D7821" i="5"/>
  <c r="D7816" i="5"/>
  <c r="D7055" i="5"/>
  <c r="D6512" i="5"/>
  <c r="D6156" i="5"/>
  <c r="D4706" i="5"/>
  <c r="D4037" i="5"/>
  <c r="D2681" i="5"/>
  <c r="D2215" i="5"/>
  <c r="D1501" i="5"/>
  <c r="D12039" i="5"/>
  <c r="D11247" i="5"/>
  <c r="D10570" i="5"/>
  <c r="D10100" i="5"/>
  <c r="D9953" i="5"/>
  <c r="D9759" i="5"/>
  <c r="D9130" i="5"/>
  <c r="D9042" i="5"/>
  <c r="D8704" i="5"/>
  <c r="D8097" i="5"/>
  <c r="D7820" i="5"/>
  <c r="D6465" i="5"/>
  <c r="D6340" i="5"/>
  <c r="D6154" i="5"/>
  <c r="D5125" i="5"/>
  <c r="D3772" i="5"/>
  <c r="D3077" i="5"/>
  <c r="D512" i="5"/>
  <c r="D484" i="5"/>
  <c r="D11932" i="5"/>
  <c r="D11674" i="5"/>
  <c r="D11673" i="5"/>
  <c r="D10726" i="5"/>
  <c r="D10395" i="5"/>
  <c r="D10340" i="5"/>
  <c r="D9269" i="5"/>
  <c r="D8736" i="5"/>
  <c r="D8597" i="5"/>
  <c r="D6365" i="5"/>
  <c r="D6206" i="5"/>
  <c r="D6018" i="5"/>
  <c r="D5929" i="5"/>
  <c r="D5173" i="5"/>
  <c r="D4982" i="5"/>
  <c r="D4980" i="5"/>
  <c r="D3685" i="5"/>
  <c r="D3336" i="5"/>
  <c r="D3283" i="5"/>
  <c r="D2852" i="5"/>
  <c r="D2779" i="5"/>
  <c r="D2206" i="5"/>
  <c r="D2022" i="5"/>
  <c r="D1909" i="5"/>
  <c r="D1058" i="5"/>
  <c r="D501" i="5"/>
  <c r="D16" i="5"/>
  <c r="D9855" i="5"/>
  <c r="D11769" i="5"/>
  <c r="D10606" i="5"/>
  <c r="D10276" i="5"/>
  <c r="D10227" i="5"/>
  <c r="D9899" i="5"/>
  <c r="D9804" i="5"/>
  <c r="D9699" i="5"/>
  <c r="D7868" i="5"/>
  <c r="D7486" i="5"/>
  <c r="D5946" i="5"/>
  <c r="D5689" i="5"/>
  <c r="D5405" i="5"/>
  <c r="D3090" i="5"/>
  <c r="D3044" i="5"/>
  <c r="D1439" i="5"/>
  <c r="D594" i="5"/>
  <c r="D1709" i="5"/>
  <c r="D2922" i="5"/>
  <c r="D880" i="5"/>
  <c r="D6084" i="5"/>
  <c r="D3515" i="5"/>
  <c r="D12054" i="5"/>
  <c r="D11226" i="5"/>
  <c r="D10693" i="5"/>
  <c r="D10499" i="5"/>
  <c r="D10066" i="5"/>
  <c r="D9988" i="5"/>
  <c r="D9891" i="5"/>
  <c r="D9701" i="5"/>
  <c r="D9539" i="5"/>
  <c r="D9520" i="5"/>
  <c r="D9276" i="5"/>
  <c r="D8507" i="5"/>
  <c r="D8230" i="5"/>
  <c r="D7562" i="5"/>
  <c r="D7100" i="5"/>
  <c r="D7061" i="5"/>
  <c r="D6433" i="5"/>
  <c r="D5710" i="5"/>
  <c r="D4858" i="5"/>
  <c r="D4579" i="5"/>
  <c r="D4576" i="5"/>
  <c r="D4264" i="5"/>
  <c r="D4163" i="5"/>
  <c r="D3895" i="5"/>
  <c r="D3193" i="5"/>
  <c r="D2688" i="5"/>
  <c r="D2643" i="5"/>
  <c r="D2597" i="5"/>
  <c r="D1391" i="5"/>
  <c r="D383" i="5"/>
  <c r="D8706" i="5"/>
  <c r="D4130" i="5"/>
  <c r="D8145" i="5"/>
  <c r="D12124" i="5"/>
  <c r="D12077" i="5"/>
  <c r="D11589" i="5"/>
  <c r="D11268" i="5"/>
  <c r="D11249" i="5"/>
  <c r="D10118" i="5"/>
  <c r="D9914" i="5"/>
  <c r="D9708" i="5"/>
  <c r="D9102" i="5"/>
  <c r="D9082" i="5"/>
  <c r="D8318" i="5"/>
  <c r="D7824" i="5"/>
  <c r="D7457" i="5"/>
  <c r="D6586" i="5"/>
  <c r="D6529" i="5"/>
  <c r="D6111" i="5"/>
  <c r="D5147" i="5"/>
  <c r="D4736" i="5"/>
  <c r="D4682" i="5"/>
  <c r="D4257" i="5"/>
  <c r="D4058" i="5"/>
  <c r="D3495" i="5"/>
  <c r="D2747" i="5"/>
  <c r="D2594" i="5"/>
  <c r="D1292" i="5"/>
  <c r="D269" i="5"/>
  <c r="D11657" i="5"/>
  <c r="D10369" i="5"/>
  <c r="D9549" i="5"/>
  <c r="D9506" i="5"/>
  <c r="D9312" i="5"/>
  <c r="D8769" i="5"/>
  <c r="D8745" i="5"/>
  <c r="D8175" i="5"/>
  <c r="D7642" i="5"/>
  <c r="D7479" i="5"/>
  <c r="D6253" i="5"/>
  <c r="D3964" i="5"/>
  <c r="D3310" i="5"/>
  <c r="D2525" i="5"/>
  <c r="D1925" i="5"/>
  <c r="D1799" i="5"/>
  <c r="D1759" i="5"/>
  <c r="D1566" i="5"/>
  <c r="D1468" i="5"/>
  <c r="D1371" i="5"/>
  <c r="D457" i="5"/>
  <c r="D134" i="5"/>
  <c r="D2379" i="5"/>
  <c r="D11593" i="5"/>
  <c r="D10054" i="5"/>
  <c r="D9950" i="5"/>
  <c r="D9713" i="5"/>
  <c r="D9703" i="5"/>
  <c r="D9547" i="5"/>
  <c r="D9484" i="5"/>
  <c r="D9129" i="5"/>
  <c r="D8749" i="5"/>
  <c r="D8545" i="5"/>
  <c r="D8352" i="5"/>
  <c r="D4967" i="5"/>
  <c r="D4275" i="5"/>
  <c r="D3382" i="5"/>
  <c r="D2936" i="5"/>
  <c r="D2866" i="5"/>
  <c r="D2000" i="5"/>
  <c r="D1913" i="5"/>
  <c r="D1152" i="5"/>
  <c r="D885" i="5"/>
  <c r="D692" i="5"/>
  <c r="D187" i="5"/>
  <c r="D1357" i="5"/>
  <c r="D11776" i="5"/>
  <c r="D11752" i="5"/>
  <c r="D10587" i="5"/>
  <c r="D10023" i="5"/>
  <c r="D9289" i="5"/>
  <c r="D8725" i="5"/>
  <c r="D8714" i="5"/>
  <c r="D8633" i="5"/>
  <c r="D7933" i="5"/>
  <c r="D7393" i="5"/>
  <c r="D7163" i="5"/>
  <c r="D6057" i="5"/>
  <c r="D5442" i="5"/>
  <c r="D2891" i="5"/>
  <c r="D1727" i="5"/>
  <c r="D1450" i="5"/>
  <c r="D1238" i="5"/>
  <c r="D469" i="5"/>
  <c r="D12153" i="5"/>
  <c r="D11245" i="5"/>
  <c r="D9865" i="5"/>
  <c r="D9856" i="5"/>
  <c r="D9077" i="5"/>
  <c r="D8624" i="5"/>
  <c r="D8622" i="5"/>
  <c r="D7831" i="5"/>
  <c r="D6973" i="5"/>
  <c r="D6918" i="5"/>
  <c r="D6476" i="5"/>
  <c r="D5484" i="5"/>
  <c r="D5199" i="5"/>
  <c r="D4423" i="5"/>
  <c r="D4256" i="5"/>
  <c r="D3572" i="5"/>
  <c r="D2352" i="5"/>
  <c r="D968" i="5"/>
  <c r="D519" i="5"/>
  <c r="D418" i="5"/>
  <c r="D262" i="5"/>
  <c r="D12157" i="5"/>
  <c r="D12155" i="5"/>
  <c r="D12154" i="5"/>
  <c r="D12158" i="5"/>
  <c r="D12156" i="5"/>
  <c r="D11989" i="5"/>
  <c r="D11265" i="5"/>
  <c r="D11264" i="5"/>
  <c r="D10394" i="5"/>
  <c r="D9933" i="5"/>
  <c r="D9439" i="5"/>
  <c r="D9152" i="5"/>
  <c r="D8577" i="5"/>
  <c r="D7829" i="5"/>
  <c r="D7755" i="5"/>
  <c r="D6399" i="5"/>
  <c r="D5119" i="5"/>
  <c r="D4561" i="5"/>
  <c r="D4178" i="5"/>
  <c r="D3005" i="5"/>
  <c r="D2742" i="5"/>
  <c r="D1403" i="5"/>
  <c r="D1362" i="5"/>
  <c r="D958" i="5"/>
  <c r="D707" i="5"/>
  <c r="D249" i="5"/>
  <c r="D12005" i="5"/>
  <c r="D12001" i="5"/>
  <c r="D10612" i="5"/>
  <c r="D10144" i="5"/>
  <c r="D10001" i="5"/>
  <c r="D9915" i="5"/>
  <c r="D9913" i="5"/>
  <c r="D9850" i="5"/>
  <c r="D9521" i="5"/>
  <c r="D9305" i="5"/>
  <c r="D9037" i="5"/>
  <c r="D8621" i="5"/>
  <c r="D8173" i="5"/>
  <c r="D7103" i="5"/>
  <c r="D5460" i="5"/>
  <c r="D5362" i="5"/>
  <c r="D4956" i="5"/>
  <c r="D3604" i="5"/>
  <c r="D3503" i="5"/>
  <c r="D3345" i="5"/>
  <c r="D3304" i="5"/>
  <c r="D2620" i="5"/>
  <c r="D1599" i="5"/>
  <c r="D1120" i="5"/>
  <c r="D1076" i="5"/>
  <c r="D6328" i="5"/>
  <c r="D11277" i="5"/>
  <c r="D11263" i="5"/>
  <c r="D10438" i="5"/>
  <c r="D10414" i="5"/>
  <c r="D10381" i="5"/>
  <c r="D9930" i="5"/>
  <c r="D9278" i="5"/>
  <c r="D9149" i="5"/>
  <c r="D8042" i="5"/>
  <c r="D4557" i="5"/>
  <c r="D4141" i="5"/>
  <c r="D3786" i="5"/>
  <c r="D3614" i="5"/>
  <c r="D1248" i="5"/>
  <c r="D983" i="5"/>
  <c r="D825" i="5"/>
  <c r="D470" i="5"/>
  <c r="D4214" i="5"/>
  <c r="D3835" i="5"/>
  <c r="D3209" i="5"/>
  <c r="D3623" i="5"/>
  <c r="D3596" i="5"/>
  <c r="D455" i="5"/>
  <c r="D7793" i="5"/>
  <c r="D4100" i="5"/>
  <c r="D3605" i="5"/>
  <c r="D3539" i="5"/>
  <c r="D3037" i="5"/>
  <c r="D2901" i="5"/>
  <c r="D2844" i="5"/>
  <c r="D2598" i="5"/>
  <c r="D115" i="5"/>
  <c r="D413" i="5"/>
  <c r="D3765" i="5"/>
  <c r="D2728" i="5"/>
  <c r="D2205" i="5"/>
  <c r="D361" i="5"/>
  <c r="D28" i="5"/>
  <c r="D6966" i="5"/>
  <c r="D5087" i="5"/>
  <c r="D4974" i="5"/>
  <c r="D4830" i="5"/>
  <c r="D4777" i="5"/>
  <c r="D4524" i="5"/>
  <c r="D3347" i="5"/>
  <c r="D1530" i="5"/>
  <c r="D7936" i="5"/>
  <c r="D7906" i="5"/>
  <c r="D7293" i="5"/>
  <c r="D5020" i="5"/>
  <c r="D4837" i="5"/>
  <c r="D4663" i="5"/>
  <c r="D4633" i="5"/>
  <c r="D4605" i="5"/>
  <c r="D4592" i="5"/>
  <c r="D4305" i="5"/>
  <c r="D3926" i="5"/>
  <c r="D3781" i="5"/>
  <c r="D3554" i="5"/>
  <c r="D2522" i="5"/>
  <c r="D1037" i="5"/>
  <c r="D2242" i="5"/>
  <c r="D7886" i="5"/>
  <c r="D5313" i="5"/>
  <c r="D5290" i="5"/>
  <c r="D5244" i="5"/>
  <c r="D5031" i="5"/>
  <c r="D4954" i="5"/>
  <c r="D4784" i="5"/>
  <c r="D4739" i="5"/>
  <c r="D4697" i="5"/>
  <c r="D4511" i="5"/>
  <c r="D4347" i="5"/>
  <c r="D4297" i="5"/>
  <c r="D4225" i="5"/>
  <c r="D2899" i="5"/>
  <c r="D1691" i="5"/>
  <c r="D1338" i="5"/>
  <c r="D1245" i="5"/>
  <c r="D860" i="5"/>
  <c r="D510" i="5"/>
  <c r="D214" i="5"/>
  <c r="D407" i="5"/>
  <c r="D1350" i="5"/>
  <c r="D657" i="5"/>
  <c r="D7550" i="5"/>
  <c r="D7911" i="5"/>
  <c r="D7861" i="5"/>
  <c r="D5471" i="5"/>
  <c r="D4558" i="5"/>
  <c r="D3594" i="5"/>
  <c r="D3602" i="5"/>
  <c r="D971" i="5"/>
  <c r="D2295" i="5"/>
  <c r="D2293" i="5"/>
  <c r="D2273" i="5"/>
  <c r="D1981" i="5"/>
  <c r="D828" i="5"/>
  <c r="D665" i="5"/>
  <c r="D301" i="5"/>
  <c r="D6" i="5"/>
  <c r="D10863" i="5"/>
  <c r="D7857" i="5"/>
  <c r="D6903" i="5"/>
  <c r="D6398" i="5"/>
  <c r="D5862" i="5"/>
  <c r="D4190" i="5"/>
  <c r="D3581" i="5"/>
  <c r="D2621" i="5"/>
  <c r="D2883" i="5"/>
  <c r="D9723" i="5"/>
  <c r="D8580" i="5"/>
  <c r="D4657" i="5"/>
  <c r="D3565" i="5"/>
  <c r="D3543" i="5"/>
  <c r="D2316" i="5"/>
  <c r="D1897" i="5"/>
  <c r="D90" i="5"/>
  <c r="D3556" i="5"/>
  <c r="D3424" i="5"/>
  <c r="D3294" i="5"/>
  <c r="D3217" i="5"/>
  <c r="D3096" i="5"/>
  <c r="D2808" i="5"/>
  <c r="D2645" i="5"/>
  <c r="D832" i="5"/>
  <c r="D502" i="5"/>
  <c r="D814" i="5"/>
  <c r="D10419" i="5"/>
  <c r="D6298" i="5"/>
  <c r="D3600" i="5"/>
  <c r="D11858" i="5"/>
  <c r="D11857" i="5"/>
  <c r="D11493" i="5"/>
  <c r="D8302" i="5"/>
  <c r="D6861" i="5"/>
  <c r="D5535" i="5"/>
  <c r="D4542" i="5"/>
  <c r="D4221" i="5"/>
  <c r="D4111" i="5"/>
  <c r="D3727" i="5"/>
  <c r="D2339" i="5"/>
  <c r="D1768" i="5"/>
  <c r="D2656" i="5"/>
  <c r="D10561" i="5"/>
  <c r="D9508" i="5"/>
  <c r="D9494" i="5"/>
  <c r="D8727" i="5"/>
  <c r="D8690" i="5"/>
  <c r="D6419" i="5"/>
  <c r="D5323" i="5"/>
  <c r="D5053" i="5"/>
  <c r="D4809" i="5"/>
  <c r="D3299" i="5"/>
  <c r="D2465" i="5"/>
  <c r="D1880" i="5"/>
  <c r="D1601" i="5"/>
  <c r="D1476" i="5"/>
  <c r="D1411" i="5"/>
  <c r="D29" i="5"/>
  <c r="D2045" i="5"/>
  <c r="D8670" i="5"/>
  <c r="D8540" i="5"/>
  <c r="D8392" i="5"/>
  <c r="D5955" i="5"/>
  <c r="D5940" i="5"/>
  <c r="D5064" i="5"/>
  <c r="D4738" i="5"/>
  <c r="D4684" i="5"/>
  <c r="D4533" i="5"/>
  <c r="D1621" i="5"/>
  <c r="D218" i="5"/>
  <c r="D11854" i="5"/>
  <c r="D11462" i="5"/>
  <c r="D11461" i="5"/>
  <c r="D10873" i="5"/>
  <c r="D10872" i="5"/>
  <c r="D11803" i="5"/>
  <c r="D11499" i="5"/>
  <c r="D11469" i="5"/>
  <c r="D11210" i="5"/>
  <c r="D10372" i="5"/>
  <c r="D10253" i="5"/>
  <c r="D9125" i="5"/>
  <c r="D8743" i="5"/>
  <c r="D6303" i="5"/>
  <c r="D5956" i="5"/>
  <c r="D5818" i="5"/>
  <c r="D5805" i="5"/>
  <c r="D5606" i="5"/>
  <c r="D5224" i="5"/>
  <c r="D4841" i="5"/>
  <c r="D4693" i="5"/>
  <c r="D4165" i="5"/>
  <c r="D4164" i="5"/>
  <c r="D3585" i="5"/>
  <c r="D3582" i="5"/>
  <c r="D3574" i="5"/>
  <c r="D3569" i="5"/>
  <c r="D3568" i="5"/>
  <c r="D3552" i="5"/>
  <c r="D3375" i="5"/>
  <c r="D1091" i="5"/>
  <c r="D350" i="5"/>
  <c r="D10864" i="5"/>
  <c r="D370" i="5"/>
  <c r="D11204" i="5"/>
  <c r="D10869" i="5"/>
  <c r="D10868" i="5"/>
  <c r="D10867" i="5"/>
  <c r="D10866" i="5"/>
  <c r="D10865" i="5"/>
  <c r="D10871" i="5"/>
  <c r="D10870" i="5"/>
  <c r="D3797" i="5"/>
  <c r="D3601" i="5"/>
  <c r="D2632" i="5"/>
  <c r="D349" i="5"/>
  <c r="D55" i="5"/>
  <c r="D10560" i="5"/>
  <c r="D8989" i="5"/>
  <c r="D5071" i="5"/>
  <c r="D4133" i="5"/>
  <c r="D3650" i="5"/>
  <c r="D2347" i="5"/>
  <c r="D3826" i="5"/>
  <c r="D9874" i="5"/>
  <c r="D9419" i="5"/>
  <c r="D8481" i="5"/>
  <c r="D5510" i="5"/>
  <c r="D5241" i="5"/>
  <c r="D10743" i="5"/>
  <c r="D10566" i="5"/>
  <c r="D10563" i="5"/>
  <c r="D10555" i="5"/>
  <c r="D10546" i="5"/>
  <c r="D10544" i="5"/>
  <c r="D10531" i="5"/>
  <c r="D10526" i="5"/>
  <c r="D10194" i="5"/>
  <c r="D10185" i="5"/>
  <c r="D10182" i="5"/>
  <c r="D10180" i="5"/>
  <c r="D10179" i="5"/>
  <c r="D10174" i="5"/>
  <c r="D10172" i="5"/>
  <c r="D10171" i="5"/>
  <c r="D9881" i="5"/>
  <c r="D9876" i="5"/>
  <c r="D9875" i="5"/>
  <c r="D9873" i="5"/>
  <c r="D9811" i="5"/>
  <c r="D9689" i="5"/>
  <c r="D9688" i="5"/>
  <c r="D9684" i="5"/>
  <c r="D9678" i="5"/>
  <c r="D9677" i="5"/>
  <c r="D9675" i="5"/>
  <c r="D9672" i="5"/>
  <c r="D9492" i="5"/>
  <c r="D9485" i="5"/>
  <c r="D9478" i="5"/>
  <c r="D9184" i="5"/>
  <c r="D9164" i="5"/>
  <c r="D9143" i="5"/>
  <c r="D9142" i="5"/>
  <c r="D9141" i="5"/>
  <c r="D9123" i="5"/>
  <c r="D9119" i="5"/>
  <c r="D9114" i="5"/>
  <c r="D9110" i="5"/>
  <c r="D8973" i="5"/>
  <c r="D8943" i="5"/>
  <c r="D8922" i="5"/>
  <c r="D8908" i="5"/>
  <c r="D8667" i="5"/>
  <c r="D8548" i="5"/>
  <c r="D8465" i="5"/>
  <c r="D8455" i="5"/>
  <c r="D8440" i="5"/>
  <c r="D7842" i="5"/>
  <c r="D7402" i="5"/>
  <c r="D6159" i="5"/>
  <c r="D4983" i="5"/>
  <c r="D4862" i="5"/>
  <c r="D4757" i="5"/>
  <c r="D4455" i="5"/>
  <c r="D4046" i="5"/>
  <c r="D3963" i="5"/>
  <c r="D3589" i="5"/>
  <c r="D1347" i="5"/>
  <c r="D448" i="5"/>
  <c r="D5160" i="5"/>
  <c r="D10565" i="5"/>
  <c r="D10540" i="5"/>
  <c r="D10534" i="5"/>
  <c r="D10514" i="5"/>
  <c r="D10512" i="5"/>
  <c r="D10192" i="5"/>
  <c r="D9487" i="5"/>
  <c r="D9001" i="5"/>
  <c r="D8955" i="5"/>
  <c r="D8562" i="5"/>
  <c r="D8551" i="5"/>
  <c r="D8543" i="5"/>
  <c r="D8541" i="5"/>
  <c r="D8322" i="5"/>
  <c r="D6941" i="5"/>
  <c r="D5056" i="5"/>
  <c r="D5013" i="5"/>
  <c r="D4553" i="5"/>
  <c r="D4240" i="5"/>
  <c r="D3621" i="5"/>
  <c r="D3490" i="5"/>
  <c r="D2181" i="5"/>
  <c r="D962" i="5"/>
  <c r="D4226" i="5"/>
  <c r="D6345" i="5"/>
  <c r="D3168" i="5"/>
  <c r="D2502" i="5"/>
  <c r="D3509" i="5"/>
  <c r="D10067" i="5"/>
  <c r="D7798" i="5"/>
  <c r="D7724" i="5"/>
  <c r="D7702" i="5"/>
  <c r="D7098" i="5"/>
  <c r="D5861" i="5"/>
  <c r="D5337" i="5"/>
  <c r="D5312" i="5"/>
  <c r="D4721" i="5"/>
  <c r="D4504" i="5"/>
  <c r="D2798" i="5"/>
  <c r="D1983" i="5"/>
  <c r="D4427" i="5"/>
  <c r="D8536" i="5"/>
  <c r="D8167" i="5"/>
  <c r="D6395" i="5"/>
  <c r="D3592" i="5"/>
  <c r="D2515" i="5"/>
  <c r="D1632" i="5"/>
  <c r="D88" i="5"/>
  <c r="D1485" i="5"/>
  <c r="D4999" i="5"/>
  <c r="D5400" i="5"/>
  <c r="D721" i="5"/>
  <c r="D8544" i="5"/>
  <c r="D1577" i="5"/>
  <c r="D8482" i="5"/>
  <c r="D5381" i="5"/>
  <c r="D4958" i="5"/>
  <c r="D2896" i="5"/>
  <c r="D1271" i="5"/>
  <c r="D532" i="5"/>
  <c r="D9889" i="5"/>
  <c r="D8987" i="5"/>
  <c r="D5485" i="5"/>
  <c r="D5302" i="5"/>
  <c r="D4082" i="5"/>
  <c r="D5676" i="5"/>
  <c r="D3357" i="5"/>
  <c r="D2088" i="5"/>
  <c r="D9683" i="5"/>
  <c r="D7616" i="5"/>
  <c r="D6305" i="5"/>
  <c r="D5973" i="5"/>
  <c r="D5093" i="5"/>
  <c r="D4988" i="5"/>
  <c r="D3694" i="5"/>
  <c r="D3583" i="5"/>
  <c r="D2334" i="5"/>
  <c r="D1482" i="5"/>
  <c r="D3282" i="5"/>
  <c r="D2648" i="5"/>
  <c r="D2610" i="5"/>
  <c r="D1284" i="5"/>
  <c r="D256" i="5"/>
  <c r="D2412" i="5"/>
  <c r="D10175" i="5"/>
  <c r="D10075" i="5"/>
  <c r="D4886" i="5"/>
  <c r="D6074" i="5"/>
  <c r="D6256" i="5"/>
  <c r="D5191" i="5"/>
  <c r="D6224" i="5"/>
  <c r="D4458" i="5"/>
  <c r="D3302" i="5"/>
  <c r="D918" i="5"/>
  <c r="D8594" i="5"/>
  <c r="D8389" i="5"/>
  <c r="D4572" i="5"/>
  <c r="D2885" i="5"/>
  <c r="D2087" i="5"/>
  <c r="D10353" i="5"/>
  <c r="D9882" i="5"/>
  <c r="D9491" i="5"/>
  <c r="D9124" i="5"/>
  <c r="D6282" i="5"/>
  <c r="D5383" i="5"/>
  <c r="D4312" i="5"/>
  <c r="D2986" i="5"/>
  <c r="D2755" i="5"/>
  <c r="D2530" i="5"/>
  <c r="D4472" i="5"/>
  <c r="D4381" i="5"/>
  <c r="D4282" i="5"/>
  <c r="D6192" i="5"/>
  <c r="D6178" i="5"/>
  <c r="D4304" i="5"/>
  <c r="D9883" i="5"/>
  <c r="D4825" i="5"/>
  <c r="D1183" i="5"/>
  <c r="D10177" i="5"/>
  <c r="D6319" i="5"/>
  <c r="D3567" i="5"/>
  <c r="D3561" i="5"/>
  <c r="D2624" i="5"/>
  <c r="D1230" i="5"/>
  <c r="D1146" i="5"/>
  <c r="D1064" i="5"/>
  <c r="D381" i="5"/>
  <c r="D5429" i="5"/>
  <c r="D5372" i="5"/>
  <c r="D5128" i="5"/>
  <c r="D3590" i="5"/>
  <c r="D3550" i="5"/>
  <c r="D3185" i="5"/>
  <c r="D2493" i="5"/>
  <c r="D2276" i="5"/>
  <c r="D1935" i="5"/>
  <c r="D129" i="5"/>
  <c r="D11820" i="5"/>
  <c r="D11812" i="5"/>
  <c r="D11483" i="5"/>
  <c r="D11479" i="5"/>
  <c r="D3973" i="5"/>
  <c r="D231" i="5"/>
  <c r="D10852" i="5"/>
  <c r="D10798" i="5"/>
  <c r="D1097" i="5"/>
  <c r="D10624" i="5"/>
  <c r="D4218" i="5"/>
  <c r="D3999" i="5"/>
  <c r="D3732" i="5"/>
  <c r="D10914" i="5"/>
  <c r="D10859" i="5"/>
  <c r="D10851" i="5"/>
  <c r="D5830" i="5"/>
  <c r="D5553" i="5"/>
  <c r="D5305" i="5"/>
  <c r="D4270" i="5"/>
  <c r="D3948" i="5"/>
  <c r="D3740" i="5"/>
  <c r="D2421" i="5"/>
  <c r="D1865" i="5"/>
  <c r="D3855" i="5"/>
  <c r="D3762" i="5"/>
  <c r="D1812" i="5"/>
  <c r="D7758" i="5"/>
  <c r="D6390" i="5"/>
  <c r="D5447" i="5"/>
  <c r="D3965" i="5"/>
  <c r="D3603" i="5"/>
  <c r="D2326" i="5"/>
  <c r="D3783" i="5"/>
  <c r="D443" i="5"/>
  <c r="D11215" i="5"/>
  <c r="D9691" i="5"/>
  <c r="D9472" i="5"/>
  <c r="D8479" i="5"/>
  <c r="D8044" i="5"/>
  <c r="D8012" i="5"/>
  <c r="D7686" i="5"/>
  <c r="D7352" i="5"/>
  <c r="D4038" i="5"/>
  <c r="D3365" i="5"/>
  <c r="D1504" i="5"/>
  <c r="D2912" i="5"/>
  <c r="D7773" i="5"/>
  <c r="D5152" i="5"/>
  <c r="D4955" i="5"/>
  <c r="D4872" i="5"/>
  <c r="D4866" i="5"/>
  <c r="D2954" i="5"/>
  <c r="D660" i="5"/>
  <c r="D11508" i="5"/>
  <c r="D11448" i="5"/>
  <c r="D10287" i="5"/>
  <c r="D9845" i="5"/>
  <c r="D9535" i="5"/>
  <c r="D9314" i="5"/>
  <c r="D9108" i="5"/>
  <c r="D9025" i="5"/>
  <c r="D8765" i="5"/>
  <c r="D8438" i="5"/>
  <c r="D7941" i="5"/>
  <c r="D7746" i="5"/>
  <c r="D6914" i="5"/>
  <c r="D6401" i="5"/>
  <c r="D6181" i="5"/>
  <c r="D4965" i="5"/>
  <c r="D4926" i="5"/>
  <c r="D4475" i="5"/>
  <c r="D4262" i="5"/>
  <c r="D3862" i="5"/>
  <c r="D3842" i="5"/>
  <c r="D3573" i="5"/>
  <c r="D2113" i="5"/>
  <c r="D648" i="5"/>
  <c r="D120" i="5"/>
  <c r="D4229" i="5"/>
  <c r="D3847" i="5"/>
  <c r="D3241" i="5"/>
  <c r="D9673" i="5"/>
  <c r="D9128" i="5"/>
  <c r="D7666" i="5"/>
  <c r="D5949" i="5"/>
  <c r="D5858" i="5"/>
  <c r="D5822" i="5"/>
  <c r="D5107" i="5"/>
  <c r="D4102" i="5"/>
  <c r="D219" i="5"/>
  <c r="D2283" i="5"/>
  <c r="D8316" i="5"/>
  <c r="D8311" i="5"/>
  <c r="D7979" i="5"/>
  <c r="D6259" i="5"/>
  <c r="D5813" i="5"/>
  <c r="D3661" i="5"/>
  <c r="D2984" i="5"/>
  <c r="D10363" i="5"/>
  <c r="D10186" i="5"/>
  <c r="D9488" i="5"/>
  <c r="D9483" i="5"/>
  <c r="D9121" i="5"/>
  <c r="D9044" i="5"/>
  <c r="D7860" i="5"/>
  <c r="D6623" i="5"/>
  <c r="D6245" i="5"/>
  <c r="D5895" i="5"/>
  <c r="D5117" i="5"/>
  <c r="D4855" i="5"/>
  <c r="D4159" i="5"/>
  <c r="D4073" i="5"/>
  <c r="D4069" i="5"/>
  <c r="D3912" i="5"/>
  <c r="D3898" i="5"/>
  <c r="D3897" i="5"/>
  <c r="D3885" i="5"/>
  <c r="D3825" i="5"/>
  <c r="D3806" i="5"/>
  <c r="D3760" i="5"/>
  <c r="D3744" i="5"/>
  <c r="D3656" i="5"/>
  <c r="D3599" i="5"/>
  <c r="D3576" i="5"/>
  <c r="D2801" i="5"/>
  <c r="D2799" i="5"/>
  <c r="D2182" i="5"/>
  <c r="D3756" i="5"/>
  <c r="D10611" i="5"/>
  <c r="D10548" i="5"/>
  <c r="D6274" i="5"/>
  <c r="D439" i="5"/>
  <c r="D5638" i="5"/>
  <c r="D10184" i="5"/>
  <c r="D8233" i="5"/>
  <c r="D7954" i="5"/>
  <c r="D7771" i="5"/>
  <c r="D6978" i="5"/>
  <c r="D5364" i="5"/>
  <c r="D2250" i="5"/>
  <c r="D2055" i="5"/>
  <c r="D1187" i="5"/>
  <c r="D10541" i="5"/>
  <c r="D10448" i="5"/>
  <c r="D10325" i="5"/>
  <c r="D10199" i="5"/>
  <c r="D9516" i="5"/>
  <c r="D8753" i="5"/>
  <c r="D8161" i="5"/>
  <c r="D8089" i="5"/>
  <c r="D6232" i="5"/>
  <c r="D6129" i="5"/>
  <c r="D5841" i="5"/>
  <c r="D5785" i="5"/>
  <c r="D5495" i="5"/>
  <c r="D5150" i="5"/>
  <c r="D5011" i="5"/>
  <c r="D4632" i="5"/>
  <c r="D2602" i="5"/>
  <c r="D5318" i="5"/>
  <c r="D10057" i="5"/>
  <c r="D9878" i="5"/>
  <c r="D8703" i="5"/>
  <c r="D6144" i="5"/>
  <c r="D5647" i="5"/>
  <c r="D5311" i="5"/>
  <c r="D4945" i="5"/>
  <c r="D4298" i="5"/>
  <c r="D2160" i="5"/>
  <c r="D698" i="5"/>
  <c r="D2303" i="5"/>
  <c r="D11865" i="5"/>
  <c r="D11509" i="5"/>
  <c r="D11466" i="5"/>
  <c r="D11465" i="5"/>
  <c r="D11220" i="5"/>
  <c r="D7859" i="5"/>
  <c r="D4714" i="5"/>
  <c r="D7944" i="5"/>
  <c r="D5145" i="5"/>
  <c r="D2129" i="5"/>
  <c r="D3136" i="5"/>
  <c r="D2806" i="5"/>
  <c r="D3109" i="5"/>
  <c r="D7932" i="5"/>
  <c r="D5680" i="5"/>
  <c r="D4773" i="5"/>
  <c r="D3874" i="5"/>
  <c r="D945" i="5"/>
  <c r="D7088" i="5"/>
  <c r="D6381" i="5"/>
  <c r="D5203" i="5"/>
  <c r="D8057" i="5"/>
  <c r="D6566" i="5"/>
  <c r="D4574" i="5"/>
  <c r="D7858" i="5"/>
  <c r="D5879" i="5"/>
  <c r="D1835" i="5"/>
  <c r="D758" i="5"/>
  <c r="D673" i="5"/>
  <c r="D5403" i="5"/>
  <c r="D4337" i="5"/>
  <c r="D3907" i="5"/>
  <c r="D3869" i="5"/>
  <c r="D3416" i="5"/>
  <c r="D1462" i="5"/>
  <c r="D7709" i="5"/>
  <c r="D6490" i="5"/>
  <c r="D6164" i="5"/>
  <c r="D5798" i="5"/>
  <c r="D5028" i="5"/>
  <c r="D4112" i="5"/>
  <c r="D3934" i="5"/>
  <c r="D3928" i="5"/>
  <c r="D3813" i="5"/>
  <c r="D3737" i="5"/>
  <c r="D3371" i="5"/>
  <c r="D3292" i="5"/>
  <c r="D3022" i="5"/>
  <c r="D2869" i="5"/>
  <c r="D1998" i="5"/>
  <c r="D1982" i="5"/>
  <c r="D1856" i="5"/>
  <c r="D1845" i="5"/>
  <c r="D582" i="5"/>
  <c r="D6570" i="5"/>
  <c r="D9107" i="5"/>
  <c r="D8734" i="5"/>
  <c r="D8721" i="5"/>
  <c r="D8137" i="5"/>
  <c r="D7804" i="5"/>
  <c r="D5299" i="5"/>
  <c r="D4869" i="5"/>
  <c r="D3595" i="5"/>
  <c r="D4501" i="5"/>
  <c r="D11206" i="5"/>
  <c r="D3544" i="5"/>
  <c r="D170" i="5"/>
  <c r="D11492" i="5"/>
  <c r="D11454" i="5"/>
  <c r="D11453" i="5"/>
  <c r="D11212" i="5"/>
  <c r="D5788" i="5"/>
  <c r="D695" i="5"/>
  <c r="D402" i="5"/>
  <c r="D2774" i="5"/>
  <c r="D6364" i="5"/>
  <c r="D2284" i="5"/>
  <c r="D2251" i="5"/>
  <c r="D79" i="5"/>
  <c r="D2070" i="5"/>
  <c r="D1071" i="5"/>
  <c r="D6391" i="5"/>
  <c r="D5157" i="5"/>
  <c r="D3549" i="5"/>
  <c r="D1867" i="5"/>
  <c r="D7838" i="5"/>
  <c r="D6907" i="5"/>
  <c r="D5715" i="5"/>
  <c r="D4422" i="5"/>
  <c r="D1092" i="5"/>
  <c r="D10525" i="5"/>
  <c r="D10522" i="5"/>
  <c r="D8458" i="5"/>
  <c r="D8425" i="5"/>
  <c r="D7299" i="5"/>
  <c r="D3620" i="5"/>
  <c r="D6357" i="5"/>
  <c r="D11503" i="5"/>
  <c r="D10355" i="5"/>
  <c r="D10183" i="5"/>
  <c r="D10124" i="5"/>
  <c r="D9877" i="5"/>
  <c r="D9117" i="5"/>
  <c r="D8547" i="5"/>
  <c r="D8483" i="5"/>
  <c r="D8034" i="5"/>
  <c r="D7563" i="5"/>
  <c r="D7403" i="5"/>
  <c r="D7054" i="5"/>
  <c r="D6478" i="5"/>
  <c r="D3880" i="5"/>
  <c r="D2360" i="5"/>
  <c r="D1220" i="5"/>
  <c r="D8723" i="5"/>
  <c r="D10167" i="5"/>
  <c r="D9680" i="5"/>
  <c r="D9490" i="5"/>
  <c r="D8677" i="5"/>
  <c r="D8634" i="5"/>
  <c r="D7898" i="5"/>
  <c r="D6218" i="5"/>
  <c r="D5497" i="5"/>
  <c r="D5232" i="5"/>
  <c r="D4817" i="5"/>
  <c r="D3983" i="5"/>
  <c r="D3525" i="5"/>
  <c r="D2719" i="5"/>
  <c r="D1684" i="5"/>
  <c r="D923" i="5"/>
  <c r="D3436" i="5"/>
  <c r="D1424" i="5"/>
  <c r="D5598" i="5"/>
  <c r="D11472" i="5"/>
  <c r="D11464" i="5"/>
  <c r="D11458" i="5"/>
  <c r="D6072" i="5"/>
  <c r="D2533" i="5"/>
  <c r="D10430" i="5"/>
  <c r="D10344" i="5"/>
  <c r="D9971" i="5"/>
  <c r="D9903" i="5"/>
  <c r="D3001" i="5"/>
  <c r="D2351" i="5"/>
  <c r="D1788" i="5"/>
  <c r="D714" i="5"/>
  <c r="D329" i="5"/>
  <c r="D4914" i="5"/>
  <c r="D9897" i="5"/>
  <c r="D9880" i="5"/>
  <c r="D9538" i="5"/>
  <c r="D5045" i="5"/>
  <c r="D4957" i="5"/>
  <c r="D4493" i="5"/>
  <c r="D3074" i="5"/>
  <c r="D2141" i="5"/>
  <c r="D9106" i="5"/>
  <c r="D8468" i="5"/>
  <c r="D7151" i="5"/>
  <c r="D7068" i="5"/>
  <c r="D7018" i="5"/>
  <c r="D5821" i="5"/>
  <c r="D4918" i="5"/>
  <c r="D3455" i="5"/>
  <c r="D2304" i="5"/>
  <c r="D4544" i="5"/>
  <c r="D796" i="5"/>
  <c r="D2420" i="5"/>
  <c r="D11209" i="5"/>
  <c r="D8695" i="5"/>
  <c r="D4517" i="5"/>
  <c r="D2358" i="5"/>
  <c r="D1739" i="5"/>
  <c r="D5881" i="5"/>
  <c r="D4294" i="5"/>
  <c r="D2532" i="5"/>
  <c r="D874" i="5"/>
  <c r="D9309" i="5"/>
  <c r="D8421" i="5"/>
  <c r="D8062" i="5"/>
  <c r="D6902" i="5"/>
  <c r="D4959" i="5"/>
  <c r="D4249" i="5"/>
  <c r="D3593" i="5"/>
  <c r="D3028" i="5"/>
  <c r="D1848" i="5"/>
  <c r="D3710" i="5"/>
  <c r="D1416" i="5"/>
  <c r="D8686" i="5"/>
  <c r="D5999" i="5"/>
  <c r="D5860" i="5"/>
  <c r="D5574" i="5"/>
  <c r="D5097" i="5"/>
  <c r="D2447" i="5"/>
  <c r="D4348" i="5"/>
  <c r="D6148" i="5"/>
  <c r="D6097" i="5"/>
  <c r="D5790" i="5"/>
  <c r="D5776" i="5"/>
  <c r="D5656" i="5"/>
  <c r="D5644" i="5"/>
  <c r="D5592" i="5"/>
  <c r="D5545" i="5"/>
  <c r="D5450" i="5"/>
  <c r="D3890" i="5"/>
  <c r="D6165" i="5"/>
  <c r="D6076" i="5"/>
  <c r="D5532" i="5"/>
  <c r="D4650" i="5"/>
  <c r="D4640" i="5"/>
  <c r="D4248" i="5"/>
  <c r="D3064" i="5"/>
  <c r="D1203" i="5"/>
  <c r="D1128" i="5"/>
  <c r="D2924" i="5"/>
  <c r="D8665" i="5"/>
  <c r="D8659" i="5"/>
  <c r="D8552" i="5"/>
  <c r="D7539" i="5"/>
  <c r="D5799" i="5"/>
  <c r="D5677" i="5"/>
  <c r="D2322" i="5"/>
  <c r="D1077" i="5"/>
  <c r="D6489" i="5"/>
  <c r="D4814" i="5"/>
  <c r="D3125" i="5"/>
  <c r="D4062" i="5"/>
  <c r="D2520" i="5"/>
  <c r="D1949" i="5"/>
  <c r="D583" i="5"/>
  <c r="D2880" i="5"/>
  <c r="D2336" i="5"/>
  <c r="D2321" i="5"/>
  <c r="D2249" i="5"/>
  <c r="D1052" i="5"/>
  <c r="D634" i="5"/>
  <c r="D9500" i="5"/>
  <c r="D3562" i="5"/>
  <c r="D2314" i="5"/>
  <c r="D2395" i="5"/>
  <c r="D2335" i="5"/>
  <c r="D9482" i="5"/>
  <c r="D7957" i="5"/>
  <c r="D2369" i="5"/>
  <c r="D2364" i="5"/>
  <c r="D2315" i="5"/>
  <c r="D2274" i="5"/>
  <c r="D339" i="5"/>
  <c r="D311" i="5"/>
  <c r="D252" i="5"/>
  <c r="D2366" i="5"/>
  <c r="D1814" i="5"/>
  <c r="D863" i="5"/>
  <c r="D444" i="5"/>
  <c r="D441" i="5"/>
  <c r="D2031" i="5"/>
  <c r="D1551" i="5"/>
  <c r="D319" i="5"/>
  <c r="D2319" i="5"/>
  <c r="D7397" i="5"/>
  <c r="D6287" i="5"/>
  <c r="D6004" i="5"/>
  <c r="D4027" i="5"/>
  <c r="D1833" i="5"/>
  <c r="D1310" i="5"/>
  <c r="D892" i="5"/>
  <c r="D864" i="5"/>
  <c r="D776" i="5"/>
  <c r="D3745" i="5"/>
  <c r="D10567" i="5"/>
  <c r="D10501" i="5"/>
  <c r="D9546" i="5"/>
  <c r="D3925" i="5"/>
  <c r="D3684" i="5"/>
  <c r="D3301" i="5"/>
  <c r="D2889" i="5"/>
  <c r="D2333" i="5"/>
  <c r="D9951" i="5"/>
  <c r="D3971" i="5"/>
  <c r="D3647" i="5"/>
  <c r="D2331" i="5"/>
  <c r="D10537" i="5"/>
  <c r="D10191" i="5"/>
  <c r="D7467" i="5"/>
  <c r="D3982" i="5"/>
  <c r="D3137" i="5"/>
  <c r="D1640" i="5"/>
  <c r="D862" i="5"/>
  <c r="D186" i="5"/>
  <c r="D2311" i="5"/>
  <c r="D9471" i="5"/>
  <c r="D3936" i="5"/>
  <c r="D3610" i="5"/>
  <c r="D2872" i="5"/>
  <c r="D2028" i="5"/>
  <c r="D1933" i="5"/>
  <c r="D571" i="5"/>
  <c r="D199" i="5"/>
  <c r="D58" i="5"/>
  <c r="D3967" i="5"/>
  <c r="D9895" i="5"/>
  <c r="D5752" i="5"/>
  <c r="D3930" i="5"/>
  <c r="D3664" i="5"/>
  <c r="D3597" i="5"/>
  <c r="D3559" i="5"/>
  <c r="D2486" i="5"/>
  <c r="D2394" i="5"/>
  <c r="D2340" i="5"/>
  <c r="D1940" i="5"/>
  <c r="D1932" i="5"/>
  <c r="D1703" i="5"/>
  <c r="D757" i="5"/>
  <c r="D745" i="5"/>
  <c r="D593" i="5"/>
  <c r="D380" i="5"/>
  <c r="D334" i="5"/>
  <c r="D2348" i="5"/>
  <c r="D4211" i="5"/>
  <c r="D3960" i="5"/>
  <c r="D3821" i="5"/>
  <c r="D2416" i="5"/>
  <c r="D263" i="5"/>
  <c r="D3663" i="5"/>
  <c r="D11208" i="5"/>
  <c r="D10181" i="5"/>
  <c r="D8394" i="5"/>
  <c r="D8165" i="5"/>
  <c r="D7556" i="5"/>
  <c r="D7554" i="5"/>
  <c r="D7006" i="5"/>
  <c r="D6575" i="5"/>
  <c r="D5831" i="5"/>
  <c r="D5140" i="5"/>
  <c r="D4895" i="5"/>
  <c r="D2484" i="5"/>
  <c r="D2389" i="5"/>
  <c r="D2383" i="5"/>
  <c r="D2367" i="5"/>
  <c r="D2338" i="5"/>
  <c r="D2332" i="5"/>
  <c r="D2320" i="5"/>
  <c r="D2317" i="5"/>
  <c r="D2309" i="5"/>
  <c r="D2307" i="5"/>
  <c r="D2294" i="5"/>
  <c r="D2127" i="5"/>
  <c r="D1556" i="5"/>
  <c r="D209" i="5"/>
  <c r="D10195" i="5"/>
  <c r="D9292" i="5"/>
  <c r="D8691" i="5"/>
  <c r="D8654" i="5"/>
  <c r="D7586" i="5"/>
  <c r="D6297" i="5"/>
  <c r="D6220" i="5"/>
  <c r="D5457" i="5"/>
  <c r="D5233" i="5"/>
  <c r="D4867" i="5"/>
  <c r="D4709" i="5"/>
  <c r="D4473" i="5"/>
  <c r="D4351" i="5"/>
  <c r="D3778" i="5"/>
  <c r="D2524" i="5"/>
  <c r="D2083" i="5"/>
  <c r="D1558" i="5"/>
  <c r="D1557" i="5"/>
  <c r="D1129" i="5"/>
  <c r="D876" i="5"/>
  <c r="D4453" i="5"/>
  <c r="D6514" i="5"/>
  <c r="D6501" i="5"/>
  <c r="D6342" i="5"/>
  <c r="D4316" i="5"/>
  <c r="D4171" i="5"/>
  <c r="D1917" i="5"/>
  <c r="D171" i="5"/>
  <c r="D4149" i="5"/>
  <c r="D4125" i="5"/>
  <c r="D11861" i="5"/>
  <c r="D11440" i="5"/>
  <c r="D11214" i="5"/>
  <c r="D11211" i="5"/>
  <c r="D11205" i="5"/>
  <c r="D1277" i="5"/>
  <c r="D6217" i="5"/>
  <c r="D6135" i="5"/>
  <c r="D4471" i="5"/>
  <c r="D3575" i="5"/>
  <c r="D3068" i="5"/>
  <c r="D2060" i="5"/>
  <c r="D1351" i="5"/>
  <c r="D1160" i="5"/>
  <c r="D289" i="5"/>
  <c r="D486" i="5"/>
  <c r="D6341" i="5"/>
  <c r="D5714" i="5"/>
  <c r="D4365" i="5"/>
  <c r="D2995" i="5"/>
  <c r="D2827" i="5"/>
  <c r="D95" i="5"/>
  <c r="D4356" i="5"/>
  <c r="D10193" i="5"/>
  <c r="D6446" i="5"/>
  <c r="D5493" i="5"/>
  <c r="D3935" i="5"/>
  <c r="D2424" i="5"/>
  <c r="D2243" i="5"/>
  <c r="D1313" i="5"/>
  <c r="D2161" i="5"/>
  <c r="D8038" i="5"/>
  <c r="D3845" i="5"/>
  <c r="D11826" i="5"/>
  <c r="D2546" i="5"/>
  <c r="D7306" i="5"/>
  <c r="D6108" i="5"/>
  <c r="D5746" i="5"/>
  <c r="D5519" i="5"/>
  <c r="D4755" i="5"/>
  <c r="D4148" i="5"/>
  <c r="D4093" i="5"/>
  <c r="D4042" i="5"/>
  <c r="D3607" i="5"/>
  <c r="D3230" i="5"/>
  <c r="D2703" i="5"/>
  <c r="D1823" i="5"/>
  <c r="D1822" i="5"/>
  <c r="D523" i="5"/>
  <c r="D952" i="5"/>
  <c r="D8005" i="5"/>
  <c r="D6295" i="5"/>
  <c r="D6225" i="5"/>
  <c r="D5636" i="5"/>
  <c r="D4564" i="5"/>
  <c r="D3837" i="5"/>
  <c r="D3555" i="5"/>
  <c r="D3363" i="5"/>
  <c r="D2858" i="5"/>
  <c r="D2685" i="5"/>
  <c r="D2587" i="5"/>
  <c r="D1837" i="5"/>
  <c r="D1535" i="5"/>
  <c r="D131" i="5"/>
  <c r="D232" i="5"/>
  <c r="D5658" i="5"/>
  <c r="D5646" i="5"/>
  <c r="D4652" i="5"/>
  <c r="D4360" i="5"/>
  <c r="D5718" i="5"/>
  <c r="D4320" i="5"/>
  <c r="D2702" i="5"/>
  <c r="D2270" i="5"/>
  <c r="D866" i="5"/>
  <c r="D27" i="5"/>
  <c r="D3123" i="5"/>
  <c r="D4691" i="5"/>
  <c r="D4315" i="5"/>
  <c r="D4272" i="5"/>
  <c r="D4220" i="5"/>
  <c r="D3431" i="5"/>
  <c r="D3331" i="5"/>
  <c r="D3194" i="5"/>
  <c r="D2473" i="5"/>
  <c r="D2456" i="5"/>
  <c r="D2232" i="5"/>
  <c r="D1688" i="5"/>
  <c r="D1434" i="5"/>
  <c r="D1258" i="5"/>
  <c r="D1170" i="5"/>
  <c r="D324" i="5"/>
  <c r="D1325" i="5"/>
  <c r="D416" i="5"/>
  <c r="D10604" i="5"/>
  <c r="D8668" i="5"/>
  <c r="D7350" i="5"/>
  <c r="D7249" i="5"/>
  <c r="D6975" i="5"/>
  <c r="D6807" i="5"/>
  <c r="D6491" i="5"/>
  <c r="D5075" i="5"/>
  <c r="D4598" i="5"/>
  <c r="D4552" i="5"/>
  <c r="D4521" i="5"/>
  <c r="D4384" i="5"/>
  <c r="D2721" i="5"/>
  <c r="D3425" i="5"/>
  <c r="D7555" i="5"/>
  <c r="D7426" i="5"/>
  <c r="D7416" i="5"/>
  <c r="D7072" i="5"/>
  <c r="D5285" i="5"/>
  <c r="D4599" i="5"/>
  <c r="D4230" i="5"/>
  <c r="D4104" i="5"/>
  <c r="D2494" i="5"/>
  <c r="D5113" i="5"/>
  <c r="D10507" i="5"/>
  <c r="D7466" i="5"/>
  <c r="D6899" i="5"/>
  <c r="D6502" i="5"/>
  <c r="D5010" i="5"/>
  <c r="D5003" i="5"/>
  <c r="D3804" i="5"/>
  <c r="D3006" i="5"/>
  <c r="D238" i="5"/>
  <c r="D2639" i="5"/>
  <c r="D9925" i="5"/>
  <c r="D9493" i="5"/>
  <c r="D7576" i="5"/>
  <c r="D7411" i="5"/>
  <c r="D7348" i="5"/>
  <c r="D7195" i="5"/>
  <c r="D7028" i="5"/>
  <c r="D6546" i="5"/>
  <c r="D5786" i="5"/>
  <c r="D5353" i="5"/>
  <c r="D5348" i="5"/>
  <c r="D5284" i="5"/>
  <c r="D4641" i="5"/>
  <c r="D4373" i="5"/>
  <c r="D4372" i="5"/>
  <c r="D4346" i="5"/>
  <c r="D3736" i="5"/>
  <c r="D2449" i="5"/>
  <c r="D3393" i="5"/>
  <c r="D2409" i="5"/>
  <c r="D11459" i="5"/>
  <c r="D11455" i="5"/>
  <c r="D7317" i="5"/>
  <c r="D6203" i="5"/>
  <c r="D6176" i="5"/>
  <c r="D5777" i="5"/>
  <c r="D5670" i="5"/>
  <c r="D5546" i="5"/>
  <c r="D5509" i="5"/>
  <c r="D5090" i="5"/>
  <c r="D4863" i="5"/>
  <c r="D4678" i="5"/>
  <c r="D4467" i="5"/>
  <c r="D4442" i="5"/>
  <c r="D967" i="5"/>
  <c r="D1060" i="5"/>
  <c r="D6293" i="5"/>
  <c r="D6188" i="5"/>
  <c r="D6036" i="5"/>
  <c r="D5759" i="5"/>
  <c r="D5101" i="5"/>
  <c r="D3010" i="5"/>
  <c r="D4548" i="5"/>
  <c r="D8047" i="5"/>
  <c r="D6351" i="5"/>
  <c r="D5959" i="5"/>
  <c r="D5933" i="5"/>
  <c r="D5070" i="5"/>
  <c r="D4418" i="5"/>
  <c r="D465" i="5"/>
  <c r="D4289" i="5"/>
  <c r="D1955" i="5"/>
  <c r="D650" i="5"/>
  <c r="D4019" i="5"/>
  <c r="D3933" i="5"/>
  <c r="D3680" i="5"/>
  <c r="D11860" i="5"/>
  <c r="D11859" i="5"/>
  <c r="D11784" i="5"/>
  <c r="D11534" i="5"/>
  <c r="D11528" i="5"/>
  <c r="D11217" i="5"/>
  <c r="D11213" i="5"/>
  <c r="D11207" i="5"/>
  <c r="D10898" i="5"/>
  <c r="D10897" i="5"/>
  <c r="D9545" i="5"/>
  <c r="D8751" i="5"/>
  <c r="D7587" i="5"/>
  <c r="D6024" i="5"/>
  <c r="D5605" i="5"/>
  <c r="D3975" i="5"/>
  <c r="D3922" i="5"/>
  <c r="D3877" i="5"/>
  <c r="D3875" i="5"/>
  <c r="D3867" i="5"/>
  <c r="D3807" i="5"/>
  <c r="D3793" i="5"/>
  <c r="D3775" i="5"/>
  <c r="D3754" i="5"/>
  <c r="D10918" i="5"/>
  <c r="D10780" i="5"/>
  <c r="D9161" i="5"/>
  <c r="D4513" i="5"/>
  <c r="D10848" i="5"/>
  <c r="D9052" i="5"/>
  <c r="D4018" i="5"/>
  <c r="D10915" i="5"/>
  <c r="D10884" i="5"/>
  <c r="D10802" i="5"/>
  <c r="D10794" i="5"/>
  <c r="D10790" i="5"/>
  <c r="D10788" i="5"/>
  <c r="D6611" i="5"/>
  <c r="D4010" i="5"/>
  <c r="D1139" i="5"/>
  <c r="D10670" i="5"/>
  <c r="D10664" i="5"/>
  <c r="D10660" i="5"/>
  <c r="D10640" i="5"/>
  <c r="D9512" i="5"/>
  <c r="D6825" i="5"/>
  <c r="D5502" i="5"/>
  <c r="D4943" i="5"/>
  <c r="D3725" i="5"/>
  <c r="D3795" i="5"/>
  <c r="D5427" i="5"/>
  <c r="D3950" i="5"/>
  <c r="D3905" i="5"/>
  <c r="D3891" i="5"/>
  <c r="D3811" i="5"/>
  <c r="D3712" i="5"/>
  <c r="D8059" i="5"/>
  <c r="D4167" i="5"/>
  <c r="D3946" i="5"/>
  <c r="D3707" i="5"/>
  <c r="D11536" i="5"/>
  <c r="D11525" i="5"/>
  <c r="D10894" i="5"/>
  <c r="D10890" i="5"/>
  <c r="D10883" i="5"/>
  <c r="D10824" i="5"/>
  <c r="D10797" i="5"/>
  <c r="D10787" i="5"/>
  <c r="D10619" i="5"/>
  <c r="D9594" i="5"/>
  <c r="D8320" i="5"/>
  <c r="D7791" i="5"/>
  <c r="D7090" i="5"/>
  <c r="D6763" i="5"/>
  <c r="D6647" i="5"/>
  <c r="D6146" i="5"/>
  <c r="D5921" i="5"/>
  <c r="D5600" i="5"/>
  <c r="D4995" i="5"/>
  <c r="D4776" i="5"/>
  <c r="D4174" i="5"/>
  <c r="D4162" i="5"/>
  <c r="D4025" i="5"/>
  <c r="D3974" i="5"/>
  <c r="D3780" i="5"/>
  <c r="D3966" i="5"/>
  <c r="D3913" i="5"/>
  <c r="D3908" i="5"/>
  <c r="D3843" i="5"/>
  <c r="D3782" i="5"/>
  <c r="D3609" i="5"/>
  <c r="D4168" i="5"/>
  <c r="D4117" i="5"/>
  <c r="D4097" i="5"/>
  <c r="D4096" i="5"/>
  <c r="D3976" i="5"/>
  <c r="D3972" i="5"/>
  <c r="D3759" i="5"/>
  <c r="D4128" i="5"/>
  <c r="D3985" i="5"/>
  <c r="D3820" i="5"/>
  <c r="D3814" i="5"/>
  <c r="D3768" i="5"/>
  <c r="D3721" i="5"/>
  <c r="D3637" i="5"/>
  <c r="D1990" i="5"/>
  <c r="D4110" i="5"/>
  <c r="D4064" i="5"/>
  <c r="D3987" i="5"/>
  <c r="D3886" i="5"/>
  <c r="D3789" i="5"/>
  <c r="D3739" i="5"/>
  <c r="D3643" i="5"/>
  <c r="D6658" i="5"/>
  <c r="D4195" i="5"/>
  <c r="D4177" i="5"/>
  <c r="D4076" i="5"/>
  <c r="D3902" i="5"/>
  <c r="D3830" i="5"/>
  <c r="D3636" i="5"/>
  <c r="D10633" i="5"/>
  <c r="D4207" i="5"/>
  <c r="D4197" i="5"/>
  <c r="D4013" i="5"/>
  <c r="D3931" i="5"/>
  <c r="D3888" i="5"/>
  <c r="D3844" i="5"/>
  <c r="D3711" i="5"/>
  <c r="D10635" i="5"/>
  <c r="D4199" i="5"/>
  <c r="D4106" i="5"/>
  <c r="D3947" i="5"/>
  <c r="D3790" i="5"/>
  <c r="D3777" i="5"/>
  <c r="D10887" i="5"/>
  <c r="D10789" i="5"/>
  <c r="D10647" i="5"/>
  <c r="D4084" i="5"/>
  <c r="D3984" i="5"/>
  <c r="D3917" i="5"/>
  <c r="D3757" i="5"/>
  <c r="D3714" i="5"/>
  <c r="D3747" i="5"/>
  <c r="D3689" i="5"/>
  <c r="D3679" i="5"/>
  <c r="D3675" i="5"/>
  <c r="D3659" i="5"/>
  <c r="D4121" i="5"/>
  <c r="D4109" i="5"/>
  <c r="D3676" i="5"/>
  <c r="D3644" i="5"/>
  <c r="D3753" i="5"/>
  <c r="D4049" i="5"/>
  <c r="D3822" i="5"/>
  <c r="D463" i="5"/>
  <c r="D3896" i="5"/>
  <c r="D3776" i="5"/>
  <c r="D3668" i="5"/>
  <c r="D10808" i="5"/>
  <c r="D10763" i="5"/>
  <c r="D9533" i="5"/>
  <c r="D8629" i="5"/>
  <c r="D4726" i="5"/>
  <c r="D4029" i="5"/>
  <c r="D3961" i="5"/>
  <c r="D3779" i="5"/>
  <c r="D10666" i="5"/>
  <c r="D7787" i="5"/>
  <c r="D4933" i="5"/>
  <c r="D4040" i="5"/>
  <c r="D4032" i="5"/>
  <c r="D4017" i="5"/>
  <c r="D3979" i="5"/>
  <c r="D3866" i="5"/>
  <c r="D3841" i="5"/>
  <c r="D10844" i="5"/>
  <c r="D9005" i="5"/>
  <c r="D8669" i="5"/>
  <c r="D4188" i="5"/>
  <c r="D4147" i="5"/>
  <c r="D4088" i="5"/>
  <c r="D4061" i="5"/>
  <c r="D3943" i="5"/>
  <c r="D3849" i="5"/>
  <c r="D2939" i="5"/>
  <c r="D5693" i="5"/>
  <c r="D4140" i="5"/>
  <c r="D3860" i="5"/>
  <c r="D3792" i="5"/>
  <c r="D3693" i="5"/>
  <c r="D3666" i="5"/>
  <c r="D3696" i="5"/>
  <c r="D10889" i="5"/>
  <c r="D6674" i="5"/>
  <c r="D4205" i="5"/>
  <c r="D3748" i="5"/>
  <c r="D10846" i="5"/>
  <c r="D6664" i="5"/>
  <c r="D4651" i="5"/>
  <c r="D4311" i="5"/>
  <c r="D10899" i="5"/>
  <c r="D10882" i="5"/>
  <c r="D10842" i="5"/>
  <c r="D10838" i="5"/>
  <c r="D10800" i="5"/>
  <c r="D7094" i="5"/>
  <c r="D4208" i="5"/>
  <c r="D3716" i="5"/>
  <c r="D10781" i="5"/>
  <c r="D10663" i="5"/>
  <c r="D10642" i="5"/>
  <c r="D9120" i="5"/>
  <c r="D6708" i="5"/>
  <c r="D6612" i="5"/>
  <c r="D4176" i="5"/>
  <c r="D4009" i="5"/>
  <c r="D10912" i="5"/>
  <c r="D10886" i="5"/>
  <c r="D10860" i="5"/>
  <c r="D10803" i="5"/>
  <c r="D10649" i="5"/>
  <c r="D7785" i="5"/>
  <c r="D6745" i="5"/>
  <c r="D4011" i="5"/>
  <c r="D3872" i="5"/>
  <c r="D10888" i="5"/>
  <c r="D10786" i="5"/>
  <c r="D10690" i="5"/>
  <c r="D10669" i="5"/>
  <c r="D10644" i="5"/>
  <c r="D5406" i="5"/>
  <c r="D4674" i="5"/>
  <c r="D3996" i="5"/>
  <c r="D3648" i="5"/>
  <c r="D7998" i="5"/>
  <c r="D7956" i="5"/>
  <c r="D3892" i="5"/>
  <c r="D3688" i="5"/>
  <c r="D3944" i="5"/>
  <c r="D11759" i="5"/>
  <c r="D11535" i="5"/>
  <c r="D10641" i="5"/>
  <c r="D8446" i="5"/>
  <c r="D3728" i="5"/>
  <c r="D3638" i="5"/>
  <c r="D10911" i="5"/>
  <c r="D7780" i="5"/>
  <c r="D7494" i="5"/>
  <c r="D3956" i="5"/>
  <c r="D3511" i="5"/>
  <c r="D368" i="5"/>
  <c r="D11522" i="5"/>
  <c r="D10671" i="5"/>
  <c r="D10634" i="5"/>
  <c r="D10628" i="5"/>
  <c r="D8821" i="5"/>
  <c r="D8154" i="5"/>
  <c r="D7790" i="5"/>
  <c r="D6967" i="5"/>
  <c r="D6524" i="5"/>
  <c r="D4145" i="5"/>
  <c r="D3968" i="5"/>
  <c r="D3834" i="5"/>
  <c r="D3700" i="5"/>
  <c r="D3662" i="5"/>
  <c r="D3166" i="5"/>
  <c r="D1872" i="5"/>
  <c r="D1638" i="5"/>
  <c r="D1559" i="5"/>
  <c r="D10895" i="5"/>
  <c r="D10879" i="5"/>
  <c r="D10821" i="5"/>
  <c r="D10648" i="5"/>
  <c r="D10646" i="5"/>
  <c r="D8942" i="5"/>
  <c r="D7728" i="5"/>
  <c r="D6762" i="5"/>
  <c r="D1056" i="5"/>
  <c r="D10902" i="5"/>
  <c r="D6750" i="5"/>
  <c r="D6700" i="5"/>
  <c r="D4556" i="5"/>
  <c r="D3833" i="5"/>
  <c r="D3703" i="5"/>
  <c r="D7001" i="5"/>
  <c r="D4123" i="5"/>
  <c r="D3840" i="5"/>
  <c r="D10857" i="5"/>
  <c r="D10825" i="5"/>
  <c r="D10799" i="5"/>
  <c r="D7784" i="5"/>
  <c r="D7606" i="5"/>
  <c r="D6122" i="5"/>
  <c r="D5817" i="5"/>
  <c r="D5730" i="5"/>
  <c r="D4030" i="5"/>
  <c r="D4016" i="5"/>
  <c r="D3955" i="5"/>
  <c r="D3942" i="5"/>
  <c r="D3900" i="5"/>
  <c r="D3873" i="5"/>
  <c r="D3738" i="5"/>
  <c r="D3704" i="5"/>
  <c r="D2777" i="5"/>
  <c r="D2441" i="5"/>
  <c r="D1561" i="5"/>
  <c r="D4004" i="5"/>
  <c r="D10650" i="5"/>
  <c r="D10631" i="5"/>
  <c r="D7742" i="5"/>
  <c r="D7522" i="5"/>
  <c r="D7470" i="5"/>
  <c r="D7042" i="5"/>
  <c r="D6770" i="5"/>
  <c r="D6702" i="5"/>
  <c r="D6692" i="5"/>
  <c r="D6638" i="5"/>
  <c r="D6629" i="5"/>
  <c r="D6619" i="5"/>
  <c r="D6027" i="5"/>
  <c r="D5391" i="5"/>
  <c r="D3927" i="5"/>
  <c r="D3853" i="5"/>
  <c r="D10893" i="5"/>
  <c r="D10876" i="5"/>
  <c r="D10840" i="5"/>
  <c r="D10832" i="5"/>
  <c r="D10827" i="5"/>
  <c r="D10766" i="5"/>
  <c r="D10662" i="5"/>
  <c r="D10638" i="5"/>
  <c r="D9532" i="5"/>
  <c r="D9425" i="5"/>
  <c r="D7950" i="5"/>
  <c r="D7782" i="5"/>
  <c r="D6707" i="5"/>
  <c r="D6671" i="5"/>
  <c r="D6641" i="5"/>
  <c r="D3818" i="5"/>
  <c r="D3809" i="5"/>
  <c r="D3751" i="5"/>
  <c r="D3645" i="5"/>
  <c r="D11504" i="5"/>
  <c r="D10905" i="5"/>
  <c r="D10874" i="5"/>
  <c r="D10841" i="5"/>
  <c r="D10762" i="5"/>
  <c r="D10681" i="5"/>
  <c r="D10643" i="5"/>
  <c r="D10639" i="5"/>
  <c r="D9551" i="5"/>
  <c r="D9354" i="5"/>
  <c r="D8843" i="5"/>
  <c r="D7783" i="5"/>
  <c r="D7778" i="5"/>
  <c r="D7711" i="5"/>
  <c r="D6720" i="5"/>
  <c r="D6693" i="5"/>
  <c r="D6637" i="5"/>
  <c r="D6061" i="5"/>
  <c r="D4215" i="5"/>
  <c r="D3836" i="5"/>
  <c r="D3667" i="5"/>
  <c r="D10903" i="5"/>
  <c r="D10833" i="5"/>
  <c r="D10765" i="5"/>
  <c r="D10764" i="5"/>
  <c r="D7092" i="5"/>
  <c r="D10822" i="5"/>
  <c r="D8758" i="5"/>
  <c r="D7789" i="5"/>
  <c r="D7673" i="5"/>
  <c r="D6933" i="5"/>
  <c r="D6754" i="5"/>
  <c r="D4169" i="5"/>
  <c r="D4160" i="5"/>
  <c r="D4151" i="5"/>
  <c r="D4099" i="5"/>
  <c r="D4080" i="5"/>
  <c r="D4078" i="5"/>
  <c r="D4034" i="5"/>
  <c r="D4026" i="5"/>
  <c r="D4020" i="5"/>
  <c r="D3899" i="5"/>
  <c r="D3831" i="5"/>
  <c r="D3769" i="5"/>
  <c r="D3691" i="5"/>
  <c r="D3670" i="5"/>
  <c r="D3669" i="5"/>
  <c r="D3655" i="5"/>
  <c r="D1679" i="5"/>
  <c r="D11524" i="5"/>
  <c r="D11519" i="5"/>
  <c r="D10881" i="5"/>
  <c r="D10839" i="5"/>
  <c r="D7786" i="5"/>
  <c r="D7779" i="5"/>
  <c r="D6732" i="5"/>
  <c r="D6661" i="5"/>
  <c r="D4719" i="5"/>
  <c r="D3957" i="5"/>
  <c r="D3819" i="5"/>
  <c r="D3801" i="5"/>
  <c r="D3692" i="5"/>
  <c r="D1264" i="5"/>
  <c r="D4006" i="5"/>
  <c r="D10680" i="5"/>
  <c r="D6690" i="5"/>
  <c r="D4081" i="5"/>
  <c r="D4074" i="5"/>
  <c r="D4059" i="5"/>
  <c r="D3988" i="5"/>
  <c r="D3832" i="5"/>
  <c r="D3764" i="5"/>
  <c r="D3752" i="5"/>
  <c r="D3746" i="5"/>
  <c r="D3698" i="5"/>
  <c r="D2353" i="5"/>
  <c r="D10817" i="5"/>
  <c r="D4569" i="5"/>
  <c r="D4122" i="5"/>
  <c r="D4103" i="5"/>
  <c r="D4035" i="5"/>
  <c r="D4014" i="5"/>
  <c r="D3951" i="5"/>
  <c r="D3910" i="5"/>
  <c r="D3816" i="5"/>
  <c r="D3697" i="5"/>
  <c r="D2344" i="5"/>
  <c r="D1639" i="5"/>
  <c r="D80" i="5"/>
  <c r="D4186" i="5"/>
  <c r="D11737" i="5"/>
  <c r="D11523" i="5"/>
  <c r="D11221" i="5"/>
  <c r="D11218" i="5"/>
  <c r="D8372" i="5"/>
  <c r="D4193" i="5"/>
  <c r="D4036" i="5"/>
  <c r="D3970" i="5"/>
  <c r="D3945" i="5"/>
  <c r="D3920" i="5"/>
  <c r="D3863" i="5"/>
  <c r="D3719" i="5"/>
  <c r="D3695" i="5"/>
  <c r="D3654" i="5"/>
  <c r="D2457" i="5"/>
  <c r="D1401" i="5"/>
  <c r="D3723" i="5"/>
  <c r="D4185" i="5"/>
  <c r="D3532" i="5"/>
  <c r="D2434" i="5"/>
  <c r="D535" i="5"/>
  <c r="D10861" i="5"/>
  <c r="D7776" i="5"/>
  <c r="D6668" i="5"/>
  <c r="D6606" i="5"/>
  <c r="D4050" i="5"/>
  <c r="D7775" i="5"/>
  <c r="D11520" i="5"/>
  <c r="D10672" i="5"/>
  <c r="D10652" i="5"/>
  <c r="D10632" i="5"/>
  <c r="D6667" i="5"/>
  <c r="D10843" i="5"/>
  <c r="D10625" i="5"/>
  <c r="D7774" i="5"/>
  <c r="D10849" i="5"/>
  <c r="D10688" i="5"/>
  <c r="D10629" i="5"/>
  <c r="D7089" i="5"/>
  <c r="D3812" i="5"/>
  <c r="D3454" i="5"/>
  <c r="D3903" i="5"/>
  <c r="D11533" i="5"/>
  <c r="D11526" i="5"/>
  <c r="D10686" i="5"/>
  <c r="D7777" i="5"/>
  <c r="D6640" i="5"/>
  <c r="D10687" i="5"/>
  <c r="D10659" i="5"/>
  <c r="D6609" i="5"/>
  <c r="D10892" i="5"/>
  <c r="D10627" i="5"/>
  <c r="D6620" i="5"/>
  <c r="D10661" i="5"/>
  <c r="D7792" i="5"/>
  <c r="D6608" i="5"/>
  <c r="D3994" i="5"/>
  <c r="D3683" i="5"/>
  <c r="D11529" i="5"/>
  <c r="D1660" i="5"/>
  <c r="D4203" i="5"/>
  <c r="D7082" i="5"/>
  <c r="D6558" i="5"/>
  <c r="D5149" i="5"/>
  <c r="D4844" i="5"/>
  <c r="D2230" i="5"/>
  <c r="D466" i="5"/>
  <c r="D11855" i="5"/>
  <c r="D11216" i="5"/>
  <c r="D7009" i="5"/>
  <c r="D6986" i="5"/>
  <c r="D6971" i="5"/>
  <c r="D6587" i="5"/>
  <c r="D6580" i="5"/>
  <c r="D5390" i="5"/>
  <c r="D4560" i="5"/>
  <c r="D2957" i="5"/>
  <c r="D261" i="5"/>
  <c r="D5397" i="5"/>
  <c r="D7063" i="5"/>
  <c r="D5980" i="5"/>
  <c r="D5304" i="5"/>
  <c r="D5265" i="5"/>
  <c r="D4267" i="5"/>
  <c r="D3182" i="5"/>
  <c r="D2967" i="5"/>
  <c r="D2521" i="5"/>
  <c r="D191" i="5"/>
  <c r="D43" i="5"/>
  <c r="D3571" i="5"/>
  <c r="D3318" i="5"/>
  <c r="D6182" i="5"/>
  <c r="D3909" i="5"/>
  <c r="D2972" i="5"/>
  <c r="D2562" i="5"/>
  <c r="D2511" i="5"/>
  <c r="D1650" i="5"/>
  <c r="D8689" i="5"/>
  <c r="D3810" i="5"/>
  <c r="D919" i="5"/>
  <c r="D579" i="5"/>
  <c r="D9924" i="5"/>
  <c r="D8563" i="5"/>
  <c r="D4485" i="5"/>
  <c r="D4008" i="5"/>
  <c r="D2888" i="5"/>
  <c r="D1701" i="5"/>
  <c r="D655" i="5"/>
  <c r="D464" i="5"/>
  <c r="D412" i="5"/>
  <c r="D3461" i="5"/>
  <c r="D9676" i="5"/>
  <c r="D5932" i="5"/>
  <c r="D3598" i="5"/>
  <c r="D1193" i="5"/>
  <c r="D960" i="5"/>
  <c r="D8969" i="5"/>
  <c r="D8542" i="5"/>
  <c r="D7827" i="5"/>
  <c r="D4276" i="5"/>
  <c r="D3264" i="5"/>
  <c r="D1106" i="5"/>
  <c r="D4438" i="5"/>
  <c r="D8016" i="5"/>
  <c r="D6286" i="5"/>
  <c r="D1233" i="5"/>
  <c r="D1608" i="5"/>
  <c r="D1527" i="5"/>
  <c r="D855" i="5"/>
  <c r="D422" i="5"/>
  <c r="D408" i="5"/>
  <c r="D9687" i="5"/>
  <c r="D9115" i="5"/>
  <c r="D8656" i="5"/>
  <c r="D8317" i="5"/>
  <c r="D8217" i="5"/>
  <c r="D7615" i="5"/>
  <c r="D5331" i="5"/>
  <c r="D5292" i="5"/>
  <c r="D5169" i="5"/>
  <c r="D3279" i="5"/>
  <c r="D3153" i="5"/>
  <c r="D1997" i="5"/>
  <c r="D1945" i="5"/>
  <c r="D1093" i="5"/>
  <c r="D2915" i="5"/>
  <c r="D2669" i="5"/>
  <c r="D1262" i="5"/>
  <c r="D11456" i="5"/>
  <c r="D11449" i="5"/>
  <c r="D547" i="5"/>
  <c r="D2153" i="5"/>
  <c r="D2110" i="5"/>
  <c r="D1930" i="5"/>
  <c r="D379" i="5"/>
  <c r="D3115" i="5"/>
  <c r="D10520" i="5"/>
  <c r="D10420" i="5"/>
  <c r="D9833" i="5"/>
  <c r="D9712" i="5"/>
  <c r="D8574" i="5"/>
  <c r="D8450" i="5"/>
  <c r="D8194" i="5"/>
  <c r="D8140" i="5"/>
  <c r="D7763" i="5"/>
  <c r="D6834" i="5"/>
  <c r="D5478" i="5"/>
  <c r="D5144" i="5"/>
  <c r="D4848" i="5"/>
  <c r="D4368" i="5"/>
  <c r="D4330" i="5"/>
  <c r="D3105" i="5"/>
  <c r="D2839" i="5"/>
  <c r="D1850" i="5"/>
  <c r="D5525" i="5"/>
  <c r="D9867" i="5"/>
  <c r="D9843" i="5"/>
  <c r="D9694" i="5"/>
  <c r="D9091" i="5"/>
  <c r="D8687" i="5"/>
  <c r="D8220" i="5"/>
  <c r="D6776" i="5"/>
  <c r="D5339" i="5"/>
  <c r="D4638" i="5"/>
  <c r="D4334" i="5"/>
  <c r="D4286" i="5"/>
  <c r="D3514" i="5"/>
  <c r="D3488" i="5"/>
  <c r="D3399" i="5"/>
  <c r="D3325" i="5"/>
  <c r="D2376" i="5"/>
  <c r="D2287" i="5"/>
  <c r="D2210" i="5"/>
  <c r="D2178" i="5"/>
  <c r="D3433" i="5"/>
  <c r="D9642" i="5"/>
  <c r="D9285" i="5"/>
  <c r="D8903" i="5"/>
  <c r="D8570" i="5"/>
  <c r="D8538" i="5"/>
  <c r="D7544" i="5"/>
  <c r="D6288" i="5"/>
  <c r="D5990" i="5"/>
  <c r="D4793" i="5"/>
  <c r="D4774" i="5"/>
  <c r="D3541" i="5"/>
  <c r="D3360" i="5"/>
  <c r="D3254" i="5"/>
  <c r="D2749" i="5"/>
  <c r="D2649" i="5"/>
  <c r="D2052" i="5"/>
  <c r="D4832" i="5"/>
  <c r="D11445" i="5"/>
  <c r="D3020" i="5"/>
  <c r="D5402" i="5"/>
  <c r="D3546" i="5"/>
  <c r="D2109" i="5"/>
  <c r="D11444" i="5"/>
  <c r="D4514" i="5"/>
  <c r="D1888" i="5"/>
  <c r="D9621" i="5"/>
  <c r="D4479" i="5"/>
  <c r="D4376" i="5"/>
  <c r="D1243" i="5"/>
  <c r="D9379" i="5"/>
  <c r="D7862" i="5"/>
  <c r="D3445" i="5"/>
  <c r="D5678" i="5"/>
  <c r="D5604" i="5"/>
  <c r="D4252" i="5"/>
  <c r="D3502" i="5"/>
  <c r="D3082" i="5"/>
  <c r="D1947" i="5"/>
  <c r="D1655" i="5"/>
  <c r="D1490" i="5"/>
  <c r="D936" i="5"/>
  <c r="D543" i="5"/>
  <c r="D454" i="5"/>
  <c r="D149" i="5"/>
  <c r="D2795" i="5"/>
  <c r="D2044" i="5"/>
  <c r="D11867" i="5"/>
  <c r="D7045" i="5"/>
  <c r="D2997" i="5"/>
  <c r="D1502" i="5"/>
  <c r="D122" i="5"/>
  <c r="D567" i="5"/>
  <c r="D7389" i="5"/>
  <c r="D4636" i="5"/>
  <c r="D4336" i="5"/>
  <c r="D3048" i="5"/>
  <c r="D1222" i="5"/>
  <c r="D1090" i="5"/>
  <c r="D1081" i="5"/>
  <c r="D461" i="5"/>
  <c r="D410" i="5"/>
  <c r="D738" i="5"/>
  <c r="D1882" i="5"/>
  <c r="D10189" i="5"/>
  <c r="D9310" i="5"/>
  <c r="D7940" i="5"/>
  <c r="D7081" i="5"/>
  <c r="D6946" i="5"/>
  <c r="D6866" i="5"/>
  <c r="D6520" i="5"/>
  <c r="D6219" i="5"/>
  <c r="D6025" i="5"/>
  <c r="D4047" i="5"/>
  <c r="D4028" i="5"/>
  <c r="D3548" i="5"/>
  <c r="D3516" i="5"/>
  <c r="D3147" i="5"/>
  <c r="D2961" i="5"/>
  <c r="D2832" i="5"/>
  <c r="D2003" i="5"/>
  <c r="D1756" i="5"/>
  <c r="D1734" i="5"/>
  <c r="D169" i="5"/>
  <c r="D20" i="5"/>
  <c r="D310" i="5"/>
  <c r="D10190" i="5"/>
  <c r="D7958" i="5"/>
  <c r="D7888" i="5"/>
  <c r="D6913" i="5"/>
  <c r="D6150" i="5"/>
  <c r="D6116" i="5"/>
  <c r="D5824" i="5"/>
  <c r="D5129" i="5"/>
  <c r="D4143" i="5"/>
  <c r="D3729" i="5"/>
  <c r="D2443" i="5"/>
  <c r="D2372" i="5"/>
  <c r="D2126" i="5"/>
  <c r="D1359" i="5"/>
  <c r="D1229" i="5"/>
  <c r="D2746" i="5"/>
  <c r="D8692" i="5"/>
  <c r="D7683" i="5"/>
  <c r="D7030" i="5"/>
  <c r="D6430" i="5"/>
  <c r="D6320" i="5"/>
  <c r="D5590" i="5"/>
  <c r="D3510" i="5"/>
  <c r="D3012" i="5"/>
  <c r="D2989" i="5"/>
  <c r="D2833" i="5"/>
  <c r="D2354" i="5"/>
  <c r="D1503" i="5"/>
  <c r="D1085" i="5"/>
  <c r="D782" i="5"/>
  <c r="D87" i="5"/>
  <c r="D82" i="5"/>
  <c r="D1301" i="5"/>
  <c r="D7343" i="5"/>
  <c r="D7067" i="5"/>
  <c r="D7036" i="5"/>
  <c r="D6816" i="5"/>
  <c r="D3418" i="5"/>
  <c r="D2904" i="5"/>
  <c r="D2859" i="5"/>
  <c r="D2660" i="5"/>
  <c r="D2619" i="5"/>
  <c r="D712" i="5"/>
  <c r="D431" i="5"/>
  <c r="D3181" i="5"/>
  <c r="D11850" i="5"/>
  <c r="D11847" i="5"/>
  <c r="D11846" i="5"/>
  <c r="D11844" i="5"/>
  <c r="D11795" i="5"/>
  <c r="D11794" i="5"/>
  <c r="D11793" i="5"/>
  <c r="D11505" i="5"/>
  <c r="D11495" i="5"/>
  <c r="D11491" i="5"/>
  <c r="D11484" i="5"/>
  <c r="D11475" i="5"/>
  <c r="D11474" i="5"/>
  <c r="D4588" i="5"/>
  <c r="D8539" i="5"/>
  <c r="D6030" i="5"/>
  <c r="D3484" i="5"/>
  <c r="D2910" i="5"/>
  <c r="D254" i="5"/>
  <c r="D9296" i="5"/>
  <c r="D9103" i="5"/>
  <c r="D8679" i="5"/>
  <c r="D8429" i="5"/>
  <c r="D7959" i="5"/>
  <c r="D5351" i="5"/>
  <c r="D5248" i="5"/>
  <c r="D4672" i="5"/>
  <c r="D4393" i="5"/>
  <c r="D4045" i="5"/>
  <c r="D3470" i="5"/>
  <c r="D3203" i="5"/>
  <c r="D3095" i="5"/>
  <c r="D2894" i="5"/>
  <c r="D2588" i="5"/>
  <c r="D1911" i="5"/>
  <c r="D9306" i="5"/>
  <c r="D9127" i="5"/>
  <c r="D9116" i="5"/>
  <c r="D8934" i="5"/>
  <c r="D7629" i="5"/>
  <c r="D6504" i="5"/>
  <c r="D5668" i="5"/>
  <c r="D5563" i="5"/>
  <c r="D5504" i="5"/>
  <c r="D4284" i="5"/>
  <c r="D3216" i="5"/>
  <c r="D1500" i="5"/>
  <c r="D1273" i="5"/>
  <c r="D3390" i="5"/>
  <c r="D305" i="5"/>
  <c r="D3392" i="5"/>
  <c r="D3262" i="5"/>
  <c r="D2790" i="5"/>
  <c r="D2361" i="5"/>
  <c r="D2125" i="5"/>
  <c r="D4406" i="5"/>
  <c r="D3122" i="5"/>
  <c r="D2574" i="5"/>
  <c r="D1861" i="5"/>
  <c r="D5347" i="5"/>
  <c r="D4394" i="5"/>
  <c r="D3915" i="5"/>
  <c r="D2678" i="5"/>
  <c r="D2647" i="5"/>
  <c r="D2591" i="5"/>
  <c r="D2328" i="5"/>
  <c r="D2159" i="5"/>
  <c r="D1836" i="5"/>
  <c r="D856" i="5"/>
  <c r="D2324" i="5"/>
  <c r="D3686" i="5"/>
  <c r="D846" i="5"/>
  <c r="D2226" i="5"/>
  <c r="D9970" i="5"/>
  <c r="D6277" i="5"/>
  <c r="D5765" i="5"/>
  <c r="D5593" i="5"/>
  <c r="D5501" i="5"/>
  <c r="D5446" i="5"/>
  <c r="D4924" i="5"/>
  <c r="D4758" i="5"/>
  <c r="D1629" i="5"/>
  <c r="D941" i="5"/>
  <c r="D10173" i="5"/>
  <c r="D5675" i="5"/>
  <c r="D4092" i="5"/>
  <c r="D3591" i="5"/>
  <c r="D3580" i="5"/>
  <c r="D1509" i="5"/>
  <c r="D7062" i="5"/>
  <c r="D1352" i="5"/>
  <c r="D1349" i="5"/>
  <c r="D1237" i="5"/>
  <c r="D11548" i="5"/>
  <c r="D11547" i="5"/>
  <c r="D5687" i="5"/>
  <c r="D5207" i="5"/>
  <c r="D4559" i="5"/>
  <c r="D4144" i="5"/>
  <c r="D2763" i="5"/>
  <c r="D6038" i="5"/>
  <c r="D4138" i="5"/>
  <c r="D4039" i="5"/>
  <c r="D3619" i="5"/>
  <c r="D11546" i="5"/>
  <c r="D10036" i="5"/>
  <c r="D8027" i="5"/>
  <c r="D7851" i="5"/>
  <c r="D6119" i="5"/>
  <c r="D5655" i="5"/>
  <c r="D5159" i="5"/>
  <c r="D3618" i="5"/>
  <c r="D2766" i="5"/>
  <c r="D2431" i="5"/>
  <c r="D1447" i="5"/>
  <c r="D11751" i="5"/>
  <c r="D10564" i="5"/>
  <c r="D8977" i="5"/>
  <c r="D6336" i="5"/>
  <c r="D6260" i="5"/>
  <c r="D5966" i="5"/>
  <c r="D5181" i="5"/>
  <c r="D4086" i="5"/>
  <c r="D3611" i="5"/>
  <c r="D2365" i="5"/>
  <c r="D18" i="5"/>
  <c r="D8046" i="5"/>
  <c r="D5795" i="5"/>
  <c r="D5769" i="5"/>
  <c r="D5319" i="5"/>
  <c r="D4770" i="5"/>
  <c r="D4150" i="5"/>
  <c r="D3713" i="5"/>
  <c r="D2555" i="5"/>
  <c r="D3608" i="5"/>
  <c r="D409" i="5"/>
  <c r="D172" i="5"/>
  <c r="D11856" i="5"/>
  <c r="D11527" i="5"/>
  <c r="D10850" i="5"/>
  <c r="D10651" i="5"/>
  <c r="D7507" i="5"/>
  <c r="D6713" i="5"/>
  <c r="D3894" i="5"/>
  <c r="D10830" i="5"/>
  <c r="D7501" i="5"/>
  <c r="D6751" i="5"/>
  <c r="D6740" i="5"/>
  <c r="D4000" i="5"/>
  <c r="D3799" i="5"/>
  <c r="D2791" i="5"/>
  <c r="D7527" i="5"/>
  <c r="D7505" i="5"/>
  <c r="D7500" i="5"/>
  <c r="D7492" i="5"/>
  <c r="D6648" i="5"/>
  <c r="D10910" i="5"/>
  <c r="D10877" i="5"/>
  <c r="D10853" i="5"/>
  <c r="D10834" i="5"/>
  <c r="D10767" i="5"/>
  <c r="D6706" i="5"/>
  <c r="D6691" i="5"/>
  <c r="D6626" i="5"/>
  <c r="D6604" i="5"/>
  <c r="D6593" i="5"/>
  <c r="D5211" i="5"/>
  <c r="D10814" i="5"/>
  <c r="D10667" i="5"/>
  <c r="D10621" i="5"/>
  <c r="D6714" i="5"/>
  <c r="D6678" i="5"/>
  <c r="D6605" i="5"/>
  <c r="D2558" i="5"/>
  <c r="D1877" i="5"/>
  <c r="D3827" i="5"/>
  <c r="D10854" i="5"/>
  <c r="D10836" i="5"/>
  <c r="D10773" i="5"/>
  <c r="D7923" i="5"/>
  <c r="D6684" i="5"/>
  <c r="D3879" i="5"/>
  <c r="D10777" i="5"/>
  <c r="D8030" i="5"/>
  <c r="D6673" i="5"/>
  <c r="D6665" i="5"/>
  <c r="D10805" i="5"/>
  <c r="D10804" i="5"/>
  <c r="D10771" i="5"/>
  <c r="D7699" i="5"/>
  <c r="D6747" i="5"/>
  <c r="D6733" i="5"/>
  <c r="D6327" i="5"/>
  <c r="D3718" i="5"/>
  <c r="D10809" i="5"/>
  <c r="D10793" i="5"/>
  <c r="D10783" i="5"/>
  <c r="D6650" i="5"/>
  <c r="D4204" i="5"/>
  <c r="D4137" i="5"/>
  <c r="D4095" i="5"/>
  <c r="D2919" i="5"/>
  <c r="D10917" i="5"/>
  <c r="D10916" i="5"/>
  <c r="D10913" i="5"/>
  <c r="D10909" i="5"/>
  <c r="D10908" i="5"/>
  <c r="D10907" i="5"/>
  <c r="D10901" i="5"/>
  <c r="D10900" i="5"/>
  <c r="D10891" i="5"/>
  <c r="D10885" i="5"/>
  <c r="D10880" i="5"/>
  <c r="D10878" i="5"/>
  <c r="D10875" i="5"/>
  <c r="D10858" i="5"/>
  <c r="D10847" i="5"/>
  <c r="D10835" i="5"/>
  <c r="D10831" i="5"/>
  <c r="D10829" i="5"/>
  <c r="D10826" i="5"/>
  <c r="D10818" i="5"/>
  <c r="D10816" i="5"/>
  <c r="D10815" i="5"/>
  <c r="D10811" i="5"/>
  <c r="D10806" i="5"/>
  <c r="D10801" i="5"/>
  <c r="D10796" i="5"/>
  <c r="D10792" i="5"/>
  <c r="D10784" i="5"/>
  <c r="D10779" i="5"/>
  <c r="D10775" i="5"/>
  <c r="D10774" i="5"/>
  <c r="D10768" i="5"/>
  <c r="D10679" i="5"/>
  <c r="D10678" i="5"/>
  <c r="D10677" i="5"/>
  <c r="D10676" i="5"/>
  <c r="D10673" i="5"/>
  <c r="D10668" i="5"/>
  <c r="D10658" i="5"/>
  <c r="D10657" i="5"/>
  <c r="D10656" i="5"/>
  <c r="D10626" i="5"/>
  <c r="D10623" i="5"/>
  <c r="D10622" i="5"/>
  <c r="D7530" i="5"/>
  <c r="D7529" i="5"/>
  <c r="D7517" i="5"/>
  <c r="D7516" i="5"/>
  <c r="D7514" i="5"/>
  <c r="D7503" i="5"/>
  <c r="D7498" i="5"/>
  <c r="D7497" i="5"/>
  <c r="D7493" i="5"/>
  <c r="D7478" i="5"/>
  <c r="D6767" i="5"/>
  <c r="D6766" i="5"/>
  <c r="D6764" i="5"/>
  <c r="D6760" i="5"/>
  <c r="D6757" i="5"/>
  <c r="D6753" i="5"/>
  <c r="D6752" i="5"/>
  <c r="D6739" i="5"/>
  <c r="D6738" i="5"/>
  <c r="D6734" i="5"/>
  <c r="D6726" i="5"/>
  <c r="D6722" i="5"/>
  <c r="D6719" i="5"/>
  <c r="D6716" i="5"/>
  <c r="D6704" i="5"/>
  <c r="D6703" i="5"/>
  <c r="D6694" i="5"/>
  <c r="D6688" i="5"/>
  <c r="D6686" i="5"/>
  <c r="D6672" i="5"/>
  <c r="D6659" i="5"/>
  <c r="D6653" i="5"/>
  <c r="D6643" i="5"/>
  <c r="D6636" i="5"/>
  <c r="D6631" i="5"/>
  <c r="D6441" i="5"/>
  <c r="D5288" i="5"/>
  <c r="D4998" i="5"/>
  <c r="D4535" i="5"/>
  <c r="D4067" i="5"/>
  <c r="D3868" i="5"/>
  <c r="D3398" i="5"/>
  <c r="D6749" i="5"/>
  <c r="D6742" i="5"/>
  <c r="D4202" i="5"/>
  <c r="D3671" i="5"/>
  <c r="D3904" i="5"/>
  <c r="D3682" i="5"/>
  <c r="D2516" i="5"/>
  <c r="D10785" i="5"/>
  <c r="D7524" i="5"/>
  <c r="D6748" i="5"/>
  <c r="D6669" i="5"/>
  <c r="D6599" i="5"/>
  <c r="D2914" i="5"/>
  <c r="D6681" i="5"/>
  <c r="D6679" i="5"/>
  <c r="D6635" i="5"/>
  <c r="D6621" i="5"/>
  <c r="D3854" i="5"/>
  <c r="D3828" i="5"/>
  <c r="D3717" i="5"/>
  <c r="D6721" i="5"/>
  <c r="D3681" i="5"/>
  <c r="D3649" i="5"/>
  <c r="D6744" i="5"/>
  <c r="D6627" i="5"/>
  <c r="D6600" i="5"/>
  <c r="D3998" i="5"/>
  <c r="D3796" i="5"/>
  <c r="D7520" i="5"/>
  <c r="D6765" i="5"/>
  <c r="D6660" i="5"/>
  <c r="D6607" i="5"/>
  <c r="D4451" i="5"/>
  <c r="D4182" i="5"/>
  <c r="D4154" i="5"/>
  <c r="D3916" i="5"/>
  <c r="D3857" i="5"/>
  <c r="D3770" i="5"/>
  <c r="D6759" i="5"/>
  <c r="D6683" i="5"/>
  <c r="D6655" i="5"/>
  <c r="D1124" i="5"/>
  <c r="D7528" i="5"/>
  <c r="D7515" i="5"/>
  <c r="D7512" i="5"/>
  <c r="D7510" i="5"/>
  <c r="D6597" i="5"/>
  <c r="D4002" i="5"/>
  <c r="D3941" i="5"/>
  <c r="D3731" i="5"/>
  <c r="D2826" i="5"/>
  <c r="D7511" i="5"/>
  <c r="D6712" i="5"/>
  <c r="D3949" i="5"/>
  <c r="D3678" i="5"/>
  <c r="D2467" i="5"/>
  <c r="D3633" i="5"/>
  <c r="D7496" i="5"/>
  <c r="D6695" i="5"/>
  <c r="D4961" i="5"/>
  <c r="D3641" i="5"/>
  <c r="D7469" i="5"/>
  <c r="D6718" i="5"/>
  <c r="D6705" i="5"/>
  <c r="D6670" i="5"/>
  <c r="D4156" i="5"/>
  <c r="D3940" i="5"/>
  <c r="D1374" i="5"/>
  <c r="D10772" i="5"/>
  <c r="D7468" i="5"/>
  <c r="D6711" i="5"/>
  <c r="D6697" i="5"/>
  <c r="D6685" i="5"/>
  <c r="D6651" i="5"/>
  <c r="D6617" i="5"/>
  <c r="D4288" i="5"/>
  <c r="D4181" i="5"/>
  <c r="D3761" i="5"/>
  <c r="D1452" i="5"/>
  <c r="D10819" i="5"/>
  <c r="D10770" i="5"/>
  <c r="D10675" i="5"/>
  <c r="D7525" i="5"/>
  <c r="D6677" i="5"/>
  <c r="D6616" i="5"/>
  <c r="D7508" i="5"/>
  <c r="D6675" i="5"/>
  <c r="D6588" i="5"/>
  <c r="D4116" i="5"/>
  <c r="D4001" i="5"/>
  <c r="D7491" i="5"/>
  <c r="D6698" i="5"/>
  <c r="D6676" i="5"/>
  <c r="D6595" i="5"/>
  <c r="D4606" i="5"/>
  <c r="D4179" i="5"/>
  <c r="D3800" i="5"/>
  <c r="D3995" i="5"/>
  <c r="D10807" i="5"/>
  <c r="D10795" i="5"/>
  <c r="D4206" i="5"/>
  <c r="D10791" i="5"/>
  <c r="D6710" i="5"/>
  <c r="D6633" i="5"/>
  <c r="D3798" i="5"/>
  <c r="D10812" i="5"/>
  <c r="D10682" i="5"/>
  <c r="D10645" i="5"/>
  <c r="D7506" i="5"/>
  <c r="D6768" i="5"/>
  <c r="D6731" i="5"/>
  <c r="D6610" i="5"/>
  <c r="D10906" i="5"/>
  <c r="D10820" i="5"/>
  <c r="D6591" i="5"/>
  <c r="D4129" i="5"/>
  <c r="D6598" i="5"/>
  <c r="D6592" i="5"/>
  <c r="D4882" i="5"/>
  <c r="D4815" i="5"/>
  <c r="D4065" i="5"/>
  <c r="D6723" i="5"/>
  <c r="D4703" i="5"/>
  <c r="D4213" i="5"/>
  <c r="D4135" i="5"/>
  <c r="D3991" i="5"/>
  <c r="D10828" i="5"/>
  <c r="D7509" i="5"/>
  <c r="D6746" i="5"/>
  <c r="D6622" i="5"/>
  <c r="D5857" i="5"/>
  <c r="D4818" i="5"/>
  <c r="D4196" i="5"/>
  <c r="D4012" i="5"/>
  <c r="D3733" i="5"/>
  <c r="D10778" i="5"/>
  <c r="D7513" i="5"/>
  <c r="D7499" i="5"/>
  <c r="D7495" i="5"/>
  <c r="D6761" i="5"/>
  <c r="D6735" i="5"/>
  <c r="D6727" i="5"/>
  <c r="D6602" i="5"/>
  <c r="D3864" i="5"/>
  <c r="D10845" i="5"/>
  <c r="D6696" i="5"/>
  <c r="D6628" i="5"/>
  <c r="D6589" i="5"/>
  <c r="D4183" i="5"/>
  <c r="D10813" i="5"/>
  <c r="D7502" i="5"/>
  <c r="D7477" i="5"/>
  <c r="D6756" i="5"/>
  <c r="D6624" i="5"/>
  <c r="D4136" i="5"/>
  <c r="D3617" i="5"/>
  <c r="D10823" i="5"/>
  <c r="D10769" i="5"/>
  <c r="D7523" i="5"/>
  <c r="D7504" i="5"/>
  <c r="D7476" i="5"/>
  <c r="D6709" i="5"/>
  <c r="D6646" i="5"/>
  <c r="D6632" i="5"/>
  <c r="D6614" i="5"/>
  <c r="D5114" i="5"/>
  <c r="D4134" i="5"/>
  <c r="D3962" i="5"/>
  <c r="D3823" i="5"/>
  <c r="D3767" i="5"/>
  <c r="D3646" i="5"/>
  <c r="D2960" i="5"/>
  <c r="D2787" i="5"/>
  <c r="D6725" i="5"/>
  <c r="D6699" i="5"/>
  <c r="D6630" i="5"/>
  <c r="D6618" i="5"/>
  <c r="D6603" i="5"/>
  <c r="D6590" i="5"/>
  <c r="D3743" i="5"/>
  <c r="D4132" i="5"/>
  <c r="D10637" i="5"/>
  <c r="D6715" i="5"/>
  <c r="D6701" i="5"/>
  <c r="D6687" i="5"/>
  <c r="D6680" i="5"/>
  <c r="D6662" i="5"/>
  <c r="D6656" i="5"/>
  <c r="D6652" i="5"/>
  <c r="D6642" i="5"/>
  <c r="D6601" i="5"/>
  <c r="D4209" i="5"/>
  <c r="D3939" i="5"/>
  <c r="D3883" i="5"/>
  <c r="D3815" i="5"/>
  <c r="D3791" i="5"/>
  <c r="D6758" i="5"/>
  <c r="D6741" i="5"/>
  <c r="D6615" i="5"/>
  <c r="D3252" i="5"/>
  <c r="D10665" i="5"/>
  <c r="D6755" i="5"/>
  <c r="D6663" i="5"/>
  <c r="D3588" i="5"/>
  <c r="D7518" i="5"/>
  <c r="D7475" i="5"/>
  <c r="D6654" i="5"/>
  <c r="D4200" i="5"/>
  <c r="D3536" i="5"/>
  <c r="D6743" i="5"/>
  <c r="D6657" i="5"/>
  <c r="D3475" i="5"/>
  <c r="D6769" i="5"/>
  <c r="D5051" i="5"/>
  <c r="D4692" i="5"/>
  <c r="D4180" i="5"/>
  <c r="D4003" i="5"/>
  <c r="D3901" i="5"/>
  <c r="D3056" i="5"/>
  <c r="D10683" i="5"/>
  <c r="D6666" i="5"/>
  <c r="D6644" i="5"/>
  <c r="D6625" i="5"/>
  <c r="D4801" i="5"/>
  <c r="D4198" i="5"/>
  <c r="D4120" i="5"/>
  <c r="D3870" i="5"/>
  <c r="D2163" i="5"/>
  <c r="D2102" i="5"/>
  <c r="D2479" i="5"/>
  <c r="D11518" i="5"/>
  <c r="D10837" i="5"/>
  <c r="D7519" i="5"/>
  <c r="D6689" i="5"/>
  <c r="D10856" i="5"/>
  <c r="D10620" i="5"/>
  <c r="D7788" i="5"/>
  <c r="D7526" i="5"/>
  <c r="D3640" i="5"/>
  <c r="D3008" i="5"/>
  <c r="D1158" i="5"/>
  <c r="D10630" i="5"/>
  <c r="D6736" i="5"/>
  <c r="D5167" i="5"/>
  <c r="D3657" i="5"/>
  <c r="D11573" i="5"/>
  <c r="D10782" i="5"/>
  <c r="D10776" i="5"/>
  <c r="D10636" i="5"/>
  <c r="D7521" i="5"/>
  <c r="D6737" i="5"/>
  <c r="D6717" i="5"/>
  <c r="D6649" i="5"/>
  <c r="D6645" i="5"/>
  <c r="D6613" i="5"/>
  <c r="D10896" i="5"/>
  <c r="D7093" i="5"/>
  <c r="D7091" i="5"/>
  <c r="D6729" i="5"/>
  <c r="D6728" i="5"/>
  <c r="D6724" i="5"/>
  <c r="D6639" i="5"/>
  <c r="D6634" i="5"/>
  <c r="D4643" i="5"/>
  <c r="D4189" i="5"/>
  <c r="D4131" i="5"/>
  <c r="D6596" i="5"/>
  <c r="D3997" i="5"/>
  <c r="D3887" i="5"/>
  <c r="D3859" i="5"/>
  <c r="D3858" i="5"/>
  <c r="D10904" i="5"/>
  <c r="D10810" i="5"/>
  <c r="D6594" i="5"/>
  <c r="D2604" i="5"/>
  <c r="D3829" i="5"/>
  <c r="D6682" i="5"/>
  <c r="D4108" i="5"/>
  <c r="D3856" i="5"/>
  <c r="D6037" i="5"/>
  <c r="D4023" i="5"/>
  <c r="D4021" i="5"/>
  <c r="D3937" i="5"/>
  <c r="D3706" i="5"/>
  <c r="D4194" i="5"/>
  <c r="D985" i="5"/>
  <c r="D3993" i="5"/>
  <c r="D11765" i="5"/>
  <c r="D11532" i="5"/>
  <c r="D11531" i="5"/>
  <c r="D11530" i="5"/>
  <c r="D11521" i="5"/>
  <c r="D11517" i="5"/>
  <c r="D8810" i="5"/>
  <c r="D8313" i="5"/>
  <c r="D6335" i="5"/>
  <c r="D6079" i="5"/>
  <c r="D5424" i="5"/>
  <c r="D5165" i="5"/>
  <c r="D4966" i="5"/>
  <c r="D4727" i="5"/>
  <c r="D4647" i="5"/>
  <c r="D4540" i="5"/>
  <c r="D4474" i="5"/>
  <c r="D3350" i="5"/>
  <c r="D2780" i="5"/>
  <c r="D2705" i="5"/>
  <c r="D2240" i="5"/>
  <c r="D1194" i="5"/>
  <c r="D944" i="5"/>
  <c r="D292" i="5"/>
  <c r="D142" i="5"/>
  <c r="D3584" i="5"/>
  <c r="D9138" i="5"/>
  <c r="D8000" i="5"/>
  <c r="D7424" i="5"/>
  <c r="D5981" i="5"/>
  <c r="D5104" i="5"/>
  <c r="D4309" i="5"/>
  <c r="D4105" i="5"/>
  <c r="D59" i="5"/>
  <c r="D4696" i="5"/>
  <c r="D2871" i="5"/>
  <c r="D2822" i="5"/>
  <c r="D2661" i="5"/>
  <c r="D2128" i="5"/>
  <c r="D1665" i="5"/>
  <c r="D781" i="5"/>
  <c r="D1428" i="5"/>
  <c r="D487" i="5"/>
  <c r="D8373" i="5"/>
  <c r="D5133" i="5"/>
  <c r="D3492" i="5"/>
  <c r="D1954" i="5"/>
  <c r="D1404" i="5"/>
  <c r="D6428" i="5"/>
  <c r="D3176" i="5"/>
  <c r="D3045" i="5"/>
  <c r="D2748" i="5"/>
  <c r="D1938" i="5"/>
  <c r="D1219" i="5"/>
  <c r="D611" i="5"/>
  <c r="D500" i="5"/>
  <c r="D72" i="5"/>
  <c r="D5126" i="5"/>
  <c r="D2829" i="5"/>
  <c r="D11574" i="5"/>
  <c r="D11502" i="5"/>
  <c r="D4870" i="5"/>
  <c r="D2535" i="5"/>
  <c r="D5332" i="5"/>
  <c r="D5477" i="5"/>
  <c r="D10529" i="5"/>
  <c r="D854" i="5"/>
  <c r="D322" i="5"/>
  <c r="D11460" i="5"/>
  <c r="D8420" i="5"/>
  <c r="D8411" i="5"/>
  <c r="D5847" i="5"/>
  <c r="D5415" i="5"/>
  <c r="D4915" i="5"/>
  <c r="D4712" i="5"/>
  <c r="D2490" i="5"/>
  <c r="D2231" i="5"/>
  <c r="D626" i="5"/>
  <c r="D5418" i="5"/>
  <c r="D9112" i="5"/>
  <c r="D7972" i="5"/>
  <c r="D7934" i="5"/>
  <c r="D6403" i="5"/>
  <c r="D6142" i="5"/>
  <c r="D5392" i="5"/>
  <c r="D5296" i="5"/>
  <c r="D4853" i="5"/>
  <c r="D4258" i="5"/>
  <c r="D2707" i="5"/>
  <c r="D1567" i="5"/>
  <c r="D1453" i="5"/>
  <c r="D2228" i="5"/>
  <c r="D9885" i="5"/>
  <c r="D6874" i="5"/>
  <c r="D5704" i="5"/>
  <c r="D5100" i="5"/>
  <c r="D4607" i="5"/>
  <c r="D676" i="5"/>
  <c r="D8385" i="5"/>
  <c r="D6565" i="5"/>
  <c r="D6040" i="5"/>
  <c r="D2144" i="5"/>
  <c r="D9290" i="5"/>
  <c r="D566" i="5"/>
  <c r="D2561" i="5"/>
  <c r="D1173" i="5"/>
  <c r="D8361" i="5"/>
  <c r="D7422" i="5"/>
  <c r="D3653" i="5"/>
  <c r="D8738" i="5"/>
  <c r="D775" i="5"/>
  <c r="D306" i="5"/>
  <c r="D283" i="5"/>
  <c r="D265" i="5"/>
  <c r="D56" i="5"/>
  <c r="D1470" i="5"/>
  <c r="D773" i="5"/>
  <c r="D293" i="5"/>
  <c r="D8453" i="5"/>
  <c r="D6185" i="5"/>
  <c r="D5906" i="5"/>
  <c r="D1405" i="5"/>
  <c r="D498" i="5"/>
  <c r="D8050" i="5"/>
  <c r="D6877" i="5"/>
  <c r="D4922" i="5"/>
  <c r="D4318" i="5"/>
  <c r="D4246" i="5"/>
  <c r="D3210" i="5"/>
  <c r="D1346" i="5"/>
  <c r="D865" i="5"/>
  <c r="D798" i="5"/>
  <c r="D445" i="5"/>
  <c r="D277" i="5"/>
  <c r="D8718" i="5"/>
  <c r="D5729" i="5"/>
  <c r="D9789" i="5"/>
  <c r="D5717" i="5"/>
  <c r="D3986" i="5"/>
  <c r="D3771" i="5"/>
  <c r="D8834" i="5"/>
  <c r="D6356" i="5"/>
  <c r="D5309" i="5"/>
  <c r="D4764" i="5"/>
  <c r="D3919" i="5"/>
  <c r="D3871" i="5"/>
  <c r="D1339" i="5"/>
  <c r="D6412" i="5"/>
  <c r="D5819" i="5"/>
  <c r="D4941" i="5"/>
  <c r="D4407" i="5"/>
  <c r="D1948" i="5"/>
  <c r="D563" i="5"/>
  <c r="D471" i="5"/>
  <c r="D520" i="5"/>
  <c r="D6215" i="5"/>
  <c r="D5645" i="5"/>
  <c r="D5404" i="5"/>
  <c r="D5037" i="5"/>
  <c r="D3954" i="5"/>
  <c r="D3774" i="5"/>
  <c r="D3287" i="5"/>
  <c r="D3030" i="5"/>
  <c r="D2953" i="5"/>
  <c r="D2213" i="5"/>
  <c r="D2212" i="5"/>
  <c r="D1537" i="5"/>
  <c r="D1282" i="5"/>
  <c r="D236" i="5"/>
  <c r="D10405" i="5"/>
  <c r="D10364" i="5"/>
  <c r="D10025" i="5"/>
  <c r="D8960" i="5"/>
  <c r="D8906" i="5"/>
  <c r="D8740" i="5"/>
  <c r="D8558" i="5"/>
  <c r="D8363" i="5"/>
  <c r="D8214" i="5"/>
  <c r="D7085" i="5"/>
  <c r="D6500" i="5"/>
  <c r="D6344" i="5"/>
  <c r="D6043" i="5"/>
  <c r="D5991" i="5"/>
  <c r="D5573" i="5"/>
  <c r="D5481" i="5"/>
  <c r="D4586" i="5"/>
  <c r="D4447" i="5"/>
  <c r="D3817" i="5"/>
  <c r="D3429" i="5"/>
  <c r="D3291" i="5"/>
  <c r="D2617" i="5"/>
  <c r="D2023" i="5"/>
  <c r="D2012" i="5"/>
  <c r="D1318" i="5"/>
  <c r="D878" i="5"/>
  <c r="D8641" i="5"/>
  <c r="D8160" i="5"/>
  <c r="D7759" i="5"/>
  <c r="D5994" i="5"/>
  <c r="D5876" i="5"/>
  <c r="D5184" i="5"/>
  <c r="D4791" i="5"/>
  <c r="D3486" i="5"/>
  <c r="D2641" i="5"/>
  <c r="D1910" i="5"/>
  <c r="D1604" i="5"/>
  <c r="D1147" i="5"/>
  <c r="D462" i="5"/>
  <c r="D2008" i="5"/>
  <c r="D11222" i="5"/>
  <c r="D2422" i="5"/>
  <c r="D1483" i="5"/>
  <c r="D1554" i="5"/>
  <c r="D2682" i="5"/>
  <c r="D12058" i="5"/>
  <c r="D11863" i="5"/>
  <c r="D11476" i="5"/>
  <c r="D11443" i="5"/>
  <c r="D11442" i="5"/>
  <c r="D11219" i="5"/>
  <c r="D434" i="5"/>
  <c r="D10552" i="5"/>
  <c r="D9872" i="5"/>
  <c r="D7904" i="5"/>
  <c r="D3977" i="5"/>
  <c r="D2184" i="5"/>
  <c r="D1270" i="5"/>
  <c r="D937" i="5"/>
  <c r="D872" i="5"/>
  <c r="D3138" i="5"/>
  <c r="D7349" i="5"/>
  <c r="D7285" i="5"/>
  <c r="D5989" i="5"/>
  <c r="D4251" i="5"/>
  <c r="D3882" i="5"/>
  <c r="D3019" i="5"/>
  <c r="D7490" i="5"/>
  <c r="D6078" i="5"/>
  <c r="D3981" i="5"/>
  <c r="D2800" i="5"/>
  <c r="D2451" i="5"/>
  <c r="D867" i="5"/>
  <c r="D7621" i="5"/>
  <c r="D5683" i="5"/>
  <c r="D2444" i="5"/>
  <c r="D2397" i="5"/>
  <c r="D1802" i="5"/>
  <c r="D1644" i="5"/>
  <c r="D1127" i="5"/>
  <c r="D858" i="5"/>
  <c r="D7676" i="5"/>
  <c r="D914" i="5"/>
  <c r="D92" i="5"/>
  <c r="D8982" i="5"/>
  <c r="D7270" i="5"/>
  <c r="D7165" i="5"/>
  <c r="D4545" i="5"/>
  <c r="D3911" i="5"/>
  <c r="D3876" i="5"/>
  <c r="D3191" i="5"/>
  <c r="D1250" i="5"/>
  <c r="D799" i="5"/>
  <c r="D10168" i="5"/>
  <c r="D4161" i="5"/>
  <c r="D4005" i="5"/>
  <c r="D3938" i="5"/>
  <c r="D3889" i="5"/>
  <c r="D2903" i="5"/>
  <c r="D1939" i="5"/>
  <c r="D9004" i="5"/>
  <c r="D3726" i="5"/>
  <c r="D2595" i="5"/>
  <c r="D1879" i="5"/>
  <c r="D1379" i="5"/>
  <c r="D1154" i="5"/>
  <c r="D916" i="5"/>
  <c r="D913" i="5"/>
  <c r="D890" i="5"/>
  <c r="D44" i="5"/>
  <c r="D9578" i="5"/>
  <c r="D9513" i="5"/>
  <c r="D9477" i="5"/>
  <c r="D9146" i="5"/>
  <c r="D8976" i="5"/>
  <c r="D7482" i="5"/>
  <c r="D6517" i="5"/>
  <c r="D6449" i="5"/>
  <c r="D6373" i="5"/>
  <c r="D5814" i="5"/>
  <c r="D4821" i="5"/>
  <c r="D4720" i="5"/>
  <c r="D4367" i="5"/>
  <c r="D4166" i="5"/>
  <c r="D4024" i="5"/>
  <c r="D3952" i="5"/>
  <c r="D3824" i="5"/>
  <c r="D3808" i="5"/>
  <c r="D3788" i="5"/>
  <c r="D3715" i="5"/>
  <c r="D3709" i="5"/>
  <c r="D3403" i="5"/>
  <c r="D2551" i="5"/>
  <c r="D2185" i="5"/>
  <c r="D1923" i="5"/>
  <c r="D1455" i="5"/>
  <c r="D674" i="5"/>
  <c r="D8685" i="5"/>
  <c r="D4077" i="5"/>
  <c r="D4068" i="5"/>
  <c r="D4115" i="5"/>
  <c r="D4113" i="5"/>
  <c r="D3978" i="5"/>
  <c r="D3852" i="5"/>
  <c r="D3784" i="5"/>
  <c r="D4173" i="5"/>
  <c r="D4152" i="5"/>
  <c r="D4090" i="5"/>
  <c r="D4071" i="5"/>
  <c r="D3989" i="5"/>
  <c r="D3850" i="5"/>
  <c r="D3741" i="5"/>
  <c r="D3677" i="5"/>
  <c r="D3674" i="5"/>
  <c r="D3652" i="5"/>
  <c r="D2734" i="5"/>
  <c r="D1524" i="5"/>
  <c r="D50" i="5"/>
  <c r="D10562" i="5"/>
  <c r="D10535" i="5"/>
  <c r="D10518" i="5"/>
  <c r="D10169" i="5"/>
  <c r="D9489" i="5"/>
  <c r="D8994" i="5"/>
  <c r="D8974" i="5"/>
  <c r="D8964" i="5"/>
  <c r="D8933" i="5"/>
  <c r="D8923" i="5"/>
  <c r="D8915" i="5"/>
  <c r="D8699" i="5"/>
  <c r="D8696" i="5"/>
  <c r="D8688" i="5"/>
  <c r="D8683" i="5"/>
  <c r="D8680" i="5"/>
  <c r="D8678" i="5"/>
  <c r="D8559" i="5"/>
  <c r="D7548" i="5"/>
  <c r="D4175" i="5"/>
  <c r="D4041" i="5"/>
  <c r="D3923" i="5"/>
  <c r="D2785" i="5"/>
  <c r="D5324" i="5"/>
  <c r="D3639" i="5"/>
  <c r="D2170" i="5"/>
  <c r="D2082" i="5"/>
  <c r="D1587" i="5"/>
  <c r="D1283" i="5"/>
  <c r="D3320" i="5"/>
  <c r="D2949" i="5"/>
  <c r="D2403" i="5"/>
  <c r="D1268" i="5"/>
  <c r="D1256" i="5"/>
  <c r="D477" i="5"/>
  <c r="D352" i="5"/>
  <c r="D340" i="5"/>
  <c r="D201" i="5"/>
  <c r="D193" i="5"/>
  <c r="D179" i="5"/>
  <c r="D162" i="5"/>
  <c r="D137" i="5"/>
  <c r="D123" i="5"/>
  <c r="D96" i="5"/>
  <c r="D4547" i="5"/>
  <c r="D4146" i="5"/>
  <c r="D4119" i="5"/>
  <c r="D3958" i="5"/>
  <c r="D3785" i="5"/>
  <c r="D3734" i="5"/>
  <c r="D3730" i="5"/>
  <c r="D3699" i="5"/>
  <c r="D3687" i="5"/>
  <c r="D3665" i="5"/>
  <c r="D3613" i="5"/>
  <c r="D3566" i="5"/>
  <c r="D3542" i="5"/>
  <c r="D2943" i="5"/>
  <c r="D2817" i="5"/>
  <c r="D1724" i="5"/>
  <c r="D1342" i="5"/>
  <c r="D1340" i="5"/>
  <c r="D1244" i="5"/>
  <c r="D1232" i="5"/>
  <c r="D1231" i="5"/>
  <c r="D1224" i="5"/>
  <c r="D1115" i="5"/>
  <c r="D1102" i="5"/>
  <c r="D509" i="5"/>
  <c r="D353" i="5"/>
  <c r="D314" i="5"/>
  <c r="D210" i="5"/>
  <c r="D4391" i="5"/>
  <c r="D9498" i="5"/>
  <c r="D9475" i="5"/>
  <c r="D9000" i="5"/>
  <c r="D4744" i="5"/>
  <c r="D3861" i="5"/>
  <c r="D3195" i="5"/>
  <c r="D2837" i="5"/>
  <c r="D504" i="5"/>
  <c r="D8693" i="5"/>
  <c r="D8676" i="5"/>
  <c r="D4994" i="5"/>
  <c r="D3234" i="5"/>
  <c r="D2390" i="5"/>
  <c r="D1491" i="5"/>
  <c r="D11473" i="5"/>
  <c r="D8675" i="5"/>
  <c r="D7725" i="5"/>
  <c r="D4118" i="5"/>
  <c r="D1388" i="5"/>
  <c r="D9690" i="5"/>
  <c r="D4212" i="5"/>
  <c r="D4192" i="5"/>
  <c r="D4101" i="5"/>
  <c r="D4089" i="5"/>
  <c r="D724" i="5"/>
  <c r="D9496" i="5"/>
  <c r="D8947" i="5"/>
  <c r="D8722" i="5"/>
  <c r="D8553" i="5"/>
  <c r="D8480" i="5"/>
  <c r="D7738" i="5"/>
  <c r="D6285" i="5"/>
  <c r="D4845" i="5"/>
  <c r="D4645" i="5"/>
  <c r="D4343" i="5"/>
  <c r="D4170" i="5"/>
  <c r="D4127" i="5"/>
  <c r="D4107" i="5"/>
  <c r="D4083" i="5"/>
  <c r="D4079" i="5"/>
  <c r="D4070" i="5"/>
  <c r="D4015" i="5"/>
  <c r="D4007" i="5"/>
  <c r="D3980" i="5"/>
  <c r="D3953" i="5"/>
  <c r="D3921" i="5"/>
  <c r="D3865" i="5"/>
  <c r="D3755" i="5"/>
  <c r="D3749" i="5"/>
  <c r="D3724" i="5"/>
  <c r="D3701" i="5"/>
  <c r="D3673" i="5"/>
  <c r="D3658" i="5"/>
  <c r="D3635" i="5"/>
  <c r="D3606" i="5"/>
  <c r="D3050" i="5"/>
  <c r="D2876" i="5"/>
  <c r="D1883" i="5"/>
  <c r="D1707" i="5"/>
  <c r="D258" i="5"/>
  <c r="D107" i="5"/>
  <c r="D9519" i="5"/>
  <c r="D9474" i="5"/>
  <c r="D3881" i="5"/>
  <c r="D3702" i="5"/>
  <c r="D2046" i="5"/>
  <c r="D1276" i="5"/>
  <c r="D4063" i="5"/>
  <c r="D3313" i="5"/>
  <c r="D4072" i="5"/>
  <c r="D3651" i="5"/>
  <c r="D3483" i="5"/>
  <c r="D2845" i="5"/>
  <c r="D2313" i="5"/>
  <c r="D1738" i="5"/>
  <c r="D2793" i="5"/>
  <c r="D12034" i="5"/>
  <c r="D9360" i="5"/>
  <c r="D8764" i="5"/>
  <c r="D6060" i="5"/>
  <c r="D3914" i="5"/>
  <c r="D3787" i="5"/>
  <c r="D3708" i="5"/>
  <c r="D3642" i="5"/>
  <c r="D3369" i="5"/>
  <c r="D2220" i="5"/>
  <c r="D1477" i="5"/>
  <c r="D672" i="5"/>
  <c r="D1555" i="5"/>
  <c r="D9299" i="5"/>
  <c r="D6532" i="5"/>
  <c r="D6276" i="5"/>
  <c r="D5733" i="5"/>
  <c r="D5301" i="5"/>
  <c r="D3893" i="5"/>
  <c r="D3803" i="5"/>
  <c r="D2518" i="5"/>
  <c r="D1380" i="5"/>
  <c r="D220" i="5"/>
  <c r="D3758" i="5"/>
  <c r="D3458" i="5"/>
  <c r="D9160" i="5"/>
  <c r="D9147" i="5"/>
  <c r="D9035" i="5"/>
  <c r="D6775" i="5"/>
  <c r="D5978" i="5"/>
  <c r="D81" i="5"/>
  <c r="D6917" i="5"/>
  <c r="D23" i="5"/>
  <c r="D1593" i="5"/>
  <c r="D255" i="5"/>
  <c r="D659" i="5"/>
  <c r="D190" i="5"/>
  <c r="D10222" i="5"/>
  <c r="D9555" i="5"/>
  <c r="D9136" i="5"/>
  <c r="D8729" i="5"/>
  <c r="D7669" i="5"/>
  <c r="D6952" i="5"/>
  <c r="D5619" i="5"/>
  <c r="D5548" i="5"/>
  <c r="D4993" i="5"/>
  <c r="D3570" i="5"/>
  <c r="D2792" i="5"/>
  <c r="D2180" i="5"/>
  <c r="D1540" i="5"/>
  <c r="D940" i="5"/>
  <c r="D291" i="5"/>
  <c r="D1031" i="5"/>
  <c r="D11817" i="5"/>
  <c r="D11496" i="5"/>
  <c r="D11447" i="5"/>
  <c r="D1670" i="5"/>
  <c r="D65" i="5"/>
  <c r="D2172" i="5"/>
  <c r="D212" i="5"/>
  <c r="D4114" i="5"/>
  <c r="D4031" i="5"/>
  <c r="D3766" i="5"/>
  <c r="D3690" i="5"/>
  <c r="D3327" i="5"/>
  <c r="D3218" i="5"/>
  <c r="D2435" i="5"/>
  <c r="D2124" i="5"/>
  <c r="D3763" i="5"/>
  <c r="D20" i="11" l="1"/>
  <c r="C4" i="11"/>
  <c r="C20" i="11" s="1"/>
  <c r="U18" i="11" l="1"/>
  <c r="U17" i="11"/>
  <c r="U10" i="11"/>
  <c r="U7" i="11"/>
  <c r="U6" i="11"/>
  <c r="U8" i="11"/>
  <c r="N20" i="11"/>
  <c r="I20" i="11"/>
  <c r="H20" i="11"/>
  <c r="M20" i="11"/>
  <c r="K20" i="11"/>
  <c r="L20" i="11"/>
  <c r="J20" i="11"/>
  <c r="F20" i="11"/>
  <c r="U13" i="11"/>
  <c r="U16" i="11"/>
  <c r="U9" i="11"/>
  <c r="U15" i="11"/>
  <c r="U5" i="11"/>
  <c r="U11" i="11"/>
  <c r="U12" i="11"/>
  <c r="U14" i="11"/>
  <c r="U19" i="11"/>
  <c r="T20" i="11" l="1"/>
  <c r="W20" i="11"/>
  <c r="U4" i="11" l="1"/>
  <c r="U20" i="11" s="1"/>
</calcChain>
</file>

<file path=xl/sharedStrings.xml><?xml version="1.0" encoding="utf-8"?>
<sst xmlns="http://schemas.openxmlformats.org/spreadsheetml/2006/main" count="98446" uniqueCount="28029">
  <si>
    <t>Email</t>
  </si>
  <si>
    <t>Breach</t>
  </si>
  <si>
    <t>adao_alves@banrisul.com.br</t>
  </si>
  <si>
    <t>LinkedIn</t>
  </si>
  <si>
    <t>adriana_costa@banrisul.com.br</t>
  </si>
  <si>
    <t>ag_criciuma@banrisul.com.br</t>
  </si>
  <si>
    <t>Modern Business Solutions</t>
  </si>
  <si>
    <t>alexandre_link@banrisul.com.br</t>
  </si>
  <si>
    <t>alexandre_machado@banrisul.com.br</t>
  </si>
  <si>
    <t>alexandre_rieger@banrisul.com.br</t>
  </si>
  <si>
    <t>ana_paula_avila@banrisul.com.br</t>
  </si>
  <si>
    <t>angela_zwartjes@banrisul.com.br</t>
  </si>
  <si>
    <t>antonio_lopes@banrisul.com.br</t>
  </si>
  <si>
    <t>arlete_goes@banrisul.com.br</t>
  </si>
  <si>
    <t>atilo_escobar@banrisul.com.br</t>
  </si>
  <si>
    <t>beto_ambrosio@banrisul.com.br</t>
  </si>
  <si>
    <t>iMesh</t>
  </si>
  <si>
    <t>breno_brito@banrisul.com.br</t>
  </si>
  <si>
    <t>buss@banrisul.com.br</t>
  </si>
  <si>
    <t>MySpace</t>
  </si>
  <si>
    <t>caio_mayresse@banrisul.com.br</t>
  </si>
  <si>
    <t>carlos_barros@banrisul.com.br</t>
  </si>
  <si>
    <t>Adobe</t>
  </si>
  <si>
    <t>carlos_magno_costa@banrisul.com.br</t>
  </si>
  <si>
    <t>carlos_malafaia@banrisul.com.br</t>
  </si>
  <si>
    <t>Neteller</t>
  </si>
  <si>
    <t>carlos_roberto_vieira@banrisul.com.br</t>
  </si>
  <si>
    <t>caroline_abreu@banrisul.com.br</t>
  </si>
  <si>
    <t>catia_silveira@banrisul.com.br</t>
  </si>
  <si>
    <t>claudete_marocco@banrisul.com.br</t>
  </si>
  <si>
    <t>claudia_campos@banrisul.com.br</t>
  </si>
  <si>
    <t>claudirnei_silva@banrisul.com.br</t>
  </si>
  <si>
    <t>clesio_avila@banrisul.com.br</t>
  </si>
  <si>
    <t>cleusa_rosa@banrisul.com.br</t>
  </si>
  <si>
    <t>cristina_nowicki@banrisul.com.br</t>
  </si>
  <si>
    <t>daniel_martins@banrisul.com.br</t>
  </si>
  <si>
    <t>decio_arruda@banrisul.com.br</t>
  </si>
  <si>
    <t>disney_marco@banrisul.com.br</t>
  </si>
  <si>
    <t>eduardo_bisogno_andrade@banrisul.com.br</t>
  </si>
  <si>
    <t>elaine_mock@banrisul.com.br</t>
  </si>
  <si>
    <t>eleonora_melo@banrisul.com.br</t>
  </si>
  <si>
    <t>eliane_odia@banrisul.com.br</t>
  </si>
  <si>
    <t>eliane_rosa@banrisul.com.br</t>
  </si>
  <si>
    <t>emerson_fiebig@banrisul.com.br</t>
  </si>
  <si>
    <t>enio_flores@banrisul.com.br</t>
  </si>
  <si>
    <t>evaldo_silveira@banrisul.com.br</t>
  </si>
  <si>
    <t>felipe_heidemann@banrisul.com.br</t>
  </si>
  <si>
    <t>flavio_tabosa@banrisul.com.br</t>
  </si>
  <si>
    <t>francis_ricalde@banrisul.com.br</t>
  </si>
  <si>
    <t>francisco_godinho@banrisul.com.br</t>
  </si>
  <si>
    <t>franco_ludke@banrisul.com.br</t>
  </si>
  <si>
    <t>germinaro_machado@banrisul.com.br</t>
  </si>
  <si>
    <t>gilberto_jung@banrisul.com.br</t>
  </si>
  <si>
    <t>gilberto_oliveira@banrisul.com.br</t>
  </si>
  <si>
    <t>gilberto_tosi@banrisul.com.br</t>
  </si>
  <si>
    <t>gislaine_silva@banrisul.com.br</t>
  </si>
  <si>
    <t>guilherme_palmira@banrisul.com.br</t>
  </si>
  <si>
    <t>gustavo_puggina@banrisul.com.br</t>
  </si>
  <si>
    <t>gustavo_sperotto@banrisul.com.br</t>
  </si>
  <si>
    <t>homero_magajewski@banrisul.com.br</t>
  </si>
  <si>
    <t>QuinStreet</t>
  </si>
  <si>
    <t>ilton_freitas@banrisul.com.br</t>
  </si>
  <si>
    <t>isaque_meleu_ext@banrisul.com.br</t>
  </si>
  <si>
    <t>ivo_silva_ext@banrisul.com.br</t>
  </si>
  <si>
    <t>jabpanta@banrisul.com.br</t>
  </si>
  <si>
    <t>jaime_bernardi@banrisul.com.br</t>
  </si>
  <si>
    <t>janete_fagundes@banrisul.com.br</t>
  </si>
  <si>
    <t>jeferson_rosa@banrisul.com.br</t>
  </si>
  <si>
    <t>mSpy</t>
  </si>
  <si>
    <t>joao_jung@banrisul.com.br</t>
  </si>
  <si>
    <t>joao_serafini_silva@banrisul.com.br</t>
  </si>
  <si>
    <t>joel_cunha_ofc@banrisul.com.br</t>
  </si>
  <si>
    <t>jorge_bender@banrisul.com.br</t>
  </si>
  <si>
    <t>jorge_franceschi@banrisul.com.br</t>
  </si>
  <si>
    <t>jorge_imperatore@banrisul.com.br</t>
  </si>
  <si>
    <t>jorge_krug@banrisul.com.br</t>
  </si>
  <si>
    <t>jorge_motter_ext@banrisul.com.br</t>
  </si>
  <si>
    <t>jose_julio_silva@banrisul.com.br</t>
  </si>
  <si>
    <t>jose_meirelles@banrisul.com.br</t>
  </si>
  <si>
    <t>Ashley Madison</t>
  </si>
  <si>
    <t>jossandra_rosales@banrisul.com.br</t>
  </si>
  <si>
    <t>juarez_dagostini@banrisul.com.br</t>
  </si>
  <si>
    <t>julimarrota@banrisul.com.br</t>
  </si>
  <si>
    <t>Dropbox</t>
  </si>
  <si>
    <t>julio_silveira@banrisul.com.br</t>
  </si>
  <si>
    <t>juraci_santos@banrisul.com.br</t>
  </si>
  <si>
    <t>lauro_hass@banrisul.com.br</t>
  </si>
  <si>
    <t>leo_joas@banrisul.com.br</t>
  </si>
  <si>
    <t>leonardo_lucas@banrisul.com.br</t>
  </si>
  <si>
    <t>leticia_silva@banrisul.com.br</t>
  </si>
  <si>
    <t>lisiane_silva@banrisul.com.br</t>
  </si>
  <si>
    <t>lucas_skowronski@banrisul.com.br</t>
  </si>
  <si>
    <t>luciane_henriques@banrisul.com.br</t>
  </si>
  <si>
    <t>luciano_costa@banrisul.com.br</t>
  </si>
  <si>
    <t>luciano_pires@banrisul.com.br</t>
  </si>
  <si>
    <t>luciano_silveira@banrisul.com.br</t>
  </si>
  <si>
    <t>luciele_alves@banrisul.com.br</t>
  </si>
  <si>
    <t>luiz_bagolin@banrisul.com.br</t>
  </si>
  <si>
    <t>luiz_candia@banrisul.com.br</t>
  </si>
  <si>
    <t>luiz_cledi_peres@banrisul.com.br</t>
  </si>
  <si>
    <t>mara_lisboa@banrisul.com.br</t>
  </si>
  <si>
    <t>marcel_sato@banrisul.com.br</t>
  </si>
  <si>
    <t>marcelo_faccin@banrisul.com.br</t>
  </si>
  <si>
    <t>marcelo_fenner@banrisul.com.br</t>
  </si>
  <si>
    <t>marcelo_saldanha@banrisul.com.br</t>
  </si>
  <si>
    <t>marcelo_souza@banrisul.com.br</t>
  </si>
  <si>
    <t>marcelo_wortmann@banrisul.com.br</t>
  </si>
  <si>
    <t>marcia_formentini@banrisul.com.br</t>
  </si>
  <si>
    <t>marco_valerio_teixeira@banrisul.com.br</t>
  </si>
  <si>
    <t>marcos_kreisig@banrisul.com.br</t>
  </si>
  <si>
    <t>maria_angelica_costa@banrisul.com.br</t>
  </si>
  <si>
    <t>maria_costa@banrisul.com.br</t>
  </si>
  <si>
    <t>maria_ines_belloni@banrisul.com.br</t>
  </si>
  <si>
    <t>marilene_conte@banrisul.com.br</t>
  </si>
  <si>
    <t>marina_monteiro@banrisul.com.br</t>
  </si>
  <si>
    <t>maris_gonzaga@banrisul.com.br</t>
  </si>
  <si>
    <t>marisa_honorato@banrisul.com.br</t>
  </si>
  <si>
    <t>marta_cechet@banrisul.com.br</t>
  </si>
  <si>
    <t>marzeli_haas@banrisul.com.br</t>
  </si>
  <si>
    <t>neri_leichtweis@banrisul.com.br</t>
  </si>
  <si>
    <t>nilse_cauduro@banrisul.com.br</t>
  </si>
  <si>
    <t>paulo_borba@banrisul.com.br</t>
  </si>
  <si>
    <t>paulo_heuser@banrisul.com.br</t>
  </si>
  <si>
    <t>paulo_medina@banrisul.com.br</t>
  </si>
  <si>
    <t>paulo_paim@banrisul.com.br</t>
  </si>
  <si>
    <t>paulo_schenato@banrisul.com.br</t>
  </si>
  <si>
    <t>rafael_hermel@banrisul.com.br</t>
  </si>
  <si>
    <t>raphael_moita@banrisul.com.br</t>
  </si>
  <si>
    <t>rede_acpo@banrisul.com.br</t>
  </si>
  <si>
    <t>regina_amrani@banrisul.com.br</t>
  </si>
  <si>
    <t>reginato@banrisul.com.br</t>
  </si>
  <si>
    <t>renato_baumgarten@banrisul.com.br</t>
  </si>
  <si>
    <t>riberto_baptista@banrisul.com.br</t>
  </si>
  <si>
    <t>ricardo_mayer@banrisul.com.br</t>
  </si>
  <si>
    <t>rita_rissi@banrisul.com.br</t>
  </si>
  <si>
    <t>roberto_amorim@banrisul.com.br</t>
  </si>
  <si>
    <t>robertok@banrisul.com.br</t>
  </si>
  <si>
    <t>rodrigo_avila@banrisul.com.br</t>
  </si>
  <si>
    <t>rodrigo_belle@banrisul.com.br</t>
  </si>
  <si>
    <t>Last.fm</t>
  </si>
  <si>
    <t>ronaldo_rapacki@banrisul.com.br</t>
  </si>
  <si>
    <t>ronaldo_soares@banrisul.com.br</t>
  </si>
  <si>
    <t>rosane_correa@banrisul.com.br</t>
  </si>
  <si>
    <t>rui_wendt@banrisul.com.br</t>
  </si>
  <si>
    <t>rvarnier@banrisul.com.br</t>
  </si>
  <si>
    <t>samuel_petroli@banrisul.com.br</t>
  </si>
  <si>
    <t>sandramara_fassina@banrisul.com.br</t>
  </si>
  <si>
    <t>selmi_yamaguti@banrisul.com.br</t>
  </si>
  <si>
    <t>sergio_borba_pereira_ext@banrisul.com.br</t>
  </si>
  <si>
    <t>sergio_buchain@banrisul.com.br</t>
  </si>
  <si>
    <t>sergio_vilanova@banrisul.com.br</t>
  </si>
  <si>
    <t>simone_neves@banrisul.com.br</t>
  </si>
  <si>
    <t>solange_britto@banrisul.com.br</t>
  </si>
  <si>
    <t>sueli_araldi@banrisul.com.br</t>
  </si>
  <si>
    <t>tatiane_alves@banrisul.com.br</t>
  </si>
  <si>
    <t>tecnologia_acpo@banrisul.com.br</t>
  </si>
  <si>
    <t>thiago_becker@banrisul.com.br</t>
  </si>
  <si>
    <t>thiago_soares@banrisul.com.br</t>
  </si>
  <si>
    <t>trajano_silva@banrisul.com.br</t>
  </si>
  <si>
    <t>valeria_melo@banrisul.com.br</t>
  </si>
  <si>
    <t>vandorlan_crixel@banrisul.com.br</t>
  </si>
  <si>
    <t>veronica_koch@banrisul.com.br</t>
  </si>
  <si>
    <t>wladimir_abreu@banrisul.com.br</t>
  </si>
  <si>
    <t>zaira_zettermann@banrisul.com.br</t>
  </si>
  <si>
    <t>ademar_citolin@banrisul.com.br</t>
  </si>
  <si>
    <t>lista (6 Oct '13): http://pastebin.com/52DF2vtd
lista (26 Jan '15): http://pastebin.com/17LTXEtD</t>
  </si>
  <si>
    <t>arlei_ferreira@banrisul.com.br</t>
  </si>
  <si>
    <t>No title (5 Jun '15): http://pastebin.com/CnaZ8ev4</t>
  </si>
  <si>
    <t>carla_couto@banrisul.com.br</t>
  </si>
  <si>
    <t>carmen_rodrigues@banrisul.com.br</t>
  </si>
  <si>
    <t>No title (9 Jan '17): http://pastebin.com/gtzxYzK4</t>
  </si>
  <si>
    <t>claudia_araujo@banrisul.com.br</t>
  </si>
  <si>
    <t>15email cyberunder (14 Dec '14): http://pastebin.com/FpYBeyXz</t>
  </si>
  <si>
    <t>eleana_buchli@banrisul.com.br</t>
  </si>
  <si>
    <t>ernesto_coronel@banrisul.com.br</t>
  </si>
  <si>
    <t>fernanda_machado@banrisul.com.br</t>
  </si>
  <si>
    <t>gilmar_moresco@banrisul.com.br</t>
  </si>
  <si>
    <t>helena_ayub@banrisul.com.br</t>
  </si>
  <si>
    <t>isabel_menezes@banrisul.com.br</t>
  </si>
  <si>
    <t>ivo_rosin_ofc@banrisul.com.br</t>
  </si>
  <si>
    <t>luiz_fontoura@banrisul.com.br</t>
  </si>
  <si>
    <t>marcos_ribeiro@banrisul.com.br</t>
  </si>
  <si>
    <t>marlene_turani@banrisul.com.br</t>
  </si>
  <si>
    <t>DANIEL TOMA ISSO 3 (19 Apr '16): http://pastebin.com/VuaFbzsY</t>
  </si>
  <si>
    <t>marta_branco@banrisul.com.br</t>
  </si>
  <si>
    <t>mauricio_rosa@banrisul.com.br</t>
  </si>
  <si>
    <t>moacir_hilbig@banrisul.com.br</t>
  </si>
  <si>
    <t>murici_guindo@banrisul.com.br</t>
  </si>
  <si>
    <t>odete_bresciani_ofc@banrisul.com.br</t>
  </si>
  <si>
    <t>email spam new (17 Sep '15): http://pastebin.com/LnFeybUk</t>
  </si>
  <si>
    <t>paulo_klein@banrisul.com.br</t>
  </si>
  <si>
    <t>rosemari_avila@banrisul.com.br</t>
  </si>
  <si>
    <t>blackside (21 Nov '15): http://pastebin.com/Nsee7vdj</t>
  </si>
  <si>
    <t>sursc@banrisul.com.br</t>
  </si>
  <si>
    <t>ubiraci_amorim@banrisul.com.br</t>
  </si>
  <si>
    <t>Email's Prefeitura Santo Antonio da Patrulha (31 Jul '13): http://pastebin.com/e25qjcfx</t>
  </si>
  <si>
    <t>B25498</t>
  </si>
  <si>
    <t>B33904</t>
  </si>
  <si>
    <t>AG0186</t>
  </si>
  <si>
    <t>B32102</t>
  </si>
  <si>
    <t>B32775</t>
  </si>
  <si>
    <t>B31729</t>
  </si>
  <si>
    <t>B31250</t>
  </si>
  <si>
    <t>B18764</t>
  </si>
  <si>
    <t>B21999</t>
  </si>
  <si>
    <t>B33352</t>
  </si>
  <si>
    <t>B23540</t>
  </si>
  <si>
    <t>Gerente Geral</t>
  </si>
  <si>
    <t>B25384</t>
  </si>
  <si>
    <t>B36729</t>
  </si>
  <si>
    <t>X00667</t>
  </si>
  <si>
    <t>Diretor</t>
  </si>
  <si>
    <t>B27546</t>
  </si>
  <si>
    <t>B35818</t>
  </si>
  <si>
    <t>B29508</t>
  </si>
  <si>
    <t>B31845</t>
  </si>
  <si>
    <t>B29181</t>
  </si>
  <si>
    <t>B28016</t>
  </si>
  <si>
    <t>B31926</t>
  </si>
  <si>
    <t>B25985</t>
  </si>
  <si>
    <t>B29377</t>
  </si>
  <si>
    <t>Banco Eletrônico</t>
  </si>
  <si>
    <t>Analista</t>
  </si>
  <si>
    <t>Gerente Executivo</t>
  </si>
  <si>
    <t>B31935</t>
  </si>
  <si>
    <t>B26476</t>
  </si>
  <si>
    <t>B34961</t>
  </si>
  <si>
    <t>B29393</t>
  </si>
  <si>
    <t>B31835</t>
  </si>
  <si>
    <t>Operador de Negócios</t>
  </si>
  <si>
    <t>B32631</t>
  </si>
  <si>
    <t>Supervisor</t>
  </si>
  <si>
    <t>B40157</t>
  </si>
  <si>
    <t>B32101</t>
  </si>
  <si>
    <t>TI 2</t>
  </si>
  <si>
    <t>B33795</t>
  </si>
  <si>
    <t>B35470</t>
  </si>
  <si>
    <t>TI</t>
  </si>
  <si>
    <t>B22687</t>
  </si>
  <si>
    <t>B31644</t>
  </si>
  <si>
    <t>B34358</t>
  </si>
  <si>
    <t>B33533</t>
  </si>
  <si>
    <t>B32853</t>
  </si>
  <si>
    <t>B30838</t>
  </si>
  <si>
    <t>B28644</t>
  </si>
  <si>
    <t>T00990</t>
  </si>
  <si>
    <t>B28026</t>
  </si>
  <si>
    <t>B34068</t>
  </si>
  <si>
    <t>B29823</t>
  </si>
  <si>
    <t>B35747</t>
  </si>
  <si>
    <t>B25219</t>
  </si>
  <si>
    <t>B40412</t>
  </si>
  <si>
    <t>B31550</t>
  </si>
  <si>
    <t>B31354</t>
  </si>
  <si>
    <t>B31005</t>
  </si>
  <si>
    <t>B34080</t>
  </si>
  <si>
    <t>B35776</t>
  </si>
  <si>
    <t>B23704</t>
  </si>
  <si>
    <t>Gerente de Negócios</t>
  </si>
  <si>
    <t>B28047</t>
  </si>
  <si>
    <t>B32834</t>
  </si>
  <si>
    <t>B31213</t>
  </si>
  <si>
    <t>B35469</t>
  </si>
  <si>
    <t>B32186</t>
  </si>
  <si>
    <t>B29819</t>
  </si>
  <si>
    <t>B25340</t>
  </si>
  <si>
    <t>B27597</t>
  </si>
  <si>
    <t>B35079</t>
  </si>
  <si>
    <t>B24249</t>
  </si>
  <si>
    <t>B31170</t>
  </si>
  <si>
    <t>Distribuição de Software</t>
  </si>
  <si>
    <t>B31749</t>
  </si>
  <si>
    <t>B34706</t>
  </si>
  <si>
    <t>B34953</t>
  </si>
  <si>
    <t>B31326</t>
  </si>
  <si>
    <t>B33679</t>
  </si>
  <si>
    <t>B31417</t>
  </si>
  <si>
    <t>B32593</t>
  </si>
  <si>
    <t>B31462</t>
  </si>
  <si>
    <t>B28242</t>
  </si>
  <si>
    <t>B31217</t>
  </si>
  <si>
    <t>B31167</t>
  </si>
  <si>
    <t>B31463</t>
  </si>
  <si>
    <t>B29920</t>
  </si>
  <si>
    <t>B31456</t>
  </si>
  <si>
    <t>B30909</t>
  </si>
  <si>
    <t>Assessoria Técnica</t>
  </si>
  <si>
    <t>B27194</t>
  </si>
  <si>
    <t>b37588</t>
  </si>
  <si>
    <t>B28793</t>
  </si>
  <si>
    <t>B31272</t>
  </si>
  <si>
    <t>B34668</t>
  </si>
  <si>
    <t>B36637</t>
  </si>
  <si>
    <t>B30987</t>
  </si>
  <si>
    <t>B32040</t>
  </si>
  <si>
    <t>B31216</t>
  </si>
  <si>
    <t>Operador</t>
  </si>
  <si>
    <t>B31221</t>
  </si>
  <si>
    <t>B32348</t>
  </si>
  <si>
    <t>B31186</t>
  </si>
  <si>
    <t>B30988</t>
  </si>
  <si>
    <t>B22022</t>
  </si>
  <si>
    <t>Desempenho Mercadológico Individual</t>
  </si>
  <si>
    <t>B17349</t>
  </si>
  <si>
    <t>B35121</t>
  </si>
  <si>
    <t>B29497</t>
  </si>
  <si>
    <t>Operador de Pessoa Física</t>
  </si>
  <si>
    <t>B34663</t>
  </si>
  <si>
    <t>B31001</t>
  </si>
  <si>
    <t>Superintendente</t>
  </si>
  <si>
    <t>B33720</t>
  </si>
  <si>
    <t>B26992</t>
  </si>
  <si>
    <t>B32147</t>
  </si>
  <si>
    <t>B28515</t>
  </si>
  <si>
    <t>B35255</t>
  </si>
  <si>
    <t>B25475</t>
  </si>
  <si>
    <t>B31118</t>
  </si>
  <si>
    <t>B22357</t>
  </si>
  <si>
    <t>Gerente Adjunto</t>
  </si>
  <si>
    <t>B26350</t>
  </si>
  <si>
    <t>B34055</t>
  </si>
  <si>
    <t>B27745</t>
  </si>
  <si>
    <t xml:space="preserve">Agência </t>
  </si>
  <si>
    <t>Bagergs</t>
  </si>
  <si>
    <t>Cargo</t>
  </si>
  <si>
    <t>Localidade</t>
  </si>
  <si>
    <t>Chave Geral</t>
  </si>
  <si>
    <t>B28261</t>
  </si>
  <si>
    <t>B31165</t>
  </si>
  <si>
    <t>B22525</t>
  </si>
  <si>
    <t>B23026</t>
  </si>
  <si>
    <t>B29774</t>
  </si>
  <si>
    <t>GA</t>
  </si>
  <si>
    <t>Breached email accounts</t>
  </si>
  <si>
    <t>Source</t>
  </si>
  <si>
    <t>Pasted email accounts</t>
  </si>
  <si>
    <t>B20156</t>
  </si>
  <si>
    <t>DG</t>
  </si>
  <si>
    <t>B29591</t>
  </si>
  <si>
    <t>B30008</t>
  </si>
  <si>
    <t>B30937</t>
  </si>
  <si>
    <t>B24497</t>
  </si>
  <si>
    <t>B29869</t>
  </si>
  <si>
    <t>Gerente Executiva</t>
  </si>
  <si>
    <t>B28744</t>
  </si>
  <si>
    <t>B16727</t>
  </si>
  <si>
    <t>B32367</t>
  </si>
  <si>
    <t>B21341</t>
  </si>
  <si>
    <t>Agência</t>
  </si>
  <si>
    <t>B20397</t>
  </si>
  <si>
    <t>B29770</t>
  </si>
  <si>
    <t>B26498</t>
  </si>
  <si>
    <t>B17390</t>
  </si>
  <si>
    <t>B25476</t>
  </si>
  <si>
    <t>Estagiário</t>
  </si>
  <si>
    <t>B34945</t>
  </si>
  <si>
    <t>B21639</t>
  </si>
  <si>
    <t>B31247</t>
  </si>
  <si>
    <t>B29685</t>
  </si>
  <si>
    <t>B17443</t>
  </si>
  <si>
    <t>B31258</t>
  </si>
  <si>
    <t>SURSC</t>
  </si>
  <si>
    <t>?</t>
  </si>
  <si>
    <t>Cod</t>
  </si>
  <si>
    <t>Nome</t>
  </si>
  <si>
    <t>CodCC</t>
  </si>
  <si>
    <t>DescrCC</t>
  </si>
  <si>
    <t>CodFuncao</t>
  </si>
  <si>
    <t>DescrFuncao</t>
  </si>
  <si>
    <t>CodAfast</t>
  </si>
  <si>
    <t>DescrAfast</t>
  </si>
  <si>
    <t>B11209</t>
  </si>
  <si>
    <t>LUIZ ANTONIO GRAZZIOTIN</t>
  </si>
  <si>
    <t>01800350000000</t>
  </si>
  <si>
    <t>CAXIAS DO SUL-UNIDADE DE RECUPERACAO DE CREDITOS</t>
  </si>
  <si>
    <t>00011</t>
  </si>
  <si>
    <t>ANALISTA</t>
  </si>
  <si>
    <t>00</t>
  </si>
  <si>
    <t>ATIVO</t>
  </si>
  <si>
    <t>B11379</t>
  </si>
  <si>
    <t>CLAUDETE COLOGNESE BAZZI</t>
  </si>
  <si>
    <t>03100000000000</t>
  </si>
  <si>
    <t>PASSO FUNDO</t>
  </si>
  <si>
    <t>00000</t>
  </si>
  <si>
    <t>SEM FUNCAO</t>
  </si>
  <si>
    <t>B12512</t>
  </si>
  <si>
    <t>PAULO ANTONIO LEANDRO CHAVES</t>
  </si>
  <si>
    <t>03302490200000</t>
  </si>
  <si>
    <t>RIO GRANDE-DISP-CEDIDOS</t>
  </si>
  <si>
    <t>13</t>
  </si>
  <si>
    <t>CEDIDO C/REMUNERACAO SINDICATO EST.BANCARIOS</t>
  </si>
  <si>
    <t>B12604</t>
  </si>
  <si>
    <t>NEIR FREITAS DE MORAIS</t>
  </si>
  <si>
    <t>04180000000000</t>
  </si>
  <si>
    <t>SOLEDADE</t>
  </si>
  <si>
    <t>B12657</t>
  </si>
  <si>
    <t>VITOR HUGO RODRIGUES ARAUJO</t>
  </si>
  <si>
    <t>00102140910000</t>
  </si>
  <si>
    <t>SECRETARIA-VEICULOS</t>
  </si>
  <si>
    <t>00013</t>
  </si>
  <si>
    <t>ASSISTENTE</t>
  </si>
  <si>
    <t>40</t>
  </si>
  <si>
    <t>LICENCA ACIDENTE DE TRABALHO (SEGURO)</t>
  </si>
  <si>
    <t>B12996</t>
  </si>
  <si>
    <t>ANA ARCENY RAFFLER</t>
  </si>
  <si>
    <t>03400000000000</t>
  </si>
  <si>
    <t>SANTA CRUZ DO SUL</t>
  </si>
  <si>
    <t>B13329</t>
  </si>
  <si>
    <t>JOAO FRANCISCO MARZULLO SPOTORNO</t>
  </si>
  <si>
    <t>03570000000000</t>
  </si>
  <si>
    <t>STA VITORIA PALMAR</t>
  </si>
  <si>
    <t>B13390</t>
  </si>
  <si>
    <t>MARIO CORSO</t>
  </si>
  <si>
    <t>01000000008000</t>
  </si>
  <si>
    <t>AGENCIA CENTRAL-AC-TESOURARIA</t>
  </si>
  <si>
    <t>00661</t>
  </si>
  <si>
    <t>SUPERVISOR</t>
  </si>
  <si>
    <t>20</t>
  </si>
  <si>
    <t>LICENCA TRATAMENTO DE SAUDE (ATE 15 DIAS)</t>
  </si>
  <si>
    <t>B13462</t>
  </si>
  <si>
    <t>PAULO ROBERTO DA CUNHA</t>
  </si>
  <si>
    <t>08350000000000</t>
  </si>
  <si>
    <t>BORGES DE MEDEIROS</t>
  </si>
  <si>
    <t>B13609</t>
  </si>
  <si>
    <t>JOSE WILSON NUNES CORREA</t>
  </si>
  <si>
    <t>01502490200000</t>
  </si>
  <si>
    <t>CACHOEIRA DO SUL-DISP-CEDIDOS</t>
  </si>
  <si>
    <t>B13637</t>
  </si>
  <si>
    <t>MARIO PRADEBON</t>
  </si>
  <si>
    <t>02390000000000</t>
  </si>
  <si>
    <t>ANA RECH</t>
  </si>
  <si>
    <t>B13703</t>
  </si>
  <si>
    <t>JAIR BOTELHO CAPELLAO</t>
  </si>
  <si>
    <t>10280000000000</t>
  </si>
  <si>
    <t>DO VALE CACHOEIRINHA</t>
  </si>
  <si>
    <t>B13771</t>
  </si>
  <si>
    <t>VIRGINIA ELISABETE BEZERRA CARUSO</t>
  </si>
  <si>
    <t>03302490000000</t>
  </si>
  <si>
    <t>RIO GRANDE-FUNCIONARIOS EM DISPONIBILIDADE</t>
  </si>
  <si>
    <t>B13821</t>
  </si>
  <si>
    <t>EDISON ROBERTO HORN</t>
  </si>
  <si>
    <t>05500000000000</t>
  </si>
  <si>
    <t>ARROIO DO MEIO</t>
  </si>
  <si>
    <t>B14051</t>
  </si>
  <si>
    <t>SANTELMO JOSE DA LUZ</t>
  </si>
  <si>
    <t>00320000000000</t>
  </si>
  <si>
    <t>BONFIM</t>
  </si>
  <si>
    <t>B14184</t>
  </si>
  <si>
    <t>ALBERTO PEDRO PAULO ANDRADE</t>
  </si>
  <si>
    <t>09650000000000</t>
  </si>
  <si>
    <t>VIAMAO</t>
  </si>
  <si>
    <t>B14209</t>
  </si>
  <si>
    <t>SERGIO LUIZ PERIN</t>
  </si>
  <si>
    <t>00100400201400</t>
  </si>
  <si>
    <t>CONTABILIDADE-GCT-TRIBUTARIA</t>
  </si>
  <si>
    <t>B14230</t>
  </si>
  <si>
    <t>JULIO LINS</t>
  </si>
  <si>
    <t>09130000000000</t>
  </si>
  <si>
    <t>NOVA ARACA</t>
  </si>
  <si>
    <t>B14594</t>
  </si>
  <si>
    <t>MIRIAM PINHEIRO VIDOR</t>
  </si>
  <si>
    <t>00100441210000</t>
  </si>
  <si>
    <t>JURIDICO-NUCLEO ADMINISTRATIVO</t>
  </si>
  <si>
    <t>B14609</t>
  </si>
  <si>
    <t>NESTOR LUIZ MENEGUZZI</t>
  </si>
  <si>
    <t>05130000000000</t>
  </si>
  <si>
    <t>VILA FLORES</t>
  </si>
  <si>
    <t>B14620</t>
  </si>
  <si>
    <t>SERGIO LUIZ SOUZA DA FONSECA</t>
  </si>
  <si>
    <t>01520000000000</t>
  </si>
  <si>
    <t>CACHOEIRINHA</t>
  </si>
  <si>
    <t>B14663</t>
  </si>
  <si>
    <t>ADAO GERALDO REGIS DOS SANTOS</t>
  </si>
  <si>
    <t>00100271002000</t>
  </si>
  <si>
    <t>GESTAO-GPO-ORGANIZACIONAL</t>
  </si>
  <si>
    <t>B14729</t>
  </si>
  <si>
    <t>ALOISIO EVANOR BRIXNER</t>
  </si>
  <si>
    <t>04220000000000</t>
  </si>
  <si>
    <t>SELBACH</t>
  </si>
  <si>
    <t>B14773</t>
  </si>
  <si>
    <t>LUIZ MARINO BARTOLOMEU</t>
  </si>
  <si>
    <t>09550000000000</t>
  </si>
  <si>
    <t>TORRES</t>
  </si>
  <si>
    <t>B14897</t>
  </si>
  <si>
    <t>JORGE ROCHA DA ROCHA</t>
  </si>
  <si>
    <t>03300000000000</t>
  </si>
  <si>
    <t>RIO GRANDE</t>
  </si>
  <si>
    <t>B14978</t>
  </si>
  <si>
    <t>LUIS OTAVIO RUAS DE ABREU</t>
  </si>
  <si>
    <t>00100630311100</t>
  </si>
  <si>
    <t>AN CRED - GER AN CRED COM II ALCADA SUP</t>
  </si>
  <si>
    <t>41</t>
  </si>
  <si>
    <t>LICENCA TRATAMENTO DE SAUDE (BENEFICIO)</t>
  </si>
  <si>
    <t>B15042</t>
  </si>
  <si>
    <t>PAULO POSSOLI</t>
  </si>
  <si>
    <t>00102490000000</t>
  </si>
  <si>
    <t>FUNCIONARIOS EM DISPONIBILIDADE</t>
  </si>
  <si>
    <t>B15070</t>
  </si>
  <si>
    <t>MARA ALT PINHEIRO</t>
  </si>
  <si>
    <t>00102111401100</t>
  </si>
  <si>
    <t>DIRETORIA-GAVP-GER ADM VENDAS PROGR</t>
  </si>
  <si>
    <t>B15147</t>
  </si>
  <si>
    <t>JOAO FIRMINO MEDEIROS DA SILVA</t>
  </si>
  <si>
    <t>00460</t>
  </si>
  <si>
    <t>GERENTE ADJUNTO</t>
  </si>
  <si>
    <t>B15193</t>
  </si>
  <si>
    <t>JORGE CADAVAL PENHA</t>
  </si>
  <si>
    <t>00368</t>
  </si>
  <si>
    <t>GER. DE NEGOCIOS II</t>
  </si>
  <si>
    <t>B15235</t>
  </si>
  <si>
    <t>VALDEMIR MACHADO BIANCHI</t>
  </si>
  <si>
    <t>01100000000000</t>
  </si>
  <si>
    <t>ALEGRETE</t>
  </si>
  <si>
    <t>01</t>
  </si>
  <si>
    <t>FERIAS NORMAIS GOZADAS</t>
  </si>
  <si>
    <t>B15451</t>
  </si>
  <si>
    <t>JOAO FRANCISCO DIAS DE AGUIAR</t>
  </si>
  <si>
    <t>02500000000000</t>
  </si>
  <si>
    <t>JULIO DE CASTILHOS</t>
  </si>
  <si>
    <t>B15466</t>
  </si>
  <si>
    <t>MARIA IRENE SCHNOREMBERGER DORNELES</t>
  </si>
  <si>
    <t>09500000000000</t>
  </si>
  <si>
    <t>TAQUARI</t>
  </si>
  <si>
    <t>B15521</t>
  </si>
  <si>
    <t>TERESINA MOCELLIN</t>
  </si>
  <si>
    <t>00650000000000</t>
  </si>
  <si>
    <t>PARTENON</t>
  </si>
  <si>
    <t>B15692</t>
  </si>
  <si>
    <t>NILTON PAULO LEITE DIAS</t>
  </si>
  <si>
    <t>01202490211400</t>
  </si>
  <si>
    <t>BAGE-DISP-CEDIDOS - SINDICATOS</t>
  </si>
  <si>
    <t>B15862</t>
  </si>
  <si>
    <t>CEZAR MIGUEL GIRARDI</t>
  </si>
  <si>
    <t>00500000000000</t>
  </si>
  <si>
    <t>MENINO DEUS</t>
  </si>
  <si>
    <t>00540</t>
  </si>
  <si>
    <t>GERENTE GERAL</t>
  </si>
  <si>
    <t>B15882</t>
  </si>
  <si>
    <t>LEOMAR PAULO ZIEMBOWICZ</t>
  </si>
  <si>
    <t>08500000000000</t>
  </si>
  <si>
    <t>SANTO CRISTO</t>
  </si>
  <si>
    <t>B16017</t>
  </si>
  <si>
    <t>MARTA SUZANA DONCATTO TALIN</t>
  </si>
  <si>
    <t>01850000000000</t>
  </si>
  <si>
    <t>SAO PELEGRINO</t>
  </si>
  <si>
    <t>B16148</t>
  </si>
  <si>
    <t>MARLENE VITORIA ZANETTE</t>
  </si>
  <si>
    <t>01000000005500</t>
  </si>
  <si>
    <t>AGENCIA CENTRAL-AC-SETOR DE CONTROLE</t>
  </si>
  <si>
    <t>B16201</t>
  </si>
  <si>
    <t>ELOI HERMES BEYER</t>
  </si>
  <si>
    <t>03550000000000</t>
  </si>
  <si>
    <t>SANTA ROSA</t>
  </si>
  <si>
    <t>B16216</t>
  </si>
  <si>
    <t>ANA MARIA RAVIZZON</t>
  </si>
  <si>
    <t>08730000000000</t>
  </si>
  <si>
    <t>ALFREDO CHAVES</t>
  </si>
  <si>
    <t>B16338</t>
  </si>
  <si>
    <t>JOSE ALBERTO ALVES FILHO</t>
  </si>
  <si>
    <t>00100490411100</t>
  </si>
  <si>
    <t>RECURSOS-GCA-CONTROLADORIA ATIVOS</t>
  </si>
  <si>
    <t>B16367</t>
  </si>
  <si>
    <t>CARLOS VERNER WITZGALL</t>
  </si>
  <si>
    <t>00100291101200</t>
  </si>
  <si>
    <t>ATENDIMENTO-GRCP-TRIBUTOS</t>
  </si>
  <si>
    <t>B16386</t>
  </si>
  <si>
    <t>JUAREZ TAUFER</t>
  </si>
  <si>
    <t>B16449</t>
  </si>
  <si>
    <t>HELIO BERETA MANARA</t>
  </si>
  <si>
    <t>06650000000000</t>
  </si>
  <si>
    <t>GRAMADO</t>
  </si>
  <si>
    <t>B16452</t>
  </si>
  <si>
    <t>LUIZ ROBERTO GERBER</t>
  </si>
  <si>
    <t>06302490200000</t>
  </si>
  <si>
    <t>FREDERICO WESTPHALEN-DISP-CEDIDOS</t>
  </si>
  <si>
    <t>B16469</t>
  </si>
  <si>
    <t>JOSE NILSON DA SILVA BARCELLOS</t>
  </si>
  <si>
    <t>00620000000000</t>
  </si>
  <si>
    <t>OTAVIO ROCHA</t>
  </si>
  <si>
    <t>B16490</t>
  </si>
  <si>
    <t>JOAO CARLOS DE CASTRO OZORIO</t>
  </si>
  <si>
    <t>00510000007200</t>
  </si>
  <si>
    <t>UNIAO-MERCADO PUBLICO</t>
  </si>
  <si>
    <t>B16494</t>
  </si>
  <si>
    <t>MARIO FERNANDO PAIM SERPA</t>
  </si>
  <si>
    <t>00100291001600</t>
  </si>
  <si>
    <t>ATENDIMENTO-GCSC-SUPORT DIA</t>
  </si>
  <si>
    <t>B16499</t>
  </si>
  <si>
    <t>HELIO FLORES MAGALHAES GOUVEIA</t>
  </si>
  <si>
    <t>01600000000000</t>
  </si>
  <si>
    <t>CAMAQUA</t>
  </si>
  <si>
    <t>B16525</t>
  </si>
  <si>
    <t>BALDUINO GABRIEL KOHL NANGELEN</t>
  </si>
  <si>
    <t>01902490200000</t>
  </si>
  <si>
    <t>CRUZ ALTA-DISP-CEDIDOS</t>
  </si>
  <si>
    <t>B16534</t>
  </si>
  <si>
    <t>JORGE GOMES SEVERO</t>
  </si>
  <si>
    <t>03392490211400</t>
  </si>
  <si>
    <t>ROSARIO DO SUL-DISP-CEDIDOS - SINDICATOS</t>
  </si>
  <si>
    <t>B16584</t>
  </si>
  <si>
    <t>LEOCILDA DE FATIMA MEINERZ</t>
  </si>
  <si>
    <t>B16608</t>
  </si>
  <si>
    <t>JORGE LUIZ OLIVEIRA LOUREIRO</t>
  </si>
  <si>
    <t>00102110100000</t>
  </si>
  <si>
    <t>DIRETORIA-DIRETORES</t>
  </si>
  <si>
    <t>00071</t>
  </si>
  <si>
    <t>ASSES.CONSULTIVO DIR</t>
  </si>
  <si>
    <t>32</t>
  </si>
  <si>
    <t>CEDIDO SEM REMUNERACAO</t>
  </si>
  <si>
    <t>B16650</t>
  </si>
  <si>
    <t>TANIA MARGARETE PASISNIC</t>
  </si>
  <si>
    <t>00100300812300</t>
  </si>
  <si>
    <t>GESTAO PESSOAS-GAP-CIA-APOIO</t>
  </si>
  <si>
    <t>B16702</t>
  </si>
  <si>
    <t>GLADIS MARIA ENDRES GRAINER</t>
  </si>
  <si>
    <t>01700000000000</t>
  </si>
  <si>
    <t>CARAZINHO</t>
  </si>
  <si>
    <t>B16707</t>
  </si>
  <si>
    <t>VITOR HUGO ARPINI</t>
  </si>
  <si>
    <t>00100720411100</t>
  </si>
  <si>
    <t>PATRIMONIAL-GMC-GER DE MEIO CIRCULA</t>
  </si>
  <si>
    <t>ERNESTO VICENTE CARMO CORONEL</t>
  </si>
  <si>
    <t>00100351311100</t>
  </si>
  <si>
    <t>RECUPER CRED-GER DE POL ACOMP CRED INAD</t>
  </si>
  <si>
    <t>B16828</t>
  </si>
  <si>
    <t>ALDA ALICE OLIVEIRA SILVEIRA</t>
  </si>
  <si>
    <t>04370000000000</t>
  </si>
  <si>
    <t>SCHARLAU</t>
  </si>
  <si>
    <t>B16829</t>
  </si>
  <si>
    <t>PAULO ZADIR MOREM DE CASTILHOS</t>
  </si>
  <si>
    <t>00510000004800</t>
  </si>
  <si>
    <t>UNIAO-DMAE</t>
  </si>
  <si>
    <t>B16836</t>
  </si>
  <si>
    <t>LUIZ CARLOS CREMA</t>
  </si>
  <si>
    <t>06250000000000</t>
  </si>
  <si>
    <t>FLORES DA CUNHA</t>
  </si>
  <si>
    <t>B16837</t>
  </si>
  <si>
    <t>MARIO SCHAEFER</t>
  </si>
  <si>
    <t>10103140000000</t>
  </si>
  <si>
    <t>ESTREITO-SUP REG SANTA CATARINA</t>
  </si>
  <si>
    <t>00645</t>
  </si>
  <si>
    <t>SUPERINTEND. REGIONAL</t>
  </si>
  <si>
    <t>B16903</t>
  </si>
  <si>
    <t>GERSON PEDRO HUBNER</t>
  </si>
  <si>
    <t>05560000000000</t>
  </si>
  <si>
    <t>CANDELARIA</t>
  </si>
  <si>
    <t>B16930</t>
  </si>
  <si>
    <t>JORGE LUIZ FERRI BERZAGUI</t>
  </si>
  <si>
    <t>00100200000000</t>
  </si>
  <si>
    <t>FUNDACAO BANRISUL</t>
  </si>
  <si>
    <t>00061</t>
  </si>
  <si>
    <t>SUPERINT. EXECUTIVO</t>
  </si>
  <si>
    <t>14</t>
  </si>
  <si>
    <t>CEDIDO C/REMUNERACAO FUNDACAO BANRISUL</t>
  </si>
  <si>
    <t>B16950</t>
  </si>
  <si>
    <t>LAIR IPE DA SILVA</t>
  </si>
  <si>
    <t>00367</t>
  </si>
  <si>
    <t>GER. DE NEGOCIOS I</t>
  </si>
  <si>
    <t>B17009</t>
  </si>
  <si>
    <t>PAULO GEDEON LIMA DA SILVA</t>
  </si>
  <si>
    <t>00800000000000</t>
  </si>
  <si>
    <t>SAO JOAO</t>
  </si>
  <si>
    <t>B17011</t>
  </si>
  <si>
    <t>AURI CELSO PEREIRA DA SILVA</t>
  </si>
  <si>
    <t>04700000000000</t>
  </si>
  <si>
    <t>FRAGATA</t>
  </si>
  <si>
    <t>B17033</t>
  </si>
  <si>
    <t>LUIZ CARLOS RABUSKE</t>
  </si>
  <si>
    <t>03400580200000</t>
  </si>
  <si>
    <t>SANTA CRUZ DO SUL-TECNOLOGIA-GOP-GERENCIA DE OPERA</t>
  </si>
  <si>
    <t>B17094</t>
  </si>
  <si>
    <t>GILBERTO RENE DE SOUZA</t>
  </si>
  <si>
    <t>04102490200000</t>
  </si>
  <si>
    <t>SAO LEOPOLDO-DISP-CEDIDOS</t>
  </si>
  <si>
    <t>B17103</t>
  </si>
  <si>
    <t>HUMBERTO RODRIGUES CORREA</t>
  </si>
  <si>
    <t>B17146</t>
  </si>
  <si>
    <t>MARIA DELFINA VIDAL FIGUEIREDO</t>
  </si>
  <si>
    <t>00100350201100</t>
  </si>
  <si>
    <t>RECUPERACAO DE CREDITOS-GA-AREA CON</t>
  </si>
  <si>
    <t>B17163</t>
  </si>
  <si>
    <t>AMAURI MELLO DE SOUZA</t>
  </si>
  <si>
    <t>07900000000000</t>
  </si>
  <si>
    <t>RESTINGA SECA</t>
  </si>
  <si>
    <t>B17228</t>
  </si>
  <si>
    <t>CARLOS ROBERTO BOUCINHA FERRER</t>
  </si>
  <si>
    <t>02000000000000</t>
  </si>
  <si>
    <t>DOM PEDRITO</t>
  </si>
  <si>
    <t>B17298</t>
  </si>
  <si>
    <t>MARIA ELENA ZUCCO COLOMBO</t>
  </si>
  <si>
    <t>08800000000000</t>
  </si>
  <si>
    <t>SAO MARCOS</t>
  </si>
  <si>
    <t>B17334</t>
  </si>
  <si>
    <t>FLAVIO TADEU SIKACZ</t>
  </si>
  <si>
    <t>02200000000000</t>
  </si>
  <si>
    <t>IJUI</t>
  </si>
  <si>
    <t>RUI ANTONIO LEDUR WENDT</t>
  </si>
  <si>
    <t>03410000000000</t>
  </si>
  <si>
    <t>SANTA BARBARA DO SUL</t>
  </si>
  <si>
    <t>B17356</t>
  </si>
  <si>
    <t>PAULO ROBERTO DA ROSA</t>
  </si>
  <si>
    <t>03203010000000</t>
  </si>
  <si>
    <t>PELOTAS-SUP REG SUL</t>
  </si>
  <si>
    <t>00067</t>
  </si>
  <si>
    <t>GERENTE COMERCIAL</t>
  </si>
  <si>
    <t>B17368</t>
  </si>
  <si>
    <t>JOSUE VIEIRA DA COSTA</t>
  </si>
  <si>
    <t>00100850211100</t>
  </si>
  <si>
    <t>UN MERC CAP OP ESTR-GER OPER ESTRUTURADA</t>
  </si>
  <si>
    <t>MARCOS DE FREITAS RIBEIRO</t>
  </si>
  <si>
    <t>00100580211600</t>
  </si>
  <si>
    <t>TECNOLOGIA-GOP-AUTOMACAO COMERCIAL</t>
  </si>
  <si>
    <t>B17410</t>
  </si>
  <si>
    <t>DILMAR PAVECK VOMERO</t>
  </si>
  <si>
    <t>00100271002400</t>
  </si>
  <si>
    <t>GESTAO-GPO-ESTRUTURA E DIMENSIONAMENTO</t>
  </si>
  <si>
    <t>B17413</t>
  </si>
  <si>
    <t>EMILIO KEIDANN JUNIOR</t>
  </si>
  <si>
    <t>00100440910000</t>
  </si>
  <si>
    <t>JURIDICO-PROCESSUAL</t>
  </si>
  <si>
    <t>00091</t>
  </si>
  <si>
    <t>ASSESSOR TECNICO</t>
  </si>
  <si>
    <t>B17426</t>
  </si>
  <si>
    <t>CARLOS CASAGRANDA</t>
  </si>
  <si>
    <t>02830000000000</t>
  </si>
  <si>
    <t>MONTENEGRO</t>
  </si>
  <si>
    <t>B17431</t>
  </si>
  <si>
    <t>ERNESTO JUAREZ PETRY</t>
  </si>
  <si>
    <t>PAULO KLEIN</t>
  </si>
  <si>
    <t>B17452</t>
  </si>
  <si>
    <t>CESAR MAZZOLLI</t>
  </si>
  <si>
    <t>05822490200000</t>
  </si>
  <si>
    <t>CHAPECO-DISP-CEDIDOS</t>
  </si>
  <si>
    <t>B17453</t>
  </si>
  <si>
    <t>CLAUDIO MONROE MASSETTI</t>
  </si>
  <si>
    <t>B17462</t>
  </si>
  <si>
    <t>JOSE CARLOS SILVEIRA DA SILVA</t>
  </si>
  <si>
    <t>00101621311100</t>
  </si>
  <si>
    <t>CONTROLADORIA-GCR-GER CUSTOS E RENTABILI</t>
  </si>
  <si>
    <t>B17485</t>
  </si>
  <si>
    <t>ALCIDES CONEGATTO FILHO</t>
  </si>
  <si>
    <t>03602490200000</t>
  </si>
  <si>
    <t>SANTIAGO-DISP-CEDIDOS</t>
  </si>
  <si>
    <t>B17541</t>
  </si>
  <si>
    <t>JOSE GETULIO DA LUZ</t>
  </si>
  <si>
    <t>00102140501100</t>
  </si>
  <si>
    <t>SECRETARIA-DIVISAO EXECUTIVA</t>
  </si>
  <si>
    <t>B17544</t>
  </si>
  <si>
    <t>LUIS CARLOS MONCALVES VIRGILI</t>
  </si>
  <si>
    <t>01120000000000</t>
  </si>
  <si>
    <t>LAPA</t>
  </si>
  <si>
    <t>B17631</t>
  </si>
  <si>
    <t>SAUL LIMA DE QUADROS JUNIOR</t>
  </si>
  <si>
    <t>00100291201200</t>
  </si>
  <si>
    <t>ATENDIMENTO-GSA-COMPE</t>
  </si>
  <si>
    <t>B17644</t>
  </si>
  <si>
    <t>ROBERTO DA SILVA DE SOUZA</t>
  </si>
  <si>
    <t>08710000000000</t>
  </si>
  <si>
    <t>QUINZE DE JANEIRO</t>
  </si>
  <si>
    <t>B17648</t>
  </si>
  <si>
    <t>ALVARO JOSE CESCA VENDRAMINI</t>
  </si>
  <si>
    <t>01180000000000</t>
  </si>
  <si>
    <t>ARVOREZINHA</t>
  </si>
  <si>
    <t>B17684</t>
  </si>
  <si>
    <t>GISLAINE SOUZA COUTINHO</t>
  </si>
  <si>
    <t>00100690301100</t>
  </si>
  <si>
    <t>SEGUROS-GO-GERENCIA DE OPERACOES</t>
  </si>
  <si>
    <t>B17704</t>
  </si>
  <si>
    <t>JOAO PAULO DA COSTA</t>
  </si>
  <si>
    <t>00100291001200</t>
  </si>
  <si>
    <t>ATENDIMENTO-GCSC-COMPENSACAO NOITE</t>
  </si>
  <si>
    <t>B17708</t>
  </si>
  <si>
    <t>PAULO ROBERTO BOTA</t>
  </si>
  <si>
    <t>02180000000000</t>
  </si>
  <si>
    <t>GARIBALDI</t>
  </si>
  <si>
    <t>B17735</t>
  </si>
  <si>
    <t>DERCIO PEDERSINI</t>
  </si>
  <si>
    <t>05950000000000</t>
  </si>
  <si>
    <t>ENCANTADO</t>
  </si>
  <si>
    <t>B17743</t>
  </si>
  <si>
    <t>DIENE ESCOBAR SILVEIRA</t>
  </si>
  <si>
    <t>04300000000000</t>
  </si>
  <si>
    <t>URUGUAIANA</t>
  </si>
  <si>
    <t>B17778</t>
  </si>
  <si>
    <t>NEREU TEIXEIRA</t>
  </si>
  <si>
    <t>06930000000000</t>
  </si>
  <si>
    <t>IBIRAIARAS</t>
  </si>
  <si>
    <t>B17805</t>
  </si>
  <si>
    <t>MAURI LUIS WEINGARTNER</t>
  </si>
  <si>
    <t>07270000000000</t>
  </si>
  <si>
    <t>MARAU</t>
  </si>
  <si>
    <t>B17827</t>
  </si>
  <si>
    <t>AIRTON VALDOMIRO SOARES DOS SANTOS</t>
  </si>
  <si>
    <t>01150000000000</t>
  </si>
  <si>
    <t>ARROIO GRANDE</t>
  </si>
  <si>
    <t>B17849</t>
  </si>
  <si>
    <t>JOAO GETULIO SAUCEDO PINHEIRO</t>
  </si>
  <si>
    <t>03500000000000</t>
  </si>
  <si>
    <t>SANTA MARIA</t>
  </si>
  <si>
    <t>B17868</t>
  </si>
  <si>
    <t>ELISA VENDRAMINI</t>
  </si>
  <si>
    <t>B17882</t>
  </si>
  <si>
    <t>JOAO VALDEMAR GRESELE SZARESKI</t>
  </si>
  <si>
    <t>03550350000000</t>
  </si>
  <si>
    <t>SANTA ROSA-UNIDADE DE RECUPERACAO DE CREDITOS</t>
  </si>
  <si>
    <t>B17900</t>
  </si>
  <si>
    <t>DARCI OLIVEIRA DA SILVA</t>
  </si>
  <si>
    <t>01300000000000</t>
  </si>
  <si>
    <t>BENTO GONCALVES</t>
  </si>
  <si>
    <t>B17959</t>
  </si>
  <si>
    <t>VERA REGINA SANTIAGO ANDRADE</t>
  </si>
  <si>
    <t>00100290801500</t>
  </si>
  <si>
    <t>ATENDIMENTO-GA-PLANTAO CASH</t>
  </si>
  <si>
    <t>B18005</t>
  </si>
  <si>
    <t>ROGERIO RICARDO DARUY</t>
  </si>
  <si>
    <t>06600000000000</t>
  </si>
  <si>
    <t>GIRUA</t>
  </si>
  <si>
    <t>B18039</t>
  </si>
  <si>
    <t>ROBERTO DUARTE FROTA</t>
  </si>
  <si>
    <t>01000000001800</t>
  </si>
  <si>
    <t>AGENCIA CENTRAL-AC-CREDITO IMOBILIARIO</t>
  </si>
  <si>
    <t>B18072</t>
  </si>
  <si>
    <t>CESAR LUIZ LUNARDI</t>
  </si>
  <si>
    <t>08200000044900</t>
  </si>
  <si>
    <t>SANANDUVA-P M STO EXPEDITO DO SUL</t>
  </si>
  <si>
    <t>B18104</t>
  </si>
  <si>
    <t>DULCE BEATRIZ PERCHIN TELESCA</t>
  </si>
  <si>
    <t>03200000000000</t>
  </si>
  <si>
    <t>PELOTAS</t>
  </si>
  <si>
    <t>B18114</t>
  </si>
  <si>
    <t>ILSSON ROQUE BRUSTOLIN</t>
  </si>
  <si>
    <t>08740000000000</t>
  </si>
  <si>
    <t>CAPUCHINHOS</t>
  </si>
  <si>
    <t>B18135</t>
  </si>
  <si>
    <t>TEREZINHA INACIA DA COSTA RAPCINSKI</t>
  </si>
  <si>
    <t>01950000000000</t>
  </si>
  <si>
    <t>CURITIBA</t>
  </si>
  <si>
    <t>B18150</t>
  </si>
  <si>
    <t>SELVINO WELTER</t>
  </si>
  <si>
    <t>06922490200000</t>
  </si>
  <si>
    <t>HORIZONTINA-DISP-CEDIDOS</t>
  </si>
  <si>
    <t>B18197</t>
  </si>
  <si>
    <t>MARIO DIAS BARBOSA FILHO</t>
  </si>
  <si>
    <t>00102490211200</t>
  </si>
  <si>
    <t>DISP-CEDIDOS - ORGAOS ESTADUAIS</t>
  </si>
  <si>
    <t>11</t>
  </si>
  <si>
    <t>CEDIDO C/REMUNERACAO GOVERNO ESTADO</t>
  </si>
  <si>
    <t>B18230</t>
  </si>
  <si>
    <t>GILBERTO FRACASSO</t>
  </si>
  <si>
    <t>08200000000000</t>
  </si>
  <si>
    <t>SANANDUVA</t>
  </si>
  <si>
    <t>B18245</t>
  </si>
  <si>
    <t>SALATIEL CORREA BONES</t>
  </si>
  <si>
    <t>09450000000000</t>
  </si>
  <si>
    <t>TRES PASSOS</t>
  </si>
  <si>
    <t>B18261</t>
  </si>
  <si>
    <t>EDISON SELBACH</t>
  </si>
  <si>
    <t>B18267</t>
  </si>
  <si>
    <t>JOAO LUIZ FRANCISCATTO</t>
  </si>
  <si>
    <t>06300000063200</t>
  </si>
  <si>
    <t>FREDERICO WESTPHALEN-P M TAQUARUCU</t>
  </si>
  <si>
    <t>B18288</t>
  </si>
  <si>
    <t>JOSE NERI DA SILVA</t>
  </si>
  <si>
    <t>00100910311100</t>
  </si>
  <si>
    <t>CARTOES-GOP-GER OPERACIONAL CARTOES</t>
  </si>
  <si>
    <t>B18295</t>
  </si>
  <si>
    <t>MARGARETH RIBEIRO DE LEMOS</t>
  </si>
  <si>
    <t>11430000000000</t>
  </si>
  <si>
    <t>VILLAGIO IGUATEMI</t>
  </si>
  <si>
    <t>B18317</t>
  </si>
  <si>
    <t>CARMEN LUCIA ROSA OLIVEIRA</t>
  </si>
  <si>
    <t>00100441611100</t>
  </si>
  <si>
    <t>JURIDICO-NUC JUR CONT NEG ADM</t>
  </si>
  <si>
    <t>00188</t>
  </si>
  <si>
    <t>ASSESSOR JURIDICO</t>
  </si>
  <si>
    <t>B18349</t>
  </si>
  <si>
    <t>RENATO MUSSKOPF</t>
  </si>
  <si>
    <t>B18366</t>
  </si>
  <si>
    <t>ARTUR JOAO MAZZOTTI</t>
  </si>
  <si>
    <t>00240</t>
  </si>
  <si>
    <t>CONFERENTE</t>
  </si>
  <si>
    <t>B18371</t>
  </si>
  <si>
    <t>ALVARO AUGUSTO BORDIGNON</t>
  </si>
  <si>
    <t>B18389</t>
  </si>
  <si>
    <t>JORGE NEI JOSENDE DOS SANTOS</t>
  </si>
  <si>
    <t>03390000000000</t>
  </si>
  <si>
    <t>ROSARIO DO SUL</t>
  </si>
  <si>
    <t>B18411</t>
  </si>
  <si>
    <t>ELIANE RIBEIRO DE NARDI</t>
  </si>
  <si>
    <t>06210000000000</t>
  </si>
  <si>
    <t>PODER JUDICIARIO</t>
  </si>
  <si>
    <t>B18423</t>
  </si>
  <si>
    <t>JOAO PAULO DE CASTRO</t>
  </si>
  <si>
    <t>01900000024600</t>
  </si>
  <si>
    <t>CRUZ ALTA-FORO CRUZ ALTA</t>
  </si>
  <si>
    <t>B18458</t>
  </si>
  <si>
    <t>JAIRO PACHECO CHAGAS</t>
  </si>
  <si>
    <t>00101150111000</t>
  </si>
  <si>
    <t>FINANCEIRO-ADMINISTRACAO-CHEFIA</t>
  </si>
  <si>
    <t>B18483</t>
  </si>
  <si>
    <t>DACIUR AMARO REIS DOS SANTOS</t>
  </si>
  <si>
    <t>B18501</t>
  </si>
  <si>
    <t>ELISABETH ROUSSOS</t>
  </si>
  <si>
    <t>00100670201100</t>
  </si>
  <si>
    <t>CRED IMOBILIARIO-GAC-GER ANALI CONT</t>
  </si>
  <si>
    <t>B18507</t>
  </si>
  <si>
    <t>RENATO JARBAS SILVA DIAS</t>
  </si>
  <si>
    <t>08430000000000</t>
  </si>
  <si>
    <t>AV.BENJAMIN CONSTANT</t>
  </si>
  <si>
    <t>B18599</t>
  </si>
  <si>
    <t>THEREZINHA LORENI AGNES</t>
  </si>
  <si>
    <t>01680000000000</t>
  </si>
  <si>
    <t>CAPAO DA CANOA</t>
  </si>
  <si>
    <t>B18614</t>
  </si>
  <si>
    <t>SERGIO MULLER</t>
  </si>
  <si>
    <t>00270000000000</t>
  </si>
  <si>
    <t>TRES FIGUEIRAS</t>
  </si>
  <si>
    <t>B18616</t>
  </si>
  <si>
    <t>GILBERTO ZECCA</t>
  </si>
  <si>
    <t>10070000000000</t>
  </si>
  <si>
    <t>BRUSQUE</t>
  </si>
  <si>
    <t>B18617</t>
  </si>
  <si>
    <t>JORGE LUIS RODRIGUES FIGUEIREDO</t>
  </si>
  <si>
    <t>02100000000000</t>
  </si>
  <si>
    <t>ERECHIM</t>
  </si>
  <si>
    <t>00320</t>
  </si>
  <si>
    <t>DESCOMISSIONADO</t>
  </si>
  <si>
    <t>B18645</t>
  </si>
  <si>
    <t>LEONIR RICARDO MOSCHEN</t>
  </si>
  <si>
    <t>B18648</t>
  </si>
  <si>
    <t>ZELINDA CASTILHOS SCOTTI</t>
  </si>
  <si>
    <t>00450000000000</t>
  </si>
  <si>
    <t>FLORESTA</t>
  </si>
  <si>
    <t>B18659</t>
  </si>
  <si>
    <t>LAURO ROGERIO DE OLIVEIRA NUNES</t>
  </si>
  <si>
    <t>B18661</t>
  </si>
  <si>
    <t>ANTONIO CARLOS ROJAS PERES</t>
  </si>
  <si>
    <t>01000000008900</t>
  </si>
  <si>
    <t>AGENCIA CENTRAL-AC-PAB ASCAR EMATER</t>
  </si>
  <si>
    <t>B18673</t>
  </si>
  <si>
    <t>SILMAR ALOISIO RIFFEL</t>
  </si>
  <si>
    <t>01110000000000</t>
  </si>
  <si>
    <t>CIDADE JARDIM</t>
  </si>
  <si>
    <t>B18713</t>
  </si>
  <si>
    <t>JOAO GILBERTO DOS SANTOS FAGUNDES</t>
  </si>
  <si>
    <t>00100351411100</t>
  </si>
  <si>
    <t>RECUPER CRED-GER COB RENEG CRED EM RECUP</t>
  </si>
  <si>
    <t>B18756</t>
  </si>
  <si>
    <t>DILENE MARIA MOTTES ORLANDINI</t>
  </si>
  <si>
    <t>B18763</t>
  </si>
  <si>
    <t>LUIS ILDEFONSO BELLAN</t>
  </si>
  <si>
    <t>05200000000000</t>
  </si>
  <si>
    <t>ANTONIO PRADO</t>
  </si>
  <si>
    <t>ANTONIO VALDENIR SARAIVA LOPES</t>
  </si>
  <si>
    <t>01200000000000</t>
  </si>
  <si>
    <t>BAGE</t>
  </si>
  <si>
    <t>B18795</t>
  </si>
  <si>
    <t>RENATO FERRARI</t>
  </si>
  <si>
    <t>06650000066600</t>
  </si>
  <si>
    <t>GRAMADO-P M GRAMADO</t>
  </si>
  <si>
    <t>B18809</t>
  </si>
  <si>
    <t>JOSE MARIO LEAL DOS SANTOS</t>
  </si>
  <si>
    <t>07970000000000</t>
  </si>
  <si>
    <t>RESTINGA</t>
  </si>
  <si>
    <t>B18857</t>
  </si>
  <si>
    <t>JOSE CARLOS CAMARGO COELHO</t>
  </si>
  <si>
    <t>11402500000000</t>
  </si>
  <si>
    <t>B18902</t>
  </si>
  <si>
    <t>EVELISE PORTO MOREIRA</t>
  </si>
  <si>
    <t>00100450211100</t>
  </si>
  <si>
    <t>CAMBIO-GOC-AREA ADMINISTRATIVA</t>
  </si>
  <si>
    <t>B18916</t>
  </si>
  <si>
    <t>JOAO CARLOS PEREIRA</t>
  </si>
  <si>
    <t>05750000000000</t>
  </si>
  <si>
    <t>IMBE</t>
  </si>
  <si>
    <t>B18934</t>
  </si>
  <si>
    <t>IVO LUIZ MIORANZA</t>
  </si>
  <si>
    <t>05510000000000</t>
  </si>
  <si>
    <t>CACIQUE DOBLE</t>
  </si>
  <si>
    <t>B18943</t>
  </si>
  <si>
    <t>LEILA SCHOEN DA ROSA</t>
  </si>
  <si>
    <t>00600000000000</t>
  </si>
  <si>
    <t>NAVEGANTES</t>
  </si>
  <si>
    <t>B18947</t>
  </si>
  <si>
    <t>CLAUDETE DE SOUZA TELLES</t>
  </si>
  <si>
    <t>01800000000000</t>
  </si>
  <si>
    <t>CAXIAS DO SUL</t>
  </si>
  <si>
    <t>B18956</t>
  </si>
  <si>
    <t>JOAO PAULO SILVEIRA DOS SANTOS</t>
  </si>
  <si>
    <t>02070000000000</t>
  </si>
  <si>
    <t>ENCRUZILHADA DO SUL</t>
  </si>
  <si>
    <t>B18978</t>
  </si>
  <si>
    <t>MILENA INES MARTINI HART</t>
  </si>
  <si>
    <t>07400000000000</t>
  </si>
  <si>
    <t>MIRAGUAI</t>
  </si>
  <si>
    <t>B18984</t>
  </si>
  <si>
    <t>LUIZ FERNANDO HORVATH PAVANI</t>
  </si>
  <si>
    <t>B18987</t>
  </si>
  <si>
    <t>ROSALVA DA SILVA</t>
  </si>
  <si>
    <t>B18997</t>
  </si>
  <si>
    <t>VILSON GOMES FERREIRA</t>
  </si>
  <si>
    <t>B19015</t>
  </si>
  <si>
    <t>ELACIO ELIZEU HEIDRICH</t>
  </si>
  <si>
    <t>09402490200000</t>
  </si>
  <si>
    <t>TAQUARA-DISP-CEDIDOS</t>
  </si>
  <si>
    <t>B19017</t>
  </si>
  <si>
    <t>PEDRO SCHNEIDER</t>
  </si>
  <si>
    <t>B19021</t>
  </si>
  <si>
    <t>JOCELIA LUDWIG</t>
  </si>
  <si>
    <t>B19032</t>
  </si>
  <si>
    <t>LUCIDIO HERMES PERIN</t>
  </si>
  <si>
    <t>B19116</t>
  </si>
  <si>
    <t>MARIO FONTOURA DOS SANTOS</t>
  </si>
  <si>
    <t>09432470000000</t>
  </si>
  <si>
    <t>TRAMANDAI-PROJETO LITORAL</t>
  </si>
  <si>
    <t>B19117</t>
  </si>
  <si>
    <t>MARIONEIDA MAGALHAES MENESES</t>
  </si>
  <si>
    <t>B19140</t>
  </si>
  <si>
    <t>DIVA CLADIR GIOVANAZ</t>
  </si>
  <si>
    <t>05150000000000</t>
  </si>
  <si>
    <t>KOBRASOL</t>
  </si>
  <si>
    <t>B19147</t>
  </si>
  <si>
    <t>EUGENIO WIERZBICKI</t>
  </si>
  <si>
    <t>B19163</t>
  </si>
  <si>
    <t>MARA LUCIA TOMASI</t>
  </si>
  <si>
    <t>B19170</t>
  </si>
  <si>
    <t>PAULO RENATO DE SOUZA</t>
  </si>
  <si>
    <t>02102490200000</t>
  </si>
  <si>
    <t>ERECHIM-DISP-CEDIDOS</t>
  </si>
  <si>
    <t>B19193</t>
  </si>
  <si>
    <t>VITOR HUGO DE SOUZA BAYER</t>
  </si>
  <si>
    <t>B19197</t>
  </si>
  <si>
    <t>THAIS LEITE CHAVES</t>
  </si>
  <si>
    <t>00100860111000</t>
  </si>
  <si>
    <t>CONTRATACOES-CHEFIA</t>
  </si>
  <si>
    <t>B19207</t>
  </si>
  <si>
    <t>JORGE LUIS PRESOTTO</t>
  </si>
  <si>
    <t>00100710111000</t>
  </si>
  <si>
    <t>ENGENHARIA-CHEFIA</t>
  </si>
  <si>
    <t>B19210</t>
  </si>
  <si>
    <t>PAULO RICARDO DE JESUS ARMENTANO</t>
  </si>
  <si>
    <t>00100400101200</t>
  </si>
  <si>
    <t>CONTABILIDADE-ADMINISTRACAO-APOIO</t>
  </si>
  <si>
    <t>B19223</t>
  </si>
  <si>
    <t>JOSE JORGE FREIRE JUNQUEIRA</t>
  </si>
  <si>
    <t>02700000000000</t>
  </si>
  <si>
    <t>LAJEADO</t>
  </si>
  <si>
    <t>B19250</t>
  </si>
  <si>
    <t>VERA LUCIA NUNES CORREA</t>
  </si>
  <si>
    <t>B19292</t>
  </si>
  <si>
    <t>LISETE LUIZA BARBIERI DA SILVA</t>
  </si>
  <si>
    <t>05900000000000</t>
  </si>
  <si>
    <t>CHARQUEADAS</t>
  </si>
  <si>
    <t>B19338</t>
  </si>
  <si>
    <t>CLAUDIO DIOGO PRATES DA CUNHA</t>
  </si>
  <si>
    <t>B19384</t>
  </si>
  <si>
    <t>JAIR BALDASSO</t>
  </si>
  <si>
    <t>01121150000000</t>
  </si>
  <si>
    <t>LAPA-UNIDADE FINANCEIRA</t>
  </si>
  <si>
    <t>B19398</t>
  </si>
  <si>
    <t>MOACIR JOAO TOLAZZI</t>
  </si>
  <si>
    <t>B19403</t>
  </si>
  <si>
    <t>EDSON LUIS PEREIRA</t>
  </si>
  <si>
    <t>B19410</t>
  </si>
  <si>
    <t>CARLOS AUGUSTO DEXHEIMER</t>
  </si>
  <si>
    <t>09060000000000</t>
  </si>
  <si>
    <t>S.INACIO DE LOYOLLA</t>
  </si>
  <si>
    <t>B19420</t>
  </si>
  <si>
    <t>CARLOS FRANCISCO VOGES SCOPEL</t>
  </si>
  <si>
    <t>03000000000000</t>
  </si>
  <si>
    <t>OSORIO</t>
  </si>
  <si>
    <t>B19425</t>
  </si>
  <si>
    <t>ADAIR GONCALVES CASTANHEIRA</t>
  </si>
  <si>
    <t>B19431</t>
  </si>
  <si>
    <t>IVO ANTONIO STRAATMANN</t>
  </si>
  <si>
    <t>B19436</t>
  </si>
  <si>
    <t>NELSON AMADEU DENARDIN BARROS</t>
  </si>
  <si>
    <t>B19477</t>
  </si>
  <si>
    <t>CLAUDIO BECKER LEFA</t>
  </si>
  <si>
    <t>00420000000000</t>
  </si>
  <si>
    <t>CRISTO REDENTOR</t>
  </si>
  <si>
    <t>B19519</t>
  </si>
  <si>
    <t>IVO DOMINGO VIVIAN</t>
  </si>
  <si>
    <t>00100720511200</t>
  </si>
  <si>
    <t>PATRIMONIAL-GSP-ANALISTAS</t>
  </si>
  <si>
    <t>B19524</t>
  </si>
  <si>
    <t>RENE RODRIGUES ULLMANN</t>
  </si>
  <si>
    <t>00260000000000</t>
  </si>
  <si>
    <t>SAO JOSE</t>
  </si>
  <si>
    <t>B19586</t>
  </si>
  <si>
    <t>ANTONIO LUIZ SCHNORR</t>
  </si>
  <si>
    <t>09570000000000</t>
  </si>
  <si>
    <t>VENANCIO AIRES</t>
  </si>
  <si>
    <t>B19600</t>
  </si>
  <si>
    <t>JAIR STIEVEN</t>
  </si>
  <si>
    <t>B19614</t>
  </si>
  <si>
    <t>MARLI TEREZINHA CRISPIM</t>
  </si>
  <si>
    <t>00100270911000</t>
  </si>
  <si>
    <t>GESTAO-GCC-COMUNICACAO CORPORAT-CHE</t>
  </si>
  <si>
    <t>00062</t>
  </si>
  <si>
    <t>GERENTE EXECUTIVO</t>
  </si>
  <si>
    <t>B19619</t>
  </si>
  <si>
    <t>PAULO RICARDO SANTANNA</t>
  </si>
  <si>
    <t>B19639</t>
  </si>
  <si>
    <t>RUBENS DOS SANTOS FREITAS</t>
  </si>
  <si>
    <t>02900580200000</t>
  </si>
  <si>
    <t>NOVO HAMBURGO-TECNOLOGIA-GOP-GERENCIA DE OPERACOE</t>
  </si>
  <si>
    <t>B19643</t>
  </si>
  <si>
    <t>DILSEU MACHADO TOLLEDO</t>
  </si>
  <si>
    <t>B19686</t>
  </si>
  <si>
    <t>DANTE FIGUEIREDO DOS SANTOS</t>
  </si>
  <si>
    <t>04010000000000</t>
  </si>
  <si>
    <t>BOQUEIRAO</t>
  </si>
  <si>
    <t>B19693</t>
  </si>
  <si>
    <t>OSMAR PAULO VIECELI</t>
  </si>
  <si>
    <t>01803030000000</t>
  </si>
  <si>
    <t>CAXIAS DO SUL-SUP REG SERRA</t>
  </si>
  <si>
    <t>B19694</t>
  </si>
  <si>
    <t>MARIO JOSE ZAMBIASI</t>
  </si>
  <si>
    <t>09140000000000</t>
  </si>
  <si>
    <t>NOVA BRESCIA</t>
  </si>
  <si>
    <t>B19703</t>
  </si>
  <si>
    <t>VALDIR DELAJUSTINE</t>
  </si>
  <si>
    <t>01710000000000</t>
  </si>
  <si>
    <t>CATUIPE</t>
  </si>
  <si>
    <t>B19733</t>
  </si>
  <si>
    <t>JOSE HERVIN BORGES NOZARI</t>
  </si>
  <si>
    <t>08390000000000</t>
  </si>
  <si>
    <t>DUQUE DE CAXIAS</t>
  </si>
  <si>
    <t>B19752</t>
  </si>
  <si>
    <t>JORGE MENDONCA CORREA</t>
  </si>
  <si>
    <t>B19774</t>
  </si>
  <si>
    <t>LUIZ FERNANDO LIMA DA ROSA</t>
  </si>
  <si>
    <t>10420000000000</t>
  </si>
  <si>
    <t>BOURBON IPIRANGA</t>
  </si>
  <si>
    <t>B19791</t>
  </si>
  <si>
    <t>LOURIVAL OLIVEIRA CORREA</t>
  </si>
  <si>
    <t>B19793</t>
  </si>
  <si>
    <t>JOSE JOEL FREITAS DA LUZ</t>
  </si>
  <si>
    <t>01102490200000</t>
  </si>
  <si>
    <t>ALEGRETE-DISP-CEDIDOS</t>
  </si>
  <si>
    <t>B19814</t>
  </si>
  <si>
    <t>KRYSTIAN ROMERO NAUJORKS REIS</t>
  </si>
  <si>
    <t>B19822</t>
  </si>
  <si>
    <t>DINARTE SALDANHA XAVIER</t>
  </si>
  <si>
    <t>B19823</t>
  </si>
  <si>
    <t>MOACIR GIACOMEL</t>
  </si>
  <si>
    <t>B19848</t>
  </si>
  <si>
    <t>ZENOBIO CAMPOS DE OLIVEIRA</t>
  </si>
  <si>
    <t>B19851</t>
  </si>
  <si>
    <t>NELMO AFONSO STURMER</t>
  </si>
  <si>
    <t>01050000000000</t>
  </si>
  <si>
    <t>AJURICABA</t>
  </si>
  <si>
    <t>B19883</t>
  </si>
  <si>
    <t>ANTONIO RICARDO DOS SANTOS DE SOUZA</t>
  </si>
  <si>
    <t>B19890</t>
  </si>
  <si>
    <t>UBIRAJARA ONOFRIO FRANCA</t>
  </si>
  <si>
    <t>00100710411000</t>
  </si>
  <si>
    <t>ENGENHARIA-GPOI-GER PROJ OBRAS INFR</t>
  </si>
  <si>
    <t>B19911</t>
  </si>
  <si>
    <t>ELSON VIANA MARQUES</t>
  </si>
  <si>
    <t>00100291001100</t>
  </si>
  <si>
    <t>ATENDIMENTO-GCSC-COMPE DIA</t>
  </si>
  <si>
    <t>B19912</t>
  </si>
  <si>
    <t>CLAUDIO GILMAR DE ARAUJO</t>
  </si>
  <si>
    <t>08080000000000</t>
  </si>
  <si>
    <t>PARQUE DOS ANJOS</t>
  </si>
  <si>
    <t>B19922</t>
  </si>
  <si>
    <t>ARTEMINO RAIMUNDO ROSIN</t>
  </si>
  <si>
    <t>00100170000000</t>
  </si>
  <si>
    <t>BANRISUL S A ADMINISTRAD DE CONSORC</t>
  </si>
  <si>
    <t>B19967</t>
  </si>
  <si>
    <t>CLEUSA MARIA MORE</t>
  </si>
  <si>
    <t>B20006</t>
  </si>
  <si>
    <t>OLAVO DAS VIRGENS</t>
  </si>
  <si>
    <t>00102310601000</t>
  </si>
  <si>
    <t>AUDITORIA-GEOPE-GER AUDITORIA OPERA</t>
  </si>
  <si>
    <t>00012</t>
  </si>
  <si>
    <t>AUDITOR</t>
  </si>
  <si>
    <t>B20018</t>
  </si>
  <si>
    <t>PAULO RICARDO ROLDAO PINHEIRO</t>
  </si>
  <si>
    <t>08440000000000</t>
  </si>
  <si>
    <t>AV.PROTASIO ALVES</t>
  </si>
  <si>
    <t>B20020</t>
  </si>
  <si>
    <t>IARA DE FATIMA ZANETTI KULLINGER</t>
  </si>
  <si>
    <t>00730000000000</t>
  </si>
  <si>
    <t>RUA DA PRAIA</t>
  </si>
  <si>
    <t>B20032</t>
  </si>
  <si>
    <t>JOAO PEDRO ARAUJO PEREIRA</t>
  </si>
  <si>
    <t>B20042</t>
  </si>
  <si>
    <t>OLIVIO AOZANI DE LEMOS</t>
  </si>
  <si>
    <t>00102111301100</t>
  </si>
  <si>
    <t>DIRETORIA-GVP-GER VENDAS PROGRAMADA</t>
  </si>
  <si>
    <t>B20044</t>
  </si>
  <si>
    <t>VLADIMIR ROGERIO CARVALHO</t>
  </si>
  <si>
    <t>00100901311100</t>
  </si>
  <si>
    <t>BANRISUL CARTOES-GBR-GER BANDEIRAS RISCO</t>
  </si>
  <si>
    <t>B20059</t>
  </si>
  <si>
    <t>WILSON FLORES GONCALVES</t>
  </si>
  <si>
    <t>00100271211100</t>
  </si>
  <si>
    <t>GESTAO-GP-GERENCIA DE PROCESSOS</t>
  </si>
  <si>
    <t>B20068</t>
  </si>
  <si>
    <t>CLAUDIOMIR BOCCARDI</t>
  </si>
  <si>
    <t>B20088</t>
  </si>
  <si>
    <t>NEIVA TOMASI</t>
  </si>
  <si>
    <t>07240000000000</t>
  </si>
  <si>
    <t>LIBERATO SALZANO</t>
  </si>
  <si>
    <t>B20102</t>
  </si>
  <si>
    <t>LUIZ CARLOS CARBOLIN</t>
  </si>
  <si>
    <t>00773080000000</t>
  </si>
  <si>
    <t>PARCAO-SUP REG GRANDE POA/NORTE</t>
  </si>
  <si>
    <t>B20114</t>
  </si>
  <si>
    <t>MIRIAN ALONSO DO AMARAL</t>
  </si>
  <si>
    <t>30</t>
  </si>
  <si>
    <t>LICENCA PARTICULAR SEM REMUNERACAO</t>
  </si>
  <si>
    <t>B20123</t>
  </si>
  <si>
    <t>GLADIMIR RENE RAMOS PINTO</t>
  </si>
  <si>
    <t>05530000056500</t>
  </si>
  <si>
    <t>CAMPO NOVO-PAA PM BRAGA</t>
  </si>
  <si>
    <t>B20125</t>
  </si>
  <si>
    <t>JONAS SIEBEN GRANADA</t>
  </si>
  <si>
    <t>02010000000000</t>
  </si>
  <si>
    <t>CHACARA BARRETO</t>
  </si>
  <si>
    <t>B20130</t>
  </si>
  <si>
    <t>CLEOMAR JOSE BERTOTTI</t>
  </si>
  <si>
    <t>10770000000000</t>
  </si>
  <si>
    <t>CAMPINAS DO SUL</t>
  </si>
  <si>
    <t>B20136</t>
  </si>
  <si>
    <t>PAULO JAIR VASCONCELOS MACHADO</t>
  </si>
  <si>
    <t>05550000000000</t>
  </si>
  <si>
    <t>CANELA</t>
  </si>
  <si>
    <t>B20140</t>
  </si>
  <si>
    <t>ANA MARIA COSTA HELFER</t>
  </si>
  <si>
    <t>B20142</t>
  </si>
  <si>
    <t>JULIO CESAR GUEDES DOS SANTOS</t>
  </si>
  <si>
    <t>01002500000000</t>
  </si>
  <si>
    <t>B20152</t>
  </si>
  <si>
    <t>EDIMA DA SILVA</t>
  </si>
  <si>
    <t>00100930311300</t>
  </si>
  <si>
    <t>GOVERNANCA TI-GSG-APOIO ADMINISTRATIVO</t>
  </si>
  <si>
    <t>ADEMAR CITOLIN</t>
  </si>
  <si>
    <t>00100670111000</t>
  </si>
  <si>
    <t>CREDITO IMOBILIARIO-CHEFIA</t>
  </si>
  <si>
    <t>B20160</t>
  </si>
  <si>
    <t>NEUSA MARIA SCHNORR</t>
  </si>
  <si>
    <t>B20168</t>
  </si>
  <si>
    <t>ADELI PAULETO MELLO</t>
  </si>
  <si>
    <t>00420000098900</t>
  </si>
  <si>
    <t>CRISTO REDENTOR-SARANDI</t>
  </si>
  <si>
    <t>B20178</t>
  </si>
  <si>
    <t>PAULO RENATO DEL FABRO DE SEVERO</t>
  </si>
  <si>
    <t>B20189</t>
  </si>
  <si>
    <t>MARLI DA SILVA JACOBSEN</t>
  </si>
  <si>
    <t>00100300311400</t>
  </si>
  <si>
    <t>GESTAO PESSOAS-GTP-SESMT</t>
  </si>
  <si>
    <t>00319</t>
  </si>
  <si>
    <t>ENFERMEIRO DO TRAB.</t>
  </si>
  <si>
    <t>B20197</t>
  </si>
  <si>
    <t>CECILIA ZIGER GARCIA UMPIERRE</t>
  </si>
  <si>
    <t>08450000000000</t>
  </si>
  <si>
    <t>BEIRA RIO</t>
  </si>
  <si>
    <t>B20203</t>
  </si>
  <si>
    <t>LUIS HENRIQUE BRANDEBURSKI</t>
  </si>
  <si>
    <t>00100600711100</t>
  </si>
  <si>
    <t>CREDITO-GGCC-GER FORMAL CREDITOS CO</t>
  </si>
  <si>
    <t>B20211</t>
  </si>
  <si>
    <t>REGINA ROCHA DA SILVA</t>
  </si>
  <si>
    <t>B20217</t>
  </si>
  <si>
    <t>LUIS CARLOS FAVARETTO</t>
  </si>
  <si>
    <t>01302490200000</t>
  </si>
  <si>
    <t>BENTO GONCALVES-DISP-CEDIDOS</t>
  </si>
  <si>
    <t>B20220</t>
  </si>
  <si>
    <t>JOAO CARLOS BIDESE</t>
  </si>
  <si>
    <t>02852490211400</t>
  </si>
  <si>
    <t>NOVA PRATA-DISP-CEDIDOS - SINDICATOS</t>
  </si>
  <si>
    <t>B20226</t>
  </si>
  <si>
    <t>MARCIA DE SOUZA ALVES PIMENTA</t>
  </si>
  <si>
    <t>03370440000000</t>
  </si>
  <si>
    <t>COPACABANA-ASSESSORIA JURIDICA</t>
  </si>
  <si>
    <t>B20230</t>
  </si>
  <si>
    <t>MAURISA CARDOSO DO NASCIMENTO GOES</t>
  </si>
  <si>
    <t>B20238</t>
  </si>
  <si>
    <t>ARTEMIO DOS SANTOS MORAES</t>
  </si>
  <si>
    <t>03380000000000</t>
  </si>
  <si>
    <t>RIO PARDO</t>
  </si>
  <si>
    <t>B20249</t>
  </si>
  <si>
    <t>UBIRATAN SILVA CARDOSO</t>
  </si>
  <si>
    <t>B20262</t>
  </si>
  <si>
    <t>GERALDO ARLINDO FLORIM FROTA</t>
  </si>
  <si>
    <t>09552470000000</t>
  </si>
  <si>
    <t>TORRES-PROJETO LITORAL</t>
  </si>
  <si>
    <t>B20285</t>
  </si>
  <si>
    <t>ELISABET MARIA MILANI PIAZZA</t>
  </si>
  <si>
    <t>B20286</t>
  </si>
  <si>
    <t>JOAO LUIS MARTINS DE LIMA</t>
  </si>
  <si>
    <t>03510000000000</t>
  </si>
  <si>
    <t>MEDIANEIRA</t>
  </si>
  <si>
    <t>B20297</t>
  </si>
  <si>
    <t>MILTON NUNES</t>
  </si>
  <si>
    <t>00160000000000</t>
  </si>
  <si>
    <t>IPANEMA</t>
  </si>
  <si>
    <t>B20310</t>
  </si>
  <si>
    <t>BARBARA REGINA TOLEDO</t>
  </si>
  <si>
    <t>B20312</t>
  </si>
  <si>
    <t>REINALDO DE OLIVEIRA VARGAS</t>
  </si>
  <si>
    <t>01502490211400</t>
  </si>
  <si>
    <t>CACHOEIRA DO SUL-DISP-CEDIDOS - SINDICATOS</t>
  </si>
  <si>
    <t>B20317</t>
  </si>
  <si>
    <t>ARNALDO RAIMUNDO LUCAS VIVIANI</t>
  </si>
  <si>
    <t>00100720911300</t>
  </si>
  <si>
    <t>PATRIMONIAL-GSL-MOVIMENTACAO E BENS</t>
  </si>
  <si>
    <t>00721</t>
  </si>
  <si>
    <t>TECN.SERVICOS MANUT.</t>
  </si>
  <si>
    <t>B20327</t>
  </si>
  <si>
    <t>OSMAR BORTOLI CAMPO</t>
  </si>
  <si>
    <t>B20336</t>
  </si>
  <si>
    <t>ALZIRA DUBAL DOS SANTOS SEGER</t>
  </si>
  <si>
    <t>00100430301200</t>
  </si>
  <si>
    <t>DESENVOLVIMENTO-GCO-CARTAO BNDES</t>
  </si>
  <si>
    <t>B20359</t>
  </si>
  <si>
    <t>LARRI LUIZ VANZELLA</t>
  </si>
  <si>
    <t>00100271001800</t>
  </si>
  <si>
    <t>GESTAO-GPO-IMPLANTACAO</t>
  </si>
  <si>
    <t>B20361</t>
  </si>
  <si>
    <t>MARLENE FONSECA BARCELOS</t>
  </si>
  <si>
    <t>00101151801200</t>
  </si>
  <si>
    <t>FINANCEIRO-GSPB-TED/CA</t>
  </si>
  <si>
    <t>B20362</t>
  </si>
  <si>
    <t>SERGIO FISCHER RANGEL</t>
  </si>
  <si>
    <t>01000000007600</t>
  </si>
  <si>
    <t>AGENCIA CENTRAL-AC-PAB BRDE</t>
  </si>
  <si>
    <t>00670</t>
  </si>
  <si>
    <t>SUPERV. SERVICOS</t>
  </si>
  <si>
    <t>B20373</t>
  </si>
  <si>
    <t>IDELVAN TRINDADE PEREIRA</t>
  </si>
  <si>
    <t>B20376</t>
  </si>
  <si>
    <t>GENI SILVA DOS SANTOS</t>
  </si>
  <si>
    <t>02570000000000</t>
  </si>
  <si>
    <t>PUC</t>
  </si>
  <si>
    <t>HELENA AYUB</t>
  </si>
  <si>
    <t>B20404</t>
  </si>
  <si>
    <t>HELENA BIASOTTO</t>
  </si>
  <si>
    <t>00100490511100</t>
  </si>
  <si>
    <t>RECURSOS-GG-GERENCIA GESTAO</t>
  </si>
  <si>
    <t>B20434</t>
  </si>
  <si>
    <t>CARLOS ALBERTO MACHADO KRINSKI</t>
  </si>
  <si>
    <t>00180000000000</t>
  </si>
  <si>
    <t>CRISTOVAO COLOMBO</t>
  </si>
  <si>
    <t>B20444</t>
  </si>
  <si>
    <t>CRISTINA FABRIS XAVIER</t>
  </si>
  <si>
    <t>00100720111200</t>
  </si>
  <si>
    <t>PATRIMONIAL-NUCLEO ADMINISTRATIVO</t>
  </si>
  <si>
    <t>B20468</t>
  </si>
  <si>
    <t>JOSE GILMAR EDTT</t>
  </si>
  <si>
    <t>03490000000000</t>
  </si>
  <si>
    <t>SALTO DO JACUI</t>
  </si>
  <si>
    <t>B20478</t>
  </si>
  <si>
    <t>PAULO RICARDO OLIVEIRA DE FREITAS</t>
  </si>
  <si>
    <t>B20512</t>
  </si>
  <si>
    <t>SERGIO MACEDO SILVEIRA</t>
  </si>
  <si>
    <t>01330000000000</t>
  </si>
  <si>
    <t>BOM JESUS</t>
  </si>
  <si>
    <t>B20522</t>
  </si>
  <si>
    <t>PATRICIO NUNES MONTEZANO</t>
  </si>
  <si>
    <t>B20523</t>
  </si>
  <si>
    <t>ZELIO TESSARO SOBRINHO</t>
  </si>
  <si>
    <t>08610000000000</t>
  </si>
  <si>
    <t>SAO JOSE DO OURO</t>
  </si>
  <si>
    <t>B20526</t>
  </si>
  <si>
    <t>INES DELAZERI SANGALI</t>
  </si>
  <si>
    <t>00280000000000</t>
  </si>
  <si>
    <t>ASSIS BRASIL</t>
  </si>
  <si>
    <t>B20528</t>
  </si>
  <si>
    <t>DIOCELIA BITTENCOURT SACCOMORI</t>
  </si>
  <si>
    <t>B20538</t>
  </si>
  <si>
    <t>CARLOS DA SILVA COSTA</t>
  </si>
  <si>
    <t>B20541</t>
  </si>
  <si>
    <t>LADIR CEZAR CARDOSO MATIAS</t>
  </si>
  <si>
    <t>B20549</t>
  </si>
  <si>
    <t>CLELIA DANIEL</t>
  </si>
  <si>
    <t>B20560</t>
  </si>
  <si>
    <t>CLEOCIMAR JOAO CHILANTI</t>
  </si>
  <si>
    <t>B20565</t>
  </si>
  <si>
    <t>SERGIO LUIS DALLA COSTA</t>
  </si>
  <si>
    <t>02903070000000</t>
  </si>
  <si>
    <t>NOVO HAMBURGO-SUP REG LESTE</t>
  </si>
  <si>
    <t>B20573</t>
  </si>
  <si>
    <t>CLEONICE ENGEROFF</t>
  </si>
  <si>
    <t>B20579</t>
  </si>
  <si>
    <t>CLAIR ROSA FLORES</t>
  </si>
  <si>
    <t>00100300811700</t>
  </si>
  <si>
    <t>GESTAO PESSOAS-GAP-CCT-CONTEN TRABA</t>
  </si>
  <si>
    <t>B20589</t>
  </si>
  <si>
    <t>LUCIA LEOCADIA DILLMANN PROCHNOW</t>
  </si>
  <si>
    <t>05000000000000</t>
  </si>
  <si>
    <t>ALECRIM</t>
  </si>
  <si>
    <t>B20596</t>
  </si>
  <si>
    <t>HILDEO MARIO SCHWENGBER</t>
  </si>
  <si>
    <t>01160000000000</t>
  </si>
  <si>
    <t>ARROIO DO TIGRE</t>
  </si>
  <si>
    <t>B20599</t>
  </si>
  <si>
    <t>MARILVA MARIA COSTA FORESTI</t>
  </si>
  <si>
    <t>B20605</t>
  </si>
  <si>
    <t>OLDEMAR FAVERO</t>
  </si>
  <si>
    <t>05780000000000</t>
  </si>
  <si>
    <t>ARROIO DO SAL</t>
  </si>
  <si>
    <t>B20616</t>
  </si>
  <si>
    <t>LUCIANIR FRANCISCO TABORDA</t>
  </si>
  <si>
    <t>B20619</t>
  </si>
  <si>
    <t>MARISA LIA MAIER DE FARIA</t>
  </si>
  <si>
    <t>00100300812400</t>
  </si>
  <si>
    <t>GESTAO PESSOAS-GAP-PREVIDENCIARIA</t>
  </si>
  <si>
    <t>B20621</t>
  </si>
  <si>
    <t>OSVALDO FRANCISCO MOREIRA ACAUAN</t>
  </si>
  <si>
    <t>01630000000000</t>
  </si>
  <si>
    <t>CAMPO BOM</t>
  </si>
  <si>
    <t>B20622</t>
  </si>
  <si>
    <t>ILDO LINHARES HAHN</t>
  </si>
  <si>
    <t>B20650</t>
  </si>
  <si>
    <t>RUTE DA SILVA MORINI</t>
  </si>
  <si>
    <t>B20661</t>
  </si>
  <si>
    <t>TANIA MARA SCARATTI DELLA LATTA</t>
  </si>
  <si>
    <t>10770000037100</t>
  </si>
  <si>
    <t>CAMPINAS DO SUL-PAA CRUZALTENSE</t>
  </si>
  <si>
    <t>B20664</t>
  </si>
  <si>
    <t>CARMEN GEMA ZANCHET</t>
  </si>
  <si>
    <t>06752490200000</t>
  </si>
  <si>
    <t>GUAPORE-DISP-CEDIDOS</t>
  </si>
  <si>
    <t>B20675</t>
  </si>
  <si>
    <t>HILDA MARGARETH AFFONSO MESSA</t>
  </si>
  <si>
    <t>00100700101200</t>
  </si>
  <si>
    <t>MICROCREDITO-APOIO</t>
  </si>
  <si>
    <t>B20676</t>
  </si>
  <si>
    <t>RODOLPHO RYCHECKI HECKTHEUER</t>
  </si>
  <si>
    <t>03200580200000</t>
  </si>
  <si>
    <t>PELOTAS-TECNOLOGIA-GOP-GERENCIA DE OPERACOE</t>
  </si>
  <si>
    <t>B20683</t>
  </si>
  <si>
    <t>ANA CRISTINA SANTOS MITIDIERO</t>
  </si>
  <si>
    <t>00100270901100</t>
  </si>
  <si>
    <t>GESTAO-GCC-COMUNICACAO CORPORATIVA</t>
  </si>
  <si>
    <t>B20695</t>
  </si>
  <si>
    <t>EUGENIO PERINETTO NETO</t>
  </si>
  <si>
    <t>B20699</t>
  </si>
  <si>
    <t>HILDOR ENIO FABER</t>
  </si>
  <si>
    <t>00100300811900</t>
  </si>
  <si>
    <t>GESTAO PESSOAS-GAP-CIA-INFORMATICA</t>
  </si>
  <si>
    <t>B20718</t>
  </si>
  <si>
    <t>MARIA HELOISA MARQUES DIAS</t>
  </si>
  <si>
    <t>01250000000000</t>
  </si>
  <si>
    <t>BELO HORIZONTE</t>
  </si>
  <si>
    <t>B20722</t>
  </si>
  <si>
    <t>SUELI DOS SANTOS LAMEIRA</t>
  </si>
  <si>
    <t>B20733</t>
  </si>
  <si>
    <t>LUIS FERNANDO FERRAZ</t>
  </si>
  <si>
    <t>B20737</t>
  </si>
  <si>
    <t>MARIA ETELVINA COUTO BARRETO</t>
  </si>
  <si>
    <t>01500000000000</t>
  </si>
  <si>
    <t>CACHOEIRA DO SUL</t>
  </si>
  <si>
    <t>46</t>
  </si>
  <si>
    <t>FOLHA SUSPENSA</t>
  </si>
  <si>
    <t>B20741</t>
  </si>
  <si>
    <t>LIAMAR REGINA PIARDI DUTRA</t>
  </si>
  <si>
    <t>11330000000000</t>
  </si>
  <si>
    <t>BAIRRO EXPOSICAO</t>
  </si>
  <si>
    <t>B20745</t>
  </si>
  <si>
    <t>NATALINO LUIZ NEVES</t>
  </si>
  <si>
    <t>06500000000000</t>
  </si>
  <si>
    <t>GETULIO VARGAS</t>
  </si>
  <si>
    <t>B20747</t>
  </si>
  <si>
    <t>JOAO CARLOS DE OLIVEIRA</t>
  </si>
  <si>
    <t>B20748</t>
  </si>
  <si>
    <t>JORGE ANTONIO FRAGA GOMES</t>
  </si>
  <si>
    <t>B20758</t>
  </si>
  <si>
    <t>MARIA ECLER ENGERS</t>
  </si>
  <si>
    <t>06950000000000</t>
  </si>
  <si>
    <t>IBIRUBA</t>
  </si>
  <si>
    <t>B20764</t>
  </si>
  <si>
    <t>ALCIR ANTONIO DA ROSA BONILHA</t>
  </si>
  <si>
    <t>B20765</t>
  </si>
  <si>
    <t>AROLDO VIANA TAGARRA</t>
  </si>
  <si>
    <t>10510000000000</t>
  </si>
  <si>
    <t>AV.PRESIDENTE VARGAS</t>
  </si>
  <si>
    <t>B20766</t>
  </si>
  <si>
    <t>VERA LUCIA ZAPPE</t>
  </si>
  <si>
    <t>00100430101200</t>
  </si>
  <si>
    <t>DESENVOLVIMENTO-APOIO</t>
  </si>
  <si>
    <t>B20780</t>
  </si>
  <si>
    <t>RENATO PASSOS TEIXEIRA</t>
  </si>
  <si>
    <t>B20787</t>
  </si>
  <si>
    <t>ELENIR CORREA DE CASTRO</t>
  </si>
  <si>
    <t>10430000000000</t>
  </si>
  <si>
    <t>ITAPEMA</t>
  </si>
  <si>
    <t>B20788</t>
  </si>
  <si>
    <t>LOURDES BOLDRIN SILVA</t>
  </si>
  <si>
    <t>09440000000000</t>
  </si>
  <si>
    <t>TRES DE MAIO</t>
  </si>
  <si>
    <t>B20801</t>
  </si>
  <si>
    <t>NELSON LUIZ ARSEGO</t>
  </si>
  <si>
    <t>02240000000000</t>
  </si>
  <si>
    <t>GAURAMA</t>
  </si>
  <si>
    <t>B20817</t>
  </si>
  <si>
    <t>ELISA MARIA LOSS MEDEIROS</t>
  </si>
  <si>
    <t>00100441111000</t>
  </si>
  <si>
    <t>JURIDICO-NUCLEO CONTEN TERCE ADMIMI</t>
  </si>
  <si>
    <t>B20825</t>
  </si>
  <si>
    <t>JAIR ANTONIO KOHLRAUSCH DOS SANTOS</t>
  </si>
  <si>
    <t>B20837</t>
  </si>
  <si>
    <t>VILSON CASTELANI</t>
  </si>
  <si>
    <t>05752490200000</t>
  </si>
  <si>
    <t>IMBE-DISP-CEDIDOS</t>
  </si>
  <si>
    <t>B20840</t>
  </si>
  <si>
    <t>LUIZ HENRIQUE ORTIZ UMPIERRE</t>
  </si>
  <si>
    <t>00410000000000</t>
  </si>
  <si>
    <t>COLISEU</t>
  </si>
  <si>
    <t>B20846</t>
  </si>
  <si>
    <t>CLAUDINA JUDITE RESMINI PERIN</t>
  </si>
  <si>
    <t>B20847</t>
  </si>
  <si>
    <t>EUDANIR ANTONIO BALDISSARELLI</t>
  </si>
  <si>
    <t>06750000000000</t>
  </si>
  <si>
    <t>GUAPORE</t>
  </si>
  <si>
    <t>B20870</t>
  </si>
  <si>
    <t>JOAO CARLOS FERREIRA FONSECA</t>
  </si>
  <si>
    <t>03200000031900</t>
  </si>
  <si>
    <t>PELOTAS-SANEP</t>
  </si>
  <si>
    <t>B20882</t>
  </si>
  <si>
    <t>IARA LOPES ALVARENGA</t>
  </si>
  <si>
    <t>04800000000000</t>
  </si>
  <si>
    <t>BARRA DA TIJUCA</t>
  </si>
  <si>
    <t>B20888</t>
  </si>
  <si>
    <t>MARIA HELENA MARTIN POLINSKI</t>
  </si>
  <si>
    <t>01220000000000</t>
  </si>
  <si>
    <t>BARAO DE COTEGIPE</t>
  </si>
  <si>
    <t>B20890</t>
  </si>
  <si>
    <t>ALDIVERO DA SILVA NUNES</t>
  </si>
  <si>
    <t>00100720911100</t>
  </si>
  <si>
    <t>PATRIMONIAL-GSL-ALMOX</t>
  </si>
  <si>
    <t>B20894</t>
  </si>
  <si>
    <t>VALTER AMBONI</t>
  </si>
  <si>
    <t>01862490000000</t>
  </si>
  <si>
    <t>CRICIUMA-FUNCIONARIOS EM DISPONIBILIDADE</t>
  </si>
  <si>
    <t>B20903</t>
  </si>
  <si>
    <t>IRENEU PEDRO MADERS</t>
  </si>
  <si>
    <t>B20915</t>
  </si>
  <si>
    <t>ILDO MUSSKOPF</t>
  </si>
  <si>
    <t>00100330111000</t>
  </si>
  <si>
    <t>CORPORATIVO-ADMINISTRACAO-CHEFIA</t>
  </si>
  <si>
    <t>B20922</t>
  </si>
  <si>
    <t>ATANAZILDO ROSALES WALTER</t>
  </si>
  <si>
    <t>10662500000000</t>
  </si>
  <si>
    <t>B20923</t>
  </si>
  <si>
    <t>ALMIR LUIZ PARISOTTO</t>
  </si>
  <si>
    <t>00100630211100</t>
  </si>
  <si>
    <t>AN CRED - GER ANALISE CRED COMITE II</t>
  </si>
  <si>
    <t>B20926</t>
  </si>
  <si>
    <t>PAULO CLADEMIR DIAS LARA</t>
  </si>
  <si>
    <t>11260000000000</t>
  </si>
  <si>
    <t>BELA VISTA</t>
  </si>
  <si>
    <t>B20930</t>
  </si>
  <si>
    <t>JOSE FERNANDO DE SOUZA</t>
  </si>
  <si>
    <t>00700000000000</t>
  </si>
  <si>
    <t>PASSO DA AREIA</t>
  </si>
  <si>
    <t>B20942</t>
  </si>
  <si>
    <t>IVANIA MARIA BAN SGNAOLIN</t>
  </si>
  <si>
    <t>09000000000000</t>
  </si>
  <si>
    <t>SERAFINA CORREA</t>
  </si>
  <si>
    <t>B20945</t>
  </si>
  <si>
    <t>FRANCISCO CARLOS NUNES RODRIGUES</t>
  </si>
  <si>
    <t>B20958</t>
  </si>
  <si>
    <t>FREDOLINO HACKBARTH</t>
  </si>
  <si>
    <t>00100810611100</t>
  </si>
  <si>
    <t>MARKETING-GPC-GER PLANEJAMENTO E CONTROL</t>
  </si>
  <si>
    <t>B20960</t>
  </si>
  <si>
    <t>JOECI TADEU BEDIN SILVA</t>
  </si>
  <si>
    <t>02130000000000</t>
  </si>
  <si>
    <t>ESTEIO</t>
  </si>
  <si>
    <t>B20961</t>
  </si>
  <si>
    <t>LUIS HENRIQUE HOFZMANN</t>
  </si>
  <si>
    <t>08700000000000</t>
  </si>
  <si>
    <t>SAO LOURENCO DO SUL</t>
  </si>
  <si>
    <t>B20964</t>
  </si>
  <si>
    <t>ELOI LISBOA</t>
  </si>
  <si>
    <t>09500000072100</t>
  </si>
  <si>
    <t>TAQUARI-P M TABAI</t>
  </si>
  <si>
    <t>B20975</t>
  </si>
  <si>
    <t>ELIANI BERNADETE LOEBLEIN FERNANDES</t>
  </si>
  <si>
    <t>01340000000000</t>
  </si>
  <si>
    <t>BOA VISTA DO BURICA</t>
  </si>
  <si>
    <t>B20987</t>
  </si>
  <si>
    <t>ALCIBIADES LUIS REZENDE RIBEIRO</t>
  </si>
  <si>
    <t>00100720311100</t>
  </si>
  <si>
    <t>PATRIMONIAL-GAES-GER ADM EDIFICIO S</t>
  </si>
  <si>
    <t>B20999</t>
  </si>
  <si>
    <t>ROSECLEIA CORREA</t>
  </si>
  <si>
    <t>B21021</t>
  </si>
  <si>
    <t>PAULO ANIBAL DE OLIVEIRA</t>
  </si>
  <si>
    <t>03030000000000</t>
  </si>
  <si>
    <t>PALMEIRA DAS MISSOES</t>
  </si>
  <si>
    <t>B21022</t>
  </si>
  <si>
    <t>JURANDIR JOAO PRESTES</t>
  </si>
  <si>
    <t>B21023</t>
  </si>
  <si>
    <t>JOSE CARLOS DE MORAES DAMASCENO</t>
  </si>
  <si>
    <t>B21054</t>
  </si>
  <si>
    <t>MARCO AURELIO CALVETT DE CASTRO</t>
  </si>
  <si>
    <t>B21058</t>
  </si>
  <si>
    <t>MARCO ANTONIO DELATORRE</t>
  </si>
  <si>
    <t>B21062</t>
  </si>
  <si>
    <t>GILBERTO GUERRA</t>
  </si>
  <si>
    <t>05800000000000</t>
  </si>
  <si>
    <t>CARLOS BARBOSA</t>
  </si>
  <si>
    <t>B21066</t>
  </si>
  <si>
    <t>LINO BRAGAGNOLO</t>
  </si>
  <si>
    <t>06050000000000</t>
  </si>
  <si>
    <t>ESPUMOSO</t>
  </si>
  <si>
    <t>B21067</t>
  </si>
  <si>
    <t>ERICO BAMBINI FILHO</t>
  </si>
  <si>
    <t>B21070</t>
  </si>
  <si>
    <t>MOACIR ADAO BERTOLINI</t>
  </si>
  <si>
    <t>B21073</t>
  </si>
  <si>
    <t>LUIZ AUGUSTO STEFFEN</t>
  </si>
  <si>
    <t>03700000000000</t>
  </si>
  <si>
    <t>SANTO ANGELO</t>
  </si>
  <si>
    <t>B21079</t>
  </si>
  <si>
    <t>RENATO CARLOZI LILGE</t>
  </si>
  <si>
    <t>B21083</t>
  </si>
  <si>
    <t>NILTON SCHULZ</t>
  </si>
  <si>
    <t>05960000000000</t>
  </si>
  <si>
    <t>CORONEL BICACO</t>
  </si>
  <si>
    <t>B21101</t>
  </si>
  <si>
    <t>ANA LUISA SILVEIRA PASSOS</t>
  </si>
  <si>
    <t>03200000032100</t>
  </si>
  <si>
    <t>PELOTAS-FORO PELOTAS</t>
  </si>
  <si>
    <t>B21107</t>
  </si>
  <si>
    <t>OBERDAN CELESTINO DE ALMEIDA</t>
  </si>
  <si>
    <t>B21134</t>
  </si>
  <si>
    <t>IVO INACIO MOREIRA</t>
  </si>
  <si>
    <t>00102110109900</t>
  </si>
  <si>
    <t>DIRETORIA-PRESIDENCIA-CORRETORA VAL</t>
  </si>
  <si>
    <t>B21136</t>
  </si>
  <si>
    <t>GELSON LUIZ FIGUEIREDO</t>
  </si>
  <si>
    <t>01000000001000</t>
  </si>
  <si>
    <t>AGENCIA CENTRAL-AC-ADMINISTRACAO</t>
  </si>
  <si>
    <t>B21137</t>
  </si>
  <si>
    <t>JOSE FERDINANDO FAGGION</t>
  </si>
  <si>
    <t>B21142</t>
  </si>
  <si>
    <t>CARLOS ALBERTO SOUZA BEZERRA</t>
  </si>
  <si>
    <t>B21145</t>
  </si>
  <si>
    <t>ILDEMAR MENUZZI</t>
  </si>
  <si>
    <t>B21160</t>
  </si>
  <si>
    <t>JOAO ANTONIO PROVIN</t>
  </si>
  <si>
    <t>B21176</t>
  </si>
  <si>
    <t>EDUARDO RAUBER</t>
  </si>
  <si>
    <t>03400000045200</t>
  </si>
  <si>
    <t>SANTA CRUZ DO SUL-PAB PM SANTA CRUZ DO SUL</t>
  </si>
  <si>
    <t>B21188</t>
  </si>
  <si>
    <t>CIRCY WERNER ELLW RECH</t>
  </si>
  <si>
    <t>09100000000000</t>
  </si>
  <si>
    <t>SOBRADINHO</t>
  </si>
  <si>
    <t>B21223</t>
  </si>
  <si>
    <t>EURIDICE WEIRICH</t>
  </si>
  <si>
    <t>B21228</t>
  </si>
  <si>
    <t>CELANIRA DE ALMEIDA</t>
  </si>
  <si>
    <t>01330000022100</t>
  </si>
  <si>
    <t>BOM JESUS-JAQUIRANA</t>
  </si>
  <si>
    <t>B21243</t>
  </si>
  <si>
    <t>FRANCISCO ORGANISTA</t>
  </si>
  <si>
    <t>09030000000000</t>
  </si>
  <si>
    <t>IRAI</t>
  </si>
  <si>
    <t>B21256</t>
  </si>
  <si>
    <t>TOMAZ AUGUSTO SCHUCH</t>
  </si>
  <si>
    <t>31</t>
  </si>
  <si>
    <t>LICENCA ESPECIAL SEM REMUNERACAO</t>
  </si>
  <si>
    <t>B21263</t>
  </si>
  <si>
    <t>LISETE RUSZKOWSKI DO AMARAL</t>
  </si>
  <si>
    <t>B21266</t>
  </si>
  <si>
    <t>NEDIO LUIZ BOMBASSARO</t>
  </si>
  <si>
    <t>B21268</t>
  </si>
  <si>
    <t>ANILORI ANA LODI CIMAROSTI</t>
  </si>
  <si>
    <t>B21275</t>
  </si>
  <si>
    <t>ORLANDO LUIZ MOSSMANN</t>
  </si>
  <si>
    <t>01160000100100</t>
  </si>
  <si>
    <t>ARROIO DO TIGRE-PA TUNAS</t>
  </si>
  <si>
    <t>B21278</t>
  </si>
  <si>
    <t>JALTAIR DIAS RODRIGUES</t>
  </si>
  <si>
    <t>B21314</t>
  </si>
  <si>
    <t>WALMIR COSTA DO VALE</t>
  </si>
  <si>
    <t>03370000000000</t>
  </si>
  <si>
    <t>COPACABANA</t>
  </si>
  <si>
    <t>B21323</t>
  </si>
  <si>
    <t>RONALDO DA SILVA CARVALHO</t>
  </si>
  <si>
    <t>00100580312300</t>
  </si>
  <si>
    <t>TECNOLOGIA-GRC-SUP REDE AUTOM COML</t>
  </si>
  <si>
    <t>GILMAR JOAO MORESCO</t>
  </si>
  <si>
    <t>B21344</t>
  </si>
  <si>
    <t>LUIZ GONZAGA VERAS MOTA</t>
  </si>
  <si>
    <t>00102110109800</t>
  </si>
  <si>
    <t>DIRETORIA-PRESIDENCIA</t>
  </si>
  <si>
    <t>B21348</t>
  </si>
  <si>
    <t>VALDECIR PANISSON</t>
  </si>
  <si>
    <t>B21357</t>
  </si>
  <si>
    <t>SUSANE PINTO MITTIDIERO</t>
  </si>
  <si>
    <t>B21361</t>
  </si>
  <si>
    <t>PAULO ROBERTO REICHEL CABRAL</t>
  </si>
  <si>
    <t>06010000000000</t>
  </si>
  <si>
    <t>CIDREIRA</t>
  </si>
  <si>
    <t>B21364</t>
  </si>
  <si>
    <t>CARMEN TERESINHA HOSS AMES</t>
  </si>
  <si>
    <t>B21367</t>
  </si>
  <si>
    <t>PAULO OSVALDO UMANN</t>
  </si>
  <si>
    <t>B21373</t>
  </si>
  <si>
    <t>PAULO VICENTE DE SOUZA FILHO</t>
  </si>
  <si>
    <t>B21381</t>
  </si>
  <si>
    <t>JOSE AILTON DA SILVA SANTOS</t>
  </si>
  <si>
    <t>04200000000000</t>
  </si>
  <si>
    <t>TUPANCIRETA</t>
  </si>
  <si>
    <t>B21385</t>
  </si>
  <si>
    <t>JOSE CELESTE FORNARI MARIN</t>
  </si>
  <si>
    <t>09020000000000</t>
  </si>
  <si>
    <t>ILOPOLIS</t>
  </si>
  <si>
    <t>B21388</t>
  </si>
  <si>
    <t>JORGE SUMINSKI DA ROCHA</t>
  </si>
  <si>
    <t>00100460711100</t>
  </si>
  <si>
    <t>RISCO-GER ANALISE LIMITES RISCO CREDITO</t>
  </si>
  <si>
    <t>B21400</t>
  </si>
  <si>
    <t>LUIS ROBERTO GOMES</t>
  </si>
  <si>
    <t>B21413</t>
  </si>
  <si>
    <t>ELTON VOLNEI WITT</t>
  </si>
  <si>
    <t>00101151301700</t>
  </si>
  <si>
    <t>FINANCEIRO-GOI-DEPOSITO JUDICIAL</t>
  </si>
  <si>
    <t>B21433</t>
  </si>
  <si>
    <t>JORGE LUIZ FARIAS DE SOUZA</t>
  </si>
  <si>
    <t>B21437</t>
  </si>
  <si>
    <t>JORLEI NICOLAU COMASSETO DOS SANTOS</t>
  </si>
  <si>
    <t>00300000000000</t>
  </si>
  <si>
    <t>AZENHA</t>
  </si>
  <si>
    <t>B21441</t>
  </si>
  <si>
    <t>DIRCEU NOVATZKI</t>
  </si>
  <si>
    <t>B21444</t>
  </si>
  <si>
    <t>ALUIZIO DAS NEVES COSTA</t>
  </si>
  <si>
    <t>B21467</t>
  </si>
  <si>
    <t>LANI MARIA CLEVESTON</t>
  </si>
  <si>
    <t>03430000000000</t>
  </si>
  <si>
    <t>BAIRRO CIDADE</t>
  </si>
  <si>
    <t>B21469</t>
  </si>
  <si>
    <t>VALMIR DA SILVA</t>
  </si>
  <si>
    <t>B21480</t>
  </si>
  <si>
    <t>EDJALME CECCON JUNIOR</t>
  </si>
  <si>
    <t>08160000000000</t>
  </si>
  <si>
    <t>SAO DOMINGOS DO SUL</t>
  </si>
  <si>
    <t>B21485</t>
  </si>
  <si>
    <t>LUIS AUGUSTO DE SOUZA MELLO</t>
  </si>
  <si>
    <t>B21492</t>
  </si>
  <si>
    <t>GILBERTO RUFO ACOSTA</t>
  </si>
  <si>
    <t>03392490200000</t>
  </si>
  <si>
    <t>ROSARIO DO SUL-DISP-CEDIDOS</t>
  </si>
  <si>
    <t>B21495</t>
  </si>
  <si>
    <t>LUIZ RONALDO ARENHARDT</t>
  </si>
  <si>
    <t>09570000096100</t>
  </si>
  <si>
    <t>VENANCIO AIRES-P M MATO LEITAO</t>
  </si>
  <si>
    <t>B21500</t>
  </si>
  <si>
    <t>CLADIMIR WILSON RUTSATZ</t>
  </si>
  <si>
    <t>03400350000000</t>
  </si>
  <si>
    <t>SANTA CRUZ DO SUL-UNIDADE DE RECUPERACAO DE CREDIT</t>
  </si>
  <si>
    <t>B21503</t>
  </si>
  <si>
    <t>MILTON EUGENIO WEIGEL</t>
  </si>
  <si>
    <t>00400000000000</t>
  </si>
  <si>
    <t>CIDADE BAIXA</t>
  </si>
  <si>
    <t>B21506</t>
  </si>
  <si>
    <t>DELAIR SILVEIRA SOARES</t>
  </si>
  <si>
    <t>B21507</t>
  </si>
  <si>
    <t>MARIA DO CARMO FABRICIO FLORES</t>
  </si>
  <si>
    <t>04120000000000</t>
  </si>
  <si>
    <t>SAO LUIZ GONZAGA</t>
  </si>
  <si>
    <t>B21508</t>
  </si>
  <si>
    <t>CARLOS AUGUSTO OLIVEIRA ROCHA</t>
  </si>
  <si>
    <t>33</t>
  </si>
  <si>
    <t>CED.REMUN.FED.SIND.BANC.</t>
  </si>
  <si>
    <t>B21513</t>
  </si>
  <si>
    <t>SOLANGE MARY KERWALD</t>
  </si>
  <si>
    <t>B21514</t>
  </si>
  <si>
    <t>NAIRA MARILDA SILVA HAX</t>
  </si>
  <si>
    <t>B21526</t>
  </si>
  <si>
    <t>ALVAREZ JOAQUIM DOS SANTOS</t>
  </si>
  <si>
    <t>09400000000000</t>
  </si>
  <si>
    <t>TAQUARA</t>
  </si>
  <si>
    <t>B21527</t>
  </si>
  <si>
    <t>REJANE HELENA BOM</t>
  </si>
  <si>
    <t>B21531</t>
  </si>
  <si>
    <t>CEZAR GILVAN SCHMIDT</t>
  </si>
  <si>
    <t>B21553</t>
  </si>
  <si>
    <t>CLOVIS BOECK</t>
  </si>
  <si>
    <t>00100850311100</t>
  </si>
  <si>
    <t>UN MERC CAP OP ESTR-GER MERC CAPITAIS</t>
  </si>
  <si>
    <t>B21559</t>
  </si>
  <si>
    <t>PEDRO ALVARES AMARO CABRAL</t>
  </si>
  <si>
    <t>04270000000000</t>
  </si>
  <si>
    <t>TAPEJARA</t>
  </si>
  <si>
    <t>B21567</t>
  </si>
  <si>
    <t>PAULO SERGIO RODRIGUES LEAO</t>
  </si>
  <si>
    <t>03900000000000</t>
  </si>
  <si>
    <t>SAO GABRIEL</t>
  </si>
  <si>
    <t>B21571</t>
  </si>
  <si>
    <t>INES BERENICE POOCH HILLER</t>
  </si>
  <si>
    <t>00850000105300</t>
  </si>
  <si>
    <t>TRISTEZA-PA TUDO FACIL Z. SUL</t>
  </si>
  <si>
    <t>B21572</t>
  </si>
  <si>
    <t>REINALDO ANTUNES</t>
  </si>
  <si>
    <t>01860000000000</t>
  </si>
  <si>
    <t>CRICIUMA</t>
  </si>
  <si>
    <t>B21580</t>
  </si>
  <si>
    <t>CARLOS AUGUSTO GRAZZIOTIN</t>
  </si>
  <si>
    <t>00102310111000</t>
  </si>
  <si>
    <t>AUDITORIA-ADMINISTRACAO-CHEFIA</t>
  </si>
  <si>
    <t>00183</t>
  </si>
  <si>
    <t>CHEFE DA AUDITORIA</t>
  </si>
  <si>
    <t>B21593</t>
  </si>
  <si>
    <t>LUIS CARLOS FREITAS HAUBER</t>
  </si>
  <si>
    <t>00100480411200</t>
  </si>
  <si>
    <t>RURAL-ADMINISTACAO APOIO</t>
  </si>
  <si>
    <t>B21608</t>
  </si>
  <si>
    <t>ELAINE TEREZINHA ZANCHETT RODINO</t>
  </si>
  <si>
    <t>B21610</t>
  </si>
  <si>
    <t>EDUARDO MACHADO DE CAMPOS</t>
  </si>
  <si>
    <t>00100441411100</t>
  </si>
  <si>
    <t>JURIDICO-NUCLEO CONSULTIVO</t>
  </si>
  <si>
    <t>00187</t>
  </si>
  <si>
    <t>B21611</t>
  </si>
  <si>
    <t>CESAR VIVAN</t>
  </si>
  <si>
    <t>B21612</t>
  </si>
  <si>
    <t>JUSSARA RODRIGUES CORONAS</t>
  </si>
  <si>
    <t>00100480811100</t>
  </si>
  <si>
    <t>RURAL-GCRR-ANALISE LP</t>
  </si>
  <si>
    <t>B21616</t>
  </si>
  <si>
    <t>RICARDO LUIS BESTETTI</t>
  </si>
  <si>
    <t>00102490100000</t>
  </si>
  <si>
    <t>B21626</t>
  </si>
  <si>
    <t>LUCIA MARISTELA MARTINS</t>
  </si>
  <si>
    <t>B21627</t>
  </si>
  <si>
    <t>COSME ABRAHAO MEZZALIRA</t>
  </si>
  <si>
    <t>06012470000000</t>
  </si>
  <si>
    <t>CIDREIRA-PROJETO LITORAL</t>
  </si>
  <si>
    <t>B21628</t>
  </si>
  <si>
    <t>NERI FERNANDES DA ROSA</t>
  </si>
  <si>
    <t>00100630111000</t>
  </si>
  <si>
    <t>ANALISE CREDITO - SUPERINT EXECUTIVA</t>
  </si>
  <si>
    <t>B21631</t>
  </si>
  <si>
    <t>CARMEN REGINA DOS SANTOS FRASSON</t>
  </si>
  <si>
    <t>B21632</t>
  </si>
  <si>
    <t>JARBAS SANTOS LOPES</t>
  </si>
  <si>
    <t>B21633</t>
  </si>
  <si>
    <t>ARGEMIRO CARLOS DA ROSA</t>
  </si>
  <si>
    <t>B21638</t>
  </si>
  <si>
    <t>ROGUER RUDI SCHEIDT</t>
  </si>
  <si>
    <t>05860000000000</t>
  </si>
  <si>
    <t>CERRO BRANCO</t>
  </si>
  <si>
    <t>MOACIR JOSE HILBIG</t>
  </si>
  <si>
    <t>B21646</t>
  </si>
  <si>
    <t>ANA IARA CAMILO PORTO</t>
  </si>
  <si>
    <t>B21650</t>
  </si>
  <si>
    <t>JOAO ALOISIO KAMINSKI</t>
  </si>
  <si>
    <t>06250000110600</t>
  </si>
  <si>
    <t>FLORES DA CUNHA-PA MATO PERSO</t>
  </si>
  <si>
    <t>B21654</t>
  </si>
  <si>
    <t>ARTHUR APPEL</t>
  </si>
  <si>
    <t>B21657</t>
  </si>
  <si>
    <t>NOE MARIANO DALLA FAVERA</t>
  </si>
  <si>
    <t>07570000000000</t>
  </si>
  <si>
    <t>NOVA PALMA</t>
  </si>
  <si>
    <t>B21678</t>
  </si>
  <si>
    <t>NADIR TEREZINHA MOUTINHO BITTENCOURT PAZ</t>
  </si>
  <si>
    <t>05160000000000</t>
  </si>
  <si>
    <t>CANUDOS</t>
  </si>
  <si>
    <t>B21701</t>
  </si>
  <si>
    <t>JANETE BORGES TIRRE</t>
  </si>
  <si>
    <t>03350000000000</t>
  </si>
  <si>
    <t>RIO DE JANEIRO</t>
  </si>
  <si>
    <t>B21708</t>
  </si>
  <si>
    <t>MARCOS MOACIR SORIA MADRUGA</t>
  </si>
  <si>
    <t>07750000000000</t>
  </si>
  <si>
    <t>PIRATINI</t>
  </si>
  <si>
    <t>B21712</t>
  </si>
  <si>
    <t>ANELISE KOCH</t>
  </si>
  <si>
    <t>02900350000000</t>
  </si>
  <si>
    <t>NOVO HAMBURGO-UNIDADE DE RECUPERACAO DE CREDITOS</t>
  </si>
  <si>
    <t>00740</t>
  </si>
  <si>
    <t>GERENTE EQUIPE COBRANCA</t>
  </si>
  <si>
    <t>B21719</t>
  </si>
  <si>
    <t>ROSANA DE FATIMA DA SILVA RIGON</t>
  </si>
  <si>
    <t>04400000000000</t>
  </si>
  <si>
    <t>VACARIA</t>
  </si>
  <si>
    <t>B21722</t>
  </si>
  <si>
    <t>ANGELA JARDIM FONSECA</t>
  </si>
  <si>
    <t>00100440810000</t>
  </si>
  <si>
    <t>JURIDICO-NUCLEO TRAB E PREVIDENCIAR</t>
  </si>
  <si>
    <t>B21726</t>
  </si>
  <si>
    <t>MARIA INES DARIVA SUSO</t>
  </si>
  <si>
    <t>B21737</t>
  </si>
  <si>
    <t>ADEMIR GILBERTO CASSOL</t>
  </si>
  <si>
    <t>03600000000000</t>
  </si>
  <si>
    <t>SANTIAGO</t>
  </si>
  <si>
    <t>B21743</t>
  </si>
  <si>
    <t>HERMINIO BEZERRA JUNIOR</t>
  </si>
  <si>
    <t>00100291311000</t>
  </si>
  <si>
    <t>ATENDIMENTO-GAOP-GER ATEND ORG PUB-CHEF</t>
  </si>
  <si>
    <t>B21767</t>
  </si>
  <si>
    <t>PAULO ERNESTO ENSSLIN</t>
  </si>
  <si>
    <t>B21768</t>
  </si>
  <si>
    <t>ELISABETE MARIA FONTANIVE LEAL</t>
  </si>
  <si>
    <t>11040000000000</t>
  </si>
  <si>
    <t>BOTAFOGO</t>
  </si>
  <si>
    <t>B21776</t>
  </si>
  <si>
    <t>ANTONIO PAULO MIZDAL</t>
  </si>
  <si>
    <t>03550480400000</t>
  </si>
  <si>
    <t>SANTA ROSA-RURAL-GER NORMAS PLANEJAM ACOMPANHA</t>
  </si>
  <si>
    <t>00681</t>
  </si>
  <si>
    <t>B21783</t>
  </si>
  <si>
    <t>JOSE ARTIGAS NOBRE DE SOUZA</t>
  </si>
  <si>
    <t>07120000000000</t>
  </si>
  <si>
    <t>CAPIVARI DO SUL</t>
  </si>
  <si>
    <t>B21785</t>
  </si>
  <si>
    <t>JOAO LUIS GONCALVES DE SOUZA</t>
  </si>
  <si>
    <t>00100901011100</t>
  </si>
  <si>
    <t>BANRISUL CARTOES-GV-GERENCIA DE VENDAS</t>
  </si>
  <si>
    <t>B21799</t>
  </si>
  <si>
    <t>WALTER SAENGER DE VASCONCELLOS</t>
  </si>
  <si>
    <t>B21809</t>
  </si>
  <si>
    <t>JOSE LUIZ PINHEIRO DE PINHEIRO</t>
  </si>
  <si>
    <t>00100720911200</t>
  </si>
  <si>
    <t>PATRIMONIAL-GSL-ARQUIVO</t>
  </si>
  <si>
    <t>B21814</t>
  </si>
  <si>
    <t>LENI KLETKE SAVIONEK</t>
  </si>
  <si>
    <t>B21833</t>
  </si>
  <si>
    <t>ANA GLORIA RAMOS PEREIRA</t>
  </si>
  <si>
    <t>00100920101200</t>
  </si>
  <si>
    <t>LICITACOES-APOIO</t>
  </si>
  <si>
    <t>B21850</t>
  </si>
  <si>
    <t>MARCOS ANTONIO DE LIMA VIEIRA</t>
  </si>
  <si>
    <t>B21868</t>
  </si>
  <si>
    <t>ANTONIO MIGUEL CAVALETO</t>
  </si>
  <si>
    <t>B21878</t>
  </si>
  <si>
    <t>CARMEN PAVAN</t>
  </si>
  <si>
    <t>02310000000000</t>
  </si>
  <si>
    <t>ITATIBA DO SUL</t>
  </si>
  <si>
    <t>B21898</t>
  </si>
  <si>
    <t>CELSO COUTO LOPES</t>
  </si>
  <si>
    <t>B21928</t>
  </si>
  <si>
    <t>JUARES ANDRADE BEZERRA</t>
  </si>
  <si>
    <t>00101630311100</t>
  </si>
  <si>
    <t>NEG DIG RELA CLIENTES-GAC-GER ATEN CLIEN</t>
  </si>
  <si>
    <t>B21941</t>
  </si>
  <si>
    <t>MARCELLO MARTINS OZORIO</t>
  </si>
  <si>
    <t>B21945</t>
  </si>
  <si>
    <t>CARLOS ALBERTO ABELIN</t>
  </si>
  <si>
    <t>06552470000000</t>
  </si>
  <si>
    <t>XANGRILA-PROJETO LITORAL</t>
  </si>
  <si>
    <t>B21946</t>
  </si>
  <si>
    <t>VERA LUCIA CUNHA DA FONTOURA</t>
  </si>
  <si>
    <t>B21947</t>
  </si>
  <si>
    <t>CELIO DA SILVA MOREIRA</t>
  </si>
  <si>
    <t>01113000000000</t>
  </si>
  <si>
    <t>CIDADE JARDIM-SUP REG OUTROS ESTADOS</t>
  </si>
  <si>
    <t>B21948</t>
  </si>
  <si>
    <t>LAURA EMIKO YAMASHITA NOGUCHI</t>
  </si>
  <si>
    <t>04130000000000</t>
  </si>
  <si>
    <t>SAO PAULO</t>
  </si>
  <si>
    <t>B21963</t>
  </si>
  <si>
    <t>TAHISO ANTONIO DREHMER SALDANHA</t>
  </si>
  <si>
    <t>B21964</t>
  </si>
  <si>
    <t>DENISE MARIA CABRAL FACIN</t>
  </si>
  <si>
    <t>00102490211300</t>
  </si>
  <si>
    <t>DISP-CEDIDOS - ORGAOS MUNICIPAIS</t>
  </si>
  <si>
    <t>B21965</t>
  </si>
  <si>
    <t>ELI LUIZ BRASIL FLORES</t>
  </si>
  <si>
    <t>01000000003600</t>
  </si>
  <si>
    <t>AGENCIA CENTRAL-AFINIDADE</t>
  </si>
  <si>
    <t>00500</t>
  </si>
  <si>
    <t>GERENTE DE CONTAS</t>
  </si>
  <si>
    <t>B21974</t>
  </si>
  <si>
    <t>JAIRO ALBERTO KOHLRAUSCH DOS SANTOS</t>
  </si>
  <si>
    <t>B21979</t>
  </si>
  <si>
    <t>NIRO BRACHT PEREIRA</t>
  </si>
  <si>
    <t>00510000000000</t>
  </si>
  <si>
    <t>UNIAO</t>
  </si>
  <si>
    <t>B21981</t>
  </si>
  <si>
    <t>DALVA ELAINE MACHADO DE OLIVEIRA</t>
  </si>
  <si>
    <t>01000450501100</t>
  </si>
  <si>
    <t>AGENCIA CENTRAL-CAMBIO-AG CENTRAL-ANALISTAS</t>
  </si>
  <si>
    <t>B21992</t>
  </si>
  <si>
    <t>JOSE ALVARO RACZINOSKI</t>
  </si>
  <si>
    <t>B21998</t>
  </si>
  <si>
    <t>JOSE PIERRE PINTO DE BITENCOURT</t>
  </si>
  <si>
    <t>ARLETE MARIA GOES</t>
  </si>
  <si>
    <t>00100300211500</t>
  </si>
  <si>
    <t>GESTAO PESSOAS-GMP-SUCES E MOVIMENT</t>
  </si>
  <si>
    <t>B22000</t>
  </si>
  <si>
    <t>LUIZ QUOOS CONTE</t>
  </si>
  <si>
    <t>00100580511900</t>
  </si>
  <si>
    <t>TECNOLOGIA-GPC-PLANEJA PRODUC NOITE</t>
  </si>
  <si>
    <t>B22015</t>
  </si>
  <si>
    <t>GIOVANI LUIZ SILVA ROCHA</t>
  </si>
  <si>
    <t>ROSANE DE OLIVEIRA CORREA</t>
  </si>
  <si>
    <t>00100590211100</t>
  </si>
  <si>
    <t>RISCOS CORP-GER RISCO OPERAC</t>
  </si>
  <si>
    <t>B22025</t>
  </si>
  <si>
    <t>ELSON DERIN GEWEHR</t>
  </si>
  <si>
    <t>00100490611000</t>
  </si>
  <si>
    <t>RECURSOS-GCP-CONTROLADORIA PASSIVOS</t>
  </si>
  <si>
    <t>B22029</t>
  </si>
  <si>
    <t>EDSON LUIS MARTINS KEMEL</t>
  </si>
  <si>
    <t>06700000000000</t>
  </si>
  <si>
    <t>GRAVATAI</t>
  </si>
  <si>
    <t>B22035</t>
  </si>
  <si>
    <t>LARI LUIZ CAGNINI</t>
  </si>
  <si>
    <t>B22036</t>
  </si>
  <si>
    <t>SILVIO ANTONIO DA SILVA</t>
  </si>
  <si>
    <t>00250000000000</t>
  </si>
  <si>
    <t>AV.DOS ESTADOS</t>
  </si>
  <si>
    <t>B22038</t>
  </si>
  <si>
    <t>UBIRAJARA EDUARDO UNFER MOURA</t>
  </si>
  <si>
    <t>00110000000000</t>
  </si>
  <si>
    <t>PRAIA DE BELAS SHOPP</t>
  </si>
  <si>
    <t>B22065</t>
  </si>
  <si>
    <t>CESAR AUGUSTO PESSINI</t>
  </si>
  <si>
    <t>00100300811200</t>
  </si>
  <si>
    <t>GESTAO PESSOAS-GAP-CSP-REGISTRO CAD</t>
  </si>
  <si>
    <t>B22070</t>
  </si>
  <si>
    <t>JOAO SYDNEI DOS SANTOS</t>
  </si>
  <si>
    <t>08520000000000</t>
  </si>
  <si>
    <t>UNIVERSITARIA</t>
  </si>
  <si>
    <t>B22074</t>
  </si>
  <si>
    <t>SENIO RODRIGUES VIEIRA</t>
  </si>
  <si>
    <t>B22080</t>
  </si>
  <si>
    <t>LUIS OSMAR BUDZINSKI</t>
  </si>
  <si>
    <t>05600000000000</t>
  </si>
  <si>
    <t>CANDIDO GODOI</t>
  </si>
  <si>
    <t>B22093</t>
  </si>
  <si>
    <t>JORGE LUIZ FUCHS</t>
  </si>
  <si>
    <t>03030350000000</t>
  </si>
  <si>
    <t>PALMEIRA DAS MISSOES-UNIDADE DE RECUPERACAO DE CRE</t>
  </si>
  <si>
    <t>B22097</t>
  </si>
  <si>
    <t>JORMIRA ZEFERINA BROCHADO</t>
  </si>
  <si>
    <t>B22098</t>
  </si>
  <si>
    <t>VOLNEY DE OLIVEIRA DISCONZI</t>
  </si>
  <si>
    <t>B22102</t>
  </si>
  <si>
    <t>OLIVETE MARIA PEGORARO</t>
  </si>
  <si>
    <t>B22105</t>
  </si>
  <si>
    <t>SOLISMAR BORGES LOPES</t>
  </si>
  <si>
    <t>B22107</t>
  </si>
  <si>
    <t>REJANE MICHAELSEN FARIAS</t>
  </si>
  <si>
    <t>B22109</t>
  </si>
  <si>
    <t>VICTOR GUILHERME HOFFMANN BALK</t>
  </si>
  <si>
    <t>B22111</t>
  </si>
  <si>
    <t>ADELINO RODRIGUES</t>
  </si>
  <si>
    <t>B22113</t>
  </si>
  <si>
    <t>ELBIO LEAL RUMPEL</t>
  </si>
  <si>
    <t>B22119</t>
  </si>
  <si>
    <t>PEDRO RAMAO PASSAMANI IZOLABELLA</t>
  </si>
  <si>
    <t>00350000000000</t>
  </si>
  <si>
    <t>CAMINHO DO MEIO</t>
  </si>
  <si>
    <t>B22121</t>
  </si>
  <si>
    <t>ALBERTO ARAMIS TEIXEIRA</t>
  </si>
  <si>
    <t>02800000000000</t>
  </si>
  <si>
    <t>SANTANA LIVRAMENTO</t>
  </si>
  <si>
    <t>B22125</t>
  </si>
  <si>
    <t>ERNANI FRIEDRICH</t>
  </si>
  <si>
    <t>00100690311000</t>
  </si>
  <si>
    <t>SEGUROS-GO-GERENCIA DE OPERACOES-CH</t>
  </si>
  <si>
    <t>B22133</t>
  </si>
  <si>
    <t>ADELAR JUSTINO TOMAZIN</t>
  </si>
  <si>
    <t>00100350211000</t>
  </si>
  <si>
    <t>RECUPERACAO DE CREDITOS-GER ADMINI-</t>
  </si>
  <si>
    <t>B22136</t>
  </si>
  <si>
    <t>SHEILA MARIA FARIAS DE GARCIA GOMES</t>
  </si>
  <si>
    <t>03280000000000</t>
  </si>
  <si>
    <t>RECIFE</t>
  </si>
  <si>
    <t>B22144</t>
  </si>
  <si>
    <t>VOLMIR JOSE AMBROSIO</t>
  </si>
  <si>
    <t>B22147</t>
  </si>
  <si>
    <t>DELMAR ADAO POLANCZYK</t>
  </si>
  <si>
    <t>03703050000000</t>
  </si>
  <si>
    <t>SANTO ANGELO-SUP REG NOROESTE</t>
  </si>
  <si>
    <t>B22153</t>
  </si>
  <si>
    <t>VLADEMIR ROBERTO CASSOL</t>
  </si>
  <si>
    <t>08950000000000</t>
  </si>
  <si>
    <t>SAO VICENTE DO SUL</t>
  </si>
  <si>
    <t>B22155</t>
  </si>
  <si>
    <t>EDMILSON WALMIR PINHEIRO DO AMARAL</t>
  </si>
  <si>
    <t>B22157</t>
  </si>
  <si>
    <t>JANIO FERNANDES DE ASSIS</t>
  </si>
  <si>
    <t>00365</t>
  </si>
  <si>
    <t>GER. DE NEGOCIOS</t>
  </si>
  <si>
    <t>B22160</t>
  </si>
  <si>
    <t>ENIO JOSE DE OLIVEIRA</t>
  </si>
  <si>
    <t>B22163</t>
  </si>
  <si>
    <t>ALDAIR GORGEN</t>
  </si>
  <si>
    <t>09640000000000</t>
  </si>
  <si>
    <t>EUGENIO DE CASTRO</t>
  </si>
  <si>
    <t>B22169</t>
  </si>
  <si>
    <t>SANTO VIDIMAR DAS NEVES GONCALVES</t>
  </si>
  <si>
    <t>07850000000000</t>
  </si>
  <si>
    <t>PORTAO</t>
  </si>
  <si>
    <t>B22170</t>
  </si>
  <si>
    <t>JULIO CESAR COSTA COLLARES</t>
  </si>
  <si>
    <t>01960000000000</t>
  </si>
  <si>
    <t>CASSINO</t>
  </si>
  <si>
    <t>B22172</t>
  </si>
  <si>
    <t>MAGALI FLORES MARIN</t>
  </si>
  <si>
    <t>00100300811800</t>
  </si>
  <si>
    <t>GESTAO PESSOAS-GAP-CCT-ACOMPA FUNCI</t>
  </si>
  <si>
    <t>B22173</t>
  </si>
  <si>
    <t>MARINO VARGAS DE BARROS</t>
  </si>
  <si>
    <t>B22174</t>
  </si>
  <si>
    <t>ANA DENISE RECH ZANIN</t>
  </si>
  <si>
    <t>B22177</t>
  </si>
  <si>
    <t>AUGUSTO CESAR SILVEIRA DOS SANTOS</t>
  </si>
  <si>
    <t>B22178</t>
  </si>
  <si>
    <t>MARLOWA GOMES CHERUBINI</t>
  </si>
  <si>
    <t>00102140401100</t>
  </si>
  <si>
    <t>SECRETARIA-SECRETARIAS DIRETORIA</t>
  </si>
  <si>
    <t>B22180</t>
  </si>
  <si>
    <t>ELOIR FERNANDO TIETZE</t>
  </si>
  <si>
    <t>02320000000000</t>
  </si>
  <si>
    <t>IVOTI</t>
  </si>
  <si>
    <t>B22181</t>
  </si>
  <si>
    <t>SIRLEI BREGALDA RANZAN</t>
  </si>
  <si>
    <t>00100290901300</t>
  </si>
  <si>
    <t>ATENDIMENTO-GB-SUPORTE</t>
  </si>
  <si>
    <t>B22182</t>
  </si>
  <si>
    <t>LUCIA REGINA DE ASSUMPCAO</t>
  </si>
  <si>
    <t>01360000000000</t>
  </si>
  <si>
    <t>BUTIA</t>
  </si>
  <si>
    <t>B22184</t>
  </si>
  <si>
    <t>ROGERIO ANTONIO BELTRAME</t>
  </si>
  <si>
    <t>03503020000000</t>
  </si>
  <si>
    <t>SANTA MARIA-SUP REG FRONTEIRA</t>
  </si>
  <si>
    <t>B22190</t>
  </si>
  <si>
    <t>HAMILTON ADAO SOCCAL JUNIOR</t>
  </si>
  <si>
    <t>11110000000000</t>
  </si>
  <si>
    <t>S.MARTINHO DA SERRA</t>
  </si>
  <si>
    <t>B22191</t>
  </si>
  <si>
    <t>UEILER SILVEIRA DOS SANTOS</t>
  </si>
  <si>
    <t>03530000000000</t>
  </si>
  <si>
    <t>NOSSA SRA DAS DORES</t>
  </si>
  <si>
    <t>B22200</t>
  </si>
  <si>
    <t>FATIMA IRIS RAD FAERMANN</t>
  </si>
  <si>
    <t>B22218</t>
  </si>
  <si>
    <t>GIOVANI BATALHA BOEIRA</t>
  </si>
  <si>
    <t>B22224</t>
  </si>
  <si>
    <t>JOSE VIANNA</t>
  </si>
  <si>
    <t>08100000000000</t>
  </si>
  <si>
    <t>ITAJAI</t>
  </si>
  <si>
    <t>B22226</t>
  </si>
  <si>
    <t>JULIO CEZAR TEIXEIRA DA ROCHA</t>
  </si>
  <si>
    <t>B22227</t>
  </si>
  <si>
    <t>JORGE LUIZ CUTY DA SILVA</t>
  </si>
  <si>
    <t>01000350000000</t>
  </si>
  <si>
    <t>AGENCIA CENTRAL-UNIDADE DE RECUPERACAO DE CREDITOS</t>
  </si>
  <si>
    <t>B22231</t>
  </si>
  <si>
    <t>CELSO MADER</t>
  </si>
  <si>
    <t>B22232</t>
  </si>
  <si>
    <t>RICARDO ANTONELLO CARDOSO</t>
  </si>
  <si>
    <t>00750000000000</t>
  </si>
  <si>
    <t>PETROPOLIS</t>
  </si>
  <si>
    <t>B22258</t>
  </si>
  <si>
    <t>JAIME SANTIAGO BRATZ</t>
  </si>
  <si>
    <t>07800000000000</t>
  </si>
  <si>
    <t>PORTO XAVIER</t>
  </si>
  <si>
    <t>B22260</t>
  </si>
  <si>
    <t>GILMAR ANTONIO BELATTO</t>
  </si>
  <si>
    <t>B22265</t>
  </si>
  <si>
    <t>CESAR DOMINGUES DA SILVA</t>
  </si>
  <si>
    <t>04750000000000</t>
  </si>
  <si>
    <t>TRES VENDAS</t>
  </si>
  <si>
    <t>B22267</t>
  </si>
  <si>
    <t>ZELIA TEREZINHA RIGHES DA ROCHA</t>
  </si>
  <si>
    <t>B22269</t>
  </si>
  <si>
    <t>LUIZ FERNANDO SPADER</t>
  </si>
  <si>
    <t>00100300811000</t>
  </si>
  <si>
    <t>GESTAO PESSOAS-GAP-CHEFIA</t>
  </si>
  <si>
    <t>B22274</t>
  </si>
  <si>
    <t>DECIO LUIZ PIASENTIN</t>
  </si>
  <si>
    <t>07700000000000</t>
  </si>
  <si>
    <t>PINHEIRO MACHADO</t>
  </si>
  <si>
    <t>B22277</t>
  </si>
  <si>
    <t>ERNANI BECKER</t>
  </si>
  <si>
    <t>08930000000000</t>
  </si>
  <si>
    <t>SAO PEDRO DO SUL</t>
  </si>
  <si>
    <t>B22284</t>
  </si>
  <si>
    <t>FELIPE MOTTA BEHRENDS</t>
  </si>
  <si>
    <t>00100670301100</t>
  </si>
  <si>
    <t>CRED IMOBILIARIO-GFC-GER FISCA CONT</t>
  </si>
  <si>
    <t>B22295</t>
  </si>
  <si>
    <t>MARJA BINS</t>
  </si>
  <si>
    <t>B22299</t>
  </si>
  <si>
    <t>DELCIO SIMOES FONTOURA DA FONTOURA</t>
  </si>
  <si>
    <t>B22312</t>
  </si>
  <si>
    <t>DAGOBERTO TAGARRA BASSO</t>
  </si>
  <si>
    <t>09240000000000</t>
  </si>
  <si>
    <t>RUA DR.BOZANO</t>
  </si>
  <si>
    <t>B22316</t>
  </si>
  <si>
    <t>JULIO CESAR FIGUEIRO DOS SANTOS</t>
  </si>
  <si>
    <t>B22335</t>
  </si>
  <si>
    <t>MARLI TONIETTO BRUGALLI</t>
  </si>
  <si>
    <t>B22343</t>
  </si>
  <si>
    <t>CLARETE TREVIZAN COSTENARO</t>
  </si>
  <si>
    <t>07590000000000</t>
  </si>
  <si>
    <t>PARAI</t>
  </si>
  <si>
    <t>B22346</t>
  </si>
  <si>
    <t>LOURDES MARIA CEREZER DOS SANTOS</t>
  </si>
  <si>
    <t>B22349</t>
  </si>
  <si>
    <t>ANISIO PROCHNOW LEITAO</t>
  </si>
  <si>
    <t>01310350000000</t>
  </si>
  <si>
    <t>BLUMENAU-UNIDADE DE RECUPERACAO DE CREDITOS</t>
  </si>
  <si>
    <t>B22351</t>
  </si>
  <si>
    <t>RECI DE OLIVEIRA</t>
  </si>
  <si>
    <t>00101621202400</t>
  </si>
  <si>
    <t>CONTROLADORIA-GCI-COMPLIANCE DE AGE</t>
  </si>
  <si>
    <t>B22355</t>
  </si>
  <si>
    <t>WILSON JOSE GONCALVES BISCAINO</t>
  </si>
  <si>
    <t>03850000000000</t>
  </si>
  <si>
    <t>SAO FRANCISCO ASSIS</t>
  </si>
  <si>
    <t>VANDORLAN SEVERO CRIXEL</t>
  </si>
  <si>
    <t>B22372</t>
  </si>
  <si>
    <t>CLOVIS RENAN ZAGO</t>
  </si>
  <si>
    <t>00100510000000</t>
  </si>
  <si>
    <t>CABERGS</t>
  </si>
  <si>
    <t>15</t>
  </si>
  <si>
    <t>CEDIDO COM REMUNERACAO</t>
  </si>
  <si>
    <t>B22377</t>
  </si>
  <si>
    <t>MARTA BISINELLA</t>
  </si>
  <si>
    <t>11200000000000</t>
  </si>
  <si>
    <t>PRACA DA BANDEIRA</t>
  </si>
  <si>
    <t>B22382</t>
  </si>
  <si>
    <t>ALBERI LUIZ BOLZAN</t>
  </si>
  <si>
    <t>06710000000000</t>
  </si>
  <si>
    <t>SEBERI</t>
  </si>
  <si>
    <t>B22385</t>
  </si>
  <si>
    <t>FERNANDO SCHNADELBACH DE MAGALHAES</t>
  </si>
  <si>
    <t>09170000000000</t>
  </si>
  <si>
    <t>AV.GENERAL NETO</t>
  </si>
  <si>
    <t>B22397</t>
  </si>
  <si>
    <t>NELSON DE JESUS PORTO GULARTE</t>
  </si>
  <si>
    <t>B22398</t>
  </si>
  <si>
    <t>JOSE FRANCISCO CAGNINI</t>
  </si>
  <si>
    <t>B22408</t>
  </si>
  <si>
    <t>DIONISIA PAULI</t>
  </si>
  <si>
    <t>09590000000000</t>
  </si>
  <si>
    <t>VERA CRUZ</t>
  </si>
  <si>
    <t>B22409</t>
  </si>
  <si>
    <t>GERSON ALOISIO SEHNEM</t>
  </si>
  <si>
    <t>B22413</t>
  </si>
  <si>
    <t>VERA MARIA DE SOUZA CORREA</t>
  </si>
  <si>
    <t>B22416</t>
  </si>
  <si>
    <t>ELVIO BRUM DIAS</t>
  </si>
  <si>
    <t>B22423</t>
  </si>
  <si>
    <t>MARIA DE FATIMA SOUZA BARCELOS</t>
  </si>
  <si>
    <t>08380000000000</t>
  </si>
  <si>
    <t>JOAO PESSOA</t>
  </si>
  <si>
    <t>B22424</t>
  </si>
  <si>
    <t>RENATO FRACASSO JUNIOR</t>
  </si>
  <si>
    <t>B22430</t>
  </si>
  <si>
    <t>MARIA TERESA BORGATO MOTA</t>
  </si>
  <si>
    <t>00100480000000</t>
  </si>
  <si>
    <t>UNIDADE DE NEGOCIOS RURAIS</t>
  </si>
  <si>
    <t>B22437</t>
  </si>
  <si>
    <t>DELISE DAL PIVA</t>
  </si>
  <si>
    <t>02600000000000</t>
  </si>
  <si>
    <t>LAGOA VERMELHA</t>
  </si>
  <si>
    <t>B22443</t>
  </si>
  <si>
    <t>CLOVIS JOSE HUPPES</t>
  </si>
  <si>
    <t>09450000047900</t>
  </si>
  <si>
    <t>TRES PASSOS-P M BOM PROGRESSO</t>
  </si>
  <si>
    <t>B22446</t>
  </si>
  <si>
    <t>SONIA MARIA BRACHT LOFF</t>
  </si>
  <si>
    <t>B22448</t>
  </si>
  <si>
    <t>ZILDA FERREIRA RISSATTO</t>
  </si>
  <si>
    <t>00410000008700</t>
  </si>
  <si>
    <t>COLISEU-JUNTA COMERCIAL RS</t>
  </si>
  <si>
    <t>B22452</t>
  </si>
  <si>
    <t>CESAR ROBERTO COUTO DE BRITO</t>
  </si>
  <si>
    <t>07600000000000</t>
  </si>
  <si>
    <t>PEDRO OSORIO</t>
  </si>
  <si>
    <t>B22455</t>
  </si>
  <si>
    <t>MARCOS ROBERTO RIBAS DA ROCHA</t>
  </si>
  <si>
    <t>08220000000000</t>
  </si>
  <si>
    <t>STO ANTONIO PATRULHA</t>
  </si>
  <si>
    <t>B22457</t>
  </si>
  <si>
    <t>MIGUEL ANGELO DANA PROVENZANO</t>
  </si>
  <si>
    <t>B22460</t>
  </si>
  <si>
    <t>MARIO EDUARDO SILVEIRA RODRIGUES</t>
  </si>
  <si>
    <t>B22470</t>
  </si>
  <si>
    <t>MARCO ANTONIO BONI</t>
  </si>
  <si>
    <t>B22479</t>
  </si>
  <si>
    <t>MARGARETE HOGBERG MUZIALOWSKI</t>
  </si>
  <si>
    <t>06800000000000</t>
  </si>
  <si>
    <t>GUARANI DAS MISSOES</t>
  </si>
  <si>
    <t>B22480</t>
  </si>
  <si>
    <t>FRANCISCO DELAINE CAMPOS DE CAMPOS</t>
  </si>
  <si>
    <t>00550000000000</t>
  </si>
  <si>
    <t>MOINHOS DE VENTO</t>
  </si>
  <si>
    <t>B22484</t>
  </si>
  <si>
    <t>ROGERIO PAULO MARCON</t>
  </si>
  <si>
    <t>07530000000000</t>
  </si>
  <si>
    <t>NONOAI</t>
  </si>
  <si>
    <t>B22487</t>
  </si>
  <si>
    <t>ODILA PIETA</t>
  </si>
  <si>
    <t>B22488</t>
  </si>
  <si>
    <t>LACI LOURDES DURLO POLTOSI</t>
  </si>
  <si>
    <t>02400000000000</t>
  </si>
  <si>
    <t>JAGUARI</t>
  </si>
  <si>
    <t>B22494</t>
  </si>
  <si>
    <t>LUCIO SCHOR KOCHHANN</t>
  </si>
  <si>
    <t>B22497</t>
  </si>
  <si>
    <t>ALCEU COSTA ALVES</t>
  </si>
  <si>
    <t>B22499</t>
  </si>
  <si>
    <t>IZETE TERESINHA STREIT</t>
  </si>
  <si>
    <t>B22500</t>
  </si>
  <si>
    <t>NATALINA LUIZA TREVISOL BERTOLDI</t>
  </si>
  <si>
    <t>03700000023400</t>
  </si>
  <si>
    <t>SANTO ANGELO-FORO SANTO ANGELO</t>
  </si>
  <si>
    <t>B22513</t>
  </si>
  <si>
    <t>ANGELA BERNADETI GUEDES GODOY</t>
  </si>
  <si>
    <t>00100321411000</t>
  </si>
  <si>
    <t>VAREJO-GRCA-GER RELAC CLIE AFININ-CHEFIA</t>
  </si>
  <si>
    <t>B22517</t>
  </si>
  <si>
    <t>ELBIO ACHE MACHADO</t>
  </si>
  <si>
    <t>00100441611000</t>
  </si>
  <si>
    <t>JURIDICO-NUC JUR CONT NEG ADM-GERENCIA</t>
  </si>
  <si>
    <t>B22519</t>
  </si>
  <si>
    <t>NEI FRANCISCO SILVEIRA DE AZAMBUJA</t>
  </si>
  <si>
    <t>B22520</t>
  </si>
  <si>
    <t>VANILDA ADELINA BACIM</t>
  </si>
  <si>
    <t>01000000062800</t>
  </si>
  <si>
    <t>AGENCIA CENTRAL-AC-PAB RBS TV</t>
  </si>
  <si>
    <t>B22521</t>
  </si>
  <si>
    <t>JORGE MOACIR CASSANEGO</t>
  </si>
  <si>
    <t>JOAO CARLOS PRETTO BUSS</t>
  </si>
  <si>
    <t>B22538</t>
  </si>
  <si>
    <t>ISAIAS CASTRO SILVEIRA</t>
  </si>
  <si>
    <t>B22546</t>
  </si>
  <si>
    <t>LUCIO REICHERT</t>
  </si>
  <si>
    <t>10900000000000</t>
  </si>
  <si>
    <t>ALEGRIA</t>
  </si>
  <si>
    <t>B22551</t>
  </si>
  <si>
    <t>JENIO GALON</t>
  </si>
  <si>
    <t>03103040000000</t>
  </si>
  <si>
    <t>PASSO FUNDO-SUP REG ALTO URUGUAI</t>
  </si>
  <si>
    <t>B22552</t>
  </si>
  <si>
    <t>IVO SERGIO MARTIN</t>
  </si>
  <si>
    <t>B22555</t>
  </si>
  <si>
    <t>NADIA JUREMA MACHADO DE AVILA</t>
  </si>
  <si>
    <t>B22557</t>
  </si>
  <si>
    <t>SONIA REGINA GRASS COLLING</t>
  </si>
  <si>
    <t>B22558</t>
  </si>
  <si>
    <t>SILVIO ROGERIO PORTO NUNES</t>
  </si>
  <si>
    <t>B22564</t>
  </si>
  <si>
    <t>LUIZ CLAUDIO GRAPEGGIO BARBIZAN</t>
  </si>
  <si>
    <t>00100480811200</t>
  </si>
  <si>
    <t>RURAL-GCRR-CONTRATOS LP</t>
  </si>
  <si>
    <t>B22579</t>
  </si>
  <si>
    <t>ANDRE LUIZ WOLKE</t>
  </si>
  <si>
    <t>B22586</t>
  </si>
  <si>
    <t>PAULO JOAO ROCKENBACH</t>
  </si>
  <si>
    <t>B22596</t>
  </si>
  <si>
    <t>VALDAIR JOSE BIANCHI</t>
  </si>
  <si>
    <t>00100860311100</t>
  </si>
  <si>
    <t>CONTRATACOES-GGCA-GER GEST CONTRA ADM</t>
  </si>
  <si>
    <t>B22597</t>
  </si>
  <si>
    <t>FRANCISCO CARLOS DE SOUZA DAHER</t>
  </si>
  <si>
    <t>00100720911700</t>
  </si>
  <si>
    <t>PATRIMONIAL-GSL-IMOBILIZADO</t>
  </si>
  <si>
    <t>B22603</t>
  </si>
  <si>
    <t>LORENE MARIA BRUSTOLIN TONET</t>
  </si>
  <si>
    <t>10960000000000</t>
  </si>
  <si>
    <t>NOVA VICENZA</t>
  </si>
  <si>
    <t>B22605</t>
  </si>
  <si>
    <t>AMARILDO ANTONIO BENETTI</t>
  </si>
  <si>
    <t>B22614</t>
  </si>
  <si>
    <t>JOAO DE DEUS MACHADO LUCIO</t>
  </si>
  <si>
    <t>B22618</t>
  </si>
  <si>
    <t>ANGELO JOAQUIM MIGUEL TRINDADE</t>
  </si>
  <si>
    <t>B22623</t>
  </si>
  <si>
    <t>JOSE OSCAR MALLMANN</t>
  </si>
  <si>
    <t>01320000000000</t>
  </si>
  <si>
    <t>BOM RETIRO DO SUL</t>
  </si>
  <si>
    <t>B22625</t>
  </si>
  <si>
    <t>IVANETE CARLOS</t>
  </si>
  <si>
    <t>B22631</t>
  </si>
  <si>
    <t>GISLAINE CELINA GOULART FINGER</t>
  </si>
  <si>
    <t>02300000000000</t>
  </si>
  <si>
    <t>ITAQUI</t>
  </si>
  <si>
    <t>B22633</t>
  </si>
  <si>
    <t>MARIA TERESA DUVAL</t>
  </si>
  <si>
    <t>B22634</t>
  </si>
  <si>
    <t>ROBERTO JUKOSKI DE MIRANDA</t>
  </si>
  <si>
    <t>02900000000000</t>
  </si>
  <si>
    <t>NOVO HAMBURGO</t>
  </si>
  <si>
    <t>B22638</t>
  </si>
  <si>
    <t>LAERTE TOMAZ FREITAS DA SILVA</t>
  </si>
  <si>
    <t>B22642</t>
  </si>
  <si>
    <t>ELISETE FRAGA LOPES</t>
  </si>
  <si>
    <t>00310000000000</t>
  </si>
  <si>
    <t>BELEM NOVO</t>
  </si>
  <si>
    <t>B22646</t>
  </si>
  <si>
    <t>AIRTON HUPPES</t>
  </si>
  <si>
    <t>B22651</t>
  </si>
  <si>
    <t>VALMIR DOS SANTOS RILLO</t>
  </si>
  <si>
    <t>B22653</t>
  </si>
  <si>
    <t>ELIZABETH MELLO HOFFMANN HAAS</t>
  </si>
  <si>
    <t>B22654</t>
  </si>
  <si>
    <t>AIRTON JOSE DALLAGNOL</t>
  </si>
  <si>
    <t>02790000000000</t>
  </si>
  <si>
    <t>BOA VISTA</t>
  </si>
  <si>
    <t>B22655</t>
  </si>
  <si>
    <t>JOAO CARLOS ALVES</t>
  </si>
  <si>
    <t>02900000029600</t>
  </si>
  <si>
    <t>NOVO HAMBURGO-P M LOMBA GRANDE</t>
  </si>
  <si>
    <t>B22656</t>
  </si>
  <si>
    <t>CARLOS ROBERTO HEINECK</t>
  </si>
  <si>
    <t>B22663</t>
  </si>
  <si>
    <t>ROSANGELES FINCATTO ZANDONA</t>
  </si>
  <si>
    <t>09002490200000</t>
  </si>
  <si>
    <t>SERAFINA CORREA-DISP-CEDIDOS</t>
  </si>
  <si>
    <t>B22667</t>
  </si>
  <si>
    <t>VALDIR PAESE</t>
  </si>
  <si>
    <t>01302490211400</t>
  </si>
  <si>
    <t>BENTO GONCALVES-DISP-CEDIDOS - SINDICATOS</t>
  </si>
  <si>
    <t>B22668</t>
  </si>
  <si>
    <t>JULIO CESAR CASAGRANDE</t>
  </si>
  <si>
    <t>01280000000000</t>
  </si>
  <si>
    <t>CIDADE ALTA</t>
  </si>
  <si>
    <t>B22670</t>
  </si>
  <si>
    <t>LOIVA TERESA SCHNEIDER ARNHOLD</t>
  </si>
  <si>
    <t>B22674</t>
  </si>
  <si>
    <t>JOSE PAULO HESS</t>
  </si>
  <si>
    <t>B22676</t>
  </si>
  <si>
    <t>GUNTER ELEMAR SCHIRMER</t>
  </si>
  <si>
    <t>01310480400000</t>
  </si>
  <si>
    <t>BLUMENAU-RURAL-GER NORMAS PLANEJAM ACOMPANHA</t>
  </si>
  <si>
    <t>B22677</t>
  </si>
  <si>
    <t>ELTON STURMER</t>
  </si>
  <si>
    <t>05840000054300</t>
  </si>
  <si>
    <t>CHAPADA-PAA ALMIRANTE TAMANDARE</t>
  </si>
  <si>
    <t>B22686</t>
  </si>
  <si>
    <t>URANIA SPOLTI</t>
  </si>
  <si>
    <t>GILBERTO TOSI</t>
  </si>
  <si>
    <t>B22693</t>
  </si>
  <si>
    <t>IVETE PERIN BEN</t>
  </si>
  <si>
    <t>B22700</t>
  </si>
  <si>
    <t>MARIA ANITA ROTA</t>
  </si>
  <si>
    <t>B22706</t>
  </si>
  <si>
    <t>RUBENS MONTEIRO DOS SANTOS</t>
  </si>
  <si>
    <t>B22709</t>
  </si>
  <si>
    <t>CLAUDETE SCHWARZBOLD</t>
  </si>
  <si>
    <t>B22720</t>
  </si>
  <si>
    <t>ELIANA MALLMANN TATSCH</t>
  </si>
  <si>
    <t>B22721</t>
  </si>
  <si>
    <t>MOACIR ANTONIO TUSSI</t>
  </si>
  <si>
    <t>B22723</t>
  </si>
  <si>
    <t>MARLENE TERESINHA MIOLLO</t>
  </si>
  <si>
    <t>01300000076600</t>
  </si>
  <si>
    <t>BENTO GONCALVES-FORO BENTO GONCALVES</t>
  </si>
  <si>
    <t>B22725</t>
  </si>
  <si>
    <t>TARCILIO JOAO DE COSTA</t>
  </si>
  <si>
    <t>B22726</t>
  </si>
  <si>
    <t>ROQUILANI ADOLFO SANDRI</t>
  </si>
  <si>
    <t>05950000055800</t>
  </si>
  <si>
    <t>ENCANTADO-P M DR RICARDO</t>
  </si>
  <si>
    <t>B22728</t>
  </si>
  <si>
    <t>JOSE ALGEMIR DA SILVA</t>
  </si>
  <si>
    <t>B22729</t>
  </si>
  <si>
    <t>ROSMARI FIEDLER</t>
  </si>
  <si>
    <t>01830000000000</t>
  </si>
  <si>
    <t>NOSSA SRA DE LOURDES</t>
  </si>
  <si>
    <t>B22731</t>
  </si>
  <si>
    <t>RENATO LUCCA</t>
  </si>
  <si>
    <t>07500000069600</t>
  </si>
  <si>
    <t>MUCUM-P M VESPASIANO CORREIA</t>
  </si>
  <si>
    <t>B22737</t>
  </si>
  <si>
    <t>MARIA DO CARMO DALL AGNOL</t>
  </si>
  <si>
    <t>B22743</t>
  </si>
  <si>
    <t>ISICLETE LURDES SCHEID</t>
  </si>
  <si>
    <t>B22745</t>
  </si>
  <si>
    <t>ANTONIO VICENTE AVILA DA SILVEIRA</t>
  </si>
  <si>
    <t>B22749</t>
  </si>
  <si>
    <t>ANTONIO CARLOS ROSA</t>
  </si>
  <si>
    <t>B22750</t>
  </si>
  <si>
    <t>MAURO ALEXANDRE VARGAS NICHES</t>
  </si>
  <si>
    <t>00100321811100</t>
  </si>
  <si>
    <t>VAREJO-GPS-GERENCIA PRODUTOS E SERVICOS</t>
  </si>
  <si>
    <t>B22752</t>
  </si>
  <si>
    <t>MARIA ERONETE FLORES FINK</t>
  </si>
  <si>
    <t>01682470000000</t>
  </si>
  <si>
    <t>CAPAO DA CANOA-PROJETO LITORAL</t>
  </si>
  <si>
    <t>B22753</t>
  </si>
  <si>
    <t>DARNEI SCHMITT DA COSTA</t>
  </si>
  <si>
    <t>B22761</t>
  </si>
  <si>
    <t>CARMEN BELONI SANDI ZACCANI</t>
  </si>
  <si>
    <t>06250000062600</t>
  </si>
  <si>
    <t>FLORES DA CUNHA-SUBPREF OTAVIO ROCH</t>
  </si>
  <si>
    <t>B22765</t>
  </si>
  <si>
    <t>MARIA AMALIA VON MUHLEN</t>
  </si>
  <si>
    <t>01350000000000</t>
  </si>
  <si>
    <t>BRASILIA</t>
  </si>
  <si>
    <t>B22766</t>
  </si>
  <si>
    <t>CESAR ALEXANDRE PIECZUR</t>
  </si>
  <si>
    <t>B22768</t>
  </si>
  <si>
    <t>PAULO RICARDO MARONESE SILVEIRA</t>
  </si>
  <si>
    <t>B22774</t>
  </si>
  <si>
    <t>LORI LUIS DA SILVA</t>
  </si>
  <si>
    <t>07760000000000</t>
  </si>
  <si>
    <t>PLANALTO</t>
  </si>
  <si>
    <t>B22780</t>
  </si>
  <si>
    <t>LUIZ CARLOS DOMINGUES DA ROCHA</t>
  </si>
  <si>
    <t>00100720911600</t>
  </si>
  <si>
    <t>PATRIMONIAL-GSL-TRANSPORTE</t>
  </si>
  <si>
    <t>B22781</t>
  </si>
  <si>
    <t>SOLANGE KNEBEL FACHINETTO</t>
  </si>
  <si>
    <t>B22783</t>
  </si>
  <si>
    <t>JANICE MARIA POLITA</t>
  </si>
  <si>
    <t>09460000000000</t>
  </si>
  <si>
    <t>TEUTONIA</t>
  </si>
  <si>
    <t>B22784</t>
  </si>
  <si>
    <t>BRASIL BELLOMO FILHO</t>
  </si>
  <si>
    <t>B22789</t>
  </si>
  <si>
    <t>PAULO JAIR PERFEITO DE SOUZA</t>
  </si>
  <si>
    <t>B22794</t>
  </si>
  <si>
    <t>CELSO DE LIMA</t>
  </si>
  <si>
    <t>B22797</t>
  </si>
  <si>
    <t>ANADEJE WESCHENFELDER CALLEGARO</t>
  </si>
  <si>
    <t>08150000000000</t>
  </si>
  <si>
    <t>BALNEARIO CAMBORIU</t>
  </si>
  <si>
    <t>B22801</t>
  </si>
  <si>
    <t>MARIO CESAR DA CONCEICAO</t>
  </si>
  <si>
    <t>08600000000000</t>
  </si>
  <si>
    <t>SAO JOSE DO NORTE</t>
  </si>
  <si>
    <t>B22803</t>
  </si>
  <si>
    <t>MAURI JOSE FONTANA</t>
  </si>
  <si>
    <t>09770000000000</t>
  </si>
  <si>
    <t>BALNEARIO PINHAL</t>
  </si>
  <si>
    <t>B22805</t>
  </si>
  <si>
    <t>BEATRIS SCHERER FRANCO</t>
  </si>
  <si>
    <t>06920000000000</t>
  </si>
  <si>
    <t>HORIZONTINA</t>
  </si>
  <si>
    <t>B22813</t>
  </si>
  <si>
    <t>JUAREZ POLETTO</t>
  </si>
  <si>
    <t>B22814</t>
  </si>
  <si>
    <t>TERESINHA PAESE TOMASIN</t>
  </si>
  <si>
    <t>B22817</t>
  </si>
  <si>
    <t>JOSEMAR MIOTTO</t>
  </si>
  <si>
    <t>07500000000000</t>
  </si>
  <si>
    <t>MUCUM</t>
  </si>
  <si>
    <t>B22824</t>
  </si>
  <si>
    <t>LUIZ CARLOS BERTOLDI</t>
  </si>
  <si>
    <t>B22829</t>
  </si>
  <si>
    <t>LUCIA INES GONCALVES TREVIZAN</t>
  </si>
  <si>
    <t>B22834</t>
  </si>
  <si>
    <t>SIMONE BEATRIZ WAGNER DA ROSA</t>
  </si>
  <si>
    <t>04000000000000</t>
  </si>
  <si>
    <t>SAO JERONIMO</t>
  </si>
  <si>
    <t>B22835</t>
  </si>
  <si>
    <t>JOSE LUIS CAMPANI LOURENZI</t>
  </si>
  <si>
    <t>00100590111000</t>
  </si>
  <si>
    <t>RISCOS CORP-ADMINISTRACAO-CHEFIA</t>
  </si>
  <si>
    <t>B22841</t>
  </si>
  <si>
    <t>EGON WEISS</t>
  </si>
  <si>
    <t>B22857</t>
  </si>
  <si>
    <t>JOSE ANTONIO FERREIRA GOMES</t>
  </si>
  <si>
    <t>03370350000000</t>
  </si>
  <si>
    <t>COPACABANA-UNIDADE DE RECUPERACAO DE CREDITOS</t>
  </si>
  <si>
    <t>B22863</t>
  </si>
  <si>
    <t>MAGDA MARIA BERTUOL BALDI</t>
  </si>
  <si>
    <t>05100000000000</t>
  </si>
  <si>
    <t>ANTA GORDA</t>
  </si>
  <si>
    <t>B22864</t>
  </si>
  <si>
    <t>PAULO DE CASTRO RAMIRES</t>
  </si>
  <si>
    <t>B22865</t>
  </si>
  <si>
    <t>GILMAR DA SILVA BANDEIRA</t>
  </si>
  <si>
    <t>B22867</t>
  </si>
  <si>
    <t>JUAREZ VIEIRA DE SOUZA FILHO</t>
  </si>
  <si>
    <t>B22869</t>
  </si>
  <si>
    <t>CARLOS ROBERTO ALVES DOS SANTOS</t>
  </si>
  <si>
    <t>00102310101200</t>
  </si>
  <si>
    <t>AUDITORIA-ADMINISTRACAO-APOIO</t>
  </si>
  <si>
    <t>B22871</t>
  </si>
  <si>
    <t>VILTONEY CLOVIS CARRION POSTIGLIONE</t>
  </si>
  <si>
    <t>00820000000000</t>
  </si>
  <si>
    <t>TERESOPOLIS</t>
  </si>
  <si>
    <t>B22874</t>
  </si>
  <si>
    <t>IVON SANTOS DA SILVA</t>
  </si>
  <si>
    <t>00100271001600</t>
  </si>
  <si>
    <t>GESTAO-GPO-APOIO</t>
  </si>
  <si>
    <t>B22877</t>
  </si>
  <si>
    <t>ELEONORA CORAGEM</t>
  </si>
  <si>
    <t>00100910511000</t>
  </si>
  <si>
    <t>CARTOES-GPC-GER PROJE CARTOES-CHEFIA</t>
  </si>
  <si>
    <t>B22878</t>
  </si>
  <si>
    <t>ALMIR OLIMPIO DA SILVA FILHO</t>
  </si>
  <si>
    <t>03450000000000</t>
  </si>
  <si>
    <t>SALVADOR</t>
  </si>
  <si>
    <t>B22888</t>
  </si>
  <si>
    <t>MARTA HELENICE BUSANELLO MENEGHETTI</t>
  </si>
  <si>
    <t>03690000000000</t>
  </si>
  <si>
    <t>TANCREDO NEVES</t>
  </si>
  <si>
    <t>B22889</t>
  </si>
  <si>
    <t>MARCOS LUIZ DOTTO</t>
  </si>
  <si>
    <t>03500580200000</t>
  </si>
  <si>
    <t>SANTA MARIA-TECNOLOGIA-GOP-GERENCIA DE OPERACOE</t>
  </si>
  <si>
    <t>B22890</t>
  </si>
  <si>
    <t>GERSON STIELER</t>
  </si>
  <si>
    <t>01410000000000</t>
  </si>
  <si>
    <t>BOSSOROCA</t>
  </si>
  <si>
    <t>B22897</t>
  </si>
  <si>
    <t>ANDRE SIMAO NADER GOMES</t>
  </si>
  <si>
    <t>B22909</t>
  </si>
  <si>
    <t>LUIZ ANTONIO CRODA</t>
  </si>
  <si>
    <t>03150000000000</t>
  </si>
  <si>
    <t>SAO CRISTOVAO</t>
  </si>
  <si>
    <t>B22911</t>
  </si>
  <si>
    <t>ROSANE ARISI DA SILVA</t>
  </si>
  <si>
    <t>B22913</t>
  </si>
  <si>
    <t>JUCELIA DE MEDEIROS WESTPHALEN</t>
  </si>
  <si>
    <t>B22914</t>
  </si>
  <si>
    <t>JOSE FELIPE CEZAR WESTPHALEN</t>
  </si>
  <si>
    <t>B22915</t>
  </si>
  <si>
    <t>MANOEL DO PRADO GARCEZ FREIRE</t>
  </si>
  <si>
    <t>B22917</t>
  </si>
  <si>
    <t>DENICE PEREIRA DA SILVA</t>
  </si>
  <si>
    <t>B22929</t>
  </si>
  <si>
    <t>CARLOS EUGENIO ORTIZ CRUZ</t>
  </si>
  <si>
    <t>00100271311100</t>
  </si>
  <si>
    <t>GESTAO-GGICD-GER GESTAO IVEST CERTIF DIG</t>
  </si>
  <si>
    <t>B22931</t>
  </si>
  <si>
    <t>ANTONIO ADALBERTO TROTTA MAZZUCA</t>
  </si>
  <si>
    <t>00100860601200</t>
  </si>
  <si>
    <t>CONTRATACOES-GP-PAGAMENTOS</t>
  </si>
  <si>
    <t>B22933</t>
  </si>
  <si>
    <t>ELVAIR LUIS SPERONI</t>
  </si>
  <si>
    <t>00100291011000</t>
  </si>
  <si>
    <t>ATENDIMENTO-GCSC-GER COMP SUP CEN-C</t>
  </si>
  <si>
    <t>B22940</t>
  </si>
  <si>
    <t>INHANSMIN DE ALMEIDA AZEVEDO</t>
  </si>
  <si>
    <t>00420000098100</t>
  </si>
  <si>
    <t>CRISTO REDENTOR-CRT - BORGES DE MEDEIROS</t>
  </si>
  <si>
    <t>B22943</t>
  </si>
  <si>
    <t>FATIMA MARIA BARELLA ZAFFONATO</t>
  </si>
  <si>
    <t>00100321611000</t>
  </si>
  <si>
    <t>VAREJO-GIC-GER INFORMCA COMERCIAL-CHEFIA</t>
  </si>
  <si>
    <t>B22945</t>
  </si>
  <si>
    <t>JOSE CORREIA BOTELHO</t>
  </si>
  <si>
    <t>01120440000000</t>
  </si>
  <si>
    <t>LAPA-ASSESSORIA JURIDICA</t>
  </si>
  <si>
    <t>B22947</t>
  </si>
  <si>
    <t>JOAO CARLOS AZEVEDO HIRSCH</t>
  </si>
  <si>
    <t>B22948</t>
  </si>
  <si>
    <t>ENIO FRANCISCO BEDIN</t>
  </si>
  <si>
    <t>B22949</t>
  </si>
  <si>
    <t>ERALDO FERREIRA DA COSTA</t>
  </si>
  <si>
    <t>00850000000000</t>
  </si>
  <si>
    <t>TRISTEZA</t>
  </si>
  <si>
    <t>B22951</t>
  </si>
  <si>
    <t>RUBENS CAPELLA</t>
  </si>
  <si>
    <t>B22952</t>
  </si>
  <si>
    <t>ANGELO ANTONIO DA LUZ</t>
  </si>
  <si>
    <t>B22953</t>
  </si>
  <si>
    <t>ALEXANDRE GIRO CUNHA</t>
  </si>
  <si>
    <t>B22960</t>
  </si>
  <si>
    <t>ROGERIO APELLANIZ PINHEIRO</t>
  </si>
  <si>
    <t>B22963</t>
  </si>
  <si>
    <t>MARCIA ELIZA SILVEIRA BELLO</t>
  </si>
  <si>
    <t>01000000007800</t>
  </si>
  <si>
    <t>AGENCIA CENTRAL-AC-PAB TRIBUNAL DE CONTAS</t>
  </si>
  <si>
    <t>B22975</t>
  </si>
  <si>
    <t>VICTOR HUBNER GERHARDT</t>
  </si>
  <si>
    <t>02190000000000</t>
  </si>
  <si>
    <t>GUAIBA</t>
  </si>
  <si>
    <t>B22986</t>
  </si>
  <si>
    <t>CARLOS AUGUSTO MARQUES</t>
  </si>
  <si>
    <t>11020000000000</t>
  </si>
  <si>
    <t>BOA VISTA DO INCRA</t>
  </si>
  <si>
    <t>B22989</t>
  </si>
  <si>
    <t>IVAN MARASCA</t>
  </si>
  <si>
    <t>B22991</t>
  </si>
  <si>
    <t>VALDEMAR DIAS DE SOUZA</t>
  </si>
  <si>
    <t>02860000000000</t>
  </si>
  <si>
    <t>MOSTARDAS</t>
  </si>
  <si>
    <t>B22995</t>
  </si>
  <si>
    <t>DALVA NEIDE SOCCOL</t>
  </si>
  <si>
    <t>B22997</t>
  </si>
  <si>
    <t>EDER JACINTO PINHEIRO MACHADO</t>
  </si>
  <si>
    <t>09170000099200</t>
  </si>
  <si>
    <t>AV.GENERAL NETO-FORO DE PASSO FUNDO</t>
  </si>
  <si>
    <t>B23003</t>
  </si>
  <si>
    <t>GILBERTO LUIS DOS SANTOS</t>
  </si>
  <si>
    <t>B23006</t>
  </si>
  <si>
    <t>VANI ANA GIOVANAZ</t>
  </si>
  <si>
    <t>B23009</t>
  </si>
  <si>
    <t>EDINA VON AHN MAASS</t>
  </si>
  <si>
    <t>JULIMAR ROBERTO ROTA</t>
  </si>
  <si>
    <t>B23036</t>
  </si>
  <si>
    <t>ALEXANDRE ORTIZ CARDOSO</t>
  </si>
  <si>
    <t>B23041</t>
  </si>
  <si>
    <t>CLAUDIO OSMAR DEWES</t>
  </si>
  <si>
    <t>03700580200000</t>
  </si>
  <si>
    <t>SANTO ANGELO-TECNOLOGIA-GOP-GERENCIA DE OPERACOE</t>
  </si>
  <si>
    <t>B23047</t>
  </si>
  <si>
    <t>SIMONE FATIMA WEBER</t>
  </si>
  <si>
    <t>00100900111100</t>
  </si>
  <si>
    <t>BANRISUL CARTOES-APOIO</t>
  </si>
  <si>
    <t>B23052</t>
  </si>
  <si>
    <t>ODELCY ANTONIO FONTANA CERUTTI</t>
  </si>
  <si>
    <t>06300000000000</t>
  </si>
  <si>
    <t>FREDERICO WESTPHALEN</t>
  </si>
  <si>
    <t>B23054</t>
  </si>
  <si>
    <t>FRANCISCO HERNANDES OLIVA MACHADO</t>
  </si>
  <si>
    <t>B23058</t>
  </si>
  <si>
    <t>ANA TEREZINHA VOLF GOMES</t>
  </si>
  <si>
    <t>01000000001100</t>
  </si>
  <si>
    <t>AGENCIA CENTRAL-AC-PLATAFORMA DE ATENDIMENTO</t>
  </si>
  <si>
    <t>B23060</t>
  </si>
  <si>
    <t>ELENIZA ANTENOW</t>
  </si>
  <si>
    <t>B23062</t>
  </si>
  <si>
    <t>NELZIRA GUZZO TAGLIARI</t>
  </si>
  <si>
    <t>03020000000000</t>
  </si>
  <si>
    <t>PAIM FILHO</t>
  </si>
  <si>
    <t>B23075</t>
  </si>
  <si>
    <t>JACIR ANTONIO ZIMMER</t>
  </si>
  <si>
    <t>02172490200000</t>
  </si>
  <si>
    <t>FLORIANOPOLIS-DISP-CEDIDOS</t>
  </si>
  <si>
    <t>B23079</t>
  </si>
  <si>
    <t>PAULO ROBERTO MORASKI</t>
  </si>
  <si>
    <t>01310000000000</t>
  </si>
  <si>
    <t>BLUMENAU</t>
  </si>
  <si>
    <t>B23080</t>
  </si>
  <si>
    <t>VALMOR LUIZ MARGUTTI</t>
  </si>
  <si>
    <t>B23084</t>
  </si>
  <si>
    <t>DARCY QUANZ</t>
  </si>
  <si>
    <t>B23089</t>
  </si>
  <si>
    <t>LUZIA DUARTE</t>
  </si>
  <si>
    <t>03100330000000</t>
  </si>
  <si>
    <t>PASSO FUNDO-UNIDADE COMERCIAL CORPORATIVA</t>
  </si>
  <si>
    <t>00366</t>
  </si>
  <si>
    <t>GER. NEG. CORPORATIV</t>
  </si>
  <si>
    <t>B23090</t>
  </si>
  <si>
    <t>VLADEMIR MARCHIORI DE FRANCESCHI</t>
  </si>
  <si>
    <t>B23099</t>
  </si>
  <si>
    <t>MARISTELA CASSOL</t>
  </si>
  <si>
    <t>02060000000000</t>
  </si>
  <si>
    <t>DONA FRANCISCA</t>
  </si>
  <si>
    <t>B23102</t>
  </si>
  <si>
    <t>NEUSA MARIA FIN SABEI</t>
  </si>
  <si>
    <t>B23103</t>
  </si>
  <si>
    <t>GRISELDA GREGIANIN ROCHA</t>
  </si>
  <si>
    <t>B23108</t>
  </si>
  <si>
    <t>ARILTON MACHADO SILVEIRA</t>
  </si>
  <si>
    <t>08352500000000</t>
  </si>
  <si>
    <t>B23114</t>
  </si>
  <si>
    <t>TEREZA SIRLEI FANK</t>
  </si>
  <si>
    <t>B23115</t>
  </si>
  <si>
    <t>JOAO ANDRE SCHONS LEDUR</t>
  </si>
  <si>
    <t>01420000000000</t>
  </si>
  <si>
    <t>BOM PRINCIPIO</t>
  </si>
  <si>
    <t>B23126</t>
  </si>
  <si>
    <t>LARRY ANTONIO BAU</t>
  </si>
  <si>
    <t>09442490200000</t>
  </si>
  <si>
    <t>TRES DE MAIO-DISP-CEDIDOS</t>
  </si>
  <si>
    <t>B23135</t>
  </si>
  <si>
    <t>MARIANE LAUTERT CANDIDO</t>
  </si>
  <si>
    <t>01870000000000</t>
  </si>
  <si>
    <t>CONDOR</t>
  </si>
  <si>
    <t>B23139</t>
  </si>
  <si>
    <t>CARMEM LUIZA PACHECO DIAS</t>
  </si>
  <si>
    <t>03350330000000</t>
  </si>
  <si>
    <t>RIO DE JANEIRO-UNIDADE COMERCIAL CORPORATIVA</t>
  </si>
  <si>
    <t>B23148</t>
  </si>
  <si>
    <t>JOSE LUIS CASTRO DE SOUZA</t>
  </si>
  <si>
    <t>03250000000000</t>
  </si>
  <si>
    <t>QUARAI</t>
  </si>
  <si>
    <t>B23149</t>
  </si>
  <si>
    <t>GILDARDO SETUBAL DE LOIOLA</t>
  </si>
  <si>
    <t>B23152</t>
  </si>
  <si>
    <t>ROGERIO SILVEIRA DA ROCHA</t>
  </si>
  <si>
    <t>00101621202600</t>
  </si>
  <si>
    <t>CONTROLADORIA-GCI-FATCA</t>
  </si>
  <si>
    <t>B23166</t>
  </si>
  <si>
    <t>SANDRA HELENA MOTTA DE ANDRADE SPEROTTO</t>
  </si>
  <si>
    <t>08250000000000</t>
  </si>
  <si>
    <t>SANTO AUGUSTO</t>
  </si>
  <si>
    <t>B23170</t>
  </si>
  <si>
    <t>JOANA GONCALVES DE ARAUJO</t>
  </si>
  <si>
    <t>01900000000000</t>
  </si>
  <si>
    <t>CRUZ ALTA</t>
  </si>
  <si>
    <t>B23171</t>
  </si>
  <si>
    <t>ROBERTO AVILA RODRIGUES</t>
  </si>
  <si>
    <t>00100290801600</t>
  </si>
  <si>
    <t>ATENDIMENTO-GA-GESTAO QUALIDA E FORNECED</t>
  </si>
  <si>
    <t>B23174</t>
  </si>
  <si>
    <t>JULITE MARIA BRUGNERA SCARTAZZINI</t>
  </si>
  <si>
    <t>05850000000000</t>
  </si>
  <si>
    <t>CASCA</t>
  </si>
  <si>
    <t>B23183</t>
  </si>
  <si>
    <t>EDSON MOTTA ARGOLLO</t>
  </si>
  <si>
    <t>B23185</t>
  </si>
  <si>
    <t>ICLE DE LOURDES FLIESS BITENCOURT PAES</t>
  </si>
  <si>
    <t>02170000000000</t>
  </si>
  <si>
    <t>FLORIANOPOLIS</t>
  </si>
  <si>
    <t>B23187</t>
  </si>
  <si>
    <t>JOSE ROBERTO DA SILVEIRA</t>
  </si>
  <si>
    <t>B23196</t>
  </si>
  <si>
    <t>JOAO LEONEL BARCELOS TEIXEIRA</t>
  </si>
  <si>
    <t>03002490200000</t>
  </si>
  <si>
    <t>OSORIO-DISP-CEDIDOS</t>
  </si>
  <si>
    <t>B23197</t>
  </si>
  <si>
    <t>VALDIR LUIZ FRACASSO</t>
  </si>
  <si>
    <t>02850000025200</t>
  </si>
  <si>
    <t>NOVA PRATA-P M PROTASIO ALVES</t>
  </si>
  <si>
    <t>B23199</t>
  </si>
  <si>
    <t>MARI ESTER CONSTANTINO</t>
  </si>
  <si>
    <t>10290000000000</t>
  </si>
  <si>
    <t>TRINDADE</t>
  </si>
  <si>
    <t>B23202</t>
  </si>
  <si>
    <t>ELIZABETE TEREZINHA BORTOLI</t>
  </si>
  <si>
    <t>02150000000000</t>
  </si>
  <si>
    <t>FARROUPILHA</t>
  </si>
  <si>
    <t>B23211</t>
  </si>
  <si>
    <t>SOLANGE INES MOCELLIN</t>
  </si>
  <si>
    <t>B23212</t>
  </si>
  <si>
    <t>PAULO ESTEVAM MAIA DE CASTILHOS</t>
  </si>
  <si>
    <t>03200440000000</t>
  </si>
  <si>
    <t>PELOTAS-ASSESSORIA JURIDICA</t>
  </si>
  <si>
    <t>B23216</t>
  </si>
  <si>
    <t>LIANE FRIES</t>
  </si>
  <si>
    <t>B23220</t>
  </si>
  <si>
    <t>SANDRA MARA FERREIRA DA SILVA</t>
  </si>
  <si>
    <t>B23221</t>
  </si>
  <si>
    <t>ALVARO BORGES BOELTER</t>
  </si>
  <si>
    <t>01970000000000</t>
  </si>
  <si>
    <t>DOIS IRMAOS</t>
  </si>
  <si>
    <t>B23222</t>
  </si>
  <si>
    <t>MARIA REGINA SCHAFER</t>
  </si>
  <si>
    <t>00100441411000</t>
  </si>
  <si>
    <t>JURIDICO-NUCLEO CONSULTIVO-GERENCIA</t>
  </si>
  <si>
    <t>B23234</t>
  </si>
  <si>
    <t>NARA MARIA GIL</t>
  </si>
  <si>
    <t>01070000000000</t>
  </si>
  <si>
    <t>ALVORADA</t>
  </si>
  <si>
    <t>B23235</t>
  </si>
  <si>
    <t>FLAVIO SCHOFFEL</t>
  </si>
  <si>
    <t>01190000000000</t>
  </si>
  <si>
    <t>AUGUSTO PESTANA</t>
  </si>
  <si>
    <t>B23236</t>
  </si>
  <si>
    <t>NEILA TERESINHA TSCHIEDEL</t>
  </si>
  <si>
    <t>B23238</t>
  </si>
  <si>
    <t>PAULO ROBERTO TENTARDINI FALCAO</t>
  </si>
  <si>
    <t>B23258</t>
  </si>
  <si>
    <t>UBIRAJARA FERREIRA SIMOES PIRES</t>
  </si>
  <si>
    <t>B23259</t>
  </si>
  <si>
    <t>MIGUEL MAURO PAIM</t>
  </si>
  <si>
    <t>B23260</t>
  </si>
  <si>
    <t>NEWTON VENITE RODRIGUEZ DOS SANTOS</t>
  </si>
  <si>
    <t>B23278</t>
  </si>
  <si>
    <t>LUIZ ALBERTO SCHOSSLER</t>
  </si>
  <si>
    <t>B23283</t>
  </si>
  <si>
    <t>JOSE CLAUDIO CAMARGO PROVIN</t>
  </si>
  <si>
    <t>B23288</t>
  </si>
  <si>
    <t>JUDITE MARIBEL FRITSCH</t>
  </si>
  <si>
    <t>B23292</t>
  </si>
  <si>
    <t>ELIUR TATIM ORTIZ</t>
  </si>
  <si>
    <t>04182490200000</t>
  </si>
  <si>
    <t>SOLEDADE-DISP-CEDIDOS</t>
  </si>
  <si>
    <t>B23295</t>
  </si>
  <si>
    <t>GERALDO FARIA FONSECA</t>
  </si>
  <si>
    <t>02350000000000</t>
  </si>
  <si>
    <t>JAGUARAO</t>
  </si>
  <si>
    <t>B23300</t>
  </si>
  <si>
    <t>ANTONIO CARLOS ARAUJO</t>
  </si>
  <si>
    <t>B23303</t>
  </si>
  <si>
    <t>LUCIDIA GOERGEN SCHOFFEL</t>
  </si>
  <si>
    <t>B23304</t>
  </si>
  <si>
    <t>PAULO ROBERTO MASSAIJOHSI HATANAKA</t>
  </si>
  <si>
    <t>B23315</t>
  </si>
  <si>
    <t>GABRIEL LUIZ CHERUBINI</t>
  </si>
  <si>
    <t>02850000039200</t>
  </si>
  <si>
    <t>NOVA PRATA-P M ANDRE DA ROCHA</t>
  </si>
  <si>
    <t>B23318</t>
  </si>
  <si>
    <t>LUIZ FELIPE HADLER COSTA</t>
  </si>
  <si>
    <t>00770000000000</t>
  </si>
  <si>
    <t>PARCAO</t>
  </si>
  <si>
    <t>B23327</t>
  </si>
  <si>
    <t>MARCIONILDO THEODOSIO MARTINS</t>
  </si>
  <si>
    <t>B23331</t>
  </si>
  <si>
    <t>JUAREZ MARTINS DE OLIVEIRA</t>
  </si>
  <si>
    <t>B23339</t>
  </si>
  <si>
    <t>ELOY ROMAN</t>
  </si>
  <si>
    <t>B23342</t>
  </si>
  <si>
    <t>LUIZ HENRIQUE BENVEGNU</t>
  </si>
  <si>
    <t>B23345</t>
  </si>
  <si>
    <t>ISAC BARBOSA ABRAO</t>
  </si>
  <si>
    <t>B23346</t>
  </si>
  <si>
    <t>MILTON ANTONIO DORNFELD</t>
  </si>
  <si>
    <t>02600480400000</t>
  </si>
  <si>
    <t>LAGOA VERMELHA-RURAL-GER NORMAS PLANEJAM ACOMPANHA</t>
  </si>
  <si>
    <t>B23348</t>
  </si>
  <si>
    <t>MARCOS ANTONIO MADALOZZO</t>
  </si>
  <si>
    <t>B23351</t>
  </si>
  <si>
    <t>ROSI TEREZINHA FERRARINI ESTEVES</t>
  </si>
  <si>
    <t>B23352</t>
  </si>
  <si>
    <t>MAURO ANTONIO POLIDORO</t>
  </si>
  <si>
    <t>B23353</t>
  </si>
  <si>
    <t>PAULO RICARDO BRIETZKE</t>
  </si>
  <si>
    <t>09490000000000</t>
  </si>
  <si>
    <t>TRIUNFO</t>
  </si>
  <si>
    <t>B23356</t>
  </si>
  <si>
    <t>IVAR DUARTE DA SILVEIRA</t>
  </si>
  <si>
    <t>09180000000000</t>
  </si>
  <si>
    <t>QUINZE DE NOVEMBRO</t>
  </si>
  <si>
    <t>B23358</t>
  </si>
  <si>
    <t>JORGE LUIZ MOREIRA MOTA</t>
  </si>
  <si>
    <t>B23366</t>
  </si>
  <si>
    <t>DECIO PETRY</t>
  </si>
  <si>
    <t>B23367</t>
  </si>
  <si>
    <t>CEZAR AUGUSTO SCHOSSLER</t>
  </si>
  <si>
    <t>B23368</t>
  </si>
  <si>
    <t>RUBENS BLEDOW</t>
  </si>
  <si>
    <t>B23370</t>
  </si>
  <si>
    <t>MARIA DE LOURDES DAL FORNO KINALSKI</t>
  </si>
  <si>
    <t>00521</t>
  </si>
  <si>
    <t>GERENTE DE MERCADO</t>
  </si>
  <si>
    <t>B23373</t>
  </si>
  <si>
    <t>MARIA ELIZETE CARGNIN</t>
  </si>
  <si>
    <t>B23376</t>
  </si>
  <si>
    <t>JOAO ALVARO FORTES FIGUEIRO</t>
  </si>
  <si>
    <t>B23379</t>
  </si>
  <si>
    <t>AQUEMI SUSANA UEDA KLEINKAUF</t>
  </si>
  <si>
    <t>06100000000000</t>
  </si>
  <si>
    <t>ESTANCIA VELHA</t>
  </si>
  <si>
    <t>B23387</t>
  </si>
  <si>
    <t>BRUNO NELSON PIZZATO FILHO</t>
  </si>
  <si>
    <t>B23395</t>
  </si>
  <si>
    <t>EDGAR RODRIGUES LINS</t>
  </si>
  <si>
    <t>00100720811100</t>
  </si>
  <si>
    <t>PATRIMONIAL-GBI-GERENCIA DE BENS IMOVEI</t>
  </si>
  <si>
    <t>B23400</t>
  </si>
  <si>
    <t>JEFERSON MULLER GUEDES</t>
  </si>
  <si>
    <t>09770000027500</t>
  </si>
  <si>
    <t>BALNEARIO PINHAL-SUBP QUINTAO</t>
  </si>
  <si>
    <t>B23409</t>
  </si>
  <si>
    <t>BRUNO ALECIO BRESOLIN</t>
  </si>
  <si>
    <t>09430000000000</t>
  </si>
  <si>
    <t>TRAMANDAI</t>
  </si>
  <si>
    <t>B23411</t>
  </si>
  <si>
    <t>MARIZA MARTINS DOS SANTOS DE BARROS</t>
  </si>
  <si>
    <t>B23414</t>
  </si>
  <si>
    <t>ELIANA AGUILAR MACHADO S S SZEKUT</t>
  </si>
  <si>
    <t>B23416</t>
  </si>
  <si>
    <t>JULIO CESAR ALENCASTRO PEREIRA</t>
  </si>
  <si>
    <t>00100351211100</t>
  </si>
  <si>
    <t>RECUPER CRED-GER DE CONTR COBR CRED PEND</t>
  </si>
  <si>
    <t>B23418</t>
  </si>
  <si>
    <t>LUIS ANTONIO COLOMBO</t>
  </si>
  <si>
    <t>B23419</t>
  </si>
  <si>
    <t>SONIAMARA NUNES STEDILE</t>
  </si>
  <si>
    <t>B23431</t>
  </si>
  <si>
    <t>EDSON MACHADO</t>
  </si>
  <si>
    <t>01312490200000</t>
  </si>
  <si>
    <t>BLUMENAU-DISP-CEDIDOS</t>
  </si>
  <si>
    <t>B23434</t>
  </si>
  <si>
    <t>LIDIA DE FATIMA ABREU FERNANDES</t>
  </si>
  <si>
    <t>B23436</t>
  </si>
  <si>
    <t>JOSSELIA DE FATIMA MARIANI MADRUGA</t>
  </si>
  <si>
    <t>03200000013900</t>
  </si>
  <si>
    <t>PELOTAS-MORRO REDONDO</t>
  </si>
  <si>
    <t>B23439</t>
  </si>
  <si>
    <t>TANIA MARIA TOLOTTI</t>
  </si>
  <si>
    <t>04170000000000</t>
  </si>
  <si>
    <t>SARANDI</t>
  </si>
  <si>
    <t>B23453</t>
  </si>
  <si>
    <t>OSMAR FRANCISCO RODRIGUES DA SILVA</t>
  </si>
  <si>
    <t>B23455</t>
  </si>
  <si>
    <t>MADISON LUIZ GONCALVES CHAGAS</t>
  </si>
  <si>
    <t>B23467</t>
  </si>
  <si>
    <t>MIGUEL ANGELO CAPALONGA</t>
  </si>
  <si>
    <t>B23472</t>
  </si>
  <si>
    <t>MIRTA BRAGA PEIXOTO</t>
  </si>
  <si>
    <t>B23481</t>
  </si>
  <si>
    <t>VALDIR LUIZ ALBARELLO</t>
  </si>
  <si>
    <t>03040000000000</t>
  </si>
  <si>
    <t>PALMITINHO</t>
  </si>
  <si>
    <t>B23482</t>
  </si>
  <si>
    <t>SIRLEI MARIA CANDATEN</t>
  </si>
  <si>
    <t>B23484</t>
  </si>
  <si>
    <t>MARCO ANTONIO SILVA RODRIGUES</t>
  </si>
  <si>
    <t>B23489</t>
  </si>
  <si>
    <t>ANA MARIA BETIM FURQUIM</t>
  </si>
  <si>
    <t>B23494</t>
  </si>
  <si>
    <t>THAIS HELENA DA SILVA GUBERT</t>
  </si>
  <si>
    <t>00100810111100</t>
  </si>
  <si>
    <t>MARKETING-APOIO</t>
  </si>
  <si>
    <t>B23496</t>
  </si>
  <si>
    <t>CAMILO MYLIUS</t>
  </si>
  <si>
    <t>B23498</t>
  </si>
  <si>
    <t>ARMANDO TELLES LAISER</t>
  </si>
  <si>
    <t>B23501</t>
  </si>
  <si>
    <t>IARA TOLFO MORO</t>
  </si>
  <si>
    <t>00100291111000</t>
  </si>
  <si>
    <t>ATENDIMENTO-GRCP-GER RECEB CON PAGA</t>
  </si>
  <si>
    <t>B23502</t>
  </si>
  <si>
    <t>MARIO SILVINO DE ANDRADE MADRUGA NETO</t>
  </si>
  <si>
    <t>03200350000000</t>
  </si>
  <si>
    <t>PELOTAS-UNIDADE DE RECUPERACAO DE CREDITOS</t>
  </si>
  <si>
    <t>B23505</t>
  </si>
  <si>
    <t>ANESTOR BAZZO FILHO</t>
  </si>
  <si>
    <t>B23508</t>
  </si>
  <si>
    <t>BENITO BECKER BATISTA</t>
  </si>
  <si>
    <t>B23511</t>
  </si>
  <si>
    <t>TATIANA NASCIMENTO ANTONIOLI</t>
  </si>
  <si>
    <t>B23512</t>
  </si>
  <si>
    <t>LOURDES MARIA CESA BAPTISTA</t>
  </si>
  <si>
    <t>05970000000000</t>
  </si>
  <si>
    <t>CAERGS</t>
  </si>
  <si>
    <t>B23517</t>
  </si>
  <si>
    <t>CLARICE TERESINHA LEIDENS</t>
  </si>
  <si>
    <t>01910000000000</t>
  </si>
  <si>
    <t>CRUZEIRO DO SUL</t>
  </si>
  <si>
    <t>B23522</t>
  </si>
  <si>
    <t>ELISABETH REGINA MEOTTI OLIVEIRA</t>
  </si>
  <si>
    <t>B23524</t>
  </si>
  <si>
    <t>MARCOS ANTONIO BASSO</t>
  </si>
  <si>
    <t>B23533</t>
  </si>
  <si>
    <t>CLAUDIOMAR DIAS</t>
  </si>
  <si>
    <t>06700000058100</t>
  </si>
  <si>
    <t>GRAVATAI-FORO GRAVATAI</t>
  </si>
  <si>
    <t>B23534</t>
  </si>
  <si>
    <t>MARIA HELENA LAIN</t>
  </si>
  <si>
    <t>B23538</t>
  </si>
  <si>
    <t>MARIVANIA SALETE TECHIO MARCOLAN</t>
  </si>
  <si>
    <t>B23539</t>
  </si>
  <si>
    <t>EVERTON DALCUL</t>
  </si>
  <si>
    <t>BRENO WILLIAN BRITO</t>
  </si>
  <si>
    <t>B23553</t>
  </si>
  <si>
    <t>JOSE LUIS BRANDAO MALHEIROS</t>
  </si>
  <si>
    <t>B23558</t>
  </si>
  <si>
    <t>MIRIAN OLIVEIRA BANDEIRA</t>
  </si>
  <si>
    <t>00102140111000</t>
  </si>
  <si>
    <t>SECRETARIA-ADMINISTRACAO-CHEFIA</t>
  </si>
  <si>
    <t>00630</t>
  </si>
  <si>
    <t>SECRETARIO GERAL</t>
  </si>
  <si>
    <t>B23560</t>
  </si>
  <si>
    <t>JOSE FRANCISCO PACHECO ATRIB</t>
  </si>
  <si>
    <t>B23562</t>
  </si>
  <si>
    <t>NEUSA MARIA SEGATTI BORTOLOTTI</t>
  </si>
  <si>
    <t>B23567</t>
  </si>
  <si>
    <t>OLI ROSA GOMES</t>
  </si>
  <si>
    <t>B23568</t>
  </si>
  <si>
    <t>IRINEU SCHALLENBERGER</t>
  </si>
  <si>
    <t>02320000054200</t>
  </si>
  <si>
    <t>IVOTI-PAA LINDOLFO COLLOR</t>
  </si>
  <si>
    <t>B23570</t>
  </si>
  <si>
    <t>ALCIDES DAMBROZ</t>
  </si>
  <si>
    <t>B23573</t>
  </si>
  <si>
    <t>JOAO CARLOS OSORIO</t>
  </si>
  <si>
    <t>B23576</t>
  </si>
  <si>
    <t>IONE ABEGG</t>
  </si>
  <si>
    <t>B23578</t>
  </si>
  <si>
    <t>LILIAN LEMOS DA SILVA</t>
  </si>
  <si>
    <t>11600000000000</t>
  </si>
  <si>
    <t>GLORINHA</t>
  </si>
  <si>
    <t>B23583</t>
  </si>
  <si>
    <t>MARIO RAUL LOPES LEGUICA</t>
  </si>
  <si>
    <t>B23587</t>
  </si>
  <si>
    <t>INES DALL AGNOL</t>
  </si>
  <si>
    <t>B23588</t>
  </si>
  <si>
    <t>FRANCISCO VALMORBIDA</t>
  </si>
  <si>
    <t>B23601</t>
  </si>
  <si>
    <t>GILMAR DE PELEGRIN</t>
  </si>
  <si>
    <t>11010000000000</t>
  </si>
  <si>
    <t>GRAMADO XAVIER</t>
  </si>
  <si>
    <t>B23607</t>
  </si>
  <si>
    <t>MARI ROSELAINE MACHADO BERVANGER</t>
  </si>
  <si>
    <t>B23617</t>
  </si>
  <si>
    <t>AROLDO SILVA DA ROCHA</t>
  </si>
  <si>
    <t>B23622</t>
  </si>
  <si>
    <t>PAULO DOMINGOS CHIES</t>
  </si>
  <si>
    <t>B23629</t>
  </si>
  <si>
    <t>CELSO MOISES BORTOLUZZI</t>
  </si>
  <si>
    <t>06302490211400</t>
  </si>
  <si>
    <t>FREDERICO WESTPHALEN-DISP-CEDIDOS - SINDICATOS</t>
  </si>
  <si>
    <t>B23631</t>
  </si>
  <si>
    <t>VANIA MARIA DAL PRA</t>
  </si>
  <si>
    <t>B23633</t>
  </si>
  <si>
    <t>ELENICE ANDREOLA</t>
  </si>
  <si>
    <t>B23636</t>
  </si>
  <si>
    <t>UMBERTO JESUS CORREA DE OLIVEIRA</t>
  </si>
  <si>
    <t>B23651</t>
  </si>
  <si>
    <t>ANA BEATRIZ HAAS DE BORBA</t>
  </si>
  <si>
    <t>B23653</t>
  </si>
  <si>
    <t>CLEUSA MARIA RAMOS MARTINS</t>
  </si>
  <si>
    <t>07580000000000</t>
  </si>
  <si>
    <t>PANAMBI</t>
  </si>
  <si>
    <t>B23667</t>
  </si>
  <si>
    <t>PEDRO ROBERTO DE CAMPOS</t>
  </si>
  <si>
    <t>B23668</t>
  </si>
  <si>
    <t>EMILIO DOS SANTOS CAMARGO FILHO</t>
  </si>
  <si>
    <t>04400000077400</t>
  </si>
  <si>
    <t>VACARIA-P M MUITOS CAPOES</t>
  </si>
  <si>
    <t>B23670</t>
  </si>
  <si>
    <t>JOSE VITOR MAZUCO</t>
  </si>
  <si>
    <t>B23671</t>
  </si>
  <si>
    <t>MARINA MARTINELLI</t>
  </si>
  <si>
    <t>00270</t>
  </si>
  <si>
    <t>CONFERENTE-SUP.TURNO</t>
  </si>
  <si>
    <t>B23674</t>
  </si>
  <si>
    <t>GISLENE PEREIRA ARANHA</t>
  </si>
  <si>
    <t>B23676</t>
  </si>
  <si>
    <t>GELSON LUIZ VISNIESKI</t>
  </si>
  <si>
    <t>09420000000000</t>
  </si>
  <si>
    <t>TENENTE PORTELA</t>
  </si>
  <si>
    <t>B23680</t>
  </si>
  <si>
    <t>GILBERTO GHELER</t>
  </si>
  <si>
    <t>04500000000000</t>
  </si>
  <si>
    <t>VERANOPOLIS</t>
  </si>
  <si>
    <t>B23683</t>
  </si>
  <si>
    <t>DARI SCHERER</t>
  </si>
  <si>
    <t>B23684</t>
  </si>
  <si>
    <t>LUIZ CARLOS SOARES DA SILVA</t>
  </si>
  <si>
    <t>05930000000000</t>
  </si>
  <si>
    <t>CRISSIUMAL</t>
  </si>
  <si>
    <t>B23689</t>
  </si>
  <si>
    <t>DARI ARNALDO WOLF</t>
  </si>
  <si>
    <t>09460000094700</t>
  </si>
  <si>
    <t>TEUTONIA-P M TEUTONIA</t>
  </si>
  <si>
    <t>B23698</t>
  </si>
  <si>
    <t>HEITOR CARLOS ROSSATO</t>
  </si>
  <si>
    <t>00100410111000</t>
  </si>
  <si>
    <t>GOVERNOS-ADMINISTRACAO-CHEFIA</t>
  </si>
  <si>
    <t>B23700</t>
  </si>
  <si>
    <t>CESAR VALDOMIRO STURMER</t>
  </si>
  <si>
    <t>LAURO HASS</t>
  </si>
  <si>
    <t>B23705</t>
  </si>
  <si>
    <t>ROSANI MARIA SCHNORR</t>
  </si>
  <si>
    <t>B23706</t>
  </si>
  <si>
    <t>FLAVIO NHOATO</t>
  </si>
  <si>
    <t>01240000000000</t>
  </si>
  <si>
    <t>BARROS CASSAL</t>
  </si>
  <si>
    <t>B23708</t>
  </si>
  <si>
    <t>ARIANE CAVALHEIRO MARTINS</t>
  </si>
  <si>
    <t>B23709</t>
  </si>
  <si>
    <t>ALDOVINO JOSE LOUREIRO DE MELLO</t>
  </si>
  <si>
    <t>B23713</t>
  </si>
  <si>
    <t>UBIRATA BONETTI PINTO DE CERQUEIRA</t>
  </si>
  <si>
    <t>B23718</t>
  </si>
  <si>
    <t>SUSANA RUZZARIM</t>
  </si>
  <si>
    <t>00100330111100</t>
  </si>
  <si>
    <t>CORPORATIVO-ADMINISTRACAO-APOIO</t>
  </si>
  <si>
    <t>B23722</t>
  </si>
  <si>
    <t>ANTONIO CEZAR SANTOS DE AVILA</t>
  </si>
  <si>
    <t>B23723</t>
  </si>
  <si>
    <t>CARLA SPEROTTO PESSIL</t>
  </si>
  <si>
    <t>00100410211200</t>
  </si>
  <si>
    <t>GOVERNOS-GRSP-RELACIONAMENTO C/CLIE</t>
  </si>
  <si>
    <t>B23724</t>
  </si>
  <si>
    <t>GERSON HAACK</t>
  </si>
  <si>
    <t>00470000000000</t>
  </si>
  <si>
    <t>GLORIA</t>
  </si>
  <si>
    <t>B23725</t>
  </si>
  <si>
    <t>JOAO FRANCISCO PINTO TORTORELLI</t>
  </si>
  <si>
    <t>00100291201300</t>
  </si>
  <si>
    <t>ATENDIMENTO-GSA-CONTA CORRENTE</t>
  </si>
  <si>
    <t>B23728</t>
  </si>
  <si>
    <t>ANTONIO CARLOS PIROTTI PEREIRA</t>
  </si>
  <si>
    <t>01252490200000</t>
  </si>
  <si>
    <t>BELO HORIZONTE-DISP-CEDIDOS</t>
  </si>
  <si>
    <t>00716</t>
  </si>
  <si>
    <t>TECN. SEG.TRABALHO</t>
  </si>
  <si>
    <t>B23729</t>
  </si>
  <si>
    <t>MARIA APARECIDA DE SOUZA BUCHAIM</t>
  </si>
  <si>
    <t>B23733</t>
  </si>
  <si>
    <t>ELIANE SCHEFFER LEMOS</t>
  </si>
  <si>
    <t>B23740</t>
  </si>
  <si>
    <t>RENATO BRAGANCA DE FIGUEIRO</t>
  </si>
  <si>
    <t>B23745</t>
  </si>
  <si>
    <t>MANOEL MARQUES JUNIOR</t>
  </si>
  <si>
    <t>B23747</t>
  </si>
  <si>
    <t>VALDIR INACIO BENDER</t>
  </si>
  <si>
    <t>B23751</t>
  </si>
  <si>
    <t>VALDIR JOSE HAMMES</t>
  </si>
  <si>
    <t>B23752</t>
  </si>
  <si>
    <t>ERNANI RODRIGUES LINS</t>
  </si>
  <si>
    <t>B23754</t>
  </si>
  <si>
    <t>ROGERIO COLOMBI SCHULER</t>
  </si>
  <si>
    <t>00100291201400</t>
  </si>
  <si>
    <t>ATENDIMENTO-GSA-CONTAS A PAGAR E RE</t>
  </si>
  <si>
    <t>B23761</t>
  </si>
  <si>
    <t>RENAN COSTA RICCIARDI</t>
  </si>
  <si>
    <t>B23768</t>
  </si>
  <si>
    <t>MARLI BEHLING SIKACZ</t>
  </si>
  <si>
    <t>B23770</t>
  </si>
  <si>
    <t>DALVINA VIEIRA MIETLICKI</t>
  </si>
  <si>
    <t>B23772</t>
  </si>
  <si>
    <t>REJANE TEIXEIRA</t>
  </si>
  <si>
    <t>B23785</t>
  </si>
  <si>
    <t>NADIA BARCELLOS AMARAL</t>
  </si>
  <si>
    <t>00100291301100</t>
  </si>
  <si>
    <t>ATENDIMENTO-GAOP-GER ATEND ORGAOS PUBLI</t>
  </si>
  <si>
    <t>B23792</t>
  </si>
  <si>
    <t>EDILSON DE VASCONCELLOS WEISHEIMER</t>
  </si>
  <si>
    <t>B23793</t>
  </si>
  <si>
    <t>MARIA DO CARMO BORGES</t>
  </si>
  <si>
    <t>00100790211300</t>
  </si>
  <si>
    <t>OUVIDORIA-GPSO-MONITORA APOIO AO AT</t>
  </si>
  <si>
    <t>B23798</t>
  </si>
  <si>
    <t>SERGIO DOMINGOS VICENTE</t>
  </si>
  <si>
    <t>B23805</t>
  </si>
  <si>
    <t>FERNANDO MELLO SPEROTTO</t>
  </si>
  <si>
    <t>00100710311100</t>
  </si>
  <si>
    <t>ENGENHARIA-GPOC-GER PROJ OBRAS CIVI</t>
  </si>
  <si>
    <t>B23810</t>
  </si>
  <si>
    <t>DORESMARI ROSA DALLA VECCHIA BASSANI</t>
  </si>
  <si>
    <t>B23813</t>
  </si>
  <si>
    <t>MARCIO KAISER</t>
  </si>
  <si>
    <t>00100300311000</t>
  </si>
  <si>
    <t>GESTAO PESSOAS-GTP-CHEFIA</t>
  </si>
  <si>
    <t>B23816</t>
  </si>
  <si>
    <t>CLAUDIO TREVIZAN</t>
  </si>
  <si>
    <t>B23819</t>
  </si>
  <si>
    <t>CARLOS EDUARDO DA ROSA CAVALLI</t>
  </si>
  <si>
    <t>00300000037200</t>
  </si>
  <si>
    <t>AZENHA-GREMIO</t>
  </si>
  <si>
    <t>B23823</t>
  </si>
  <si>
    <t>JOAO ELOI WERLANG</t>
  </si>
  <si>
    <t>B23824</t>
  </si>
  <si>
    <t>SONIA REGINA FERNANDES HELGUERA</t>
  </si>
  <si>
    <t>B23828</t>
  </si>
  <si>
    <t>ROBERTO ANGELO BERTASI</t>
  </si>
  <si>
    <t>05820000000000</t>
  </si>
  <si>
    <t>CHAPECO</t>
  </si>
  <si>
    <t>B23829</t>
  </si>
  <si>
    <t>OCTAVIANO NELSON DE PINHO BRITES</t>
  </si>
  <si>
    <t>B23836</t>
  </si>
  <si>
    <t>ALTAMIR BALDIN</t>
  </si>
  <si>
    <t>B23837</t>
  </si>
  <si>
    <t>MARILENE SEVERO BLANCO</t>
  </si>
  <si>
    <t>B23839</t>
  </si>
  <si>
    <t>ALEXANDRE FRANCO DIAS</t>
  </si>
  <si>
    <t>08450000074400</t>
  </si>
  <si>
    <t>BEIRA RIO-DAER</t>
  </si>
  <si>
    <t>B23845</t>
  </si>
  <si>
    <t>ANTONIO DARCIR BIOTO</t>
  </si>
  <si>
    <t>B23846</t>
  </si>
  <si>
    <t>SERGIO ROBERTO BORGES</t>
  </si>
  <si>
    <t>B23848</t>
  </si>
  <si>
    <t>ROSAURA MACHADO BANDEIRA</t>
  </si>
  <si>
    <t>B23851</t>
  </si>
  <si>
    <t>MARA LUCIA SILVEIRA KRUEL</t>
  </si>
  <si>
    <t>B23853</t>
  </si>
  <si>
    <t>SIMONE WUNSCH</t>
  </si>
  <si>
    <t>B23857</t>
  </si>
  <si>
    <t>CARLOS EUGENIO CARNIATO PEGORARO</t>
  </si>
  <si>
    <t>B23872</t>
  </si>
  <si>
    <t>GILBERTO ANDRE ZANARDO</t>
  </si>
  <si>
    <t>B23875</t>
  </si>
  <si>
    <t>MARIA HELENA DE MEDEIROS</t>
  </si>
  <si>
    <t>04100000099400</t>
  </si>
  <si>
    <t>SAO LEOPOLDO-UNISINOS</t>
  </si>
  <si>
    <t>B23881</t>
  </si>
  <si>
    <t>ADILSON CARNICER</t>
  </si>
  <si>
    <t>04130291000000</t>
  </si>
  <si>
    <t>SAO PAULO-ATENDIMENTO-GER COMPENS SUPORT CENT</t>
  </si>
  <si>
    <t>B23882</t>
  </si>
  <si>
    <t>ELIAS TEODORO</t>
  </si>
  <si>
    <t>B23888</t>
  </si>
  <si>
    <t>WELINGTON DE SOUZA VIEIRA</t>
  </si>
  <si>
    <t>B23890</t>
  </si>
  <si>
    <t>JULIO CEZAR RUZYCKI MIRANDA</t>
  </si>
  <si>
    <t>04120480400000</t>
  </si>
  <si>
    <t>SAO LUIZ GONZAGA-RURAL-GER NORMAS PLANEJAM ACOMPAN</t>
  </si>
  <si>
    <t>B23897</t>
  </si>
  <si>
    <t>SHIRLEY ISOLDA BARBIERI</t>
  </si>
  <si>
    <t>02142490200000</t>
  </si>
  <si>
    <t>ESTRELA-DISP-CEDIDOS</t>
  </si>
  <si>
    <t>B23898</t>
  </si>
  <si>
    <t>RENI LANDMEIER SOLETTI</t>
  </si>
  <si>
    <t>B23905</t>
  </si>
  <si>
    <t>SIMONE GUERRA BARCELOS HOFFMANN</t>
  </si>
  <si>
    <t>B23906</t>
  </si>
  <si>
    <t>CELSO LUIS LODI MARIN</t>
  </si>
  <si>
    <t>B23908</t>
  </si>
  <si>
    <t>CELSO BALTAZAR LEAL DOS SANTOS</t>
  </si>
  <si>
    <t>01370000000000</t>
  </si>
  <si>
    <t>CACAPAVA DO SUL</t>
  </si>
  <si>
    <t>B23912</t>
  </si>
  <si>
    <t>JOSE IVAN ROSA DA COSTA</t>
  </si>
  <si>
    <t>B23915</t>
  </si>
  <si>
    <t>NEIVA TERESINHA DE PICOLI</t>
  </si>
  <si>
    <t>B23917</t>
  </si>
  <si>
    <t>MARCIA ALBA GRADIN</t>
  </si>
  <si>
    <t>07620000000000</t>
  </si>
  <si>
    <t>AV.BRASIL P.FUNDO</t>
  </si>
  <si>
    <t>B23918</t>
  </si>
  <si>
    <t>SUZETE MARIA PAIM BASSO</t>
  </si>
  <si>
    <t>B23921</t>
  </si>
  <si>
    <t>CARLOS DIONEI CARVALHO MARINO</t>
  </si>
  <si>
    <t>03500000048800</t>
  </si>
  <si>
    <t>SANTA MARIA-P M ITAARA</t>
  </si>
  <si>
    <t>B23930</t>
  </si>
  <si>
    <t>VOLNEI PALUDETT PIZZUTI</t>
  </si>
  <si>
    <t>B23932</t>
  </si>
  <si>
    <t>JANETE MARIA PAIM DE CASTRO</t>
  </si>
  <si>
    <t>11380000000000</t>
  </si>
  <si>
    <t>CHARRUAS ALEGRETE</t>
  </si>
  <si>
    <t>B23941</t>
  </si>
  <si>
    <t>ANTONIO NERI GONCALVES LOPES</t>
  </si>
  <si>
    <t>B23943</t>
  </si>
  <si>
    <t>JULIO PAULO UZEJKA</t>
  </si>
  <si>
    <t>B23945</t>
  </si>
  <si>
    <t>MARISSON ROBERTO PACHECO FERNANDES</t>
  </si>
  <si>
    <t>B23946</t>
  </si>
  <si>
    <t>MARCIA PRUNES PEREIRA</t>
  </si>
  <si>
    <t>B23950</t>
  </si>
  <si>
    <t>ROSANE NUNES SIMON</t>
  </si>
  <si>
    <t>B23952</t>
  </si>
  <si>
    <t>CLARITA DE FATIMA FONSECA ABRAHIM</t>
  </si>
  <si>
    <t>B23954</t>
  </si>
  <si>
    <t>DALJA MARIA BOHN</t>
  </si>
  <si>
    <t>00101151502000</t>
  </si>
  <si>
    <t>FINANCEIRO-GMF-INTERBANCARIO BACK</t>
  </si>
  <si>
    <t>B23955</t>
  </si>
  <si>
    <t>MARILENE BEATRIZ FYDRYSZEWSKI</t>
  </si>
  <si>
    <t>B23963</t>
  </si>
  <si>
    <t>JOSE DIOGO RODRIGUES DA SILVA</t>
  </si>
  <si>
    <t>11220000000000</t>
  </si>
  <si>
    <t>SENTINELA DO SUL</t>
  </si>
  <si>
    <t>B23964</t>
  </si>
  <si>
    <t>MAGDA JANE TEZZARI</t>
  </si>
  <si>
    <t>B23967</t>
  </si>
  <si>
    <t>JULIO CONCORDIA DORNELES</t>
  </si>
  <si>
    <t>B23968</t>
  </si>
  <si>
    <t>LUIZ CARLOS VARGAS ALVES</t>
  </si>
  <si>
    <t>00100830311100</t>
  </si>
  <si>
    <t>NEGOCIOS ESPECIAIS-GGC-GER GESTAO CONTR</t>
  </si>
  <si>
    <t>B23970</t>
  </si>
  <si>
    <t>ANA CLELIA VARGAS REIS</t>
  </si>
  <si>
    <t>B23979</t>
  </si>
  <si>
    <t>CLAUDIA MARISA GOMES LONTRA</t>
  </si>
  <si>
    <t>B23983</t>
  </si>
  <si>
    <t>CLAUDIONIR COELHO</t>
  </si>
  <si>
    <t>B23987</t>
  </si>
  <si>
    <t>SERGIO LUIZ RAJAO FRIO</t>
  </si>
  <si>
    <t>B23990</t>
  </si>
  <si>
    <t>GREICE MARA KABKE HASSE</t>
  </si>
  <si>
    <t>B23994</t>
  </si>
  <si>
    <t>ANALISE MASTRANTONIO</t>
  </si>
  <si>
    <t>B24001</t>
  </si>
  <si>
    <t>MAURICIO SOARES</t>
  </si>
  <si>
    <t>08350000098300</t>
  </si>
  <si>
    <t>BORGES DE MEDEIROS-CAMARA VEREADORE</t>
  </si>
  <si>
    <t>B24005</t>
  </si>
  <si>
    <t>PAULO RENATO GUIMARAES MORAES</t>
  </si>
  <si>
    <t>03700350000000</t>
  </si>
  <si>
    <t>SANTO ANGELO-UNIDADE DE RECUPERACAO DE CREDITOS</t>
  </si>
  <si>
    <t>B24016</t>
  </si>
  <si>
    <t>MARINISE BOSCHI BOSSARDI</t>
  </si>
  <si>
    <t>B24017</t>
  </si>
  <si>
    <t>JOSE EUCLIDES SOARES DE CARLI</t>
  </si>
  <si>
    <t>B24018</t>
  </si>
  <si>
    <t>VERA MARIA CHIES</t>
  </si>
  <si>
    <t>B24025</t>
  </si>
  <si>
    <t>ISOLDA INES PEREIRA</t>
  </si>
  <si>
    <t>B24033</t>
  </si>
  <si>
    <t>CARLA DRESSLER</t>
  </si>
  <si>
    <t>B24041</t>
  </si>
  <si>
    <t>MIRIAN SALAMI PEGORARO</t>
  </si>
  <si>
    <t>B24048</t>
  </si>
  <si>
    <t>LUIS WEBER</t>
  </si>
  <si>
    <t>B24049</t>
  </si>
  <si>
    <t>JANETE MARIA ACHUTTI DUSO</t>
  </si>
  <si>
    <t>B24053</t>
  </si>
  <si>
    <t>JENNINE CERONI</t>
  </si>
  <si>
    <t>B24056</t>
  </si>
  <si>
    <t>ZENAIR MARIA GOIS COLLAZIOL</t>
  </si>
  <si>
    <t>00100400411000</t>
  </si>
  <si>
    <t>CONTABILIDADE-GCECFI-GER CONT FUN I</t>
  </si>
  <si>
    <t>B24057</t>
  </si>
  <si>
    <t>WALTER RENATO DINI GUIMARAES</t>
  </si>
  <si>
    <t>08510000000000</t>
  </si>
  <si>
    <t>WENCESLAU ESCOBAR</t>
  </si>
  <si>
    <t>B24062</t>
  </si>
  <si>
    <t>NAIRO MANTEZE</t>
  </si>
  <si>
    <t>B24063</t>
  </si>
  <si>
    <t>FATIMA MESQUITA ZAMPIVA</t>
  </si>
  <si>
    <t>B24071</t>
  </si>
  <si>
    <t>RANULFO SEVERO TRINDADE</t>
  </si>
  <si>
    <t>00100860601600</t>
  </si>
  <si>
    <t>CONTRATACOES-GP-MANUT CADASTRO</t>
  </si>
  <si>
    <t>B24079</t>
  </si>
  <si>
    <t>LUIZ ERNANI MACHADO DA LUZ</t>
  </si>
  <si>
    <t>B24092</t>
  </si>
  <si>
    <t>MILTON PAULO MARTINS FRANCONI</t>
  </si>
  <si>
    <t>01690000000000</t>
  </si>
  <si>
    <t>CAPAO DO LEAO</t>
  </si>
  <si>
    <t>B24097</t>
  </si>
  <si>
    <t>MARIA MARLENE DE MELO BALBINOTTI</t>
  </si>
  <si>
    <t>07530000073400</t>
  </si>
  <si>
    <t>NONOAI-P M GRAMADO DOS LOUREIROS</t>
  </si>
  <si>
    <t>B24099</t>
  </si>
  <si>
    <t>MARIO LUIZ MOREIRA DOS SANTOS</t>
  </si>
  <si>
    <t>B24103</t>
  </si>
  <si>
    <t>WAGNER PORTELLA VASCONCELLOS</t>
  </si>
  <si>
    <t>B24110</t>
  </si>
  <si>
    <t>JOAO DE PAULA NETO</t>
  </si>
  <si>
    <t>B24111</t>
  </si>
  <si>
    <t>MARINES CARRARO FONSECA</t>
  </si>
  <si>
    <t>00100670211000</t>
  </si>
  <si>
    <t>CRED IMOBILIARIO-GAC-GER ANAL CONTR-</t>
  </si>
  <si>
    <t>B24122</t>
  </si>
  <si>
    <t>JANIO ANTONIO BERNI DE BRUM</t>
  </si>
  <si>
    <t>03802490200000</t>
  </si>
  <si>
    <t>SAO BORJA-DISP-CEDIDOS</t>
  </si>
  <si>
    <t>B24123</t>
  </si>
  <si>
    <t>VERA DE FATIMA PRADO MATOS</t>
  </si>
  <si>
    <t>B24127</t>
  </si>
  <si>
    <t>CARLOS EDUARDO BONATTO FELTEN</t>
  </si>
  <si>
    <t>B24128</t>
  </si>
  <si>
    <t>CEZAR MARTIM BERWIG</t>
  </si>
  <si>
    <t>B24131</t>
  </si>
  <si>
    <t>AFONSO CARLOS KIELING</t>
  </si>
  <si>
    <t>B24144</t>
  </si>
  <si>
    <t>LUISA HELENA DA ROCHA MIRANDA</t>
  </si>
  <si>
    <t>B24146</t>
  </si>
  <si>
    <t>ANDRE LUIS DICK</t>
  </si>
  <si>
    <t>B24147</t>
  </si>
  <si>
    <t>ROBERTO FERREIRA DA SILVA</t>
  </si>
  <si>
    <t>00100480711300</t>
  </si>
  <si>
    <t>RURAL-GCRP-CONTROLE CP</t>
  </si>
  <si>
    <t>B24153</t>
  </si>
  <si>
    <t>PAULO AUGUSTO CARLOS ANDRIOTTI</t>
  </si>
  <si>
    <t>B24154</t>
  </si>
  <si>
    <t>CARLA BEIER LAUTERT</t>
  </si>
  <si>
    <t>00101630211100</t>
  </si>
  <si>
    <t>NEG DIGI REL CLIENTES-GPQ-GER PLANE QUAL</t>
  </si>
  <si>
    <t>B24156</t>
  </si>
  <si>
    <t>RICARDO BERVANGER</t>
  </si>
  <si>
    <t>B24158</t>
  </si>
  <si>
    <t>VANDERLEI ANTONIO MICHELON</t>
  </si>
  <si>
    <t>B24161</t>
  </si>
  <si>
    <t>VERA BARAZZETTI WEBER</t>
  </si>
  <si>
    <t>02880000000000</t>
  </si>
  <si>
    <t>NOVA PETROPOLIS</t>
  </si>
  <si>
    <t>B24168</t>
  </si>
  <si>
    <t>ALCEU PEDRO COSTA</t>
  </si>
  <si>
    <t>06180000000000</t>
  </si>
  <si>
    <t>B24170</t>
  </si>
  <si>
    <t>SANDRA HELENA DA CUNHA</t>
  </si>
  <si>
    <t>00100590611100</t>
  </si>
  <si>
    <t>RISCOS CORP-GRCC-GER RISCO CRED CAPITAL</t>
  </si>
  <si>
    <t>B24171</t>
  </si>
  <si>
    <t>SANTO FICHERA NETO</t>
  </si>
  <si>
    <t>B24172</t>
  </si>
  <si>
    <t>MARGARETE BEATRIZ GWOZDZ HERMES</t>
  </si>
  <si>
    <t>10250000000000</t>
  </si>
  <si>
    <t>PALHOCA</t>
  </si>
  <si>
    <t>B24173</t>
  </si>
  <si>
    <t>SILVANA BRESOLIN</t>
  </si>
  <si>
    <t>B24174</t>
  </si>
  <si>
    <t>ROSIMAR ALMEIDA DE OLIVEIRA</t>
  </si>
  <si>
    <t>00102141010000</t>
  </si>
  <si>
    <t>SECRETARIA-SUPORTE OPERACIONAL</t>
  </si>
  <si>
    <t>B24178</t>
  </si>
  <si>
    <t>ODILON JUVENAL DA SILVEIRA</t>
  </si>
  <si>
    <t>B24182</t>
  </si>
  <si>
    <t>CELERIO ARTUR BECKER</t>
  </si>
  <si>
    <t>09460000038100</t>
  </si>
  <si>
    <t>TEUTONIA-P M POCO DAS ANTAS</t>
  </si>
  <si>
    <t>B24183</t>
  </si>
  <si>
    <t>CRESCENCIO DOS SANTOS MARIANO</t>
  </si>
  <si>
    <t>B24185</t>
  </si>
  <si>
    <t>SOLANGE MARIA BLEY RIBEIRO</t>
  </si>
  <si>
    <t>B24190</t>
  </si>
  <si>
    <t>CARMEN NARCISA DALMASO</t>
  </si>
  <si>
    <t>03702490200000</t>
  </si>
  <si>
    <t>SANTO ANGELO-DISP-CEDIDOS</t>
  </si>
  <si>
    <t>B24191</t>
  </si>
  <si>
    <t>LUIS CARLOS DEZENGRINI</t>
  </si>
  <si>
    <t>B24193</t>
  </si>
  <si>
    <t>JORGE OBERMEIER DA SILVA</t>
  </si>
  <si>
    <t>B24194</t>
  </si>
  <si>
    <t>JANIO FERNANDO BONES</t>
  </si>
  <si>
    <t>B24205</t>
  </si>
  <si>
    <t>DAGOBERTO DORNELES DOS SANTOS</t>
  </si>
  <si>
    <t>45</t>
  </si>
  <si>
    <t>INQUERITO JUDICIAL</t>
  </si>
  <si>
    <t>B24208</t>
  </si>
  <si>
    <t>ELSIO LUIZ VIECELI</t>
  </si>
  <si>
    <t>B24222</t>
  </si>
  <si>
    <t>IDAIR PANIZ SPERB</t>
  </si>
  <si>
    <t>B24227</t>
  </si>
  <si>
    <t>CLAUDIO THOBER</t>
  </si>
  <si>
    <t>B24228</t>
  </si>
  <si>
    <t>JOLAR FELTRACO</t>
  </si>
  <si>
    <t>05480000000000</t>
  </si>
  <si>
    <t>CRUZEIRO SANTA ROSA</t>
  </si>
  <si>
    <t>B24229</t>
  </si>
  <si>
    <t>MARIA CRISTINA RABUSKE KACZAN</t>
  </si>
  <si>
    <t>00100380111100</t>
  </si>
  <si>
    <t>SISTEMAS-ADMINISTRACAO-SECRETARIA</t>
  </si>
  <si>
    <t>B24230</t>
  </si>
  <si>
    <t>SUELI TERESINHA FEIER</t>
  </si>
  <si>
    <t>B24232</t>
  </si>
  <si>
    <t>SIGRID SINGLAIR ELLWANGER SALCEDO</t>
  </si>
  <si>
    <t>02430000000000</t>
  </si>
  <si>
    <t>JOINVILLE</t>
  </si>
  <si>
    <t>B24235</t>
  </si>
  <si>
    <t>JORGE ROBERTO PORTO PAES</t>
  </si>
  <si>
    <t>B24239</t>
  </si>
  <si>
    <t>MARLISE HOFFMANN WAGNER</t>
  </si>
  <si>
    <t>B24241</t>
  </si>
  <si>
    <t>CARLA MARIA MASCHIO DE ANDRADE HEINZE</t>
  </si>
  <si>
    <t>B24242</t>
  </si>
  <si>
    <t>MILTON WUNSCH</t>
  </si>
  <si>
    <t>04230000000000</t>
  </si>
  <si>
    <t>TUCUNDUVA</t>
  </si>
  <si>
    <t>B24244</t>
  </si>
  <si>
    <t>VALDIR AIMI</t>
  </si>
  <si>
    <t>B24245</t>
  </si>
  <si>
    <t>LEODIR JOSE BRUN</t>
  </si>
  <si>
    <t>LUIZ ANTONIO MARQUEZAN BAGOLIN</t>
  </si>
  <si>
    <t>B24260</t>
  </si>
  <si>
    <t>JORGE ALBERTO FERREIRA BRANDAO</t>
  </si>
  <si>
    <t>B24263</t>
  </si>
  <si>
    <t>MARCO AURELIO GABBI</t>
  </si>
  <si>
    <t>B24264</t>
  </si>
  <si>
    <t>AIRTON SCHAUN DOMINGUES</t>
  </si>
  <si>
    <t>B24265</t>
  </si>
  <si>
    <t>CLOVIS EDUARDO CANEDA DA ROSA</t>
  </si>
  <si>
    <t>B24279</t>
  </si>
  <si>
    <t>JAQUELINE BURATTO BECKENKAMP</t>
  </si>
  <si>
    <t>B24282</t>
  </si>
  <si>
    <t>SIDNEI JACQUES</t>
  </si>
  <si>
    <t>05570000000000</t>
  </si>
  <si>
    <t>CAMBARA DO SUL</t>
  </si>
  <si>
    <t>B24285</t>
  </si>
  <si>
    <t>NIDIA MARIA CORREA HOCKMULLER</t>
  </si>
  <si>
    <t>B24286</t>
  </si>
  <si>
    <t>JANE DENISE SOARES JUNGES</t>
  </si>
  <si>
    <t>B24288</t>
  </si>
  <si>
    <t>CANDIDA JOVELINA BELMONTE ANTUNES</t>
  </si>
  <si>
    <t>03550000008400</t>
  </si>
  <si>
    <t>SANTA ROSA-FORO-SANTA ROSA</t>
  </si>
  <si>
    <t>B24292</t>
  </si>
  <si>
    <t>GLADIS DENISE DA ROSA</t>
  </si>
  <si>
    <t>B24293</t>
  </si>
  <si>
    <t>NELSON DIAS GERING</t>
  </si>
  <si>
    <t>B24302</t>
  </si>
  <si>
    <t>SERGIO CASTELAN DOS REIS</t>
  </si>
  <si>
    <t>B24304</t>
  </si>
  <si>
    <t>LUIZ EUGENIO GABBI</t>
  </si>
  <si>
    <t>B24308</t>
  </si>
  <si>
    <t>SERGIO RICHARD FAVARIN DE OLIVEIRA</t>
  </si>
  <si>
    <t>B24309</t>
  </si>
  <si>
    <t>CLOVIS LUIZ FONTOURA GUEDES</t>
  </si>
  <si>
    <t>B24313</t>
  </si>
  <si>
    <t>VALTER FRANCISCO ROCKENBACH</t>
  </si>
  <si>
    <t>03770000000000</t>
  </si>
  <si>
    <t>CAMOBI</t>
  </si>
  <si>
    <t>B24315</t>
  </si>
  <si>
    <t>CARLOS FONTOURA GUEDES</t>
  </si>
  <si>
    <t>B24317</t>
  </si>
  <si>
    <t>JACOB HILARIO NIEDERLE</t>
  </si>
  <si>
    <t>B24326</t>
  </si>
  <si>
    <t>ELCIO PAULO FORNARI</t>
  </si>
  <si>
    <t>B24333</t>
  </si>
  <si>
    <t>MARCO ANTONIO CANSI TAMS</t>
  </si>
  <si>
    <t>B24338</t>
  </si>
  <si>
    <t>JANETE TERESINHA CAFFI</t>
  </si>
  <si>
    <t>01800000029100</t>
  </si>
  <si>
    <t>CAXIAS DO SUL-CARTORIO DE PROTESTOS</t>
  </si>
  <si>
    <t>B24339</t>
  </si>
  <si>
    <t>NADIA REGINA CHEDID POERSCH</t>
  </si>
  <si>
    <t>B24344</t>
  </si>
  <si>
    <t>CESAR AUGUSTO SILVEIRA DE OLIVEIRA</t>
  </si>
  <si>
    <t>B24345</t>
  </si>
  <si>
    <t>LOSANGELA MARIA TRILHA CAMARGO</t>
  </si>
  <si>
    <t>B24346</t>
  </si>
  <si>
    <t>CLAUDIO BURIN STEFANELO</t>
  </si>
  <si>
    <t>08152490200000</t>
  </si>
  <si>
    <t>BALNEARIO CAMBORIU-DISP-CEDIDOS</t>
  </si>
  <si>
    <t>B24356</t>
  </si>
  <si>
    <t>JAIRO TRAMONTIN</t>
  </si>
  <si>
    <t>06060000000000</t>
  </si>
  <si>
    <t>PIO X</t>
  </si>
  <si>
    <t>B24359</t>
  </si>
  <si>
    <t>LUIS ANTONIO DO NASCIMENTO MACIEL</t>
  </si>
  <si>
    <t>01650000000000</t>
  </si>
  <si>
    <t>CANOAS</t>
  </si>
  <si>
    <t>B24360</t>
  </si>
  <si>
    <t>CIRINEU CEOLIN</t>
  </si>
  <si>
    <t>B24368</t>
  </si>
  <si>
    <t>ROBERTO ALVES DE VASCONCELLO</t>
  </si>
  <si>
    <t>B24376</t>
  </si>
  <si>
    <t>JULIO CEZAR SANTANA OSORIO</t>
  </si>
  <si>
    <t>B24382</t>
  </si>
  <si>
    <t>EDUARDO LEDO HIDALGO</t>
  </si>
  <si>
    <t>B24385</t>
  </si>
  <si>
    <t>RICARDO URDANIZ MACHADO</t>
  </si>
  <si>
    <t>01202490200000</t>
  </si>
  <si>
    <t>BAGE-DISP-CEDIDOS</t>
  </si>
  <si>
    <t>B24395</t>
  </si>
  <si>
    <t>JAIME MENDES</t>
  </si>
  <si>
    <t>B24403</t>
  </si>
  <si>
    <t>ANTONIO TADEU MENEZES</t>
  </si>
  <si>
    <t>03502490200000</t>
  </si>
  <si>
    <t>SANTA MARIA-DISP-CEDIDOS</t>
  </si>
  <si>
    <t>B24404</t>
  </si>
  <si>
    <t>WILMAR PIRES</t>
  </si>
  <si>
    <t>B24405</t>
  </si>
  <si>
    <t>MARLENE GUIMARAES SARTURI</t>
  </si>
  <si>
    <t>B24411</t>
  </si>
  <si>
    <t>JOAO CARLOS COFFY FILHO</t>
  </si>
  <si>
    <t>00100270111000</t>
  </si>
  <si>
    <t>GESTAO-ADMINISTRACAO-CHEFIA</t>
  </si>
  <si>
    <t>B24415</t>
  </si>
  <si>
    <t>EDMILSON JOSE ORO</t>
  </si>
  <si>
    <t>02050000000000</t>
  </si>
  <si>
    <t>DAVID CANABARRO</t>
  </si>
  <si>
    <t>B24416</t>
  </si>
  <si>
    <t>ROBERTO LANES SOARES VIEIRA</t>
  </si>
  <si>
    <t>04402490200000</t>
  </si>
  <si>
    <t>VACARIA-DISP-CEDIDOS</t>
  </si>
  <si>
    <t>B24418</t>
  </si>
  <si>
    <t>IZABETE TERESINHA BRANDALISE</t>
  </si>
  <si>
    <t>B24425</t>
  </si>
  <si>
    <t>MERCIE MAGNABOSCO</t>
  </si>
  <si>
    <t>03403060000000</t>
  </si>
  <si>
    <t>SANTA CRUZ DO SUL-SUP REG CENTRO</t>
  </si>
  <si>
    <t>B24426</t>
  </si>
  <si>
    <t>MIRNA KETTL BLEIL</t>
  </si>
  <si>
    <t>B24431</t>
  </si>
  <si>
    <t>ROGES NATALIO LIRIO</t>
  </si>
  <si>
    <t>00102310811000</t>
  </si>
  <si>
    <t>AUDITORIA-GAA-GER AUDIT ADMINIST-CHEFIA</t>
  </si>
  <si>
    <t>B24438</t>
  </si>
  <si>
    <t>JOSE TADEU MIRANDA</t>
  </si>
  <si>
    <t>B24441</t>
  </si>
  <si>
    <t>ANA LUIZA HORVATH PAVANI</t>
  </si>
  <si>
    <t>B24443</t>
  </si>
  <si>
    <t>ZENI SILVA HECKTHEUER</t>
  </si>
  <si>
    <t>B24448</t>
  </si>
  <si>
    <t>SERGIO LUIZ MORAES NEVES</t>
  </si>
  <si>
    <t>B24462</t>
  </si>
  <si>
    <t>ARLINDO NELSON PAZINI</t>
  </si>
  <si>
    <t>B24467</t>
  </si>
  <si>
    <t>NOEDI BARCELOS AMARAL</t>
  </si>
  <si>
    <t>03100000103500</t>
  </si>
  <si>
    <t>PASSO FUNDO-PA HOSP.SAO VICENTE</t>
  </si>
  <si>
    <t>B24468</t>
  </si>
  <si>
    <t>SANDRA MARGARETI BRAIR</t>
  </si>
  <si>
    <t>B24485</t>
  </si>
  <si>
    <t>DEISE LUCI FONSECA DOS SANTOS</t>
  </si>
  <si>
    <t>B24488</t>
  </si>
  <si>
    <t>MARILZA ROCHA DIAS</t>
  </si>
  <si>
    <t>B24496</t>
  </si>
  <si>
    <t>DULCIMARA REGINA ROSPIDE RADAELLI</t>
  </si>
  <si>
    <t>CLAUDETE DALL AGNOL BERTUZZI</t>
  </si>
  <si>
    <t>05920000000000</t>
  </si>
  <si>
    <t>CIRIACO</t>
  </si>
  <si>
    <t>B24498</t>
  </si>
  <si>
    <t>RONALD SCHUCH</t>
  </si>
  <si>
    <t>B24499</t>
  </si>
  <si>
    <t>LUIS FERNANDO WAGNER MULLER</t>
  </si>
  <si>
    <t>02170291000000</t>
  </si>
  <si>
    <t>FLORIANOPOLIS-ATENDIMENTO-GER COMPENS SUPORT CENT</t>
  </si>
  <si>
    <t>B24501</t>
  </si>
  <si>
    <t>IDERALDO CORREA</t>
  </si>
  <si>
    <t>B24511</t>
  </si>
  <si>
    <t>OLINTO FRAGA DOS SANTOS</t>
  </si>
  <si>
    <t>B24520</t>
  </si>
  <si>
    <t>JACOB ALBERTO SCHMIDT</t>
  </si>
  <si>
    <t>B24571</t>
  </si>
  <si>
    <t>ROSANE GIACOMETTI VALENTE</t>
  </si>
  <si>
    <t>B24584</t>
  </si>
  <si>
    <t>MARA ELISA SACCARDO ROCHA</t>
  </si>
  <si>
    <t>10720000000000</t>
  </si>
  <si>
    <t>UPF CAMPUS I</t>
  </si>
  <si>
    <t>B24589</t>
  </si>
  <si>
    <t>HAMILTON GONCALVES ROCHA</t>
  </si>
  <si>
    <t>00100580312000</t>
  </si>
  <si>
    <t>TECNOLOGIA-GRC-SUPORTE REDE CORPORA</t>
  </si>
  <si>
    <t>B24590</t>
  </si>
  <si>
    <t>PAULO RICARDO BERGMANN</t>
  </si>
  <si>
    <t>B24597</t>
  </si>
  <si>
    <t>HELOISA DE SOUZA AYDOS</t>
  </si>
  <si>
    <t>B24616</t>
  </si>
  <si>
    <t>JULES PITAGORAS DOS SANTOS</t>
  </si>
  <si>
    <t>B24617</t>
  </si>
  <si>
    <t>LUIS CARLOS DEMARTINI</t>
  </si>
  <si>
    <t>00100590611000</t>
  </si>
  <si>
    <t>RISCOS CORP-GRCC-GER RISCO CREDI CAPI-CH</t>
  </si>
  <si>
    <t>B24619</t>
  </si>
  <si>
    <t>IZANE VERENI GEWEHR ZAPPE</t>
  </si>
  <si>
    <t>B24623</t>
  </si>
  <si>
    <t>NELSON LUIS SPESSATTO</t>
  </si>
  <si>
    <t>B24624</t>
  </si>
  <si>
    <t>LEILA BAUM</t>
  </si>
  <si>
    <t>B24629</t>
  </si>
  <si>
    <t>ARNO LLANTADA SEIBEL</t>
  </si>
  <si>
    <t>B24632</t>
  </si>
  <si>
    <t>MARILENE OLDONI KIRST</t>
  </si>
  <si>
    <t>01950450801100</t>
  </si>
  <si>
    <t>CURITIBA-CAMBIO-AG CURITIBA-ANALISTAS</t>
  </si>
  <si>
    <t>B24636</t>
  </si>
  <si>
    <t>VERA LUCIA GELLER WEILER</t>
  </si>
  <si>
    <t>B24638</t>
  </si>
  <si>
    <t>IRLETI LEONI GOLLMANN VARGAS</t>
  </si>
  <si>
    <t>B24641</t>
  </si>
  <si>
    <t>ALVARO ROGERIO SCHMIDT</t>
  </si>
  <si>
    <t>03290000000000</t>
  </si>
  <si>
    <t>REDENTORA</t>
  </si>
  <si>
    <t>B24643</t>
  </si>
  <si>
    <t>SERGIO ALBERTO SCHNEIDER</t>
  </si>
  <si>
    <t>B24655</t>
  </si>
  <si>
    <t>LOURDES HELENA SOUZA DA ROSA</t>
  </si>
  <si>
    <t>B24657</t>
  </si>
  <si>
    <t>MARIA LUCIA RUTTA FERREIRA</t>
  </si>
  <si>
    <t>00100850111000</t>
  </si>
  <si>
    <t>UNID MERC CAP OPER ESTR - SUPERINTENDENC</t>
  </si>
  <si>
    <t>B24665</t>
  </si>
  <si>
    <t>EVERSOM ALCIDES DA ROSA</t>
  </si>
  <si>
    <t>B24670</t>
  </si>
  <si>
    <t>VERA REGINA SEUS PAZ</t>
  </si>
  <si>
    <t>00490000000000</t>
  </si>
  <si>
    <t>BOM CONSELHO</t>
  </si>
  <si>
    <t>B24677</t>
  </si>
  <si>
    <t>JOSE ERNANI GRAEFF</t>
  </si>
  <si>
    <t>B24686</t>
  </si>
  <si>
    <t>HELENA CATARINA DOS SANTOS</t>
  </si>
  <si>
    <t>B24688</t>
  </si>
  <si>
    <t>LUIZ VLADINEI DA CUNHA GONCALVES</t>
  </si>
  <si>
    <t>00112500000000</t>
  </si>
  <si>
    <t>B24691</t>
  </si>
  <si>
    <t>NELSON SASSI</t>
  </si>
  <si>
    <t>00100760211000</t>
  </si>
  <si>
    <t>NUCLEO-GPM-GER PLANEJAMENTO MONITOR</t>
  </si>
  <si>
    <t>B24692</t>
  </si>
  <si>
    <t>SILVIA FERNANDA BARRETO FERREIRA</t>
  </si>
  <si>
    <t>07020000000000</t>
  </si>
  <si>
    <t>BOULEVARD</t>
  </si>
  <si>
    <t>B24693</t>
  </si>
  <si>
    <t>LIVO REINOLDO GLANZEL</t>
  </si>
  <si>
    <t>B24694</t>
  </si>
  <si>
    <t>WOLNEI MAR GLEIT</t>
  </si>
  <si>
    <t>B24703</t>
  </si>
  <si>
    <t>MARIA LUCIA DE AZEVEDO PADILHA</t>
  </si>
  <si>
    <t>B24705</t>
  </si>
  <si>
    <t>LUIS FERNANDO MARTINS SOUZA</t>
  </si>
  <si>
    <t>B24708</t>
  </si>
  <si>
    <t>ANTONIO CARLOS JORGE MOSCOSO</t>
  </si>
  <si>
    <t>B24712</t>
  </si>
  <si>
    <t>ILCA MARIA LANCANOVA</t>
  </si>
  <si>
    <t>B24713</t>
  </si>
  <si>
    <t>CELSO LOPES SEUS</t>
  </si>
  <si>
    <t>B24715</t>
  </si>
  <si>
    <t>FLAVIO FRANCISCO GIBON COELHO</t>
  </si>
  <si>
    <t>B24720</t>
  </si>
  <si>
    <t>CARMEN FACHINETTO EHLERS</t>
  </si>
  <si>
    <t>B24723</t>
  </si>
  <si>
    <t>CARMEN REGINA VIEIRA BONILHA</t>
  </si>
  <si>
    <t>B24736</t>
  </si>
  <si>
    <t>MIRIAN SORAYA ROBATTINI ZANETTI</t>
  </si>
  <si>
    <t>07550000000000</t>
  </si>
  <si>
    <t>NOVA BASSANO</t>
  </si>
  <si>
    <t>B24737</t>
  </si>
  <si>
    <t>GILBERTO BRITO TRAVI</t>
  </si>
  <si>
    <t>B24738</t>
  </si>
  <si>
    <t>PERCIO MARQUES DA SILVEIRA</t>
  </si>
  <si>
    <t>B24741</t>
  </si>
  <si>
    <t>ALEXANDRE PEDRO PONZI</t>
  </si>
  <si>
    <t>00100840111000</t>
  </si>
  <si>
    <t>UNID REL INV - URI - SUPERINTENDENCIA</t>
  </si>
  <si>
    <t>B24742</t>
  </si>
  <si>
    <t>JOEL CEZAR BAPTISTA MEDEIROS</t>
  </si>
  <si>
    <t>00100480411100</t>
  </si>
  <si>
    <t>RURAL-GNPA-GER NORMAS PLANEJA ACOMP</t>
  </si>
  <si>
    <t>B24750</t>
  </si>
  <si>
    <t>MARILUZ PELICER GALLINA</t>
  </si>
  <si>
    <t>B24752</t>
  </si>
  <si>
    <t>ROSANE TERESINHA LOSEKANN</t>
  </si>
  <si>
    <t>B24754</t>
  </si>
  <si>
    <t>MARIA HELENA DA COSTA SANTOS</t>
  </si>
  <si>
    <t>B24763</t>
  </si>
  <si>
    <t>SILVIA MANIQUE BARBOSA</t>
  </si>
  <si>
    <t>00100930311200</t>
  </si>
  <si>
    <t>GOVERNANCA TI-GSG-GER SUP GOVERNANCA</t>
  </si>
  <si>
    <t>B24765</t>
  </si>
  <si>
    <t>MILTON LEVI GONCALVES LEITE</t>
  </si>
  <si>
    <t>04190000000000</t>
  </si>
  <si>
    <t>TAPES</t>
  </si>
  <si>
    <t>B24766</t>
  </si>
  <si>
    <t>MARLETE INES MIOTTO</t>
  </si>
  <si>
    <t>10820000000000</t>
  </si>
  <si>
    <t>MARIA ELIZABETH</t>
  </si>
  <si>
    <t>B24772</t>
  </si>
  <si>
    <t>ANA MARIA POHLMANN MORAES</t>
  </si>
  <si>
    <t>B24775</t>
  </si>
  <si>
    <t>ANAYDE DE OLIVEIRA SANTOS</t>
  </si>
  <si>
    <t>B24777</t>
  </si>
  <si>
    <t>PAULO BENEDITO NUNES</t>
  </si>
  <si>
    <t>B24778</t>
  </si>
  <si>
    <t>BERENICE PIPPI FELIN</t>
  </si>
  <si>
    <t>08310000000000</t>
  </si>
  <si>
    <t>AV.BALTAZAR O.GARCIA</t>
  </si>
  <si>
    <t>B24781</t>
  </si>
  <si>
    <t>VERA REGINA WEBER</t>
  </si>
  <si>
    <t>B24784</t>
  </si>
  <si>
    <t>CARMEN ELIANA CHARAO CORADINI</t>
  </si>
  <si>
    <t>B24785</t>
  </si>
  <si>
    <t>CLAUDIO FERREIRA DE LIMA</t>
  </si>
  <si>
    <t>00100480711100</t>
  </si>
  <si>
    <t>RURAL-GCRP-ANALISE-CP</t>
  </si>
  <si>
    <t>B24786</t>
  </si>
  <si>
    <t>IEDA MARIA SCHERER</t>
  </si>
  <si>
    <t>06270000000000</t>
  </si>
  <si>
    <t>FORMIGUEIRO</t>
  </si>
  <si>
    <t>B24788</t>
  </si>
  <si>
    <t>JOSE ENIO DE SOUZA TEIXEIRA</t>
  </si>
  <si>
    <t>B24792</t>
  </si>
  <si>
    <t>ADEMIR VARGAS</t>
  </si>
  <si>
    <t>B24795</t>
  </si>
  <si>
    <t>LIAMARA PERONIO CLERICI</t>
  </si>
  <si>
    <t>B24798</t>
  </si>
  <si>
    <t>ANDRE LUIZ DE QUEVEDO CESAR</t>
  </si>
  <si>
    <t>09580000005400</t>
  </si>
  <si>
    <t>B24802</t>
  </si>
  <si>
    <t>NEUSA FATIMA MATHIONI DE MARCO</t>
  </si>
  <si>
    <t>B24805</t>
  </si>
  <si>
    <t>CECILIA MACHADO ODY</t>
  </si>
  <si>
    <t>B24806</t>
  </si>
  <si>
    <t>OLGA MARIA SILVA ELKFURY</t>
  </si>
  <si>
    <t>B24813</t>
  </si>
  <si>
    <t>TANIA CLARISSE NERY RAUBER</t>
  </si>
  <si>
    <t>B24816</t>
  </si>
  <si>
    <t>SOLANO SANTOS ROBIN</t>
  </si>
  <si>
    <t>08190000000000</t>
  </si>
  <si>
    <t>SAPUCAIA DO SUL</t>
  </si>
  <si>
    <t>B24819</t>
  </si>
  <si>
    <t>ASTOR JOSE GABRIEL</t>
  </si>
  <si>
    <t>B24820</t>
  </si>
  <si>
    <t>DIRCIOMAR VIEIRA MACHADO</t>
  </si>
  <si>
    <t>B24827</t>
  </si>
  <si>
    <t>MARENI MERLO</t>
  </si>
  <si>
    <t>B24828</t>
  </si>
  <si>
    <t>ROMEU FRANCISCO VAZ ALMERON</t>
  </si>
  <si>
    <t>00150000000000</t>
  </si>
  <si>
    <t>CARLOS GOMES</t>
  </si>
  <si>
    <t>B24833</t>
  </si>
  <si>
    <t>TATIANA DOS SANTOS GUEDES</t>
  </si>
  <si>
    <t>B24838</t>
  </si>
  <si>
    <t>JORGE AMAURI PEREIRA RIETA</t>
  </si>
  <si>
    <t>03800000000000</t>
  </si>
  <si>
    <t>SAO BORJA</t>
  </si>
  <si>
    <t>B24839</t>
  </si>
  <si>
    <t>FERNANDES NOVELLO</t>
  </si>
  <si>
    <t>07930000000000</t>
  </si>
  <si>
    <t>RONDA ALTA</t>
  </si>
  <si>
    <t>B24843</t>
  </si>
  <si>
    <t>LUCIARA DA SILVA</t>
  </si>
  <si>
    <t>00100382311600</t>
  </si>
  <si>
    <t>SISTEMAS-GP V- FINANCEIRO-DEPOSITO</t>
  </si>
  <si>
    <t>B24844</t>
  </si>
  <si>
    <t>VILSON JOSE BERTON</t>
  </si>
  <si>
    <t>B24845</t>
  </si>
  <si>
    <t>JACIRO ANTONIO FRASSON VIDOTTO</t>
  </si>
  <si>
    <t>B24846</t>
  </si>
  <si>
    <t>JOAO EDGAR KACZAN</t>
  </si>
  <si>
    <t>B24852</t>
  </si>
  <si>
    <t>MARIA APARECIDA BUSANELLO</t>
  </si>
  <si>
    <t>00100760311100</t>
  </si>
  <si>
    <t>NUCLEO-GMR-GERENCIA METAS DE RECEIT</t>
  </si>
  <si>
    <t>B24854</t>
  </si>
  <si>
    <t>MIGUEL LUIZ PERES DA FONTOURA</t>
  </si>
  <si>
    <t>B24857</t>
  </si>
  <si>
    <t>EDSON LUIZ PEREZ MENEZES</t>
  </si>
  <si>
    <t>B24859</t>
  </si>
  <si>
    <t>CRISTIANO MATEUS DE AZEVEDO</t>
  </si>
  <si>
    <t>10100350000000</t>
  </si>
  <si>
    <t>ESTREITO-UNIDADE DE RECUPERACAO DE CREDITOS</t>
  </si>
  <si>
    <t>B24861</t>
  </si>
  <si>
    <t>MARTA HELENA BRUSCHI OMIZZOLO</t>
  </si>
  <si>
    <t>B24879</t>
  </si>
  <si>
    <t>PAULO WILLERS</t>
  </si>
  <si>
    <t>B24880</t>
  </si>
  <si>
    <t>ADALBERTO LUIS SOMAVILLA</t>
  </si>
  <si>
    <t>03382490200000</t>
  </si>
  <si>
    <t>RIO PARDO-DISP-CEDIDOS</t>
  </si>
  <si>
    <t>B24882</t>
  </si>
  <si>
    <t>CENIRA TERESINHA DOS SANTOS</t>
  </si>
  <si>
    <t>B24887</t>
  </si>
  <si>
    <t>MARILENE DA SILVA BERWANGER</t>
  </si>
  <si>
    <t>04100000000000</t>
  </si>
  <si>
    <t>SAO LEOPOLDO</t>
  </si>
  <si>
    <t>B24888</t>
  </si>
  <si>
    <t>MARISA REJANE STURMER</t>
  </si>
  <si>
    <t>B24890</t>
  </si>
  <si>
    <t>ROSANE MARIA ZAMBRA BILIBIO</t>
  </si>
  <si>
    <t>B24891</t>
  </si>
  <si>
    <t>RUBEM CARLOS DE MORAIS STEIN</t>
  </si>
  <si>
    <t>00100580711300</t>
  </si>
  <si>
    <t>TECNOLOGIA-GPDC-PROJETOS DO DATACEN</t>
  </si>
  <si>
    <t>B24892</t>
  </si>
  <si>
    <t>VALDIR PAULO ENDRES</t>
  </si>
  <si>
    <t>01700000005700</t>
  </si>
  <si>
    <t>CARAZINHO-FORO CARAZINHO</t>
  </si>
  <si>
    <t>B24893</t>
  </si>
  <si>
    <t>ATHOS VANDERLEI GONCALVES CAPELETTI</t>
  </si>
  <si>
    <t>B24894</t>
  </si>
  <si>
    <t>SILVIO LOPES BASTOS</t>
  </si>
  <si>
    <t>00772490000000</t>
  </si>
  <si>
    <t>PARCAO-FUNCIONARIOS EM DISPONIBILIDADE</t>
  </si>
  <si>
    <t>B24898</t>
  </si>
  <si>
    <t>ELISETE MARIA PIVOTTO CENTENARO</t>
  </si>
  <si>
    <t>B24900</t>
  </si>
  <si>
    <t>HELENA DE FATIMA GREGORY CUNHA</t>
  </si>
  <si>
    <t>B24901</t>
  </si>
  <si>
    <t>DOACIR NUNES XAVIER</t>
  </si>
  <si>
    <t>B24902</t>
  </si>
  <si>
    <t>IRIS KASPARI LUNKES</t>
  </si>
  <si>
    <t>B24903</t>
  </si>
  <si>
    <t>CHRISTINE AGUIAR BARCELLOS</t>
  </si>
  <si>
    <t>B24906</t>
  </si>
  <si>
    <t>ZAIRA INES GAZZIERO REGALIN</t>
  </si>
  <si>
    <t>B24907</t>
  </si>
  <si>
    <t>MAURO ROGERIO BARCELOS</t>
  </si>
  <si>
    <t>B24912</t>
  </si>
  <si>
    <t>MONICA VOGT</t>
  </si>
  <si>
    <t>06070000000000</t>
  </si>
  <si>
    <t>PATRIA NOVA</t>
  </si>
  <si>
    <t>B24913</t>
  </si>
  <si>
    <t>MARTA RENNER DOS SANTOS</t>
  </si>
  <si>
    <t>B24917</t>
  </si>
  <si>
    <t>ELIZABETE DA SILVEIRA PEREIRA</t>
  </si>
  <si>
    <t>B24922</t>
  </si>
  <si>
    <t>ROSANGELA LANGE</t>
  </si>
  <si>
    <t>10990000000000</t>
  </si>
  <si>
    <t>PALACIO DA JUSTICA</t>
  </si>
  <si>
    <t>B24923</t>
  </si>
  <si>
    <t>LUIS ANTONIO BENITES FERREIRA</t>
  </si>
  <si>
    <t>B24926</t>
  </si>
  <si>
    <t>ADEUM ANTONIO WEBER</t>
  </si>
  <si>
    <t>B24929</t>
  </si>
  <si>
    <t>RICARDO AFONSO RABUSKE</t>
  </si>
  <si>
    <t>B24930</t>
  </si>
  <si>
    <t>JORGE ALBERTO DA SILVA</t>
  </si>
  <si>
    <t>06120000000000</t>
  </si>
  <si>
    <t>CRISTAL</t>
  </si>
  <si>
    <t>B24931</t>
  </si>
  <si>
    <t>JOAQUIM EDUARDO ROCHA VASCONCELLOS</t>
  </si>
  <si>
    <t>00100381111600</t>
  </si>
  <si>
    <t>SISTEMAS-GST-SISTEMAS GENERICOS</t>
  </si>
  <si>
    <t>B24937</t>
  </si>
  <si>
    <t>PAULO CESAR ALMEIDA DA SILVEIRA</t>
  </si>
  <si>
    <t>B24938</t>
  </si>
  <si>
    <t>MARILENE CAPELAO</t>
  </si>
  <si>
    <t>B24940</t>
  </si>
  <si>
    <t>ANAELIR MARIA ROMAN</t>
  </si>
  <si>
    <t>02100000065800</t>
  </si>
  <si>
    <t>ERECHIM-MASTER SONDA SHOPPING</t>
  </si>
  <si>
    <t>B24946</t>
  </si>
  <si>
    <t>ARZELINDO PEREIRA</t>
  </si>
  <si>
    <t>08000000000000</t>
  </si>
  <si>
    <t>CHUI</t>
  </si>
  <si>
    <t>B24950</t>
  </si>
  <si>
    <t>FLAVIO SCHNEIDER</t>
  </si>
  <si>
    <t>B24953</t>
  </si>
  <si>
    <t>MARLIZE INES FRANZ</t>
  </si>
  <si>
    <t>B24956</t>
  </si>
  <si>
    <t>ANTONIO CARLOS GUERRA</t>
  </si>
  <si>
    <t>B24961</t>
  </si>
  <si>
    <t>MARLENE TEREZINHA NAZARETH CARLOS</t>
  </si>
  <si>
    <t>B24963</t>
  </si>
  <si>
    <t>MARGARETE TEREZINHA DALLAZEN</t>
  </si>
  <si>
    <t>03100350000000</t>
  </si>
  <si>
    <t>PASSO FUNDO-UNIDADE DE RECUPERACAO DE CREDITOS</t>
  </si>
  <si>
    <t>00376</t>
  </si>
  <si>
    <t>GER. DE NEGOCIOS GOV</t>
  </si>
  <si>
    <t>B24966</t>
  </si>
  <si>
    <t>NADIA REJANE DE LEAO SOUZA</t>
  </si>
  <si>
    <t>B24970</t>
  </si>
  <si>
    <t>JAQUELINE LANFREDI</t>
  </si>
  <si>
    <t>10740000000000</t>
  </si>
  <si>
    <t>BAIR.CRUZEIRO CAXIAS</t>
  </si>
  <si>
    <t>B24976</t>
  </si>
  <si>
    <t>JOSE LUIS REGHELIN</t>
  </si>
  <si>
    <t>B24977</t>
  </si>
  <si>
    <t>ANTONIO SCHEFFER SILVEIRA</t>
  </si>
  <si>
    <t>B24980</t>
  </si>
  <si>
    <t>MARA MARCIA DUFLOTH</t>
  </si>
  <si>
    <t>B24981</t>
  </si>
  <si>
    <t>MARINES BILHAR</t>
  </si>
  <si>
    <t>00100320111000</t>
  </si>
  <si>
    <t>VAREJO-ADMINISTRACAO-CHEFIA</t>
  </si>
  <si>
    <t>B24982</t>
  </si>
  <si>
    <t>CATARINA MARIA VAZ PICANCO</t>
  </si>
  <si>
    <t>B24985</t>
  </si>
  <si>
    <t>FABRICIO DESIDERIO DOS SANTOS</t>
  </si>
  <si>
    <t>B24986</t>
  </si>
  <si>
    <t>JANER MARIZA PIRES PIZZUTI</t>
  </si>
  <si>
    <t>B24987</t>
  </si>
  <si>
    <t>ELOMIR CATARINA DOS SANTOS</t>
  </si>
  <si>
    <t>B24988</t>
  </si>
  <si>
    <t>MAGDA MOTTA FRANTZ</t>
  </si>
  <si>
    <t>B24989</t>
  </si>
  <si>
    <t>RICARDO DA COSTA LIMA</t>
  </si>
  <si>
    <t>B24990</t>
  </si>
  <si>
    <t>MARLENE ZANG</t>
  </si>
  <si>
    <t>00770350000000</t>
  </si>
  <si>
    <t>PARCAO-UNIDADE DE RECUPERACAO DE CREDITOS</t>
  </si>
  <si>
    <t>B24991</t>
  </si>
  <si>
    <t>MARIO AUGUSTO SILVA DOCKHORN</t>
  </si>
  <si>
    <t>B24992</t>
  </si>
  <si>
    <t>GISLAINE TEREZINHA MOURA DOS SANTOS</t>
  </si>
  <si>
    <t>11030000000000</t>
  </si>
  <si>
    <t>TRIBUNAL DE JUSTICA</t>
  </si>
  <si>
    <t>B24994</t>
  </si>
  <si>
    <t>JANETE ZIENTARSKI FERNANDES</t>
  </si>
  <si>
    <t>00101151301800</t>
  </si>
  <si>
    <t>FINANCEIRO-GOI-CARTEIRA PROPRIA</t>
  </si>
  <si>
    <t>B24999</t>
  </si>
  <si>
    <t>VICTOR HUGO SILVEIRA GOMES</t>
  </si>
  <si>
    <t>B25001</t>
  </si>
  <si>
    <t>LOUVANI MARIA EIDELWEIN DA SILVA</t>
  </si>
  <si>
    <t>B25006</t>
  </si>
  <si>
    <t>JULIO CESAR NASCIMENTO DE OLIVEIRA</t>
  </si>
  <si>
    <t>B25010</t>
  </si>
  <si>
    <t>MARLENE BOLZAN</t>
  </si>
  <si>
    <t>00100900911000</t>
  </si>
  <si>
    <t>BANRISUL CARTOES-GEGC-GER EST GES COM-CH</t>
  </si>
  <si>
    <t>B25016</t>
  </si>
  <si>
    <t>ELTO JOSE PITOL</t>
  </si>
  <si>
    <t>04180480400000</t>
  </si>
  <si>
    <t>SOLEDADE-RURAL-GER NORMAS PLANEJAM ACOMPANHA</t>
  </si>
  <si>
    <t>B25024</t>
  </si>
  <si>
    <t>ROSANE RATHKE</t>
  </si>
  <si>
    <t>B25025</t>
  </si>
  <si>
    <t>NEUSA ANA FAVARETTO</t>
  </si>
  <si>
    <t>B25026</t>
  </si>
  <si>
    <t>ANGELINA ESTEVES PINOS</t>
  </si>
  <si>
    <t>B25027</t>
  </si>
  <si>
    <t>MIRIAN DUARTE</t>
  </si>
  <si>
    <t>B25028</t>
  </si>
  <si>
    <t>MIRIAM SEVERO DE OLIVEIRA</t>
  </si>
  <si>
    <t>B25030</t>
  </si>
  <si>
    <t>GILSON GOULART MACHADO</t>
  </si>
  <si>
    <t>B25033</t>
  </si>
  <si>
    <t>ISABEL REGINA GUGLIELMIN</t>
  </si>
  <si>
    <t>02850000000000</t>
  </si>
  <si>
    <t>NOVA PRATA</t>
  </si>
  <si>
    <t>B25034</t>
  </si>
  <si>
    <t>HARLEI LUIZ FONTANA</t>
  </si>
  <si>
    <t>B25037</t>
  </si>
  <si>
    <t>INES MARIA BOHN</t>
  </si>
  <si>
    <t>04110000000000</t>
  </si>
  <si>
    <t>SAO MARTINHO</t>
  </si>
  <si>
    <t>B25040</t>
  </si>
  <si>
    <t>CLEDI BENDER KOLANKIEWICZ</t>
  </si>
  <si>
    <t>B25041</t>
  </si>
  <si>
    <t>IEDA TEREZINHA GELAIN SANZOVO</t>
  </si>
  <si>
    <t>B25042</t>
  </si>
  <si>
    <t>RENE JOSE KOLLING</t>
  </si>
  <si>
    <t>B25043</t>
  </si>
  <si>
    <t>ELIANE SANTINA CASARIL</t>
  </si>
  <si>
    <t>B25045</t>
  </si>
  <si>
    <t>NOELI VEIGA DA COSTA</t>
  </si>
  <si>
    <t>B25046</t>
  </si>
  <si>
    <t>JOAO BATISTA LUMERTZ JUNIOR</t>
  </si>
  <si>
    <t>B25047</t>
  </si>
  <si>
    <t>PAULO DE TARSO CORREA COVOLO</t>
  </si>
  <si>
    <t>B25048</t>
  </si>
  <si>
    <t>CRISTIANE FINGER HAUBRICH</t>
  </si>
  <si>
    <t>03080000000000</t>
  </si>
  <si>
    <t>NOVA HARTZ</t>
  </si>
  <si>
    <t>B25052</t>
  </si>
  <si>
    <t>EDUARDO LUIZ SCHUCK</t>
  </si>
  <si>
    <t>B25054</t>
  </si>
  <si>
    <t>NOEMI MARIA RESMINI</t>
  </si>
  <si>
    <t>B25056</t>
  </si>
  <si>
    <t>MARIA ELISA MAGON</t>
  </si>
  <si>
    <t>B25057</t>
  </si>
  <si>
    <t>JOSE CARLOS SOUZA DE CAMPOS</t>
  </si>
  <si>
    <t>B25058</t>
  </si>
  <si>
    <t>DILZA DOS PASSOS MULLER</t>
  </si>
  <si>
    <t>07720000000000</t>
  </si>
  <si>
    <t>AREAL</t>
  </si>
  <si>
    <t>B25060</t>
  </si>
  <si>
    <t>MARGARETE LUIZA TRONCO</t>
  </si>
  <si>
    <t>B25061</t>
  </si>
  <si>
    <t>ROSA MARIA AIRES DA SILVA</t>
  </si>
  <si>
    <t>B25063</t>
  </si>
  <si>
    <t>ROSANA BEATRIZ NUNES ERTHAL</t>
  </si>
  <si>
    <t>B25064</t>
  </si>
  <si>
    <t>CARMEM LIANE WILDNER</t>
  </si>
  <si>
    <t>B25068</t>
  </si>
  <si>
    <t>IVETE KRAMER</t>
  </si>
  <si>
    <t>02140000000000</t>
  </si>
  <si>
    <t>ESTRELA</t>
  </si>
  <si>
    <t>B25073</t>
  </si>
  <si>
    <t>JOSE ANTONIO VIEIRA BORBA</t>
  </si>
  <si>
    <t>B25074</t>
  </si>
  <si>
    <t>IVONE CARVALHO CURTINAZ</t>
  </si>
  <si>
    <t>B25076</t>
  </si>
  <si>
    <t>ROSANE FACCENDA</t>
  </si>
  <si>
    <t>B25078</t>
  </si>
  <si>
    <t>CLEUSA MARISA UCLE VENTURA</t>
  </si>
  <si>
    <t>B25080</t>
  </si>
  <si>
    <t>ELOISA DE JESUS CORREA ROSA</t>
  </si>
  <si>
    <t>00100830411100</t>
  </si>
  <si>
    <t>NEGOCIOS ESPECIAIS-GPCFO-GER PRO CON FI</t>
  </si>
  <si>
    <t>B25083</t>
  </si>
  <si>
    <t>MARCIA DE MATOS UGULINI</t>
  </si>
  <si>
    <t>B25088</t>
  </si>
  <si>
    <t>JAIRO PORTELLA CAMERA</t>
  </si>
  <si>
    <t>00100441511000</t>
  </si>
  <si>
    <t>JURIDICO-NUCLEO JUR DE NEG BANC-GERENCIA</t>
  </si>
  <si>
    <t>B25093</t>
  </si>
  <si>
    <t>ADRIANA SAUER</t>
  </si>
  <si>
    <t>B25104</t>
  </si>
  <si>
    <t>LILIANE MARIA BRAZ SILVEIRA</t>
  </si>
  <si>
    <t>B25110</t>
  </si>
  <si>
    <t>NAURA LIZETE KUSSLER</t>
  </si>
  <si>
    <t>B25112</t>
  </si>
  <si>
    <t>DIVANA MARTH</t>
  </si>
  <si>
    <t>B25115</t>
  </si>
  <si>
    <t>MARELI CATARINA MAITO MINOTTO</t>
  </si>
  <si>
    <t>B25117</t>
  </si>
  <si>
    <t>MARA REGINA RODRIGUES ALVES</t>
  </si>
  <si>
    <t>B25123</t>
  </si>
  <si>
    <t>GILMAR DUARTE</t>
  </si>
  <si>
    <t>00100441110000</t>
  </si>
  <si>
    <t>JURIDICO-NUCLEO CONTEN TERCEIR ADMI</t>
  </si>
  <si>
    <t>B25127</t>
  </si>
  <si>
    <t>CLEIDI REGINA GEWEHR</t>
  </si>
  <si>
    <t>B25136</t>
  </si>
  <si>
    <t>JOSE LUIZ DE OLIVEIRA</t>
  </si>
  <si>
    <t>B25140</t>
  </si>
  <si>
    <t>OSMAR SANTANA DE OLIVEIRA</t>
  </si>
  <si>
    <t>B25141</t>
  </si>
  <si>
    <t>EDSON MATTIELLO</t>
  </si>
  <si>
    <t>00100480411400</t>
  </si>
  <si>
    <t>RURAL-GCRP-GESTAO DA INFORMACAO</t>
  </si>
  <si>
    <t>B25144</t>
  </si>
  <si>
    <t>JOSE CARLOS PAIM CORREA</t>
  </si>
  <si>
    <t>B25148</t>
  </si>
  <si>
    <t>CLAUDIA VARISCO</t>
  </si>
  <si>
    <t>02900330000000</t>
  </si>
  <si>
    <t>NOVO HAMBURGO-UNIDADE COMERCIAL CORPORATIVA</t>
  </si>
  <si>
    <t>B25153</t>
  </si>
  <si>
    <t>LEILA APARECIDA FERRARI TELES</t>
  </si>
  <si>
    <t>B25154</t>
  </si>
  <si>
    <t>KATHIA HELENA IAHNKE DE OLIVEIRA</t>
  </si>
  <si>
    <t>00100400401300</t>
  </si>
  <si>
    <t>CONTABILIDADE-GCECFI-CONSORCIO</t>
  </si>
  <si>
    <t>B25155</t>
  </si>
  <si>
    <t>LOIS ROGERIO SALDANHA DOS SANTOS</t>
  </si>
  <si>
    <t>B25156</t>
  </si>
  <si>
    <t>SANDRA REGINA OESTREICH FUNK</t>
  </si>
  <si>
    <t>B25158</t>
  </si>
  <si>
    <t>RENATA INES SCARTEZINI DADALT</t>
  </si>
  <si>
    <t>B25159</t>
  </si>
  <si>
    <t>NADIERGE ROSALI CZARNOBAY VANNINI</t>
  </si>
  <si>
    <t>B25160</t>
  </si>
  <si>
    <t>CARLA ROSANA KLEIN</t>
  </si>
  <si>
    <t>05710000000000</t>
  </si>
  <si>
    <t>PAVERAMA</t>
  </si>
  <si>
    <t>B25166</t>
  </si>
  <si>
    <t>RICARDO PARULA BIDESI</t>
  </si>
  <si>
    <t>00100451111000</t>
  </si>
  <si>
    <t>CAMBIO-GCC-GER CAPT CONTR-GERENCIA</t>
  </si>
  <si>
    <t>B25171</t>
  </si>
  <si>
    <t>MARIA CLEUSA PEREIRA</t>
  </si>
  <si>
    <t>B25177</t>
  </si>
  <si>
    <t>CARMEN SORDI</t>
  </si>
  <si>
    <t>B25179</t>
  </si>
  <si>
    <t>DENISE FALKENBERG CORREA</t>
  </si>
  <si>
    <t>09182490000000</t>
  </si>
  <si>
    <t>QUINZE DE NOVEMBRO-FUNCIONARIOS EM DISPONIBILIDADE</t>
  </si>
  <si>
    <t>B25180</t>
  </si>
  <si>
    <t>ELIANE BEATRIZ ELSNER REHN</t>
  </si>
  <si>
    <t>B25181</t>
  </si>
  <si>
    <t>CRISTIANE SILVEIRA MORALES</t>
  </si>
  <si>
    <t>B25182</t>
  </si>
  <si>
    <t>ROBERTO DE ABREU PEDROSO</t>
  </si>
  <si>
    <t>B25184</t>
  </si>
  <si>
    <t>ZAIRA DO HORTO GERARD RODRIGUES</t>
  </si>
  <si>
    <t>00100291201100</t>
  </si>
  <si>
    <t>ATENDIMENTO-GSA-AUTOMACAO</t>
  </si>
  <si>
    <t>B25188</t>
  </si>
  <si>
    <t>RICARDO AIRES SANTOS CARDOSO</t>
  </si>
  <si>
    <t>B25191</t>
  </si>
  <si>
    <t>PAULO RICARDO CORREA LOVATO</t>
  </si>
  <si>
    <t>B25193</t>
  </si>
  <si>
    <t>VALMOR EDUARDO CANTARELLI</t>
  </si>
  <si>
    <t>B25194</t>
  </si>
  <si>
    <t>STEFANI BRUNKHORST</t>
  </si>
  <si>
    <t>B25196</t>
  </si>
  <si>
    <t>SUELI VEADRIGO PICCOLI</t>
  </si>
  <si>
    <t>B25197</t>
  </si>
  <si>
    <t>LUIZ FERNANDO DE OLIVEIRA CARBONE</t>
  </si>
  <si>
    <t>B25202</t>
  </si>
  <si>
    <t>MARLETE LURDES REGINATTO BALDISSERA</t>
  </si>
  <si>
    <t>B25205</t>
  </si>
  <si>
    <t>DAISY DIVINA GODOY</t>
  </si>
  <si>
    <t>B25207</t>
  </si>
  <si>
    <t>MARIA GORETI SOARES DA PIEVA</t>
  </si>
  <si>
    <t>B25208</t>
  </si>
  <si>
    <t>ROBERTO MANFREDI</t>
  </si>
  <si>
    <t>B25214</t>
  </si>
  <si>
    <t>GISELE TEIXEIRA SPERB</t>
  </si>
  <si>
    <t>B25215</t>
  </si>
  <si>
    <t>ODIR ANTONIO ZALAMENA</t>
  </si>
  <si>
    <t>00100480111000</t>
  </si>
  <si>
    <t>RURAL-ADMINISTRACAO-CHEFIA</t>
  </si>
  <si>
    <t>B25218</t>
  </si>
  <si>
    <t>LUCIANO FELIN RIBEIRO</t>
  </si>
  <si>
    <t>JORGE BOLZAN DE FRANCESCHI</t>
  </si>
  <si>
    <t>00100580213600</t>
  </si>
  <si>
    <t>TECNOLOGIA-GOP-SUPORT OPER ESTACAO</t>
  </si>
  <si>
    <t>B25221</t>
  </si>
  <si>
    <t>VERENICE CLAUDETE MALLMANN MARCHT</t>
  </si>
  <si>
    <t>B25222</t>
  </si>
  <si>
    <t>CLAUDIO BLATTES FLORES</t>
  </si>
  <si>
    <t>B25223</t>
  </si>
  <si>
    <t>LUIS GONZAGA ANDRADE</t>
  </si>
  <si>
    <t>B25230</t>
  </si>
  <si>
    <t>SERGIO ABECH</t>
  </si>
  <si>
    <t>B25232</t>
  </si>
  <si>
    <t>NILSA STAUB STEIN</t>
  </si>
  <si>
    <t>B25233</t>
  </si>
  <si>
    <t>CARLOS HENRIQUE DE ALMEIDA</t>
  </si>
  <si>
    <t>00710</t>
  </si>
  <si>
    <t>TECN. EM INFORMATICA</t>
  </si>
  <si>
    <t>B25234</t>
  </si>
  <si>
    <t>ELIANE DA CUNHA GRINGS</t>
  </si>
  <si>
    <t>B25235</t>
  </si>
  <si>
    <t>NEITON LUIS MENDONCA CARVALHO</t>
  </si>
  <si>
    <t>B25236</t>
  </si>
  <si>
    <t>TANIA MARA VARGAS FRANCO</t>
  </si>
  <si>
    <t>00100430201100</t>
  </si>
  <si>
    <t>DESENVOLVIMENTO-GAA-GER ANALISE AVA</t>
  </si>
  <si>
    <t>B25237</t>
  </si>
  <si>
    <t>JUSCEMARA RAMOS NOVELLO</t>
  </si>
  <si>
    <t>01800580200000</t>
  </si>
  <si>
    <t>CAXIAS DO SUL-TECNOLOGIA-GOP-GERENCIA DE OPERACOE</t>
  </si>
  <si>
    <t>B25241</t>
  </si>
  <si>
    <t>CLEONICE DAL VESCO</t>
  </si>
  <si>
    <t>B25242</t>
  </si>
  <si>
    <t>MARIA JANETE MARCADELLA</t>
  </si>
  <si>
    <t>00100290801100</t>
  </si>
  <si>
    <t>ATENDIMENTO-GA-AUTOATENDIMENTO</t>
  </si>
  <si>
    <t>B25243</t>
  </si>
  <si>
    <t>ROBERTO ZIMMER</t>
  </si>
  <si>
    <t>00100700411000</t>
  </si>
  <si>
    <t>MICROCREDITO-GMO-GER MICRO E OPERAC-CHE</t>
  </si>
  <si>
    <t>B25244</t>
  </si>
  <si>
    <t>SANDRA DINIZ FERREIRA</t>
  </si>
  <si>
    <t>B25248</t>
  </si>
  <si>
    <t>MARI TEREZINHA SAGRILLO</t>
  </si>
  <si>
    <t>03700440400000</t>
  </si>
  <si>
    <t>SANTO ANGELO-JURIDICO-APOIO OPERATIVO</t>
  </si>
  <si>
    <t>B25249</t>
  </si>
  <si>
    <t>ELENIR JOAO TASCA</t>
  </si>
  <si>
    <t>06200000000000</t>
  </si>
  <si>
    <t>SAO JORGE</t>
  </si>
  <si>
    <t>B25251</t>
  </si>
  <si>
    <t>LUIZ CARLOS LEVANDOSKI</t>
  </si>
  <si>
    <t>B25252</t>
  </si>
  <si>
    <t>CLAUDIA RAMOS LUCCHESE</t>
  </si>
  <si>
    <t>B25255</t>
  </si>
  <si>
    <t>GERSON ANTONIO KUIAWINSKI</t>
  </si>
  <si>
    <t>00100291001300</t>
  </si>
  <si>
    <t>ATENDIMENTO-GCSC-COMPENSACAO MADRUG</t>
  </si>
  <si>
    <t>B25256</t>
  </si>
  <si>
    <t>MILTON LUCAS DA SILVA</t>
  </si>
  <si>
    <t>B25257</t>
  </si>
  <si>
    <t>DINEVA INES BREZOLIN DALMOLIN</t>
  </si>
  <si>
    <t>06130000061400</t>
  </si>
  <si>
    <t>FAXINAL DO SOTURNO-P M SAO JOAO POLESINE</t>
  </si>
  <si>
    <t>B25258</t>
  </si>
  <si>
    <t>ANTONIO RIVADAVIA BRANCO BERNARDI</t>
  </si>
  <si>
    <t>B25261</t>
  </si>
  <si>
    <t>ELIANI NEVES CALIL</t>
  </si>
  <si>
    <t>B25262</t>
  </si>
  <si>
    <t>ALA MARIA DOS SANTOS BERGMANN</t>
  </si>
  <si>
    <t>B25263</t>
  </si>
  <si>
    <t>CAETANO RODEL DE ASSIS</t>
  </si>
  <si>
    <t>B25266</t>
  </si>
  <si>
    <t>REGINA ANTUNES SANCHES VARGAS</t>
  </si>
  <si>
    <t>B25267</t>
  </si>
  <si>
    <t>OSVALDO PATRICIO STEYER</t>
  </si>
  <si>
    <t>B25268</t>
  </si>
  <si>
    <t>ELIANA DA SILVA CALETTI</t>
  </si>
  <si>
    <t>B25269</t>
  </si>
  <si>
    <t>CLERIS ROBERTO COSTA DA SILVA</t>
  </si>
  <si>
    <t>B25272</t>
  </si>
  <si>
    <t>PAULO CESAR REBELATO</t>
  </si>
  <si>
    <t>B25274</t>
  </si>
  <si>
    <t>CLEUSA DENISE GARCEZ MASSIGNAN</t>
  </si>
  <si>
    <t>02100480400000</t>
  </si>
  <si>
    <t>ERECHIM-RURAL-GER NORMAS PLANEJAM ACOMPANHA</t>
  </si>
  <si>
    <t>B25276</t>
  </si>
  <si>
    <t>LUIS FERNANDO HEEMANN</t>
  </si>
  <si>
    <t>B25277</t>
  </si>
  <si>
    <t>DALVA MARIA GUERRA SALVADOR</t>
  </si>
  <si>
    <t>B25280</t>
  </si>
  <si>
    <t>JOSETE BERNARDI RIBAS</t>
  </si>
  <si>
    <t>B25282</t>
  </si>
  <si>
    <t>GILDO IDO SIMON</t>
  </si>
  <si>
    <t>01020000000000</t>
  </si>
  <si>
    <t>AGUDO</t>
  </si>
  <si>
    <t>B25283</t>
  </si>
  <si>
    <t>ALCINO ALCIBIADES DUARTE</t>
  </si>
  <si>
    <t>B25288</t>
  </si>
  <si>
    <t>DANIEL BERNHARD</t>
  </si>
  <si>
    <t>00100440811000</t>
  </si>
  <si>
    <t>JURIDICO-NUCLEO TRAB PREVID-CHEFIA</t>
  </si>
  <si>
    <t>B25289</t>
  </si>
  <si>
    <t>IVETE DALLA ROSA</t>
  </si>
  <si>
    <t>B25291</t>
  </si>
  <si>
    <t>SONIA DE SOUZA E SILVA</t>
  </si>
  <si>
    <t>B25295</t>
  </si>
  <si>
    <t>APARICIO LOPES PACHECO</t>
  </si>
  <si>
    <t>04140000000000</t>
  </si>
  <si>
    <t>SAO SEPE</t>
  </si>
  <si>
    <t>B25297</t>
  </si>
  <si>
    <t>FREDERICO LAUFFER JUNIOR</t>
  </si>
  <si>
    <t>B25302</t>
  </si>
  <si>
    <t>LADEMIR SOARES DA MOTA</t>
  </si>
  <si>
    <t>B25303</t>
  </si>
  <si>
    <t>RUDIMAR FERRAZ</t>
  </si>
  <si>
    <t>B25305</t>
  </si>
  <si>
    <t>EDI FENNER NEUBUSER</t>
  </si>
  <si>
    <t>05870000000000</t>
  </si>
  <si>
    <t>CERRO LARGO</t>
  </si>
  <si>
    <t>B25306</t>
  </si>
  <si>
    <t>LUCIANE JOANA MARCANTE GONCALVES</t>
  </si>
  <si>
    <t>B25308</t>
  </si>
  <si>
    <t>LOSEL KRAS GARCIA</t>
  </si>
  <si>
    <t>B25312</t>
  </si>
  <si>
    <t>ADAO FERNANDO CARDOSO</t>
  </si>
  <si>
    <t>B25314</t>
  </si>
  <si>
    <t>ELISETE MARIA PINZON</t>
  </si>
  <si>
    <t>B25317</t>
  </si>
  <si>
    <t>ROSMERI SCHWEIG BRAATZ</t>
  </si>
  <si>
    <t>00100690201100</t>
  </si>
  <si>
    <t>SEGUROS-GN-GERENCIA DE NEGOCIOS</t>
  </si>
  <si>
    <t>B25318</t>
  </si>
  <si>
    <t>LUIZ CARLOS SOUZA SEVERO</t>
  </si>
  <si>
    <t>06870000000000</t>
  </si>
  <si>
    <t>AMARAL FERRADOR</t>
  </si>
  <si>
    <t>B25319</t>
  </si>
  <si>
    <t>SANDRA RITA FONTES DA ROSA</t>
  </si>
  <si>
    <t>B25320</t>
  </si>
  <si>
    <t>SOLANGE IVONEIDI BOURSCHEIT</t>
  </si>
  <si>
    <t>B25324</t>
  </si>
  <si>
    <t>MARILENE FATIMA ILGENFRITZ LANGNER</t>
  </si>
  <si>
    <t>B25325</t>
  </si>
  <si>
    <t>HELIO DOS SANTOS VIEIRA</t>
  </si>
  <si>
    <t>00100300311200</t>
  </si>
  <si>
    <t>GESTAO PESSOAS-GTP-TREINAMENTO</t>
  </si>
  <si>
    <t>B25328</t>
  </si>
  <si>
    <t>JAIRO PERSON</t>
  </si>
  <si>
    <t>B25331</t>
  </si>
  <si>
    <t>VALDIR ANTONIO SULZBACH</t>
  </si>
  <si>
    <t>03400330000000</t>
  </si>
  <si>
    <t>SANTA CRUZ DO SUL-UNIDADE COMERCIAL CORPORATIVA</t>
  </si>
  <si>
    <t>B25335</t>
  </si>
  <si>
    <t>SILVIO PITHAN FERREIRA</t>
  </si>
  <si>
    <t>B25336</t>
  </si>
  <si>
    <t>SILVANA AIMI</t>
  </si>
  <si>
    <t>B25337</t>
  </si>
  <si>
    <t>JOSE CARLOS RODRIGUES LEDUR</t>
  </si>
  <si>
    <t>B25338</t>
  </si>
  <si>
    <t>ROSELAINE DOS SANTOS E SILVA</t>
  </si>
  <si>
    <t>LUCIANO SURIS SIMOES PIRES</t>
  </si>
  <si>
    <t>00100630211000</t>
  </si>
  <si>
    <t>ANALISE CRED - G AN CRED COM II - GE</t>
  </si>
  <si>
    <t>B25341</t>
  </si>
  <si>
    <t>MARLI MARZARI</t>
  </si>
  <si>
    <t>03500350000000</t>
  </si>
  <si>
    <t>SANTA MARIA-UNIDADE DE RECUPERACAO DE CREDITOS</t>
  </si>
  <si>
    <t>B25342</t>
  </si>
  <si>
    <t>ARTHUR DE JESUS FERREIRA NETO</t>
  </si>
  <si>
    <t>B25344</t>
  </si>
  <si>
    <t>GILMAR GUARESE</t>
  </si>
  <si>
    <t>B25346</t>
  </si>
  <si>
    <t>EVANDRO ANTONIO ZULIANELLO</t>
  </si>
  <si>
    <t>B25350</t>
  </si>
  <si>
    <t>MARLETE BIASIBETTI DELAZERI</t>
  </si>
  <si>
    <t>B25357</t>
  </si>
  <si>
    <t>ALBERTO ANTONIO COMACHIO</t>
  </si>
  <si>
    <t>B25358</t>
  </si>
  <si>
    <t>LEATRICE APARECIDA DE VARGAS CAETANO</t>
  </si>
  <si>
    <t>B25361</t>
  </si>
  <si>
    <t>GLADIS TEREZINHA KAWSKI</t>
  </si>
  <si>
    <t>B25363</t>
  </si>
  <si>
    <t>VILMAR CAMILO RITTER</t>
  </si>
  <si>
    <t>B25365</t>
  </si>
  <si>
    <t>TANIA MARIA ROSSAROLLA</t>
  </si>
  <si>
    <t>07350000000000</t>
  </si>
  <si>
    <t>MARIANO MORO</t>
  </si>
  <si>
    <t>B25366</t>
  </si>
  <si>
    <t>VERA REGINA BAPTISTA BONDAN</t>
  </si>
  <si>
    <t>B25367</t>
  </si>
  <si>
    <t>MARLENE TERESINHA JANTSCH HERGEMOLLER</t>
  </si>
  <si>
    <t>B25368</t>
  </si>
  <si>
    <t>VANIA MARIA OGLIARI</t>
  </si>
  <si>
    <t>B25369</t>
  </si>
  <si>
    <t>MILAN KRAS SOARES</t>
  </si>
  <si>
    <t>00100300811300</t>
  </si>
  <si>
    <t>GESTAO PESSOAS-GAP-CSP-FOLHA PAGAME</t>
  </si>
  <si>
    <t>B25371</t>
  </si>
  <si>
    <t>EDISON BITTENCOURT LOVATTO</t>
  </si>
  <si>
    <t>B25372</t>
  </si>
  <si>
    <t>NILCE NAZARET DE VARGAS</t>
  </si>
  <si>
    <t>B25375</t>
  </si>
  <si>
    <t>TANIA DENISE ANGER</t>
  </si>
  <si>
    <t>B25376</t>
  </si>
  <si>
    <t>PAULO ALBINO DRESSLER</t>
  </si>
  <si>
    <t>05770000000000</t>
  </si>
  <si>
    <t>CANDIOTA</t>
  </si>
  <si>
    <t>B25379</t>
  </si>
  <si>
    <t>FRANCISCO BORBA DE FARIAS</t>
  </si>
  <si>
    <t>09900000000000</t>
  </si>
  <si>
    <t>ZONA NORTE CACHOEIRA</t>
  </si>
  <si>
    <t>B25380</t>
  </si>
  <si>
    <t>NARA REGINA OLIVEIRA DE JESUS</t>
  </si>
  <si>
    <t>10810000000000</t>
  </si>
  <si>
    <t>CEEE</t>
  </si>
  <si>
    <t>B25381</t>
  </si>
  <si>
    <t>ANA LUCIA SANHUDO ALVES</t>
  </si>
  <si>
    <t>CAIO FLAVIO ANDRICOPOLO MAYRESSE</t>
  </si>
  <si>
    <t>B25386</t>
  </si>
  <si>
    <t>JOAO BATISTA DE SOUZA</t>
  </si>
  <si>
    <t>10000000000000</t>
  </si>
  <si>
    <t>NITEROI CANOAS</t>
  </si>
  <si>
    <t>B25389</t>
  </si>
  <si>
    <t>CLEOMAR MARTINS BARRIONUEVO</t>
  </si>
  <si>
    <t>B25391</t>
  </si>
  <si>
    <t>CEZAR LEON PIRES</t>
  </si>
  <si>
    <t>00102310101300</t>
  </si>
  <si>
    <t>AUDITORIA-ADMINISTRACAO-INFO</t>
  </si>
  <si>
    <t>B25393</t>
  </si>
  <si>
    <t>BEATRIZ SANTOS PADILHA</t>
  </si>
  <si>
    <t>00100700111000</t>
  </si>
  <si>
    <t>MICROCREDITO-CHEFIA</t>
  </si>
  <si>
    <t>B25394</t>
  </si>
  <si>
    <t>DICLE SEMPE GUERREIRO</t>
  </si>
  <si>
    <t>B25398</t>
  </si>
  <si>
    <t>MARIA CRISTINA VIEGA ALVES</t>
  </si>
  <si>
    <t>B25400</t>
  </si>
  <si>
    <t>AIDE INES CITTON RIGON</t>
  </si>
  <si>
    <t>B25402</t>
  </si>
  <si>
    <t>ERICA MARIA RECH</t>
  </si>
  <si>
    <t>B25404</t>
  </si>
  <si>
    <t>DIONISIO DA ROSA ESCOBAR</t>
  </si>
  <si>
    <t>01100480400000</t>
  </si>
  <si>
    <t>ALEGRETE-RURAL-GER NORMAS PLANEJAM ACOMPANHA</t>
  </si>
  <si>
    <t>B25407</t>
  </si>
  <si>
    <t>ALDIRA MARIA MENEZES ZEBALLOS</t>
  </si>
  <si>
    <t>00250000116200</t>
  </si>
  <si>
    <t>AV.DOS ESTADOS-PA AEROPORTO</t>
  </si>
  <si>
    <t>B25410</t>
  </si>
  <si>
    <t>MARIA MASSOLA</t>
  </si>
  <si>
    <t>B25414</t>
  </si>
  <si>
    <t>ROSA MARINA MATHEUS FONTELLA</t>
  </si>
  <si>
    <t>B25415</t>
  </si>
  <si>
    <t>LOECI TERESINHA SCHMITZ</t>
  </si>
  <si>
    <t>B25416</t>
  </si>
  <si>
    <t>MARCOS ANDRE KNAPP</t>
  </si>
  <si>
    <t>B25417</t>
  </si>
  <si>
    <t>NOELCI IARA PAIM</t>
  </si>
  <si>
    <t>B25420</t>
  </si>
  <si>
    <t>MARCO ANTONIO MARQUES GIUSEPPE</t>
  </si>
  <si>
    <t>B25421</t>
  </si>
  <si>
    <t>GERSON POLETTO</t>
  </si>
  <si>
    <t>B25422</t>
  </si>
  <si>
    <t>LUIZ HENRIQUE MACHADO DA SILVA</t>
  </si>
  <si>
    <t>B25423</t>
  </si>
  <si>
    <t>CELIA MARIA CICONETTO GOERG</t>
  </si>
  <si>
    <t>B25428</t>
  </si>
  <si>
    <t>DIVA BERTICELLI GUZZO</t>
  </si>
  <si>
    <t>B25430</t>
  </si>
  <si>
    <t>CIRO RICARDO VALMORBIDA</t>
  </si>
  <si>
    <t>B25437</t>
  </si>
  <si>
    <t>ELCIMAR JULIO DALLA CORTE</t>
  </si>
  <si>
    <t>B25438</t>
  </si>
  <si>
    <t>CARLOS JOAO BUSANELLO NETO</t>
  </si>
  <si>
    <t>03330000000000</t>
  </si>
  <si>
    <t>RONDINHA</t>
  </si>
  <si>
    <t>B25440</t>
  </si>
  <si>
    <t>BEATRIZ DOS SANTOS VIEIRA</t>
  </si>
  <si>
    <t>B25441</t>
  </si>
  <si>
    <t>MARIO LUIS DE SOUZA PLETZ</t>
  </si>
  <si>
    <t>09490000029200</t>
  </si>
  <si>
    <t>TRIUNFO-PORTO BATISTA</t>
  </si>
  <si>
    <t>B25442</t>
  </si>
  <si>
    <t>MARCIA VEIGA MEIRELLES</t>
  </si>
  <si>
    <t>B25445</t>
  </si>
  <si>
    <t>ARLAN CARLOS CRESCENTI</t>
  </si>
  <si>
    <t>00100382211800</t>
  </si>
  <si>
    <t>SISTEMAS-GP IV-COMPENSACAO</t>
  </si>
  <si>
    <t>B25448</t>
  </si>
  <si>
    <t>GILSON ALVES DA SILVEIRA</t>
  </si>
  <si>
    <t>B25451</t>
  </si>
  <si>
    <t>NERIS FRANCISCO SOLANO</t>
  </si>
  <si>
    <t>B25453</t>
  </si>
  <si>
    <t>MAURO LUIZ HENRIQUE DE FIGUEIREDO</t>
  </si>
  <si>
    <t>B25455</t>
  </si>
  <si>
    <t>MIGUEL DIEFENTHALER</t>
  </si>
  <si>
    <t>B25456</t>
  </si>
  <si>
    <t>EVA MARIA SOARES</t>
  </si>
  <si>
    <t>B25457</t>
  </si>
  <si>
    <t>ADRIANA PRAUCHNER</t>
  </si>
  <si>
    <t>B25462</t>
  </si>
  <si>
    <t>RONI LISBOA</t>
  </si>
  <si>
    <t>B25466</t>
  </si>
  <si>
    <t>JOSE ROBERTO VARGAS DA SILVEIRA</t>
  </si>
  <si>
    <t>B25468</t>
  </si>
  <si>
    <t>CLANDIO ALBERTO DA SILVA JAQUES</t>
  </si>
  <si>
    <t>B25469</t>
  </si>
  <si>
    <t>GENI DORNELES MENIN</t>
  </si>
  <si>
    <t>04122490200000</t>
  </si>
  <si>
    <t>SAO LUIZ GONZAGA-DISP-CEDIDOS</t>
  </si>
  <si>
    <t>B25470</t>
  </si>
  <si>
    <t>LINO DEBON</t>
  </si>
  <si>
    <t>B25471</t>
  </si>
  <si>
    <t>JOAO PEDRO RIQUINHO</t>
  </si>
  <si>
    <t>10922500000000</t>
  </si>
  <si>
    <t>B25473</t>
  </si>
  <si>
    <t>MARCOS VITOR SANTOS SOARES</t>
  </si>
  <si>
    <t>TRAJANO BELLO SILVA</t>
  </si>
  <si>
    <t>00100290811000</t>
  </si>
  <si>
    <t>ATENDIMENTO-GA-GER AUTOATENDIMENTO-</t>
  </si>
  <si>
    <t>MARTA LUCA FIRMINO BRANCO</t>
  </si>
  <si>
    <t>06240000000000</t>
  </si>
  <si>
    <t>CAMPOS VELHO</t>
  </si>
  <si>
    <t>B25483</t>
  </si>
  <si>
    <t>MARIA REGINA CHRUSCIEL DOS SANTOS</t>
  </si>
  <si>
    <t>B25486</t>
  </si>
  <si>
    <t>JORGE AMERICO AGUIRRE OLIVEIRA</t>
  </si>
  <si>
    <t>B25489</t>
  </si>
  <si>
    <t>JOSE GILMAR FLORES BARBOSA</t>
  </si>
  <si>
    <t>B25491</t>
  </si>
  <si>
    <t>SANDRA DA SILVA MERINO</t>
  </si>
  <si>
    <t>B25493</t>
  </si>
  <si>
    <t>JOSCELI BELLE BOTTEGA</t>
  </si>
  <si>
    <t>B25496</t>
  </si>
  <si>
    <t>MARGARETE ZAMBERLAN THOMASI</t>
  </si>
  <si>
    <t>ADAO CARLOS ALVES</t>
  </si>
  <si>
    <t>B25499</t>
  </si>
  <si>
    <t>LORENI DA ROSA HAHN</t>
  </si>
  <si>
    <t>09550000074100</t>
  </si>
  <si>
    <t>TORRES-P M DOM PEDRO DE ALCANTARA</t>
  </si>
  <si>
    <t>B25501</t>
  </si>
  <si>
    <t>TERESINHA MARIA VENDRUSCOLO</t>
  </si>
  <si>
    <t>B25502</t>
  </si>
  <si>
    <t>ALMERINDA PEREZ CUNHA</t>
  </si>
  <si>
    <t>B25503</t>
  </si>
  <si>
    <t>ORLANDO CARVALHO DA SILVA</t>
  </si>
  <si>
    <t>B25506</t>
  </si>
  <si>
    <t>RONI JOSE DA SILVA SOARES</t>
  </si>
  <si>
    <t>00100580111100</t>
  </si>
  <si>
    <t>TECNOLOGIA-ADMINISTRACAO-APOIO</t>
  </si>
  <si>
    <t>B25515</t>
  </si>
  <si>
    <t>MARIA ALICE KERBER GIACOMONI</t>
  </si>
  <si>
    <t>B25518</t>
  </si>
  <si>
    <t>SELMAR FERREIRA DE MEDEIROS</t>
  </si>
  <si>
    <t>B25519</t>
  </si>
  <si>
    <t>MERCEDES JUNG BONZANINI</t>
  </si>
  <si>
    <t>00100350201300</t>
  </si>
  <si>
    <t>RECUPERACAO DE CREDITOS-GA-REGISTRO</t>
  </si>
  <si>
    <t>B25520</t>
  </si>
  <si>
    <t>LUCIA HELENA CORREA SOUSA</t>
  </si>
  <si>
    <t>B25521</t>
  </si>
  <si>
    <t>GILBERTO DA ROSA UGULINI</t>
  </si>
  <si>
    <t>B25524</t>
  </si>
  <si>
    <t>ELAINE INES SCHUSTER</t>
  </si>
  <si>
    <t>10910000000000</t>
  </si>
  <si>
    <t>DERRUBADAS</t>
  </si>
  <si>
    <t>B25532</t>
  </si>
  <si>
    <t>TANIA REGINA GODOY MARROS</t>
  </si>
  <si>
    <t>B25533</t>
  </si>
  <si>
    <t>LAURETE MADALENE DUARTE PEREIRA</t>
  </si>
  <si>
    <t>B25536</t>
  </si>
  <si>
    <t>ARLINDO DE LIMA GRUSAG</t>
  </si>
  <si>
    <t>01800450701000</t>
  </si>
  <si>
    <t>CAXIAS DO SUL-CAMBIO-AG CAXIAS-CHEFIA</t>
  </si>
  <si>
    <t>00470</t>
  </si>
  <si>
    <t>GERENTE DE CAMBIO</t>
  </si>
  <si>
    <t>B25537</t>
  </si>
  <si>
    <t>ELENITA TEREZINHA PEREIRA GRILL</t>
  </si>
  <si>
    <t>B25544</t>
  </si>
  <si>
    <t>FRANCISCO DIONISIO HEUMINSKI DE AVILA</t>
  </si>
  <si>
    <t>B25545</t>
  </si>
  <si>
    <t>ELISABETE DIAS HOFFMANN</t>
  </si>
  <si>
    <t>B25548</t>
  </si>
  <si>
    <t>MARCIA CELINE WOLFF</t>
  </si>
  <si>
    <t>B25551</t>
  </si>
  <si>
    <t>JUAREZ ROSA DE SOUZA</t>
  </si>
  <si>
    <t>B25552</t>
  </si>
  <si>
    <t>ANDREA SOARES CABRAL CAPOANI</t>
  </si>
  <si>
    <t>00100790111000</t>
  </si>
  <si>
    <t>OUVIDORIA GERAL-CHEFIA</t>
  </si>
  <si>
    <t>00590</t>
  </si>
  <si>
    <t>OUVIDOR</t>
  </si>
  <si>
    <t>B25553</t>
  </si>
  <si>
    <t>JUDITE RAUBER</t>
  </si>
  <si>
    <t>B25557</t>
  </si>
  <si>
    <t>ELIZABETE MAIDANO SIMON</t>
  </si>
  <si>
    <t>B25561</t>
  </si>
  <si>
    <t>CARMEN LUCIA MATOS DA FONTOURA</t>
  </si>
  <si>
    <t>B25563</t>
  </si>
  <si>
    <t>RENE LUIZ BAVARESCO</t>
  </si>
  <si>
    <t>B25566</t>
  </si>
  <si>
    <t>IVANETE BEATRIZ BARD</t>
  </si>
  <si>
    <t>08900000000000</t>
  </si>
  <si>
    <t>SAO PAULO DAS MISSOE</t>
  </si>
  <si>
    <t>B25567</t>
  </si>
  <si>
    <t>SONIA MARLI PADILHA REBELATTO</t>
  </si>
  <si>
    <t>01930000000000</t>
  </si>
  <si>
    <t>COTIPORA</t>
  </si>
  <si>
    <t>B25568</t>
  </si>
  <si>
    <t>CLAUDIA REGINA TISSOTT DE ALBUQUERQUE</t>
  </si>
  <si>
    <t>B25569</t>
  </si>
  <si>
    <t>LISETE SANTIN</t>
  </si>
  <si>
    <t>00100830111100</t>
  </si>
  <si>
    <t>NEGOCIOS ESPECIAIS-APOIO</t>
  </si>
  <si>
    <t>B25570</t>
  </si>
  <si>
    <t>ROMEU ALOISIO LOEBENS</t>
  </si>
  <si>
    <t>10710000000000</t>
  </si>
  <si>
    <t>VALE REAL</t>
  </si>
  <si>
    <t>B25573</t>
  </si>
  <si>
    <t>MAXEMINA MASIERO</t>
  </si>
  <si>
    <t>B25576</t>
  </si>
  <si>
    <t>IRAN RIBEIRO</t>
  </si>
  <si>
    <t>B25577</t>
  </si>
  <si>
    <t>VITOR FINCK</t>
  </si>
  <si>
    <t>00100351211000</t>
  </si>
  <si>
    <t>RECUPER CRED-GER CON COBR CRED PEND-CHEF</t>
  </si>
  <si>
    <t>B25579</t>
  </si>
  <si>
    <t>CARLOS SCHNORR</t>
  </si>
  <si>
    <t>B25580</t>
  </si>
  <si>
    <t>DENI SALETE RIZZO</t>
  </si>
  <si>
    <t>B25581</t>
  </si>
  <si>
    <t>LUIZ CARLOS RIZZATTO</t>
  </si>
  <si>
    <t>B25582</t>
  </si>
  <si>
    <t>TANIA MARIA DUARTE GARCIA MALETICH</t>
  </si>
  <si>
    <t>B25583</t>
  </si>
  <si>
    <t>SANDRO CORREA DIAS</t>
  </si>
  <si>
    <t>B25585</t>
  </si>
  <si>
    <t>CRISTOVAO MOREIRA FREITAS</t>
  </si>
  <si>
    <t>B25588</t>
  </si>
  <si>
    <t>ROSANGELA SARTORI SERON</t>
  </si>
  <si>
    <t>B25589</t>
  </si>
  <si>
    <t>PAULO ROBERTO MICHELS SOARES</t>
  </si>
  <si>
    <t>B25590</t>
  </si>
  <si>
    <t>VERA LUCIA DAMETTO CHIAMULERA</t>
  </si>
  <si>
    <t>B25591</t>
  </si>
  <si>
    <t>PAULO RICARDO REZENDE SOMMER</t>
  </si>
  <si>
    <t>01000000009400</t>
  </si>
  <si>
    <t>AGENCIA CENTRAL-AC-PAB RBS</t>
  </si>
  <si>
    <t>B25593</t>
  </si>
  <si>
    <t>JOSE MAURICIO NUNES GUIMARAES</t>
  </si>
  <si>
    <t>B25595</t>
  </si>
  <si>
    <t>PAULINO ANTONIO POLO</t>
  </si>
  <si>
    <t>07250000000000</t>
  </si>
  <si>
    <t>MACHADINHO</t>
  </si>
  <si>
    <t>B25596</t>
  </si>
  <si>
    <t>ADRIANA CAMPOS</t>
  </si>
  <si>
    <t>B25597</t>
  </si>
  <si>
    <t>CLAUDIO SANTINI</t>
  </si>
  <si>
    <t>B25600</t>
  </si>
  <si>
    <t>PAULO JAIR CARVALHO</t>
  </si>
  <si>
    <t>B25602</t>
  </si>
  <si>
    <t>RENATO DIAS BATISTA</t>
  </si>
  <si>
    <t>B25604</t>
  </si>
  <si>
    <t>FERNANDA LUISA TURATTO FREITAS</t>
  </si>
  <si>
    <t>B25605</t>
  </si>
  <si>
    <t>CLENI JANIRA MARQUES MARINO</t>
  </si>
  <si>
    <t>B25608</t>
  </si>
  <si>
    <t>NOELI PERINETTO PONTEL</t>
  </si>
  <si>
    <t>00100400211000</t>
  </si>
  <si>
    <t>CONTABILIDADE-GER CONTAB TRIBUTA-CH</t>
  </si>
  <si>
    <t>B25611</t>
  </si>
  <si>
    <t>RENATO SILVEIRA FERREIRA</t>
  </si>
  <si>
    <t>B25616</t>
  </si>
  <si>
    <t>NERIANE VARGAS ARAUJO</t>
  </si>
  <si>
    <t>B25618</t>
  </si>
  <si>
    <t>JOCELETE GONCALVES POSE</t>
  </si>
  <si>
    <t>B25621</t>
  </si>
  <si>
    <t>ILSA KLUG</t>
  </si>
  <si>
    <t>B25622</t>
  </si>
  <si>
    <t>JANECI DELIBERALI LAZZARI</t>
  </si>
  <si>
    <t>00100382211600</t>
  </si>
  <si>
    <t>SISTEMAS-GP IV-MOVIMENTACAO DE CONT</t>
  </si>
  <si>
    <t>B25624</t>
  </si>
  <si>
    <t>CLADIS SANTETTI</t>
  </si>
  <si>
    <t>00100321711100</t>
  </si>
  <si>
    <t>VAREJO-GV-GERENCIA DE VENDAS</t>
  </si>
  <si>
    <t>B25626</t>
  </si>
  <si>
    <t>LUIZ ADILIO PEREIRA BRAGA</t>
  </si>
  <si>
    <t>B25627</t>
  </si>
  <si>
    <t>ALCITO FORTUNATO</t>
  </si>
  <si>
    <t>00100291101100</t>
  </si>
  <si>
    <t>ATENDIMENTO-GRCP-COBRANCA</t>
  </si>
  <si>
    <t>B25630</t>
  </si>
  <si>
    <t>SERGIO LUIZ SANZOVO</t>
  </si>
  <si>
    <t>03500480400000</t>
  </si>
  <si>
    <t>SANTA MARIA-RURAL-GER NORMAS PLANEJAM ACOMPANHA</t>
  </si>
  <si>
    <t>B25631</t>
  </si>
  <si>
    <t>BERNARDO FLORIANO DOGLIA DE BRITTO FILHO</t>
  </si>
  <si>
    <t>B25636</t>
  </si>
  <si>
    <t>ANTONIO LUIS REISSIG SOARES</t>
  </si>
  <si>
    <t>B25637</t>
  </si>
  <si>
    <t>MARTA BEATRIZ GARCIA DE LIMA MORO</t>
  </si>
  <si>
    <t>B25638</t>
  </si>
  <si>
    <t>CLEONICE LURDES MARCA</t>
  </si>
  <si>
    <t>09170440000000</t>
  </si>
  <si>
    <t>AV.GENERAL NETO-ASSESSORIA JURIDICA</t>
  </si>
  <si>
    <t>B25639</t>
  </si>
  <si>
    <t>EVANDRO DE FREITAS LINS</t>
  </si>
  <si>
    <t>B25641</t>
  </si>
  <si>
    <t>IEDA DAMASCENO DE ANDRADE</t>
  </si>
  <si>
    <t>00100860311200</t>
  </si>
  <si>
    <t>CONTRATACOES-GER CONTRATOS ADMIN-FISC</t>
  </si>
  <si>
    <t>B25643</t>
  </si>
  <si>
    <t>LUIZ ESMERALDO PIRES RODRIGUES</t>
  </si>
  <si>
    <t>B25644</t>
  </si>
  <si>
    <t>MARIANGELA PASSAMANI DE BORBA</t>
  </si>
  <si>
    <t>B25646</t>
  </si>
  <si>
    <t>NILSA TEREZINHA SCHEEREN REICHERT</t>
  </si>
  <si>
    <t>B25648</t>
  </si>
  <si>
    <t>VERLAINE MARI DE DAVID DOS SANTOS</t>
  </si>
  <si>
    <t>B25652</t>
  </si>
  <si>
    <t>MARIA TEREZA SCHEID</t>
  </si>
  <si>
    <t>B25655</t>
  </si>
  <si>
    <t>LUCIANE LUFT</t>
  </si>
  <si>
    <t>B25656</t>
  </si>
  <si>
    <t>DAURA ISABEL DA LUZ MONDADORI</t>
  </si>
  <si>
    <t>B25662</t>
  </si>
  <si>
    <t>ANDREA MENEGHETTI</t>
  </si>
  <si>
    <t>B25664</t>
  </si>
  <si>
    <t>NEIVA ANDRADE DA ROSA</t>
  </si>
  <si>
    <t>B25666</t>
  </si>
  <si>
    <t>JORGE FABRE DIAS JUNIOR</t>
  </si>
  <si>
    <t>B25668</t>
  </si>
  <si>
    <t>NILSE DREBES</t>
  </si>
  <si>
    <t>02702490200000</t>
  </si>
  <si>
    <t>LAJEADO-DISP-CEDIDOS</t>
  </si>
  <si>
    <t>B25669</t>
  </si>
  <si>
    <t>SERGIO LUIZ DE OLIVEIRA VALENTE</t>
  </si>
  <si>
    <t>B25671</t>
  </si>
  <si>
    <t>MAGALI INES DA COSTA</t>
  </si>
  <si>
    <t>B25672</t>
  </si>
  <si>
    <t>NILSON ANTONIO LOCATELLI</t>
  </si>
  <si>
    <t>B25673</t>
  </si>
  <si>
    <t>MARIO PEREIRA DOTTO</t>
  </si>
  <si>
    <t>B25677</t>
  </si>
  <si>
    <t>MARIA CRISTINA LAU</t>
  </si>
  <si>
    <t>B25678</t>
  </si>
  <si>
    <t>NILCE CONCI</t>
  </si>
  <si>
    <t>08010000000000</t>
  </si>
  <si>
    <t>CONCORDIA</t>
  </si>
  <si>
    <t>B25679</t>
  </si>
  <si>
    <t>MARLI GUEDES CARNEIRO TEIXEIRA</t>
  </si>
  <si>
    <t>B25681</t>
  </si>
  <si>
    <t>LEONILDA DE FATIMA GOMES MOREIRA</t>
  </si>
  <si>
    <t>B25687</t>
  </si>
  <si>
    <t>MARCO AURELIO ROCHA DA PERCIUNCULA</t>
  </si>
  <si>
    <t>00101151801300</t>
  </si>
  <si>
    <t>FINANCEIRO-GSPB-PILOTO RESERVA</t>
  </si>
  <si>
    <t>B25689</t>
  </si>
  <si>
    <t>GASPAR SAIKOSKI</t>
  </si>
  <si>
    <t>00100300111000</t>
  </si>
  <si>
    <t>GESTAO PESSOAS-ADMINISTRACAO-CHEFIA</t>
  </si>
  <si>
    <t>B25691</t>
  </si>
  <si>
    <t>LEONIZE TEREZINHA BATISTELA BARUFFI</t>
  </si>
  <si>
    <t>B25700</t>
  </si>
  <si>
    <t>CILA MARIA VIEIRA DOS SANTOS</t>
  </si>
  <si>
    <t>00101621311000</t>
  </si>
  <si>
    <t>CONTROLADORIA-GCR-GER CUSTOS RENTAB-CHEF</t>
  </si>
  <si>
    <t>B25702</t>
  </si>
  <si>
    <t>GENY LUTZ RUPPENTHAL</t>
  </si>
  <si>
    <t>B25708</t>
  </si>
  <si>
    <t>SUSETE GLORIA BEDIN</t>
  </si>
  <si>
    <t>B25713</t>
  </si>
  <si>
    <t>PEDRO MADRUGA TAVARES</t>
  </si>
  <si>
    <t>B25716</t>
  </si>
  <si>
    <t>JAQUELINE MARTINS TESSARI MORAES</t>
  </si>
  <si>
    <t>08240000000000</t>
  </si>
  <si>
    <t>UCS</t>
  </si>
  <si>
    <t>B25725</t>
  </si>
  <si>
    <t>SANDRA REGINA DA SILVA FERNANDES</t>
  </si>
  <si>
    <t>B25726</t>
  </si>
  <si>
    <t>CHARLES SALDANHA TOSCHI</t>
  </si>
  <si>
    <t>00100290901200</t>
  </si>
  <si>
    <t>ATENDIMENTO-GB-NEGOCIOS</t>
  </si>
  <si>
    <t>B25727</t>
  </si>
  <si>
    <t>VERONICA FERREIRA DA COSTA</t>
  </si>
  <si>
    <t>01000000000200</t>
  </si>
  <si>
    <t>AGENCIA CENTRAL-AC-FUNC LIC/DEST</t>
  </si>
  <si>
    <t>B25730</t>
  </si>
  <si>
    <t>INETE DE CACIA STANGUERLIN ZAPAROLI</t>
  </si>
  <si>
    <t>B25733</t>
  </si>
  <si>
    <t>ROSANA MARIA CASTOLDI CIMADON</t>
  </si>
  <si>
    <t>B25737</t>
  </si>
  <si>
    <t>CAROLINA BABNIGG MARCON</t>
  </si>
  <si>
    <t>B25741</t>
  </si>
  <si>
    <t>ROSANE ZOLIN</t>
  </si>
  <si>
    <t>06130000000000</t>
  </si>
  <si>
    <t>FAXINAL DO SOTURNO</t>
  </si>
  <si>
    <t>B25744</t>
  </si>
  <si>
    <t>CRISTIANE ELISA FAUTH</t>
  </si>
  <si>
    <t>B25746</t>
  </si>
  <si>
    <t>LEOMAR ELEMAR PRIEBE</t>
  </si>
  <si>
    <t>B25747</t>
  </si>
  <si>
    <t>ELIZABETE MARIA ROMAGNA PINTER</t>
  </si>
  <si>
    <t>05720000000000</t>
  </si>
  <si>
    <t>PICADA CAFE</t>
  </si>
  <si>
    <t>B25749</t>
  </si>
  <si>
    <t>CLAUDIO SCHMITZ</t>
  </si>
  <si>
    <t>B25752</t>
  </si>
  <si>
    <t>GLORIA LETIZE SALDANHA OLIVEIRA</t>
  </si>
  <si>
    <t>00360000000000</t>
  </si>
  <si>
    <t>CAVALHADA</t>
  </si>
  <si>
    <t>B25755</t>
  </si>
  <si>
    <t>MARIELI PATTA STURMER</t>
  </si>
  <si>
    <t>B25756</t>
  </si>
  <si>
    <t>PAULO CEZAR GUIMARAES TOLEDO</t>
  </si>
  <si>
    <t>B25760</t>
  </si>
  <si>
    <t>CELIA ELINOR MERNAK FIALHO FAGUNDES</t>
  </si>
  <si>
    <t>00100910611100</t>
  </si>
  <si>
    <t>CARTOES-GCC-GERENCIA COMERCIAL CARTOES</t>
  </si>
  <si>
    <t>B25762</t>
  </si>
  <si>
    <t>MARCO ANTONIO CATTELAN PEREIRA</t>
  </si>
  <si>
    <t>05760000000000</t>
  </si>
  <si>
    <t>ESTACAO</t>
  </si>
  <si>
    <t>B25764</t>
  </si>
  <si>
    <t>ELISABETE ANITA SIQUEIRA</t>
  </si>
  <si>
    <t>B25765</t>
  </si>
  <si>
    <t>ROSA LUCIA ALBUQUERQUE ALMERON</t>
  </si>
  <si>
    <t>B25766</t>
  </si>
  <si>
    <t>ERHARDT SIEGMUND</t>
  </si>
  <si>
    <t>B25768</t>
  </si>
  <si>
    <t>ROSANE MENEGHETTI SANTOS</t>
  </si>
  <si>
    <t>00100400401400</t>
  </si>
  <si>
    <t>CONTABILIDADE-GCECFI-CORRETORA</t>
  </si>
  <si>
    <t>B25769</t>
  </si>
  <si>
    <t>MARIA CORETTI SAUER</t>
  </si>
  <si>
    <t>B25775</t>
  </si>
  <si>
    <t>RUTE CATARINA DA SILVA MOREIRA</t>
  </si>
  <si>
    <t>B25778</t>
  </si>
  <si>
    <t>VERA MAR BORGES RIGO</t>
  </si>
  <si>
    <t>02852490000000</t>
  </si>
  <si>
    <t>NOVA PRATA-FUNCIONARIOS EM DISPONIBILIDADE</t>
  </si>
  <si>
    <t>B25781</t>
  </si>
  <si>
    <t>ADELAR AMERICO DALTROZO</t>
  </si>
  <si>
    <t>B25782</t>
  </si>
  <si>
    <t>GLADIS VALESCA HOCH</t>
  </si>
  <si>
    <t>B25788</t>
  </si>
  <si>
    <t>JOAO STASIAKI CHRISCHON</t>
  </si>
  <si>
    <t>09440480400000</t>
  </si>
  <si>
    <t>TRES DE MAIO-RURAL-GER NORMAS PLANEJAM ACOMPANHA</t>
  </si>
  <si>
    <t>B25789</t>
  </si>
  <si>
    <t>IVANI MARIA BORELLI BRANCHER</t>
  </si>
  <si>
    <t>B25790</t>
  </si>
  <si>
    <t>HELENA BERENICE DA COSTA RODRIGUES</t>
  </si>
  <si>
    <t>B25791</t>
  </si>
  <si>
    <t>VALDECIR JORGE LUCHETTA</t>
  </si>
  <si>
    <t>B25792</t>
  </si>
  <si>
    <t>ARTHUR MARTINEZ MORAES NETTO</t>
  </si>
  <si>
    <t>08700000103400</t>
  </si>
  <si>
    <t>SAO LOURENCO DO SUL-PA TURUCU</t>
  </si>
  <si>
    <t>B25793</t>
  </si>
  <si>
    <t>GENI STOPASSOLA</t>
  </si>
  <si>
    <t>B25796</t>
  </si>
  <si>
    <t>RUTE CEZAR SANTIAGO</t>
  </si>
  <si>
    <t>B25798</t>
  </si>
  <si>
    <t>ROSALICE UCHA SALINAS</t>
  </si>
  <si>
    <t>08470000000000</t>
  </si>
  <si>
    <t>REDENCAO</t>
  </si>
  <si>
    <t>B25799</t>
  </si>
  <si>
    <t>MARIA CRISTINA SALVAGNI</t>
  </si>
  <si>
    <t>B25800</t>
  </si>
  <si>
    <t>LUIZ HIRAM MIRANDA NEVES</t>
  </si>
  <si>
    <t>B25802</t>
  </si>
  <si>
    <t>HILDA POMORSKI BOTTI</t>
  </si>
  <si>
    <t>B25805</t>
  </si>
  <si>
    <t>FRANCISCO CARLOS LOPES GUERREIRO</t>
  </si>
  <si>
    <t>B25807</t>
  </si>
  <si>
    <t>DANIEL ULISSES MINOZZO</t>
  </si>
  <si>
    <t>00100480411300</t>
  </si>
  <si>
    <t>RURAL-GNPA-GER NORMAS PLAN ACOMP-SU</t>
  </si>
  <si>
    <t>B25809</t>
  </si>
  <si>
    <t>ELISABETE VICENTE CANTON</t>
  </si>
  <si>
    <t>B25810</t>
  </si>
  <si>
    <t>DENISE MARIA PAIXAO BARBIERI</t>
  </si>
  <si>
    <t>B25812</t>
  </si>
  <si>
    <t>GENISE MARIA KNECHT</t>
  </si>
  <si>
    <t>00102310911000</t>
  </si>
  <si>
    <t>AUDITORIA-GATI-GER AUDIT TEC INFORMA-CHE</t>
  </si>
  <si>
    <t>B25813</t>
  </si>
  <si>
    <t>IEDA TERESINHA DE ALMEIDA GRIESANG</t>
  </si>
  <si>
    <t>B25815</t>
  </si>
  <si>
    <t>NILVA PISTORELLO</t>
  </si>
  <si>
    <t>B25816</t>
  </si>
  <si>
    <t>JORGE HENRY BRESSAN</t>
  </si>
  <si>
    <t>01000000008600</t>
  </si>
  <si>
    <t>AGENCIA CENTRAL-AC-PAB SECRETARIA DA FAZENDA</t>
  </si>
  <si>
    <t>B25822</t>
  </si>
  <si>
    <t>TANIA MARA DA PAIXAO SCAPIN</t>
  </si>
  <si>
    <t>02230000000000</t>
  </si>
  <si>
    <t>FORTALEZA DOS VALOS</t>
  </si>
  <si>
    <t>B25823</t>
  </si>
  <si>
    <t>LISIANE DOS SANTOS PEREIRA</t>
  </si>
  <si>
    <t>B25824</t>
  </si>
  <si>
    <t>MARIA ELENIR TEIXEIRA ACCORSI</t>
  </si>
  <si>
    <t>B25827</t>
  </si>
  <si>
    <t>KATHY HELENA ESPOSITO</t>
  </si>
  <si>
    <t>B25831</t>
  </si>
  <si>
    <t>ELIZABETE PEREIRA DA ROSA</t>
  </si>
  <si>
    <t>B25832</t>
  </si>
  <si>
    <t>ODETE MARIN FACCIOLI</t>
  </si>
  <si>
    <t>B25835</t>
  </si>
  <si>
    <t>CARMEM LUCIA FIDELIX DA SILVA LUNARDI</t>
  </si>
  <si>
    <t>B25836</t>
  </si>
  <si>
    <t>ELISA MARIA CALZA</t>
  </si>
  <si>
    <t>B25839</t>
  </si>
  <si>
    <t>MIRANDA MARIA PERTUZZATTI</t>
  </si>
  <si>
    <t>01270000000000</t>
  </si>
  <si>
    <t>BARRACAO</t>
  </si>
  <si>
    <t>B25840</t>
  </si>
  <si>
    <t>MARGARETE ZAPAROLI</t>
  </si>
  <si>
    <t>B25841</t>
  </si>
  <si>
    <t>ROSANGELA CARDOSO</t>
  </si>
  <si>
    <t>B25844</t>
  </si>
  <si>
    <t>ROSICLER MARIA MONTANARI FORNARI</t>
  </si>
  <si>
    <t>09000000064400</t>
  </si>
  <si>
    <t>SERAFINA CORREA-P M UNIAO DA SERRA</t>
  </si>
  <si>
    <t>B25848</t>
  </si>
  <si>
    <t>PAULO ROGERIO TRINDADE DE FREITAS</t>
  </si>
  <si>
    <t>B25849</t>
  </si>
  <si>
    <t>ROSMARI MARIA ALBERTI PICCININI</t>
  </si>
  <si>
    <t>03480000000000</t>
  </si>
  <si>
    <t>ROCA SALES</t>
  </si>
  <si>
    <t>B25851</t>
  </si>
  <si>
    <t>ZOILA GREICE MARQUES D AVILA</t>
  </si>
  <si>
    <t>B25853</t>
  </si>
  <si>
    <t>GLAISSON HAMMES LAMAS</t>
  </si>
  <si>
    <t>B25854</t>
  </si>
  <si>
    <t>LOTAR STUKER</t>
  </si>
  <si>
    <t>B25855</t>
  </si>
  <si>
    <t>ENIO LUIS LOPES DA SILVA</t>
  </si>
  <si>
    <t>B25861</t>
  </si>
  <si>
    <t>JULINE REJANE CARDINAL</t>
  </si>
  <si>
    <t>B25862</t>
  </si>
  <si>
    <t>ANA MARCIA PFEIFER DA SILVA</t>
  </si>
  <si>
    <t>B25866</t>
  </si>
  <si>
    <t>INES CRISTINA CONCEICAO</t>
  </si>
  <si>
    <t>00100300030500</t>
  </si>
  <si>
    <t>PESSOAS-CEDIDO COM REMUNERACAO</t>
  </si>
  <si>
    <t>B25872</t>
  </si>
  <si>
    <t>VALDOIR DA SILVA MOREIRA</t>
  </si>
  <si>
    <t>00100271311000</t>
  </si>
  <si>
    <t>GESTAO-GGICD-GER GEST IVEST CERTF DIG-CH</t>
  </si>
  <si>
    <t>B25873</t>
  </si>
  <si>
    <t>CLEOMAR DE SOUZA OLIVEIRA</t>
  </si>
  <si>
    <t>00100710411100</t>
  </si>
  <si>
    <t>B25874</t>
  </si>
  <si>
    <t>JOSE DA SILVA LISBOA</t>
  </si>
  <si>
    <t>B25878</t>
  </si>
  <si>
    <t>ROGERIO SANTOS</t>
  </si>
  <si>
    <t>B25882</t>
  </si>
  <si>
    <t>LUIS ADRIANO ROZA RODRIGUES</t>
  </si>
  <si>
    <t>00100580312200</t>
  </si>
  <si>
    <t>TECNOLOGIA-GRC-MANUTENCAO CORPORATIVA</t>
  </si>
  <si>
    <t>B25885</t>
  </si>
  <si>
    <t>ROGENE FATIMA DE ANDRADES FERREIRA</t>
  </si>
  <si>
    <t>B25886</t>
  </si>
  <si>
    <t>RODISLAINE ANTONIO RIBEIRO JORGE</t>
  </si>
  <si>
    <t>00100580311200</t>
  </si>
  <si>
    <t>TECNOLOGIA-GRC-SUPORTE A TELECOM REDE</t>
  </si>
  <si>
    <t>B25887</t>
  </si>
  <si>
    <t>ANDRE DE ASSIS BIDARTE</t>
  </si>
  <si>
    <t>B25890</t>
  </si>
  <si>
    <t>STELAMARIS CERIOTTI FURINI</t>
  </si>
  <si>
    <t>B25891</t>
  </si>
  <si>
    <t>SODINEI DOS SANTOS TEIXEIRA</t>
  </si>
  <si>
    <t>B25892</t>
  </si>
  <si>
    <t>ACIMAR DOS SANTOS SILVA</t>
  </si>
  <si>
    <t>B25893</t>
  </si>
  <si>
    <t>MARISA AULER GUIMARAES</t>
  </si>
  <si>
    <t>B25898</t>
  </si>
  <si>
    <t>ELIETE MARISTELA KASSICK SANTOS</t>
  </si>
  <si>
    <t>B25899</t>
  </si>
  <si>
    <t>ANA ROSA BERNARDI</t>
  </si>
  <si>
    <t>B25900</t>
  </si>
  <si>
    <t>CLAUDIA INES DA ROCHA MACHADO</t>
  </si>
  <si>
    <t>B25902</t>
  </si>
  <si>
    <t>SARAI MARIA PEREIRA MENDES</t>
  </si>
  <si>
    <t>B25905</t>
  </si>
  <si>
    <t>LUCILENE NAZARI</t>
  </si>
  <si>
    <t>B25907</t>
  </si>
  <si>
    <t>MOACIR KLAUCK</t>
  </si>
  <si>
    <t>B25908</t>
  </si>
  <si>
    <t>PAULO ROBERTO CHIMELLO</t>
  </si>
  <si>
    <t>B25910</t>
  </si>
  <si>
    <t>MAGALI SCHULTZ POUEY</t>
  </si>
  <si>
    <t>B25913</t>
  </si>
  <si>
    <t>SANDRA ELISA REHBEIN</t>
  </si>
  <si>
    <t>B25914</t>
  </si>
  <si>
    <t>MARIA DE LOURDES MINUSSI PEREIRA</t>
  </si>
  <si>
    <t>11230000000000</t>
  </si>
  <si>
    <t>BAIRRO PIPPI</t>
  </si>
  <si>
    <t>B25917</t>
  </si>
  <si>
    <t>MIRIAM MOTTA DIAS</t>
  </si>
  <si>
    <t>00101621202500</t>
  </si>
  <si>
    <t>CONTROLADORIA-GCI-ATENDIMENTO BACEN</t>
  </si>
  <si>
    <t>B25919</t>
  </si>
  <si>
    <t>JANIO GILBERTO CORTES PEREIRA</t>
  </si>
  <si>
    <t>B25920</t>
  </si>
  <si>
    <t>ILCE MACULAN</t>
  </si>
  <si>
    <t>B25924</t>
  </si>
  <si>
    <t>NERI CRISTINA AQUINO WITT BORBA</t>
  </si>
  <si>
    <t>B25925</t>
  </si>
  <si>
    <t>WALDIR STAUDT</t>
  </si>
  <si>
    <t>06150000000000</t>
  </si>
  <si>
    <t>FELIZ</t>
  </si>
  <si>
    <t>B25926</t>
  </si>
  <si>
    <t>VALERIO DUTRA</t>
  </si>
  <si>
    <t>05862500000000</t>
  </si>
  <si>
    <t>B25927</t>
  </si>
  <si>
    <t>FELIPE CONSTANTINO WINDER</t>
  </si>
  <si>
    <t>B25929</t>
  </si>
  <si>
    <t>CLELIA BASSO</t>
  </si>
  <si>
    <t>B25931</t>
  </si>
  <si>
    <t>CARLA LUIZA SCHMIDT</t>
  </si>
  <si>
    <t>04210000000000</t>
  </si>
  <si>
    <t>TUBARAO</t>
  </si>
  <si>
    <t>B25933</t>
  </si>
  <si>
    <t>IVANA BERTARELLO</t>
  </si>
  <si>
    <t>B25938</t>
  </si>
  <si>
    <t>JONAS AMARAL DEWES</t>
  </si>
  <si>
    <t>B25941</t>
  </si>
  <si>
    <t>GLORIA LANI DE QUADROS S TRINDADE</t>
  </si>
  <si>
    <t>B25942</t>
  </si>
  <si>
    <t>GERSON VILNEI BASTOS</t>
  </si>
  <si>
    <t>B25943</t>
  </si>
  <si>
    <t>LIGIA INEZ REQUIA SOARES</t>
  </si>
  <si>
    <t>B25944</t>
  </si>
  <si>
    <t>KELMA HELOISE CUSINATO SAUL CAMOZZATO</t>
  </si>
  <si>
    <t>B25948</t>
  </si>
  <si>
    <t>ERTON ROBERTO FREITAG</t>
  </si>
  <si>
    <t>B25957</t>
  </si>
  <si>
    <t>ASSIS BRASIL BACELAR DE CAMARGO</t>
  </si>
  <si>
    <t>B25959</t>
  </si>
  <si>
    <t>VERA REGINA MARAN QUEIROZ DA SILVA</t>
  </si>
  <si>
    <t>B25962</t>
  </si>
  <si>
    <t>ALTAMIR MEGIER</t>
  </si>
  <si>
    <t>B25965</t>
  </si>
  <si>
    <t>NADJAMARA BORGES CARBONARA</t>
  </si>
  <si>
    <t>B25966</t>
  </si>
  <si>
    <t>MARCIA FATIMA WIRTI VALERIO</t>
  </si>
  <si>
    <t>B25967</t>
  </si>
  <si>
    <t>MARCIA DOS SANTOS CALVETE</t>
  </si>
  <si>
    <t>B25969</t>
  </si>
  <si>
    <t>ELISETE MARIA BRUSCHI COMERLATO</t>
  </si>
  <si>
    <t>B25970</t>
  </si>
  <si>
    <t>DENICE MARIA NEDEL</t>
  </si>
  <si>
    <t>B25972</t>
  </si>
  <si>
    <t>ELIZABETE ELAINE DONATO GOMES</t>
  </si>
  <si>
    <t>B25975</t>
  </si>
  <si>
    <t>MARIA ISABEL AMARAL BOFF</t>
  </si>
  <si>
    <t>08340000000000</t>
  </si>
  <si>
    <t>PALACIO DA POLICIA</t>
  </si>
  <si>
    <t>B25976</t>
  </si>
  <si>
    <t>LUIS GRINGS</t>
  </si>
  <si>
    <t>B25981</t>
  </si>
  <si>
    <t>ROSELAINE INES MORASKI</t>
  </si>
  <si>
    <t>B25982</t>
  </si>
  <si>
    <t>LORETA CORREA COVOLO NOAL</t>
  </si>
  <si>
    <t>B25983</t>
  </si>
  <si>
    <t>JOAO JAIR MALLMANN</t>
  </si>
  <si>
    <t>B25984</t>
  </si>
  <si>
    <t>GILMAR JACOB WELTER</t>
  </si>
  <si>
    <t>DECIO ANTONIO ARRUDA</t>
  </si>
  <si>
    <t>B25986</t>
  </si>
  <si>
    <t>CESAR AUGUSTO DOS SANTOS PORTO</t>
  </si>
  <si>
    <t>B25987</t>
  </si>
  <si>
    <t>LISETE REGINA PASCOTINI</t>
  </si>
  <si>
    <t>B25991</t>
  </si>
  <si>
    <t>CLAUDIA BRESOLIN</t>
  </si>
  <si>
    <t>01000330000000</t>
  </si>
  <si>
    <t>AGENCIA CENTRAL-UNIDADE COMERCIAL CORPORATIVA</t>
  </si>
  <si>
    <t>B25993</t>
  </si>
  <si>
    <t>CLAIR MARIA PEDROTTI ANDERLE</t>
  </si>
  <si>
    <t>B25996</t>
  </si>
  <si>
    <t>LISIANE CHRISTOFOLI DE BARROS</t>
  </si>
  <si>
    <t>01230000000000</t>
  </si>
  <si>
    <t>BARRA DO RIBEIRO</t>
  </si>
  <si>
    <t>B25997</t>
  </si>
  <si>
    <t>KATIA REJANE SANGALI</t>
  </si>
  <si>
    <t>B25998</t>
  </si>
  <si>
    <t>VALMOR INACIO ECKERT</t>
  </si>
  <si>
    <t>02700000026900</t>
  </si>
  <si>
    <t>LAJEADO-P M MARQUES SOUZA</t>
  </si>
  <si>
    <t>B25999</t>
  </si>
  <si>
    <t>FERNANDA DANIELI</t>
  </si>
  <si>
    <t>02900450901100</t>
  </si>
  <si>
    <t>NOVO HAMBURGO-CAMBIO-AG NOVO HAMBURGO-ANALISTAS</t>
  </si>
  <si>
    <t>B26002</t>
  </si>
  <si>
    <t>FLAUBIANA GUEDES RODRIGUES</t>
  </si>
  <si>
    <t>B26003</t>
  </si>
  <si>
    <t>REGINA BERTOLDO DALLA FAVERA</t>
  </si>
  <si>
    <t>B26004</t>
  </si>
  <si>
    <t>OSVALDO VASQUES MIOTTI</t>
  </si>
  <si>
    <t>B26006</t>
  </si>
  <si>
    <t>CLAUDIA DA SILVA WAGNER</t>
  </si>
  <si>
    <t>B26008</t>
  </si>
  <si>
    <t>CLAUDIO AFONSO BATISTA DO NASCIMENTO</t>
  </si>
  <si>
    <t>B26010</t>
  </si>
  <si>
    <t>DIRCE FANTON PELLE</t>
  </si>
  <si>
    <t>B26011</t>
  </si>
  <si>
    <t>MARISA DE FATIMA ANDREATTA DOS SANTOS</t>
  </si>
  <si>
    <t>B26012</t>
  </si>
  <si>
    <t>RENATO SIRTOLI</t>
  </si>
  <si>
    <t>B26013</t>
  </si>
  <si>
    <t>ELIANE ROSANE MARTINS DE BARROS</t>
  </si>
  <si>
    <t>B26014</t>
  </si>
  <si>
    <t>MARGO INES MULINARI SCHWEITZER</t>
  </si>
  <si>
    <t>02330000000000</t>
  </si>
  <si>
    <t>JACUTINGA</t>
  </si>
  <si>
    <t>B26018</t>
  </si>
  <si>
    <t>FERNANDA EVELISE BORSOI BRITTO</t>
  </si>
  <si>
    <t>B26020</t>
  </si>
  <si>
    <t>TANIA ROSANE KRUGER ARTICO</t>
  </si>
  <si>
    <t>B26021</t>
  </si>
  <si>
    <t>VERA MARIA MICHEL</t>
  </si>
  <si>
    <t>00100400501100</t>
  </si>
  <si>
    <t>CONTABILIDADE-GAO-GER DE ANALISE E ORCAM</t>
  </si>
  <si>
    <t>B26023</t>
  </si>
  <si>
    <t>ADRIANA DE LIMA WANNMACHER</t>
  </si>
  <si>
    <t>B26026</t>
  </si>
  <si>
    <t>JOAO CARLOS SOARES DOS SANTOS</t>
  </si>
  <si>
    <t>B26028</t>
  </si>
  <si>
    <t>FRANCISCO CARLOS PETRUCCI</t>
  </si>
  <si>
    <t>B26030</t>
  </si>
  <si>
    <t>GRACIELA GRESSLER</t>
  </si>
  <si>
    <t>04160000000000</t>
  </si>
  <si>
    <t>SAPIRANGA</t>
  </si>
  <si>
    <t>B26033</t>
  </si>
  <si>
    <t>MARIA TERESINHA DA SILVA PAZZIN</t>
  </si>
  <si>
    <t>B26036</t>
  </si>
  <si>
    <t>MARIA DE LURDES GRIEBELER</t>
  </si>
  <si>
    <t>B26037</t>
  </si>
  <si>
    <t>IRNO FRANCISCO DIENSTMANN</t>
  </si>
  <si>
    <t>B26041</t>
  </si>
  <si>
    <t>ROBERTO BARROS FAGUNDES</t>
  </si>
  <si>
    <t>B26044</t>
  </si>
  <si>
    <t>CLOVIS LUIS GODINHO</t>
  </si>
  <si>
    <t>B26046</t>
  </si>
  <si>
    <t>HERMES EDUARDO AQUINO DOS SANTOS</t>
  </si>
  <si>
    <t>B26047</t>
  </si>
  <si>
    <t>MARIO LUCIO MENDES</t>
  </si>
  <si>
    <t>B26049</t>
  </si>
  <si>
    <t>MARCO AURELIO GOMES DE ARAUJO</t>
  </si>
  <si>
    <t>B26050</t>
  </si>
  <si>
    <t>GILNEI PEROTTO</t>
  </si>
  <si>
    <t>06430000000000</t>
  </si>
  <si>
    <t>SHOPPING TOTAL</t>
  </si>
  <si>
    <t>B26053</t>
  </si>
  <si>
    <t>MERY RAQUEL ROCHA MARQUES</t>
  </si>
  <si>
    <t>03400440000000</t>
  </si>
  <si>
    <t>SANTA CRUZ DO SUL-ASSESSORIA JURIDICA</t>
  </si>
  <si>
    <t>B26056</t>
  </si>
  <si>
    <t>ISIS NUNES GARCIA</t>
  </si>
  <si>
    <t>B26060</t>
  </si>
  <si>
    <t>EDEMAR ANTONIO ANHOLETO</t>
  </si>
  <si>
    <t>10180000000000</t>
  </si>
  <si>
    <t>JARAGUA DO SUL</t>
  </si>
  <si>
    <t>B26066</t>
  </si>
  <si>
    <t>CLAUDIO CONDE DE ALBITE SILVA</t>
  </si>
  <si>
    <t>B26067</t>
  </si>
  <si>
    <t>SOLANGE DO NASCIMENTO DOMINGUES</t>
  </si>
  <si>
    <t>B26068</t>
  </si>
  <si>
    <t>TANIA LUCIA RABUSKE</t>
  </si>
  <si>
    <t>B26069</t>
  </si>
  <si>
    <t>NELSON RUDINEI TRENTINI</t>
  </si>
  <si>
    <t>02200000006100</t>
  </si>
  <si>
    <t>IJUI-PAB FORO IJUI</t>
  </si>
  <si>
    <t>B26071</t>
  </si>
  <si>
    <t>FLAVIO NICKELLE DORNELLES</t>
  </si>
  <si>
    <t>00100480811300</t>
  </si>
  <si>
    <t>RURAL-GCRR-CONTROLES LP</t>
  </si>
  <si>
    <t>B26075</t>
  </si>
  <si>
    <t>MARIA IZABEL DOS SANTOS ROSA</t>
  </si>
  <si>
    <t>B26076</t>
  </si>
  <si>
    <t>ALDEMIR JOSE MARINI</t>
  </si>
  <si>
    <t>B26077</t>
  </si>
  <si>
    <t>TANIA MARIA MAZZUCATTO BADALOTTI</t>
  </si>
  <si>
    <t>B26079</t>
  </si>
  <si>
    <t>CLAUDIA MARIA DE QUADROS MACCARINI</t>
  </si>
  <si>
    <t>B26081</t>
  </si>
  <si>
    <t>VINICIUS GIORDANO MANCIO</t>
  </si>
  <si>
    <t>B26082</t>
  </si>
  <si>
    <t>ROGERIO LUIZ DA SILVA</t>
  </si>
  <si>
    <t>09080000000000</t>
  </si>
  <si>
    <t>SILVEIRA MARTINS</t>
  </si>
  <si>
    <t>B26089</t>
  </si>
  <si>
    <t>VERA LUCIA AIOLFI CONTE</t>
  </si>
  <si>
    <t>B26090</t>
  </si>
  <si>
    <t>CARLOS RENATO ANDRADE MENNA BARRETO</t>
  </si>
  <si>
    <t>04150000000000</t>
  </si>
  <si>
    <t>RIO BRANCO</t>
  </si>
  <si>
    <t>B26095</t>
  </si>
  <si>
    <t>JORGE ANTONIO FLORES DA LUZ</t>
  </si>
  <si>
    <t>B26096</t>
  </si>
  <si>
    <t>ROSANE TEGEL</t>
  </si>
  <si>
    <t>00100500111100</t>
  </si>
  <si>
    <t>SEGURANCA-USTI- SEG TECNOLOG INFORM</t>
  </si>
  <si>
    <t>B26098</t>
  </si>
  <si>
    <t>DULCE MARIA BROD GRAEFF</t>
  </si>
  <si>
    <t>B26099</t>
  </si>
  <si>
    <t>SONIA SUZIN MARQUES</t>
  </si>
  <si>
    <t>01800330000000</t>
  </si>
  <si>
    <t>CAXIAS DO SUL-UNIDADE COMERCIAL CORPORATIVA</t>
  </si>
  <si>
    <t>B26101</t>
  </si>
  <si>
    <t>LUSMARINA BRANCO FAYAD</t>
  </si>
  <si>
    <t>B26102</t>
  </si>
  <si>
    <t>CARLOS EDUARDO DA SILVA CORREA</t>
  </si>
  <si>
    <t>B26104</t>
  </si>
  <si>
    <t>MARTA MARIA MUNDT MANZKE</t>
  </si>
  <si>
    <t>B26105</t>
  </si>
  <si>
    <t>MARIA GORETE DE VARGAS</t>
  </si>
  <si>
    <t>B26107</t>
  </si>
  <si>
    <t>MARISTELA LUISA KIPPER RAUBER</t>
  </si>
  <si>
    <t>B26109</t>
  </si>
  <si>
    <t>ALEXANDRE LEINDECKER</t>
  </si>
  <si>
    <t>B26111</t>
  </si>
  <si>
    <t>INES MARIA SMUDA</t>
  </si>
  <si>
    <t>B26113</t>
  </si>
  <si>
    <t>ALVARO DE BORBA KAFRUNI</t>
  </si>
  <si>
    <t>B26114</t>
  </si>
  <si>
    <t>ELAINE CARDOSO PAVANI DA SILVA</t>
  </si>
  <si>
    <t>B26115</t>
  </si>
  <si>
    <t>JOSE MARIO FALCAO BARCELOS</t>
  </si>
  <si>
    <t>B26118</t>
  </si>
  <si>
    <t>SERGIO LUIZ SASSO</t>
  </si>
  <si>
    <t>B26121</t>
  </si>
  <si>
    <t>HERON LORENZATO ALMEIDA</t>
  </si>
  <si>
    <t>10590000000000</t>
  </si>
  <si>
    <t>GEN. OSORIO PELOTAS</t>
  </si>
  <si>
    <t>B26123</t>
  </si>
  <si>
    <t>CARMEN LUCIA MARTINS DE FREITAS</t>
  </si>
  <si>
    <t>B26124</t>
  </si>
  <si>
    <t>LIANE MAGDANZ</t>
  </si>
  <si>
    <t>B26126</t>
  </si>
  <si>
    <t>CARMEN MOCELLIN KNECHT</t>
  </si>
  <si>
    <t>B26127</t>
  </si>
  <si>
    <t>MARIBEL GARCIA SOARES</t>
  </si>
  <si>
    <t>B26128</t>
  </si>
  <si>
    <t>JOSE ADAO ALVES FILHO</t>
  </si>
  <si>
    <t>00100580213700</t>
  </si>
  <si>
    <t>TECNOLOGIA-GOP-EQUIPE TEC AUTOMA AG</t>
  </si>
  <si>
    <t>B26129</t>
  </si>
  <si>
    <t>MARCIA WURSTER</t>
  </si>
  <si>
    <t>B26134</t>
  </si>
  <si>
    <t>PAULO ROBERTO ZANELA</t>
  </si>
  <si>
    <t>B26138</t>
  </si>
  <si>
    <t>DULCE LIRES DITTBERNER WEBER</t>
  </si>
  <si>
    <t>B26140</t>
  </si>
  <si>
    <t>ROSANE MARGARIDA CONTERATO BUSS</t>
  </si>
  <si>
    <t>B26143</t>
  </si>
  <si>
    <t>CRISTINA TEIXEIRA DELGADO</t>
  </si>
  <si>
    <t>B26144</t>
  </si>
  <si>
    <t>VLADIMIR DA SILVA PELISSOLI</t>
  </si>
  <si>
    <t>B26148</t>
  </si>
  <si>
    <t>LILI MARLENE WANKLER</t>
  </si>
  <si>
    <t>B26150</t>
  </si>
  <si>
    <t>NEUSA GEGLER</t>
  </si>
  <si>
    <t>B26151</t>
  </si>
  <si>
    <t>LEANDRO REGIS PACHECO</t>
  </si>
  <si>
    <t>B26152</t>
  </si>
  <si>
    <t>LIANE RODRIGUES PERES</t>
  </si>
  <si>
    <t>B26155</t>
  </si>
  <si>
    <t>SILVIA VIJAGRAN SOUTO CARVALHO MATIAS</t>
  </si>
  <si>
    <t>B26156</t>
  </si>
  <si>
    <t>FLAVIO CELSO MULLER</t>
  </si>
  <si>
    <t>B26159</t>
  </si>
  <si>
    <t>PAULO ROBERTO FRAGA LUIZ</t>
  </si>
  <si>
    <t>05590000000000</t>
  </si>
  <si>
    <t>ERNESTINA</t>
  </si>
  <si>
    <t>B26160</t>
  </si>
  <si>
    <t>VERA LUCIA DA LUZ PAIM</t>
  </si>
  <si>
    <t>B26162</t>
  </si>
  <si>
    <t>ALBERTO FRANZMANN</t>
  </si>
  <si>
    <t>B26163</t>
  </si>
  <si>
    <t>INACIO SCHMITZ</t>
  </si>
  <si>
    <t>B26167</t>
  </si>
  <si>
    <t>CARLOS ALBERTO DE OLIVEIRA LEITES</t>
  </si>
  <si>
    <t>B26168</t>
  </si>
  <si>
    <t>ELZA TERESINHA MARCOS ALVES DOS REIS</t>
  </si>
  <si>
    <t>B26169</t>
  </si>
  <si>
    <t>CLARISSE DO CARMO SOUSA</t>
  </si>
  <si>
    <t>B26181</t>
  </si>
  <si>
    <t>ALDO DA LUZ TEIXEIRA</t>
  </si>
  <si>
    <t>B26182</t>
  </si>
  <si>
    <t>SELI KIST FURST</t>
  </si>
  <si>
    <t>B26188</t>
  </si>
  <si>
    <t>HELTON LUIS OLIVEIRA DA SILVA</t>
  </si>
  <si>
    <t>B26189</t>
  </si>
  <si>
    <t>JORGE ALBERTO WINTERLE</t>
  </si>
  <si>
    <t>B26191</t>
  </si>
  <si>
    <t>IVANISE GUIMARAES DA ROSA</t>
  </si>
  <si>
    <t>B26201</t>
  </si>
  <si>
    <t>ENY HELENA FRIEDRICH DE FRANCESCHI</t>
  </si>
  <si>
    <t>B26205</t>
  </si>
  <si>
    <t>JOKITA SAVARIS</t>
  </si>
  <si>
    <t>B26208</t>
  </si>
  <si>
    <t>HELOISA AURIA EW FROHLICH</t>
  </si>
  <si>
    <t>B26210</t>
  </si>
  <si>
    <t>LUIS FERNANDO VICENTE SILVA</t>
  </si>
  <si>
    <t>B26212</t>
  </si>
  <si>
    <t>MARCIA HELENA FLORES PINHEIRO</t>
  </si>
  <si>
    <t>B26215</t>
  </si>
  <si>
    <t>JORGE ALMIR DA SILVA PAZ</t>
  </si>
  <si>
    <t>00302490000000</t>
  </si>
  <si>
    <t>AZENHA-FUNCIONARIOS EM DISPONIBILIDADE</t>
  </si>
  <si>
    <t>B26218</t>
  </si>
  <si>
    <t>ADALBERTO TREVIZAN</t>
  </si>
  <si>
    <t>B26220</t>
  </si>
  <si>
    <t>JANICE FERREIRA</t>
  </si>
  <si>
    <t>08070000000000</t>
  </si>
  <si>
    <t>CACADOR</t>
  </si>
  <si>
    <t>B26225</t>
  </si>
  <si>
    <t>MARCO AURELIO CARVALHO GARMENDIA</t>
  </si>
  <si>
    <t>B26226</t>
  </si>
  <si>
    <t>REGINA LABRES SEVERO</t>
  </si>
  <si>
    <t>B26227</t>
  </si>
  <si>
    <t>REJANE LUCIA FRANCISCHETT PITOL</t>
  </si>
  <si>
    <t>B26228</t>
  </si>
  <si>
    <t>MARLENE LEAL GARCIA</t>
  </si>
  <si>
    <t>B26229</t>
  </si>
  <si>
    <t>RONALT SCHUMAN RAMOS</t>
  </si>
  <si>
    <t>B26231</t>
  </si>
  <si>
    <t>ROGERIO NEUTZLING</t>
  </si>
  <si>
    <t>B26232</t>
  </si>
  <si>
    <t>ERLINDA TEREZINHA PEDROSO ROSSNER</t>
  </si>
  <si>
    <t>B26239</t>
  </si>
  <si>
    <t>EVA MARIA ILHA</t>
  </si>
  <si>
    <t>B26240</t>
  </si>
  <si>
    <t>ANTONIO ORTIZ MACHADO</t>
  </si>
  <si>
    <t>B26241</t>
  </si>
  <si>
    <t>SELEIDE MARIA FORLIN</t>
  </si>
  <si>
    <t>B26246</t>
  </si>
  <si>
    <t>IVANIR DE FATIMA SALBEGO FERNANDES</t>
  </si>
  <si>
    <t>B26248</t>
  </si>
  <si>
    <t>GILBERTO MACHADO BARCELOS</t>
  </si>
  <si>
    <t>05290000000000</t>
  </si>
  <si>
    <t>CERRO GRANDE DO SUL</t>
  </si>
  <si>
    <t>B26253</t>
  </si>
  <si>
    <t>ANTONIO JEFFERSON HOFFMANN BIACHI</t>
  </si>
  <si>
    <t>B26254</t>
  </si>
  <si>
    <t>MARIA APARECIDA MIGUEL</t>
  </si>
  <si>
    <t>B26257</t>
  </si>
  <si>
    <t>ROSELI MARIA OLIVEIRA DA SILVA</t>
  </si>
  <si>
    <t>B26258</t>
  </si>
  <si>
    <t>JOSE LUIS CASTRO POSSAMAI</t>
  </si>
  <si>
    <t>B26259</t>
  </si>
  <si>
    <t>JACO ERNANI MALLMANN</t>
  </si>
  <si>
    <t>02700000047600</t>
  </si>
  <si>
    <t>LAJEADO-FORQUETINHA</t>
  </si>
  <si>
    <t>B26260</t>
  </si>
  <si>
    <t>ALTAMIR ROQUE BUCZAK</t>
  </si>
  <si>
    <t>B26262</t>
  </si>
  <si>
    <t>MARILENE ANA BREDA SCHNEIDER</t>
  </si>
  <si>
    <t>B26264</t>
  </si>
  <si>
    <t>ANA MARIA DA SILVA PADILHA</t>
  </si>
  <si>
    <t>B26266</t>
  </si>
  <si>
    <t>RICARDO RIZZON</t>
  </si>
  <si>
    <t>B26267</t>
  </si>
  <si>
    <t>MAURO JOSE DA SILVA</t>
  </si>
  <si>
    <t>B26269</t>
  </si>
  <si>
    <t>CAREN BEATRIZ SALVADOR</t>
  </si>
  <si>
    <t>B26271</t>
  </si>
  <si>
    <t>RENATO EDGAR ZIMMERMANN</t>
  </si>
  <si>
    <t>B26272</t>
  </si>
  <si>
    <t>ANTONIO ELOI MACHADO</t>
  </si>
  <si>
    <t>B26274</t>
  </si>
  <si>
    <t>VILSOMAR D AGNOLUZZO</t>
  </si>
  <si>
    <t>B26276</t>
  </si>
  <si>
    <t>IAMARA DE OLIVEIRA ZAMBRANO</t>
  </si>
  <si>
    <t>00100290201000</t>
  </si>
  <si>
    <t>ATENDIMENTO-APOIO ADMINISTRATIVO</t>
  </si>
  <si>
    <t>B26278</t>
  </si>
  <si>
    <t>NARA CRISTINA RODRIGUES FERREIRA</t>
  </si>
  <si>
    <t>00100790211400</t>
  </si>
  <si>
    <t>OUVIDORIA-GPSO-ATENDIMENTO URA</t>
  </si>
  <si>
    <t>B26279</t>
  </si>
  <si>
    <t>DULCE HARTWIG OSWALD</t>
  </si>
  <si>
    <t>B26280</t>
  </si>
  <si>
    <t>LIANE DA ROSA ABREU</t>
  </si>
  <si>
    <t>B26282</t>
  </si>
  <si>
    <t>SALETE GRASSELLI OMIZZOLO</t>
  </si>
  <si>
    <t>11430000048500</t>
  </si>
  <si>
    <t>VILLAGIO IGUATEMI-PA MARTCENTER</t>
  </si>
  <si>
    <t>B26285</t>
  </si>
  <si>
    <t>JUCARA DE FATIMA BOSCHETTI</t>
  </si>
  <si>
    <t>B26286</t>
  </si>
  <si>
    <t>SIRLEI TEREZINHA SCHMIDT DOS ANJOS</t>
  </si>
  <si>
    <t>B26289</t>
  </si>
  <si>
    <t>VALNER JOSE BORTOLOTTO</t>
  </si>
  <si>
    <t>01310330000000</t>
  </si>
  <si>
    <t>BLUMENAU-UNIDADE COMERCIAL CORPORATIVA</t>
  </si>
  <si>
    <t>B26290</t>
  </si>
  <si>
    <t>MARINES NICOLLI</t>
  </si>
  <si>
    <t>00410000004400</t>
  </si>
  <si>
    <t>COLISEU-ESTACAO RODOVIARIA</t>
  </si>
  <si>
    <t>B26292</t>
  </si>
  <si>
    <t>ILSE MARIA CAYE</t>
  </si>
  <si>
    <t>10092500000000</t>
  </si>
  <si>
    <t>B26295</t>
  </si>
  <si>
    <t>VALDEVINO DOMINGOS TARTARI</t>
  </si>
  <si>
    <t>01000000002500</t>
  </si>
  <si>
    <t>AGENCIA CENTRAL-AC-SETOR EMPRESTIMOS</t>
  </si>
  <si>
    <t>B26296</t>
  </si>
  <si>
    <t>LEIVA ARLETE GORSKI</t>
  </si>
  <si>
    <t>B26298</t>
  </si>
  <si>
    <t>ALICE DE MATTOS MARTINS CAVALCANTI</t>
  </si>
  <si>
    <t>01000000001500</t>
  </si>
  <si>
    <t>AGENCIA CENTRAL-AC-PESS JURIDI MEDIO PEQUENO PORTE</t>
  </si>
  <si>
    <t>B26299</t>
  </si>
  <si>
    <t>MARA REGINA DO AMARAL TEIXEIRA</t>
  </si>
  <si>
    <t>01560000000000</t>
  </si>
  <si>
    <t>LOMBA DO PINHEIRO</t>
  </si>
  <si>
    <t>B26306</t>
  </si>
  <si>
    <t>FRANCISCO ANTONIO VARGAS GARCIA</t>
  </si>
  <si>
    <t>B26307</t>
  </si>
  <si>
    <t>EDEMAR CORREA DE MOURA</t>
  </si>
  <si>
    <t>05880000000000</t>
  </si>
  <si>
    <t>CHIAPETA</t>
  </si>
  <si>
    <t>B26309</t>
  </si>
  <si>
    <t>ANA LUIZA KNAPIK</t>
  </si>
  <si>
    <t>B26311</t>
  </si>
  <si>
    <t>GILBERTO PEDROSO DA SILVA</t>
  </si>
  <si>
    <t>01800440000000</t>
  </si>
  <si>
    <t>CAXIAS DO SUL-ASSESSORIA JURIDICA</t>
  </si>
  <si>
    <t>B26312</t>
  </si>
  <si>
    <t>JOSE OLAVO URTASSUM DIAS</t>
  </si>
  <si>
    <t>B26314</t>
  </si>
  <si>
    <t>NANCY ALVES DOS SANTOS</t>
  </si>
  <si>
    <t>B26316</t>
  </si>
  <si>
    <t>ELAINE TEREZINHA ALBRECHT DA MOTTA</t>
  </si>
  <si>
    <t>B26318</t>
  </si>
  <si>
    <t>HEITOR FRISONI JUNIOR</t>
  </si>
  <si>
    <t>B26322</t>
  </si>
  <si>
    <t>VALDIR DE MELLO VIGARANI</t>
  </si>
  <si>
    <t>B26325</t>
  </si>
  <si>
    <t>CONSTANTINO JUSTINO RIGHEZ</t>
  </si>
  <si>
    <t>B26326</t>
  </si>
  <si>
    <t>CARMEM REGINA ROSSI DE FREITAS</t>
  </si>
  <si>
    <t>B26327</t>
  </si>
  <si>
    <t>MARCIA LUIZA MACHADO DE FREITAS</t>
  </si>
  <si>
    <t>08560000000000</t>
  </si>
  <si>
    <t>VOLTA DO GUERINO</t>
  </si>
  <si>
    <t>B26330</t>
  </si>
  <si>
    <t>SUZANA FAORO TESSARI</t>
  </si>
  <si>
    <t>B26335</t>
  </si>
  <si>
    <t>MERY SILVEIRA SAVACINSKI</t>
  </si>
  <si>
    <t>B26337</t>
  </si>
  <si>
    <t>MARCIA REGINA TEX DE VASCONCELLOS</t>
  </si>
  <si>
    <t>B26338</t>
  </si>
  <si>
    <t>LEDI GUTERRES DA VEIGA</t>
  </si>
  <si>
    <t>B26341</t>
  </si>
  <si>
    <t>ROSANI SANTOS SLIPACKA</t>
  </si>
  <si>
    <t>00102112611000</t>
  </si>
  <si>
    <t>DIRETORIA-GCQ-GER CUSTODIA QUALIF-CHEFIA</t>
  </si>
  <si>
    <t>B26342</t>
  </si>
  <si>
    <t>ROSANE DOS SANTOS AQUINO</t>
  </si>
  <si>
    <t>B26345</t>
  </si>
  <si>
    <t>EVANDRO MIGUEL GRAMINHO DA SILVA</t>
  </si>
  <si>
    <t>B26346</t>
  </si>
  <si>
    <t>LUIZMAR JACQUES DA SILVA</t>
  </si>
  <si>
    <t>B26347</t>
  </si>
  <si>
    <t>IEDA MARIA PRADO</t>
  </si>
  <si>
    <t>B26348</t>
  </si>
  <si>
    <t>VALDIR PORTELA DIAS</t>
  </si>
  <si>
    <t>VERONICA KOCH</t>
  </si>
  <si>
    <t>05700000000000</t>
  </si>
  <si>
    <t>NOVA SANTA RITA</t>
  </si>
  <si>
    <t>B26351</t>
  </si>
  <si>
    <t>LADISLEI SCHEIBLER</t>
  </si>
  <si>
    <t>B26353</t>
  </si>
  <si>
    <t>MARTA SOLANGE SIDRA</t>
  </si>
  <si>
    <t>B26354</t>
  </si>
  <si>
    <t>LEILA REGINA RODRIGUES</t>
  </si>
  <si>
    <t>B26358</t>
  </si>
  <si>
    <t>CESAR AUGUSTO PAGEL CONCEICAO</t>
  </si>
  <si>
    <t>02160000000000</t>
  </si>
  <si>
    <t>FORTALEZA</t>
  </si>
  <si>
    <t>B26361</t>
  </si>
  <si>
    <t>DHARLENE GONCALVES LEITE</t>
  </si>
  <si>
    <t>10150000000000</t>
  </si>
  <si>
    <t>ALTO PETROPOLIS</t>
  </si>
  <si>
    <t>B26362</t>
  </si>
  <si>
    <t>CLAUDIA FERNANDA SILVA CUNHA</t>
  </si>
  <si>
    <t>B26364</t>
  </si>
  <si>
    <t>FIORELI DALILA DETOFFOL</t>
  </si>
  <si>
    <t>03100480400000</t>
  </si>
  <si>
    <t>PASSO FUNDO-RURAL-GER NORMAS PLANEJAM ACOMPANHA</t>
  </si>
  <si>
    <t>B26365</t>
  </si>
  <si>
    <t>ROSA HELENA DEIMLING COSTA</t>
  </si>
  <si>
    <t>B26366</t>
  </si>
  <si>
    <t>ROSANE ZANCHI DELA BRIDA</t>
  </si>
  <si>
    <t>B26367</t>
  </si>
  <si>
    <t>URAI NERY TALLAMINI</t>
  </si>
  <si>
    <t>B26371</t>
  </si>
  <si>
    <t>NEIDE TERESINHA NIEROTKA CRUZ</t>
  </si>
  <si>
    <t>B26375</t>
  </si>
  <si>
    <t>SALETE CENCI</t>
  </si>
  <si>
    <t>06810000000000</t>
  </si>
  <si>
    <t>AMETISTA DO SUL</t>
  </si>
  <si>
    <t>B26377</t>
  </si>
  <si>
    <t>MAGDA ROSENFELDT</t>
  </si>
  <si>
    <t>01000450501200</t>
  </si>
  <si>
    <t>AGENCIA CENTRAL-CAMBIO-AG CENTRAL-ESCRITURARIOS</t>
  </si>
  <si>
    <t>B26378</t>
  </si>
  <si>
    <t>JANE DE FATIMA SILVEIRA STROSCHEIN</t>
  </si>
  <si>
    <t>B26380</t>
  </si>
  <si>
    <t>LUIZ CARLOS PEREIRA</t>
  </si>
  <si>
    <t>05250000000000</t>
  </si>
  <si>
    <t>ARATIBA</t>
  </si>
  <si>
    <t>B26381</t>
  </si>
  <si>
    <t>ZANDIRA PINZETTA</t>
  </si>
  <si>
    <t>B26383</t>
  </si>
  <si>
    <t>FERNANDO JOSE DALZOT COELHO</t>
  </si>
  <si>
    <t>B26384</t>
  </si>
  <si>
    <t>NILCEIA DE OLIVEIRA</t>
  </si>
  <si>
    <t>B26385</t>
  </si>
  <si>
    <t>CLAISE MARTA BARRACHINI</t>
  </si>
  <si>
    <t>B26386</t>
  </si>
  <si>
    <t>MARIA EDUARDA MACHADO NUNES</t>
  </si>
  <si>
    <t>B26389</t>
  </si>
  <si>
    <t>SILVANE DOS SANTOS DIEFENTHALER DO NAS</t>
  </si>
  <si>
    <t>B26391</t>
  </si>
  <si>
    <t>PROTASIO ALBINO KRINDGES</t>
  </si>
  <si>
    <t>B26396</t>
  </si>
  <si>
    <t>MARIA LUIZA DOS SANTOS</t>
  </si>
  <si>
    <t>B26397</t>
  </si>
  <si>
    <t>MARIO LUIS SCHOSSLER</t>
  </si>
  <si>
    <t>02700000047400</t>
  </si>
  <si>
    <t>LAJEADO-FORO LAJEADO</t>
  </si>
  <si>
    <t>B26398</t>
  </si>
  <si>
    <t>GERMANO PLESNIK</t>
  </si>
  <si>
    <t>B26403</t>
  </si>
  <si>
    <t>AUREA INES WEBER</t>
  </si>
  <si>
    <t>B26405</t>
  </si>
  <si>
    <t>CRISTIANE DE LIMA BRUM</t>
  </si>
  <si>
    <t>B26411</t>
  </si>
  <si>
    <t>VITOR PAULO KILSER DA SILVA</t>
  </si>
  <si>
    <t>B26412</t>
  </si>
  <si>
    <t>SERGIO LUIZ FONTES BOTTINI</t>
  </si>
  <si>
    <t>B26416</t>
  </si>
  <si>
    <t>ROSANA PONTES ZEPKA</t>
  </si>
  <si>
    <t>B26417</t>
  </si>
  <si>
    <t>MARIA DE FATIMA SOUSA CROSSA</t>
  </si>
  <si>
    <t>B26419</t>
  </si>
  <si>
    <t>ROMI TERESINHA SCHNEIDER</t>
  </si>
  <si>
    <t>B26421</t>
  </si>
  <si>
    <t>ELAINE MARISA CARMIGNANI</t>
  </si>
  <si>
    <t>B26423</t>
  </si>
  <si>
    <t>MARIA MADALENA MARQUES DIAS</t>
  </si>
  <si>
    <t>B26425</t>
  </si>
  <si>
    <t>IVANI GOTTERT</t>
  </si>
  <si>
    <t>B26432</t>
  </si>
  <si>
    <t>ENIO KWIATKOWSKI</t>
  </si>
  <si>
    <t>B26433</t>
  </si>
  <si>
    <t>ALEXANDRE CAVALHEIRO JAQUES</t>
  </si>
  <si>
    <t>B26434</t>
  </si>
  <si>
    <t>CELIA RIBEIRO DIAS</t>
  </si>
  <si>
    <t>00100920211000</t>
  </si>
  <si>
    <t>LICITACOES-GLC-GER LICITAC COMPRA-CHEFI</t>
  </si>
  <si>
    <t>B26436</t>
  </si>
  <si>
    <t>ISABEL CRISTINA TURA FOCHESATTO</t>
  </si>
  <si>
    <t>01800000015400</t>
  </si>
  <si>
    <t>CAXIAS DO SUL-CJ. COM. ALVORADA</t>
  </si>
  <si>
    <t>B26439</t>
  </si>
  <si>
    <t>MARIA DA GRACA SILVA LIMA</t>
  </si>
  <si>
    <t>B26440</t>
  </si>
  <si>
    <t>CARLOS JUNG</t>
  </si>
  <si>
    <t>B26442</t>
  </si>
  <si>
    <t>JOAO MANOEL URBANETTO NOGUEIRA</t>
  </si>
  <si>
    <t>B26444</t>
  </si>
  <si>
    <t>MARILDA POZZEBON PIOVESAN</t>
  </si>
  <si>
    <t>B26445</t>
  </si>
  <si>
    <t>REMO BECKER SIMOES</t>
  </si>
  <si>
    <t>03400000006400</t>
  </si>
  <si>
    <t>SANTA CRUZ DO SUL-FORO SANTA CRUZ DO SUL</t>
  </si>
  <si>
    <t>B26448</t>
  </si>
  <si>
    <t>ARI JOSE ROSENBACH</t>
  </si>
  <si>
    <t>08910000000000</t>
  </si>
  <si>
    <t>SAO SEBASTIAO DO CAI</t>
  </si>
  <si>
    <t>B26449</t>
  </si>
  <si>
    <t>JOCEMAR SOARES</t>
  </si>
  <si>
    <t>01800000017400</t>
  </si>
  <si>
    <t>CAXIAS DO SUL-HOSPITAL SAUDE</t>
  </si>
  <si>
    <t>B26452</t>
  </si>
  <si>
    <t>OSMAR SAUER</t>
  </si>
  <si>
    <t>B26455</t>
  </si>
  <si>
    <t>UBIRATAN COUTO TORRES</t>
  </si>
  <si>
    <t>B26458</t>
  </si>
  <si>
    <t>ANTONIO CARLOS SILVEIRA DA ROCHA</t>
  </si>
  <si>
    <t>B26460</t>
  </si>
  <si>
    <t>JUVENCIO ANDRE LESSA</t>
  </si>
  <si>
    <t>B26461</t>
  </si>
  <si>
    <t>ITAJARI AZEVEDO DA ROSA</t>
  </si>
  <si>
    <t>B26462</t>
  </si>
  <si>
    <t>ANGELITA BARBOSA DA FONTOURA</t>
  </si>
  <si>
    <t>03500000036700</t>
  </si>
  <si>
    <t>SANTA MARIA-FORO SANTA MARIA</t>
  </si>
  <si>
    <t>B26463</t>
  </si>
  <si>
    <t>VALDIR MOURA MOTTA</t>
  </si>
  <si>
    <t>B26464</t>
  </si>
  <si>
    <t>PAULO RENATO DA SILVA LEMOS</t>
  </si>
  <si>
    <t>B26465</t>
  </si>
  <si>
    <t>OBALDO DA VEIGA VERON</t>
  </si>
  <si>
    <t>B26466</t>
  </si>
  <si>
    <t>VERA LUCIA RAMPELOTTO LOBLER</t>
  </si>
  <si>
    <t>B26470</t>
  </si>
  <si>
    <t>HILDA TEIXEIRA</t>
  </si>
  <si>
    <t>B26472</t>
  </si>
  <si>
    <t>JAIR ANTONIO ESCOPELLI</t>
  </si>
  <si>
    <t>09010000000000</t>
  </si>
  <si>
    <t>TERRA DE AREIA</t>
  </si>
  <si>
    <t>ELEONORA MARTINS DE SA E MELO</t>
  </si>
  <si>
    <t>B26477</t>
  </si>
  <si>
    <t>SIMONE AITA NAIME</t>
  </si>
  <si>
    <t>B26478</t>
  </si>
  <si>
    <t>JOAO LUIZ DORNELLES</t>
  </si>
  <si>
    <t>B26481</t>
  </si>
  <si>
    <t>CARLOS ROBERTO BARBIERI</t>
  </si>
  <si>
    <t>B26483</t>
  </si>
  <si>
    <t>CRISTINA PEREIRA COSTA</t>
  </si>
  <si>
    <t>B26486</t>
  </si>
  <si>
    <t>DORIS REJANE MENDES MACHADO</t>
  </si>
  <si>
    <t>LUIZ LINHARES DA FONTOURA</t>
  </si>
  <si>
    <t>B26508</t>
  </si>
  <si>
    <t>LINDAMIR MARIA GARLET</t>
  </si>
  <si>
    <t>B26510</t>
  </si>
  <si>
    <t>GILAINE DA COSTA CORREA</t>
  </si>
  <si>
    <t>B26512</t>
  </si>
  <si>
    <t>ELISETE MARIA RIZZI</t>
  </si>
  <si>
    <t>B26514</t>
  </si>
  <si>
    <t>JURACI SOARES FERRAO</t>
  </si>
  <si>
    <t>B26515</t>
  </si>
  <si>
    <t>RAINER VARELMANN</t>
  </si>
  <si>
    <t>B26518</t>
  </si>
  <si>
    <t>NARA MARIA SILVA BARBOSA</t>
  </si>
  <si>
    <t>B26520</t>
  </si>
  <si>
    <t>MARGARETH SELISTRE</t>
  </si>
  <si>
    <t>B26522</t>
  </si>
  <si>
    <t>MARCIA SCHNEIDER BARP</t>
  </si>
  <si>
    <t>07300000000000</t>
  </si>
  <si>
    <t>MARCELINO RAMOS</t>
  </si>
  <si>
    <t>B26524</t>
  </si>
  <si>
    <t>NEURA COMPARIN SEIFRIED</t>
  </si>
  <si>
    <t>00100790211200</t>
  </si>
  <si>
    <t>OUVIDORIA-GPSO-ANALISE E PROJETOS</t>
  </si>
  <si>
    <t>B26525</t>
  </si>
  <si>
    <t>FABIANE MARIA DA SILVA</t>
  </si>
  <si>
    <t>B26528</t>
  </si>
  <si>
    <t>ELOI BERNARDES MARQUES</t>
  </si>
  <si>
    <t>00100460611100</t>
  </si>
  <si>
    <t>RISCO-GER POLIT GESTAO RISCO DE CREDITO</t>
  </si>
  <si>
    <t>B26530</t>
  </si>
  <si>
    <t>LUCIMAR ISABEL BATISTA MACHADO</t>
  </si>
  <si>
    <t>B26532</t>
  </si>
  <si>
    <t>EDEMAR DE CASTRO VIEIRA</t>
  </si>
  <si>
    <t>B26533</t>
  </si>
  <si>
    <t>NARA LUCIA NETTO FALCAO</t>
  </si>
  <si>
    <t>B26535</t>
  </si>
  <si>
    <t>CLARISSE MARIA ZOCHOLINI ZUCCHETTI</t>
  </si>
  <si>
    <t>B26538</t>
  </si>
  <si>
    <t>VERA LUCIA KLEIN</t>
  </si>
  <si>
    <t>B26539</t>
  </si>
  <si>
    <t>SIMONE BEATRIZ ALCANTARA</t>
  </si>
  <si>
    <t>B26541</t>
  </si>
  <si>
    <t>ILSON LEONHARDT</t>
  </si>
  <si>
    <t>09220000000000</t>
  </si>
  <si>
    <t>SALVADOR DO SUL</t>
  </si>
  <si>
    <t>B26542</t>
  </si>
  <si>
    <t>NEUSA HILLEBRAND HEBERLE</t>
  </si>
  <si>
    <t>B26547</t>
  </si>
  <si>
    <t>KILDARE AUGUSTO DIAS LEMOS</t>
  </si>
  <si>
    <t>B26548</t>
  </si>
  <si>
    <t>ESCARDUEL FERREIRA BORGES</t>
  </si>
  <si>
    <t>B26550</t>
  </si>
  <si>
    <t>GELSON DA SILVA BANDEIRA</t>
  </si>
  <si>
    <t>00100410311000</t>
  </si>
  <si>
    <t>GOVERNOS-GRPJ-GER RELAC POD JUDIC-C</t>
  </si>
  <si>
    <t>B26552</t>
  </si>
  <si>
    <t>ESTELA MARCIA KROTH</t>
  </si>
  <si>
    <t>B26553</t>
  </si>
  <si>
    <t>TELMI MARTINS DA SILVEIRA</t>
  </si>
  <si>
    <t>B26554</t>
  </si>
  <si>
    <t>LENIR RICARDI CARDOSO</t>
  </si>
  <si>
    <t>B26555</t>
  </si>
  <si>
    <t>LUIS CARLOS KERN DOS SANTOS</t>
  </si>
  <si>
    <t>00100930211100</t>
  </si>
  <si>
    <t>GOVERNANCA TI-GP-GER PORTFOLIO TI</t>
  </si>
  <si>
    <t>B26556</t>
  </si>
  <si>
    <t>CARMEM FAUTH SEIBEL</t>
  </si>
  <si>
    <t>B26557</t>
  </si>
  <si>
    <t>JOAO FRANCISCO CABERLON LANDEIRA</t>
  </si>
  <si>
    <t>00100840211200</t>
  </si>
  <si>
    <t>UNID REL INV - GER REL INV-ACIONISTAS</t>
  </si>
  <si>
    <t>B26558</t>
  </si>
  <si>
    <t>SOLON ROCHA DE SOUZA</t>
  </si>
  <si>
    <t>B26559</t>
  </si>
  <si>
    <t>JOSE VALDEMAR PIRES</t>
  </si>
  <si>
    <t>B26560</t>
  </si>
  <si>
    <t>VERA LUIZA RAIMANN</t>
  </si>
  <si>
    <t>01800450701100</t>
  </si>
  <si>
    <t>CAXIAS DO SUL-CAMBIO-AG CAXIAS-ANALISTAS</t>
  </si>
  <si>
    <t>B26561</t>
  </si>
  <si>
    <t>ARMANDO LINDOLFO SCHARLAU TOMAZ PEREIRA</t>
  </si>
  <si>
    <t>07880000000000</t>
  </si>
  <si>
    <t>FEITORIA</t>
  </si>
  <si>
    <t>B26562</t>
  </si>
  <si>
    <t>WILSON DOS SANTOS ROCHA</t>
  </si>
  <si>
    <t>B26564</t>
  </si>
  <si>
    <t>ANDRE LUIS CARVALHO BARRAGAN</t>
  </si>
  <si>
    <t>B26565</t>
  </si>
  <si>
    <t>TANIA ESSIG JOHANN</t>
  </si>
  <si>
    <t>B26570</t>
  </si>
  <si>
    <t>FLAVIO OLIVEIRA MESQUITA</t>
  </si>
  <si>
    <t>B26571</t>
  </si>
  <si>
    <t>LUCI VANNI</t>
  </si>
  <si>
    <t>B26574</t>
  </si>
  <si>
    <t>ANTONIO ROQUE GLANERT</t>
  </si>
  <si>
    <t>00100382811200</t>
  </si>
  <si>
    <t>SISTEMAS-GAI-COMERCIAL METAS</t>
  </si>
  <si>
    <t>B26577</t>
  </si>
  <si>
    <t>LEO PILETTI</t>
  </si>
  <si>
    <t>B26580</t>
  </si>
  <si>
    <t>EVERALDO VERGARA DA SILVA</t>
  </si>
  <si>
    <t>B26582</t>
  </si>
  <si>
    <t>KATIA SCOTTON</t>
  </si>
  <si>
    <t>B26583</t>
  </si>
  <si>
    <t>SILVIA GONCALVES BILHALVA</t>
  </si>
  <si>
    <t>B26589</t>
  </si>
  <si>
    <t>CARLA ROSANE YECKEL DA COSTA ALMEIDA</t>
  </si>
  <si>
    <t>00100441211000</t>
  </si>
  <si>
    <t>JURIDICO-NUCLEO ADMINISTRATIVO-CHEF</t>
  </si>
  <si>
    <t>B26590</t>
  </si>
  <si>
    <t>PAULINO MATIAS NUNES AIRES</t>
  </si>
  <si>
    <t>B26594</t>
  </si>
  <si>
    <t>ELISETE FATIMA MARQUES SCHOLL</t>
  </si>
  <si>
    <t>B26596</t>
  </si>
  <si>
    <t>LUZIA ANGELA PEDO</t>
  </si>
  <si>
    <t>B26597</t>
  </si>
  <si>
    <t>JANE BEATRIZ DEITOS</t>
  </si>
  <si>
    <t>B26602</t>
  </si>
  <si>
    <t>BELEI FRANCISCO SIGNOR</t>
  </si>
  <si>
    <t>B26603</t>
  </si>
  <si>
    <t>JORGE CARLOS FRANK</t>
  </si>
  <si>
    <t>00100451111300</t>
  </si>
  <si>
    <t>CAMBIO-GCC-GER CAPT CONTR-AG EXT-MIAMI</t>
  </si>
  <si>
    <t>B26605</t>
  </si>
  <si>
    <t>ADALBERTO FERNANDES MACEDO</t>
  </si>
  <si>
    <t>B26606</t>
  </si>
  <si>
    <t>GILMAR PEDRO BINOT</t>
  </si>
  <si>
    <t>B26608</t>
  </si>
  <si>
    <t>MARCIA REGINA DE OLIVEIRA JUSZKEVICZ</t>
  </si>
  <si>
    <t>B26610</t>
  </si>
  <si>
    <t>PAULO SEXTO ANDREIS</t>
  </si>
  <si>
    <t>B26612</t>
  </si>
  <si>
    <t>JAIR DE ABREU GASPAR</t>
  </si>
  <si>
    <t>02420000000000</t>
  </si>
  <si>
    <t>JOIA</t>
  </si>
  <si>
    <t>B26614</t>
  </si>
  <si>
    <t>WALTER ANTUNES CAMARA</t>
  </si>
  <si>
    <t>B26615</t>
  </si>
  <si>
    <t>SANDRA MARA LAGO</t>
  </si>
  <si>
    <t>B26616</t>
  </si>
  <si>
    <t>DAGMAR KNORR DOS SANTOS</t>
  </si>
  <si>
    <t>B26617</t>
  </si>
  <si>
    <t>ROGEANE DE FATIMA BERTUSSI</t>
  </si>
  <si>
    <t>B26618</t>
  </si>
  <si>
    <t>EVENILDA CLEUSA GONCALVES</t>
  </si>
  <si>
    <t>B26621</t>
  </si>
  <si>
    <t>MARIA MEDIANEIRA SILVA VALMERATE</t>
  </si>
  <si>
    <t>B26622</t>
  </si>
  <si>
    <t>MARINA IVANI MAFALDA RODRIGUES</t>
  </si>
  <si>
    <t>B26625</t>
  </si>
  <si>
    <t>EURIDES ANA PAULI</t>
  </si>
  <si>
    <t>B26627</t>
  </si>
  <si>
    <t>SOLANGE SONIA LAMB TORETI</t>
  </si>
  <si>
    <t>B26630</t>
  </si>
  <si>
    <t>SILVIA HELENA GABBI</t>
  </si>
  <si>
    <t>B26633</t>
  </si>
  <si>
    <t>JOSE GUSTAVO RODRIGUES AGUIRRE</t>
  </si>
  <si>
    <t>B26634</t>
  </si>
  <si>
    <t>LIRIA MARIA DO NASCIMENTO</t>
  </si>
  <si>
    <t>B26637</t>
  </si>
  <si>
    <t>IDELVA ANTONIETA TROIAN</t>
  </si>
  <si>
    <t>B26639</t>
  </si>
  <si>
    <t>SERGIO SCHMITT</t>
  </si>
  <si>
    <t>B26640</t>
  </si>
  <si>
    <t>SONIA MARIA CARVALHO LEAL ALVES</t>
  </si>
  <si>
    <t>07860000000000</t>
  </si>
  <si>
    <t>MINAS DO LEAO</t>
  </si>
  <si>
    <t>B26646</t>
  </si>
  <si>
    <t>EDUARDO SERGIO WOLLMANN</t>
  </si>
  <si>
    <t>B26649</t>
  </si>
  <si>
    <t>NEIVA CASELANI ISQUIERDO</t>
  </si>
  <si>
    <t>B26651</t>
  </si>
  <si>
    <t>KATIA REJANE CUNHA BOECK</t>
  </si>
  <si>
    <t>00100430301100</t>
  </si>
  <si>
    <t>DESENVOLVIMENTO-GCO-GER CONTROL OPE</t>
  </si>
  <si>
    <t>B26652</t>
  </si>
  <si>
    <t>PALMIRA DA SILVA RODRIGUES</t>
  </si>
  <si>
    <t>B26653</t>
  </si>
  <si>
    <t>LUISANE HERNANDEZ GARCIA</t>
  </si>
  <si>
    <t>B26654</t>
  </si>
  <si>
    <t>ROSANGELA CESA PERINI</t>
  </si>
  <si>
    <t>B26656</t>
  </si>
  <si>
    <t>VAINE TEREZINHA ANDREGUETE</t>
  </si>
  <si>
    <t>08742490000000</t>
  </si>
  <si>
    <t>CAPUCHINHOS-FUNCIONARIOS EM DISPONIBILIDADE</t>
  </si>
  <si>
    <t>B26657</t>
  </si>
  <si>
    <t>JUSSARA DOS SANTOS CARVALHO</t>
  </si>
  <si>
    <t>B26662</t>
  </si>
  <si>
    <t>MARIA DE LOURDES DEWES</t>
  </si>
  <si>
    <t>00100710211000</t>
  </si>
  <si>
    <t>ENGENHARIA-GA-GER AVALIACOES-CHEFIA</t>
  </si>
  <si>
    <t>B26666</t>
  </si>
  <si>
    <t>CARLOS SANTO KAMINSKI</t>
  </si>
  <si>
    <t>B26667</t>
  </si>
  <si>
    <t>CRISTIANE MARA COELHO PAIVA</t>
  </si>
  <si>
    <t>B26671</t>
  </si>
  <si>
    <t>PAULO RICARDO CASTRO ROJAS</t>
  </si>
  <si>
    <t>B26674</t>
  </si>
  <si>
    <t>SANDRA LUZIA DA SILVA</t>
  </si>
  <si>
    <t>B26675</t>
  </si>
  <si>
    <t>GILBERTO ROGERIO DOS REIS</t>
  </si>
  <si>
    <t>02900000014500</t>
  </si>
  <si>
    <t>NOVO HAMBURGO-FORO NOVO HAMBURGO</t>
  </si>
  <si>
    <t>B26678</t>
  </si>
  <si>
    <t>ADRIANA PAULA MONTEIRO URBANETTO</t>
  </si>
  <si>
    <t>B26679</t>
  </si>
  <si>
    <t>ROSANA LAZZAROTO COPATTI</t>
  </si>
  <si>
    <t>B26681</t>
  </si>
  <si>
    <t>KATIA STURM</t>
  </si>
  <si>
    <t>B26683</t>
  </si>
  <si>
    <t>ROSANE ALICE SCHWINGEL</t>
  </si>
  <si>
    <t>B26684</t>
  </si>
  <si>
    <t>RICARDO EMANUEL DA SILVEIRA CHAPACAIS</t>
  </si>
  <si>
    <t>06680000000000</t>
  </si>
  <si>
    <t>NOIVA DO MAR</t>
  </si>
  <si>
    <t>B26686</t>
  </si>
  <si>
    <t>GILBERTO ANDRE ASSMANN</t>
  </si>
  <si>
    <t>B26688</t>
  </si>
  <si>
    <t>ROQUE MIRON LUDVIG</t>
  </si>
  <si>
    <t>01000450501000</t>
  </si>
  <si>
    <t>AGENCIA CENTRAL-CAMBIO-AG CENTRAL-CHEFIA</t>
  </si>
  <si>
    <t>B26690</t>
  </si>
  <si>
    <t>DIRCEU FOSCHIERA</t>
  </si>
  <si>
    <t>B26691</t>
  </si>
  <si>
    <t>GLACI TERESINHA TURATTI PICCOLI STEFANI</t>
  </si>
  <si>
    <t>B26703</t>
  </si>
  <si>
    <t>VALDIR DEZIDERIO ALVES</t>
  </si>
  <si>
    <t>B26704</t>
  </si>
  <si>
    <t>VALDIR PEREIRA CORREA</t>
  </si>
  <si>
    <t>B26707</t>
  </si>
  <si>
    <t>NADIA CRISTINA DA SILVA GOMES</t>
  </si>
  <si>
    <t>B26715</t>
  </si>
  <si>
    <t>GLICERIO MIDON FILHO</t>
  </si>
  <si>
    <t>00101151301500</t>
  </si>
  <si>
    <t>FINANCEIRO-GOI-DEPOSITOS</t>
  </si>
  <si>
    <t>B26718</t>
  </si>
  <si>
    <t>JOAO AUGUSTO MEDEIROS MACHADO</t>
  </si>
  <si>
    <t>B26719</t>
  </si>
  <si>
    <t>MARCIA ELENA STRZYKALSKI BRENNER</t>
  </si>
  <si>
    <t>B26720</t>
  </si>
  <si>
    <t>MARCELO DO CARMO SILVA</t>
  </si>
  <si>
    <t>B26721</t>
  </si>
  <si>
    <t>FRANCISCO JOSE POPIEN</t>
  </si>
  <si>
    <t>00100291101300</t>
  </si>
  <si>
    <t>ATENDIMENTO-GRCP-CONVENIOS</t>
  </si>
  <si>
    <t>B26722</t>
  </si>
  <si>
    <t>PAULO MARINHO PEREIRA</t>
  </si>
  <si>
    <t>B26735</t>
  </si>
  <si>
    <t>GUILHERME JOSE FREITAS BECK</t>
  </si>
  <si>
    <t>03402490200000</t>
  </si>
  <si>
    <t>SANTA CRUZ DO SUL-DISP-CEDIDOS</t>
  </si>
  <si>
    <t>B26736</t>
  </si>
  <si>
    <t>TADEU HEITOR COLLA VIEIRA</t>
  </si>
  <si>
    <t>02850000025300</t>
  </si>
  <si>
    <t>NOVA PRATA-P M VISTA ALEGRA PRATA</t>
  </si>
  <si>
    <t>B26738</t>
  </si>
  <si>
    <t>ISABEL CRISTINA BON CHIOSSI</t>
  </si>
  <si>
    <t>B26739</t>
  </si>
  <si>
    <t>MARIA FERNANDA MACHADO CORREA</t>
  </si>
  <si>
    <t>B26740</t>
  </si>
  <si>
    <t>JORGE LUIZ PRESTES MULLER</t>
  </si>
  <si>
    <t>B26741</t>
  </si>
  <si>
    <t>DENIZE MARIA FRASSON CAUS</t>
  </si>
  <si>
    <t>B26745</t>
  </si>
  <si>
    <t>ANA LUISA SEFFNER</t>
  </si>
  <si>
    <t>B26746</t>
  </si>
  <si>
    <t>MARISA CAPRARA</t>
  </si>
  <si>
    <t>B26747</t>
  </si>
  <si>
    <t>NEUSA VIEIRA DA SILVA</t>
  </si>
  <si>
    <t>B26748</t>
  </si>
  <si>
    <t>MARA ROSANGELA RODRIGUES DOS SANTOS</t>
  </si>
  <si>
    <t>B26749</t>
  </si>
  <si>
    <t>IVAN LUIZ DRECHLER</t>
  </si>
  <si>
    <t>B26750</t>
  </si>
  <si>
    <t>ROMUALDO FERREIRA VIEIRA</t>
  </si>
  <si>
    <t>B26755</t>
  </si>
  <si>
    <t>BREGIETE CARVALHO VIEIRA</t>
  </si>
  <si>
    <t>B26757</t>
  </si>
  <si>
    <t>JOAO BATISTA DE CASTRO SILVEIRA</t>
  </si>
  <si>
    <t>B26758</t>
  </si>
  <si>
    <t>LOIDE HELENA SILVA MIRANDA</t>
  </si>
  <si>
    <t>00100590111100</t>
  </si>
  <si>
    <t>RISCOS CORPORATIVOS-APOIO</t>
  </si>
  <si>
    <t>B26760</t>
  </si>
  <si>
    <t>ALVINA ELLA HOFFMANN HILLEBRAND</t>
  </si>
  <si>
    <t>B26761</t>
  </si>
  <si>
    <t>ALENCAR INCERTI</t>
  </si>
  <si>
    <t>B26764</t>
  </si>
  <si>
    <t>RAQUEL CRISTINA ESTRASULAS DE VARGAS</t>
  </si>
  <si>
    <t>B26769</t>
  </si>
  <si>
    <t>HILDO JOSE ZINI</t>
  </si>
  <si>
    <t>06200000067300</t>
  </si>
  <si>
    <t>SAO JORGE-P M GUABIJU</t>
  </si>
  <si>
    <t>B26770</t>
  </si>
  <si>
    <t>CLAUDIO ALTINO BORGES FINGER</t>
  </si>
  <si>
    <t>B26771</t>
  </si>
  <si>
    <t>IVANI SALETE PEREIRA</t>
  </si>
  <si>
    <t>B26774</t>
  </si>
  <si>
    <t>CLEONICE DOS SANTOS BARBOSA</t>
  </si>
  <si>
    <t>B26775</t>
  </si>
  <si>
    <t>DINORA DE FATIMA SALDANHA CONCARI</t>
  </si>
  <si>
    <t>B26776</t>
  </si>
  <si>
    <t>TARCISIO PEDRO LENZ</t>
  </si>
  <si>
    <t>B26777</t>
  </si>
  <si>
    <t>GILVAN TEIXEIRA DA ROSA</t>
  </si>
  <si>
    <t>B26778</t>
  </si>
  <si>
    <t>LORI MARIA WERMANN BORN</t>
  </si>
  <si>
    <t>B26781</t>
  </si>
  <si>
    <t>MARIA DIVA PACHECO DO VAL ALMEIDA</t>
  </si>
  <si>
    <t>B26783</t>
  </si>
  <si>
    <t>RICARDO HEXSEL BILHAR</t>
  </si>
  <si>
    <t>B26785</t>
  </si>
  <si>
    <t>CARLOS ROBERTO MARTINS GOMES</t>
  </si>
  <si>
    <t>B26786</t>
  </si>
  <si>
    <t>ELISABETE DE LIMA RICHETTI</t>
  </si>
  <si>
    <t>B26787</t>
  </si>
  <si>
    <t>MANOEL JOCELI SANTANNA DA SILVA</t>
  </si>
  <si>
    <t>B26790</t>
  </si>
  <si>
    <t>EDISON JOSE CECAGNO</t>
  </si>
  <si>
    <t>01280000050900</t>
  </si>
  <si>
    <t>CIDADE ALTA-PINTO BANDEIRA</t>
  </si>
  <si>
    <t>B26793</t>
  </si>
  <si>
    <t>ELOISA ROSI MULLER BAUMHARDT</t>
  </si>
  <si>
    <t>B26794</t>
  </si>
  <si>
    <t>IDELCIO SLONGO</t>
  </si>
  <si>
    <t>B26799</t>
  </si>
  <si>
    <t>MARI FATIMA DANELLI STUMM</t>
  </si>
  <si>
    <t>B26800</t>
  </si>
  <si>
    <t>ANGELA MARIA DA SILVA MACHADO</t>
  </si>
  <si>
    <t>B26803</t>
  </si>
  <si>
    <t>CLAUDIA LIBANIA PRESTES COELHO</t>
  </si>
  <si>
    <t>B26804</t>
  </si>
  <si>
    <t>JOREIMA SALETE DONASSOLO</t>
  </si>
  <si>
    <t>B26806</t>
  </si>
  <si>
    <t>ALFREDO SANT ANNA VAZ</t>
  </si>
  <si>
    <t>05782470000000</t>
  </si>
  <si>
    <t>ARROIO DO SAL-PROJETO LITORAL</t>
  </si>
  <si>
    <t>B26808</t>
  </si>
  <si>
    <t>DIRCEU HENZ</t>
  </si>
  <si>
    <t>B26809</t>
  </si>
  <si>
    <t>ERICH LEAL TATSCH</t>
  </si>
  <si>
    <t>B26810</t>
  </si>
  <si>
    <t>EUGENIA REGINA MANGANELLI</t>
  </si>
  <si>
    <t>B26812</t>
  </si>
  <si>
    <t>GERSON ROBERTO DE MOURA</t>
  </si>
  <si>
    <t>00101621411100</t>
  </si>
  <si>
    <t>CONTROLADORIA-GPLD-GER PREV LAVA DINHEIR</t>
  </si>
  <si>
    <t>B26813</t>
  </si>
  <si>
    <t>MARCOS MEDEIROS DE ARAUJO</t>
  </si>
  <si>
    <t>B26814</t>
  </si>
  <si>
    <t>PAULO SOLEIVAN DE SOUZA DORNELES</t>
  </si>
  <si>
    <t>B26817</t>
  </si>
  <si>
    <t>SOLEMA BISSACO DE SOUZA</t>
  </si>
  <si>
    <t>B26819</t>
  </si>
  <si>
    <t>RICARDO RIBEIRO VARELLA</t>
  </si>
  <si>
    <t>B26820</t>
  </si>
  <si>
    <t>IRENE CYSZ</t>
  </si>
  <si>
    <t>08472500000000</t>
  </si>
  <si>
    <t>B26821</t>
  </si>
  <si>
    <t>JUSSARA DE FATIMA PERES LOMBARDO</t>
  </si>
  <si>
    <t>B26823</t>
  </si>
  <si>
    <t>ANAURELINO SILVEIRA DA SILVA</t>
  </si>
  <si>
    <t>00100580512800</t>
  </si>
  <si>
    <t>TECNOLOGIA-GPC-TALONAMENTO MANHA</t>
  </si>
  <si>
    <t>B26824</t>
  </si>
  <si>
    <t>MARA DOS SANTOS VIEIRA</t>
  </si>
  <si>
    <t>B26827</t>
  </si>
  <si>
    <t>MARISTELA REIS DA SILVA</t>
  </si>
  <si>
    <t>B26829</t>
  </si>
  <si>
    <t>EDGAR DE BITTENCOURT</t>
  </si>
  <si>
    <t>B26833</t>
  </si>
  <si>
    <t>LUIS EDINALDO DORNELLES DA SILVA</t>
  </si>
  <si>
    <t>B26834</t>
  </si>
  <si>
    <t>MARCELO ELIAS IMMICH</t>
  </si>
  <si>
    <t>B26838</t>
  </si>
  <si>
    <t>SOLANGE KOCHHANN BARBOSA</t>
  </si>
  <si>
    <t>B26841</t>
  </si>
  <si>
    <t>MARCONI CERVO</t>
  </si>
  <si>
    <t>B26842</t>
  </si>
  <si>
    <t>ROSANE FRANCISCA DE CASTRO</t>
  </si>
  <si>
    <t>B26845</t>
  </si>
  <si>
    <t>MARLUCE DALLA CORTE DE ARAUJO</t>
  </si>
  <si>
    <t>B26846</t>
  </si>
  <si>
    <t>ACELIA TRASEL</t>
  </si>
  <si>
    <t>B26847</t>
  </si>
  <si>
    <t>VALDIMIR FILIPIN</t>
  </si>
  <si>
    <t>B26848</t>
  </si>
  <si>
    <t>JORGE WAINER GASZO BICA</t>
  </si>
  <si>
    <t>B26849</t>
  </si>
  <si>
    <t>EDSON ESCOBAR</t>
  </si>
  <si>
    <t>B26850</t>
  </si>
  <si>
    <t>JOAO LUIZ TORRES MATHIAS</t>
  </si>
  <si>
    <t>B26851</t>
  </si>
  <si>
    <t>SANDRA MARIA GOMES</t>
  </si>
  <si>
    <t>01170000000000</t>
  </si>
  <si>
    <t>ARROIO DOS RATOS</t>
  </si>
  <si>
    <t>B26852</t>
  </si>
  <si>
    <t>FAUSTO MASSING</t>
  </si>
  <si>
    <t>B26853</t>
  </si>
  <si>
    <t>EVANDRO LUIZ MIETELIK GUIDO</t>
  </si>
  <si>
    <t>B26855</t>
  </si>
  <si>
    <t>ADEMIR ISOLABELLA MENDES</t>
  </si>
  <si>
    <t>00100300211000</t>
  </si>
  <si>
    <t>GESTAO PESSOAS-GMP-CHEFIA</t>
  </si>
  <si>
    <t>B26856</t>
  </si>
  <si>
    <t>MARINA PETTER HOSS</t>
  </si>
  <si>
    <t>00510000009100</t>
  </si>
  <si>
    <t>UNIAO-BRIGADA MILITAR</t>
  </si>
  <si>
    <t>B26857</t>
  </si>
  <si>
    <t>TERESINHA NOVAK</t>
  </si>
  <si>
    <t>08970000000000</t>
  </si>
  <si>
    <t>VILA BRANCA</t>
  </si>
  <si>
    <t>B26861</t>
  </si>
  <si>
    <t>GIZA MARA PEREIRA DIAS</t>
  </si>
  <si>
    <t>B26862</t>
  </si>
  <si>
    <t>SAMUEL DA SILVA FARIAS</t>
  </si>
  <si>
    <t>B26865</t>
  </si>
  <si>
    <t>ROSELI SALETE OMIZZOLO</t>
  </si>
  <si>
    <t>B26867</t>
  </si>
  <si>
    <t>DAGOBERTO DE AZAMBUJA MARTINS</t>
  </si>
  <si>
    <t>B26869</t>
  </si>
  <si>
    <t>MARLON CARDOSO MACIEL</t>
  </si>
  <si>
    <t>05702500000000</t>
  </si>
  <si>
    <t>B26870</t>
  </si>
  <si>
    <t>NOE SILVA NETO</t>
  </si>
  <si>
    <t>B26871</t>
  </si>
  <si>
    <t>JOAO MAURICIO EIDT</t>
  </si>
  <si>
    <t>B26872</t>
  </si>
  <si>
    <t>ZENO MOURA GUTERRES</t>
  </si>
  <si>
    <t>B26874</t>
  </si>
  <si>
    <t>ALCEU NERI PETROCELI DIAS</t>
  </si>
  <si>
    <t>08140000000000</t>
  </si>
  <si>
    <t>SAO VENDELINO</t>
  </si>
  <si>
    <t>B26875</t>
  </si>
  <si>
    <t>ANGELA MARIA SCHNEIDER</t>
  </si>
  <si>
    <t>B26878</t>
  </si>
  <si>
    <t>CLAUDIA BEATRIZ VOLKWEIS</t>
  </si>
  <si>
    <t>B26879</t>
  </si>
  <si>
    <t>DENISE IVANI PAIVA</t>
  </si>
  <si>
    <t>B26883</t>
  </si>
  <si>
    <t>LUCIMARA GARCIA LOPES</t>
  </si>
  <si>
    <t>B26893</t>
  </si>
  <si>
    <t>DAVI SCHWERTNER</t>
  </si>
  <si>
    <t>B26896</t>
  </si>
  <si>
    <t>JOAO AIRTON DOS SANTOS OLIVEIRA</t>
  </si>
  <si>
    <t>B26897</t>
  </si>
  <si>
    <t>VILSON PEREIRA CORREA</t>
  </si>
  <si>
    <t>B26898</t>
  </si>
  <si>
    <t>EDRIANA DUVAL GONCALVES</t>
  </si>
  <si>
    <t>B26900</t>
  </si>
  <si>
    <t>JORGE RICARDO GODOY FERREIRA</t>
  </si>
  <si>
    <t>B26904</t>
  </si>
  <si>
    <t>MILTON AURELIO ZINN</t>
  </si>
  <si>
    <t>B26907</t>
  </si>
  <si>
    <t>VALDOMIRO STORCH SCHMALFUSS</t>
  </si>
  <si>
    <t>01670000000000</t>
  </si>
  <si>
    <t>CANGUCU</t>
  </si>
  <si>
    <t>B26908</t>
  </si>
  <si>
    <t>FLAVIO AUGUSTO FERREIRA DA SILVEIRA</t>
  </si>
  <si>
    <t>B26909</t>
  </si>
  <si>
    <t>LUIZ RICARDO COUTINHO DE AVILA</t>
  </si>
  <si>
    <t>B26910</t>
  </si>
  <si>
    <t>ANTONIO CARLOS MACHADO</t>
  </si>
  <si>
    <t>B26911</t>
  </si>
  <si>
    <t>EDEGAR PAULO MENEGHETTI</t>
  </si>
  <si>
    <t>06910000000000</t>
  </si>
  <si>
    <t>ERVAL GRANDE</t>
  </si>
  <si>
    <t>B26913</t>
  </si>
  <si>
    <t>JEAN GERET SANTOS DE SOUZA</t>
  </si>
  <si>
    <t>B26916</t>
  </si>
  <si>
    <t>ROGERIO GUERINO</t>
  </si>
  <si>
    <t>B26921</t>
  </si>
  <si>
    <t>ROSILENE SIQUEIRA PIRES DE FARIAS</t>
  </si>
  <si>
    <t>B26926</t>
  </si>
  <si>
    <t>CARLOS MOACIR CRESCENTI</t>
  </si>
  <si>
    <t>B26929</t>
  </si>
  <si>
    <t>JOEL NORBERTO WINCK</t>
  </si>
  <si>
    <t>B26935</t>
  </si>
  <si>
    <t>MAGDA RADER FREIER</t>
  </si>
  <si>
    <t>B26936</t>
  </si>
  <si>
    <t>ALEXANDRE RICARDO FERREIRA DA SILVA</t>
  </si>
  <si>
    <t>B26937</t>
  </si>
  <si>
    <t>EUNICE MORETTO LARA</t>
  </si>
  <si>
    <t>B26938</t>
  </si>
  <si>
    <t>CELJANE APARECIDA ARANCE WONSICK</t>
  </si>
  <si>
    <t>B26939</t>
  </si>
  <si>
    <t>VERNO LUIZ KIRST</t>
  </si>
  <si>
    <t>00100450111000</t>
  </si>
  <si>
    <t>CAMBIO-ADMINISTRACAO-CHEFIA</t>
  </si>
  <si>
    <t>B26944</t>
  </si>
  <si>
    <t>MARCIA ABS DA CRUZ</t>
  </si>
  <si>
    <t>00102111311000</t>
  </si>
  <si>
    <t>DIRETORIA-GER VENDAS PROGRAM-CHEFIA</t>
  </si>
  <si>
    <t>B26948</t>
  </si>
  <si>
    <t>SERGIO MOACIR PERREIRA</t>
  </si>
  <si>
    <t>B26953</t>
  </si>
  <si>
    <t>ROSITA RODRIGUES REGINATTO</t>
  </si>
  <si>
    <t>B26962</t>
  </si>
  <si>
    <t>SONIA REGINA LUCIANO CONSTANTE</t>
  </si>
  <si>
    <t>B26964</t>
  </si>
  <si>
    <t>MARIA EDNEIDE CAVALCANTE JOCA</t>
  </si>
  <si>
    <t>B26972</t>
  </si>
  <si>
    <t>CHARLES FAHT</t>
  </si>
  <si>
    <t>B26976</t>
  </si>
  <si>
    <t>FATIMA IDECI CORREA DRUM</t>
  </si>
  <si>
    <t>B26984</t>
  </si>
  <si>
    <t>EDSON RICARDO AYUB</t>
  </si>
  <si>
    <t>00100460411100</t>
  </si>
  <si>
    <t>RISCO-GPIC-GERE GESTAO INFORMA CADA</t>
  </si>
  <si>
    <t>B26986</t>
  </si>
  <si>
    <t>DANRLEY JOSE ZVINAKEVICIUS</t>
  </si>
  <si>
    <t>B26987</t>
  </si>
  <si>
    <t>LAERCIO FURTUOSO DE OLIVEIRA</t>
  </si>
  <si>
    <t>01110451001100</t>
  </si>
  <si>
    <t>CIDADE JARDIM-CAMBIO-AG CIDADE JARDIM-ANALISTAS</t>
  </si>
  <si>
    <t>SOLANGE DA SILVA BRITTO</t>
  </si>
  <si>
    <t>00100900911100</t>
  </si>
  <si>
    <t>BANRISUL CARTOES-GEGC-GER ESTRA GEST COM</t>
  </si>
  <si>
    <t>B26995</t>
  </si>
  <si>
    <t>ASTROGILDA RIBEIRO PINTO RODRIGUES</t>
  </si>
  <si>
    <t>B27000</t>
  </si>
  <si>
    <t>NELI EUGENIO DA SILVA</t>
  </si>
  <si>
    <t>B27002</t>
  </si>
  <si>
    <t>GISLANE GAIDZINSKI</t>
  </si>
  <si>
    <t>B27006</t>
  </si>
  <si>
    <t>ELIANE SALETE SARTURI LAGO</t>
  </si>
  <si>
    <t>B27011</t>
  </si>
  <si>
    <t>NEIVA IARA RIGAO</t>
  </si>
  <si>
    <t>00100700401100</t>
  </si>
  <si>
    <t>MICROCREDITO-GMO-GER MICROCRE E OPERACO</t>
  </si>
  <si>
    <t>B27012</t>
  </si>
  <si>
    <t>ANGELA CRISTINA FIGUEIRA BORGES</t>
  </si>
  <si>
    <t>B27013</t>
  </si>
  <si>
    <t>MARCELO PARUCKER SOARES</t>
  </si>
  <si>
    <t>B27014</t>
  </si>
  <si>
    <t>ANTONIO INACIO VASCONCELOS DE SOUZA</t>
  </si>
  <si>
    <t>06700000066900</t>
  </si>
  <si>
    <t>GRAVATAI-PLANATLANTICA</t>
  </si>
  <si>
    <t>B27017</t>
  </si>
  <si>
    <t>ELIANE DE MEDEIROS COSENTINO</t>
  </si>
  <si>
    <t>B27018</t>
  </si>
  <si>
    <t>MARCO AURELIO MARTINS QUARESMA</t>
  </si>
  <si>
    <t>B27020</t>
  </si>
  <si>
    <t>ARMANDO CESAR DE SOUZA MAIA</t>
  </si>
  <si>
    <t>B27021</t>
  </si>
  <si>
    <t>PAULO TARSO GASSE CARNEIRO</t>
  </si>
  <si>
    <t>B27024</t>
  </si>
  <si>
    <t>CARMEN CAGOL</t>
  </si>
  <si>
    <t>B27033</t>
  </si>
  <si>
    <t>VERA REGINA RODRIGUES COELHO</t>
  </si>
  <si>
    <t>B27037</t>
  </si>
  <si>
    <t>FLAVIO DA SILVA MARQUES</t>
  </si>
  <si>
    <t>00100850211000</t>
  </si>
  <si>
    <t>UN MERC CAP OP ESTR-GER OPER ESTR-GERENC</t>
  </si>
  <si>
    <t>B27041</t>
  </si>
  <si>
    <t>ELIANE CAETANA BRANCO HERSEN DA COSTA</t>
  </si>
  <si>
    <t>B27042</t>
  </si>
  <si>
    <t>CARLOS HENRIQUE DA SILVEIRA BRASIL</t>
  </si>
  <si>
    <t>B27043</t>
  </si>
  <si>
    <t>CLYE ALBERTO FLIESS BITTENCOURT</t>
  </si>
  <si>
    <t>B27047</t>
  </si>
  <si>
    <t>PAULO ROBERTO DE SOUZA</t>
  </si>
  <si>
    <t>B27048</t>
  </si>
  <si>
    <t>SERGIO LUIZ COLORIO</t>
  </si>
  <si>
    <t>B27052</t>
  </si>
  <si>
    <t>AMARILDO CEZAR LARA</t>
  </si>
  <si>
    <t>B27060</t>
  </si>
  <si>
    <t>ANTONIO CARLOS DA SILVA MOULIN</t>
  </si>
  <si>
    <t>B27062</t>
  </si>
  <si>
    <t>MARIA DE FATIMA HENRIQUE MACHADO</t>
  </si>
  <si>
    <t>B27064</t>
  </si>
  <si>
    <t>TANIA MARIA ALVES</t>
  </si>
  <si>
    <t>B27066</t>
  </si>
  <si>
    <t>ANTAO CARLOS MOREIRA DA SILVA</t>
  </si>
  <si>
    <t>03320000000000</t>
  </si>
  <si>
    <t>ROLANTE</t>
  </si>
  <si>
    <t>B27072</t>
  </si>
  <si>
    <t>AUGUSTO CESAR NEGREIROS PORTUGAL</t>
  </si>
  <si>
    <t>B27077</t>
  </si>
  <si>
    <t>MARCO CESAR OLIVEIRA QUEVEDO</t>
  </si>
  <si>
    <t>B27079</t>
  </si>
  <si>
    <t>FRANCISCO CARLOS MEDRONHA FRANZ</t>
  </si>
  <si>
    <t>B27085</t>
  </si>
  <si>
    <t>FATIMA ROSANA DARIO</t>
  </si>
  <si>
    <t>B27089</t>
  </si>
  <si>
    <t>MARCO ANTONIO SCHNEIDER ARSEGO</t>
  </si>
  <si>
    <t>B27091</t>
  </si>
  <si>
    <t>JOSE LACIR MIRANDA DA SILVA</t>
  </si>
  <si>
    <t>B27101</t>
  </si>
  <si>
    <t>LEONARDO BARGAS DELFIM</t>
  </si>
  <si>
    <t>00101151501900</t>
  </si>
  <si>
    <t>FINANCEIRO-GMF-MESOP CAPTACAO</t>
  </si>
  <si>
    <t>B27103</t>
  </si>
  <si>
    <t>DEBORA LIEGE OLIVEIRA BAYER</t>
  </si>
  <si>
    <t>00101151811000</t>
  </si>
  <si>
    <t>FINANCEIRO-GER SIST PAG BRAS-SPB-CH</t>
  </si>
  <si>
    <t>B27106</t>
  </si>
  <si>
    <t>JOHN DENIS RUIZ MENDINA</t>
  </si>
  <si>
    <t>B27110</t>
  </si>
  <si>
    <t>MIRIAM SULZBACH</t>
  </si>
  <si>
    <t>B27111</t>
  </si>
  <si>
    <t>ROGERIO GOLEMBIEWSKI</t>
  </si>
  <si>
    <t>B27113</t>
  </si>
  <si>
    <t>MARCELO MENEZES GUIMARAES</t>
  </si>
  <si>
    <t>B27115</t>
  </si>
  <si>
    <t>CLAUDIA CRISTINE FOPPA BARUFFI</t>
  </si>
  <si>
    <t>B27116</t>
  </si>
  <si>
    <t>ROMINA VIZENTIN</t>
  </si>
  <si>
    <t>B27119</t>
  </si>
  <si>
    <t>PAULO RICARDO RAMOS MIRANDA</t>
  </si>
  <si>
    <t>B27120</t>
  </si>
  <si>
    <t>INES SITENESKI</t>
  </si>
  <si>
    <t>B27128</t>
  </si>
  <si>
    <t>SIMONE KREISIG PERSON</t>
  </si>
  <si>
    <t>B27130</t>
  </si>
  <si>
    <t>MARIA LUISA MINUSSI SARAN</t>
  </si>
  <si>
    <t>B27134</t>
  </si>
  <si>
    <t>JEFERSON TEIXEIRA MARTINS</t>
  </si>
  <si>
    <t>06300000063100</t>
  </si>
  <si>
    <t>FREDERICO WESTPHALEN-P M VISTA ALEGRE</t>
  </si>
  <si>
    <t>B27138</t>
  </si>
  <si>
    <t>ADILIA CARMELI MARTINS SERVO</t>
  </si>
  <si>
    <t>B27139</t>
  </si>
  <si>
    <t>SANDRO ZACARIAS</t>
  </si>
  <si>
    <t>B27143</t>
  </si>
  <si>
    <t>CANDIDO NORBERTO DRIEMEYER</t>
  </si>
  <si>
    <t>00100381811100</t>
  </si>
  <si>
    <t>SISTEMAS-GP I-AUTOMACAO AG AUTO ATE</t>
  </si>
  <si>
    <t>B27146</t>
  </si>
  <si>
    <t>NEUZA HANAUER</t>
  </si>
  <si>
    <t>B27149</t>
  </si>
  <si>
    <t>CRISTINE AVENA DE BORBA</t>
  </si>
  <si>
    <t>B27152</t>
  </si>
  <si>
    <t>CIRO FIORIO</t>
  </si>
  <si>
    <t>11420000000000</t>
  </si>
  <si>
    <t>GAROPABA</t>
  </si>
  <si>
    <t>B27158</t>
  </si>
  <si>
    <t>MARIA DANIEL</t>
  </si>
  <si>
    <t>B27168</t>
  </si>
  <si>
    <t>PAULO ROBERTO TODESCHINI REIS</t>
  </si>
  <si>
    <t>B27181</t>
  </si>
  <si>
    <t>CLARISSE MARIA MAYA DE CARVALHO</t>
  </si>
  <si>
    <t>B27191</t>
  </si>
  <si>
    <t>CLAISE MULLER RAUBER</t>
  </si>
  <si>
    <t>00100460111000</t>
  </si>
  <si>
    <t>RISCO-ADMINISTRACAO-CHEFIA</t>
  </si>
  <si>
    <t>MARTA MARIA CECHET</t>
  </si>
  <si>
    <t>B27195</t>
  </si>
  <si>
    <t>SIMONI DE BEM CASANOVA</t>
  </si>
  <si>
    <t>B27197</t>
  </si>
  <si>
    <t>ANA LUCIA PERETTI</t>
  </si>
  <si>
    <t>03420000000000</t>
  </si>
  <si>
    <t>BARAO</t>
  </si>
  <si>
    <t>B27201</t>
  </si>
  <si>
    <t>MADALENA ZIMMERMANN FREDRICH</t>
  </si>
  <si>
    <t>B27205</t>
  </si>
  <si>
    <t>ELISA ANDREOLI USSAN</t>
  </si>
  <si>
    <t>B27210</t>
  </si>
  <si>
    <t>ELAINE BONAMIGO</t>
  </si>
  <si>
    <t>B27213</t>
  </si>
  <si>
    <t>SUZANA MIRANDA CHIESA</t>
  </si>
  <si>
    <t>B27214</t>
  </si>
  <si>
    <t>WLADIMIR ALCEU BUKOWSKI</t>
  </si>
  <si>
    <t>B27217</t>
  </si>
  <si>
    <t>CARLOS ANDRE CENTENARO</t>
  </si>
  <si>
    <t>B27222</t>
  </si>
  <si>
    <t>JULIO CESAR DA ROSA MORAES</t>
  </si>
  <si>
    <t>B27224</t>
  </si>
  <si>
    <t>LUIZ CARLOS BACH</t>
  </si>
  <si>
    <t>B27227</t>
  </si>
  <si>
    <t>MYRIAM TERESINHA LACERDA WETTERNICK</t>
  </si>
  <si>
    <t>B27228</t>
  </si>
  <si>
    <t>MARCIA REGINA MALLMANN LOF</t>
  </si>
  <si>
    <t>B27229</t>
  </si>
  <si>
    <t>CLELIA MARIA DA SILVA</t>
  </si>
  <si>
    <t>B27230</t>
  </si>
  <si>
    <t>PAULO PINTO HAUCKE</t>
  </si>
  <si>
    <t>00100160110000</t>
  </si>
  <si>
    <t>BANRISUL ARMAZENS GERAIS</t>
  </si>
  <si>
    <t>B27248</t>
  </si>
  <si>
    <t>AUGUSTO GUILHERME DE MELLO FRANCEZ</t>
  </si>
  <si>
    <t>00100410311300</t>
  </si>
  <si>
    <t>GOVERNOS-GRPJ-GER REL PODER JUD-DES</t>
  </si>
  <si>
    <t>B27259</t>
  </si>
  <si>
    <t>JORGE ALBERTO BARCELOS PANTA</t>
  </si>
  <si>
    <t>B27263</t>
  </si>
  <si>
    <t>RICARDO GUSTAVO MICHEL</t>
  </si>
  <si>
    <t>B27270</t>
  </si>
  <si>
    <t>ROSANGELA DOS SANTOS BARCELLOS</t>
  </si>
  <si>
    <t>B27271</t>
  </si>
  <si>
    <t>PAULO DARCI DOEBBER</t>
  </si>
  <si>
    <t>00100870211100</t>
  </si>
  <si>
    <t>UN RESTRUT CRED-GARC</t>
  </si>
  <si>
    <t>B27272</t>
  </si>
  <si>
    <t>SERGIO LUIS LOCATELLI</t>
  </si>
  <si>
    <t>02140000048200</t>
  </si>
  <si>
    <t>ESTRELA-P M COLINAS</t>
  </si>
  <si>
    <t>B27274</t>
  </si>
  <si>
    <t>PAULO ROCELITO CABRAL HILA</t>
  </si>
  <si>
    <t>06970000000000</t>
  </si>
  <si>
    <t>IGREJINHA</t>
  </si>
  <si>
    <t>B27275</t>
  </si>
  <si>
    <t>EDUARDO ILHA PREUSSLER</t>
  </si>
  <si>
    <t>B27279</t>
  </si>
  <si>
    <t>AURISTELA PADOIN ROSSI</t>
  </si>
  <si>
    <t>B27280</t>
  </si>
  <si>
    <t>ILUCY CRISTINA HARTMANN SOARES</t>
  </si>
  <si>
    <t>B27282</t>
  </si>
  <si>
    <t>JEFERSON DA ROCHA SCHIMITT</t>
  </si>
  <si>
    <t>B27287</t>
  </si>
  <si>
    <t>LEANDRO ANDRE BRUSCHI</t>
  </si>
  <si>
    <t>B27289</t>
  </si>
  <si>
    <t>MARTHA DE MENEZES MUNOZ</t>
  </si>
  <si>
    <t>B27292</t>
  </si>
  <si>
    <t>CELSO ANDRE PINHEIRO</t>
  </si>
  <si>
    <t>10040000000000</t>
  </si>
  <si>
    <t>AV.OTTO NIEMEYER</t>
  </si>
  <si>
    <t>B27293</t>
  </si>
  <si>
    <t>VIVIANE DESIRE RECK</t>
  </si>
  <si>
    <t>B27294</t>
  </si>
  <si>
    <t>MARLI GUBERT FRACASSO</t>
  </si>
  <si>
    <t>B27310</t>
  </si>
  <si>
    <t>KARLA ALMEIDA GOMES NOZARI</t>
  </si>
  <si>
    <t>00100810311000</t>
  </si>
  <si>
    <t>MARKETING-GRAP-GER RECUR APLIC PATR</t>
  </si>
  <si>
    <t>B27312</t>
  </si>
  <si>
    <t>ROSA AMELIA PACHECO CHAGAS</t>
  </si>
  <si>
    <t>10100330000000</t>
  </si>
  <si>
    <t>ESTREITO-UNIDADE COMERCIAL CORPORATIVA</t>
  </si>
  <si>
    <t>B27313</t>
  </si>
  <si>
    <t>JO DE SOUZA COUTO</t>
  </si>
  <si>
    <t>B27315</t>
  </si>
  <si>
    <t>CARLOS ALBERTO NUNEZ</t>
  </si>
  <si>
    <t>00100321511000</t>
  </si>
  <si>
    <t>VAREJO-GEC-GER ESTRAT COMERCIAL-CHEFIA</t>
  </si>
  <si>
    <t>B27316</t>
  </si>
  <si>
    <t>SANDRA MARIA MADALOZZO</t>
  </si>
  <si>
    <t>B27320</t>
  </si>
  <si>
    <t>BENO KUNKEL</t>
  </si>
  <si>
    <t>11370000000000</t>
  </si>
  <si>
    <t>PORTAL DAS MISSOES</t>
  </si>
  <si>
    <t>B27322</t>
  </si>
  <si>
    <t>WALDIR SCHWAAB</t>
  </si>
  <si>
    <t>B27327</t>
  </si>
  <si>
    <t>MARINES LUSIA SCHWENDLER SCHWINGEL</t>
  </si>
  <si>
    <t>B27330</t>
  </si>
  <si>
    <t>LUISETE BERSCH</t>
  </si>
  <si>
    <t>B27332</t>
  </si>
  <si>
    <t>MARINO VALENTIM LINCK</t>
  </si>
  <si>
    <t>B27337</t>
  </si>
  <si>
    <t>JOSE SEBASTIAO FERRI DE OLIVEIRA</t>
  </si>
  <si>
    <t>09430350000000</t>
  </si>
  <si>
    <t>TRAMANDAI-UNIDADE DE RECUPERACAO DE CREDITOS</t>
  </si>
  <si>
    <t>B27338</t>
  </si>
  <si>
    <t>ADRIANA FERREIRA BRAUVERES</t>
  </si>
  <si>
    <t>B27339</t>
  </si>
  <si>
    <t>CARLOS ANDRE PEREIRA DIAS</t>
  </si>
  <si>
    <t>B27341</t>
  </si>
  <si>
    <t>INELVES GALVAN</t>
  </si>
  <si>
    <t>B27348</t>
  </si>
  <si>
    <t>DIRCE SCHWINGEL HEYLMANN</t>
  </si>
  <si>
    <t>B27356</t>
  </si>
  <si>
    <t>NEREIDE PEREIRA CASTRO</t>
  </si>
  <si>
    <t>B27357</t>
  </si>
  <si>
    <t>IVANA PARISOTO REBELATTO</t>
  </si>
  <si>
    <t>B27363</t>
  </si>
  <si>
    <t>MARCELO GASPARETTO</t>
  </si>
  <si>
    <t>B27368</t>
  </si>
  <si>
    <t>ANA REGINA DA FONTOURA FIGUEIRA</t>
  </si>
  <si>
    <t>B27371</t>
  </si>
  <si>
    <t>SANDRA BEATRIZ HALMENSCHLAGER</t>
  </si>
  <si>
    <t>B27375</t>
  </si>
  <si>
    <t>AGOMAR ALIATTI</t>
  </si>
  <si>
    <t>00100690111000</t>
  </si>
  <si>
    <t>SEGUROS-CHEFIA</t>
  </si>
  <si>
    <t>B27386</t>
  </si>
  <si>
    <t>TANIA CRISTINA BALESTRO</t>
  </si>
  <si>
    <t>B27388</t>
  </si>
  <si>
    <t>RICARDO ALFREDO MANDLER</t>
  </si>
  <si>
    <t>B27390</t>
  </si>
  <si>
    <t>JAKELINE MARIA KLEIN KREUZ</t>
  </si>
  <si>
    <t>01110330000000</t>
  </si>
  <si>
    <t>CIDADE JARDIM-UNIDADE COMERCIAL CORPORATIVA</t>
  </si>
  <si>
    <t>B27394</t>
  </si>
  <si>
    <t>VALDERI PEYROT</t>
  </si>
  <si>
    <t>B27395</t>
  </si>
  <si>
    <t>JOAO CEZAR BASSANI RAMOS</t>
  </si>
  <si>
    <t>B27398</t>
  </si>
  <si>
    <t>JAQUELINE SCURO CURRA</t>
  </si>
  <si>
    <t>B27405</t>
  </si>
  <si>
    <t>MAURO VINICIUS GONCALVES SILVA</t>
  </si>
  <si>
    <t>B27406</t>
  </si>
  <si>
    <t>CARLA TATIANE PAIM RAMOS</t>
  </si>
  <si>
    <t>B27407</t>
  </si>
  <si>
    <t>CARLOS ILHESCAS SCACCHETTI</t>
  </si>
  <si>
    <t>B27409</t>
  </si>
  <si>
    <t>ONESIA OLIVEIRA MARCINKOWSKI</t>
  </si>
  <si>
    <t>B27410</t>
  </si>
  <si>
    <t>KATIA MILENA FAUTH</t>
  </si>
  <si>
    <t>B27411</t>
  </si>
  <si>
    <t>ELAINE MARIA KLEIN PANDOLFO</t>
  </si>
  <si>
    <t>B27415</t>
  </si>
  <si>
    <t>JOAO CARLOS HEISSLER</t>
  </si>
  <si>
    <t>B27417</t>
  </si>
  <si>
    <t>TARSO JOSE ASSMANN</t>
  </si>
  <si>
    <t>B27418</t>
  </si>
  <si>
    <t>CINTIA BACH</t>
  </si>
  <si>
    <t>B27420</t>
  </si>
  <si>
    <t>PAULO RICARDO DA SILVA OURIQUE</t>
  </si>
  <si>
    <t>B27422</t>
  </si>
  <si>
    <t>SANDRA BORBA GONCALVES</t>
  </si>
  <si>
    <t>00100460511100</t>
  </si>
  <si>
    <t>RISCO-GARC-GER ANALISE DE RISCO DE CREDI</t>
  </si>
  <si>
    <t>B27423</t>
  </si>
  <si>
    <t>MILTON FILLMANN</t>
  </si>
  <si>
    <t>B27424</t>
  </si>
  <si>
    <t>KATIA CONSUELO DA ROSA CARDOSO</t>
  </si>
  <si>
    <t>B27430</t>
  </si>
  <si>
    <t>SILVIA REGINA ESCOBAR FIALHO</t>
  </si>
  <si>
    <t>B27435</t>
  </si>
  <si>
    <t>LUSARDO ARTUR TAROUCO</t>
  </si>
  <si>
    <t>00100901111100</t>
  </si>
  <si>
    <t>BANRISUL CARTOES-GO-GERENCIA OPERACOES</t>
  </si>
  <si>
    <t>B27437</t>
  </si>
  <si>
    <t>GILZA MARIBEL FLOR PEIXOTO</t>
  </si>
  <si>
    <t>B27438</t>
  </si>
  <si>
    <t>MARCIO CALISTON MESQUITA</t>
  </si>
  <si>
    <t>B27442</t>
  </si>
  <si>
    <t>SILVANA GOMES DE MORAES</t>
  </si>
  <si>
    <t>B27446</t>
  </si>
  <si>
    <t>MARCO DANIEL RECH</t>
  </si>
  <si>
    <t>B27447</t>
  </si>
  <si>
    <t>ELEONORA ENGLER FARACO</t>
  </si>
  <si>
    <t>B27448</t>
  </si>
  <si>
    <t>FULVIO GIUSEPPE BRUMATI</t>
  </si>
  <si>
    <t>B27450</t>
  </si>
  <si>
    <t>FABIO LANDMEIER</t>
  </si>
  <si>
    <t>B27451</t>
  </si>
  <si>
    <t>MARIA SALETE KERBER</t>
  </si>
  <si>
    <t>B27452</t>
  </si>
  <si>
    <t>DARCILA MUNRO CEZAR</t>
  </si>
  <si>
    <t>B27454</t>
  </si>
  <si>
    <t>TELMA REGINA GOMES MARTINS</t>
  </si>
  <si>
    <t>01520000017200</t>
  </si>
  <si>
    <t>CACHOEIRINHA-FORO CACHOEIRINHA</t>
  </si>
  <si>
    <t>B27458</t>
  </si>
  <si>
    <t>CARLOS ALBERTO GONCALVES DOS SANTOS</t>
  </si>
  <si>
    <t>B27459</t>
  </si>
  <si>
    <t>RUY JAEGER</t>
  </si>
  <si>
    <t>B27462</t>
  </si>
  <si>
    <t>NEIVA REGINA BRANDT</t>
  </si>
  <si>
    <t>B27463</t>
  </si>
  <si>
    <t>GENESIO JOSE SPOHR</t>
  </si>
  <si>
    <t>B27465</t>
  </si>
  <si>
    <t>SERGIO TOCHETTO</t>
  </si>
  <si>
    <t>B27466</t>
  </si>
  <si>
    <t>ERON SORTICA RODRIGUES</t>
  </si>
  <si>
    <t>06400000000000</t>
  </si>
  <si>
    <t>GENERAL CAMARA</t>
  </si>
  <si>
    <t>B27469</t>
  </si>
  <si>
    <t>NELSON PEDRO COBALCHINI</t>
  </si>
  <si>
    <t>B27470</t>
  </si>
  <si>
    <t>CRISTINA HOLLMANN CZAJKOWSKI</t>
  </si>
  <si>
    <t>B27471</t>
  </si>
  <si>
    <t>ANA PAULA PAGLIARI MAGGI</t>
  </si>
  <si>
    <t>B27472</t>
  </si>
  <si>
    <t>GERSON TRENNEPOHL</t>
  </si>
  <si>
    <t>B27476</t>
  </si>
  <si>
    <t>JOSE FLAVIO LUDWIG</t>
  </si>
  <si>
    <t>B27477</t>
  </si>
  <si>
    <t>CLELIA GENECI DOS SANTOS</t>
  </si>
  <si>
    <t>B27487</t>
  </si>
  <si>
    <t>LAUDEMIR JOSE SIMIONI</t>
  </si>
  <si>
    <t>B27490</t>
  </si>
  <si>
    <t>LOURENCO NOE KNAPIK</t>
  </si>
  <si>
    <t>B27491</t>
  </si>
  <si>
    <t>MARIA HELENA DA COSTA MARTINS</t>
  </si>
  <si>
    <t>B27493</t>
  </si>
  <si>
    <t>SUSANA CAMPANHER</t>
  </si>
  <si>
    <t>B27494</t>
  </si>
  <si>
    <t>CLAUDIA INES FELIPPSEN</t>
  </si>
  <si>
    <t>B27500</t>
  </si>
  <si>
    <t>ANGELO ROBERTO BALESTRO</t>
  </si>
  <si>
    <t>B27503</t>
  </si>
  <si>
    <t>MARLI TERESINHA SCHWEIG</t>
  </si>
  <si>
    <t>B27504</t>
  </si>
  <si>
    <t>LUIS CANDIDO BRAGA DE AZEVEDO</t>
  </si>
  <si>
    <t>B27506</t>
  </si>
  <si>
    <t>HELIA PERBONI</t>
  </si>
  <si>
    <t>00127</t>
  </si>
  <si>
    <t>TEC.ENFERMAGEM TRAB.</t>
  </si>
  <si>
    <t>B27508</t>
  </si>
  <si>
    <t>JUSSARA ELENA MARCHI SCHU</t>
  </si>
  <si>
    <t>B27509</t>
  </si>
  <si>
    <t>ALDO BRAGA TEIXEIRA</t>
  </si>
  <si>
    <t>B27511</t>
  </si>
  <si>
    <t>RICARDO TEIXEIRA CASTELO BRANCO</t>
  </si>
  <si>
    <t>B27512</t>
  </si>
  <si>
    <t>DAISI LUISA BORTOLAN</t>
  </si>
  <si>
    <t>B27514</t>
  </si>
  <si>
    <t>JENEIR MARIA LUFT</t>
  </si>
  <si>
    <t>B27521</t>
  </si>
  <si>
    <t>LEOCIR ANTONIO CARNIEL</t>
  </si>
  <si>
    <t>B27523</t>
  </si>
  <si>
    <t>MARCAL COELHO COLLIONI</t>
  </si>
  <si>
    <t>B27525</t>
  </si>
  <si>
    <t>JOSE CARLOS DOS SANTOS</t>
  </si>
  <si>
    <t>B27530</t>
  </si>
  <si>
    <t>OSMAR SOARES DE LIMA</t>
  </si>
  <si>
    <t>B27533</t>
  </si>
  <si>
    <t>CLOVIS EUCLIDES DA FONTOURA</t>
  </si>
  <si>
    <t>B27537</t>
  </si>
  <si>
    <t>MARIETA JOANA HAHN</t>
  </si>
  <si>
    <t>B27538</t>
  </si>
  <si>
    <t>TELMO LUIS CARDOSO OLIVEIRA</t>
  </si>
  <si>
    <t>B27539</t>
  </si>
  <si>
    <t>DIONE MARTINS DA SILVA</t>
  </si>
  <si>
    <t>00100400511000</t>
  </si>
  <si>
    <t>CONTABILIDADE-GAO-CHEFIA</t>
  </si>
  <si>
    <t>B27541</t>
  </si>
  <si>
    <t>JAQUELINE ROSANE BENEMANN</t>
  </si>
  <si>
    <t>B27542</t>
  </si>
  <si>
    <t>FLAVIA HELENA COELHO DE SOUZA</t>
  </si>
  <si>
    <t>00100321711000</t>
  </si>
  <si>
    <t>VAREJO-GV-GERENCIA DE VENDAS-CHEFIA</t>
  </si>
  <si>
    <t>B27543</t>
  </si>
  <si>
    <t>ANDERSON ADOLFO SILVEIRA</t>
  </si>
  <si>
    <t>B27545</t>
  </si>
  <si>
    <t>CARLA ADRIANA GRASSOTTI DA ROCHA</t>
  </si>
  <si>
    <t>00100490611100</t>
  </si>
  <si>
    <t>CARLOS ROBERTO SANTOS VIEIRA</t>
  </si>
  <si>
    <t>B27547</t>
  </si>
  <si>
    <t>ELIANE APARECIDA SCHMITZ PINHO</t>
  </si>
  <si>
    <t>B27552</t>
  </si>
  <si>
    <t>ANA PAULA CAVASOLLA DE CARLI</t>
  </si>
  <si>
    <t>B27553</t>
  </si>
  <si>
    <t>JOSE LADEMIR SPOHR</t>
  </si>
  <si>
    <t>B27555</t>
  </si>
  <si>
    <t>SIRLEI MENZEN BELINI</t>
  </si>
  <si>
    <t>02150000020800</t>
  </si>
  <si>
    <t>FARROUPILHA-PLATAFORMA TRAMONTINA</t>
  </si>
  <si>
    <t>B27559</t>
  </si>
  <si>
    <t>LUCIO HENRIQUE CARDOSO SILVEIRA</t>
  </si>
  <si>
    <t>B27563</t>
  </si>
  <si>
    <t>EUGENIA LISETE KRIESE</t>
  </si>
  <si>
    <t>B27567</t>
  </si>
  <si>
    <t>ELISA MARA MENDONCA DOS SANTOS</t>
  </si>
  <si>
    <t>B27568</t>
  </si>
  <si>
    <t>CLADEMIR ILTON KUSTER</t>
  </si>
  <si>
    <t>B27569</t>
  </si>
  <si>
    <t>ANGELA MARIA DA SILVA GEMERASCA</t>
  </si>
  <si>
    <t>B27571</t>
  </si>
  <si>
    <t>LIZETE NAIR LENZ</t>
  </si>
  <si>
    <t>B27572</t>
  </si>
  <si>
    <t>FLAVIA BONOTTO</t>
  </si>
  <si>
    <t>00102310611000</t>
  </si>
  <si>
    <t>AUDITORIA-GEOPE- GER AUDIT OPERA-CH</t>
  </si>
  <si>
    <t>B27573</t>
  </si>
  <si>
    <t>ANDREA SIMONE SCHILLING</t>
  </si>
  <si>
    <t>B27574</t>
  </si>
  <si>
    <t>CARLOS ALBERTO DE ALMEIDA</t>
  </si>
  <si>
    <t>09170580200000</t>
  </si>
  <si>
    <t>AV.GENERAL NETO-TECNOLOGIA-GOP-GERENCIA DE OPERACO</t>
  </si>
  <si>
    <t>B27575</t>
  </si>
  <si>
    <t>AIRTON ROBERTO GUARESCHI</t>
  </si>
  <si>
    <t>10080000000000</t>
  </si>
  <si>
    <t>ARARANGUA</t>
  </si>
  <si>
    <t>B27582</t>
  </si>
  <si>
    <t>PEDRO VALERIO DA SILVA ALVES</t>
  </si>
  <si>
    <t>B27583</t>
  </si>
  <si>
    <t>PAULO BARTOLOMEU FERREIRA MARIA</t>
  </si>
  <si>
    <t>09170000097800</t>
  </si>
  <si>
    <t>AV.GENERAL NETO-UNIAO-QG BM</t>
  </si>
  <si>
    <t>B27587</t>
  </si>
  <si>
    <t>DARCIO VILMUTO STRUECKER</t>
  </si>
  <si>
    <t>B27590</t>
  </si>
  <si>
    <t>MARCOS ANTONIO DA ROSA QUADROS</t>
  </si>
  <si>
    <t>LUCIANO VERGELINO SILVEIRA</t>
  </si>
  <si>
    <t>B27607</t>
  </si>
  <si>
    <t>SILVIA INES SIMIONI KAFRUNI</t>
  </si>
  <si>
    <t>B27608</t>
  </si>
  <si>
    <t>NEIVA BEATRIZ MAGNUS NETO</t>
  </si>
  <si>
    <t>B27610</t>
  </si>
  <si>
    <t>PEDRO ANDRE BORNIATTI</t>
  </si>
  <si>
    <t>B27616</t>
  </si>
  <si>
    <t>LIDIOMAR SALES LEMES</t>
  </si>
  <si>
    <t>B27618</t>
  </si>
  <si>
    <t>ELIANE LONGARAY DIAS</t>
  </si>
  <si>
    <t>B27619</t>
  </si>
  <si>
    <t>FRANCISCO BUKOWSKI DE FARIAS</t>
  </si>
  <si>
    <t>B27621</t>
  </si>
  <si>
    <t>HENRIQUE JOSE CYGAINSKI</t>
  </si>
  <si>
    <t>05050000000000</t>
  </si>
  <si>
    <t>ALPESTRE</t>
  </si>
  <si>
    <t>B27628</t>
  </si>
  <si>
    <t>FRANCINA APARECIDA PEREIRA CARDOSO NUNES</t>
  </si>
  <si>
    <t>B27629</t>
  </si>
  <si>
    <t>LUIZ FELIPE FARAH MOURA</t>
  </si>
  <si>
    <t>B27630</t>
  </si>
  <si>
    <t>MARCOPOLO GODINHO SPALDING</t>
  </si>
  <si>
    <t>07910000000000</t>
  </si>
  <si>
    <t>PAROBE</t>
  </si>
  <si>
    <t>B27631</t>
  </si>
  <si>
    <t>JOAO BATISTA SILVEIRA MACIEL</t>
  </si>
  <si>
    <t>09772470000000</t>
  </si>
  <si>
    <t>BALNEARIO PINHAL-PROJETO LITORAL</t>
  </si>
  <si>
    <t>B27632</t>
  </si>
  <si>
    <t>SELMA DA COSTA VIANA</t>
  </si>
  <si>
    <t>B27633</t>
  </si>
  <si>
    <t>REJANE ZIMMER</t>
  </si>
  <si>
    <t>B27640</t>
  </si>
  <si>
    <t>NELSON INACIO MALLMANN</t>
  </si>
  <si>
    <t>B27642</t>
  </si>
  <si>
    <t>FABIANE FRANZEN STEIN</t>
  </si>
  <si>
    <t>B27643</t>
  </si>
  <si>
    <t>JUANITA MADALA BISCHOFF</t>
  </si>
  <si>
    <t>B27644</t>
  </si>
  <si>
    <t>INEZ MARIA KELLNER</t>
  </si>
  <si>
    <t>B27647</t>
  </si>
  <si>
    <t>EDUARDO BECKENKAMP</t>
  </si>
  <si>
    <t>B27648</t>
  </si>
  <si>
    <t>ALVARO LUIZ MARQUES DA SILVA</t>
  </si>
  <si>
    <t>11300000000000</t>
  </si>
  <si>
    <t>VALE DO SOL</t>
  </si>
  <si>
    <t>B27651</t>
  </si>
  <si>
    <t>JANE VALERIA PRADO BILHALVA</t>
  </si>
  <si>
    <t>B27652</t>
  </si>
  <si>
    <t>MARIA TEREZA TAFFAREL</t>
  </si>
  <si>
    <t>B27660</t>
  </si>
  <si>
    <t>GISLAINE ABREU UBESSI</t>
  </si>
  <si>
    <t>B27661</t>
  </si>
  <si>
    <t>NORBERTO KINTSCHNER</t>
  </si>
  <si>
    <t>B27662</t>
  </si>
  <si>
    <t>PAULO HENRIQUE DE CASTRO MIZ</t>
  </si>
  <si>
    <t>B27664</t>
  </si>
  <si>
    <t>MARIA SALETE SILVA TRABAINA</t>
  </si>
  <si>
    <t>B27670</t>
  </si>
  <si>
    <t>DEISE BARBOSA DE OLIVEIRA</t>
  </si>
  <si>
    <t>B27672</t>
  </si>
  <si>
    <t>DIVA NIVIA STEYDING</t>
  </si>
  <si>
    <t>B27673</t>
  </si>
  <si>
    <t>GIANE MARIA NETO</t>
  </si>
  <si>
    <t>11050000000000</t>
  </si>
  <si>
    <t>SAO ROQUE</t>
  </si>
  <si>
    <t>B27676</t>
  </si>
  <si>
    <t>LEANDRO AFONSO KOETZ</t>
  </si>
  <si>
    <t>B27678</t>
  </si>
  <si>
    <t>IMERIA MATTEI</t>
  </si>
  <si>
    <t>B27679</t>
  </si>
  <si>
    <t>INES METILDE ULLMANN WEBER</t>
  </si>
  <si>
    <t>B27680</t>
  </si>
  <si>
    <t>IVANDO MINETTO DE LIMA</t>
  </si>
  <si>
    <t>B27682</t>
  </si>
  <si>
    <t>CARMEM LUCIANI SOUZA QUEIROZ</t>
  </si>
  <si>
    <t>00100901311000</t>
  </si>
  <si>
    <t>BANRISUL CARTOES-GBR-GER BAND RISCO-CHEF</t>
  </si>
  <si>
    <t>B27687</t>
  </si>
  <si>
    <t>MARCIA INES DAMBROWSKI DA SILVA</t>
  </si>
  <si>
    <t>B27688</t>
  </si>
  <si>
    <t>LUCIANE ALMEIDA CARVALHO AMADOR</t>
  </si>
  <si>
    <t>B27692</t>
  </si>
  <si>
    <t>RENITA MARIA LUTKEMEYER REUSCH</t>
  </si>
  <si>
    <t>B27693</t>
  </si>
  <si>
    <t>DULCE MARIA BIRCK DOS SANTOS CARDOSO</t>
  </si>
  <si>
    <t>B27694</t>
  </si>
  <si>
    <t>CLOVIS RODRIGUES</t>
  </si>
  <si>
    <t>B27695</t>
  </si>
  <si>
    <t>HELTON HENRIQUE BETTI</t>
  </si>
  <si>
    <t>B27696</t>
  </si>
  <si>
    <t>ADEMIR CESAR BORGES</t>
  </si>
  <si>
    <t>B27697</t>
  </si>
  <si>
    <t>PAULO CEZAR MAINARDI</t>
  </si>
  <si>
    <t>05980000000000</t>
  </si>
  <si>
    <t>ERVAL SECO</t>
  </si>
  <si>
    <t>B27698</t>
  </si>
  <si>
    <t>GUERTE SCHEUER WERLE BERWALDT</t>
  </si>
  <si>
    <t>02250000000000</t>
  </si>
  <si>
    <t>HUMAITA</t>
  </si>
  <si>
    <t>B27699</t>
  </si>
  <si>
    <t>MARCO ANTONIO ASSUMPCAO</t>
  </si>
  <si>
    <t>B27700</t>
  </si>
  <si>
    <t>JOELCI FRANCISCO DA SILVA MARQUES</t>
  </si>
  <si>
    <t>B27705</t>
  </si>
  <si>
    <t>GERSON LUIS MENEGOTTO</t>
  </si>
  <si>
    <t>B27709</t>
  </si>
  <si>
    <t>JACIR JOSE DAGOSTINI</t>
  </si>
  <si>
    <t>B27710</t>
  </si>
  <si>
    <t>ANTONIO DEON</t>
  </si>
  <si>
    <t>B27714</t>
  </si>
  <si>
    <t>ANDRE BELOTTO</t>
  </si>
  <si>
    <t>B27722</t>
  </si>
  <si>
    <t>MARIA ADELINA PEREZ</t>
  </si>
  <si>
    <t>B27723</t>
  </si>
  <si>
    <t>KATIA MARZA DE MATTOS VIEGAS</t>
  </si>
  <si>
    <t>B27725</t>
  </si>
  <si>
    <t>ODACIR ANTONIO GRASSELLI</t>
  </si>
  <si>
    <t>B27730</t>
  </si>
  <si>
    <t>JAIRO ROBERTO BASTOS DA SILVA</t>
  </si>
  <si>
    <t>B27732</t>
  </si>
  <si>
    <t>ELIZABETE REJANE SODRE TAVARES</t>
  </si>
  <si>
    <t>00100900111000</t>
  </si>
  <si>
    <t>BANRISUL CARTOES-CHEFIA</t>
  </si>
  <si>
    <t>B27734</t>
  </si>
  <si>
    <t>ROSANE SYMMES KOREN</t>
  </si>
  <si>
    <t>00100810211100</t>
  </si>
  <si>
    <t>MARKETING-GER DE PUBLICIDADE E PROPAGAND</t>
  </si>
  <si>
    <t>B27736</t>
  </si>
  <si>
    <t>ELIANE SCHWAMBACH</t>
  </si>
  <si>
    <t>04280000000000</t>
  </si>
  <si>
    <t>TUPARENDI</t>
  </si>
  <si>
    <t>B27737</t>
  </si>
  <si>
    <t>LIANA MENEZES SOUTO</t>
  </si>
  <si>
    <t>B27738</t>
  </si>
  <si>
    <t>MARCO AURELIO DA CONCEICAO CABREIRA</t>
  </si>
  <si>
    <t>B27739</t>
  </si>
  <si>
    <t>FATIMA DONINELLI BOHM</t>
  </si>
  <si>
    <t>00650000006700</t>
  </si>
  <si>
    <t>PARTENON-CORAG</t>
  </si>
  <si>
    <t>B27740</t>
  </si>
  <si>
    <t>RODJANE RIBEIRO JORGE</t>
  </si>
  <si>
    <t>ZAIRA FERREIRA ZETTERMANN</t>
  </si>
  <si>
    <t>B27747</t>
  </si>
  <si>
    <t>CESAR BORGES DE BORGES</t>
  </si>
  <si>
    <t>00100720511000</t>
  </si>
  <si>
    <t>PATRIMONIAL-GSP-GER SEG PATRIMONIAL</t>
  </si>
  <si>
    <t>B27748</t>
  </si>
  <si>
    <t>JANE DE LURDES FRANCO</t>
  </si>
  <si>
    <t>B27753</t>
  </si>
  <si>
    <t>CLAUDIA VALERIA KURY CARDOSO</t>
  </si>
  <si>
    <t>B27754</t>
  </si>
  <si>
    <t>FLAVIO LUIS GOMES DE OLIVEIRA</t>
  </si>
  <si>
    <t>00100720911500</t>
  </si>
  <si>
    <t>PATRIMONIAL-GSL-PESQUISA</t>
  </si>
  <si>
    <t>B27757</t>
  </si>
  <si>
    <t>MARCOS OLAVO DA COSTA BORGES</t>
  </si>
  <si>
    <t>B27765</t>
  </si>
  <si>
    <t>SOLEMAR RODAL DA SILVA</t>
  </si>
  <si>
    <t>B27768</t>
  </si>
  <si>
    <t>ROBERTO FREITAS DOMINGUES</t>
  </si>
  <si>
    <t>B27769</t>
  </si>
  <si>
    <t>JOSELMAR PAULO GRZYBOWSKI</t>
  </si>
  <si>
    <t>B27770</t>
  </si>
  <si>
    <t>GILMAR RODRIGUES MEIRA</t>
  </si>
  <si>
    <t>00100720911000</t>
  </si>
  <si>
    <t>PATRIMONIAL-GSL-GER SUPRI LOGIST-CHEFIA</t>
  </si>
  <si>
    <t>B27771</t>
  </si>
  <si>
    <t>DIRCEU DOS SANTOS PEREIRA</t>
  </si>
  <si>
    <t>B27773</t>
  </si>
  <si>
    <t>PAULO ROBERTO MOURA DA SILVA</t>
  </si>
  <si>
    <t>B27778</t>
  </si>
  <si>
    <t>HAMILTON MACHADO DE OLIVEIRA</t>
  </si>
  <si>
    <t>00100760211100</t>
  </si>
  <si>
    <t>B27782</t>
  </si>
  <si>
    <t>MONICA SUZANA CHITOLINA</t>
  </si>
  <si>
    <t>B27783</t>
  </si>
  <si>
    <t>FABIANO LUSSANA BAPTISTA</t>
  </si>
  <si>
    <t>00100410211000</t>
  </si>
  <si>
    <t>GOVERNOS-GRSP-GER RELAC SET PUBLI-C</t>
  </si>
  <si>
    <t>B27784</t>
  </si>
  <si>
    <t>ADEMIR PEDRO BECKER</t>
  </si>
  <si>
    <t>B27786</t>
  </si>
  <si>
    <t>JOSE HELIO RODRIGUES CIFUENTES</t>
  </si>
  <si>
    <t>00100920201100</t>
  </si>
  <si>
    <t>LICITACOES-GLC-GER LICITAC COMPRA</t>
  </si>
  <si>
    <t>B27790</t>
  </si>
  <si>
    <t>ROSANE CALDART</t>
  </si>
  <si>
    <t>01800450701200</t>
  </si>
  <si>
    <t>CAXIAS DO SUL-CAMBIO-AG CAXIAS-ESCRITURARIOS</t>
  </si>
  <si>
    <t>B27791</t>
  </si>
  <si>
    <t>JULIO CESAR HUBNER</t>
  </si>
  <si>
    <t>B27792</t>
  </si>
  <si>
    <t>ALZIMAR ANTONIO LAZZAROTTO</t>
  </si>
  <si>
    <t>B27808</t>
  </si>
  <si>
    <t>JAQUELINE GUTERRES DOTTO</t>
  </si>
  <si>
    <t>B27811</t>
  </si>
  <si>
    <t>JERSON ROGERIO GONTAN TIMM</t>
  </si>
  <si>
    <t>00100720511300</t>
  </si>
  <si>
    <t>PATRIMONIAL-GSP-MONITORACAO</t>
  </si>
  <si>
    <t>B27814</t>
  </si>
  <si>
    <t>FERNANDO CIRO LOBATO CALOVI</t>
  </si>
  <si>
    <t>B27815</t>
  </si>
  <si>
    <t>ALBERTO JULIO DE BRITO E CUNHA</t>
  </si>
  <si>
    <t>00100720511400</t>
  </si>
  <si>
    <t>PATRIMONIAL-GSP-OPERACIONAL</t>
  </si>
  <si>
    <t>B27821</t>
  </si>
  <si>
    <t>FLORENCE VAZ CLARKE</t>
  </si>
  <si>
    <t>B27823</t>
  </si>
  <si>
    <t>EDISON SILVEIRA PEDROSO</t>
  </si>
  <si>
    <t>00100720911400</t>
  </si>
  <si>
    <t>B27827</t>
  </si>
  <si>
    <t>OSVALDO NUNES GUEDES</t>
  </si>
  <si>
    <t>B27828</t>
  </si>
  <si>
    <t>IARA SPIER</t>
  </si>
  <si>
    <t>B27829</t>
  </si>
  <si>
    <t>LAURY LUIZ FREITAG</t>
  </si>
  <si>
    <t>B27836</t>
  </si>
  <si>
    <t>ROSIMERY CADORE HEINSCH</t>
  </si>
  <si>
    <t>00102112611100</t>
  </si>
  <si>
    <t>DIRETORIA-GCQ-GER CUSTODIA QUALIFICADA</t>
  </si>
  <si>
    <t>B27838</t>
  </si>
  <si>
    <t>DAVID DE QUEVEDO SOARES</t>
  </si>
  <si>
    <t>B27841</t>
  </si>
  <si>
    <t>JANE MARIA BISSO SAMPAIO</t>
  </si>
  <si>
    <t>B27845</t>
  </si>
  <si>
    <t>ADRIANA SASAKI</t>
  </si>
  <si>
    <t>B27852</t>
  </si>
  <si>
    <t>JUREMA GOMES MONTEIRO</t>
  </si>
  <si>
    <t>B27854</t>
  </si>
  <si>
    <t>JOEL DOMINGUES OLIVEIRA</t>
  </si>
  <si>
    <t>B27855</t>
  </si>
  <si>
    <t>IVANOR ANTONIO DURANTI</t>
  </si>
  <si>
    <t>B27857</t>
  </si>
  <si>
    <t>ANDRE RAUL PERSCH</t>
  </si>
  <si>
    <t>01420000049000</t>
  </si>
  <si>
    <t>BOM PRINCIPIO-STA TEREZINHA</t>
  </si>
  <si>
    <t>B27859</t>
  </si>
  <si>
    <t>JORGE LUIS CAMARGO FLORES</t>
  </si>
  <si>
    <t>00101630511100</t>
  </si>
  <si>
    <t>NEG DIG RELC CLIENT-GT-GERENCIA TECNICA</t>
  </si>
  <si>
    <t>B27860</t>
  </si>
  <si>
    <t>CARLOS MENDONCA CORREA</t>
  </si>
  <si>
    <t>00100720311000</t>
  </si>
  <si>
    <t>PATRIMONIAL-GAES-GER ADM EDIF SEDE-</t>
  </si>
  <si>
    <t>B27863</t>
  </si>
  <si>
    <t>MAGALI TERESINHA DE M V CARRICONDE</t>
  </si>
  <si>
    <t>B27866</t>
  </si>
  <si>
    <t>ADEMILDE MACHADO</t>
  </si>
  <si>
    <t>B27872</t>
  </si>
  <si>
    <t>ANTONIO UBIRAJARA BARROS</t>
  </si>
  <si>
    <t>B27874</t>
  </si>
  <si>
    <t>DENISE DE OLIVEIRA SANTOS</t>
  </si>
  <si>
    <t>B27875</t>
  </si>
  <si>
    <t>MARCOS SANTOS DA COSTA</t>
  </si>
  <si>
    <t>00100580211800</t>
  </si>
  <si>
    <t>TECNOLOGIA-GOP-LABORATORIO</t>
  </si>
  <si>
    <t>B27877</t>
  </si>
  <si>
    <t>JOAO PEDRO MOURA SILVEIRA DE AVILA</t>
  </si>
  <si>
    <t>B27878</t>
  </si>
  <si>
    <t>CLADIMAR ANTUNES VIEIRA</t>
  </si>
  <si>
    <t>01702490200000</t>
  </si>
  <si>
    <t>CARAZINHO-DISP-CEDIDOS</t>
  </si>
  <si>
    <t>B27881</t>
  </si>
  <si>
    <t>ANGELO AUGUSTO ZENI</t>
  </si>
  <si>
    <t>B27884</t>
  </si>
  <si>
    <t>VERA MARIA DALL ASTA</t>
  </si>
  <si>
    <t>B27885</t>
  </si>
  <si>
    <t>CLAUDIO LUIS DA SILVA TORRES</t>
  </si>
  <si>
    <t>B27888</t>
  </si>
  <si>
    <t>ADRIANA PALUDO RODRIGUES</t>
  </si>
  <si>
    <t>B27892</t>
  </si>
  <si>
    <t>GRAZIELA CARDOSO RIBEIRO</t>
  </si>
  <si>
    <t>B27893</t>
  </si>
  <si>
    <t>PAULO HENRIQUE PALUDO</t>
  </si>
  <si>
    <t>B27895</t>
  </si>
  <si>
    <t>VERA SIRLENE BONILLA</t>
  </si>
  <si>
    <t>B27897</t>
  </si>
  <si>
    <t>JOAO LUIZ OLIVEIRA MOREIRA</t>
  </si>
  <si>
    <t>B27898</t>
  </si>
  <si>
    <t>CESAR LEANDRO DE OLIVEIRA</t>
  </si>
  <si>
    <t>B27899</t>
  </si>
  <si>
    <t>ANTONIO CARLOS SILVA DA SILVA</t>
  </si>
  <si>
    <t>B27901</t>
  </si>
  <si>
    <t>JULIO CESAR GONCALVES PASCAL</t>
  </si>
  <si>
    <t>B27902</t>
  </si>
  <si>
    <t>MARIO CESAR PALMA CHRISTMANN</t>
  </si>
  <si>
    <t>B27907</t>
  </si>
  <si>
    <t>MARCIA RAQUEL LUCAS</t>
  </si>
  <si>
    <t>B27908</t>
  </si>
  <si>
    <t>PAULO UBIRAJARA FREITAS RIBEIRO</t>
  </si>
  <si>
    <t>B27909</t>
  </si>
  <si>
    <t>NEIVO PAULO MUENCHEN</t>
  </si>
  <si>
    <t>03700330000000</t>
  </si>
  <si>
    <t>SANTO ANGELO-UNIDADE COMERCIAL CORPORATIVA</t>
  </si>
  <si>
    <t>B27910</t>
  </si>
  <si>
    <t>ELECI KARNOPP CASSOL</t>
  </si>
  <si>
    <t>B27913</t>
  </si>
  <si>
    <t>MILENE LOPES DE OLIVEIRA</t>
  </si>
  <si>
    <t>B27916</t>
  </si>
  <si>
    <t>LISANDRO BRUM MOTTA</t>
  </si>
  <si>
    <t>B27917</t>
  </si>
  <si>
    <t>HELOISA VAZ VARGAS</t>
  </si>
  <si>
    <t>B27918</t>
  </si>
  <si>
    <t>LAURY CESAR SMANIOTTO</t>
  </si>
  <si>
    <t>B27920</t>
  </si>
  <si>
    <t>MAIRA NUBIA LAUX</t>
  </si>
  <si>
    <t>B27924</t>
  </si>
  <si>
    <t>ILSE TEREZINHA AGNES</t>
  </si>
  <si>
    <t>08680000000000</t>
  </si>
  <si>
    <t>B27927</t>
  </si>
  <si>
    <t>TANIA MARA TERIBELE NOVAKOSKI</t>
  </si>
  <si>
    <t>B27929</t>
  </si>
  <si>
    <t>EVANIZA VIEIRA SEVERO</t>
  </si>
  <si>
    <t>00260000002900</t>
  </si>
  <si>
    <t>SAO JOSE-PAB SUDESTE</t>
  </si>
  <si>
    <t>B27930</t>
  </si>
  <si>
    <t>SILVIA REGINA BUSSMANN BAZZAN</t>
  </si>
  <si>
    <t>B27931</t>
  </si>
  <si>
    <t>NESTOR FREDERICO HEIN</t>
  </si>
  <si>
    <t>10090000000000</t>
  </si>
  <si>
    <t>VENEZIANOS</t>
  </si>
  <si>
    <t>B27934</t>
  </si>
  <si>
    <t>SIRLEI BECKER BELMONTE ALVES</t>
  </si>
  <si>
    <t>B27935</t>
  </si>
  <si>
    <t>LUIS ANTONIO DA ROSA</t>
  </si>
  <si>
    <t>B27941</t>
  </si>
  <si>
    <t>LUCIANO SCHUH</t>
  </si>
  <si>
    <t>01970000068500</t>
  </si>
  <si>
    <t>DOIS IRMAOS-P M MORRO REUTER</t>
  </si>
  <si>
    <t>B27943</t>
  </si>
  <si>
    <t>JEAN ERNESTO ARAIS</t>
  </si>
  <si>
    <t>02202490000000</t>
  </si>
  <si>
    <t>IJUI-FUNCIONARIOS EM DISPONIBILIDADE</t>
  </si>
  <si>
    <t>B27944</t>
  </si>
  <si>
    <t>ANGELA MARLIZIE QUERUZ BENETTI</t>
  </si>
  <si>
    <t>B27945</t>
  </si>
  <si>
    <t>JAINE MAGALE SCHNEIDER KLEIN</t>
  </si>
  <si>
    <t>B27946</t>
  </si>
  <si>
    <t>MARINES MATTEI WAHL</t>
  </si>
  <si>
    <t>B27947</t>
  </si>
  <si>
    <t>JOSE RICARDO DE ALMEIDA</t>
  </si>
  <si>
    <t>B27952</t>
  </si>
  <si>
    <t>PAULO JOAQUIM SOARES DE ABREU</t>
  </si>
  <si>
    <t>B27953</t>
  </si>
  <si>
    <t>NEIDA ARCENO CARDOSO</t>
  </si>
  <si>
    <t>B27954</t>
  </si>
  <si>
    <t>FIDELCINO ANTONIO PAIM OLIVEIRA</t>
  </si>
  <si>
    <t>01110451001000</t>
  </si>
  <si>
    <t>CIDADE JARDIM-CAMBIO-AG CIDADE JARDIM-CHEFIA</t>
  </si>
  <si>
    <t>B27956</t>
  </si>
  <si>
    <t>JAIME GILBERTO ROCKENBACH</t>
  </si>
  <si>
    <t>B27957</t>
  </si>
  <si>
    <t>ANA BEATRIZ BORBA FONTOURA</t>
  </si>
  <si>
    <t>B27959</t>
  </si>
  <si>
    <t>NILTON DA SILVA LISBOA</t>
  </si>
  <si>
    <t>B27963</t>
  </si>
  <si>
    <t>CARLA CASELANI FONSECA</t>
  </si>
  <si>
    <t>B27964</t>
  </si>
  <si>
    <t>ALBERTO SAPUDA</t>
  </si>
  <si>
    <t>B27967</t>
  </si>
  <si>
    <t>JOAO CARLOS RIGODANZO</t>
  </si>
  <si>
    <t>B27969</t>
  </si>
  <si>
    <t>NEURA MARIA SAMPAIO TEIXEIRA</t>
  </si>
  <si>
    <t>B27970</t>
  </si>
  <si>
    <t>REJANE LUCIA ANGST ARTUS</t>
  </si>
  <si>
    <t>B27971</t>
  </si>
  <si>
    <t>ELAINE PASCOETTI</t>
  </si>
  <si>
    <t>B27972</t>
  </si>
  <si>
    <t>MARI MARIN DAMIANI</t>
  </si>
  <si>
    <t>B27974</t>
  </si>
  <si>
    <t>ROBERTO SOMENZI TROMBINI</t>
  </si>
  <si>
    <t>B27976</t>
  </si>
  <si>
    <t>ROBERTO KESSLER BARZ</t>
  </si>
  <si>
    <t>10600330000000</t>
  </si>
  <si>
    <t>AMERICA JOINVILLE-UNIDADE COMERCIAL CORPORATIVA</t>
  </si>
  <si>
    <t>B27978</t>
  </si>
  <si>
    <t>CARLOS FERNANDO MATJE</t>
  </si>
  <si>
    <t>B27985</t>
  </si>
  <si>
    <t>CLAUDIO KUNZ</t>
  </si>
  <si>
    <t>B27986</t>
  </si>
  <si>
    <t>IVETE RIGON AIMI</t>
  </si>
  <si>
    <t>B27989</t>
  </si>
  <si>
    <t>MIRIAM CRISTINA ANDERSSON</t>
  </si>
  <si>
    <t>B27990</t>
  </si>
  <si>
    <t>DENISE ESKEFF COELHO</t>
  </si>
  <si>
    <t>00100600111000</t>
  </si>
  <si>
    <t>CREDITO-ADMINISTRACAO-CHEFIA</t>
  </si>
  <si>
    <t>B27991</t>
  </si>
  <si>
    <t>GLORIA DRESSLER BOELTER</t>
  </si>
  <si>
    <t>B27992</t>
  </si>
  <si>
    <t>ADAURI HERNANDEZ XAVIER</t>
  </si>
  <si>
    <t>B27997</t>
  </si>
  <si>
    <t>JACQUELINE MARIA MILESKI BORTOLOTTI</t>
  </si>
  <si>
    <t>00101151611000</t>
  </si>
  <si>
    <t>FINANCEIRO-GER ANALISE TECNICA-CHEF</t>
  </si>
  <si>
    <t>B27998</t>
  </si>
  <si>
    <t>PAULO ROBERTO FLORES DA SILVA</t>
  </si>
  <si>
    <t>B27999</t>
  </si>
  <si>
    <t>CARMEN LUCIA BONINI</t>
  </si>
  <si>
    <t>B28000</t>
  </si>
  <si>
    <t>SILVIO LUIZ DOS SANTOS LOPES</t>
  </si>
  <si>
    <t>B28004</t>
  </si>
  <si>
    <t>ROGERIO ROSI SOLA</t>
  </si>
  <si>
    <t>B28006</t>
  </si>
  <si>
    <t>LEIA REGINA BRACHT</t>
  </si>
  <si>
    <t>B28010</t>
  </si>
  <si>
    <t>CARLOS JOSE LUGOCH</t>
  </si>
  <si>
    <t>B28013</t>
  </si>
  <si>
    <t>ELENIR SCHMIDT</t>
  </si>
  <si>
    <t>B28014</t>
  </si>
  <si>
    <t>LISANE MEYER FERNANDES</t>
  </si>
  <si>
    <t>00100810111000</t>
  </si>
  <si>
    <t>MARKETING-CHEFIA</t>
  </si>
  <si>
    <t>CRISTINA NOWICKI</t>
  </si>
  <si>
    <t>B28017</t>
  </si>
  <si>
    <t>ALVARO LUIZ DA SILVA AULER</t>
  </si>
  <si>
    <t>00100300111100</t>
  </si>
  <si>
    <t>GESTAO PESSOAS-ADMINISTRACAO-APOIO</t>
  </si>
  <si>
    <t>B28022</t>
  </si>
  <si>
    <t>SIDINEA CABELLEIRA MAZZUCCO</t>
  </si>
  <si>
    <t>B28024</t>
  </si>
  <si>
    <t>MARIA TEREZA BANDEIRA</t>
  </si>
  <si>
    <t>JAIME JOSE BERNARDI</t>
  </si>
  <si>
    <t>B28027</t>
  </si>
  <si>
    <t>LAURI JOSE SCHUTZ</t>
  </si>
  <si>
    <t>B28028</t>
  </si>
  <si>
    <t>SONIA ELISETE GODOY ANDRADE</t>
  </si>
  <si>
    <t>B28031</t>
  </si>
  <si>
    <t>IONE MARA STURMER</t>
  </si>
  <si>
    <t>B28037</t>
  </si>
  <si>
    <t>TANIA MARIA CAMARA AGUIAR</t>
  </si>
  <si>
    <t>B28038</t>
  </si>
  <si>
    <t>NARA BEATRIZ FERNANDES NUNES</t>
  </si>
  <si>
    <t>B28040</t>
  </si>
  <si>
    <t>LUCIA RIBEIRO FROTA</t>
  </si>
  <si>
    <t>00100400301300</t>
  </si>
  <si>
    <t>CONTABILIDADE-GSC-SERVICOS CONTABEI</t>
  </si>
  <si>
    <t>B28041</t>
  </si>
  <si>
    <t>SONIA MARIA DE BORBA ESPINDOLA</t>
  </si>
  <si>
    <t>10890000000000</t>
  </si>
  <si>
    <t>MARATA</t>
  </si>
  <si>
    <t>B28045</t>
  </si>
  <si>
    <t>RUDINEI MARTINS ANTUNES</t>
  </si>
  <si>
    <t>B28046</t>
  </si>
  <si>
    <t>FERNANDO ZINGANO</t>
  </si>
  <si>
    <t>LEONARDO LUCAS</t>
  </si>
  <si>
    <t>B28048</t>
  </si>
  <si>
    <t>IRINEO TONIN</t>
  </si>
  <si>
    <t>B28049</t>
  </si>
  <si>
    <t>LILIANE CRISTINA HESSE</t>
  </si>
  <si>
    <t>B28050</t>
  </si>
  <si>
    <t>MARISTELA SPECHT</t>
  </si>
  <si>
    <t>B28051</t>
  </si>
  <si>
    <t>JAQUELINE DOS SANTOS</t>
  </si>
  <si>
    <t>B28054</t>
  </si>
  <si>
    <t>ENIO JAIR DORNELES RODRIGUES</t>
  </si>
  <si>
    <t>B28056</t>
  </si>
  <si>
    <t>JAIR DOMINGOS RODRIGUES DE AQUINO</t>
  </si>
  <si>
    <t>B28058</t>
  </si>
  <si>
    <t>ANTONIO MARCELLO PRATES DE FREITAS</t>
  </si>
  <si>
    <t>03800000077900</t>
  </si>
  <si>
    <t>SAO BORJA-FORO SAO BORJA</t>
  </si>
  <si>
    <t>B28061</t>
  </si>
  <si>
    <t>FABIANA CIBELE ADAM EICHLER</t>
  </si>
  <si>
    <t>B28063</t>
  </si>
  <si>
    <t>FERNANDO LUNARDI</t>
  </si>
  <si>
    <t>B28065</t>
  </si>
  <si>
    <t>NADIA REJANE DE OLIVEIRA DA CUNHA</t>
  </si>
  <si>
    <t>B28066</t>
  </si>
  <si>
    <t>CLAUDIA SOUZA DOS SANTOS</t>
  </si>
  <si>
    <t>B28070</t>
  </si>
  <si>
    <t>ESTELA MARIS OLIVEIRA MACHADO</t>
  </si>
  <si>
    <t>00100760511100</t>
  </si>
  <si>
    <t>NUCLEO-GPN-GER PROJETOS PARA NEGOCI</t>
  </si>
  <si>
    <t>B28072</t>
  </si>
  <si>
    <t>OSLENO SOUTO PONS</t>
  </si>
  <si>
    <t>B28074</t>
  </si>
  <si>
    <t>MIGUEL ANGELO FARO ZUCCALA</t>
  </si>
  <si>
    <t>00100600311100</t>
  </si>
  <si>
    <t>CREDITO-GOC-GER OPERACIONAL DE CRED</t>
  </si>
  <si>
    <t>B28075</t>
  </si>
  <si>
    <t>MARCELO BARBOSA</t>
  </si>
  <si>
    <t>B28076</t>
  </si>
  <si>
    <t>ANDREA APARECIDA LOPES DOS SANTOS</t>
  </si>
  <si>
    <t>B28079</t>
  </si>
  <si>
    <t>VERA LUCIA FUZER</t>
  </si>
  <si>
    <t>B28080</t>
  </si>
  <si>
    <t>ANTONIO CARLOS PIVOTTO</t>
  </si>
  <si>
    <t>10620000000000</t>
  </si>
  <si>
    <t>ENTRE IJUIS</t>
  </si>
  <si>
    <t>B28082</t>
  </si>
  <si>
    <t>GEORGE AMARO SOARES TAROUCO</t>
  </si>
  <si>
    <t>B28083</t>
  </si>
  <si>
    <t>LUIS ANTONIO HAMMES</t>
  </si>
  <si>
    <t>B28084</t>
  </si>
  <si>
    <t>JACQUELINE FINCK</t>
  </si>
  <si>
    <t>B28087</t>
  </si>
  <si>
    <t>LINA MARIA PIZZATO</t>
  </si>
  <si>
    <t>B28090</t>
  </si>
  <si>
    <t>GIOVANI VILMAR BAUER</t>
  </si>
  <si>
    <t>B28091</t>
  </si>
  <si>
    <t>MARCOS LUIZ FAUSTINO</t>
  </si>
  <si>
    <t>B28092</t>
  </si>
  <si>
    <t>FATIMA REGINA DOS SANTOS PEREIRA</t>
  </si>
  <si>
    <t>B28094</t>
  </si>
  <si>
    <t>LORENI MAINARDI</t>
  </si>
  <si>
    <t>B28099</t>
  </si>
  <si>
    <t>JAQUELINE FLORES</t>
  </si>
  <si>
    <t>B28100</t>
  </si>
  <si>
    <t>MARCIA MARIA VERONA</t>
  </si>
  <si>
    <t>B28101</t>
  </si>
  <si>
    <t>ANA ROSA TEIXEIRA</t>
  </si>
  <si>
    <t>B28105</t>
  </si>
  <si>
    <t>GUILHERME TABAJARA DA CUNHA</t>
  </si>
  <si>
    <t>B28108</t>
  </si>
  <si>
    <t>SILVANA GREGOLETTO MARCHET</t>
  </si>
  <si>
    <t>B28109</t>
  </si>
  <si>
    <t>JOSE ROBERTO RODRIGUES RIBEIRO</t>
  </si>
  <si>
    <t>00100382311300</t>
  </si>
  <si>
    <t>SISTEMAS-GP V-CONTABILIDADE</t>
  </si>
  <si>
    <t>B28113</t>
  </si>
  <si>
    <t>LORTI RUHRVIEM WULFING</t>
  </si>
  <si>
    <t>02700000026800</t>
  </si>
  <si>
    <t>LAJEADO-IMEC-IMP EXP CEREAIS S A</t>
  </si>
  <si>
    <t>B28115</t>
  </si>
  <si>
    <t>VITOR JOSE KREUTZ</t>
  </si>
  <si>
    <t>B28118</t>
  </si>
  <si>
    <t>VILMA MARTH</t>
  </si>
  <si>
    <t>B28120</t>
  </si>
  <si>
    <t>ANTONIO MONTEIRO CRISTOVAO</t>
  </si>
  <si>
    <t>04240000000000</t>
  </si>
  <si>
    <t>TAVARES</t>
  </si>
  <si>
    <t>B28122</t>
  </si>
  <si>
    <t>LILIAN DE OLIVEIRA BRETSCHNEIDER</t>
  </si>
  <si>
    <t>B28123</t>
  </si>
  <si>
    <t>MIRIAM BROD CAYE</t>
  </si>
  <si>
    <t>B28126</t>
  </si>
  <si>
    <t>RAUL HOERLLE</t>
  </si>
  <si>
    <t>00650000026700</t>
  </si>
  <si>
    <t>PARTENON-CREA</t>
  </si>
  <si>
    <t>B28127</t>
  </si>
  <si>
    <t>JURGEN ENGEL DE OLIVEIRA</t>
  </si>
  <si>
    <t>B28128</t>
  </si>
  <si>
    <t>CATIA OLIVEIRA DOS SANTOS</t>
  </si>
  <si>
    <t>B28129</t>
  </si>
  <si>
    <t>HOMERO RAYMUNDO NEDEL</t>
  </si>
  <si>
    <t>B28130</t>
  </si>
  <si>
    <t>MIRTES KREIN</t>
  </si>
  <si>
    <t>B28134</t>
  </si>
  <si>
    <t>SIMONE MARSNAK MOTTA</t>
  </si>
  <si>
    <t>00100381811000</t>
  </si>
  <si>
    <t>SISTEMAS-GP-GERENCIA PROJETO I-CHEF</t>
  </si>
  <si>
    <t>B28135</t>
  </si>
  <si>
    <t>GIANE VANESSA DE SOUZA WINGERT</t>
  </si>
  <si>
    <t>B28136</t>
  </si>
  <si>
    <t>VERA LUCIA DA SILVA KONFLANZ</t>
  </si>
  <si>
    <t>B28139</t>
  </si>
  <si>
    <t>ELIANE JAEGER ANDREIS</t>
  </si>
  <si>
    <t>B28140</t>
  </si>
  <si>
    <t>MYRTON NIEDERLE</t>
  </si>
  <si>
    <t>B28141</t>
  </si>
  <si>
    <t>TIMOTEO FERNANDES DE SOUZA</t>
  </si>
  <si>
    <t>B28143</t>
  </si>
  <si>
    <t>KATIA SALETE FACKIN</t>
  </si>
  <si>
    <t>B28147</t>
  </si>
  <si>
    <t>ILSON PIRES RAMIRES</t>
  </si>
  <si>
    <t>B28148</t>
  </si>
  <si>
    <t>GLADIS TERESINHA BECKER WEBER</t>
  </si>
  <si>
    <t>B28149</t>
  </si>
  <si>
    <t>MARISTELA DOS SANTOS MACHADO</t>
  </si>
  <si>
    <t>B28150</t>
  </si>
  <si>
    <t>LENI MARIA CARBONERA NAZZARI</t>
  </si>
  <si>
    <t>B28151</t>
  </si>
  <si>
    <t>ANA MARIA RODRIGUES</t>
  </si>
  <si>
    <t>B28155</t>
  </si>
  <si>
    <t>ROGERIO ALVES CANESTRINI</t>
  </si>
  <si>
    <t>B28157</t>
  </si>
  <si>
    <t>EUNIRIA ADELINA PIONER</t>
  </si>
  <si>
    <t>B28162</t>
  </si>
  <si>
    <t>CARLOS AUGUSTO SCHULER</t>
  </si>
  <si>
    <t>B28166</t>
  </si>
  <si>
    <t>JORGE ALBERTO WEIRICH</t>
  </si>
  <si>
    <t>00100600911100</t>
  </si>
  <si>
    <t>CREDITO-GMC-GER MONITORAMENTO CREDI</t>
  </si>
  <si>
    <t>B28167</t>
  </si>
  <si>
    <t>CARLOS ALBERTO COLLETT</t>
  </si>
  <si>
    <t>B28168</t>
  </si>
  <si>
    <t>SERGIO ANTONIO FLAMIA</t>
  </si>
  <si>
    <t>05680000000000</t>
  </si>
  <si>
    <t>NOVA PADUA</t>
  </si>
  <si>
    <t>B28171</t>
  </si>
  <si>
    <t>CLAUDIA DAL BOSCO</t>
  </si>
  <si>
    <t>B28175</t>
  </si>
  <si>
    <t>MARLENE RIECK SWAROWSKY</t>
  </si>
  <si>
    <t>09090000000000</t>
  </si>
  <si>
    <t>SINIMBU</t>
  </si>
  <si>
    <t>B28177</t>
  </si>
  <si>
    <t>MIGUEL ANGELO BARP</t>
  </si>
  <si>
    <t>B28178</t>
  </si>
  <si>
    <t>JAIR JOSE BINOT</t>
  </si>
  <si>
    <t>B28180</t>
  </si>
  <si>
    <t>SUZANA SCHROEDER</t>
  </si>
  <si>
    <t>B28185</t>
  </si>
  <si>
    <t>ISABEL FERREIRA GUIMARAES</t>
  </si>
  <si>
    <t>00101630111100</t>
  </si>
  <si>
    <t>NEGOCIOS DIGITAIS RELAC CLIENTES-APOIO</t>
  </si>
  <si>
    <t>B28186</t>
  </si>
  <si>
    <t>VALDIR DO CANTO EVARISTO</t>
  </si>
  <si>
    <t>B28188</t>
  </si>
  <si>
    <t>DARIA KRUGER DE MORAES</t>
  </si>
  <si>
    <t>B28189</t>
  </si>
  <si>
    <t>MARLENE SANTOS DA SILVA</t>
  </si>
  <si>
    <t>B28192</t>
  </si>
  <si>
    <t>LUCIANE INES CAON</t>
  </si>
  <si>
    <t>09820000000000</t>
  </si>
  <si>
    <t>SANTA ISABEL</t>
  </si>
  <si>
    <t>B28195</t>
  </si>
  <si>
    <t>JOSE ADRELINO DE OLIVEIRA</t>
  </si>
  <si>
    <t>B28196</t>
  </si>
  <si>
    <t>MILTON LUIS PINTO MESQUITA</t>
  </si>
  <si>
    <t>B28197</t>
  </si>
  <si>
    <t>LOURDES HELENA ROCHA DE ABREU</t>
  </si>
  <si>
    <t>B28208</t>
  </si>
  <si>
    <t>PAULO JOSE CAYE</t>
  </si>
  <si>
    <t>B28209</t>
  </si>
  <si>
    <t>ADRIANO BRANDAO FEIJO</t>
  </si>
  <si>
    <t>B28210</t>
  </si>
  <si>
    <t>FLAVIO TADEU IRACET KUCERA</t>
  </si>
  <si>
    <t>B28213</t>
  </si>
  <si>
    <t>ROSELI ELENAI RAMAO PAZ</t>
  </si>
  <si>
    <t>01250330000000</t>
  </si>
  <si>
    <t>BELO HORIZONTE-UNIDADE COMERCIAL CORPORATIVA</t>
  </si>
  <si>
    <t>B28216</t>
  </si>
  <si>
    <t>ADRIANA BACCHIERI GASTON</t>
  </si>
  <si>
    <t>B28218</t>
  </si>
  <si>
    <t>CRISTINA PUHL KARUSKY</t>
  </si>
  <si>
    <t>B28222</t>
  </si>
  <si>
    <t>SERGIO ANDREATTA TORELLY</t>
  </si>
  <si>
    <t>00100382611000</t>
  </si>
  <si>
    <t>SISTEMAS-GFS-GER FABRICA SW LOGISTIC-CH</t>
  </si>
  <si>
    <t>B28233</t>
  </si>
  <si>
    <t>SERGIO MACHADO DE SOUZA</t>
  </si>
  <si>
    <t>B28234</t>
  </si>
  <si>
    <t>LEONARDO DORNELLES</t>
  </si>
  <si>
    <t>B28236</t>
  </si>
  <si>
    <t>DANIELA SCHERER STEFANELLO</t>
  </si>
  <si>
    <t>B28237</t>
  </si>
  <si>
    <t>RAQUEL SOUZA SCHERER</t>
  </si>
  <si>
    <t>B28241</t>
  </si>
  <si>
    <t>PAULO RICARDO DA SILVA SANTOS</t>
  </si>
  <si>
    <t>MARCOS RANGEL KREISIG</t>
  </si>
  <si>
    <t>00102310811100</t>
  </si>
  <si>
    <t>AUDITORIA-GAA-GER AUDIT ADMINISTRATIVA</t>
  </si>
  <si>
    <t>B28245</t>
  </si>
  <si>
    <t>MARCELO BOCKMANN</t>
  </si>
  <si>
    <t>B28250</t>
  </si>
  <si>
    <t>GLADEMIR MAFALDO MACHADO</t>
  </si>
  <si>
    <t>B28254</t>
  </si>
  <si>
    <t>DENISE MARIA GUADAGNIN</t>
  </si>
  <si>
    <t>B28255</t>
  </si>
  <si>
    <t>SILVANA MARIM DA SILVEIRA</t>
  </si>
  <si>
    <t>B28257</t>
  </si>
  <si>
    <t>ANGELA MARIA DIETZ OLIVEIRA</t>
  </si>
  <si>
    <t>B28258</t>
  </si>
  <si>
    <t>MARGARETE ZANETTI</t>
  </si>
  <si>
    <t>B28259</t>
  </si>
  <si>
    <t>NADIA FICAGNA DE CARVALHO</t>
  </si>
  <si>
    <t>JORGE CLETO DUARTE BENDER</t>
  </si>
  <si>
    <t>00101151501800</t>
  </si>
  <si>
    <t>FINANCEIRO-GMF-MESOP CREDITO</t>
  </si>
  <si>
    <t>B28264</t>
  </si>
  <si>
    <t>LUIZ ALFREDO CARVALHO DA ROSA</t>
  </si>
  <si>
    <t>B28265</t>
  </si>
  <si>
    <t>HIRAMY MALTA CORREA</t>
  </si>
  <si>
    <t>B28268</t>
  </si>
  <si>
    <t>DANIELA GIL</t>
  </si>
  <si>
    <t>00100810711100</t>
  </si>
  <si>
    <t>MARKETING-GERENCIA DE PATROCINIOS</t>
  </si>
  <si>
    <t>B28270</t>
  </si>
  <si>
    <t>GILMAR AMARAL CARDONA</t>
  </si>
  <si>
    <t>B28276</t>
  </si>
  <si>
    <t>MARISETE FOCCHESATTO</t>
  </si>
  <si>
    <t>00100330611000</t>
  </si>
  <si>
    <t>CORPORATIVO-GGM-GER GESTAO METAS-CH</t>
  </si>
  <si>
    <t>B28282</t>
  </si>
  <si>
    <t>IVO JACO WEBER</t>
  </si>
  <si>
    <t>B28283</t>
  </si>
  <si>
    <t>JOAO LEONEL DORNELLES</t>
  </si>
  <si>
    <t>B28284</t>
  </si>
  <si>
    <t>MARI LISA ROGGIA CEOLIN</t>
  </si>
  <si>
    <t>B28285</t>
  </si>
  <si>
    <t>ROSANE MARIA DEL FABRO KUNZLER</t>
  </si>
  <si>
    <t>B28287</t>
  </si>
  <si>
    <t>FERNANDO RICO SANCHEZ SOBRINHO</t>
  </si>
  <si>
    <t>10290440000000</t>
  </si>
  <si>
    <t>TRINDADE-ASSESSORIA JURIDICA</t>
  </si>
  <si>
    <t>B28289</t>
  </si>
  <si>
    <t>ROSELI TERESINHA BRONDANI</t>
  </si>
  <si>
    <t>B28290</t>
  </si>
  <si>
    <t>BARBARA NIEDERMEIER</t>
  </si>
  <si>
    <t>B28294</t>
  </si>
  <si>
    <t>JOAO LUIZ DE AVILA</t>
  </si>
  <si>
    <t>B28300</t>
  </si>
  <si>
    <t>DORIS HELENA STREPPEL</t>
  </si>
  <si>
    <t>B28301</t>
  </si>
  <si>
    <t>FRANCISCO SALES OLIVEIRA DA ROSA</t>
  </si>
  <si>
    <t>B28304</t>
  </si>
  <si>
    <t>MIRNO MALLMANN</t>
  </si>
  <si>
    <t>00100670311000</t>
  </si>
  <si>
    <t>CRED IMOBILIARIO-GFC-GER FISC CONTR-</t>
  </si>
  <si>
    <t>B28308</t>
  </si>
  <si>
    <t>ROSANE BEATRIZ SILVA RIBEIRO</t>
  </si>
  <si>
    <t>B28309</t>
  </si>
  <si>
    <t>DANY CRISTINA LAUXEN</t>
  </si>
  <si>
    <t>B28311</t>
  </si>
  <si>
    <t>DENISE SIRTOLI MARCONDES</t>
  </si>
  <si>
    <t>B28312</t>
  </si>
  <si>
    <t>LEO BORGES VARGAS</t>
  </si>
  <si>
    <t>B28313</t>
  </si>
  <si>
    <t>MARCIA PHILIPP</t>
  </si>
  <si>
    <t>B28316</t>
  </si>
  <si>
    <t>ADRIANA CERIOTTI FREIRE</t>
  </si>
  <si>
    <t>B28318</t>
  </si>
  <si>
    <t>LUCI LEA OLIVEIRA DEZORZI</t>
  </si>
  <si>
    <t>B28319</t>
  </si>
  <si>
    <t>SILVIA BECK GRAUNCKE</t>
  </si>
  <si>
    <t>B28320</t>
  </si>
  <si>
    <t>NAOMI ELIZA HIRAIWA ABEGG</t>
  </si>
  <si>
    <t>00100400201200</t>
  </si>
  <si>
    <t>CONTABILIDADE-GCT-CONTABIL</t>
  </si>
  <si>
    <t>B28322</t>
  </si>
  <si>
    <t>GISELDA MARIA VENTURIN</t>
  </si>
  <si>
    <t>B28323</t>
  </si>
  <si>
    <t>GEMA VANDERLEIA BERNARDI ZILIOTTO</t>
  </si>
  <si>
    <t>B28325</t>
  </si>
  <si>
    <t>CLAITON DA SILVA SOPER</t>
  </si>
  <si>
    <t>B28328</t>
  </si>
  <si>
    <t>LUIZ KELLING</t>
  </si>
  <si>
    <t>B28332</t>
  </si>
  <si>
    <t>NILVANA MARIA GIRARDI CANESSO</t>
  </si>
  <si>
    <t>B28335</t>
  </si>
  <si>
    <t>JANIR LUIZ DAMIANI</t>
  </si>
  <si>
    <t>B28337</t>
  </si>
  <si>
    <t>ADILSON WALTHER BAUMGARDT</t>
  </si>
  <si>
    <t>B28339</t>
  </si>
  <si>
    <t>SALETE BEATRIZ BISCAGLIA GUIDUGLI</t>
  </si>
  <si>
    <t>B28340</t>
  </si>
  <si>
    <t>VILSON DE SOUZA CRUZ</t>
  </si>
  <si>
    <t>03030000025600</t>
  </si>
  <si>
    <t>PALMEIRA DAS MISSOES-P M CERRO GRAN</t>
  </si>
  <si>
    <t>B28341</t>
  </si>
  <si>
    <t>IDELEUZA ERONI CARRE GULARTT MELO</t>
  </si>
  <si>
    <t>03750000000000</t>
  </si>
  <si>
    <t>STO ANTONIO MISSOES</t>
  </si>
  <si>
    <t>B28342</t>
  </si>
  <si>
    <t>JOSE PASCOETTI</t>
  </si>
  <si>
    <t>07890000000000</t>
  </si>
  <si>
    <t>NAO-ME-TOQUE</t>
  </si>
  <si>
    <t>B28344</t>
  </si>
  <si>
    <t>JOSUE DIAS DOS SANTOS</t>
  </si>
  <si>
    <t>B28345</t>
  </si>
  <si>
    <t>JOAO MIGUEL BUSSMANN</t>
  </si>
  <si>
    <t>01800000018200</t>
  </si>
  <si>
    <t>CAXIAS DO SUL-FORO CAXIAS DO SUL</t>
  </si>
  <si>
    <t>B28349</t>
  </si>
  <si>
    <t>MARLON LINDORFER</t>
  </si>
  <si>
    <t>B28350</t>
  </si>
  <si>
    <t>LUCIANO RISS</t>
  </si>
  <si>
    <t>B28351</t>
  </si>
  <si>
    <t>SANDRO FINGER MESSINA</t>
  </si>
  <si>
    <t>B28352</t>
  </si>
  <si>
    <t>SANDRA REGINA DE LIMA VIEIRA</t>
  </si>
  <si>
    <t>B28353</t>
  </si>
  <si>
    <t>ROSANE MARCA</t>
  </si>
  <si>
    <t>10270000000000</t>
  </si>
  <si>
    <t>RIO NEGRINHO</t>
  </si>
  <si>
    <t>B28354</t>
  </si>
  <si>
    <t>ANDREA LOPES DOS SANTOS</t>
  </si>
  <si>
    <t>00100410311200</t>
  </si>
  <si>
    <t>GOVERNOS-GRPJ-GER REL PODER JUD-CXA</t>
  </si>
  <si>
    <t>B28358</t>
  </si>
  <si>
    <t>ROSANGELA SALVATORI OLIVOTTO</t>
  </si>
  <si>
    <t>B28359</t>
  </si>
  <si>
    <t>MARA RUBIA TRAVI</t>
  </si>
  <si>
    <t>B28360</t>
  </si>
  <si>
    <t>ROZELI DO CARMO GRASSI BERTOLDO</t>
  </si>
  <si>
    <t>B28362</t>
  </si>
  <si>
    <t>JOAO BATISTA REICHERT</t>
  </si>
  <si>
    <t>B28364</t>
  </si>
  <si>
    <t>MARILUCI BOGACKI SCHENCKEL</t>
  </si>
  <si>
    <t>11280000000000</t>
  </si>
  <si>
    <t>TIRADENTES DO SUL</t>
  </si>
  <si>
    <t>B28365</t>
  </si>
  <si>
    <t>CLEONICE VERONESE</t>
  </si>
  <si>
    <t>01800480400000</t>
  </si>
  <si>
    <t>CAXIAS DO SUL-RURAL-GER NORMAS PLANEJAM ACOMPANHA</t>
  </si>
  <si>
    <t>B28367</t>
  </si>
  <si>
    <t>ELAINE MARIA LANG CASAGRANDE</t>
  </si>
  <si>
    <t>B28369</t>
  </si>
  <si>
    <t>DECIO ANTONIO LENZ</t>
  </si>
  <si>
    <t>B28371</t>
  </si>
  <si>
    <t>PAULINHO CIMA</t>
  </si>
  <si>
    <t>B28372</t>
  </si>
  <si>
    <t>ELTON LUIZ BOHRER PALMA</t>
  </si>
  <si>
    <t>B28373</t>
  </si>
  <si>
    <t>ANGELA TERRES MEDEIROS DE FREITAS</t>
  </si>
  <si>
    <t>B28376</t>
  </si>
  <si>
    <t>MARIA IDIANE HARTMANN</t>
  </si>
  <si>
    <t>B28377</t>
  </si>
  <si>
    <t>KAREN GROCHOWALSKI</t>
  </si>
  <si>
    <t>B28379</t>
  </si>
  <si>
    <t>MARIA DO CARMO BERTOLDI DE MELLO</t>
  </si>
  <si>
    <t>B28380</t>
  </si>
  <si>
    <t>EDEMIRCE FATIMA ADAMCZUK</t>
  </si>
  <si>
    <t>B28382</t>
  </si>
  <si>
    <t>CARLA MARIBEL JANN MARQUES</t>
  </si>
  <si>
    <t>B28383</t>
  </si>
  <si>
    <t>GILNEI SILVA NUNES</t>
  </si>
  <si>
    <t>B28385</t>
  </si>
  <si>
    <t>MARTA TAUFER</t>
  </si>
  <si>
    <t>B28387</t>
  </si>
  <si>
    <t>PAULO ROBERTO WELTER</t>
  </si>
  <si>
    <t>B28388</t>
  </si>
  <si>
    <t>ANA MARGARIDA GOMES DUBIEL</t>
  </si>
  <si>
    <t>B28390</t>
  </si>
  <si>
    <t>ELISABETE CRISTINA LENZ</t>
  </si>
  <si>
    <t>B28391</t>
  </si>
  <si>
    <t>MAGDA LUCIANE DRECHSLER MARTINS</t>
  </si>
  <si>
    <t>02900000014800</t>
  </si>
  <si>
    <t>NOVO HAMBURGO-LIBERATO</t>
  </si>
  <si>
    <t>B28392</t>
  </si>
  <si>
    <t>MARINO MARCOLIN</t>
  </si>
  <si>
    <t>B28393</t>
  </si>
  <si>
    <t>JORGE LUIS RIBEIRO IMPERATORE</t>
  </si>
  <si>
    <t>B28395</t>
  </si>
  <si>
    <t>DENISE SANTIAGO DA SILVA</t>
  </si>
  <si>
    <t>B28396</t>
  </si>
  <si>
    <t>VALKIRIA PEREIRA NUNES</t>
  </si>
  <si>
    <t>B28398</t>
  </si>
  <si>
    <t>MARIO SILVERIO TORRES GONCALVES</t>
  </si>
  <si>
    <t>01200000035400</t>
  </si>
  <si>
    <t>BAGE-CIA CIM PROTLAND GAUCHO</t>
  </si>
  <si>
    <t>B28400</t>
  </si>
  <si>
    <t>TANIA ELISABETE DA CRUZ NETTO</t>
  </si>
  <si>
    <t>00100900811100</t>
  </si>
  <si>
    <t>BANRISUL CARTOES-GA-GERENCIA ADMINI</t>
  </si>
  <si>
    <t>B28401</t>
  </si>
  <si>
    <t>LISIANE VOGEL</t>
  </si>
  <si>
    <t>B28402</t>
  </si>
  <si>
    <t>ANGELA MARIA BATISTA</t>
  </si>
  <si>
    <t>00100381111100</t>
  </si>
  <si>
    <t>SISTEMAS-GST-INFRAESTRUTURA DE APLI</t>
  </si>
  <si>
    <t>B28403</t>
  </si>
  <si>
    <t>MARINES TORRIANI</t>
  </si>
  <si>
    <t>02100000074900</t>
  </si>
  <si>
    <t>ERECHIM-UNIV REG INTEGRADA ALTO URUG</t>
  </si>
  <si>
    <t>B28407</t>
  </si>
  <si>
    <t>MARIA MARTA DA SILVEIRA</t>
  </si>
  <si>
    <t>B28409</t>
  </si>
  <si>
    <t>ROQUE CLAUDIR WERLANG</t>
  </si>
  <si>
    <t>B28412</t>
  </si>
  <si>
    <t>ARIBERTO ADAO FALK</t>
  </si>
  <si>
    <t>B28413</t>
  </si>
  <si>
    <t>JESUS DE MARIA ROSO MANICA</t>
  </si>
  <si>
    <t>B28417</t>
  </si>
  <si>
    <t>WILSON DE ALMEIDA</t>
  </si>
  <si>
    <t>B28418</t>
  </si>
  <si>
    <t>MAGNOLIA GERUSA LAZZARI RODRIGUES</t>
  </si>
  <si>
    <t>B28421</t>
  </si>
  <si>
    <t>NEIVA MARLI NILSON DA SILVA</t>
  </si>
  <si>
    <t>B28423</t>
  </si>
  <si>
    <t>ANGELA VIRGINIA LAU GUTERRES</t>
  </si>
  <si>
    <t>B28425</t>
  </si>
  <si>
    <t>CARLOS EDUARDO ANDRIOLA</t>
  </si>
  <si>
    <t>B28427</t>
  </si>
  <si>
    <t>VERA LUCIA FAGUNDES DA SILVA</t>
  </si>
  <si>
    <t>B28428</t>
  </si>
  <si>
    <t>VALMIR MACIEL HOFMAN</t>
  </si>
  <si>
    <t>B28429</t>
  </si>
  <si>
    <t>LISIANE VIEIRA DE CASTRO LUCHESE</t>
  </si>
  <si>
    <t>B28430</t>
  </si>
  <si>
    <t>ISABEL CRISTINA VASCONCELOS DIOGO</t>
  </si>
  <si>
    <t>B28431</t>
  </si>
  <si>
    <t>ROGERIO MOREIRA LINS PASTL</t>
  </si>
  <si>
    <t>B28432</t>
  </si>
  <si>
    <t>OLDIR ZIEGLER</t>
  </si>
  <si>
    <t>B28433</t>
  </si>
  <si>
    <t>SILVIO MARIO MARODIN</t>
  </si>
  <si>
    <t>00102140710000</t>
  </si>
  <si>
    <t>SECRETARIA-ASSESSORIA DE IMPRENSA</t>
  </si>
  <si>
    <t>B28435</t>
  </si>
  <si>
    <t>MARIO AUGUSTO BANDEIRA</t>
  </si>
  <si>
    <t>B28436</t>
  </si>
  <si>
    <t>VALMIR AFONSO RAUBER</t>
  </si>
  <si>
    <t>B28437</t>
  </si>
  <si>
    <t>ANA CRISTINA SILVA BORBA</t>
  </si>
  <si>
    <t>B28439</t>
  </si>
  <si>
    <t>ALEXANDRA KLEIN SCHEIDMANDEL</t>
  </si>
  <si>
    <t>B28441</t>
  </si>
  <si>
    <t>ROSANA DIAS CAVALCANTI</t>
  </si>
  <si>
    <t>B28445</t>
  </si>
  <si>
    <t>DAISI SOARES PORTO</t>
  </si>
  <si>
    <t>B28446</t>
  </si>
  <si>
    <t>SIRLEI APARECIDA NOLL</t>
  </si>
  <si>
    <t>B28447</t>
  </si>
  <si>
    <t>MARISA ROSSI</t>
  </si>
  <si>
    <t>B28452</t>
  </si>
  <si>
    <t>ANA CELINA BORGES MACHADO</t>
  </si>
  <si>
    <t>08980000000000</t>
  </si>
  <si>
    <t>PEDRAS BRANCAS</t>
  </si>
  <si>
    <t>B28453</t>
  </si>
  <si>
    <t>MARILETE ASSMANN</t>
  </si>
  <si>
    <t>B28454</t>
  </si>
  <si>
    <t>SUZANA FLORES COGO</t>
  </si>
  <si>
    <t>B28455</t>
  </si>
  <si>
    <t>MARLI TERESINHA WERMANN</t>
  </si>
  <si>
    <t>B28459</t>
  </si>
  <si>
    <t>LOUREZI MELO KRAMER</t>
  </si>
  <si>
    <t>B28460</t>
  </si>
  <si>
    <t>EDSON ANTONIO HAAS</t>
  </si>
  <si>
    <t>06252500000000</t>
  </si>
  <si>
    <t>B28461</t>
  </si>
  <si>
    <t>SELONIR ANGELA SEGAT HEUSNER</t>
  </si>
  <si>
    <t>07582500000000</t>
  </si>
  <si>
    <t>B28463</t>
  </si>
  <si>
    <t>IZABEL COGHETTO</t>
  </si>
  <si>
    <t>B28467</t>
  </si>
  <si>
    <t>MARI TEREZINHA NORO</t>
  </si>
  <si>
    <t>B28473</t>
  </si>
  <si>
    <t>CARINE DA SILVA RIBEIRO</t>
  </si>
  <si>
    <t>00100600711000</t>
  </si>
  <si>
    <t>CREDITO-GGCC-GER FORMAL CREDI CONVE</t>
  </si>
  <si>
    <t>B28474</t>
  </si>
  <si>
    <t>LIZETE MARIA COLLING SCHNEIDER</t>
  </si>
  <si>
    <t>B28475</t>
  </si>
  <si>
    <t>MARI ANGELA DE MELO DURGANTE VITORIA</t>
  </si>
  <si>
    <t>B28477</t>
  </si>
  <si>
    <t>ELDO ANTONIO CASSOL</t>
  </si>
  <si>
    <t>B28481</t>
  </si>
  <si>
    <t>NOENIO DA ROSA CUNEGATTO</t>
  </si>
  <si>
    <t>B28482</t>
  </si>
  <si>
    <t>LADIMIR LUIZ MARCHIORETTO</t>
  </si>
  <si>
    <t>B28485</t>
  </si>
  <si>
    <t>ELIANE MACHADO LEAL GUIMARAES</t>
  </si>
  <si>
    <t>B28486</t>
  </si>
  <si>
    <t>VOLNEI GOLIN</t>
  </si>
  <si>
    <t>B28490</t>
  </si>
  <si>
    <t>VITOR LUIS MANGHI</t>
  </si>
  <si>
    <t>B28492</t>
  </si>
  <si>
    <t>ALTAIR MACEDO MENEZES</t>
  </si>
  <si>
    <t>B28494</t>
  </si>
  <si>
    <t>DENISE RODRIGUES PRADO</t>
  </si>
  <si>
    <t>B28495</t>
  </si>
  <si>
    <t>HUMBERTO STEGLICH</t>
  </si>
  <si>
    <t>B28496</t>
  </si>
  <si>
    <t>CLOVIS GASPARETTO</t>
  </si>
  <si>
    <t>B28497</t>
  </si>
  <si>
    <t>LAURA GROS RIBEIRO</t>
  </si>
  <si>
    <t>B28502</t>
  </si>
  <si>
    <t>SIRLEI GENI FACHINELLO VANIN</t>
  </si>
  <si>
    <t>B28504</t>
  </si>
  <si>
    <t>JOAO ANDRE LUCENA BORGES</t>
  </si>
  <si>
    <t>B28507</t>
  </si>
  <si>
    <t>CESAR CAMBRUZZI</t>
  </si>
  <si>
    <t>03033120000000</t>
  </si>
  <si>
    <t>PALMEIRA DAS MISSOES-SUP REG NORTE</t>
  </si>
  <si>
    <t>B28510</t>
  </si>
  <si>
    <t>LISIANE ARAUJO DOS SANTOS</t>
  </si>
  <si>
    <t>00102111411000</t>
  </si>
  <si>
    <t>DIRETORIA-GER ADMI VENDAS PROGRA-CH</t>
  </si>
  <si>
    <t>B28511</t>
  </si>
  <si>
    <t>ELISAURA MARIA FRANCHI GUERINO</t>
  </si>
  <si>
    <t>B28514</t>
  </si>
  <si>
    <t>MARIA LORENI CANABARRO PIRES</t>
  </si>
  <si>
    <t>SUELI ARALDI</t>
  </si>
  <si>
    <t>B28516</t>
  </si>
  <si>
    <t>OTAVIO PAZ DA SILVA</t>
  </si>
  <si>
    <t>B28517</t>
  </si>
  <si>
    <t>MARIA ANALIA DE COUTO</t>
  </si>
  <si>
    <t>B28518</t>
  </si>
  <si>
    <t>ADELIA JEPSEN HEINECK BUBANS</t>
  </si>
  <si>
    <t>08780000000000</t>
  </si>
  <si>
    <t>ELDORADO DO SUL</t>
  </si>
  <si>
    <t>B28521</t>
  </si>
  <si>
    <t>GILDO CALZA</t>
  </si>
  <si>
    <t>B28522</t>
  </si>
  <si>
    <t>PAULO ROGERIO KNIERIN</t>
  </si>
  <si>
    <t>B28523</t>
  </si>
  <si>
    <t>JACOB GREMMELMAIER JUNIOR</t>
  </si>
  <si>
    <t>B28525</t>
  </si>
  <si>
    <t>ALCIR JOSE VICENZI</t>
  </si>
  <si>
    <t>B28527</t>
  </si>
  <si>
    <t>DULCELENA RIBEIRO SOUZA</t>
  </si>
  <si>
    <t>B28529</t>
  </si>
  <si>
    <t>CLEVERSON DE ARRUDA</t>
  </si>
  <si>
    <t>B28530</t>
  </si>
  <si>
    <t>JAIME SULZBACH</t>
  </si>
  <si>
    <t>00100480111100</t>
  </si>
  <si>
    <t>RURAL-ADMINISTRACAO-APOIO</t>
  </si>
  <si>
    <t>B28531</t>
  </si>
  <si>
    <t>CLAUDIA BEATRIZ DEMARCO GENTIL</t>
  </si>
  <si>
    <t>B28532</t>
  </si>
  <si>
    <t>IVANI DE GREGORI TONIN</t>
  </si>
  <si>
    <t>B28535</t>
  </si>
  <si>
    <t>MARTA REGINA TREICHEL</t>
  </si>
  <si>
    <t>B28537</t>
  </si>
  <si>
    <t>JAIRA MARIA BRAUN</t>
  </si>
  <si>
    <t>B28540</t>
  </si>
  <si>
    <t>LUCIANA PEGORARO POSTAL</t>
  </si>
  <si>
    <t>B28542</t>
  </si>
  <si>
    <t>MARCELO WILLMSEN</t>
  </si>
  <si>
    <t>00773090000000</t>
  </si>
  <si>
    <t>PARCAO-SUP REG GRANDE POA/SUL</t>
  </si>
  <si>
    <t>B28544</t>
  </si>
  <si>
    <t>MARIA CRISTINA CARNEVALLI BASSANI</t>
  </si>
  <si>
    <t>B28545</t>
  </si>
  <si>
    <t>SANDRA PERALTA GONCALVES DA SILVA</t>
  </si>
  <si>
    <t>B28548</t>
  </si>
  <si>
    <t>MARIA LUISA DEL PINO VAZ</t>
  </si>
  <si>
    <t>B28549</t>
  </si>
  <si>
    <t>PAULO RICARDO JENSEN DA SILVA</t>
  </si>
  <si>
    <t>B28550</t>
  </si>
  <si>
    <t>JOAO ALBERTO DELAWI</t>
  </si>
  <si>
    <t>B28551</t>
  </si>
  <si>
    <t>CLAUDIO GONCALVES RODRIGUES</t>
  </si>
  <si>
    <t>B28554</t>
  </si>
  <si>
    <t>GERSON MARQUES DOS REIS</t>
  </si>
  <si>
    <t>00100300002300</t>
  </si>
  <si>
    <t>PESSOAS-CED.REMUN.FED.SIND.BANC.</t>
  </si>
  <si>
    <t>B28556</t>
  </si>
  <si>
    <t>SANDRA MARIA CISLEVSKI VECHIATTO</t>
  </si>
  <si>
    <t>11450000000000</t>
  </si>
  <si>
    <t>OSCAR SALAZAR</t>
  </si>
  <si>
    <t>B28557</t>
  </si>
  <si>
    <t>ADELAIDE BEATRIZ ROLOFF BOHRER</t>
  </si>
  <si>
    <t>B28559</t>
  </si>
  <si>
    <t>MARGARETE CARPES</t>
  </si>
  <si>
    <t>B28560</t>
  </si>
  <si>
    <t>ROSANA RYCERZ</t>
  </si>
  <si>
    <t>B28561</t>
  </si>
  <si>
    <t>MARIA MARCIA NOGUEIRA SIMOES</t>
  </si>
  <si>
    <t>B28562</t>
  </si>
  <si>
    <t>ANA CRISTINA OLIVEIRA</t>
  </si>
  <si>
    <t>B28568</t>
  </si>
  <si>
    <t>IVAM ROOS DA SILVA</t>
  </si>
  <si>
    <t>B28569</t>
  </si>
  <si>
    <t>ELEANE ANA PIAIA ZANATTA</t>
  </si>
  <si>
    <t>07950000000000</t>
  </si>
  <si>
    <t>RODEIO BONITO</t>
  </si>
  <si>
    <t>B28570</t>
  </si>
  <si>
    <t>LUIS ANTONIO FAGUNDES DORNELES</t>
  </si>
  <si>
    <t>B28572</t>
  </si>
  <si>
    <t>MARINICE SANTOS DE MORAES</t>
  </si>
  <si>
    <t>B28573</t>
  </si>
  <si>
    <t>HULANA PORTELA BRUM</t>
  </si>
  <si>
    <t>10680000000000</t>
  </si>
  <si>
    <t>IBIRAPUITA</t>
  </si>
  <si>
    <t>B28576</t>
  </si>
  <si>
    <t>GLAUCIA REGINA MIOTTO</t>
  </si>
  <si>
    <t>B28579</t>
  </si>
  <si>
    <t>MARIA TERESA BRACAGIOLI</t>
  </si>
  <si>
    <t>11390000000000</t>
  </si>
  <si>
    <t>GALOPOLIS</t>
  </si>
  <si>
    <t>B28580</t>
  </si>
  <si>
    <t>MARCOS MACHADO MEDEIROS</t>
  </si>
  <si>
    <t>B28581</t>
  </si>
  <si>
    <t>MARCIA MORAES NOGUEIRA</t>
  </si>
  <si>
    <t>B28582</t>
  </si>
  <si>
    <t>JOSE RUBENS LUDWIG</t>
  </si>
  <si>
    <t>B28583</t>
  </si>
  <si>
    <t>CELIA SERENA FOSCHIERA MOGNOL</t>
  </si>
  <si>
    <t>B28584</t>
  </si>
  <si>
    <t>ALEXANDRE DINAEL SCHIRMER</t>
  </si>
  <si>
    <t>B28586</t>
  </si>
  <si>
    <t>LOURDES HELENA VITORIA DA SILVA</t>
  </si>
  <si>
    <t>B28588</t>
  </si>
  <si>
    <t>MARIA TEREZA COLPO ANDREOLI</t>
  </si>
  <si>
    <t>B28592</t>
  </si>
  <si>
    <t>FABIANO COSTA PORTO</t>
  </si>
  <si>
    <t>B28593</t>
  </si>
  <si>
    <t>CARLOS RIZZOTTO</t>
  </si>
  <si>
    <t>B28596</t>
  </si>
  <si>
    <t>MARILIA SILVEIRA VIANA</t>
  </si>
  <si>
    <t>B28598</t>
  </si>
  <si>
    <t>FRANCISCO SOARES DA SILVA FILHO</t>
  </si>
  <si>
    <t>B28601</t>
  </si>
  <si>
    <t>ROSANGELE SIMANKE PEZZINI CORREA</t>
  </si>
  <si>
    <t>B28602</t>
  </si>
  <si>
    <t>MAURO CEZAR WEISSHAHN</t>
  </si>
  <si>
    <t>B28603</t>
  </si>
  <si>
    <t>MARILETE MENEGUZZI</t>
  </si>
  <si>
    <t>B28604</t>
  </si>
  <si>
    <t>GELSON BARONI</t>
  </si>
  <si>
    <t>B28609</t>
  </si>
  <si>
    <t>EDUARDO JUNIOR DE MATOS LEWANDOWSKI</t>
  </si>
  <si>
    <t>B28611</t>
  </si>
  <si>
    <t>PAULA DOMINGAS ZUCCHETTI FRASSON</t>
  </si>
  <si>
    <t>B28613</t>
  </si>
  <si>
    <t>MARISE DIEHL CABRAL</t>
  </si>
  <si>
    <t>B28614</t>
  </si>
  <si>
    <t>CARLOS DA SILVA ROSA</t>
  </si>
  <si>
    <t>10980000000000</t>
  </si>
  <si>
    <t>NOVA IPANEMA</t>
  </si>
  <si>
    <t>B28617</t>
  </si>
  <si>
    <t>LUIZ FERNANDO DO AMARAL VAZ</t>
  </si>
  <si>
    <t>B28619</t>
  </si>
  <si>
    <t>LEILA KERN AZAMBUJA</t>
  </si>
  <si>
    <t>B28621</t>
  </si>
  <si>
    <t>GILNEI SCHEIBLER</t>
  </si>
  <si>
    <t>B28623</t>
  </si>
  <si>
    <t>ADELAR POSSAMAI</t>
  </si>
  <si>
    <t>01300000063400</t>
  </si>
  <si>
    <t>BENTO GONCALVES-TECNOVIN DO BRASIL</t>
  </si>
  <si>
    <t>B28625</t>
  </si>
  <si>
    <t>KARIM CRISTINA DA SILVA</t>
  </si>
  <si>
    <t>B28631</t>
  </si>
  <si>
    <t>FRANCY CHAVES BOLZAN</t>
  </si>
  <si>
    <t>B28632</t>
  </si>
  <si>
    <t>DANIELA LOPES MORINI</t>
  </si>
  <si>
    <t>00100601111100</t>
  </si>
  <si>
    <t>CREDITO-GCGCP-GRE CRED GER CONS PRO</t>
  </si>
  <si>
    <t>B28634</t>
  </si>
  <si>
    <t>JORGE VOLMIR CARVALHO</t>
  </si>
  <si>
    <t>B28637</t>
  </si>
  <si>
    <t>CRISTIANE BONDAN RAMPAZZO</t>
  </si>
  <si>
    <t>B28638</t>
  </si>
  <si>
    <t>LUCIA BERNARDETE ROSSATTO</t>
  </si>
  <si>
    <t>B28639</t>
  </si>
  <si>
    <t>MIRIAN MARIA BOGLER</t>
  </si>
  <si>
    <t>B28641</t>
  </si>
  <si>
    <t>REGINA HILARIA PAVLAK</t>
  </si>
  <si>
    <t>08710000079200</t>
  </si>
  <si>
    <t>QUINZE DE JANEIRO-FORO CANOAS</t>
  </si>
  <si>
    <t>B28643</t>
  </si>
  <si>
    <t>KATIA GIOVANA ALVES CARBOLIN</t>
  </si>
  <si>
    <t>ILTON LUIZ PACHECO DE FREITAS</t>
  </si>
  <si>
    <t>B28653</t>
  </si>
  <si>
    <t>REGINA ESPIRITO SANTO DA SILVEIRA</t>
  </si>
  <si>
    <t>B28656</t>
  </si>
  <si>
    <t>IROQUES JOSE SOLDATELLI</t>
  </si>
  <si>
    <t>B28659</t>
  </si>
  <si>
    <t>DARLAN KERSTNER FERREIRA</t>
  </si>
  <si>
    <t>B28661</t>
  </si>
  <si>
    <t>ADILES TURCATI</t>
  </si>
  <si>
    <t>B28662</t>
  </si>
  <si>
    <t>EDISON GOULART DE CAMPOS</t>
  </si>
  <si>
    <t>B28664</t>
  </si>
  <si>
    <t>REJANE BEATRIZ FABRIS</t>
  </si>
  <si>
    <t>00100291001700</t>
  </si>
  <si>
    <t>ATENDIMENTO-GCSC-SUPORT NOITE</t>
  </si>
  <si>
    <t>B28667</t>
  </si>
  <si>
    <t>SILVANA ZANINI DURGANTE</t>
  </si>
  <si>
    <t>03500440000000</t>
  </si>
  <si>
    <t>SANTA MARIA-ASSESSORIA JURIDICA</t>
  </si>
  <si>
    <t>B28669</t>
  </si>
  <si>
    <t>GERSON LEANDRO BERTI</t>
  </si>
  <si>
    <t>09600000000000</t>
  </si>
  <si>
    <t>VIADUTOS</t>
  </si>
  <si>
    <t>B28671</t>
  </si>
  <si>
    <t>LUIZ MORESCO</t>
  </si>
  <si>
    <t>01950330000000</t>
  </si>
  <si>
    <t>CURITIBA-UNIDADE COMERCIAL CORPORATIVA</t>
  </si>
  <si>
    <t>B28672</t>
  </si>
  <si>
    <t>JAIR LEONARDO VEIVERBERG</t>
  </si>
  <si>
    <t>B28681</t>
  </si>
  <si>
    <t>AIDA ANDIARA PINOS DA SILVA</t>
  </si>
  <si>
    <t>B28684</t>
  </si>
  <si>
    <t>ROBERTO LUIZ PEIXOTO EILERT</t>
  </si>
  <si>
    <t>B28688</t>
  </si>
  <si>
    <t>EDI TROST DE CARVALHO</t>
  </si>
  <si>
    <t>B28690</t>
  </si>
  <si>
    <t>CARLOS MARTINS DA CUNHA</t>
  </si>
  <si>
    <t>B28693</t>
  </si>
  <si>
    <t>DORIS ELISABETE WAGNER</t>
  </si>
  <si>
    <t>B28695</t>
  </si>
  <si>
    <t>CRISTINE HIWATASHI</t>
  </si>
  <si>
    <t>B28696</t>
  </si>
  <si>
    <t>SANDRA CRISTINA KOPPER</t>
  </si>
  <si>
    <t>B28697</t>
  </si>
  <si>
    <t>SONIA MICHEL ANTONELO PEREIRA</t>
  </si>
  <si>
    <t>00100440911000</t>
  </si>
  <si>
    <t>JURIDICO-PROCESSUAL-CHEFIA</t>
  </si>
  <si>
    <t>B28699</t>
  </si>
  <si>
    <t>LUIS HENRIQUE DUTRA FURTADO</t>
  </si>
  <si>
    <t>B28702</t>
  </si>
  <si>
    <t>SIMONE FERREIRA MARTA</t>
  </si>
  <si>
    <t>B28703</t>
  </si>
  <si>
    <t>FLAVIO JOSE SIMON DA ROSA</t>
  </si>
  <si>
    <t>B28704</t>
  </si>
  <si>
    <t>NILZO ANTONIO DA COSTA</t>
  </si>
  <si>
    <t>B28705</t>
  </si>
  <si>
    <t>JAIR RIBEIRO</t>
  </si>
  <si>
    <t>B28706</t>
  </si>
  <si>
    <t>ILTON CONTE</t>
  </si>
  <si>
    <t>06770000000000</t>
  </si>
  <si>
    <t>IPE</t>
  </si>
  <si>
    <t>B28715</t>
  </si>
  <si>
    <t>CLOVIS BAIERLE</t>
  </si>
  <si>
    <t>B28716</t>
  </si>
  <si>
    <t>DEBORA COELHO DA SILVA</t>
  </si>
  <si>
    <t>B28719</t>
  </si>
  <si>
    <t>LUCIANO LACERDA</t>
  </si>
  <si>
    <t>B28721</t>
  </si>
  <si>
    <t>IARA FRIEDRICH</t>
  </si>
  <si>
    <t>B28723</t>
  </si>
  <si>
    <t>CLAUDIA JACQUELINE GODOY DE ALMEIDA</t>
  </si>
  <si>
    <t>10100000000000</t>
  </si>
  <si>
    <t>ESTREITO</t>
  </si>
  <si>
    <t>B28726</t>
  </si>
  <si>
    <t>ROSEMERI DHEIN TROLLER</t>
  </si>
  <si>
    <t>B28727</t>
  </si>
  <si>
    <t>DANIELA NEUENFELD PANIZ</t>
  </si>
  <si>
    <t>B28728</t>
  </si>
  <si>
    <t>MARIA CRISTINA FRANCO PITREZ</t>
  </si>
  <si>
    <t>B28729</t>
  </si>
  <si>
    <t>JACQUELINE BATISTELLA SALDANHA</t>
  </si>
  <si>
    <t>B28732</t>
  </si>
  <si>
    <t>LILIAN DE MENEZES DOCKHORN</t>
  </si>
  <si>
    <t>B28733</t>
  </si>
  <si>
    <t>MARIA JOSE A P LIMA MATTIELLO</t>
  </si>
  <si>
    <t>00100400401200</t>
  </si>
  <si>
    <t>CONTABILIDADE-GCECFI-CARTOES</t>
  </si>
  <si>
    <t>B28734</t>
  </si>
  <si>
    <t>MARCO HENRIQUE SILVEIRA</t>
  </si>
  <si>
    <t>B28736</t>
  </si>
  <si>
    <t>ERICA ABE</t>
  </si>
  <si>
    <t>B28738</t>
  </si>
  <si>
    <t>ROSELE PAIMELL DALL OGLIO</t>
  </si>
  <si>
    <t>B28742</t>
  </si>
  <si>
    <t>VERA REGIANE MENGUE DREBEL</t>
  </si>
  <si>
    <t>B28743</t>
  </si>
  <si>
    <t>PAULO ROBERTO STOLL</t>
  </si>
  <si>
    <t>ELEANA BUCHLI</t>
  </si>
  <si>
    <t>B28745</t>
  </si>
  <si>
    <t>EDISON DORNELES</t>
  </si>
  <si>
    <t>B28747</t>
  </si>
  <si>
    <t>CARLOS FLAVIO BULCAO BITTENCOURT</t>
  </si>
  <si>
    <t>B28750</t>
  </si>
  <si>
    <t>LUIS ROBERTO ABOY</t>
  </si>
  <si>
    <t>B28751</t>
  </si>
  <si>
    <t>SONIA MARIA PES GOMES</t>
  </si>
  <si>
    <t>B28753</t>
  </si>
  <si>
    <t>LUIS ANTONIO DA SILVA CARDOSO</t>
  </si>
  <si>
    <t>00100850311000</t>
  </si>
  <si>
    <t>UN MERC CAP OP ESTR-GER MERC CAP-GERENCI</t>
  </si>
  <si>
    <t>B28754</t>
  </si>
  <si>
    <t>SARALICE VARGAS PARISE</t>
  </si>
  <si>
    <t>B28757</t>
  </si>
  <si>
    <t>ELISEANE ROSSATO PIGATTO</t>
  </si>
  <si>
    <t>B28758</t>
  </si>
  <si>
    <t>JANE BEATRIZ ESTEVES</t>
  </si>
  <si>
    <t>B28760</t>
  </si>
  <si>
    <t>TONI ESTEVES SCHUSTER</t>
  </si>
  <si>
    <t>B28761</t>
  </si>
  <si>
    <t>JOSE ADAIR JUSTO</t>
  </si>
  <si>
    <t>B28763</t>
  </si>
  <si>
    <t>LEDA MARINA CHERUTI THOME</t>
  </si>
  <si>
    <t>B28765</t>
  </si>
  <si>
    <t>BEATRIZ LUCIA CZARNOBAY</t>
  </si>
  <si>
    <t>08350000098800</t>
  </si>
  <si>
    <t>BORGES DE MEDEIROS-PROCURADORIA JUS</t>
  </si>
  <si>
    <t>B28768</t>
  </si>
  <si>
    <t>MARI VANI MORO MATOS</t>
  </si>
  <si>
    <t>B28770</t>
  </si>
  <si>
    <t>SANDRA MARA DA SILVA</t>
  </si>
  <si>
    <t>B28771</t>
  </si>
  <si>
    <t>ELOI PEDRO ANGST</t>
  </si>
  <si>
    <t>B28776</t>
  </si>
  <si>
    <t>JANE SAVARIS</t>
  </si>
  <si>
    <t>00100291001500</t>
  </si>
  <si>
    <t>ATENDIMENTO-GCSC-CENTRAL DE ATENDIM</t>
  </si>
  <si>
    <t>B28778</t>
  </si>
  <si>
    <t>REGINA HEIDRICH DO AMARAL</t>
  </si>
  <si>
    <t>B28779</t>
  </si>
  <si>
    <t>CLARICE ROSELI GALLE DE MELO</t>
  </si>
  <si>
    <t>00100381911300</t>
  </si>
  <si>
    <t>SISTEMAS-GP II-OPERACIONALIDADE CRE</t>
  </si>
  <si>
    <t>B28781</t>
  </si>
  <si>
    <t>ROSMARI JAQUELINE CHIES</t>
  </si>
  <si>
    <t>B28782</t>
  </si>
  <si>
    <t>MARCIA MARTINS MUSA</t>
  </si>
  <si>
    <t>B28784</t>
  </si>
  <si>
    <t>ANA CHRISTINA BELLOC NUNES DA SILVA</t>
  </si>
  <si>
    <t>00100410311400</t>
  </si>
  <si>
    <t>GOVERNOS-GRPJ-RELACIONAMENTO C/CLIE</t>
  </si>
  <si>
    <t>B28785</t>
  </si>
  <si>
    <t>LUIS CLAUDIO BIZARRO</t>
  </si>
  <si>
    <t>00100382811500</t>
  </si>
  <si>
    <t>SISTEMAS-GAI-RISCO CORPORATIVO</t>
  </si>
  <si>
    <t>B28786</t>
  </si>
  <si>
    <t>TANIA ELISABETE BONDARENCO</t>
  </si>
  <si>
    <t>B28787</t>
  </si>
  <si>
    <t>VILSON ROQUE GUERIN</t>
  </si>
  <si>
    <t>00100290111000</t>
  </si>
  <si>
    <t>ATENDIMENTO-ADMINISTRACAO-CHEFIA</t>
  </si>
  <si>
    <t>NILSE DE FATIMA MAGRI CAUDURO</t>
  </si>
  <si>
    <t>B28795</t>
  </si>
  <si>
    <t>ANITA FUKUOKA</t>
  </si>
  <si>
    <t>00100450211000</t>
  </si>
  <si>
    <t>CAMBIO-GOC-CHEFIA</t>
  </si>
  <si>
    <t>B28797</t>
  </si>
  <si>
    <t>IVAN VERGARA SAMPAIO</t>
  </si>
  <si>
    <t>B28799</t>
  </si>
  <si>
    <t>MAURICIO CACERES GOULART JUNIOR</t>
  </si>
  <si>
    <t>B28801</t>
  </si>
  <si>
    <t>DENILSON GAMALHO</t>
  </si>
  <si>
    <t>B28803</t>
  </si>
  <si>
    <t>ELEIZER DAS DORES CORREA</t>
  </si>
  <si>
    <t>B28804</t>
  </si>
  <si>
    <t>HENRIQUE DIMER FELTES</t>
  </si>
  <si>
    <t>B28807</t>
  </si>
  <si>
    <t>RICARDO MORAES MENDES</t>
  </si>
  <si>
    <t>B28809</t>
  </si>
  <si>
    <t>JANE ZULEICA DE LIMA DOS REIS</t>
  </si>
  <si>
    <t>B28810</t>
  </si>
  <si>
    <t>ROSECLAIRE NARDI FERRARI</t>
  </si>
  <si>
    <t>B28813</t>
  </si>
  <si>
    <t>LUIS ALBERTO SANDIM DA CRUZ</t>
  </si>
  <si>
    <t>B28816</t>
  </si>
  <si>
    <t>LUCIANE CLAUDIA VISONA FONTANA</t>
  </si>
  <si>
    <t>B28817</t>
  </si>
  <si>
    <t>VIANEI LUIZ FACCHI</t>
  </si>
  <si>
    <t>00100870111000</t>
  </si>
  <si>
    <t>UN RESTRUT CRED-URCRED-CHEFIA</t>
  </si>
  <si>
    <t>B28818</t>
  </si>
  <si>
    <t>SILVANA LUCIA FACCIN JANKOVSKI</t>
  </si>
  <si>
    <t>B28819</t>
  </si>
  <si>
    <t>CLAUDIA HUBNER</t>
  </si>
  <si>
    <t>B28820</t>
  </si>
  <si>
    <t>VICTOR MOACIR VAUCHER PAIM</t>
  </si>
  <si>
    <t>08260000000000</t>
  </si>
  <si>
    <t>LAGES</t>
  </si>
  <si>
    <t>B28822</t>
  </si>
  <si>
    <t>EDSON ANTONIO LIBERALI</t>
  </si>
  <si>
    <t>B28825</t>
  </si>
  <si>
    <t>RUTH ROMMEL THIBES</t>
  </si>
  <si>
    <t>B28826</t>
  </si>
  <si>
    <t>EVANDRO KERBER</t>
  </si>
  <si>
    <t>B28828</t>
  </si>
  <si>
    <t>GILDO NILO BELING</t>
  </si>
  <si>
    <t>B28829</t>
  </si>
  <si>
    <t>VIVIANE MARCIA ROSO</t>
  </si>
  <si>
    <t>B28830</t>
  </si>
  <si>
    <t>JOAO ALBERTO MARTINI CASSOL</t>
  </si>
  <si>
    <t>B28831</t>
  </si>
  <si>
    <t>SIDIMAR PERERA</t>
  </si>
  <si>
    <t>B28832</t>
  </si>
  <si>
    <t>EDUARDO CARVALHO DE ANDRADE</t>
  </si>
  <si>
    <t>B28833</t>
  </si>
  <si>
    <t>LUIS FELIPE PIRES KNAUTH</t>
  </si>
  <si>
    <t>B28834</t>
  </si>
  <si>
    <t>SILVIA SERIS MILESKI PAPA</t>
  </si>
  <si>
    <t>B28836</t>
  </si>
  <si>
    <t>CECI ROZEK HEIMERDINGER</t>
  </si>
  <si>
    <t>B28838</t>
  </si>
  <si>
    <t>OMAR MACHADO BALBUENA FILHO</t>
  </si>
  <si>
    <t>07830000000000</t>
  </si>
  <si>
    <t>VIAMOPOLIS</t>
  </si>
  <si>
    <t>B28839</t>
  </si>
  <si>
    <t>JAQUELINE CONCEICAO DA SILVA CASTILHOS</t>
  </si>
  <si>
    <t>B28840</t>
  </si>
  <si>
    <t>GELSON JEANIR ZORZO</t>
  </si>
  <si>
    <t>B28846</t>
  </si>
  <si>
    <t>EVELISE REGINA BERTONI VIEIRA</t>
  </si>
  <si>
    <t>B28847</t>
  </si>
  <si>
    <t>MAIRA ELIZABETE VALENTE FERRO</t>
  </si>
  <si>
    <t>B28849</t>
  </si>
  <si>
    <t>ALEXANDRE BONGIORNI</t>
  </si>
  <si>
    <t>00100382311400</t>
  </si>
  <si>
    <t>SISTEMAS-GP V-SISTEMAS INTERNOS</t>
  </si>
  <si>
    <t>B28850</t>
  </si>
  <si>
    <t>SINARA BITENCOURT RODRIGUES</t>
  </si>
  <si>
    <t>B28851</t>
  </si>
  <si>
    <t>FRANCISCO JOSE MUNIZ FROSI</t>
  </si>
  <si>
    <t>B28852</t>
  </si>
  <si>
    <t>HELOISA BERLESE OLIVEIRA</t>
  </si>
  <si>
    <t>00100350101000</t>
  </si>
  <si>
    <t>RECUPERACAO DE CREDITOS-ADMINIS-APO</t>
  </si>
  <si>
    <t>B28853</t>
  </si>
  <si>
    <t>NEILA ROSA SUAREZ GOMES</t>
  </si>
  <si>
    <t>11070000000000</t>
  </si>
  <si>
    <t>PARECI NOVO</t>
  </si>
  <si>
    <t>B28856</t>
  </si>
  <si>
    <t>ELIZENE TERESA ROSSI DOTTO</t>
  </si>
  <si>
    <t>B28857</t>
  </si>
  <si>
    <t>INES GERMANY GAIGER</t>
  </si>
  <si>
    <t>B28858</t>
  </si>
  <si>
    <t>MIRIAM SEGATTI</t>
  </si>
  <si>
    <t>B28861</t>
  </si>
  <si>
    <t>LUCIMARA VIECILI BISOGNIN</t>
  </si>
  <si>
    <t>B28863</t>
  </si>
  <si>
    <t>CARMELA BRANDAO BESTETTI</t>
  </si>
  <si>
    <t>B28864</t>
  </si>
  <si>
    <t>ROSANE NILCE ULRICH</t>
  </si>
  <si>
    <t>B28865</t>
  </si>
  <si>
    <t>ALCINDO DA LUZ MEDEIROS</t>
  </si>
  <si>
    <t>B28866</t>
  </si>
  <si>
    <t>CLAUDIO TADEU CALLEGARO CASSANTA</t>
  </si>
  <si>
    <t>B28867</t>
  </si>
  <si>
    <t>JOSUE CHAVES</t>
  </si>
  <si>
    <t>B28871</t>
  </si>
  <si>
    <t>CLAUDIO DE MEDEIROS RAMOS</t>
  </si>
  <si>
    <t>B28873</t>
  </si>
  <si>
    <t>NOELHA RODRIGUES DA ROSA</t>
  </si>
  <si>
    <t>B28875</t>
  </si>
  <si>
    <t>ROSANE MARIA GONCALVES STAEVIE</t>
  </si>
  <si>
    <t>B28877</t>
  </si>
  <si>
    <t>ROSELEI SALETE BRINGHENTI SOUTHIER</t>
  </si>
  <si>
    <t>B28879</t>
  </si>
  <si>
    <t>FRINEIA ZAMIN</t>
  </si>
  <si>
    <t>B28880</t>
  </si>
  <si>
    <t>NEIVA MARIA TOLIO</t>
  </si>
  <si>
    <t>B28881</t>
  </si>
  <si>
    <t>FATIMA REGINA TASSI</t>
  </si>
  <si>
    <t>B28882</t>
  </si>
  <si>
    <t>LUIZ HENRIQUE PAIVA DELAMARE</t>
  </si>
  <si>
    <t>B28887</t>
  </si>
  <si>
    <t>GERSON RODRIGUES SILVA</t>
  </si>
  <si>
    <t>B28889</t>
  </si>
  <si>
    <t>ROBERTO REGINATO RODRIGUES</t>
  </si>
  <si>
    <t>B28891</t>
  </si>
  <si>
    <t>VERA BEATRIZ GULARTE FIGUEIREDO</t>
  </si>
  <si>
    <t>B28892</t>
  </si>
  <si>
    <t>MARIA BERNARDETE CALLEGARO TAMBARA</t>
  </si>
  <si>
    <t>B28894</t>
  </si>
  <si>
    <t>VINICIUS DE OLIVEIRA GARCIA</t>
  </si>
  <si>
    <t>B28895</t>
  </si>
  <si>
    <t>LELIA MARIA BITENCOURT DA MOTTA</t>
  </si>
  <si>
    <t>B28897</t>
  </si>
  <si>
    <t>GLADIS MARIA BRAGA KUYVEN</t>
  </si>
  <si>
    <t>B28901</t>
  </si>
  <si>
    <t>NARA BEATRIZ SCHMECHEL DE FREITAS</t>
  </si>
  <si>
    <t>B28902</t>
  </si>
  <si>
    <t>NADIA GAUTERIO DE SOUZA</t>
  </si>
  <si>
    <t>B28905</t>
  </si>
  <si>
    <t>JAIR PINTO DA ROSA</t>
  </si>
  <si>
    <t>B28906</t>
  </si>
  <si>
    <t>SHEILA SALDANHA</t>
  </si>
  <si>
    <t>B28909</t>
  </si>
  <si>
    <t>LUIZ CARLOS FERLA</t>
  </si>
  <si>
    <t>B28910</t>
  </si>
  <si>
    <t>DENISE ABRAHAO GOULART</t>
  </si>
  <si>
    <t>B28913</t>
  </si>
  <si>
    <t>ELIETE CRISTINA FOPPA DA SILVA</t>
  </si>
  <si>
    <t>B28914</t>
  </si>
  <si>
    <t>NEIVALDO LUIZ MANTOVANI</t>
  </si>
  <si>
    <t>B28915</t>
  </si>
  <si>
    <t>VALDIR PIGATO</t>
  </si>
  <si>
    <t>B28916</t>
  </si>
  <si>
    <t>LUCIA ANDREA ARPINI SILVEIRA</t>
  </si>
  <si>
    <t>B28917</t>
  </si>
  <si>
    <t>AURA DE FATIMA CAVALHEIRO FLORES</t>
  </si>
  <si>
    <t>B28918</t>
  </si>
  <si>
    <t>ANGELA MARIA MENDONCA AGUIAR</t>
  </si>
  <si>
    <t>B28923</t>
  </si>
  <si>
    <t>LUCIANA CANAL</t>
  </si>
  <si>
    <t>B28925</t>
  </si>
  <si>
    <t>VANIA MEDEIROS MAURER</t>
  </si>
  <si>
    <t>B28927</t>
  </si>
  <si>
    <t>LILIANA GARBIN</t>
  </si>
  <si>
    <t>B28928</t>
  </si>
  <si>
    <t>MARCELO LEITE RIOS</t>
  </si>
  <si>
    <t>B28929</t>
  </si>
  <si>
    <t>GERSON ANDRE MACHADO</t>
  </si>
  <si>
    <t>B28930</t>
  </si>
  <si>
    <t>JOSE LUIS LUI</t>
  </si>
  <si>
    <t>B28935</t>
  </si>
  <si>
    <t>ISABEL CRISTINA ALVES</t>
  </si>
  <si>
    <t>B28936</t>
  </si>
  <si>
    <t>SALETE DA CUNHA DORNELLES</t>
  </si>
  <si>
    <t>B28937</t>
  </si>
  <si>
    <t>ALMIR INACIO GRUBLER</t>
  </si>
  <si>
    <t>B28938</t>
  </si>
  <si>
    <t>FERNANDA DE OLIVEIRA LANDEIRA</t>
  </si>
  <si>
    <t>B28940</t>
  </si>
  <si>
    <t>RODRIGO SILVEIRA MOURA PIZZINATO</t>
  </si>
  <si>
    <t>B28941</t>
  </si>
  <si>
    <t>IVANA ZANELLA BOEIRA</t>
  </si>
  <si>
    <t>B28942</t>
  </si>
  <si>
    <t>GILSON MICHELON</t>
  </si>
  <si>
    <t>B28943</t>
  </si>
  <si>
    <t>ERICO GERALDO PINTO DOS REIS</t>
  </si>
  <si>
    <t>B28944</t>
  </si>
  <si>
    <t>REJANE MARIA CALLEGARO FAVA</t>
  </si>
  <si>
    <t>B28946</t>
  </si>
  <si>
    <t>LEGIA TERESINHA CORREA VARGAS</t>
  </si>
  <si>
    <t>B28949</t>
  </si>
  <si>
    <t>LUCIANA PETRY</t>
  </si>
  <si>
    <t>00102140511000</t>
  </si>
  <si>
    <t>SECRETARIA-DIVISAO EXECUTIVA-CHE</t>
  </si>
  <si>
    <t>00620</t>
  </si>
  <si>
    <t>SECRETARIO ADJUNTO</t>
  </si>
  <si>
    <t>B28950</t>
  </si>
  <si>
    <t>EDEGAR DE CASTRO VIEIRA</t>
  </si>
  <si>
    <t>B28951</t>
  </si>
  <si>
    <t>LUCIANO DA SILVA VITORIA</t>
  </si>
  <si>
    <t>B28955</t>
  </si>
  <si>
    <t>RUBENS LUCIANO VARIANI</t>
  </si>
  <si>
    <t>B28957</t>
  </si>
  <si>
    <t>ITALO JOSE VENDRUSCULO BEVILAQUA</t>
  </si>
  <si>
    <t>B28958</t>
  </si>
  <si>
    <t>DAILSON DO VALLE ISERHARDT</t>
  </si>
  <si>
    <t>B28960</t>
  </si>
  <si>
    <t>JOAO PEDRO BORGES SILVEIRA</t>
  </si>
  <si>
    <t>B28961</t>
  </si>
  <si>
    <t>MARLISE PEREIRA BREHM MENDES</t>
  </si>
  <si>
    <t>06000000000000</t>
  </si>
  <si>
    <t>ESMERALDA</t>
  </si>
  <si>
    <t>B28964</t>
  </si>
  <si>
    <t>BERNARDETE PALOSCHI</t>
  </si>
  <si>
    <t>B28966</t>
  </si>
  <si>
    <t>EDUARDO BITTENCOURT FRANCO</t>
  </si>
  <si>
    <t>B28967</t>
  </si>
  <si>
    <t>CELMIRA JOAQUINA WIELCKENS</t>
  </si>
  <si>
    <t>01000000009000</t>
  </si>
  <si>
    <t>AGENCIA CENTRAL-AC-PAB OAB</t>
  </si>
  <si>
    <t>B28970</t>
  </si>
  <si>
    <t>ELAINE TERESINHA XAVIER S ANTONINI</t>
  </si>
  <si>
    <t>B28971</t>
  </si>
  <si>
    <t>ADONIS MATIUZZI PAVAO</t>
  </si>
  <si>
    <t>B28972</t>
  </si>
  <si>
    <t>GIOVANNI PFEIFFER CARDOSO</t>
  </si>
  <si>
    <t>B28974</t>
  </si>
  <si>
    <t>ANGELO DA ROSA FESTINALLI</t>
  </si>
  <si>
    <t>B28975</t>
  </si>
  <si>
    <t>SIMONE CRISTINA SCHEEREN BENEDETTI</t>
  </si>
  <si>
    <t>B28976</t>
  </si>
  <si>
    <t>CATIA LISIANE BACEDO DE VARGAS</t>
  </si>
  <si>
    <t>B28977</t>
  </si>
  <si>
    <t>MARA REJANE LOPES KOECH</t>
  </si>
  <si>
    <t>08270000000000</t>
  </si>
  <si>
    <t>NOVA ESPERANCA SUL</t>
  </si>
  <si>
    <t>B28978</t>
  </si>
  <si>
    <t>MARCIA BEATRIZ GUERRA DALMAS</t>
  </si>
  <si>
    <t>B28979</t>
  </si>
  <si>
    <t>SIMONE CRISTINA GRIEP</t>
  </si>
  <si>
    <t>B28980</t>
  </si>
  <si>
    <t>KATIA DE OLIVEIRA DULLIUS</t>
  </si>
  <si>
    <t>B28982</t>
  </si>
  <si>
    <t>ROGER HAMILTON LEISTNER DOS SANTOS</t>
  </si>
  <si>
    <t>B28983</t>
  </si>
  <si>
    <t>ALUIZIO GUIDONY PEREIRA FILHO</t>
  </si>
  <si>
    <t>B28984</t>
  </si>
  <si>
    <t>GASPAR PARISE</t>
  </si>
  <si>
    <t>B28988</t>
  </si>
  <si>
    <t>SATIRA MARINEZ COSTA GARCIA</t>
  </si>
  <si>
    <t>B28994</t>
  </si>
  <si>
    <t>VALDEMIRO PEDRO KUHN</t>
  </si>
  <si>
    <t>09370000000000</t>
  </si>
  <si>
    <t>TAPERA</t>
  </si>
  <si>
    <t>B28995</t>
  </si>
  <si>
    <t>ELGA MOREIRA MEDEIROS</t>
  </si>
  <si>
    <t>B28996</t>
  </si>
  <si>
    <t>ROGERIO PEREIRA</t>
  </si>
  <si>
    <t>B28998</t>
  </si>
  <si>
    <t>JOAO VICENTE CARPES MAZZUCCO</t>
  </si>
  <si>
    <t>03700440000000</t>
  </si>
  <si>
    <t>SANTO ANGELO-ASSESSORIA JURIDICA</t>
  </si>
  <si>
    <t>B28999</t>
  </si>
  <si>
    <t>AGUINALDO FERREIRA</t>
  </si>
  <si>
    <t>00100910611000</t>
  </si>
  <si>
    <t>CARTOES-GCC-GER COMERCIAL CARTOES-CHEFIA</t>
  </si>
  <si>
    <t>B29000</t>
  </si>
  <si>
    <t>ADRIANO MACHADO</t>
  </si>
  <si>
    <t>B29001</t>
  </si>
  <si>
    <t>ALMIR LINDEMANN</t>
  </si>
  <si>
    <t>00100382312300</t>
  </si>
  <si>
    <t>SISTEMAS-GP V-SEGURANCA EM TI</t>
  </si>
  <si>
    <t>B29003</t>
  </si>
  <si>
    <t>ANOAR TOMAZI</t>
  </si>
  <si>
    <t>00100480411000</t>
  </si>
  <si>
    <t>RURAL-GNPA-GER NOR PLANEJ ACOMPANHA</t>
  </si>
  <si>
    <t>B29004</t>
  </si>
  <si>
    <t>MARSUL NUNES DE FREITAS</t>
  </si>
  <si>
    <t>B29005</t>
  </si>
  <si>
    <t>JUSSARA LUNELLI CONCI</t>
  </si>
  <si>
    <t>B29006</t>
  </si>
  <si>
    <t>PAULO GILMAR NUNES</t>
  </si>
  <si>
    <t>B29008</t>
  </si>
  <si>
    <t>JOSE CARLOS COELHO DA SILVA</t>
  </si>
  <si>
    <t>00100382611600</t>
  </si>
  <si>
    <t>SISTEMAS-GFS-AMBIENTE AUTOMACAO AGENCIAS</t>
  </si>
  <si>
    <t>B29009</t>
  </si>
  <si>
    <t>ENRICO CUOMO NETO</t>
  </si>
  <si>
    <t>07450000000000</t>
  </si>
  <si>
    <t>TRINDADE DO SUL</t>
  </si>
  <si>
    <t>B29010</t>
  </si>
  <si>
    <t>JOAO MARCOS VIONE</t>
  </si>
  <si>
    <t>B29012</t>
  </si>
  <si>
    <t>EVERALDO DE JESUS CORREA</t>
  </si>
  <si>
    <t>00300000070800</t>
  </si>
  <si>
    <t>AZENHA-DEMHAB</t>
  </si>
  <si>
    <t>B29013</t>
  </si>
  <si>
    <t>DENISE TERESINHA MENGES MATTJE</t>
  </si>
  <si>
    <t>B29017</t>
  </si>
  <si>
    <t>DAIR JOSE SEGATTO</t>
  </si>
  <si>
    <t>00100760311000</t>
  </si>
  <si>
    <t>NUCLEO-GMR-GER METAS DE RECEITAS-CH</t>
  </si>
  <si>
    <t>B29022</t>
  </si>
  <si>
    <t>OSCAR SERVAT</t>
  </si>
  <si>
    <t>B29023</t>
  </si>
  <si>
    <t>MARILEA TSCHIEDEL HOFFMANN</t>
  </si>
  <si>
    <t>B29027</t>
  </si>
  <si>
    <t>OSVALDO JORGE DE OLIVEIRA TOLEDO</t>
  </si>
  <si>
    <t>B29030</t>
  </si>
  <si>
    <t>BERNARDO DANILO SANTIN</t>
  </si>
  <si>
    <t>01900480400000</t>
  </si>
  <si>
    <t>CRUZ ALTA-RURAL-GER NORMAS PLANEJAM ACOMPANHA</t>
  </si>
  <si>
    <t>B29031</t>
  </si>
  <si>
    <t>MARLI ILGA KAPPEL</t>
  </si>
  <si>
    <t>B29032</t>
  </si>
  <si>
    <t>PAULO ROBERTO BERTI</t>
  </si>
  <si>
    <t>09060350000000</t>
  </si>
  <si>
    <t>S.INACIO DE LOYOLLA-UNIDADE DE RECUPERACAO DE CRED</t>
  </si>
  <si>
    <t>B29033</t>
  </si>
  <si>
    <t>LEONESIO OLAVO DAUBERMANN</t>
  </si>
  <si>
    <t>B29034</t>
  </si>
  <si>
    <t>PAULO RICARDO DA SILVA</t>
  </si>
  <si>
    <t>B29035</t>
  </si>
  <si>
    <t>ELENICE TEREZINHA SARTORI COLPO</t>
  </si>
  <si>
    <t>01400000000000</t>
  </si>
  <si>
    <t>CACEQUI</t>
  </si>
  <si>
    <t>B29036</t>
  </si>
  <si>
    <t>MAURICIO RODRIGUES</t>
  </si>
  <si>
    <t>B29037</t>
  </si>
  <si>
    <t>ZELI TERESINHA SILVEIRA</t>
  </si>
  <si>
    <t>00430000000000</t>
  </si>
  <si>
    <t>VILA IPIRANGA</t>
  </si>
  <si>
    <t>B29038</t>
  </si>
  <si>
    <t>ERNESTO FORTUNATO FILHO</t>
  </si>
  <si>
    <t>B29039</t>
  </si>
  <si>
    <t>CLEBER FREITAS DA SILVEIRA</t>
  </si>
  <si>
    <t>B29040</t>
  </si>
  <si>
    <t>PAULO HENRIQUE BORDIGNON</t>
  </si>
  <si>
    <t>B29041</t>
  </si>
  <si>
    <t>ROGERIO VERISSIMO DA FONSECA CASSEMIRO</t>
  </si>
  <si>
    <t>00100580511400</t>
  </si>
  <si>
    <t>TECNOLOGIA-GPC-MONITORACAO-NOITE</t>
  </si>
  <si>
    <t>B29044</t>
  </si>
  <si>
    <t>RICARDO GRAZZIOTIN COSTA</t>
  </si>
  <si>
    <t>B29045</t>
  </si>
  <si>
    <t>GILVAN TADEU DE OLIVEIRA VIEIRA</t>
  </si>
  <si>
    <t>B29046</t>
  </si>
  <si>
    <t>CARLOS HENRIQUE FIGUEIRO DA SILVA</t>
  </si>
  <si>
    <t>B29049</t>
  </si>
  <si>
    <t>ROCHELLE HOMEM DOS SANTOS</t>
  </si>
  <si>
    <t>B29050</t>
  </si>
  <si>
    <t>IEDA NAIR PERIN</t>
  </si>
  <si>
    <t>B29052</t>
  </si>
  <si>
    <t>KATIA REGINA LISE</t>
  </si>
  <si>
    <t>B29053</t>
  </si>
  <si>
    <t>MARIA TERESINHA KEHL SCOLA</t>
  </si>
  <si>
    <t>B29054</t>
  </si>
  <si>
    <t>ELOI STUMM</t>
  </si>
  <si>
    <t>B29056</t>
  </si>
  <si>
    <t>MAGDA LEA GEHRKE</t>
  </si>
  <si>
    <t>B29061</t>
  </si>
  <si>
    <t>JULIO CESAR SILVA DOS SANTOS</t>
  </si>
  <si>
    <t>B29063</t>
  </si>
  <si>
    <t>FABIO SALVI</t>
  </si>
  <si>
    <t>B29064</t>
  </si>
  <si>
    <t>LUIS ALBERTO LUZ DE OLIVEIRA</t>
  </si>
  <si>
    <t>B29065</t>
  </si>
  <si>
    <t>CLECI MARIA BARATTO ROSSATO</t>
  </si>
  <si>
    <t>B29066</t>
  </si>
  <si>
    <t>ANGELA MARIA COSTA SILVA</t>
  </si>
  <si>
    <t>B29067</t>
  </si>
  <si>
    <t>SERGIO ANDRE ARMANN</t>
  </si>
  <si>
    <t>00100910511100</t>
  </si>
  <si>
    <t>CARTOES-GPC-GER PROJETOS DE CARTOES</t>
  </si>
  <si>
    <t>B29073</t>
  </si>
  <si>
    <t>GASPAR MANOEL DA LUZ</t>
  </si>
  <si>
    <t>B29076</t>
  </si>
  <si>
    <t>ELUZA MARIA MACHADO KIYAMA</t>
  </si>
  <si>
    <t>B29078</t>
  </si>
  <si>
    <t>OTILO JOSE PLENTZ</t>
  </si>
  <si>
    <t>B29079</t>
  </si>
  <si>
    <t>MIRIAM REJANE WERLANG KAHMANN</t>
  </si>
  <si>
    <t>B29080</t>
  </si>
  <si>
    <t>MARIA SALETE GARCIA PIRES</t>
  </si>
  <si>
    <t>B29082</t>
  </si>
  <si>
    <t>JULIO CESAR MENEZES AZZI</t>
  </si>
  <si>
    <t>B29084</t>
  </si>
  <si>
    <t>MARISA RAMOS FRANCO</t>
  </si>
  <si>
    <t>B29086</t>
  </si>
  <si>
    <t>ROSEMERI SCHNEIDER SOARES</t>
  </si>
  <si>
    <t>B29087</t>
  </si>
  <si>
    <t>ALBERTINA MONICA ZANATTA AGOSTINI</t>
  </si>
  <si>
    <t>B29088</t>
  </si>
  <si>
    <t>MARLUCE FLORES DE CARVALHO</t>
  </si>
  <si>
    <t>10160000000000</t>
  </si>
  <si>
    <t>SAO BENTO DO SUL</t>
  </si>
  <si>
    <t>B29089</t>
  </si>
  <si>
    <t>MARLEI IVETE JOST</t>
  </si>
  <si>
    <t>B29091</t>
  </si>
  <si>
    <t>VERA LUCIA MOSSOLIN</t>
  </si>
  <si>
    <t>04570000000000</t>
  </si>
  <si>
    <t>VICTOR GRAEFF</t>
  </si>
  <si>
    <t>B29092</t>
  </si>
  <si>
    <t>JOAO CRESCENCIO DE SOUZA GRANDINI</t>
  </si>
  <si>
    <t>B29093</t>
  </si>
  <si>
    <t>INACIO LUIZ DE OLIVEIRA</t>
  </si>
  <si>
    <t>B29094</t>
  </si>
  <si>
    <t>MARA BEATRIZ BUCHNER LEHMEN</t>
  </si>
  <si>
    <t>11340000000000</t>
  </si>
  <si>
    <t>UNISC</t>
  </si>
  <si>
    <t>B29097</t>
  </si>
  <si>
    <t>MARCIA ELISA SCHERER</t>
  </si>
  <si>
    <t>B29098</t>
  </si>
  <si>
    <t>MARCIA ELISA PERSEL CARDOZO</t>
  </si>
  <si>
    <t>B29099</t>
  </si>
  <si>
    <t>JOSE RUDIMAR DE GESAT RESES</t>
  </si>
  <si>
    <t>B29100</t>
  </si>
  <si>
    <t>MARCIA BRUSAMARELLO</t>
  </si>
  <si>
    <t>B29102</t>
  </si>
  <si>
    <t>GISLAINE APARECIDA MACHADO</t>
  </si>
  <si>
    <t>B29104</t>
  </si>
  <si>
    <t>MARCIA MARIN</t>
  </si>
  <si>
    <t>B29105</t>
  </si>
  <si>
    <t>ROSANE GOMES MARTINS</t>
  </si>
  <si>
    <t>B29107</t>
  </si>
  <si>
    <t>MARIA ELIANE DOS SANTOS MEDEIROS</t>
  </si>
  <si>
    <t>11400000000000</t>
  </si>
  <si>
    <t>RUA DA LADEIRA</t>
  </si>
  <si>
    <t>B29108</t>
  </si>
  <si>
    <t>VERA LOURDES BERNI BIASI</t>
  </si>
  <si>
    <t>B29109</t>
  </si>
  <si>
    <t>HELOISA HELENA DE ARAUJO</t>
  </si>
  <si>
    <t>B29110</t>
  </si>
  <si>
    <t>JANETE ROSSIMARI SOARES PERES</t>
  </si>
  <si>
    <t>B29111</t>
  </si>
  <si>
    <t>JULIETA REGINA CARDINAL</t>
  </si>
  <si>
    <t>B29112</t>
  </si>
  <si>
    <t>RITA MARA RUIZ SANGOI</t>
  </si>
  <si>
    <t>B29114</t>
  </si>
  <si>
    <t>SERGIO AURELIO SCHIMIT</t>
  </si>
  <si>
    <t>B29115</t>
  </si>
  <si>
    <t>NEIVA IZABEL DALCIN STRECK</t>
  </si>
  <si>
    <t>00100901211000</t>
  </si>
  <si>
    <t>BANRISUL CARTPES-GPV-GER PRODUT VERO-CH</t>
  </si>
  <si>
    <t>B29120</t>
  </si>
  <si>
    <t>ESTEFANA MALLMANN</t>
  </si>
  <si>
    <t>02900000044100</t>
  </si>
  <si>
    <t>NOVO HAMBURGO-TABELIONATO FISCHER</t>
  </si>
  <si>
    <t>B29122</t>
  </si>
  <si>
    <t>ARACI ROSELI ABADIE DE VASCONCELLOS</t>
  </si>
  <si>
    <t>B29123</t>
  </si>
  <si>
    <t>JAIME ANTONIO DANIEL</t>
  </si>
  <si>
    <t>B29124</t>
  </si>
  <si>
    <t>ELIZETE MEDIANEIRA WOUTERS VELHO</t>
  </si>
  <si>
    <t>B29126</t>
  </si>
  <si>
    <t>ROSSANA FRIDERICHS LUZZI</t>
  </si>
  <si>
    <t>B29127</t>
  </si>
  <si>
    <t>MIRIAM JURINIC FERNANDES</t>
  </si>
  <si>
    <t>B29129</t>
  </si>
  <si>
    <t>VALMOR CARLOS GASPARIN</t>
  </si>
  <si>
    <t>B29130</t>
  </si>
  <si>
    <t>LAURICIO JOSE DA ROCHA BRUM</t>
  </si>
  <si>
    <t>B29133</t>
  </si>
  <si>
    <t>MARINEIDE SCHOPF DA SILVEIRA</t>
  </si>
  <si>
    <t>B29134</t>
  </si>
  <si>
    <t>GLACI TERESINHA HAAS</t>
  </si>
  <si>
    <t>B29139</t>
  </si>
  <si>
    <t>HUMBERTO SCHWERTNER</t>
  </si>
  <si>
    <t>B29141</t>
  </si>
  <si>
    <t>SANDRA REGINA RUBI</t>
  </si>
  <si>
    <t>07430000000000</t>
  </si>
  <si>
    <t>TUPANDI</t>
  </si>
  <si>
    <t>B29144</t>
  </si>
  <si>
    <t>BENIRA SOARES ROCHA</t>
  </si>
  <si>
    <t>B29145</t>
  </si>
  <si>
    <t>CELESIA WOLLMEISTER MULLER</t>
  </si>
  <si>
    <t>B29146</t>
  </si>
  <si>
    <t>CELSO MARIO REVELANT DE SOUZA</t>
  </si>
  <si>
    <t>B29147</t>
  </si>
  <si>
    <t>INGRID ELENA DRIEMEIER MULLER</t>
  </si>
  <si>
    <t>B29149</t>
  </si>
  <si>
    <t>LEANDRO NUNES ANTUNES</t>
  </si>
  <si>
    <t>B29150</t>
  </si>
  <si>
    <t>MORLEI OGORODNIK</t>
  </si>
  <si>
    <t>B29151</t>
  </si>
  <si>
    <t>NEUSA REGINA PRIOTTO</t>
  </si>
  <si>
    <t>B29152</t>
  </si>
  <si>
    <t>LUCIANE LODI</t>
  </si>
  <si>
    <t>B29153</t>
  </si>
  <si>
    <t>MARISA COLOMBO DOS REIS</t>
  </si>
  <si>
    <t>B29154</t>
  </si>
  <si>
    <t>GILMAR RIBERTO ROTTA</t>
  </si>
  <si>
    <t>B29158</t>
  </si>
  <si>
    <t>NIRA MARTHA BANDEIRA GONCALVES</t>
  </si>
  <si>
    <t>B29159</t>
  </si>
  <si>
    <t>INDIANARA REISDORFER</t>
  </si>
  <si>
    <t>B29161</t>
  </si>
  <si>
    <t>MARLENE BERNIERI</t>
  </si>
  <si>
    <t>B29162</t>
  </si>
  <si>
    <t>JEFFERSON VALENTE MARIN</t>
  </si>
  <si>
    <t>00100590311100</t>
  </si>
  <si>
    <t>RISCOS CORP-GRML-GER RIS MER LIQUID</t>
  </si>
  <si>
    <t>B29164</t>
  </si>
  <si>
    <t>ROSANE DE LORENZO</t>
  </si>
  <si>
    <t>B29165</t>
  </si>
  <si>
    <t>DALTON SAUSEN</t>
  </si>
  <si>
    <t>B29166</t>
  </si>
  <si>
    <t>LUIS LARENTIS</t>
  </si>
  <si>
    <t>B29168</t>
  </si>
  <si>
    <t>MARIA FAUSTA MICHELS RUEDELL</t>
  </si>
  <si>
    <t>B29169</t>
  </si>
  <si>
    <t>MARGARETH HELENA MIGLIORINI</t>
  </si>
  <si>
    <t>B29170</t>
  </si>
  <si>
    <t>ZELIA DE AVILA CORREA</t>
  </si>
  <si>
    <t>B29172</t>
  </si>
  <si>
    <t>JANICE DE FATIMA SASSET</t>
  </si>
  <si>
    <t>B29173</t>
  </si>
  <si>
    <t>MARI ANGELA FURTADO MARTINS</t>
  </si>
  <si>
    <t>B29176</t>
  </si>
  <si>
    <t>ISABEL CHRISTINA P DOS S TISCHLER</t>
  </si>
  <si>
    <t>00100291201500</t>
  </si>
  <si>
    <t>ATENDIMENTO-GSA-COBRANCA E ARRECADA</t>
  </si>
  <si>
    <t>B29177</t>
  </si>
  <si>
    <t>ANDREIA LIMA DE ARAUJO</t>
  </si>
  <si>
    <t>00100460311000</t>
  </si>
  <si>
    <t>RISCO-GEPRG-CHEFIA</t>
  </si>
  <si>
    <t>B29178</t>
  </si>
  <si>
    <t>NEREU JOSE FIN</t>
  </si>
  <si>
    <t>02180000053400</t>
  </si>
  <si>
    <t>GARIBALDI-PAB CEL PILAR</t>
  </si>
  <si>
    <t>B29179</t>
  </si>
  <si>
    <t>CECILIA GUEDES GONCALVES</t>
  </si>
  <si>
    <t>CLESIO DE OLIVEIRA AVILA</t>
  </si>
  <si>
    <t>B29184</t>
  </si>
  <si>
    <t>ROQUE MARCELO COSSETIN</t>
  </si>
  <si>
    <t>B29185</t>
  </si>
  <si>
    <t>ENI FLAVIO GUIDOLIN</t>
  </si>
  <si>
    <t>B29186</t>
  </si>
  <si>
    <t>ODETE SALANTI</t>
  </si>
  <si>
    <t>B29187</t>
  </si>
  <si>
    <t>GLADIS ASSMANN ROCHA</t>
  </si>
  <si>
    <t>B29188</t>
  </si>
  <si>
    <t>ANGELA ROSANA MATTOS</t>
  </si>
  <si>
    <t>B29189</t>
  </si>
  <si>
    <t>ADILSO INACIO LANGARO</t>
  </si>
  <si>
    <t>B29190</t>
  </si>
  <si>
    <t>SERGIO RICARDO ARANTES</t>
  </si>
  <si>
    <t>B29191</t>
  </si>
  <si>
    <t>MARCOS FOLLMANN</t>
  </si>
  <si>
    <t>B29192</t>
  </si>
  <si>
    <t>MARCO AURELIO MANOEL</t>
  </si>
  <si>
    <t>B29196</t>
  </si>
  <si>
    <t>EDSON CARLOS BETTIM</t>
  </si>
  <si>
    <t>B29197</t>
  </si>
  <si>
    <t>NORBERTO CARLOS DE ALMEIDA PINTO</t>
  </si>
  <si>
    <t>B29200</t>
  </si>
  <si>
    <t>ROSIMAR ANGELITA POSSA DA SILVA</t>
  </si>
  <si>
    <t>B29201</t>
  </si>
  <si>
    <t>MARILILDIA ZURLO GARCIA</t>
  </si>
  <si>
    <t>B29204</t>
  </si>
  <si>
    <t>MARCIA MARTINS GUERRA</t>
  </si>
  <si>
    <t>B29206</t>
  </si>
  <si>
    <t>ROSAURA CRISTIANE SANTIN</t>
  </si>
  <si>
    <t>B29208</t>
  </si>
  <si>
    <t>ARMANDO PEREIRA DA COSTA LARANGEIRA NETO</t>
  </si>
  <si>
    <t>B29210</t>
  </si>
  <si>
    <t>MIGUEL ESPINDOLA DA SILVA</t>
  </si>
  <si>
    <t>B29211</t>
  </si>
  <si>
    <t>MARCELO MUSCOPE</t>
  </si>
  <si>
    <t>B29212</t>
  </si>
  <si>
    <t>ISANIA DIVA MANZKE LIMBERGER</t>
  </si>
  <si>
    <t>11270000000000</t>
  </si>
  <si>
    <t>BONS VENTOS</t>
  </si>
  <si>
    <t>B29214</t>
  </si>
  <si>
    <t>NELSON DA SILVA BORIO</t>
  </si>
  <si>
    <t>B29216</t>
  </si>
  <si>
    <t>FATIMA ALVES</t>
  </si>
  <si>
    <t>B29217</t>
  </si>
  <si>
    <t>MARTA REGINA WILLERS</t>
  </si>
  <si>
    <t>B29219</t>
  </si>
  <si>
    <t>SUELI SALETE CASAGRANDE DURANTI</t>
  </si>
  <si>
    <t>B29221</t>
  </si>
  <si>
    <t>SIMONE ISABEL TIETZE</t>
  </si>
  <si>
    <t>B29222</t>
  </si>
  <si>
    <t>EDER CLAUDIO PILOTTO</t>
  </si>
  <si>
    <t>00100441511100</t>
  </si>
  <si>
    <t>JURIDICO-NUCLEO JUR DE NEG BANCARIOS</t>
  </si>
  <si>
    <t>B29223</t>
  </si>
  <si>
    <t>ALICE TERESINHA VIER</t>
  </si>
  <si>
    <t>B29227</t>
  </si>
  <si>
    <t>NAGILA SANTOS LEITUNE</t>
  </si>
  <si>
    <t>B29228</t>
  </si>
  <si>
    <t>MAUDI RAQUEL GASPARETTO REBELATTO</t>
  </si>
  <si>
    <t>B29233</t>
  </si>
  <si>
    <t>SINEY NUNES VIEIRA BORIN</t>
  </si>
  <si>
    <t>B29236</t>
  </si>
  <si>
    <t>CLEO FALLER</t>
  </si>
  <si>
    <t>B29237</t>
  </si>
  <si>
    <t>SANDRA MARIA COELHO</t>
  </si>
  <si>
    <t>B29238</t>
  </si>
  <si>
    <t>MIRIAM DA SILVEIRA FARIAS</t>
  </si>
  <si>
    <t>B29240</t>
  </si>
  <si>
    <t>EDI JOAO TORRES FERNANDES</t>
  </si>
  <si>
    <t>00100381811200</t>
  </si>
  <si>
    <t>SISTEMAS-GP I-AUTOMACAO BANCARIA AUTORIZ</t>
  </si>
  <si>
    <t>B29241</t>
  </si>
  <si>
    <t>MILTON CESAR BOTEZELI RIGHI</t>
  </si>
  <si>
    <t>B29244</t>
  </si>
  <si>
    <t>EULANI DE FATIMA VINCENSI</t>
  </si>
  <si>
    <t>B29245</t>
  </si>
  <si>
    <t>MARA REGINA LOPES DA ROSA</t>
  </si>
  <si>
    <t>B29246</t>
  </si>
  <si>
    <t>REGIS DIEFENTHALER</t>
  </si>
  <si>
    <t>B29249</t>
  </si>
  <si>
    <t>VALDENIR DE SOUSA SILVA</t>
  </si>
  <si>
    <t>B29250</t>
  </si>
  <si>
    <t>NILCE MARIA DENTI FAVERO</t>
  </si>
  <si>
    <t>B29251</t>
  </si>
  <si>
    <t>ANTONIO CARLOS OLIVEIRA DE OLIVEIRA</t>
  </si>
  <si>
    <t>B29256</t>
  </si>
  <si>
    <t>MAGDA PONTES DE OLIVEIRA SAPUDA</t>
  </si>
  <si>
    <t>B29258</t>
  </si>
  <si>
    <t>TANIA MARISA BURDULIS DA MOTTA</t>
  </si>
  <si>
    <t>B29259</t>
  </si>
  <si>
    <t>MARISTELA IAROSESKI CARDOSO</t>
  </si>
  <si>
    <t>B29261</t>
  </si>
  <si>
    <t>JAIRO LEONEL BONINI</t>
  </si>
  <si>
    <t>10932500000000</t>
  </si>
  <si>
    <t>B29264</t>
  </si>
  <si>
    <t>TADEU CLAUDECIR DA SILVA</t>
  </si>
  <si>
    <t>B29265</t>
  </si>
  <si>
    <t>CLARICE ZANETTI SEGATTO</t>
  </si>
  <si>
    <t>B29268</t>
  </si>
  <si>
    <t>ELISA GRUTZMANN DA SILVA</t>
  </si>
  <si>
    <t>03310000000000</t>
  </si>
  <si>
    <t>ROQUE GONZALES</t>
  </si>
  <si>
    <t>B29269</t>
  </si>
  <si>
    <t>KATIA REGINA CARDOSO FONSECA</t>
  </si>
  <si>
    <t>B29270</t>
  </si>
  <si>
    <t>ELIZABETH HINTERHOLZ</t>
  </si>
  <si>
    <t>B29271</t>
  </si>
  <si>
    <t>REGINA GORETI COELHO DE MATOS</t>
  </si>
  <si>
    <t>B29272</t>
  </si>
  <si>
    <t>ANA LUCIA CLOSS TORRES</t>
  </si>
  <si>
    <t>00100810311100</t>
  </si>
  <si>
    <t>B29273</t>
  </si>
  <si>
    <t>JOSE JEFERSON DA SILVA ROSA</t>
  </si>
  <si>
    <t>B29274</t>
  </si>
  <si>
    <t>MIRELA FETTER TUSI</t>
  </si>
  <si>
    <t>B29275</t>
  </si>
  <si>
    <t>ELISETE TERESINHA BORTOLUZZI</t>
  </si>
  <si>
    <t>B29276</t>
  </si>
  <si>
    <t>JOSE CARLOS GIACOMIN</t>
  </si>
  <si>
    <t>B29277</t>
  </si>
  <si>
    <t>NEILA TERESINHA HENICKA</t>
  </si>
  <si>
    <t>B29278</t>
  </si>
  <si>
    <t>VANDERLEI DA ROSA SANTOS</t>
  </si>
  <si>
    <t>B29280</t>
  </si>
  <si>
    <t>LUIS VALDIR REIS</t>
  </si>
  <si>
    <t>B29281</t>
  </si>
  <si>
    <t>JANE DA ROCHA</t>
  </si>
  <si>
    <t>B29282</t>
  </si>
  <si>
    <t>CARMEN TERESINHA MARASCA</t>
  </si>
  <si>
    <t>B29284</t>
  </si>
  <si>
    <t>SILVANA MARIA BALESTRIN GUTERRES</t>
  </si>
  <si>
    <t>B29287</t>
  </si>
  <si>
    <t>MARIBEL BERNARDES EICHLER</t>
  </si>
  <si>
    <t>B29291</t>
  </si>
  <si>
    <t>NAIRON DOS SANTOS</t>
  </si>
  <si>
    <t>07520000000000</t>
  </si>
  <si>
    <t>PANTANO GRANDE</t>
  </si>
  <si>
    <t>B29294</t>
  </si>
  <si>
    <t>IEDA MARIA TONI</t>
  </si>
  <si>
    <t>B29296</t>
  </si>
  <si>
    <t>PAULO CESAR STEFFEN</t>
  </si>
  <si>
    <t>05840000000000</t>
  </si>
  <si>
    <t>CHAPADA</t>
  </si>
  <si>
    <t>B29297</t>
  </si>
  <si>
    <t>MARTA CORSO POZZA</t>
  </si>
  <si>
    <t>B29298</t>
  </si>
  <si>
    <t>ARLETE TERESINHA VICARI BORGES</t>
  </si>
  <si>
    <t>B29299</t>
  </si>
  <si>
    <t>JOSE NILO MACHADO DA CUNHA</t>
  </si>
  <si>
    <t>B29301</t>
  </si>
  <si>
    <t>ELIRA CELESTRINO WEBER</t>
  </si>
  <si>
    <t>03802490000000</t>
  </si>
  <si>
    <t>SAO BORJA-FUNCIONARIOS EM DISPONIBILIDADE</t>
  </si>
  <si>
    <t>B29302</t>
  </si>
  <si>
    <t>ROSANI MARIA HAEBERLIN</t>
  </si>
  <si>
    <t>B29303</t>
  </si>
  <si>
    <t>TANIA MARA OLIVEIRA DO PRADO</t>
  </si>
  <si>
    <t>B29306</t>
  </si>
  <si>
    <t>JANE HELENA TROPEA</t>
  </si>
  <si>
    <t>B29307</t>
  </si>
  <si>
    <t>CINTIA PAIM FONSECA</t>
  </si>
  <si>
    <t>B29308</t>
  </si>
  <si>
    <t>MARIA LUCIA MARQUES</t>
  </si>
  <si>
    <t>B29309</t>
  </si>
  <si>
    <t>SIMONE GARCIA DO NASCIMENTO</t>
  </si>
  <si>
    <t>B29310</t>
  </si>
  <si>
    <t>JULIANE MARIA ZANOTTO</t>
  </si>
  <si>
    <t>B29312</t>
  </si>
  <si>
    <t>RITA DE CASSIA LEITE MACHADO ASSMANN</t>
  </si>
  <si>
    <t>B29313</t>
  </si>
  <si>
    <t>SILVIA MOURA DOS SANTOS</t>
  </si>
  <si>
    <t>B29314</t>
  </si>
  <si>
    <t>ELIARA SCHWALM KAMINSKI</t>
  </si>
  <si>
    <t>B29316</t>
  </si>
  <si>
    <t>MESOFANTE DA SILVA GOMES</t>
  </si>
  <si>
    <t>B29317</t>
  </si>
  <si>
    <t>RICARDO MAUBRIGADES DA SILVA</t>
  </si>
  <si>
    <t>B29320</t>
  </si>
  <si>
    <t>CILANE DA ROSA VIEIRA</t>
  </si>
  <si>
    <t>B29322</t>
  </si>
  <si>
    <t>LEONIR ANTONIO FERRARI</t>
  </si>
  <si>
    <t>07060000000000</t>
  </si>
  <si>
    <t>BARRA FUNDA</t>
  </si>
  <si>
    <t>B29323</t>
  </si>
  <si>
    <t>RICARDO JOSE FROHLICH</t>
  </si>
  <si>
    <t>B29324</t>
  </si>
  <si>
    <t>ANA MARIA FELBER EICHNER</t>
  </si>
  <si>
    <t>B29328</t>
  </si>
  <si>
    <t>MAURICIO MICHELS VIDARTE</t>
  </si>
  <si>
    <t>00100860611000</t>
  </si>
  <si>
    <t>CONTRATACOES-GP-GER PAGADORIA CHEFIA</t>
  </si>
  <si>
    <t>B29329</t>
  </si>
  <si>
    <t>DENISE PIRES DA ROSA</t>
  </si>
  <si>
    <t>B29330</t>
  </si>
  <si>
    <t>ANDRE PAULO XAVIER DA ROSA</t>
  </si>
  <si>
    <t>B29331</t>
  </si>
  <si>
    <t>NILVANE PAGNO</t>
  </si>
  <si>
    <t>B29332</t>
  </si>
  <si>
    <t>DELCIO LUIS LONGARAY DE OLIVEIRA</t>
  </si>
  <si>
    <t>B29334</t>
  </si>
  <si>
    <t>MARIVANIA LANGARO</t>
  </si>
  <si>
    <t>B29335</t>
  </si>
  <si>
    <t>CARLOS OSORIO MULLER MEIRELES</t>
  </si>
  <si>
    <t>00100460711000</t>
  </si>
  <si>
    <t>RISCO-GER ANAL LIMITES RISCO CREDITO-CH</t>
  </si>
  <si>
    <t>B29337</t>
  </si>
  <si>
    <t>CARLOS MIGUEL DE SOUSA BETENCOURT</t>
  </si>
  <si>
    <t>B29341</t>
  </si>
  <si>
    <t>MARIA INES FOGACA DOS SANTOS</t>
  </si>
  <si>
    <t>B29344</t>
  </si>
  <si>
    <t>JANE MARIA ARENA LAU</t>
  </si>
  <si>
    <t>B29346</t>
  </si>
  <si>
    <t>GILSON ROSA TEIXEIRA</t>
  </si>
  <si>
    <t>B29347</t>
  </si>
  <si>
    <t>LIANA REGINA VIAL VARGAS GONCALVES</t>
  </si>
  <si>
    <t>B29349</t>
  </si>
  <si>
    <t>ARLETHE SOARES MACIEL</t>
  </si>
  <si>
    <t>11160000000000</t>
  </si>
  <si>
    <t>FRONTEIRA DA PAZ</t>
  </si>
  <si>
    <t>B29351</t>
  </si>
  <si>
    <t>SIMONI HAHN</t>
  </si>
  <si>
    <t>B29352</t>
  </si>
  <si>
    <t>ANTONIO CELSO BARTH</t>
  </si>
  <si>
    <t>00100630311000</t>
  </si>
  <si>
    <t>ANALISE CRED - G AN CR C II ALC SUP - GE</t>
  </si>
  <si>
    <t>B29354</t>
  </si>
  <si>
    <t>FERNANDO BERWANGER WILHELM</t>
  </si>
  <si>
    <t>11460000000000</t>
  </si>
  <si>
    <t>RIO DO SUL</t>
  </si>
  <si>
    <t>B29356</t>
  </si>
  <si>
    <t>MARGARETE VENZKE FENNER</t>
  </si>
  <si>
    <t>00100760111000</t>
  </si>
  <si>
    <t>NUCLEO DE ESTRATEGIA MONITAMENTO-CH</t>
  </si>
  <si>
    <t>B29357</t>
  </si>
  <si>
    <t>EDSON GRUNDEMANN FENNER</t>
  </si>
  <si>
    <t>B29361</t>
  </si>
  <si>
    <t>EDUARDO FINGER BECKER</t>
  </si>
  <si>
    <t>B29364</t>
  </si>
  <si>
    <t>ROSANE MARTINS LIMBERGER</t>
  </si>
  <si>
    <t>B29365</t>
  </si>
  <si>
    <t>ELAINE PERIPOLLI ANTONIAZZI</t>
  </si>
  <si>
    <t>B29367</t>
  </si>
  <si>
    <t>CLEIDE MARIA NEVES CAMARGO</t>
  </si>
  <si>
    <t>B29368</t>
  </si>
  <si>
    <t>SILVIA DA SILVA RODENBUSCH</t>
  </si>
  <si>
    <t>B29370</t>
  </si>
  <si>
    <t>CARLOS JOSE MARCOS</t>
  </si>
  <si>
    <t>03102490200000</t>
  </si>
  <si>
    <t>PASSO FUNDO-DISP-CEDIDOS</t>
  </si>
  <si>
    <t>B29371</t>
  </si>
  <si>
    <t>MARIVANIA GHISLENI FONTANA</t>
  </si>
  <si>
    <t>B29372</t>
  </si>
  <si>
    <t>ANALICE RADAELLI MARTINS DA SILVA</t>
  </si>
  <si>
    <t>B29374</t>
  </si>
  <si>
    <t>SILVIA ANTUNES TREVIZAN</t>
  </si>
  <si>
    <t>DISNEY ROCHA MARCO</t>
  </si>
  <si>
    <t>00100870211000</t>
  </si>
  <si>
    <t>UN RESTRUT CRED-GARC-CHEFIA</t>
  </si>
  <si>
    <t>B29379</t>
  </si>
  <si>
    <t>VITOR HUGO MARCOLAN</t>
  </si>
  <si>
    <t>B29380</t>
  </si>
  <si>
    <t>HELIO FRANCISCO DOS SANTOS JUNIOR</t>
  </si>
  <si>
    <t>00100291211000</t>
  </si>
  <si>
    <t>ATENDIMENTO-GSA-GER SISTEMAS ATENDI</t>
  </si>
  <si>
    <t>B29381</t>
  </si>
  <si>
    <t>AMAURI CESAR REGINATO</t>
  </si>
  <si>
    <t>B29384</t>
  </si>
  <si>
    <t>CARLOS ANTONIO REGINSKI</t>
  </si>
  <si>
    <t>B29385</t>
  </si>
  <si>
    <t>WANDA FALKOWSKI BURKARD</t>
  </si>
  <si>
    <t>B29386</t>
  </si>
  <si>
    <t>JOSE MENEGAT</t>
  </si>
  <si>
    <t>B29388</t>
  </si>
  <si>
    <t>CLAUDIA VIANA BORGES</t>
  </si>
  <si>
    <t>B29391</t>
  </si>
  <si>
    <t>VANIA MARLISE VIDALIS</t>
  </si>
  <si>
    <t>B29392</t>
  </si>
  <si>
    <t>MARCO AURELIO GALVAGNI</t>
  </si>
  <si>
    <t>ELIANE SILVA DA ROSA</t>
  </si>
  <si>
    <t>B29395</t>
  </si>
  <si>
    <t>MEDIANEIRA SOUZA DA SILVA</t>
  </si>
  <si>
    <t>B29396</t>
  </si>
  <si>
    <t>VERA LUCIA STEHMANN KETZER</t>
  </si>
  <si>
    <t>B29399</t>
  </si>
  <si>
    <t>CARLOS EDUARDO BARBOSA AZAMBUJA</t>
  </si>
  <si>
    <t>B29402</t>
  </si>
  <si>
    <t>STELA MARIS BOFF</t>
  </si>
  <si>
    <t>B29404</t>
  </si>
  <si>
    <t>EDUARDO FERREIRA</t>
  </si>
  <si>
    <t>B29405</t>
  </si>
  <si>
    <t>NADIA TEIXEIRA DA SILVA</t>
  </si>
  <si>
    <t>B29407</t>
  </si>
  <si>
    <t>ANA LUCIA REBONATTO PATIES</t>
  </si>
  <si>
    <t>B29408</t>
  </si>
  <si>
    <t>ADEMAR JORGE HORN</t>
  </si>
  <si>
    <t>B29409</t>
  </si>
  <si>
    <t>ROSANE MACCARINI THOME</t>
  </si>
  <si>
    <t>B29410</t>
  </si>
  <si>
    <t>CARLOS FRANCISCO MASTELLA</t>
  </si>
  <si>
    <t>B29411</t>
  </si>
  <si>
    <t>MIRIAN INES TEDESCO DE SOUZA</t>
  </si>
  <si>
    <t>B29413</t>
  </si>
  <si>
    <t>SUELI ROMERO MONZON</t>
  </si>
  <si>
    <t>B29414</t>
  </si>
  <si>
    <t>DANIELA AMORETTI FINKLER</t>
  </si>
  <si>
    <t>08242490200000</t>
  </si>
  <si>
    <t>UCS-DISP-CEDIDOS</t>
  </si>
  <si>
    <t>B29415</t>
  </si>
  <si>
    <t>MARIA HELENA FREY</t>
  </si>
  <si>
    <t>B29418</t>
  </si>
  <si>
    <t>CARLOS RODRIGUES FERREIRA</t>
  </si>
  <si>
    <t>B29419</t>
  </si>
  <si>
    <t>MARIBEL FASOLIN BOLZAN</t>
  </si>
  <si>
    <t>B29420</t>
  </si>
  <si>
    <t>IVAN LUIZ TASSO</t>
  </si>
  <si>
    <t>07950000079600</t>
  </si>
  <si>
    <t>RODEIO BONITO-P M PINHAL</t>
  </si>
  <si>
    <t>B29422</t>
  </si>
  <si>
    <t>DEISE NATALINA DINNEBIER COSTANTIN</t>
  </si>
  <si>
    <t>B29423</t>
  </si>
  <si>
    <t>ROSIMARI DOS SANTOS DA SILVA</t>
  </si>
  <si>
    <t>B29426</t>
  </si>
  <si>
    <t>ADRIANO SANTOS</t>
  </si>
  <si>
    <t>B29427</t>
  </si>
  <si>
    <t>MARA ELIZA RODRIGUES AMBROSIO</t>
  </si>
  <si>
    <t>B29428</t>
  </si>
  <si>
    <t>ROSANE DE LIMA RIBEIRO</t>
  </si>
  <si>
    <t>B29431</t>
  </si>
  <si>
    <t>LUCIA NOLL</t>
  </si>
  <si>
    <t>B29432</t>
  </si>
  <si>
    <t>LAURI CARLOS MULLICH</t>
  </si>
  <si>
    <t>B29434</t>
  </si>
  <si>
    <t>MARISTELA LOVATO VIELMO</t>
  </si>
  <si>
    <t>B29436</t>
  </si>
  <si>
    <t>SILVIA ZIMPEL</t>
  </si>
  <si>
    <t>B29438</t>
  </si>
  <si>
    <t>MARGARETH HAHN</t>
  </si>
  <si>
    <t>B29440</t>
  </si>
  <si>
    <t>LUIZ CARLOS BRUNETTO</t>
  </si>
  <si>
    <t>11430000018800</t>
  </si>
  <si>
    <t>VILLAGIO IGUATEMI-PA FORQUETA</t>
  </si>
  <si>
    <t>B29441</t>
  </si>
  <si>
    <t>MANOEL RENATO SANCHES VITORIA</t>
  </si>
  <si>
    <t>B29442</t>
  </si>
  <si>
    <t>JUBIMARA DA SILVA</t>
  </si>
  <si>
    <t>B29444</t>
  </si>
  <si>
    <t>KARLA SUZANA FLAIN DOS SANTOS</t>
  </si>
  <si>
    <t>B29445</t>
  </si>
  <si>
    <t>DJALMO COSTA BULSING</t>
  </si>
  <si>
    <t>03010000000000</t>
  </si>
  <si>
    <t>PALMARES DO SUL</t>
  </si>
  <si>
    <t>B29446</t>
  </si>
  <si>
    <t>NILZA DE DAVID CHELOTTI</t>
  </si>
  <si>
    <t>B29447</t>
  </si>
  <si>
    <t>ROZILENE TERESINHA HILDEBRANDO</t>
  </si>
  <si>
    <t>01000000001600</t>
  </si>
  <si>
    <t>AGENCIA CENTRAL-AC-SUPER CONTA</t>
  </si>
  <si>
    <t>B29450</t>
  </si>
  <si>
    <t>PAULO HENRIQUE PINTO DA SILVA</t>
  </si>
  <si>
    <t>00100440111000</t>
  </si>
  <si>
    <t>JURIDICO-ADMINISTRACAO-CHEFIA</t>
  </si>
  <si>
    <t>B29454</t>
  </si>
  <si>
    <t>EVELISE FERNANDES DE FREITAS</t>
  </si>
  <si>
    <t>B29457</t>
  </si>
  <si>
    <t>GIZELDA MARIA BONATTO</t>
  </si>
  <si>
    <t>B29459</t>
  </si>
  <si>
    <t>ELEONORA SCHREINER PESTANA</t>
  </si>
  <si>
    <t>B29460</t>
  </si>
  <si>
    <t>PAULO RICARDO WERLANG</t>
  </si>
  <si>
    <t>B29465</t>
  </si>
  <si>
    <t>CARMEN REGINA LAUXE DUARTE</t>
  </si>
  <si>
    <t>B29466</t>
  </si>
  <si>
    <t>LUIS AMANCIO DOTTES SANTOS</t>
  </si>
  <si>
    <t>B29468</t>
  </si>
  <si>
    <t>JOSEMAR FRANCISCO DALTROZO</t>
  </si>
  <si>
    <t>B29469</t>
  </si>
  <si>
    <t>LEILA ROSANE RIBEIRO</t>
  </si>
  <si>
    <t>B29470</t>
  </si>
  <si>
    <t>CARLOS ROBERTO DE ANDRADE</t>
  </si>
  <si>
    <t>B29471</t>
  </si>
  <si>
    <t>GIANE TERESINHA PRADELLA</t>
  </si>
  <si>
    <t>B29473</t>
  </si>
  <si>
    <t>JOELCI APARECIDA BOROWSKI</t>
  </si>
  <si>
    <t>B29475</t>
  </si>
  <si>
    <t>REJANE BEATRIZ RODOVEDO FERNANDES</t>
  </si>
  <si>
    <t>B29478</t>
  </si>
  <si>
    <t>JACSON CAPRINI DE OLIVEIRA</t>
  </si>
  <si>
    <t>B29479</t>
  </si>
  <si>
    <t>ELIANE DE FIGUEIRO</t>
  </si>
  <si>
    <t>B29480</t>
  </si>
  <si>
    <t>CARMEN REGINA MOTTA BIAZUS</t>
  </si>
  <si>
    <t>B29481</t>
  </si>
  <si>
    <t>AVANIL POLLO</t>
  </si>
  <si>
    <t>B29482</t>
  </si>
  <si>
    <t>SOELI FIEDORUK BENETTI</t>
  </si>
  <si>
    <t>B29483</t>
  </si>
  <si>
    <t>FERNANDO DAL MAGRO</t>
  </si>
  <si>
    <t>B29487</t>
  </si>
  <si>
    <t>PAULO CESAR BOUCAS FARIAS</t>
  </si>
  <si>
    <t>03200480400000</t>
  </si>
  <si>
    <t>PELOTAS-RURAL-GER NORMAS PLANEJAM ACOMPANHA</t>
  </si>
  <si>
    <t>B29490</t>
  </si>
  <si>
    <t>FLAVIO FRANCISCO BONACINA</t>
  </si>
  <si>
    <t>B29491</t>
  </si>
  <si>
    <t>ANGELITA BURGIE JOSINA</t>
  </si>
  <si>
    <t>B29494</t>
  </si>
  <si>
    <t>ALEXANDRE DANIEL ALVES</t>
  </si>
  <si>
    <t>B29495</t>
  </si>
  <si>
    <t>JANETE ROSELI RAIMONDI</t>
  </si>
  <si>
    <t>B29496</t>
  </si>
  <si>
    <t>VALDIR ALOISIO MATTE</t>
  </si>
  <si>
    <t>SANDRAMARA APARECIDA SOCCOL FASSINA</t>
  </si>
  <si>
    <t>B29504</t>
  </si>
  <si>
    <t>ITACIR PESSINI</t>
  </si>
  <si>
    <t>B29506</t>
  </si>
  <si>
    <t>MARILUZ VAZ DOS SANTOS</t>
  </si>
  <si>
    <t>CLAUDETE GENUINO MAROCCO</t>
  </si>
  <si>
    <t>00102490211400</t>
  </si>
  <si>
    <t>DISP-CEDIDOS - SINDICATOS</t>
  </si>
  <si>
    <t>B29510</t>
  </si>
  <si>
    <t>VALERIO CHISTE PINTO</t>
  </si>
  <si>
    <t>B29511</t>
  </si>
  <si>
    <t>CLAUDETE NIENOW LUDKE</t>
  </si>
  <si>
    <t>B29512</t>
  </si>
  <si>
    <t>SIMONE SANTOS SACHET</t>
  </si>
  <si>
    <t>B29514</t>
  </si>
  <si>
    <t>TERESINHA DEMARCO BALISTIERI</t>
  </si>
  <si>
    <t>B29515</t>
  </si>
  <si>
    <t>JALUZI LORENZI</t>
  </si>
  <si>
    <t>B29516</t>
  </si>
  <si>
    <t>MARILUCIA ANA CHINAZZO LORENZON</t>
  </si>
  <si>
    <t>B29518</t>
  </si>
  <si>
    <t>ELEONORA BEATRIZ XAVIER DA COSTA</t>
  </si>
  <si>
    <t>B29520</t>
  </si>
  <si>
    <t>TANIA REGINA FREITAS GOMES</t>
  </si>
  <si>
    <t>00073</t>
  </si>
  <si>
    <t>ASSES GABIN DIRECAO</t>
  </si>
  <si>
    <t>B29521</t>
  </si>
  <si>
    <t>SUSIE ANE DE FREITAS PACHECO</t>
  </si>
  <si>
    <t>B29522</t>
  </si>
  <si>
    <t>ROGERIO DE OLIVEIRA BARBOSA</t>
  </si>
  <si>
    <t>B29523</t>
  </si>
  <si>
    <t>GISELE PARRAGA DA SILVA BETTINELLI</t>
  </si>
  <si>
    <t>B29524</t>
  </si>
  <si>
    <t>SUZENI ZELINSKI GANZER</t>
  </si>
  <si>
    <t>B29525</t>
  </si>
  <si>
    <t>EVERTON SILVEIRA MACHADO</t>
  </si>
  <si>
    <t>B29526</t>
  </si>
  <si>
    <t>MOACIR CARLOS GOMES</t>
  </si>
  <si>
    <t>B29527</t>
  </si>
  <si>
    <t>MARCIA HELENA PANIZZI ROSSO</t>
  </si>
  <si>
    <t>B29531</t>
  </si>
  <si>
    <t>LIO ANTONIO DE QUADROS</t>
  </si>
  <si>
    <t>05820330000000</t>
  </si>
  <si>
    <t>CHAPECO-UNIDADE COMERCIAL CORPORATIVA</t>
  </si>
  <si>
    <t>B29532</t>
  </si>
  <si>
    <t>JULIO LUCIO NETO</t>
  </si>
  <si>
    <t>B29535</t>
  </si>
  <si>
    <t>VLADEMIR ANTONIO MAIER</t>
  </si>
  <si>
    <t>B29536</t>
  </si>
  <si>
    <t>ANA MARIA FELTRIN ANTONIAZZI</t>
  </si>
  <si>
    <t>03902490200000</t>
  </si>
  <si>
    <t>SAO GABRIEL-DISP-CEDIDOS</t>
  </si>
  <si>
    <t>B29539</t>
  </si>
  <si>
    <t>LUIZ CARLOS HOCKELE</t>
  </si>
  <si>
    <t>B29541</t>
  </si>
  <si>
    <t>MADELEINE PIZZINI DE WEITKIEWIC</t>
  </si>
  <si>
    <t>B29542</t>
  </si>
  <si>
    <t>DECIO FERNANDO VONTOBEL</t>
  </si>
  <si>
    <t>B29543</t>
  </si>
  <si>
    <t>JOACIR CLAUDIO TOMAZIN</t>
  </si>
  <si>
    <t>B29544</t>
  </si>
  <si>
    <t>JANE MARIA PIOVESAN FRONER</t>
  </si>
  <si>
    <t>04550000000000</t>
  </si>
  <si>
    <t>VICENTE DUTRA</t>
  </si>
  <si>
    <t>B29545</t>
  </si>
  <si>
    <t>JULIO PORTO PINTO</t>
  </si>
  <si>
    <t>B29547</t>
  </si>
  <si>
    <t>NEWTON GONCALVES FILHO</t>
  </si>
  <si>
    <t>B29548</t>
  </si>
  <si>
    <t>MANOEL LOURENCO DO NASCIMENTO</t>
  </si>
  <si>
    <t>B29549</t>
  </si>
  <si>
    <t>VERA LUCIA FARIAS DA ROCHA</t>
  </si>
  <si>
    <t>B29550</t>
  </si>
  <si>
    <t>MARIA DALLA COSTA</t>
  </si>
  <si>
    <t>B29552</t>
  </si>
  <si>
    <t>CLAUDIA LUCIA BONOTTO MISSIAGGIA</t>
  </si>
  <si>
    <t>B29553</t>
  </si>
  <si>
    <t>JAQUELINE APARECIDA LEINDECKER WINCKLER</t>
  </si>
  <si>
    <t>B29554</t>
  </si>
  <si>
    <t>IVONI SJLENDER</t>
  </si>
  <si>
    <t>00100910111000</t>
  </si>
  <si>
    <t>CARTOES-CHEFIA</t>
  </si>
  <si>
    <t>B29557</t>
  </si>
  <si>
    <t>CATIA REGINA DE OLIVEIRA KUMPEL</t>
  </si>
  <si>
    <t>B29558</t>
  </si>
  <si>
    <t>NEITA DELVANI FERREIRA VIEIRA</t>
  </si>
  <si>
    <t>B29559</t>
  </si>
  <si>
    <t>IARA MARIA NEVES DA SILVA AMARILHO</t>
  </si>
  <si>
    <t>B29561</t>
  </si>
  <si>
    <t>IVETE TEREZINHA FORGIARINI MARTINS</t>
  </si>
  <si>
    <t>B29562</t>
  </si>
  <si>
    <t>VANDERLEI MAURICIO ODY</t>
  </si>
  <si>
    <t>B29564</t>
  </si>
  <si>
    <t>MARTA MARLISE FISCHER</t>
  </si>
  <si>
    <t>B29566</t>
  </si>
  <si>
    <t>FLAVIO AUGUSTO FARIA SOVERAL</t>
  </si>
  <si>
    <t>B29568</t>
  </si>
  <si>
    <t>ROQUE VALDERIO REGINATTO</t>
  </si>
  <si>
    <t>B29569</t>
  </si>
  <si>
    <t>MARLENE BARATTO GROTTO</t>
  </si>
  <si>
    <t>B29571</t>
  </si>
  <si>
    <t>JORGE LUIS RODRIGUEZ FERREIRA</t>
  </si>
  <si>
    <t>B29572</t>
  </si>
  <si>
    <t>MARINES DE CASTRO</t>
  </si>
  <si>
    <t>00100381812300</t>
  </si>
  <si>
    <t>SISTEMAS-GP I-CORRESPONDENTE BANCARIO</t>
  </si>
  <si>
    <t>B29576</t>
  </si>
  <si>
    <t>MERI ANGELA DE AGUIAR BALDISSERA</t>
  </si>
  <si>
    <t>B29577</t>
  </si>
  <si>
    <t>MAUREEN BEATRIZ FORLAN DO NASCIMENTO</t>
  </si>
  <si>
    <t>B29578</t>
  </si>
  <si>
    <t>IVANETE MARIA ANDERLE SCAPINI</t>
  </si>
  <si>
    <t>B29579</t>
  </si>
  <si>
    <t>HEINZ EGON SCHMIDT</t>
  </si>
  <si>
    <t>B29580</t>
  </si>
  <si>
    <t>DENISE JOB RODRIGUES</t>
  </si>
  <si>
    <t>B29582</t>
  </si>
  <si>
    <t>MARISTELA DOS SANTOS LUZARDO</t>
  </si>
  <si>
    <t>09790000000000</t>
  </si>
  <si>
    <t>CERRITO</t>
  </si>
  <si>
    <t>B29583</t>
  </si>
  <si>
    <t>AGLAE HOSANA BELTRAME</t>
  </si>
  <si>
    <t>B29586</t>
  </si>
  <si>
    <t>EUNICE SOARES MOURA SANTOS</t>
  </si>
  <si>
    <t>B29587</t>
  </si>
  <si>
    <t>ALCERI PAULO SUTILI</t>
  </si>
  <si>
    <t>B29589</t>
  </si>
  <si>
    <t>DIRCE THEREZA MICHEL</t>
  </si>
  <si>
    <t>B29590</t>
  </si>
  <si>
    <t>JOSE ALBERTO HUFFELL VASSEUR</t>
  </si>
  <si>
    <t>ARLEI APOLO FERREIRA</t>
  </si>
  <si>
    <t>B29592</t>
  </si>
  <si>
    <t>AMAURI NEVES PACHECO</t>
  </si>
  <si>
    <t>B29593</t>
  </si>
  <si>
    <t>MAGALI FRAGA MACHADO</t>
  </si>
  <si>
    <t>B29600</t>
  </si>
  <si>
    <t>ADRIANE POSTAL</t>
  </si>
  <si>
    <t>B29602</t>
  </si>
  <si>
    <t>IRINEU ROVANI</t>
  </si>
  <si>
    <t>B29603</t>
  </si>
  <si>
    <t>AGUINALDO REHFELD</t>
  </si>
  <si>
    <t>B29606</t>
  </si>
  <si>
    <t>RUBENS JOSE KRETZER</t>
  </si>
  <si>
    <t>B29607</t>
  </si>
  <si>
    <t>CLAUDIO BARCELLOS JANSEN FERREIRA</t>
  </si>
  <si>
    <t>B29610</t>
  </si>
  <si>
    <t>RUBENEZIO JOAO KRETZER</t>
  </si>
  <si>
    <t>B29611</t>
  </si>
  <si>
    <t>JOSANE VAZ FERNANDES SILVEIRA</t>
  </si>
  <si>
    <t>B29613</t>
  </si>
  <si>
    <t>DOMINGOS HILARIO ACCORSI</t>
  </si>
  <si>
    <t>B29614</t>
  </si>
  <si>
    <t>SERGIO MURILO RABELO</t>
  </si>
  <si>
    <t>B29615</t>
  </si>
  <si>
    <t>RONALDO LIGORIO PASSOS</t>
  </si>
  <si>
    <t>B29617</t>
  </si>
  <si>
    <t>MARLISE MENEZES DE SIMAO</t>
  </si>
  <si>
    <t>B29618</t>
  </si>
  <si>
    <t>SONIA BAZZO</t>
  </si>
  <si>
    <t>B29619</t>
  </si>
  <si>
    <t>LUIZ ANTONIO SCHAEFER</t>
  </si>
  <si>
    <t>B29620</t>
  </si>
  <si>
    <t>JOSE EDENI DE FREITAS AIRES</t>
  </si>
  <si>
    <t>B29623</t>
  </si>
  <si>
    <t>LIGIA ESTER ZANELLA BIEZUS</t>
  </si>
  <si>
    <t>07180000000000</t>
  </si>
  <si>
    <t>SEVERIANO DE ALMEIDA</t>
  </si>
  <si>
    <t>B29624</t>
  </si>
  <si>
    <t>ALEXANDRE LUIZ ZANONI</t>
  </si>
  <si>
    <t>B29627</t>
  </si>
  <si>
    <t>DENISE JANSSEN</t>
  </si>
  <si>
    <t>B29628</t>
  </si>
  <si>
    <t>SILVIA REGINA SCHNEIDER GIROTTO</t>
  </si>
  <si>
    <t>B29631</t>
  </si>
  <si>
    <t>ERONI BATISTA RIBEIRO</t>
  </si>
  <si>
    <t>00452490000000</t>
  </si>
  <si>
    <t>FLORESTA-FUNCIONARIOS EM DISPONIBILIDADE</t>
  </si>
  <si>
    <t>B29634</t>
  </si>
  <si>
    <t>ROSANGELA HAMDEN DOS SANTOS</t>
  </si>
  <si>
    <t>B29635</t>
  </si>
  <si>
    <t>ROSECLER MARIA SCHWARZER</t>
  </si>
  <si>
    <t>B29637</t>
  </si>
  <si>
    <t>VANDERLEI DOS SANTOS BITENCOURT</t>
  </si>
  <si>
    <t>B29639</t>
  </si>
  <si>
    <t>ANDRE STAUB</t>
  </si>
  <si>
    <t>B29641</t>
  </si>
  <si>
    <t>KARINA TATIM</t>
  </si>
  <si>
    <t>B29643</t>
  </si>
  <si>
    <t>MARTA SILVA NEVES</t>
  </si>
  <si>
    <t>B29644</t>
  </si>
  <si>
    <t>JOAO CESAR FONSECA ONOFRIO JUNIOR</t>
  </si>
  <si>
    <t>B29645</t>
  </si>
  <si>
    <t>ANA CLAUDIA GOMES</t>
  </si>
  <si>
    <t>B29646</t>
  </si>
  <si>
    <t>ELIZABET STACHLEWSKI LESZCZYNSKI</t>
  </si>
  <si>
    <t>B29647</t>
  </si>
  <si>
    <t>ROSELI SPELLMEIER NEVES</t>
  </si>
  <si>
    <t>B29649</t>
  </si>
  <si>
    <t>MARLENE MARIA SONAGLIO CASONATTO</t>
  </si>
  <si>
    <t>B29652</t>
  </si>
  <si>
    <t>SANDRA INES GASSEN</t>
  </si>
  <si>
    <t>B29654</t>
  </si>
  <si>
    <t>ESTELA TERESINHA GLASHORESTER SCHULTZ</t>
  </si>
  <si>
    <t>B29655</t>
  </si>
  <si>
    <t>CARLA ROSANGELA FRAGA</t>
  </si>
  <si>
    <t>B29656</t>
  </si>
  <si>
    <t>CLAUDETE TEREZINHA SILVA NUNES</t>
  </si>
  <si>
    <t>10570000000000</t>
  </si>
  <si>
    <t>PASSO DO SOBRADO</t>
  </si>
  <si>
    <t>B29657</t>
  </si>
  <si>
    <t>SANDRO DA SILVA TEIXEIRA</t>
  </si>
  <si>
    <t>B29658</t>
  </si>
  <si>
    <t>MARTA TERESINHA RUPP DORNELLES</t>
  </si>
  <si>
    <t>B29659</t>
  </si>
  <si>
    <t>SIRLEI DUTRA DE QUADROS</t>
  </si>
  <si>
    <t>B29660</t>
  </si>
  <si>
    <t>SERGIO SZORTYKA</t>
  </si>
  <si>
    <t>B29661</t>
  </si>
  <si>
    <t>SUELI MARIA MONTINI ERMAKOWITCH</t>
  </si>
  <si>
    <t>03230000044300</t>
  </si>
  <si>
    <t>PORTO LUCENA-P M PORTO VERA CRUZ</t>
  </si>
  <si>
    <t>B29663</t>
  </si>
  <si>
    <t>CLAIRE VERONESE</t>
  </si>
  <si>
    <t>B29664</t>
  </si>
  <si>
    <t>ANTONIO CESAR BAIRROS DOS SANTOS</t>
  </si>
  <si>
    <t>B29665</t>
  </si>
  <si>
    <t>MARCIA SUZANA FRITSCH ALF</t>
  </si>
  <si>
    <t>01860330000000</t>
  </si>
  <si>
    <t>CRICIUMA-UNIDADE COMERCIAL CORPORATIVA</t>
  </si>
  <si>
    <t>B29667</t>
  </si>
  <si>
    <t>ROBERTO FERNANDES SCHIZZI</t>
  </si>
  <si>
    <t>B29669</t>
  </si>
  <si>
    <t>ROBERTO ABELLA VIEIRA</t>
  </si>
  <si>
    <t>B29675</t>
  </si>
  <si>
    <t>ALEXANDRE DAL ZOTTO</t>
  </si>
  <si>
    <t>B29678</t>
  </si>
  <si>
    <t>NELMA SUZANA PEREIRA MAROSO</t>
  </si>
  <si>
    <t>B29679</t>
  </si>
  <si>
    <t>KATIA MERI RAMIRO DE FRANCA</t>
  </si>
  <si>
    <t>00100290401200</t>
  </si>
  <si>
    <t>ATENDIMENTO-GSTO-SUPORTE TECNICO</t>
  </si>
  <si>
    <t>B29680</t>
  </si>
  <si>
    <t>GLADIS DOS SANTOS CANTEIRO</t>
  </si>
  <si>
    <t>B29682</t>
  </si>
  <si>
    <t>MARILISE ODY</t>
  </si>
  <si>
    <t>B29683</t>
  </si>
  <si>
    <t>URSULA DUFLOTH SOMMER</t>
  </si>
  <si>
    <t>B29684</t>
  </si>
  <si>
    <t>CARLA VALERIA TELESCA DORNELLES</t>
  </si>
  <si>
    <t>ODETE TERESINHA BRESCIANI TEIXEIRA</t>
  </si>
  <si>
    <t>00100490111000</t>
  </si>
  <si>
    <t>RECURSOS-ADMINISTRACAO-CHEFIA</t>
  </si>
  <si>
    <t>B29686</t>
  </si>
  <si>
    <t>ANGELA QUELI RODRIGUES ANDREOLI</t>
  </si>
  <si>
    <t>B29689</t>
  </si>
  <si>
    <t>ANDRE OMIECHUK</t>
  </si>
  <si>
    <t>B29693</t>
  </si>
  <si>
    <t>SANDRA BEATRIZ BORGES SANTOS</t>
  </si>
  <si>
    <t>B29694</t>
  </si>
  <si>
    <t>DINA CRISTINA LOPES CORREA</t>
  </si>
  <si>
    <t>B29696</t>
  </si>
  <si>
    <t>ADAUTO CATHARINO</t>
  </si>
  <si>
    <t>B29697</t>
  </si>
  <si>
    <t>SUSIANE PACHECO DE QUADROS</t>
  </si>
  <si>
    <t>B29699</t>
  </si>
  <si>
    <t>PAULO ROBERTO DE JESUS</t>
  </si>
  <si>
    <t>B29701</t>
  </si>
  <si>
    <t>ARI TITTON</t>
  </si>
  <si>
    <t>B29704</t>
  </si>
  <si>
    <t>ANA CRISTINA CEOLIN</t>
  </si>
  <si>
    <t>B29705</t>
  </si>
  <si>
    <t>NIVIA MARIA DOS PASSOS JACOBOVSKI</t>
  </si>
  <si>
    <t>B29706</t>
  </si>
  <si>
    <t>ROSELI PILATI</t>
  </si>
  <si>
    <t>B29710</t>
  </si>
  <si>
    <t>VARLINEI RANIER MARANGONI</t>
  </si>
  <si>
    <t>B29711</t>
  </si>
  <si>
    <t>ELIO RODOLFO MANZKE</t>
  </si>
  <si>
    <t>B29712</t>
  </si>
  <si>
    <t>MARTA CORREA VIEIRA</t>
  </si>
  <si>
    <t>B29713</t>
  </si>
  <si>
    <t>MARCIA PETERSEN PADILHA DOS SANTOS</t>
  </si>
  <si>
    <t>B29715</t>
  </si>
  <si>
    <t>PATRICIA SCHWERTNER HOFFMANN</t>
  </si>
  <si>
    <t>B29717</t>
  </si>
  <si>
    <t>MAGDALENA MORO CORREA</t>
  </si>
  <si>
    <t>B29718</t>
  </si>
  <si>
    <t>KATIA MARIA COSTA FERNANDES</t>
  </si>
  <si>
    <t>B29719</t>
  </si>
  <si>
    <t>JANE MARGARETE CASTILHOS GOMES RUBIN</t>
  </si>
  <si>
    <t>B29723</t>
  </si>
  <si>
    <t>SOELI HAUCH</t>
  </si>
  <si>
    <t>05890000000000</t>
  </si>
  <si>
    <t>COLORADO</t>
  </si>
  <si>
    <t>B29724</t>
  </si>
  <si>
    <t>CESAR SETUBAL FEITOSA FREITAS</t>
  </si>
  <si>
    <t>B29728</t>
  </si>
  <si>
    <t>MARIA ALYRA OLIVEIRA FERREIRA</t>
  </si>
  <si>
    <t>B29729</t>
  </si>
  <si>
    <t>SORAIA CARDOZO SCHVARCZ</t>
  </si>
  <si>
    <t>B29730</t>
  </si>
  <si>
    <t>CARLA ROSANGELA RAZZOLINI DE ANDRADE</t>
  </si>
  <si>
    <t>B29733</t>
  </si>
  <si>
    <t>LUIS AUGUSTO TAVORA PACHECO</t>
  </si>
  <si>
    <t>B29734</t>
  </si>
  <si>
    <t>MARIA JUCARA MIRANDA DE SOUZA</t>
  </si>
  <si>
    <t>B29735</t>
  </si>
  <si>
    <t>MARCELO SOARES DA SILVA</t>
  </si>
  <si>
    <t>B29742</t>
  </si>
  <si>
    <t>IVAINE TERESINHA BARD</t>
  </si>
  <si>
    <t>B29746</t>
  </si>
  <si>
    <t>LUIS HENRIQUE LEITE MARTINS</t>
  </si>
  <si>
    <t>00102310911100</t>
  </si>
  <si>
    <t>AUDITORIA-GATI-GER AUDIT TECNOLOGIA INFO</t>
  </si>
  <si>
    <t>B29747</t>
  </si>
  <si>
    <t>CRISTIANE BRUM DE ARAUJO</t>
  </si>
  <si>
    <t>B29748</t>
  </si>
  <si>
    <t>DJAIR LEAL GOMES</t>
  </si>
  <si>
    <t>B29749</t>
  </si>
  <si>
    <t>LUCIA PEREIRA OLINTO</t>
  </si>
  <si>
    <t>B29750</t>
  </si>
  <si>
    <t>LIANE MARA LEAL GONCALVES</t>
  </si>
  <si>
    <t>B29752</t>
  </si>
  <si>
    <t>SARA NUNES DOS SANTOS</t>
  </si>
  <si>
    <t>B29753</t>
  </si>
  <si>
    <t>ITALO PIRES LEIVAS</t>
  </si>
  <si>
    <t>B29754</t>
  </si>
  <si>
    <t>RENATA LIBERA PACOVSKI G DA SILVA</t>
  </si>
  <si>
    <t>B29755</t>
  </si>
  <si>
    <t>JANE ARLENE PILLAR CEZAR</t>
  </si>
  <si>
    <t>B29756</t>
  </si>
  <si>
    <t>FATIMA REGINA D AVILA GASSEN</t>
  </si>
  <si>
    <t>B29758</t>
  </si>
  <si>
    <t>MARIA APARECIDA VIDAL</t>
  </si>
  <si>
    <t>00101620111000</t>
  </si>
  <si>
    <t>CONTROLADORIA-CHEFIA</t>
  </si>
  <si>
    <t>B29760</t>
  </si>
  <si>
    <t>ELIANE PEDROZO TEIXEIRA</t>
  </si>
  <si>
    <t>B29761</t>
  </si>
  <si>
    <t>VANIALICE AZEREDO AZEVEDO</t>
  </si>
  <si>
    <t>B29762</t>
  </si>
  <si>
    <t>ADRIANA GARCIA MORAES</t>
  </si>
  <si>
    <t>B29763</t>
  </si>
  <si>
    <t>TANIA MARIA CHELOTTI</t>
  </si>
  <si>
    <t>B29767</t>
  </si>
  <si>
    <t>NEIVA MARIA LONGO SANTIN</t>
  </si>
  <si>
    <t>05740000000000</t>
  </si>
  <si>
    <t>VILA MARIA</t>
  </si>
  <si>
    <t>ISABEL CRISTINA COSTA DE MENEZES</t>
  </si>
  <si>
    <t>B29772</t>
  </si>
  <si>
    <t>ANAMARIA GUIMARAES DE BARROS PASSOS</t>
  </si>
  <si>
    <t>RICARDO ANDRE VARNIER</t>
  </si>
  <si>
    <t>B29777</t>
  </si>
  <si>
    <t>FABIO SOARES ALVES</t>
  </si>
  <si>
    <t>B29778</t>
  </si>
  <si>
    <t>LUIZ FELIPE SANTOS DA SILVA</t>
  </si>
  <si>
    <t>B29779</t>
  </si>
  <si>
    <t>CARIN WINSCH</t>
  </si>
  <si>
    <t>B29780</t>
  </si>
  <si>
    <t>JOSEMARI MALCUM TREIN</t>
  </si>
  <si>
    <t>B29781</t>
  </si>
  <si>
    <t>JANETE ANGELA ANGST VOGT</t>
  </si>
  <si>
    <t>B29782</t>
  </si>
  <si>
    <t>FERNANDO CASELANI</t>
  </si>
  <si>
    <t>B29783</t>
  </si>
  <si>
    <t>LIRA BUENO DE ALMEIDA</t>
  </si>
  <si>
    <t>B29784</t>
  </si>
  <si>
    <t>JOAO GALVAO PEREIRA DA SILVEIRA</t>
  </si>
  <si>
    <t>B29786</t>
  </si>
  <si>
    <t>ADRIANA SANTOS SILVA</t>
  </si>
  <si>
    <t>B29789</t>
  </si>
  <si>
    <t>ELISABETE SPEROTTO</t>
  </si>
  <si>
    <t>B29790</t>
  </si>
  <si>
    <t>VITOR LUIZ DA SILVA MOREIRA</t>
  </si>
  <si>
    <t>08432490200000</t>
  </si>
  <si>
    <t>AV.BENJAMIN CONSTANT-DISP-CEDIDOS</t>
  </si>
  <si>
    <t>B29791</t>
  </si>
  <si>
    <t>PEDRO FOGACA NAKAMURA</t>
  </si>
  <si>
    <t>03700480400000</t>
  </si>
  <si>
    <t>SANTO ANGELO-RURAL-GER NORMAS PLANEJAM ACOMPANHA</t>
  </si>
  <si>
    <t>B29795</t>
  </si>
  <si>
    <t>LEONARDO DIAS MOROSI</t>
  </si>
  <si>
    <t>B29796</t>
  </si>
  <si>
    <t>ABELARDO ALVES BARBOSA</t>
  </si>
  <si>
    <t>B29797</t>
  </si>
  <si>
    <t>PAULO RICARDO VIEGA TEIXEIRA</t>
  </si>
  <si>
    <t>B29798</t>
  </si>
  <si>
    <t>RENATO RODRIGUES CARDOZO</t>
  </si>
  <si>
    <t>B29800</t>
  </si>
  <si>
    <t>CARLA DENISE ALMEIDA POESTER</t>
  </si>
  <si>
    <t>B29801</t>
  </si>
  <si>
    <t>SUSAN MARA ZANDOMENEGHI</t>
  </si>
  <si>
    <t>B29803</t>
  </si>
  <si>
    <t>GENI PERLIM BOLZAN</t>
  </si>
  <si>
    <t>B29804</t>
  </si>
  <si>
    <t>MAGDA DE CARVALHO DIAS</t>
  </si>
  <si>
    <t>B29806</t>
  </si>
  <si>
    <t>JOSE PAULO SGNAOLIN VIERO</t>
  </si>
  <si>
    <t>B29807</t>
  </si>
  <si>
    <t>PAULO CEZAR EHLERT</t>
  </si>
  <si>
    <t>B29810</t>
  </si>
  <si>
    <t>BEATRIZ ALMEIDA DA SILVA</t>
  </si>
  <si>
    <t>B29812</t>
  </si>
  <si>
    <t>JACQUELINE MARIA SOUZA DOS SANTOS</t>
  </si>
  <si>
    <t>B29813</t>
  </si>
  <si>
    <t>IVAIR DAMIANI</t>
  </si>
  <si>
    <t>00100430111000</t>
  </si>
  <si>
    <t>DESENVOLVIMENTO-CHEFIA</t>
  </si>
  <si>
    <t>B29814</t>
  </si>
  <si>
    <t>ANA PAULA TORRES VICTORIA DA SILVA</t>
  </si>
  <si>
    <t>B29816</t>
  </si>
  <si>
    <t>JOAQUIM ALBERTO SILVA DE VASCONCELLOS</t>
  </si>
  <si>
    <t>B29817</t>
  </si>
  <si>
    <t>JOSIANE FACIO</t>
  </si>
  <si>
    <t>00100600311000</t>
  </si>
  <si>
    <t>B29818</t>
  </si>
  <si>
    <t>MARIA CRISTINA HENRIQUES MARTINBIANCHO</t>
  </si>
  <si>
    <t>LUCIANO SILVA COSTA</t>
  </si>
  <si>
    <t>B29821</t>
  </si>
  <si>
    <t>LEILA REGINA DA SILVA FABRES</t>
  </si>
  <si>
    <t>B29822</t>
  </si>
  <si>
    <t>NOEMI PERIN CAMBRUSSI</t>
  </si>
  <si>
    <t>JOAO BATISTA JUNG</t>
  </si>
  <si>
    <t>00100382611500</t>
  </si>
  <si>
    <t>SISTEMAS-GFS-NOVA FABRICA</t>
  </si>
  <si>
    <t>B29825</t>
  </si>
  <si>
    <t>JOSE TADEU SA DA SILVA</t>
  </si>
  <si>
    <t>B29827</t>
  </si>
  <si>
    <t>EDUARDO GILBERTO ZIMMER</t>
  </si>
  <si>
    <t>01500000011400</t>
  </si>
  <si>
    <t>CACHOEIRA DO SUL-FORO CACHOEIRA DO SUL</t>
  </si>
  <si>
    <t>B29830</t>
  </si>
  <si>
    <t>RENATO DORNELLES PEREIRA</t>
  </si>
  <si>
    <t>B29831</t>
  </si>
  <si>
    <t>MARCO AURELIO ALVES PEIXOTO</t>
  </si>
  <si>
    <t>B29833</t>
  </si>
  <si>
    <t>ARISTIDES CELESTINO DIAS BORGES</t>
  </si>
  <si>
    <t>B29836</t>
  </si>
  <si>
    <t>MICHELLANGELO TOMIELLO JUNIOR</t>
  </si>
  <si>
    <t>B29837</t>
  </si>
  <si>
    <t>GILBERTO BRANDOLFF MEDEIROS</t>
  </si>
  <si>
    <t>B29839</t>
  </si>
  <si>
    <t>ABEL LUIZ DA MATA RAMOS</t>
  </si>
  <si>
    <t>B29842</t>
  </si>
  <si>
    <t>ROSELI MARIA GAMPERT CHAVES</t>
  </si>
  <si>
    <t>B29845</t>
  </si>
  <si>
    <t>RENATO FAUSTINO DE CARVALHO</t>
  </si>
  <si>
    <t>B29846</t>
  </si>
  <si>
    <t>LEONILCE PASINATO PEGORARO</t>
  </si>
  <si>
    <t>B29847</t>
  </si>
  <si>
    <t>AURELIO ALTAIR LOSEKANN</t>
  </si>
  <si>
    <t>B29848</t>
  </si>
  <si>
    <t>ODILA BERTOLLO CHAVES</t>
  </si>
  <si>
    <t>B29849</t>
  </si>
  <si>
    <t>ADRIANA BONAFE</t>
  </si>
  <si>
    <t>B29850</t>
  </si>
  <si>
    <t>ALEXANDRE DUTRA BORGES</t>
  </si>
  <si>
    <t>B29852</t>
  </si>
  <si>
    <t>LUCIA MARLENE WAGNER DE ALMEIDA</t>
  </si>
  <si>
    <t>B29854</t>
  </si>
  <si>
    <t>VITOR HUGO DAVILA FARIAS</t>
  </si>
  <si>
    <t>B29855</t>
  </si>
  <si>
    <t>ALEXANDRE GAY DE MATTOS</t>
  </si>
  <si>
    <t>B29856</t>
  </si>
  <si>
    <t>SONIA ELISABETE BAUNGRATZ</t>
  </si>
  <si>
    <t>B29857</t>
  </si>
  <si>
    <t>MIRIAM BORGES LOCH</t>
  </si>
  <si>
    <t>B29860</t>
  </si>
  <si>
    <t>ROMULO RISSO XAVIER</t>
  </si>
  <si>
    <t>01200480400000</t>
  </si>
  <si>
    <t>BAGE-RURAL-GER NORMAS PLANEJAM ACOMPANHA</t>
  </si>
  <si>
    <t>B29861</t>
  </si>
  <si>
    <t>VERA LUCIA MENEGAT</t>
  </si>
  <si>
    <t>10260000000000</t>
  </si>
  <si>
    <t>GASPAR</t>
  </si>
  <si>
    <t>B29863</t>
  </si>
  <si>
    <t>RICARDO FRIGHETTO</t>
  </si>
  <si>
    <t>B29864</t>
  </si>
  <si>
    <t>CARLOS SCHMITT PIMENTEL</t>
  </si>
  <si>
    <t>B29866</t>
  </si>
  <si>
    <t>CLAUDISNEY SOLDATTI DE AVILA</t>
  </si>
  <si>
    <t>B29868</t>
  </si>
  <si>
    <t>CLAUDIA CAYE</t>
  </si>
  <si>
    <t>CLAUDIA FERNANDA RIBEIRO DE ARAUJO</t>
  </si>
  <si>
    <t>00100601111000</t>
  </si>
  <si>
    <t>CREDITO-GCGCP-GER CRED GER CONS PRO</t>
  </si>
  <si>
    <t>B29872</t>
  </si>
  <si>
    <t>LEONI GIACOMIN</t>
  </si>
  <si>
    <t>03100450000000</t>
  </si>
  <si>
    <t>PASSO FUNDO-UNIDADE DE CAMBIO</t>
  </si>
  <si>
    <t>B29873</t>
  </si>
  <si>
    <t>CLAUDIO ROMARIO MUNHOZ DA SILVEIRA</t>
  </si>
  <si>
    <t>B29875</t>
  </si>
  <si>
    <t>ROSA HELENA MONEGO</t>
  </si>
  <si>
    <t>B29877</t>
  </si>
  <si>
    <t>ADRIANA VANESSA BRENNER MONTALDO</t>
  </si>
  <si>
    <t>B29878</t>
  </si>
  <si>
    <t>JAQUELINE MARIA VOLPATO</t>
  </si>
  <si>
    <t>B29879</t>
  </si>
  <si>
    <t>ADRIANA LUCIA BONALUME DE CARVALHO</t>
  </si>
  <si>
    <t>B29880</t>
  </si>
  <si>
    <t>REGIS WAGNER MILLER</t>
  </si>
  <si>
    <t>B29886</t>
  </si>
  <si>
    <t>FELIPE LUIZ SLIPACKA</t>
  </si>
  <si>
    <t>00100460511000</t>
  </si>
  <si>
    <t>RISCO-GARC-GER ANAL RISCO CRED-CHEFIA</t>
  </si>
  <si>
    <t>B29888</t>
  </si>
  <si>
    <t>EDISON MEDEIROS POESTER</t>
  </si>
  <si>
    <t>B29889</t>
  </si>
  <si>
    <t>JANE SALETE DE CAMPOS KOHLS</t>
  </si>
  <si>
    <t>B29890</t>
  </si>
  <si>
    <t>EDILENE GHIGNATTI FAGUNDES</t>
  </si>
  <si>
    <t>00100830311000</t>
  </si>
  <si>
    <t>NEGOCIOS ESPECIAIS-GGC-GER GEST CONT-CH</t>
  </si>
  <si>
    <t>B29893</t>
  </si>
  <si>
    <t>LUCIMAR ALTAMIRANDA REMEDY DA SILVA</t>
  </si>
  <si>
    <t>B29894</t>
  </si>
  <si>
    <t>ISABEL CRISTINA DALLEPIANE</t>
  </si>
  <si>
    <t>B29895</t>
  </si>
  <si>
    <t>MARCIA ZIEGLER CORDEIRO</t>
  </si>
  <si>
    <t>B29896</t>
  </si>
  <si>
    <t>MARCO AURELIO MEDEIROS PERFETO</t>
  </si>
  <si>
    <t>B29897</t>
  </si>
  <si>
    <t>FABIO LOUREIRO VAREIRA</t>
  </si>
  <si>
    <t>03300000032700</t>
  </si>
  <si>
    <t>RIO GRANDE-SUPRG</t>
  </si>
  <si>
    <t>B29898</t>
  </si>
  <si>
    <t>MARA IVETE CESAR</t>
  </si>
  <si>
    <t>B29899</t>
  </si>
  <si>
    <t>NEILAMAR CANEZ BRAGA</t>
  </si>
  <si>
    <t>B29900</t>
  </si>
  <si>
    <t>SERGIO SOUZA DE MELLO</t>
  </si>
  <si>
    <t>B29901</t>
  </si>
  <si>
    <t>LUIZ FELIPE ADAMS</t>
  </si>
  <si>
    <t>00100450212000</t>
  </si>
  <si>
    <t>CAMBIO-GOC-CAMBIO-AREA ADMIN-ESCRIT</t>
  </si>
  <si>
    <t>B29902</t>
  </si>
  <si>
    <t>VERA RAQUEL BENTO VIEIRA</t>
  </si>
  <si>
    <t>B29904</t>
  </si>
  <si>
    <t>ANA REGINA DUARTE NEVES</t>
  </si>
  <si>
    <t>B29906</t>
  </si>
  <si>
    <t>CARLOS DANILO CEREZER</t>
  </si>
  <si>
    <t>B29908</t>
  </si>
  <si>
    <t>KARLA REGINA PONTES FERREIRA</t>
  </si>
  <si>
    <t>B29909</t>
  </si>
  <si>
    <t>MARIA CRISTINA TEIXEIRA</t>
  </si>
  <si>
    <t>B29910</t>
  </si>
  <si>
    <t>GILBERTO CARLOS PARIZZI</t>
  </si>
  <si>
    <t>B29911</t>
  </si>
  <si>
    <t>LUCIANA NUNCIO ALDROVANDI</t>
  </si>
  <si>
    <t>B29913</t>
  </si>
  <si>
    <t>ELISA APARECIDA DA SILVA FARIAS</t>
  </si>
  <si>
    <t>B29917</t>
  </si>
  <si>
    <t>WALTER GUIMARAES ALVES</t>
  </si>
  <si>
    <t>00100500311400</t>
  </si>
  <si>
    <t>SEGURANCA-GSCCCE-SEG INFRAESTRUTURA</t>
  </si>
  <si>
    <t>B29919</t>
  </si>
  <si>
    <t>JANETE SUZANA PALUDO</t>
  </si>
  <si>
    <t>MARINA MARGARETE MONTEIRO</t>
  </si>
  <si>
    <t>B29921</t>
  </si>
  <si>
    <t>ROSELI LINCK MORONI</t>
  </si>
  <si>
    <t>B29922</t>
  </si>
  <si>
    <t>LUCIANO SARAIVA</t>
  </si>
  <si>
    <t>00100271011000</t>
  </si>
  <si>
    <t>GESTAO-GPO-CHEFIA</t>
  </si>
  <si>
    <t>B29926</t>
  </si>
  <si>
    <t>SANDRA REGINA DA SILVA MACHADO</t>
  </si>
  <si>
    <t>B29928</t>
  </si>
  <si>
    <t>BLASIO ANTONIO HILLEBRAND</t>
  </si>
  <si>
    <t>B29929</t>
  </si>
  <si>
    <t>NEDIO JOSE PATIES</t>
  </si>
  <si>
    <t>00100480811000</t>
  </si>
  <si>
    <t>RURAL-GCRR-GER CREDI RECUR REPASSAD</t>
  </si>
  <si>
    <t>B29930</t>
  </si>
  <si>
    <t>LURDES NASCIMENTO DIAS COFFY</t>
  </si>
  <si>
    <t>B29934</t>
  </si>
  <si>
    <t>LAURI ALEXANDRE PEREIRA</t>
  </si>
  <si>
    <t>B29936</t>
  </si>
  <si>
    <t>MAURO XAVIER MILAN</t>
  </si>
  <si>
    <t>B29937</t>
  </si>
  <si>
    <t>JULIANA POTTER</t>
  </si>
  <si>
    <t>B29938</t>
  </si>
  <si>
    <t>ANA MAGALI HAESBAERT CECHIN</t>
  </si>
  <si>
    <t>B29939</t>
  </si>
  <si>
    <t>SIMONE BORTOLUZ LORANDI</t>
  </si>
  <si>
    <t>B29940</t>
  </si>
  <si>
    <t>TOMAS OSORIO DA SILVA DORNELES</t>
  </si>
  <si>
    <t>B29941</t>
  </si>
  <si>
    <t>MARILDA SIMONETE BRESSANELLI</t>
  </si>
  <si>
    <t>B29942</t>
  </si>
  <si>
    <t>MARLEI TERESINHA HERMES DESIMON</t>
  </si>
  <si>
    <t>B29946</t>
  </si>
  <si>
    <t>ADRIANA FICAGNA</t>
  </si>
  <si>
    <t>B29947</t>
  </si>
  <si>
    <t>CARMEN DENISE DIAS VEIGA</t>
  </si>
  <si>
    <t>B29949</t>
  </si>
  <si>
    <t>CARMEN REGINA DOTTA</t>
  </si>
  <si>
    <t>B29950</t>
  </si>
  <si>
    <t>MARCIO ROBERTO WINGERT</t>
  </si>
  <si>
    <t>03082500000000</t>
  </si>
  <si>
    <t>B29951</t>
  </si>
  <si>
    <t>FERNANDO ALMEIDA MARQUES</t>
  </si>
  <si>
    <t>00100381811400</t>
  </si>
  <si>
    <t>SISTEMAS-GP I-TERMINAL FINANCEIRO R</t>
  </si>
  <si>
    <t>B29952</t>
  </si>
  <si>
    <t>ANDRE CARVALHO LACERDA</t>
  </si>
  <si>
    <t>B29953</t>
  </si>
  <si>
    <t>ADRIANA ANDREAZZA MORANDO</t>
  </si>
  <si>
    <t>B29955</t>
  </si>
  <si>
    <t>PAULA ONGARATTO BERTARELLO</t>
  </si>
  <si>
    <t>B29956</t>
  </si>
  <si>
    <t>MARCIA ANVERSA TEIXEIRA</t>
  </si>
  <si>
    <t>B29957</t>
  </si>
  <si>
    <t>REGINA AZEVEDO DE FREITAS</t>
  </si>
  <si>
    <t>B29958</t>
  </si>
  <si>
    <t>MARIA LUCIA BOLZAN MAZZUCO</t>
  </si>
  <si>
    <t>B29959</t>
  </si>
  <si>
    <t>MARIA FERMINA DE C MONTIEL SILVEIRA</t>
  </si>
  <si>
    <t>B29960</t>
  </si>
  <si>
    <t>SILVIA MARIA SILVA FIGUEIREDO</t>
  </si>
  <si>
    <t>B29961</t>
  </si>
  <si>
    <t>KATIA REGINA CAPONI HANSEN</t>
  </si>
  <si>
    <t>B29963</t>
  </si>
  <si>
    <t>FORTUNATO ANDREIS FILHO</t>
  </si>
  <si>
    <t>B29964</t>
  </si>
  <si>
    <t>ANGELA MARIA SCHEID COLOSSI</t>
  </si>
  <si>
    <t>B29967</t>
  </si>
  <si>
    <t>ELISABETH GONCALVES BORTOLOTTO</t>
  </si>
  <si>
    <t>B29968</t>
  </si>
  <si>
    <t>HELIO VINICIUS DE OLIVEIRA SALERNO</t>
  </si>
  <si>
    <t>B29970</t>
  </si>
  <si>
    <t>MELCHIOR BIOTTO</t>
  </si>
  <si>
    <t>B29972</t>
  </si>
  <si>
    <t>VERA LUCIA SOBIERAYSKI MATUSIAK</t>
  </si>
  <si>
    <t>B29973</t>
  </si>
  <si>
    <t>RICARDO PAIM DA SILVA</t>
  </si>
  <si>
    <t>B29975</t>
  </si>
  <si>
    <t>ANGELA CLEONICE TRESCASTRO DA SILVA</t>
  </si>
  <si>
    <t>B29976</t>
  </si>
  <si>
    <t>ADEMIR MALCORRA MOTTA</t>
  </si>
  <si>
    <t>B29978</t>
  </si>
  <si>
    <t>CLARINDA LENI WAGNER</t>
  </si>
  <si>
    <t>B29985</t>
  </si>
  <si>
    <t>ISABEL CRISTINA FLORES</t>
  </si>
  <si>
    <t>B29986</t>
  </si>
  <si>
    <t>ELVIO BIASI BOLZAN</t>
  </si>
  <si>
    <t>B29987</t>
  </si>
  <si>
    <t>SYLVIA HELENA COSTA VITORIA</t>
  </si>
  <si>
    <t>B29989</t>
  </si>
  <si>
    <t>PLINIO FERNANDES MARTINS JUNIOR</t>
  </si>
  <si>
    <t>B29993</t>
  </si>
  <si>
    <t>ERNI DE ARRUDA</t>
  </si>
  <si>
    <t>B29994</t>
  </si>
  <si>
    <t>BRUNO SEFFRIN</t>
  </si>
  <si>
    <t>B29995</t>
  </si>
  <si>
    <t>ALEXANDRE ANDRE BARRETO</t>
  </si>
  <si>
    <t>B29996</t>
  </si>
  <si>
    <t>GISELE REGINA PETKOVICZ</t>
  </si>
  <si>
    <t>B29997</t>
  </si>
  <si>
    <t>JONI MARIO PINTO FERREIRA</t>
  </si>
  <si>
    <t>B29999</t>
  </si>
  <si>
    <t>JACIRA DA ROCHA GUTERRES</t>
  </si>
  <si>
    <t>B30001</t>
  </si>
  <si>
    <t>SIMONE JARDIM DE CASTRO</t>
  </si>
  <si>
    <t>B30002</t>
  </si>
  <si>
    <t>LUCIMERI CERENTINI RAUBER</t>
  </si>
  <si>
    <t>B30003</t>
  </si>
  <si>
    <t>ILSA DE FATIMA FLORES OLIVEIRA</t>
  </si>
  <si>
    <t>B30004</t>
  </si>
  <si>
    <t>LUIS MILTON DELLA GIUSTINA</t>
  </si>
  <si>
    <t>B30007</t>
  </si>
  <si>
    <t>FRANCISCA MORIM DE CAMPOS VELHO</t>
  </si>
  <si>
    <t>00101630111000</t>
  </si>
  <si>
    <t>NEGOCIOS DIGITAIS RELACI CLIENTES-CHEFIA</t>
  </si>
  <si>
    <t>CARLA RAQUEL XAVIER COUTO</t>
  </si>
  <si>
    <t>B30009</t>
  </si>
  <si>
    <t>ROBERTO LUIZ CARNEIRO PEREIRA</t>
  </si>
  <si>
    <t>B30010</t>
  </si>
  <si>
    <t>PAULO HENRIQUE MAZOCO</t>
  </si>
  <si>
    <t>B30012</t>
  </si>
  <si>
    <t>LEISE APARECIDA COGO MENDES</t>
  </si>
  <si>
    <t>B30016</t>
  </si>
  <si>
    <t>JOSE LUIZ SCHWAN DIAS</t>
  </si>
  <si>
    <t>B30017</t>
  </si>
  <si>
    <t>MARIA ISABEL FAGUNDES</t>
  </si>
  <si>
    <t>00300000015100</t>
  </si>
  <si>
    <t>AZENHA-C ESTADUAL SAUDE</t>
  </si>
  <si>
    <t>B30018</t>
  </si>
  <si>
    <t>JARBAS LEMES WINCKLER</t>
  </si>
  <si>
    <t>B30020</t>
  </si>
  <si>
    <t>MILTON ROBERTO VILLANOVA MATTE</t>
  </si>
  <si>
    <t>B30023</t>
  </si>
  <si>
    <t>ELISABET PERLEBERG VARGAS</t>
  </si>
  <si>
    <t>B30024</t>
  </si>
  <si>
    <t>ROGERIO DA ENCARNACAO VIEIRA</t>
  </si>
  <si>
    <t>B30025</t>
  </si>
  <si>
    <t>CLAUDIO LUIS CAVAZZOTO</t>
  </si>
  <si>
    <t>B30026</t>
  </si>
  <si>
    <t>SUELENE MULLER LERMEN</t>
  </si>
  <si>
    <t>B30028</t>
  </si>
  <si>
    <t>MARCOS CEZAR ROGGIA RAGAGNIN</t>
  </si>
  <si>
    <t>03500330000000</t>
  </si>
  <si>
    <t>SANTA MARIA-UNIDADE COMERCIAL CORPORATIVA</t>
  </si>
  <si>
    <t>B30033</t>
  </si>
  <si>
    <t>LUIZ CARLOS RODRIGUES DA SILVA</t>
  </si>
  <si>
    <t>B30035</t>
  </si>
  <si>
    <t>ROMEU ROGGIA</t>
  </si>
  <si>
    <t>B30037</t>
  </si>
  <si>
    <t>MARCIA CORONA DA SILVA</t>
  </si>
  <si>
    <t>B30038</t>
  </si>
  <si>
    <t>GELSA MARIA GRENDENE</t>
  </si>
  <si>
    <t>B30039</t>
  </si>
  <si>
    <t>RONALDO OLIVEIRA MACHADO</t>
  </si>
  <si>
    <t>B30042</t>
  </si>
  <si>
    <t>ANTONIO CARLOS REVEILLEAU</t>
  </si>
  <si>
    <t>B30047</t>
  </si>
  <si>
    <t>ANGELA DA MOTTA BLACENA</t>
  </si>
  <si>
    <t>B30048</t>
  </si>
  <si>
    <t>MARCELO SEGOBIA DE LIMA</t>
  </si>
  <si>
    <t>B30052</t>
  </si>
  <si>
    <t>CARLOS CESAR DA SILVA</t>
  </si>
  <si>
    <t>B30055</t>
  </si>
  <si>
    <t>SAULO CAMPOS DOS SANTOS JUNIOR</t>
  </si>
  <si>
    <t>B30056</t>
  </si>
  <si>
    <t>JOSE ITIBERE DA SILVA PEREIRA</t>
  </si>
  <si>
    <t>B30057</t>
  </si>
  <si>
    <t>JULIO CESAR WANDSCHEER</t>
  </si>
  <si>
    <t>B30059</t>
  </si>
  <si>
    <t>MARIA BRISABEL LIMA DE SOUZA</t>
  </si>
  <si>
    <t>B30062</t>
  </si>
  <si>
    <t>ALBERTO SENGER</t>
  </si>
  <si>
    <t>00100381811500</t>
  </si>
  <si>
    <t>SISTEMAS-GP I-AUTORIZADORES EXTER C</t>
  </si>
  <si>
    <t>B30063</t>
  </si>
  <si>
    <t>ANTONIO SERGIO RODRIGUES VALENTE</t>
  </si>
  <si>
    <t>B30064</t>
  </si>
  <si>
    <t>CLEONICE BARBIERI</t>
  </si>
  <si>
    <t>06550000000000</t>
  </si>
  <si>
    <t>XANGRILA</t>
  </si>
  <si>
    <t>B30089</t>
  </si>
  <si>
    <t>CARLOS EDUARDO PROVENZANO</t>
  </si>
  <si>
    <t>B30098</t>
  </si>
  <si>
    <t>ONEIDE FEDRIZZI MACHADO</t>
  </si>
  <si>
    <t>00410000005900</t>
  </si>
  <si>
    <t>COLISEU-SEC JUSTICA SEGURANCA</t>
  </si>
  <si>
    <t>B30107</t>
  </si>
  <si>
    <t>PAULO VILLELA DUARTE</t>
  </si>
  <si>
    <t>B30122</t>
  </si>
  <si>
    <t>ERALDO JORGE DA SILVA</t>
  </si>
  <si>
    <t>B30124</t>
  </si>
  <si>
    <t>MARCELO RIBEIRO JENISCH</t>
  </si>
  <si>
    <t>B30125</t>
  </si>
  <si>
    <t>ROSA MARILIA DA CRUZ PACHECO</t>
  </si>
  <si>
    <t>00100860111100</t>
  </si>
  <si>
    <t>CONTRATACOES-APOIO</t>
  </si>
  <si>
    <t>B30128</t>
  </si>
  <si>
    <t>MERINULCE TORRES DE ANDRADE</t>
  </si>
  <si>
    <t>B30129</t>
  </si>
  <si>
    <t>JOANA BEATRIZ MARTINS CASTELLO BRANCO</t>
  </si>
  <si>
    <t>00100460111100</t>
  </si>
  <si>
    <t>RISCO-ADMINISTRACAO-APOIO</t>
  </si>
  <si>
    <t>B30137</t>
  </si>
  <si>
    <t>CARLOS HENRIQUE CARNEIRO HOLLERBACH</t>
  </si>
  <si>
    <t>B30141</t>
  </si>
  <si>
    <t>SANDRA MARIA JOSE DA COSTA</t>
  </si>
  <si>
    <t>B30148</t>
  </si>
  <si>
    <t>ROSEMERI BRITTO DA SILVA</t>
  </si>
  <si>
    <t>B30158</t>
  </si>
  <si>
    <t>MOACIR RILO DE CASTRO</t>
  </si>
  <si>
    <t>B30164</t>
  </si>
  <si>
    <t>MARIA HELENA ALMEIDA DA FONSECA</t>
  </si>
  <si>
    <t>B30166</t>
  </si>
  <si>
    <t>VANDILMA LOURENCO</t>
  </si>
  <si>
    <t>B30167</t>
  </si>
  <si>
    <t>FRANCISCO LUIZ DAL MORO</t>
  </si>
  <si>
    <t>B30172</t>
  </si>
  <si>
    <t>ANTONIO CARLOS MANZONI NUNES</t>
  </si>
  <si>
    <t>B30175</t>
  </si>
  <si>
    <t>TANIA MARA ELIAS MORAN</t>
  </si>
  <si>
    <t>B30184</t>
  </si>
  <si>
    <t>LENISE SANTOS PEREIRA</t>
  </si>
  <si>
    <t>B30187</t>
  </si>
  <si>
    <t>ISABEL DE OLIVEIRA HOFFMANN</t>
  </si>
  <si>
    <t>B30188</t>
  </si>
  <si>
    <t>MARIA CONCEICAO</t>
  </si>
  <si>
    <t>B30192</t>
  </si>
  <si>
    <t>RICARDO DOS SANTOS FERREIRA</t>
  </si>
  <si>
    <t>B30193</t>
  </si>
  <si>
    <t>JOAO FRANCISCO PATO OLIVEIRA</t>
  </si>
  <si>
    <t>B30198</t>
  </si>
  <si>
    <t>IRACEMA RULIAN BUENO</t>
  </si>
  <si>
    <t>B30199</t>
  </si>
  <si>
    <t>JOAO NUNES CARDOSO</t>
  </si>
  <si>
    <t>B30204</t>
  </si>
  <si>
    <t>MARISA TODESCHINI KLAIN</t>
  </si>
  <si>
    <t>B30205</t>
  </si>
  <si>
    <t>SONIA REGINA SARTOR</t>
  </si>
  <si>
    <t>B30206</t>
  </si>
  <si>
    <t>DIOGO CARDOSO</t>
  </si>
  <si>
    <t>B30218</t>
  </si>
  <si>
    <t>RICARDO RUIZ DE ARAUJO</t>
  </si>
  <si>
    <t>B30220</t>
  </si>
  <si>
    <t>CLAUDIO PAVINATO DA SILVA</t>
  </si>
  <si>
    <t>B30227</t>
  </si>
  <si>
    <t>JOSE FERNANDO DE OLIVEIRA</t>
  </si>
  <si>
    <t>B30238</t>
  </si>
  <si>
    <t>PAULO RICARDO ENGEL DE CASTRO</t>
  </si>
  <si>
    <t>B30251</t>
  </si>
  <si>
    <t>REJANE COSTA PASSUELLO</t>
  </si>
  <si>
    <t>B30262</t>
  </si>
  <si>
    <t>ROBERTO BALESTRIN</t>
  </si>
  <si>
    <t>00100490411000</t>
  </si>
  <si>
    <t>RECURSOS-GCA-GERENCIA</t>
  </si>
  <si>
    <t>B30266</t>
  </si>
  <si>
    <t>JOAO RENATO GARCIA DE MACEDO</t>
  </si>
  <si>
    <t>B30269</t>
  </si>
  <si>
    <t>VERA BEATRIZ ANDREGHETTO</t>
  </si>
  <si>
    <t>B30272</t>
  </si>
  <si>
    <t>JOSE ROBERTO DOS REIS SALGADO</t>
  </si>
  <si>
    <t>B30279</t>
  </si>
  <si>
    <t>ORION CARPES DA SILVA</t>
  </si>
  <si>
    <t>B30280</t>
  </si>
  <si>
    <t>JORGE RENATO DE SOUZA BORGES</t>
  </si>
  <si>
    <t>B30283</t>
  </si>
  <si>
    <t>ELIANE BEATRIZ DO CANTO VALIM</t>
  </si>
  <si>
    <t>B30284</t>
  </si>
  <si>
    <t>JOAO PEDRO FRANQUI DA ROSA</t>
  </si>
  <si>
    <t>B30287</t>
  </si>
  <si>
    <t>MARIA DE LOURDES COSTI GUERESI</t>
  </si>
  <si>
    <t>B30288</t>
  </si>
  <si>
    <t>ONILDA MARIA PETRO DUTRA</t>
  </si>
  <si>
    <t>B30289</t>
  </si>
  <si>
    <t>MARIA SIRLANE PFEIFFER</t>
  </si>
  <si>
    <t>B30291</t>
  </si>
  <si>
    <t>ELISETE SANTOS DA SILVA</t>
  </si>
  <si>
    <t>B30292</t>
  </si>
  <si>
    <t>SONIA WALKIRIA PIRES PAIXAO CORTES</t>
  </si>
  <si>
    <t>B30293</t>
  </si>
  <si>
    <t>ISABEL CRISTINA DA SILVA LEITE MEDEIROS</t>
  </si>
  <si>
    <t>00100351411000</t>
  </si>
  <si>
    <t>RECUPER CRED-GER COB REN CRED RECUP-CHEF</t>
  </si>
  <si>
    <t>B30294</t>
  </si>
  <si>
    <t>SUSANA MARIA SCHMIDT DE ALMEIDA</t>
  </si>
  <si>
    <t>B30295</t>
  </si>
  <si>
    <t>JOSE DELVO RODRIGUES DIAS</t>
  </si>
  <si>
    <t>B30296</t>
  </si>
  <si>
    <t>REGINA ALFAMA DE BORBA</t>
  </si>
  <si>
    <t>B30298</t>
  </si>
  <si>
    <t>HELIO VANON ARRUDA CORREA</t>
  </si>
  <si>
    <t>00100381812200</t>
  </si>
  <si>
    <t>SISTEMAS-GP I-TELEATENDIMENTO</t>
  </si>
  <si>
    <t>B30302</t>
  </si>
  <si>
    <t>ANA MARIA FERREIRA ROSA</t>
  </si>
  <si>
    <t>B30303</t>
  </si>
  <si>
    <t>VANIA SOUZA DE CASTRO</t>
  </si>
  <si>
    <t>B30306</t>
  </si>
  <si>
    <t>NEIVA TERESINHA VICTOR DO MONTE</t>
  </si>
  <si>
    <t>B30307</t>
  </si>
  <si>
    <t>JAIME DAGORT</t>
  </si>
  <si>
    <t>B30387</t>
  </si>
  <si>
    <t>ERNANI CASAGRANDE GUIMARAES</t>
  </si>
  <si>
    <t>B30392</t>
  </si>
  <si>
    <t>FERNANDO DA SILVA RAMOS FILHO</t>
  </si>
  <si>
    <t>00102142011200</t>
  </si>
  <si>
    <t>SEGER-GGS-GER GESTAO SOCIOAMBIENTAL</t>
  </si>
  <si>
    <t>B30403</t>
  </si>
  <si>
    <t>IARA MARIA MENESES DE OLIVEIRA</t>
  </si>
  <si>
    <t>00100860211100</t>
  </si>
  <si>
    <t>CONTRATACOES-GIPCC-GER INST PROC COM CON</t>
  </si>
  <si>
    <t>B30428</t>
  </si>
  <si>
    <t>JORGE LUIZ COSTA MELO</t>
  </si>
  <si>
    <t>B30453</t>
  </si>
  <si>
    <t>LUCIA DE FATIMA SILVA DA ROSA</t>
  </si>
  <si>
    <t>B30465</t>
  </si>
  <si>
    <t>LUIS FERNANDO MACHADO DA ROSA</t>
  </si>
  <si>
    <t>B30469</t>
  </si>
  <si>
    <t>MAGALI MARIA MELLO DA ROSA</t>
  </si>
  <si>
    <t>B30527</t>
  </si>
  <si>
    <t>RICARDO ENGLERT</t>
  </si>
  <si>
    <t>00102140101000</t>
  </si>
  <si>
    <t>SECRETARIA-ADMINISTRACAO</t>
  </si>
  <si>
    <t>B30529</t>
  </si>
  <si>
    <t>RICARDO RICHINITI HINGEL</t>
  </si>
  <si>
    <t>B30537</t>
  </si>
  <si>
    <t>ROSELI PANTA DE VARGAS</t>
  </si>
  <si>
    <t>00102142011000</t>
  </si>
  <si>
    <t>SEGER-GER GESTAO SOCIOAMBIENTAL-CHEFIA</t>
  </si>
  <si>
    <t>B30549</t>
  </si>
  <si>
    <t>SERGIO THEODOSIO GONCALVES</t>
  </si>
  <si>
    <t>B30577</t>
  </si>
  <si>
    <t>ESEQUIEL BARROS DIAS</t>
  </si>
  <si>
    <t>B30578</t>
  </si>
  <si>
    <t>OLAVO CESAR DIAS MEDEIROS</t>
  </si>
  <si>
    <t>B30583</t>
  </si>
  <si>
    <t>JOALINI GOMES LUIZ</t>
  </si>
  <si>
    <t>B30587</t>
  </si>
  <si>
    <t>LUIZ AFONSO CORREA RIBEIRO</t>
  </si>
  <si>
    <t>B30588</t>
  </si>
  <si>
    <t>WERNER KOHLER</t>
  </si>
  <si>
    <t>00100400111000</t>
  </si>
  <si>
    <t>CONTABILIDADE-CHEFIA</t>
  </si>
  <si>
    <t>B30590</t>
  </si>
  <si>
    <t>EDISON FURTADO OLETO</t>
  </si>
  <si>
    <t>00100580513000</t>
  </si>
  <si>
    <t>TECNOLOGIA-GPC-TALONAMENTO NOITE</t>
  </si>
  <si>
    <t>B30592</t>
  </si>
  <si>
    <t>MARIA ZULEICA ROSETTI</t>
  </si>
  <si>
    <t>B30596</t>
  </si>
  <si>
    <t>JEFFERSON VARELLA BERR</t>
  </si>
  <si>
    <t>B30601</t>
  </si>
  <si>
    <t>ALEXANDRE PEREIRA E SILVA</t>
  </si>
  <si>
    <t>B30617</t>
  </si>
  <si>
    <t>DANIEL RONALD DUTRA DA ROCHA</t>
  </si>
  <si>
    <t>B30626</t>
  </si>
  <si>
    <t>GISSEIA DELGADO SCHENATTO</t>
  </si>
  <si>
    <t>B30627</t>
  </si>
  <si>
    <t>ANTONIO CARLOS DE MENEZES VILANOVA</t>
  </si>
  <si>
    <t>B30630</t>
  </si>
  <si>
    <t>DANILO LOPES SEABRA</t>
  </si>
  <si>
    <t>B30631</t>
  </si>
  <si>
    <t>JOAO CARLOS CHITOLINA</t>
  </si>
  <si>
    <t>00100381911400</t>
  </si>
  <si>
    <t>SISTEMAS-GP II-LIMITES CREDITO E GA</t>
  </si>
  <si>
    <t>B30634</t>
  </si>
  <si>
    <t>ESTELA MAR WEBBER DE VARGAS</t>
  </si>
  <si>
    <t>B30635</t>
  </si>
  <si>
    <t>ISAAC BOEIRA DE OLIVEIRA</t>
  </si>
  <si>
    <t>00100400311000</t>
  </si>
  <si>
    <t>CONTABILIDADE-GSC-GER SERV CONTA-CH</t>
  </si>
  <si>
    <t>B30638</t>
  </si>
  <si>
    <t>JANE REALI</t>
  </si>
  <si>
    <t>00100830611100</t>
  </si>
  <si>
    <t>NEGOCIOS ESPECI-GCBS-GER CORRES BANC SUB</t>
  </si>
  <si>
    <t>B30646</t>
  </si>
  <si>
    <t>CLAUDIA TEIXEIRA GODINHO ALENCASTRO</t>
  </si>
  <si>
    <t>B30647</t>
  </si>
  <si>
    <t>REGIS WEISSHEIMER</t>
  </si>
  <si>
    <t>B30650</t>
  </si>
  <si>
    <t>LEO OLAVO AMARAL POSSANI</t>
  </si>
  <si>
    <t>B30658</t>
  </si>
  <si>
    <t>ALEXANDRE PIZZATO</t>
  </si>
  <si>
    <t>02170580200000</t>
  </si>
  <si>
    <t>FLORIANOPOLIS-TECNOLOGIA-GOP-GERENCIA DE OPERACOE</t>
  </si>
  <si>
    <t>B30660</t>
  </si>
  <si>
    <t>ELISABETH GOMES PAZ</t>
  </si>
  <si>
    <t>B30720</t>
  </si>
  <si>
    <t>RAMIREZ GONCALVES SOUSA</t>
  </si>
  <si>
    <t>B30724</t>
  </si>
  <si>
    <t>JULIANA VANZUITA CARRASCOZA</t>
  </si>
  <si>
    <t>B30730</t>
  </si>
  <si>
    <t>SELMA HELENA SILVA DE LOUREIRO</t>
  </si>
  <si>
    <t>01110350000000</t>
  </si>
  <si>
    <t>CIDADE JARDIM-UNIDADE DE RECUPERACAO DE CREDITOS</t>
  </si>
  <si>
    <t>B30734</t>
  </si>
  <si>
    <t>MARCELO VOLOCH KARBEL</t>
  </si>
  <si>
    <t>B30752</t>
  </si>
  <si>
    <t>KARINA SEIXAS COSTA</t>
  </si>
  <si>
    <t>03450330000000</t>
  </si>
  <si>
    <t>SALVADOR-UNIDADE COMERCIAL CORPORATIVA</t>
  </si>
  <si>
    <t>B30756</t>
  </si>
  <si>
    <t>OSMAR CAMARGO BITENCOURT JUNIOR</t>
  </si>
  <si>
    <t>B30758</t>
  </si>
  <si>
    <t>DANIA ANGELICA POLETTO PORTO</t>
  </si>
  <si>
    <t>B30805</t>
  </si>
  <si>
    <t>SERGIO ANTONIO BORDIN</t>
  </si>
  <si>
    <t>00100382311000</t>
  </si>
  <si>
    <t>SISTEMAS-GP-GERENCIA DE PROJETOS V-CHEFI</t>
  </si>
  <si>
    <t>B30810</t>
  </si>
  <si>
    <t>FATIMA TEREZINHA G GARBELOTTI</t>
  </si>
  <si>
    <t>B30811</t>
  </si>
  <si>
    <t>CLAUDIO GIULIANO</t>
  </si>
  <si>
    <t>B30825</t>
  </si>
  <si>
    <t>CARLOS RENATO NEUMANN</t>
  </si>
  <si>
    <t>00100580512600</t>
  </si>
  <si>
    <t>TECNOLOGIA-GPC-PREPARO MADRUGADA</t>
  </si>
  <si>
    <t>B30828</t>
  </si>
  <si>
    <t>CARLOS EDUARDO FLORES CAMARGO</t>
  </si>
  <si>
    <t>B30830</t>
  </si>
  <si>
    <t>LEONICE CAVADA MASSON</t>
  </si>
  <si>
    <t>00100580312400</t>
  </si>
  <si>
    <t>TECNOLOGIA-GRC-TELECOM MOVEL</t>
  </si>
  <si>
    <t>B30833</t>
  </si>
  <si>
    <t>CARLOS AURELIO CHIARAMONTE</t>
  </si>
  <si>
    <t>B30837</t>
  </si>
  <si>
    <t>HAMILTON ELIAS MORAES</t>
  </si>
  <si>
    <t>HOMERO OSVALDO MAGAJEWSKI</t>
  </si>
  <si>
    <t>00100382212300</t>
  </si>
  <si>
    <t>SISTEMAS-GP IV-SUBSIDIARIAS</t>
  </si>
  <si>
    <t>B30840</t>
  </si>
  <si>
    <t>CARLOS EDUARDO WAGNER</t>
  </si>
  <si>
    <t>B30841</t>
  </si>
  <si>
    <t>MARTINHO LUMERTZ MAGNUS</t>
  </si>
  <si>
    <t>00100580512700</t>
  </si>
  <si>
    <t>TECNOLOGIA-GPC-TALONAMENTO MADRUGAD</t>
  </si>
  <si>
    <t>B30846</t>
  </si>
  <si>
    <t>JORGE ANDRE DE ANDRADE</t>
  </si>
  <si>
    <t>00100580512100</t>
  </si>
  <si>
    <t>TECNOLOGIA-GPC-PLANEJA PRODUC MADRU</t>
  </si>
  <si>
    <t>B30848</t>
  </si>
  <si>
    <t>LUIZ CARLOS BAUERMANN</t>
  </si>
  <si>
    <t>00100580214100</t>
  </si>
  <si>
    <t>TECNOLOGIA-GOP-SUP SERVIDORES WINDOWS</t>
  </si>
  <si>
    <t>B30851</t>
  </si>
  <si>
    <t>NEUSA STIFFT PEREIRA</t>
  </si>
  <si>
    <t>B30853</t>
  </si>
  <si>
    <t>VILMAR JOSE MENDONCA</t>
  </si>
  <si>
    <t>B30856</t>
  </si>
  <si>
    <t>LIANE HASSE KLINGENBERG</t>
  </si>
  <si>
    <t>00100580411200</t>
  </si>
  <si>
    <t>TECNOLOGIA-GSA-SUPORTE A PRODUTOS</t>
  </si>
  <si>
    <t>B30857</t>
  </si>
  <si>
    <t>VITOR HUGO TIPA</t>
  </si>
  <si>
    <t>00100382311900</t>
  </si>
  <si>
    <t>SISTEMAS-GP V-SISTEMAS TERCEIRIZADOS</t>
  </si>
  <si>
    <t>B30858</t>
  </si>
  <si>
    <t>DIANA LEITE GUARIENTI</t>
  </si>
  <si>
    <t>B30861</t>
  </si>
  <si>
    <t>MARIA DORALINA VIANA SANTOS</t>
  </si>
  <si>
    <t>00100290301100</t>
  </si>
  <si>
    <t>ATENDIMENTO-GCT-COBRANCA</t>
  </si>
  <si>
    <t>B30870</t>
  </si>
  <si>
    <t>JOAO CARLOS SALDANHA</t>
  </si>
  <si>
    <t>B30871</t>
  </si>
  <si>
    <t>SILVIO LUIS PIGHINI DA SILVA</t>
  </si>
  <si>
    <t>00100300911100</t>
  </si>
  <si>
    <t>GESTAO PESSOAS-GPGP-GER PROJ GEST P</t>
  </si>
  <si>
    <t>B30875</t>
  </si>
  <si>
    <t>ANGELA MARIA KRUSSER</t>
  </si>
  <si>
    <t>B30883</t>
  </si>
  <si>
    <t>WALMIR ROBERTO COSTA</t>
  </si>
  <si>
    <t>B30884</t>
  </si>
  <si>
    <t>JULIO CESAR RODRIGUES DOS SANTOS</t>
  </si>
  <si>
    <t>B30888</t>
  </si>
  <si>
    <t>LAUDELINO CORREA DA SILVA NETO</t>
  </si>
  <si>
    <t>00100381111500</t>
  </si>
  <si>
    <t>SISTEMAS-GST-FERRAM DESENV E METODOLOGIA</t>
  </si>
  <si>
    <t>B30889</t>
  </si>
  <si>
    <t>GABRIEL EDUARDO DUARTE RODRIGUES</t>
  </si>
  <si>
    <t>B30891</t>
  </si>
  <si>
    <t>LUIZ CARLOS FABRIS FELISBERTO</t>
  </si>
  <si>
    <t>00100580512200</t>
  </si>
  <si>
    <t>TECNOLOGIA-GPC-AMBIENTE DE PRODUCAO</t>
  </si>
  <si>
    <t>B30893</t>
  </si>
  <si>
    <t>ALVARO JOSE SILVA DA SILVA</t>
  </si>
  <si>
    <t>B30894</t>
  </si>
  <si>
    <t>LUCIA HELENA MAYA SILVA</t>
  </si>
  <si>
    <t>00100901211100</t>
  </si>
  <si>
    <t>BANRISUL CARTOES-GPV-GER PRODUTOS VERO</t>
  </si>
  <si>
    <t>B30895</t>
  </si>
  <si>
    <t>HELIO ANTONIO MILANESI</t>
  </si>
  <si>
    <t>B30897</t>
  </si>
  <si>
    <t>RUY SA JARDIM DE OLIVEIRA</t>
  </si>
  <si>
    <t>00100720111000</t>
  </si>
  <si>
    <t>PATRIMONIAL-CHEFIA</t>
  </si>
  <si>
    <t>B30898</t>
  </si>
  <si>
    <t>SONIA BEATRIZ FERREIRA DA SILVA</t>
  </si>
  <si>
    <t>B30899</t>
  </si>
  <si>
    <t>RENATO GOMES SILVEIRA</t>
  </si>
  <si>
    <t>B30900</t>
  </si>
  <si>
    <t>ANGELA MARIA SCHREINERT</t>
  </si>
  <si>
    <t>00100580511100</t>
  </si>
  <si>
    <t>TECNOLOGIA-GPC-MUDANCA E LIBERACOES</t>
  </si>
  <si>
    <t>B30902</t>
  </si>
  <si>
    <t>JOSE PAULO DE OLIVEIRA CHICHURRA</t>
  </si>
  <si>
    <t>00100580214000</t>
  </si>
  <si>
    <t>TECNOLOGIA-GOP-SISTEMAS UNIX E LINUX</t>
  </si>
  <si>
    <t>B30904</t>
  </si>
  <si>
    <t>SONIA DEOTTI DOS SANTOS</t>
  </si>
  <si>
    <t>00100580511800</t>
  </si>
  <si>
    <t>TECNOLOGIA-GPC-PLANEJA PRODUCAO TAR</t>
  </si>
  <si>
    <t>B30907</t>
  </si>
  <si>
    <t>NEIDA REJANE DOS SANTOS MENDONCA</t>
  </si>
  <si>
    <t>B30908</t>
  </si>
  <si>
    <t>BRAUNER FERNANDO CABRAL GOMES</t>
  </si>
  <si>
    <t>MARISA BEATRIZ RODRIGUES HONORATO</t>
  </si>
  <si>
    <t>00100382611400</t>
  </si>
  <si>
    <t>SISTEMAS-GFS-SELECAO E TREINAMENTO</t>
  </si>
  <si>
    <t>B30910</t>
  </si>
  <si>
    <t>JANE MONTIEL STOCCO</t>
  </si>
  <si>
    <t>B30911</t>
  </si>
  <si>
    <t>CEZAR WILSON MARTINEZ FELIX</t>
  </si>
  <si>
    <t>B30915</t>
  </si>
  <si>
    <t>IRAIDE MARIA BORGHETTI VALER</t>
  </si>
  <si>
    <t>B30917</t>
  </si>
  <si>
    <t>RENO BARSANTI</t>
  </si>
  <si>
    <t>B30919</t>
  </si>
  <si>
    <t>JURANDIR MELLO FLORISBAL</t>
  </si>
  <si>
    <t>B30920</t>
  </si>
  <si>
    <t>CLAUDIO ROBERTO DA SILVA</t>
  </si>
  <si>
    <t>B30923</t>
  </si>
  <si>
    <t>CLAUDIO SARTOR JUNIOR</t>
  </si>
  <si>
    <t>B30926</t>
  </si>
  <si>
    <t>JORGE MARCELINO CUNHA CAVALHEIRO</t>
  </si>
  <si>
    <t>B30928</t>
  </si>
  <si>
    <t>IDENE VERONICA KOTZ</t>
  </si>
  <si>
    <t>00100580711800</t>
  </si>
  <si>
    <t>TECNOLOGIA-GPDC-ADMINISTR TELECOM FATURA</t>
  </si>
  <si>
    <t>B30929</t>
  </si>
  <si>
    <t>MARTA BEATRIZ COUTINHO SARAIVA</t>
  </si>
  <si>
    <t>00100382312000</t>
  </si>
  <si>
    <t>SISTEMAS-GP V- AUTOMACAO MARKETING</t>
  </si>
  <si>
    <t>B30931</t>
  </si>
  <si>
    <t>MARLENE BENVEGNU</t>
  </si>
  <si>
    <t>00100382611200</t>
  </si>
  <si>
    <t>SISTEMAS-GFS-CONTROL PROJETO E LOGI</t>
  </si>
  <si>
    <t>B30932</t>
  </si>
  <si>
    <t>ENZO THEOBALDO DE SANTIS</t>
  </si>
  <si>
    <t>00100500211000</t>
  </si>
  <si>
    <t>SEGURANCA-GPAS-GER PROJ ADMINI SEG-</t>
  </si>
  <si>
    <t>CARMEN LUCIA EILERT</t>
  </si>
  <si>
    <t>B30939</t>
  </si>
  <si>
    <t>IOLANDA DO NASCIMENTO R OHLWEILER</t>
  </si>
  <si>
    <t>B30940</t>
  </si>
  <si>
    <t>IARA DE LOURDES RIBEIRO COLAR</t>
  </si>
  <si>
    <t>00100410111200</t>
  </si>
  <si>
    <t>GOVERNOS-ADMINISTRACAO-APOIO</t>
  </si>
  <si>
    <t>B30942</t>
  </si>
  <si>
    <t>IZIS RIBEIRO MOREIRA</t>
  </si>
  <si>
    <t>B30943</t>
  </si>
  <si>
    <t>ALEXANDRE CUNHA DA SILVA</t>
  </si>
  <si>
    <t>00100580411100</t>
  </si>
  <si>
    <t>TECNOLOGIA-GSA-SISTM OPERC GRANDE PORTE</t>
  </si>
  <si>
    <t>B30944</t>
  </si>
  <si>
    <t>JANE AGUIAR BARBOZA</t>
  </si>
  <si>
    <t>B30946</t>
  </si>
  <si>
    <t>ALBERTO VIECELI FILHO</t>
  </si>
  <si>
    <t>B30947</t>
  </si>
  <si>
    <t>SARA MARIA SEFFRIN CUSTODIO</t>
  </si>
  <si>
    <t>B30949</t>
  </si>
  <si>
    <t>TITO ESMELINDRO FRIGI DA ROSA</t>
  </si>
  <si>
    <t>B30955</t>
  </si>
  <si>
    <t>ERMAR SAMPAIO BECKER</t>
  </si>
  <si>
    <t>B30956</t>
  </si>
  <si>
    <t>JANETE REMUS</t>
  </si>
  <si>
    <t>B30957</t>
  </si>
  <si>
    <t>CARMEN REGINA SPERINDE BACHER</t>
  </si>
  <si>
    <t>B30959</t>
  </si>
  <si>
    <t>REJANE ZAPELLA ROCHA</t>
  </si>
  <si>
    <t>00100580511000</t>
  </si>
  <si>
    <t>TECNOLOGIA-GPC-GER PLANE CONTROL-CH</t>
  </si>
  <si>
    <t>B30960</t>
  </si>
  <si>
    <t>ROSANE DOS SANTOS MORAIS</t>
  </si>
  <si>
    <t>B30961</t>
  </si>
  <si>
    <t>JULIO CESAR DA SILVA</t>
  </si>
  <si>
    <t>B30962</t>
  </si>
  <si>
    <t>CLAUDIA MARIZA GOIA DE OLIVEIRA</t>
  </si>
  <si>
    <t>B30963</t>
  </si>
  <si>
    <t>GERALDO DA SILVA PILLMANN</t>
  </si>
  <si>
    <t>B30964</t>
  </si>
  <si>
    <t>ALDORI FLORES CASANOVA</t>
  </si>
  <si>
    <t>B30966</t>
  </si>
  <si>
    <t>CINTYA DE FLEYTAS</t>
  </si>
  <si>
    <t>B30967</t>
  </si>
  <si>
    <t>RENATO BERNARDES BARRETO</t>
  </si>
  <si>
    <t>00100580311900</t>
  </si>
  <si>
    <t>TECNOLOGIA-GRC-SUPORTE SEGURANCA RE</t>
  </si>
  <si>
    <t>B30968</t>
  </si>
  <si>
    <t>MARIO LUIZ TELES DA SILVA</t>
  </si>
  <si>
    <t>B30969</t>
  </si>
  <si>
    <t>JOANA LUCIA RODRIGUES RECOVA</t>
  </si>
  <si>
    <t>B30970</t>
  </si>
  <si>
    <t>UIRAJA PIRES MURILLO</t>
  </si>
  <si>
    <t>00100380111200</t>
  </si>
  <si>
    <t>SISTEMAS-ADMINISTRACAO-APOIO</t>
  </si>
  <si>
    <t>B30973</t>
  </si>
  <si>
    <t>FRANCISCO JERONIMO DIAS NETO</t>
  </si>
  <si>
    <t>00100580513600</t>
  </si>
  <si>
    <t>TECNOLOGIA-GPC-SUP TRANSF ELETRONICA</t>
  </si>
  <si>
    <t>B30974</t>
  </si>
  <si>
    <t>VERA LUCIA DOS SANTOS MACHADO</t>
  </si>
  <si>
    <t>B30975</t>
  </si>
  <si>
    <t>SONIA OROCZKO</t>
  </si>
  <si>
    <t>B30976</t>
  </si>
  <si>
    <t>CARLOS ROBERTO VALMORBIDA</t>
  </si>
  <si>
    <t>00100790211000</t>
  </si>
  <si>
    <t>OUVIDORIA-GPSO-GER PLANEJ SUPORTE OPERA</t>
  </si>
  <si>
    <t>B30977</t>
  </si>
  <si>
    <t>SERGIO AUGUSTO FERREIRA BREYER</t>
  </si>
  <si>
    <t>00100580512500</t>
  </si>
  <si>
    <t>TECNOLOGIA-GPC-PREPARO NOITE</t>
  </si>
  <si>
    <t>B30978</t>
  </si>
  <si>
    <t>IRODI DIAS DA SILVA</t>
  </si>
  <si>
    <t>00100580513700</t>
  </si>
  <si>
    <t>TECNOLOGIA-GPC-MONITORACAO DOCUMENTACAO</t>
  </si>
  <si>
    <t>B30981</t>
  </si>
  <si>
    <t>ROSANE MARIA RIBEIRO REA</t>
  </si>
  <si>
    <t>B30982</t>
  </si>
  <si>
    <t>TANIA REGINA RODRIGUES PEREIRA</t>
  </si>
  <si>
    <t>00100580512300</t>
  </si>
  <si>
    <t>TECNOLOGIA-GPC-PREPARO MANHA</t>
  </si>
  <si>
    <t>B30985</t>
  </si>
  <si>
    <t>LIARA LARANJEIRA</t>
  </si>
  <si>
    <t>RENATO PEDROSO BAUMGARTEN</t>
  </si>
  <si>
    <t>00100580413000</t>
  </si>
  <si>
    <t>TECNOLOGIA-GSA-SUPORTE NOVAS TECNOLOGIA</t>
  </si>
  <si>
    <t>RONALDO GUIMARAES SOARES</t>
  </si>
  <si>
    <t>00100382312100</t>
  </si>
  <si>
    <t>SISTEMAS-GP V-APLICACOES CARTAO SMART</t>
  </si>
  <si>
    <t>B30991</t>
  </si>
  <si>
    <t>ALOAR GRIGGIO FILHO</t>
  </si>
  <si>
    <t>00100382611700</t>
  </si>
  <si>
    <t>SISTEMAS-GFS-AUTOMACAO COMERCIAL</t>
  </si>
  <si>
    <t>B30993</t>
  </si>
  <si>
    <t>LUCIANE LIMA KOHLRAUSCH</t>
  </si>
  <si>
    <t>B30994</t>
  </si>
  <si>
    <t>MARIA CRISTINA DA FONTOURA GOMES</t>
  </si>
  <si>
    <t>B30995</t>
  </si>
  <si>
    <t>MIRIAM BEATRIZ MOREIRA DE MIRANDA</t>
  </si>
  <si>
    <t>B30996</t>
  </si>
  <si>
    <t>TEREZINHA MARLENI DOS SANTOS MALAQUIAS</t>
  </si>
  <si>
    <t>SERGIO VILANOVA</t>
  </si>
  <si>
    <t>00100580111000</t>
  </si>
  <si>
    <t>TECNOLOGIA-ADMINISTRACAO-CHEFIA</t>
  </si>
  <si>
    <t>B31004</t>
  </si>
  <si>
    <t>DULCE HELENA KESSLER DE ALMEIDA</t>
  </si>
  <si>
    <t>JUAREZ DAGOSTINI</t>
  </si>
  <si>
    <t>00100580711200</t>
  </si>
  <si>
    <t>TECNOLOGIA-GPDC-SUPORTE SISTEMA INF</t>
  </si>
  <si>
    <t>B31009</t>
  </si>
  <si>
    <t>JORGE LUIZ LIMA FAGUNDES</t>
  </si>
  <si>
    <t>B31010</t>
  </si>
  <si>
    <t>MARA REJANE ANTUNES CORREA</t>
  </si>
  <si>
    <t>B31011</t>
  </si>
  <si>
    <t>ELISABETE DA SILVA BRASIL SILVEIRA</t>
  </si>
  <si>
    <t>B31013</t>
  </si>
  <si>
    <t>FATIMA ROSANA DIOGO PINZON</t>
  </si>
  <si>
    <t>B31015</t>
  </si>
  <si>
    <t>REGIS CASARA VARGES</t>
  </si>
  <si>
    <t>B31017</t>
  </si>
  <si>
    <t>LEOPOLDO MANZONI</t>
  </si>
  <si>
    <t>B31018</t>
  </si>
  <si>
    <t>AUGUSTO MOZART MEYER MACHADO</t>
  </si>
  <si>
    <t>00100930311000</t>
  </si>
  <si>
    <t>GOVERNANCA TECNOLOGIA-GSG-CHEFIA</t>
  </si>
  <si>
    <t>B31019</t>
  </si>
  <si>
    <t>CARLOS ROBERTO CORREA BOL</t>
  </si>
  <si>
    <t>00100382011000</t>
  </si>
  <si>
    <t>SISTEMAS-GP-GERENCIA PROJETO III-CH</t>
  </si>
  <si>
    <t>B31022</t>
  </si>
  <si>
    <t>CARMEM LUCIA FARIA CORREA SCHMITH</t>
  </si>
  <si>
    <t>B31023</t>
  </si>
  <si>
    <t>JOAO ALBERTO CARDOSO DE FARIAS</t>
  </si>
  <si>
    <t>B31025</t>
  </si>
  <si>
    <t>ELIZABETH GOMES DO AMARAL</t>
  </si>
  <si>
    <t>B31026</t>
  </si>
  <si>
    <t>ALDERICO JORGE TOLDO NOGUEIRA</t>
  </si>
  <si>
    <t>B31027</t>
  </si>
  <si>
    <t>CLAUDEMIR ANTONIO BERNARTTI</t>
  </si>
  <si>
    <t>B31028</t>
  </si>
  <si>
    <t>LEONARDO NORMANN FERREIRA LOPES</t>
  </si>
  <si>
    <t>B31029</t>
  </si>
  <si>
    <t>ILDA MARIA JOHANN</t>
  </si>
  <si>
    <t>B31031</t>
  </si>
  <si>
    <t>PEDRO OLIMPIO EMERIM</t>
  </si>
  <si>
    <t>B31032</t>
  </si>
  <si>
    <t>VANDERLEI JOAO ARGENTON</t>
  </si>
  <si>
    <t>B31039</t>
  </si>
  <si>
    <t>MARIA DO CARMO BEM</t>
  </si>
  <si>
    <t>00100381911100</t>
  </si>
  <si>
    <t>SISTEMAS-GP II-CADASTRO E RISCO</t>
  </si>
  <si>
    <t>B31040</t>
  </si>
  <si>
    <t>CLEBER AUGUSTO FARDIN</t>
  </si>
  <si>
    <t>B31041</t>
  </si>
  <si>
    <t>PEDRO PAULO PADILHA</t>
  </si>
  <si>
    <t>00100720811000</t>
  </si>
  <si>
    <t>PATRIMONIAL-GBI-GER BENS IMOVEIS-CHEFIA</t>
  </si>
  <si>
    <t>B31043</t>
  </si>
  <si>
    <t>VIRIATO DE CASTRO GOMES NETO</t>
  </si>
  <si>
    <t>B31045</t>
  </si>
  <si>
    <t>SERGIO DA SILVA ARAUJO</t>
  </si>
  <si>
    <t>B31046</t>
  </si>
  <si>
    <t>GEMA RIZZARDO VIGOLO</t>
  </si>
  <si>
    <t>00100580413300</t>
  </si>
  <si>
    <t>TECNOLOGIA-GSA-SUPORTE PLANEJAMENTO PERF</t>
  </si>
  <si>
    <t>B31048</t>
  </si>
  <si>
    <t>ITALIA MARAGNO DA SILVA</t>
  </si>
  <si>
    <t>B31049</t>
  </si>
  <si>
    <t>ELAINE ENGLER DIOGO DA SILVA</t>
  </si>
  <si>
    <t>B31051</t>
  </si>
  <si>
    <t>KATIA MARIA CHIODELLI SCHMAEDECKE</t>
  </si>
  <si>
    <t>B31056</t>
  </si>
  <si>
    <t>AMILCAR MACHADO DOS SANTOS</t>
  </si>
  <si>
    <t>B31057</t>
  </si>
  <si>
    <t>ELODIO PEDRO LORENZI</t>
  </si>
  <si>
    <t>00100580512000</t>
  </si>
  <si>
    <t>TECNOLOGIA-GPC-PLANEJA PRODUC MANHA</t>
  </si>
  <si>
    <t>B31059</t>
  </si>
  <si>
    <t>CARLOS FERNANDO COSTA DOS SANTOS</t>
  </si>
  <si>
    <t>00100580711700</t>
  </si>
  <si>
    <t>TECNOLOGIA-GPDC-GESTAO DE FORNECEDORES</t>
  </si>
  <si>
    <t>B31060</t>
  </si>
  <si>
    <t>CARLOS ALBERTO ESTEVES DA SILVA</t>
  </si>
  <si>
    <t>B31061</t>
  </si>
  <si>
    <t>EDUARDO LEGUISAMO LUCAS</t>
  </si>
  <si>
    <t>00100901111000</t>
  </si>
  <si>
    <t>BANRISUL CARTOES-GO-GER OPERACOES-CHEFIA</t>
  </si>
  <si>
    <t>B31062</t>
  </si>
  <si>
    <t>JOAO DOMINGOS LOPES RAMOS</t>
  </si>
  <si>
    <t>B31063</t>
  </si>
  <si>
    <t>JOAO CARLOS MALHEIROS CUNHA</t>
  </si>
  <si>
    <t>00100271211000</t>
  </si>
  <si>
    <t>GESTAO-GP-GERENCIA DE PROCESSOS-CHEFIA</t>
  </si>
  <si>
    <t>B31064</t>
  </si>
  <si>
    <t>ARI CONTE</t>
  </si>
  <si>
    <t>00100580512900</t>
  </si>
  <si>
    <t>TECNOLOGIA-GPC-TALONAMENTO TARDE</t>
  </si>
  <si>
    <t>B31065</t>
  </si>
  <si>
    <t>CARLOS EMILIO MOOG</t>
  </si>
  <si>
    <t>B31067</t>
  </si>
  <si>
    <t>CARLOS ALBERTO NEFF</t>
  </si>
  <si>
    <t>B31068</t>
  </si>
  <si>
    <t>MARCIA LOURDES FLORES</t>
  </si>
  <si>
    <t>00100930111000</t>
  </si>
  <si>
    <t>GOVERNANCA TI-ADMINISTRACAO-CHEFIA</t>
  </si>
  <si>
    <t>B31070</t>
  </si>
  <si>
    <t>CARLA ROSANE DIAS HORWATH</t>
  </si>
  <si>
    <t>00100160100000</t>
  </si>
  <si>
    <t>B31071</t>
  </si>
  <si>
    <t>ADROALDO REMY RIETH</t>
  </si>
  <si>
    <t>B31072</t>
  </si>
  <si>
    <t>CARMEN BERENICE MOTA DOMINGUES</t>
  </si>
  <si>
    <t>B31073</t>
  </si>
  <si>
    <t>MARA REGINA NEUHAUS FERRONATTO</t>
  </si>
  <si>
    <t>B31074</t>
  </si>
  <si>
    <t>MARGOT RUCKERT MARTINS</t>
  </si>
  <si>
    <t>B31080</t>
  </si>
  <si>
    <t>DILECIO GAMBIM</t>
  </si>
  <si>
    <t>B31081</t>
  </si>
  <si>
    <t>JORGE ANTONIO PIRES DORNELES</t>
  </si>
  <si>
    <t>B31083</t>
  </si>
  <si>
    <t>PAULO ROBERTO KONZEN</t>
  </si>
  <si>
    <t>00100382311700</t>
  </si>
  <si>
    <t>SISTEMAS-GP V- FINANC FUNDOS-SEGUR-</t>
  </si>
  <si>
    <t>B31084</t>
  </si>
  <si>
    <t>VIRGINIA ELOY DA SILVA AZAMBUJA</t>
  </si>
  <si>
    <t>00100300811400</t>
  </si>
  <si>
    <t>GESTAO PESSOAS-GAP-CSP-BENEFICIOS</t>
  </si>
  <si>
    <t>B31087</t>
  </si>
  <si>
    <t>JUSMARA WEISS GONCALVES</t>
  </si>
  <si>
    <t>B31088</t>
  </si>
  <si>
    <t>MARIA ALZIRA GONZALEZ</t>
  </si>
  <si>
    <t>11410000000000</t>
  </si>
  <si>
    <t>CAMPINA SAO LEOPOLDO</t>
  </si>
  <si>
    <t>B31089</t>
  </si>
  <si>
    <t>AMARO SILVA DE SOUZA</t>
  </si>
  <si>
    <t>B31090</t>
  </si>
  <si>
    <t>CLAITON VICENTE PIRES DA ROSA</t>
  </si>
  <si>
    <t>B31091</t>
  </si>
  <si>
    <t>ROSAURA PACHECO</t>
  </si>
  <si>
    <t>B31092</t>
  </si>
  <si>
    <t>ROSANE MARIA DOS SANTOS MENDONCA</t>
  </si>
  <si>
    <t>00100580512400</t>
  </si>
  <si>
    <t>TECNOLOGIA-GPC-PREPARO TARDE</t>
  </si>
  <si>
    <t>B31094</t>
  </si>
  <si>
    <t>RICHARD LUIZ ALMEIDA T DE OLIVEIRA</t>
  </si>
  <si>
    <t>B31096</t>
  </si>
  <si>
    <t>MARIA APARECIDA FERNANDES</t>
  </si>
  <si>
    <t>00100580511600</t>
  </si>
  <si>
    <t>TECNOLOGIA-GPC-MONITORACAO-MANHA</t>
  </si>
  <si>
    <t>B31097</t>
  </si>
  <si>
    <t>PAULO RICARDO ARENHART</t>
  </si>
  <si>
    <t>00100580513500</t>
  </si>
  <si>
    <t>TECNOLOGIA-GPC-GESTAO PROCES SERVICOS TI</t>
  </si>
  <si>
    <t>B31098</t>
  </si>
  <si>
    <t>ROSANGELA TONIOLO</t>
  </si>
  <si>
    <t>B31101</t>
  </si>
  <si>
    <t>JAIRO SANTOS DE AZEVEDO</t>
  </si>
  <si>
    <t>B31102</t>
  </si>
  <si>
    <t>ALVARO LUIS AZEVEDO GUAZZELLI</t>
  </si>
  <si>
    <t>00100920111000</t>
  </si>
  <si>
    <t>LICITACOES-CHEFIA</t>
  </si>
  <si>
    <t>B31104</t>
  </si>
  <si>
    <t>ROSEMARY WALTRICK PIRES DA SILVA</t>
  </si>
  <si>
    <t>00100291001800</t>
  </si>
  <si>
    <t>ATENDIMENTO-GCSC-SUPO A SISTEM MADR</t>
  </si>
  <si>
    <t>B31106</t>
  </si>
  <si>
    <t>MARIO CEZAR DA ROSA CASTRO</t>
  </si>
  <si>
    <t>B31108</t>
  </si>
  <si>
    <t>RITA DE CASSIA RIBEIRO</t>
  </si>
  <si>
    <t>B31109</t>
  </si>
  <si>
    <t>MARA MARQUES TEIXEIRA</t>
  </si>
  <si>
    <t>B31111</t>
  </si>
  <si>
    <t>MAGDA REGINA ALVES VELEDA</t>
  </si>
  <si>
    <t>B31115</t>
  </si>
  <si>
    <t>MARCO ANTONIO DA SILVA RODRIGUES</t>
  </si>
  <si>
    <t>B31117</t>
  </si>
  <si>
    <t>CLAUDIO COCCO NUNES</t>
  </si>
  <si>
    <t>VALERIA PEREIRA MELO</t>
  </si>
  <si>
    <t>00100381812400</t>
  </si>
  <si>
    <t>SISTEMAS-GP I-COMERCIO ELETRONICO</t>
  </si>
  <si>
    <t>B31119</t>
  </si>
  <si>
    <t>ROSANIA DOS SANTOS LUCAS</t>
  </si>
  <si>
    <t>B31121</t>
  </si>
  <si>
    <t>ALBERTO WOEHLERT</t>
  </si>
  <si>
    <t>B31122</t>
  </si>
  <si>
    <t>CLAUDETE MARIA VERZELETTI MACHADO</t>
  </si>
  <si>
    <t>B31126</t>
  </si>
  <si>
    <t>ELTON ELIAS DE ALMEIDA CUNHA</t>
  </si>
  <si>
    <t>00100580711000</t>
  </si>
  <si>
    <t>TECNOLOGIA-GPDC-GER PROJ DATA CENTE</t>
  </si>
  <si>
    <t>B31130</t>
  </si>
  <si>
    <t>MARIA ASSUNTA GIRARDI</t>
  </si>
  <si>
    <t>00100382311800</t>
  </si>
  <si>
    <t>SISTEMAS-GP V- FINANCEIRO SPB</t>
  </si>
  <si>
    <t>B31133</t>
  </si>
  <si>
    <t>JORGE FERNANDO KRUG SANTOS</t>
  </si>
  <si>
    <t>B31134</t>
  </si>
  <si>
    <t>VICTOR HUGO BAUER SANTOS</t>
  </si>
  <si>
    <t>00100382012000</t>
  </si>
  <si>
    <t>SISTEMAS-GP III-SUPORTE PROC CARTOES</t>
  </si>
  <si>
    <t>B31135</t>
  </si>
  <si>
    <t>MARLISE PRETTO WESTPHAL</t>
  </si>
  <si>
    <t>B31140</t>
  </si>
  <si>
    <t>CESAR ROBERTO CONTRI</t>
  </si>
  <si>
    <t>00100382211300</t>
  </si>
  <si>
    <t>SISTEMAS-GP IV-CONTAS A PAGAR E A R</t>
  </si>
  <si>
    <t>B31143</t>
  </si>
  <si>
    <t>NOELI WESCHENFELDER</t>
  </si>
  <si>
    <t>B31144</t>
  </si>
  <si>
    <t>JADER PERES NUNES</t>
  </si>
  <si>
    <t>B31145</t>
  </si>
  <si>
    <t>MARCELO ROSA ALMEIDA</t>
  </si>
  <si>
    <t>B31146</t>
  </si>
  <si>
    <t>BRANDALEI ESTER GONCALVES SIGNORETTI</t>
  </si>
  <si>
    <t>B31147</t>
  </si>
  <si>
    <t>ROSANI BOHMER CALLEGARO</t>
  </si>
  <si>
    <t>B31149</t>
  </si>
  <si>
    <t>JOSE CARLOS SILVA DOS SANTOS</t>
  </si>
  <si>
    <t>B31150</t>
  </si>
  <si>
    <t>JOAO CARLOS FURINI</t>
  </si>
  <si>
    <t>B31152</t>
  </si>
  <si>
    <t>CLEUSA ROSMARI CAO</t>
  </si>
  <si>
    <t>B31154</t>
  </si>
  <si>
    <t>PLINIO DE LUCENA</t>
  </si>
  <si>
    <t>B31156</t>
  </si>
  <si>
    <t>REJANE DA SILVA DELORENZI</t>
  </si>
  <si>
    <t>B31159</t>
  </si>
  <si>
    <t>JORGE LUIS FAGUNDES VIEIRA</t>
  </si>
  <si>
    <t>B31160</t>
  </si>
  <si>
    <t>ERNANI ROBERTO RITTER</t>
  </si>
  <si>
    <t>B31161</t>
  </si>
  <si>
    <t>JOAO CARLOS DA COSTA FLORES</t>
  </si>
  <si>
    <t>B31162</t>
  </si>
  <si>
    <t>VANOIR ALMEIDA GENRO MORAO</t>
  </si>
  <si>
    <t>RICARDO REGINATO RODRIGUES</t>
  </si>
  <si>
    <t>B31166</t>
  </si>
  <si>
    <t>LUIZ SUERTEGARAY NETO</t>
  </si>
  <si>
    <t>MARIA INES BICA BELLONI</t>
  </si>
  <si>
    <t>B31168</t>
  </si>
  <si>
    <t>CARLOS ROBERTO MARTINS FIGUEIRA DA SILVA</t>
  </si>
  <si>
    <t>LUIZ CLEDI CATARINO PERES</t>
  </si>
  <si>
    <t>B31171</t>
  </si>
  <si>
    <t>NILSON EUGENIO WAGNER</t>
  </si>
  <si>
    <t>B31174</t>
  </si>
  <si>
    <t>ROMUALDO TADEU KIST</t>
  </si>
  <si>
    <t>B31176</t>
  </si>
  <si>
    <t>OLAVO FERDINAND ZWARTJES</t>
  </si>
  <si>
    <t>B31177</t>
  </si>
  <si>
    <t>CARLOS EDUARDO MAIA DA COSTA</t>
  </si>
  <si>
    <t>B31178</t>
  </si>
  <si>
    <t>MARGARETH SILVEIRA FURINI</t>
  </si>
  <si>
    <t>B31180</t>
  </si>
  <si>
    <t>AIRTON FORRATI MORAIS</t>
  </si>
  <si>
    <t>B31181</t>
  </si>
  <si>
    <t>RENATO PEPE LUCAS</t>
  </si>
  <si>
    <t>00101630511000</t>
  </si>
  <si>
    <t>NEGE DIGI RELA CLIENTE-GT-GER TECNICA-CH</t>
  </si>
  <si>
    <t>B31182</t>
  </si>
  <si>
    <t>HELENA ALMEIDA ZANG</t>
  </si>
  <si>
    <t>00100382811000</t>
  </si>
  <si>
    <t>SISTEMAS-GAI-GER AMBIENTE INFORMAC-</t>
  </si>
  <si>
    <t>B31184</t>
  </si>
  <si>
    <t>MARTA LUCIA MOTTA PINHEIRO</t>
  </si>
  <si>
    <t>RONALDO LUIZ RAPACKI</t>
  </si>
  <si>
    <t>00100381111000</t>
  </si>
  <si>
    <t>SISTEMAS-GST-CHEFIA</t>
  </si>
  <si>
    <t>B31187</t>
  </si>
  <si>
    <t>JORGE LUIS SILVA DA SILVA</t>
  </si>
  <si>
    <t>B31188</t>
  </si>
  <si>
    <t>GILMAR DA ROSA SIMAS</t>
  </si>
  <si>
    <t>B31191</t>
  </si>
  <si>
    <t>NILSON DOS SANTOS ROSA</t>
  </si>
  <si>
    <t>B31193</t>
  </si>
  <si>
    <t>ANTONIO CARVALHO NUNES JUNIOR</t>
  </si>
  <si>
    <t>B31195</t>
  </si>
  <si>
    <t>VALMIR JORGE ARRUDA BENEDET</t>
  </si>
  <si>
    <t>B31197</t>
  </si>
  <si>
    <t>CARLOS ROGERIO TEIXEIRA</t>
  </si>
  <si>
    <t>B31199</t>
  </si>
  <si>
    <t>MARCO AURELIO DA ROCHA LEITE</t>
  </si>
  <si>
    <t>B31200</t>
  </si>
  <si>
    <t>ROSANGELA SILVA DE CASTILHOS</t>
  </si>
  <si>
    <t>B31201</t>
  </si>
  <si>
    <t>NILSON MORETTO</t>
  </si>
  <si>
    <t>B31202</t>
  </si>
  <si>
    <t>LEIDI SUZANA LOMBALDO</t>
  </si>
  <si>
    <t>B31203</t>
  </si>
  <si>
    <t>JORGE FERNANDO CAON BARROS</t>
  </si>
  <si>
    <t>00100580311700</t>
  </si>
  <si>
    <t>TECNOLOGIA-GRC-ADMINISTRACAO REDE S</t>
  </si>
  <si>
    <t>B31204</t>
  </si>
  <si>
    <t>MARIO ALVES GARCIA</t>
  </si>
  <si>
    <t>00100580511500</t>
  </si>
  <si>
    <t>TECNOLOGIA-GPC-MONITORACAO-MADRUGAD</t>
  </si>
  <si>
    <t>B31205</t>
  </si>
  <si>
    <t>RONALDO LIMA DOS SANTOS</t>
  </si>
  <si>
    <t>B31206</t>
  </si>
  <si>
    <t>VANDERLEI ANEZI</t>
  </si>
  <si>
    <t>B31208</t>
  </si>
  <si>
    <t>JULIO CESAR FERREIRA</t>
  </si>
  <si>
    <t>B31210</t>
  </si>
  <si>
    <t>ELISABETE TEIXEIRA PADILHA</t>
  </si>
  <si>
    <t>00100690101100</t>
  </si>
  <si>
    <t>SEGUROS-ASSESSORIA TECNICA</t>
  </si>
  <si>
    <t>B31212</t>
  </si>
  <si>
    <t>NEUSA MARILIA LEITE</t>
  </si>
  <si>
    <t>LUCIANE ROSA</t>
  </si>
  <si>
    <t>00100910111200</t>
  </si>
  <si>
    <t>CARTOES-APOIO</t>
  </si>
  <si>
    <t>B31214</t>
  </si>
  <si>
    <t>MARIE CRISTINE STURZA</t>
  </si>
  <si>
    <t>RITA DE CASSIA RISSI</t>
  </si>
  <si>
    <t>B31218</t>
  </si>
  <si>
    <t>ELIZETE PICCOLI</t>
  </si>
  <si>
    <t>B31219</t>
  </si>
  <si>
    <t>ELAINE SANTOS DE MATTOS</t>
  </si>
  <si>
    <t>B31220</t>
  </si>
  <si>
    <t>MARLON MENEGHEL</t>
  </si>
  <si>
    <t>ROBERTO VELLOSO AMORIM</t>
  </si>
  <si>
    <t>00100580214200</t>
  </si>
  <si>
    <t>TECNOLOGIA-GOP-SUP PROD FERR INFRAESTRUT</t>
  </si>
  <si>
    <t>B31223</t>
  </si>
  <si>
    <t>EDUARDO JOSE DE ALBUQUERQUE E SOUZA</t>
  </si>
  <si>
    <t>B31224</t>
  </si>
  <si>
    <t>HENRIQUE BORCELLI CABRAL</t>
  </si>
  <si>
    <t>00100930211000</t>
  </si>
  <si>
    <t>GOVERNANCA TECNOLOGIA-GP-GER PORT-CHEFI</t>
  </si>
  <si>
    <t>B31225</t>
  </si>
  <si>
    <t>LUCIA MARIA DE SOUZA SIRANGELO</t>
  </si>
  <si>
    <t>00100380111500</t>
  </si>
  <si>
    <t>SISTEMAS-ADMINISTRACAO LICENCIADOS</t>
  </si>
  <si>
    <t>B31226</t>
  </si>
  <si>
    <t>JORGE FERREIRA PEIXOTO</t>
  </si>
  <si>
    <t>B31227</t>
  </si>
  <si>
    <t>JOAO PAULO GAZZONI</t>
  </si>
  <si>
    <t>00100381111200</t>
  </si>
  <si>
    <t>SISTEMAS-GST-COMUNICACAO E APOIO</t>
  </si>
  <si>
    <t>B31228</t>
  </si>
  <si>
    <t>GILBERTO SILVA DE SOUSA</t>
  </si>
  <si>
    <t>B31229</t>
  </si>
  <si>
    <t>SIMONE CELESTE ROTA DO NASCIMENTO</t>
  </si>
  <si>
    <t>B31230</t>
  </si>
  <si>
    <t>FRANCIS MARY LOPES</t>
  </si>
  <si>
    <t>B31231</t>
  </si>
  <si>
    <t>CARMEN LUCIA COLLONIA BARBOSA</t>
  </si>
  <si>
    <t>B31232</t>
  </si>
  <si>
    <t>TANIA FLORIZETE OLIVEIRA SALLES</t>
  </si>
  <si>
    <t>B31233</t>
  </si>
  <si>
    <t>ANA CRISTINA SILVA CABRAL</t>
  </si>
  <si>
    <t>00100381911600</t>
  </si>
  <si>
    <t>SISTEMAS-GP II-DESENV E RECUPERA CR</t>
  </si>
  <si>
    <t>B31234</t>
  </si>
  <si>
    <t>CARLOS DANIEL CAENEGHEM KRIEDT</t>
  </si>
  <si>
    <t>B31235</t>
  </si>
  <si>
    <t>JULIO CESAR BAREL ALVES</t>
  </si>
  <si>
    <t>B31237</t>
  </si>
  <si>
    <t>MARCIO LUIS AUMOND</t>
  </si>
  <si>
    <t>B31238</t>
  </si>
  <si>
    <t>LUIS CARLOS MENEGUEL</t>
  </si>
  <si>
    <t>B31239</t>
  </si>
  <si>
    <t>ROSANE DE ABREU GUIMARAES</t>
  </si>
  <si>
    <t>B31241</t>
  </si>
  <si>
    <t>JUSSARA REGINA FOSCH</t>
  </si>
  <si>
    <t>B31242</t>
  </si>
  <si>
    <t>HOMERO COUTINHO LAGGAZIO</t>
  </si>
  <si>
    <t>B31246</t>
  </si>
  <si>
    <t>PEDRO ANTONIO PARABOA MARTINS</t>
  </si>
  <si>
    <t>00100580411600</t>
  </si>
  <si>
    <t>TECNOLOGIA-GSA-SUPORT SISTEMAS ARMAZENA</t>
  </si>
  <si>
    <t>MURICI ZANIRATO GUINDO</t>
  </si>
  <si>
    <t>B31248</t>
  </si>
  <si>
    <t>HELADE BEATRIZ SANTOS DA SILVA</t>
  </si>
  <si>
    <t>B31249</t>
  </si>
  <si>
    <t>LUCIA DANILEVICZ CABRAL</t>
  </si>
  <si>
    <t>ANGELA MASSOCHINI ZWARTJES</t>
  </si>
  <si>
    <t>B31252</t>
  </si>
  <si>
    <t>RICARDO CABRAL MACIEL</t>
  </si>
  <si>
    <t>B31253</t>
  </si>
  <si>
    <t>AFONSO CELSO SCHNAIDER JUNIOR</t>
  </si>
  <si>
    <t>B31255</t>
  </si>
  <si>
    <t>LIANE LUISA SANTOS PEIXOTO</t>
  </si>
  <si>
    <t>00100382611900</t>
  </si>
  <si>
    <t>SISTEMAS-GFS-TESTE HOMOLOG AUTOMACAO</t>
  </si>
  <si>
    <t>B31256</t>
  </si>
  <si>
    <t>JOSE PEDRO MOLINA MORAES</t>
  </si>
  <si>
    <t>B31257</t>
  </si>
  <si>
    <t>MAURI AVILA BAPTISTA DIAS</t>
  </si>
  <si>
    <t>ROSEMARI LORETO DE AVILA</t>
  </si>
  <si>
    <t>B31259</t>
  </si>
  <si>
    <t>CESAR ERNESTO CASTELLI</t>
  </si>
  <si>
    <t>B31260</t>
  </si>
  <si>
    <t>SONIA BACH</t>
  </si>
  <si>
    <t>B31261</t>
  </si>
  <si>
    <t>ADRIANA KERBER NUNES</t>
  </si>
  <si>
    <t>B31262</t>
  </si>
  <si>
    <t>NORA NEI CUNHA MONTARDO</t>
  </si>
  <si>
    <t>B31263</t>
  </si>
  <si>
    <t>VLADEMIR ROSA DE ALMEIDA</t>
  </si>
  <si>
    <t>B31268</t>
  </si>
  <si>
    <t>MARCOS FAGUNDES VIEIRA</t>
  </si>
  <si>
    <t>B31269</t>
  </si>
  <si>
    <t>MARCIA SILVEIRA DA SILVA</t>
  </si>
  <si>
    <t>B31270</t>
  </si>
  <si>
    <t>MARIA ROMARI CANSI</t>
  </si>
  <si>
    <t>00100760411000</t>
  </si>
  <si>
    <t>NUCLEO-GMD-GER METAS DE DESPESAS-CH</t>
  </si>
  <si>
    <t>B31271</t>
  </si>
  <si>
    <t>ROSANGELA RIBEIRO DA SILVEIRA</t>
  </si>
  <si>
    <t>PAULO RICARDO SCHENATO</t>
  </si>
  <si>
    <t>B31273</t>
  </si>
  <si>
    <t>LEANE BELMONTE</t>
  </si>
  <si>
    <t>B31274</t>
  </si>
  <si>
    <t>00100382811600</t>
  </si>
  <si>
    <t>SISTEMAS-GAI-CONTROLADORIA</t>
  </si>
  <si>
    <t>B31275</t>
  </si>
  <si>
    <t>MARILENE BRUZA SA</t>
  </si>
  <si>
    <t>B31276</t>
  </si>
  <si>
    <t>NADIA AFFONSO LOPES</t>
  </si>
  <si>
    <t>B31277</t>
  </si>
  <si>
    <t>DARLENE FUNKE CHARAO</t>
  </si>
  <si>
    <t>B31278</t>
  </si>
  <si>
    <t>ROSI MERI COVI ESCOUTO</t>
  </si>
  <si>
    <t>B31281</t>
  </si>
  <si>
    <t>GERSON BOTTINI PARANHOS</t>
  </si>
  <si>
    <t>B31282</t>
  </si>
  <si>
    <t>CARLOS AUGUSTO DE OLIVEIRA ZUCCO</t>
  </si>
  <si>
    <t>B31283</t>
  </si>
  <si>
    <t>JOSE AUGUSTO LUCAS DUTRA</t>
  </si>
  <si>
    <t>B31286</t>
  </si>
  <si>
    <t>RICARDO LOHSE</t>
  </si>
  <si>
    <t>B31287</t>
  </si>
  <si>
    <t>JOSE CARLOS TORRES DOS SANTOS</t>
  </si>
  <si>
    <t>00100500311000</t>
  </si>
  <si>
    <t>SEGURANCA-GSCCCE-CANAIS COMUN ELET-</t>
  </si>
  <si>
    <t>B31288</t>
  </si>
  <si>
    <t>MARCELO DE MORAIS STEIN</t>
  </si>
  <si>
    <t>00100382611300</t>
  </si>
  <si>
    <t>SISTEMAS-GFS-FABRICA TERCEIROS</t>
  </si>
  <si>
    <t>B31289</t>
  </si>
  <si>
    <t>JOSE CARLOS CARVALHO DIAS</t>
  </si>
  <si>
    <t>B31290</t>
  </si>
  <si>
    <t>MARCELO NONNEMACHER</t>
  </si>
  <si>
    <t>B31291</t>
  </si>
  <si>
    <t>VITOR ANTONIO DE OLIVEIRA NETO</t>
  </si>
  <si>
    <t>B31292</t>
  </si>
  <si>
    <t>SERGIO LUIZ MENDES DA ROSA</t>
  </si>
  <si>
    <t>B31293</t>
  </si>
  <si>
    <t>LEONEL DOS SANTOS JACQUES</t>
  </si>
  <si>
    <t>B31294</t>
  </si>
  <si>
    <t>JOSUE NUNES FONSECA</t>
  </si>
  <si>
    <t>B31295</t>
  </si>
  <si>
    <t>JOSE EDUARDO BUENO DE OLIVEIRA</t>
  </si>
  <si>
    <t>B31297</t>
  </si>
  <si>
    <t>LUIS FERNANDO DA SILVA FERNANDES</t>
  </si>
  <si>
    <t>B31298</t>
  </si>
  <si>
    <t>EDNA GUARNERI STOELBEN</t>
  </si>
  <si>
    <t>B31300</t>
  </si>
  <si>
    <t>LUCIO CESAR DE SOUZA</t>
  </si>
  <si>
    <t>B31304</t>
  </si>
  <si>
    <t>CLAUDIO BASEGGIO ROMAO</t>
  </si>
  <si>
    <t>B31305</t>
  </si>
  <si>
    <t>JULIO CEZAR PRATES DA SILVA</t>
  </si>
  <si>
    <t>B31306</t>
  </si>
  <si>
    <t>EDUARDO DE CARVALHO CHOAIRE</t>
  </si>
  <si>
    <t>B31307</t>
  </si>
  <si>
    <t>DINORA PFEIFER DIAS</t>
  </si>
  <si>
    <t>B31308</t>
  </si>
  <si>
    <t>IVANETE BALDISSERA BORDIN</t>
  </si>
  <si>
    <t>B31309</t>
  </si>
  <si>
    <t>ANA LUCIA DAMORE</t>
  </si>
  <si>
    <t>B31310</t>
  </si>
  <si>
    <t>CARLOS ALBERTO KULMANN DA CRUZ</t>
  </si>
  <si>
    <t>B31311</t>
  </si>
  <si>
    <t>CESAR AUGUSTO DE MELO MACHADO</t>
  </si>
  <si>
    <t>B31312</t>
  </si>
  <si>
    <t>JANETE TEREZINHA DA LUZ SILVA</t>
  </si>
  <si>
    <t>B31315</t>
  </si>
  <si>
    <t>MAGALI LOPES RUFINO</t>
  </si>
  <si>
    <t>B31316</t>
  </si>
  <si>
    <t>RENATA GUIMARAES VIZEU</t>
  </si>
  <si>
    <t>B31317</t>
  </si>
  <si>
    <t>CLARICE STIMAMIGLIO</t>
  </si>
  <si>
    <t>B31318</t>
  </si>
  <si>
    <t>DEBORA MARIA SILVA DA CUNHA</t>
  </si>
  <si>
    <t>B31319</t>
  </si>
  <si>
    <t>MARCIA NUNES DOS SANTOS</t>
  </si>
  <si>
    <t>B31320</t>
  </si>
  <si>
    <t>CARMEN ROSARIA DA SILVA FRANCA</t>
  </si>
  <si>
    <t>B31322</t>
  </si>
  <si>
    <t>IVONIR LORETO LEMOS</t>
  </si>
  <si>
    <t>B31323</t>
  </si>
  <si>
    <t>ROSMERI CALVO DA SILVA</t>
  </si>
  <si>
    <t>B31325</t>
  </si>
  <si>
    <t>MARIA RAQUEL DO N FERNANDES DOMINGOS</t>
  </si>
  <si>
    <t>MARCELO PIRES SALDANHA</t>
  </si>
  <si>
    <t>B31327</t>
  </si>
  <si>
    <t>MARIA JULIA ARAUJO DE ALMEIDA</t>
  </si>
  <si>
    <t>B31329</t>
  </si>
  <si>
    <t>LUCIMAR QUADROS DA SILVA</t>
  </si>
  <si>
    <t>B31332</t>
  </si>
  <si>
    <t>MAURICIO OTACILIO DA SILVEIRA GARCIA</t>
  </si>
  <si>
    <t>B31333</t>
  </si>
  <si>
    <t>ANDREA PAHIM LOPES</t>
  </si>
  <si>
    <t>B31334</t>
  </si>
  <si>
    <t>LUIZ CARLOS KOHL</t>
  </si>
  <si>
    <t>B31335</t>
  </si>
  <si>
    <t>JUAREZ JOSENDE DO CANTO</t>
  </si>
  <si>
    <t>B31336</t>
  </si>
  <si>
    <t>ROBERTO WANKE DE MELO</t>
  </si>
  <si>
    <t>B31338</t>
  </si>
  <si>
    <t>RAQUEL AMORIM NOWAKOWSKI</t>
  </si>
  <si>
    <t>B31339</t>
  </si>
  <si>
    <t>CARLOS EDUARDO GUEDES NUNES</t>
  </si>
  <si>
    <t>B31340</t>
  </si>
  <si>
    <t>VERA LUCIA VIER</t>
  </si>
  <si>
    <t>B31341</t>
  </si>
  <si>
    <t>JOSE LUIS MARQUES ANDRADE</t>
  </si>
  <si>
    <t>00100580411000</t>
  </si>
  <si>
    <t>TECNOLOGIA-GSA-GER SUP AMB OPER-CH</t>
  </si>
  <si>
    <t>B31342</t>
  </si>
  <si>
    <t>LUIS FERNANDO LINDEMAYER STAHL</t>
  </si>
  <si>
    <t>B31343</t>
  </si>
  <si>
    <t>MARCIA DELLA PASQUA</t>
  </si>
  <si>
    <t>B31344</t>
  </si>
  <si>
    <t>VERONICA VICENTE DOS REIS</t>
  </si>
  <si>
    <t>B31345</t>
  </si>
  <si>
    <t>ANA MARIA VARGAS CABRAL</t>
  </si>
  <si>
    <t>B31346</t>
  </si>
  <si>
    <t>ROGERIO EINLOFT DO AMARAL</t>
  </si>
  <si>
    <t>B31348</t>
  </si>
  <si>
    <t>GIANE DE SOUZA FLECK</t>
  </si>
  <si>
    <t>B31349</t>
  </si>
  <si>
    <t>JORGE ALBERTO SEVERO GONCALVES</t>
  </si>
  <si>
    <t>B31350</t>
  </si>
  <si>
    <t>ITO MEIRER</t>
  </si>
  <si>
    <t>B31351</t>
  </si>
  <si>
    <t>CLENISE VELLEDA TEIXEIRA</t>
  </si>
  <si>
    <t>JOSSANDRA CARVALHO ROSALES</t>
  </si>
  <si>
    <t>B31355</t>
  </si>
  <si>
    <t>SAMMI ALEX SILVEIRA GARCIA</t>
  </si>
  <si>
    <t>B31356</t>
  </si>
  <si>
    <t>JOAO CRISOSTOMO ROSENSTENGEL</t>
  </si>
  <si>
    <t>B31357</t>
  </si>
  <si>
    <t>MARIO MOLINA DAVILA</t>
  </si>
  <si>
    <t>B31358</t>
  </si>
  <si>
    <t>MARILENA BORBA DE QUADROS</t>
  </si>
  <si>
    <t>B31359</t>
  </si>
  <si>
    <t>BERNARDINA RESENDE GAFFREE</t>
  </si>
  <si>
    <t>B31360</t>
  </si>
  <si>
    <t>MARCIA BEATRIZ TAVARES DE BAIRROS</t>
  </si>
  <si>
    <t>B31364</t>
  </si>
  <si>
    <t>OSILIA JOSEFA COGO FARINA</t>
  </si>
  <si>
    <t>B31365</t>
  </si>
  <si>
    <t>MARIA INES ARAUJO DE AGUIAR</t>
  </si>
  <si>
    <t>B31366</t>
  </si>
  <si>
    <t>ANTONIO RUBEN MOLL DA CUNHA</t>
  </si>
  <si>
    <t>B31367</t>
  </si>
  <si>
    <t>ALVARO LUIZ DO AMARAL RIBEIRO</t>
  </si>
  <si>
    <t>B31369</t>
  </si>
  <si>
    <t>MARIA GIOVANA DI MAIO DA CUNHA</t>
  </si>
  <si>
    <t>B31371</t>
  </si>
  <si>
    <t>SANDRA MARIA DOS SANTOS</t>
  </si>
  <si>
    <t>B31372</t>
  </si>
  <si>
    <t>GLENIO HABEKOST DE OLIVEIRA</t>
  </si>
  <si>
    <t>00100720411000</t>
  </si>
  <si>
    <t>PATRIMONIAL-GMC-GER MEIO CIRCULANTE</t>
  </si>
  <si>
    <t>B31374</t>
  </si>
  <si>
    <t>GERSON SILVA AMARAL</t>
  </si>
  <si>
    <t>B31375</t>
  </si>
  <si>
    <t>IGNEZ TERESINHA DA SILVA FRITSCH</t>
  </si>
  <si>
    <t>B31376</t>
  </si>
  <si>
    <t>SIDNEI PAIXAO LEAL</t>
  </si>
  <si>
    <t>B31378</t>
  </si>
  <si>
    <t>FERNANDO OCHOA DA ROSA</t>
  </si>
  <si>
    <t>B31381</t>
  </si>
  <si>
    <t>JANESKA WIDHOLZER</t>
  </si>
  <si>
    <t>B31382</t>
  </si>
  <si>
    <t>YURI SANTANNA DOS SANTOS</t>
  </si>
  <si>
    <t>B31385</t>
  </si>
  <si>
    <t>PAULO DE LACERDA GRILLO</t>
  </si>
  <si>
    <t>B31386</t>
  </si>
  <si>
    <t>PAULO ROBERTO RODRIGUES</t>
  </si>
  <si>
    <t>B31387</t>
  </si>
  <si>
    <t>RICARDO FREITAS BERTOLDI</t>
  </si>
  <si>
    <t>B31390</t>
  </si>
  <si>
    <t>ROSANA DE OLIVEIRA FERREIRA</t>
  </si>
  <si>
    <t>B31391</t>
  </si>
  <si>
    <t>FLAVIO AUGUSTO DA SILVA</t>
  </si>
  <si>
    <t>B31393</t>
  </si>
  <si>
    <t>EVERTON VIEIRA E SILVA</t>
  </si>
  <si>
    <t>B31394</t>
  </si>
  <si>
    <t>RENATO JOSE VIECELI</t>
  </si>
  <si>
    <t>B31395</t>
  </si>
  <si>
    <t>MERIANE GEWEHR FLORES</t>
  </si>
  <si>
    <t>B31397</t>
  </si>
  <si>
    <t>JOEL DE ALMEIDA</t>
  </si>
  <si>
    <t>B31399</t>
  </si>
  <si>
    <t>SIMONE DENISE MILBRADT</t>
  </si>
  <si>
    <t>B31400</t>
  </si>
  <si>
    <t>SUZANA MARILDA SOARES MOREIRA</t>
  </si>
  <si>
    <t>B31402</t>
  </si>
  <si>
    <t>EDUARDO MACHADO FARIAS</t>
  </si>
  <si>
    <t>B31403</t>
  </si>
  <si>
    <t>DELCI OLIVEIRA CADURY</t>
  </si>
  <si>
    <t>B31404</t>
  </si>
  <si>
    <t>ELEANDRO DOS REIS FONTOURA</t>
  </si>
  <si>
    <t>B31405</t>
  </si>
  <si>
    <t>LUIS ANTONIO LENHARD</t>
  </si>
  <si>
    <t>B31406</t>
  </si>
  <si>
    <t>ROBERTO EILERT BAPTISTA</t>
  </si>
  <si>
    <t>B31407</t>
  </si>
  <si>
    <t>MARCIO AUGUSTO CASTRO SECCHI</t>
  </si>
  <si>
    <t>B31408</t>
  </si>
  <si>
    <t>CARLOS DA SILVA SANTOS</t>
  </si>
  <si>
    <t>00100382011600</t>
  </si>
  <si>
    <t>SISTEMAS-GP III-CANAIS VERO</t>
  </si>
  <si>
    <t>B31410</t>
  </si>
  <si>
    <t>ANDREA SILVA</t>
  </si>
  <si>
    <t>B31411</t>
  </si>
  <si>
    <t>LUIZ FERNANDO MESQUITA DE SOUZA</t>
  </si>
  <si>
    <t>00100380111000</t>
  </si>
  <si>
    <t>SISTEMAS-ADMINISTRACAO-CHEFIA</t>
  </si>
  <si>
    <t>B31412</t>
  </si>
  <si>
    <t>AMIRA YASIN ALI GONCALVES</t>
  </si>
  <si>
    <t>00100500211500</t>
  </si>
  <si>
    <t>SEGURANCA-GPAS-CONTROLE DE ACESSO</t>
  </si>
  <si>
    <t>B31413</t>
  </si>
  <si>
    <t>PAULO ANTONIO RICARDO GALARZA</t>
  </si>
  <si>
    <t>00100382211000</t>
  </si>
  <si>
    <t>SISTEMAS-GP-GERENCIA PROJETOS IV</t>
  </si>
  <si>
    <t>B31414</t>
  </si>
  <si>
    <t>CARLA MARIA SILVEIRA LEWIS</t>
  </si>
  <si>
    <t>B31415</t>
  </si>
  <si>
    <t>RUY SALGADO MACHADO</t>
  </si>
  <si>
    <t>B31416</t>
  </si>
  <si>
    <t>HELOISA MARIA CARELOS DE AZEREDO</t>
  </si>
  <si>
    <t>MARCELO WORTMANN</t>
  </si>
  <si>
    <t>00100930311100</t>
  </si>
  <si>
    <t>GOVERNANCA TI-GSG-MET E INOV</t>
  </si>
  <si>
    <t>B31418</t>
  </si>
  <si>
    <t>HUGO CAVALHEIRO MANNA</t>
  </si>
  <si>
    <t>B31419</t>
  </si>
  <si>
    <t>MIRIAM MACHADO DE OLIVEIRA</t>
  </si>
  <si>
    <t>00100382211400</t>
  </si>
  <si>
    <t>SISTEMAS-GP IV-RELACIONA CONTAS COR</t>
  </si>
  <si>
    <t>B31420</t>
  </si>
  <si>
    <t>RENATO BALDIN</t>
  </si>
  <si>
    <t>B31422</t>
  </si>
  <si>
    <t>DELMAR VILLANOVA MARTINS</t>
  </si>
  <si>
    <t>B31423</t>
  </si>
  <si>
    <t>ADILSON SILVEIRA DE SOUZA</t>
  </si>
  <si>
    <t>00100580311000</t>
  </si>
  <si>
    <t>TECNOLOGIA-GRC-GER REDE COMUN-CHEF</t>
  </si>
  <si>
    <t>B31424</t>
  </si>
  <si>
    <t>VERA REGINA SOUZA DA SILVA</t>
  </si>
  <si>
    <t>B31425</t>
  </si>
  <si>
    <t>EVALDO LADWIG</t>
  </si>
  <si>
    <t>00100580212000</t>
  </si>
  <si>
    <t>TECNOLOGIA-GOP-DISK-OFFICE</t>
  </si>
  <si>
    <t>B31427</t>
  </si>
  <si>
    <t>JANE ROCHA DE MATTOS</t>
  </si>
  <si>
    <t>B31428</t>
  </si>
  <si>
    <t>MIRIAM RAQUEL SILVA CLAUSSEN</t>
  </si>
  <si>
    <t>B31430</t>
  </si>
  <si>
    <t>ROGERIO MARTINS DE SOUZA</t>
  </si>
  <si>
    <t>00100580412900</t>
  </si>
  <si>
    <t>TECNOLOGIA-GSA-SUP GEST IMP GED</t>
  </si>
  <si>
    <t>B31432</t>
  </si>
  <si>
    <t>ADEMIR JOSE SILVEIRA SARTORI</t>
  </si>
  <si>
    <t>B31433</t>
  </si>
  <si>
    <t>HUGO CESAR PHILIPP</t>
  </si>
  <si>
    <t>B31434</t>
  </si>
  <si>
    <t>LUCIANE CORREA GARCIA</t>
  </si>
  <si>
    <t>00100382011400</t>
  </si>
  <si>
    <t>SISTEMAS-GP III-AUTOMACAO COMERCIAL</t>
  </si>
  <si>
    <t>B31435</t>
  </si>
  <si>
    <t>ALEXANDRE LENZI DA SILVA</t>
  </si>
  <si>
    <t>B31437</t>
  </si>
  <si>
    <t>EVERTON ANGELO DOS SANTOS HARTWIG</t>
  </si>
  <si>
    <t>B31442</t>
  </si>
  <si>
    <t>SILVIO ROSA VIEIRA</t>
  </si>
  <si>
    <t>B31443</t>
  </si>
  <si>
    <t>RONALDO NUNES PERGHER</t>
  </si>
  <si>
    <t>B31444</t>
  </si>
  <si>
    <t>ROSILANDA DA SILVA BRASIL</t>
  </si>
  <si>
    <t>B31445</t>
  </si>
  <si>
    <t>PAULETE RAMOS DE MATTOS</t>
  </si>
  <si>
    <t>00100580711500</t>
  </si>
  <si>
    <t>TECNOLOGIA-GPDC-GEST PROC ADMIN TECNOLOG</t>
  </si>
  <si>
    <t>B31446</t>
  </si>
  <si>
    <t>RUY LUIZ COSTA</t>
  </si>
  <si>
    <t>B31447</t>
  </si>
  <si>
    <t>LUIZ CARLOS PINHEIRO KLASEN</t>
  </si>
  <si>
    <t>B31448</t>
  </si>
  <si>
    <t>RITA SPANHOL</t>
  </si>
  <si>
    <t>B31449</t>
  </si>
  <si>
    <t>ANA BELIZARIA DORNELLAS LEAL</t>
  </si>
  <si>
    <t>B31450</t>
  </si>
  <si>
    <t>SONIA DE OLIVEIRA FREITAS</t>
  </si>
  <si>
    <t>B31451</t>
  </si>
  <si>
    <t>MARIA JANICE DE OLIVEIRA</t>
  </si>
  <si>
    <t>B31452</t>
  </si>
  <si>
    <t>MARCIA VIGIL DA SILVA DAI PRA</t>
  </si>
  <si>
    <t>B31454</t>
  </si>
  <si>
    <t>PEDRO MAURICIO BRENTANO</t>
  </si>
  <si>
    <t>B31455</t>
  </si>
  <si>
    <t>VALDECIR BAMPI</t>
  </si>
  <si>
    <t>MARIS STELA DOS SANTOS GONZAGA</t>
  </si>
  <si>
    <t>B31457</t>
  </si>
  <si>
    <t>LUIS CARLOS FIGUEREDO BAHIANA</t>
  </si>
  <si>
    <t>B31458</t>
  </si>
  <si>
    <t>PATRICIA DOS SANTOS SILVEIRA</t>
  </si>
  <si>
    <t>B31459</t>
  </si>
  <si>
    <t>PAULO RICARDO BARBOSA GUIMARAES</t>
  </si>
  <si>
    <t>B31460</t>
  </si>
  <si>
    <t>SERGIO LUIZ SALAZAR</t>
  </si>
  <si>
    <t>B31461</t>
  </si>
  <si>
    <t>ALEXANDRE CASTILHO OLIVEIRA</t>
  </si>
  <si>
    <t>MARCO VALERIO DA COSTA TEIXEIRA</t>
  </si>
  <si>
    <t>MARILENE QUOOS CONTE</t>
  </si>
  <si>
    <t>B31464</t>
  </si>
  <si>
    <t>LUIS RODOLFO MARTINS</t>
  </si>
  <si>
    <t>B31465</t>
  </si>
  <si>
    <t>BETY PETRILLO RANGEL</t>
  </si>
  <si>
    <t>B31466</t>
  </si>
  <si>
    <t>EDILMA MILETO PEREIRA</t>
  </si>
  <si>
    <t>B31468</t>
  </si>
  <si>
    <t>VERA LUCIA VIAN</t>
  </si>
  <si>
    <t>00100400401100</t>
  </si>
  <si>
    <t>CONTABILIDADE-GCECFI-CONT FUNDOS IN</t>
  </si>
  <si>
    <t>B31469</t>
  </si>
  <si>
    <t>LUIS ANTONIO BERTACO DOS SANTOS</t>
  </si>
  <si>
    <t>B31470</t>
  </si>
  <si>
    <t>ANA REGINA PIRES DA SILVA</t>
  </si>
  <si>
    <t>B31471</t>
  </si>
  <si>
    <t>CIRLEI TEREZINHA TEIXEIRA DE OLIVEIRA</t>
  </si>
  <si>
    <t>B31472</t>
  </si>
  <si>
    <t>ZILMAR NASCIMENTO RAMOS</t>
  </si>
  <si>
    <t>B31473</t>
  </si>
  <si>
    <t>EVA DAS GRACAS AZEVEDO</t>
  </si>
  <si>
    <t>B31474</t>
  </si>
  <si>
    <t>DENISE MARIA CARDOSO DA SILVA</t>
  </si>
  <si>
    <t>B31475</t>
  </si>
  <si>
    <t>NADIA MARIA SANTOS TORRES</t>
  </si>
  <si>
    <t>B31477</t>
  </si>
  <si>
    <t>GISELE DIAS DOS SANTOS</t>
  </si>
  <si>
    <t>B31479</t>
  </si>
  <si>
    <t>MARCIA ALVIM DOS SANTOS</t>
  </si>
  <si>
    <t>B31482</t>
  </si>
  <si>
    <t>JORGE LUIS HERBSTRITH</t>
  </si>
  <si>
    <t>B31483</t>
  </si>
  <si>
    <t>GERALDO GARCIA ALVES</t>
  </si>
  <si>
    <t>00100500411200</t>
  </si>
  <si>
    <t>SEGURANCA-GPMCF-GER PREV MONI COM FRAUD</t>
  </si>
  <si>
    <t>B31484</t>
  </si>
  <si>
    <t>JOSE ROBERTO MACHADO</t>
  </si>
  <si>
    <t>01122490200000</t>
  </si>
  <si>
    <t>LAPA-DISP-CEDIDOS</t>
  </si>
  <si>
    <t>B31485</t>
  </si>
  <si>
    <t>ANTONIO HELLITON DA COSTA</t>
  </si>
  <si>
    <t>04130290000000</t>
  </si>
  <si>
    <t>SAO PAULO-UNIDADE DE ATENDIMENTO E SERVICOS</t>
  </si>
  <si>
    <t>B31486</t>
  </si>
  <si>
    <t>ELIANE APARECIDA RAMOS NAQUIS</t>
  </si>
  <si>
    <t>B31487</t>
  </si>
  <si>
    <t>CESAR VINICIUS DO COUTO LOPES</t>
  </si>
  <si>
    <t>B31488</t>
  </si>
  <si>
    <t>ROSELY MEDEIROS BARBOSA</t>
  </si>
  <si>
    <t>B31491</t>
  </si>
  <si>
    <t>ROSEMEIRE DOS SANTOS MACHADO</t>
  </si>
  <si>
    <t>B31492</t>
  </si>
  <si>
    <t>JOAO NASCIMENTO</t>
  </si>
  <si>
    <t>B31493</t>
  </si>
  <si>
    <t>ERNESTO SPANHOL</t>
  </si>
  <si>
    <t>B31494</t>
  </si>
  <si>
    <t>FLAVIO HABEKOST DE OLIVEIRA</t>
  </si>
  <si>
    <t>B31495</t>
  </si>
  <si>
    <t>ROSANI DENISE FAGUNDES CAPAVERDE</t>
  </si>
  <si>
    <t>B31496</t>
  </si>
  <si>
    <t>IMMACULATA JOSEFINA O GARRIDO DE PAULA</t>
  </si>
  <si>
    <t>B31497</t>
  </si>
  <si>
    <t>JACIRA BANDEIRA SEVERO</t>
  </si>
  <si>
    <t>B31500</t>
  </si>
  <si>
    <t>MARCIA REJANE JACQUES DOS SANTOS</t>
  </si>
  <si>
    <t>00100290401300</t>
  </si>
  <si>
    <t>ATENDIMENTO-GSTO-OPERACIO SISTEMAS-</t>
  </si>
  <si>
    <t>B31504</t>
  </si>
  <si>
    <t>MAURO CRESCENCIO FERREIRA RAMIRES</t>
  </si>
  <si>
    <t>B31505</t>
  </si>
  <si>
    <t>RICARDO PILLA FREITAS</t>
  </si>
  <si>
    <t>00100382011700</t>
  </si>
  <si>
    <t>SISTEMAS-GP III-CARTOES PRE-PAGOS</t>
  </si>
  <si>
    <t>B31508</t>
  </si>
  <si>
    <t>ANGELA DA CUNHA VIEIRA</t>
  </si>
  <si>
    <t>B31510</t>
  </si>
  <si>
    <t>CARMEN LUCIA CASTRO DE CAMPOS</t>
  </si>
  <si>
    <t>B31511</t>
  </si>
  <si>
    <t>DILSON NUNES BARRETO</t>
  </si>
  <si>
    <t>00100291002000</t>
  </si>
  <si>
    <t>ATENDIMENTO-GCSC-AREA DE PROJETOS</t>
  </si>
  <si>
    <t>B31512</t>
  </si>
  <si>
    <t>DALVA COSTA ALVES</t>
  </si>
  <si>
    <t>B31513</t>
  </si>
  <si>
    <t>GEMA BALDISSERA</t>
  </si>
  <si>
    <t>B31514</t>
  </si>
  <si>
    <t>JUSSARA TERESINHA AYANG OLIVEIRA</t>
  </si>
  <si>
    <t>B31515</t>
  </si>
  <si>
    <t>LIEGE MOREIRA CUNHA</t>
  </si>
  <si>
    <t>00100290301200</t>
  </si>
  <si>
    <t>ATENDIMENTO-GCT-TRIBUTOS</t>
  </si>
  <si>
    <t>B31516</t>
  </si>
  <si>
    <t>MAGDA HELENA DE MOURA SIEBEN</t>
  </si>
  <si>
    <t>B31517</t>
  </si>
  <si>
    <t>MARIA DENISE TUSI COUTO</t>
  </si>
  <si>
    <t>B31520</t>
  </si>
  <si>
    <t>PAULO ROGERIO DIAS MOREIRA</t>
  </si>
  <si>
    <t>B31521</t>
  </si>
  <si>
    <t>MATEUS GERMANO CARDOSO</t>
  </si>
  <si>
    <t>B31522</t>
  </si>
  <si>
    <t>CARLOS AUGUSTO REGINATO</t>
  </si>
  <si>
    <t>B31523</t>
  </si>
  <si>
    <t>LUIZ FERNANDO ESCOBAR</t>
  </si>
  <si>
    <t>B31524</t>
  </si>
  <si>
    <t>ANDRE AUGUSTO MELO SOARES</t>
  </si>
  <si>
    <t>B31525</t>
  </si>
  <si>
    <t>PEDRO LUIS MONTE BLANCO LEMES</t>
  </si>
  <si>
    <t>B31526</t>
  </si>
  <si>
    <t>LUCIANO LOPES DE ABREU</t>
  </si>
  <si>
    <t>B31528</t>
  </si>
  <si>
    <t>ANA MARILZA BORSSATO DE OLIVEIRA</t>
  </si>
  <si>
    <t>00101621202300</t>
  </si>
  <si>
    <t>CONTROLADORIA-GCI-COMPLIANCE</t>
  </si>
  <si>
    <t>B31529</t>
  </si>
  <si>
    <t>LISIANE MELGARES SCHWARZ</t>
  </si>
  <si>
    <t>B31530</t>
  </si>
  <si>
    <t>DENISE SORIA ROLIM</t>
  </si>
  <si>
    <t>B31531</t>
  </si>
  <si>
    <t>CARLA SUSANA CASTRO DA SILVA</t>
  </si>
  <si>
    <t>B31532</t>
  </si>
  <si>
    <t>ADRIANA LOPES DA ROSA</t>
  </si>
  <si>
    <t>B31533</t>
  </si>
  <si>
    <t>SANDRO ALEX DE FREITAS</t>
  </si>
  <si>
    <t>B31534</t>
  </si>
  <si>
    <t>ADRIANO DA SILVA RODRIGUES</t>
  </si>
  <si>
    <t>B31535</t>
  </si>
  <si>
    <t>JUVENAL BATISTA DE FARIAS</t>
  </si>
  <si>
    <t>B31537</t>
  </si>
  <si>
    <t>ANA CLAUDIA SILVA DA MATTA</t>
  </si>
  <si>
    <t>B31538</t>
  </si>
  <si>
    <t>DINORAH SIRLEI NONDILO</t>
  </si>
  <si>
    <t>B31539</t>
  </si>
  <si>
    <t>SUZANA TERESINHA PEREIRA DE LUCENA</t>
  </si>
  <si>
    <t>B31542</t>
  </si>
  <si>
    <t>ROSANGELA DE MORAES RUDUIT</t>
  </si>
  <si>
    <t>B31543</t>
  </si>
  <si>
    <t>PAULO RICARDO SELBACH</t>
  </si>
  <si>
    <t>B31544</t>
  </si>
  <si>
    <t>LOIVA PAULITSCH</t>
  </si>
  <si>
    <t>B31547</t>
  </si>
  <si>
    <t>SILVIO ROGERIO ALVES DA SILVA</t>
  </si>
  <si>
    <t>B31548</t>
  </si>
  <si>
    <t>UBIRAJARA SANTOS DE SANTOS</t>
  </si>
  <si>
    <t>B31549</t>
  </si>
  <si>
    <t>EVANIR RITTER KUHN</t>
  </si>
  <si>
    <t>JOSE JERONIMO MEIRELLES</t>
  </si>
  <si>
    <t>B31551</t>
  </si>
  <si>
    <t>ANDRE LUIZ DA SILVA ASSIS</t>
  </si>
  <si>
    <t>B31552</t>
  </si>
  <si>
    <t>MARCELO FERREIRA CALEARO</t>
  </si>
  <si>
    <t>B31554</t>
  </si>
  <si>
    <t>GUILHERME DE MORAIS FAGUNDES</t>
  </si>
  <si>
    <t>B31555</t>
  </si>
  <si>
    <t>ANDRE MELO DOS SANTOS</t>
  </si>
  <si>
    <t>B31558</t>
  </si>
  <si>
    <t>DENISE DA SILVA CRUZ</t>
  </si>
  <si>
    <t>B31559</t>
  </si>
  <si>
    <t>MARIO LUIS CARDOSO</t>
  </si>
  <si>
    <t>B31561</t>
  </si>
  <si>
    <t>ANA MARIA ALVES DOS SANTOS</t>
  </si>
  <si>
    <t>B31562</t>
  </si>
  <si>
    <t>VALERIA DOS SANTOS FERREIRA MACHADO</t>
  </si>
  <si>
    <t>B31563</t>
  </si>
  <si>
    <t>GISELE DE OLIVEIRA REI</t>
  </si>
  <si>
    <t>B31564</t>
  </si>
  <si>
    <t>MARCO ANTONIO DE OLIVEIRA IANNER</t>
  </si>
  <si>
    <t>B31566</t>
  </si>
  <si>
    <t>MARI INEZ LOPES AZZI</t>
  </si>
  <si>
    <t>B31567</t>
  </si>
  <si>
    <t>CARMEN LUCIA VIEIRA EIMAEL</t>
  </si>
  <si>
    <t>B31568</t>
  </si>
  <si>
    <t>DAMIAO UBIRAJARA DE OLIVEIRA</t>
  </si>
  <si>
    <t>B31569</t>
  </si>
  <si>
    <t>GESNER GERALDO GLADZIK</t>
  </si>
  <si>
    <t>B31570</t>
  </si>
  <si>
    <t>SARAJANE FLORES GIL DUARTE</t>
  </si>
  <si>
    <t>B31571</t>
  </si>
  <si>
    <t>ROSEMARI SELBACH GULARTE</t>
  </si>
  <si>
    <t>B31572</t>
  </si>
  <si>
    <t>ROGER BOTTINI PARANHOS</t>
  </si>
  <si>
    <t>B31573</t>
  </si>
  <si>
    <t>TEREZINHA TONIOLO MARCADENTI</t>
  </si>
  <si>
    <t>B31574</t>
  </si>
  <si>
    <t>AMARILIS SCHAFFER ROMERO</t>
  </si>
  <si>
    <t>00100290901100</t>
  </si>
  <si>
    <t>ATENDIMENTO-GB-PLANEJAMENTO</t>
  </si>
  <si>
    <t>B31575</t>
  </si>
  <si>
    <t>VERA REGINA DA SILVA FORTES</t>
  </si>
  <si>
    <t>B31576</t>
  </si>
  <si>
    <t>JOSE ALFREDO RODRIGUES</t>
  </si>
  <si>
    <t>B31577</t>
  </si>
  <si>
    <t>MARCO AURELIO DA ROSA FIGUEIRA</t>
  </si>
  <si>
    <t>B31578</t>
  </si>
  <si>
    <t>LUISA FERNANDA REISCHAK FERNANDES</t>
  </si>
  <si>
    <t>B31580</t>
  </si>
  <si>
    <t>CRISTINA ANTUNES MORI</t>
  </si>
  <si>
    <t>B31581</t>
  </si>
  <si>
    <t>VIVIAN DO CARMO NOAL GUTTERRES</t>
  </si>
  <si>
    <t>B31582</t>
  </si>
  <si>
    <t>CARLA CRISTINA TEIXEIRA</t>
  </si>
  <si>
    <t>00100710101200</t>
  </si>
  <si>
    <t>ENGENHARIA-APOIO</t>
  </si>
  <si>
    <t>B31583</t>
  </si>
  <si>
    <t>CARLA BARBOZA NUNEZ</t>
  </si>
  <si>
    <t>B31586</t>
  </si>
  <si>
    <t>REJANE DE ANDRADE</t>
  </si>
  <si>
    <t>B31587</t>
  </si>
  <si>
    <t>JUDITE PERES DA SILVA</t>
  </si>
  <si>
    <t>B31588</t>
  </si>
  <si>
    <t>ELIANE ANDREIS PAGNUSSAT</t>
  </si>
  <si>
    <t>00100382011800</t>
  </si>
  <si>
    <t>SISTEMAS-GP III-ADQUIRENCIA-FINANCEIRO</t>
  </si>
  <si>
    <t>B31589</t>
  </si>
  <si>
    <t>MARCIA DRESCH DE OLIVEIRA</t>
  </si>
  <si>
    <t>00282490200000</t>
  </si>
  <si>
    <t>ASSIS BRASIL-DISP-CEDIDOS</t>
  </si>
  <si>
    <t>B31591</t>
  </si>
  <si>
    <t>MARCELO DE CASTRO</t>
  </si>
  <si>
    <t>00100381111300</t>
  </si>
  <si>
    <t>SISTEMAS-GST-ADMINIST BANCO DE DADO</t>
  </si>
  <si>
    <t>B31592</t>
  </si>
  <si>
    <t>RICARDO CHADANOWICZ</t>
  </si>
  <si>
    <t>00100381911000</t>
  </si>
  <si>
    <t>SISTEMAS-GP-GERENCIA PROJETO II-CHE</t>
  </si>
  <si>
    <t>B31593</t>
  </si>
  <si>
    <t>MARCOS GUARACI REIS DA FONTOURA</t>
  </si>
  <si>
    <t>B31594</t>
  </si>
  <si>
    <t>SILVIA MARIA VARES MOREIRA</t>
  </si>
  <si>
    <t>B31595</t>
  </si>
  <si>
    <t>LAURA MEDEIROS DE ALBUQUERQUE</t>
  </si>
  <si>
    <t>B31597</t>
  </si>
  <si>
    <t>FABIANA LONGHI CECHET</t>
  </si>
  <si>
    <t>B31598</t>
  </si>
  <si>
    <t>JADER DORNELLES FRANTZ</t>
  </si>
  <si>
    <t>B31599</t>
  </si>
  <si>
    <t>GENY DE CASTRO FAGUNDES FILHA</t>
  </si>
  <si>
    <t>B31600</t>
  </si>
  <si>
    <t>CESAR VALMOR PRAVITZ</t>
  </si>
  <si>
    <t>B31601</t>
  </si>
  <si>
    <t>CLETO DE AMORIM TRAVESSAS JUNIOR</t>
  </si>
  <si>
    <t>B31602</t>
  </si>
  <si>
    <t>ANGELA MARIA DE ABREU LAMB</t>
  </si>
  <si>
    <t>B31604</t>
  </si>
  <si>
    <t>FLAVIO LUIS DA SILVA BOLDRINI</t>
  </si>
  <si>
    <t>B31605</t>
  </si>
  <si>
    <t>MATILDE GOMES DE LIMA</t>
  </si>
  <si>
    <t>B31606</t>
  </si>
  <si>
    <t>FATIMA TEREZINHA BARRETO</t>
  </si>
  <si>
    <t>B31607</t>
  </si>
  <si>
    <t>LUCIANO BACCHIN FERNANDES</t>
  </si>
  <si>
    <t>B31608</t>
  </si>
  <si>
    <t>ANDRE LUIZ DE OLIVEIRA FERREIRA</t>
  </si>
  <si>
    <t>B31609</t>
  </si>
  <si>
    <t>ANDRE MOACIR VIEIRA CAMBOIM</t>
  </si>
  <si>
    <t>B31610</t>
  </si>
  <si>
    <t>CLAUDIA SCHABBACH DE ROSE</t>
  </si>
  <si>
    <t>B31612</t>
  </si>
  <si>
    <t>LUCIANA ELKFURY MONTICELLI</t>
  </si>
  <si>
    <t>B31613</t>
  </si>
  <si>
    <t>SANDRA INES DALFERTH</t>
  </si>
  <si>
    <t>B31614</t>
  </si>
  <si>
    <t>MARISTELA BERLATO DA SILVA</t>
  </si>
  <si>
    <t>B31615</t>
  </si>
  <si>
    <t>ANGELA MARIA DE ALMEIDA DE JESUS</t>
  </si>
  <si>
    <t>B31616</t>
  </si>
  <si>
    <t>BRUNO VINICIO EICHERT</t>
  </si>
  <si>
    <t>B31617</t>
  </si>
  <si>
    <t>SIMONE MACHADO TROYANO</t>
  </si>
  <si>
    <t>B31618</t>
  </si>
  <si>
    <t>SERGIO BENCHE CORTES</t>
  </si>
  <si>
    <t>B31619</t>
  </si>
  <si>
    <t>ROSANA KNOB</t>
  </si>
  <si>
    <t>B31620</t>
  </si>
  <si>
    <t>DENISE BACEDO FERRAS VIEIRA</t>
  </si>
  <si>
    <t>B31622</t>
  </si>
  <si>
    <t>CALIL ELIAS DANIEL FILHO</t>
  </si>
  <si>
    <t>B31624</t>
  </si>
  <si>
    <t>LUIZ CONTE</t>
  </si>
  <si>
    <t>B31625</t>
  </si>
  <si>
    <t>CARLOS ALBERTO MALISZEWSKI KENDZIERSKI</t>
  </si>
  <si>
    <t>B31626</t>
  </si>
  <si>
    <t>MAISA HELENA DUARTE</t>
  </si>
  <si>
    <t>B31627</t>
  </si>
  <si>
    <t>MARCIA DENISE MROGINSKI CAMBOIM</t>
  </si>
  <si>
    <t>B31628</t>
  </si>
  <si>
    <t>ABIAIL MARIA OLIVEIRA DE MATTOS FARIAS</t>
  </si>
  <si>
    <t>B31629</t>
  </si>
  <si>
    <t>CLAUDIA CABRAL</t>
  </si>
  <si>
    <t>B31630</t>
  </si>
  <si>
    <t>CARLOS ELY DE AZEREDO</t>
  </si>
  <si>
    <t>B31632</t>
  </si>
  <si>
    <t>NEIDA REGINA SILVEIRA PEREIRA</t>
  </si>
  <si>
    <t>B31633</t>
  </si>
  <si>
    <t>ELISETE LAGO COSTA</t>
  </si>
  <si>
    <t>B31634</t>
  </si>
  <si>
    <t>CLEUSA MARIA BANDEIRA DA SILVA</t>
  </si>
  <si>
    <t>B31635</t>
  </si>
  <si>
    <t>JALCIR LUIZ RODRIGUES DE BRUM</t>
  </si>
  <si>
    <t>B31636</t>
  </si>
  <si>
    <t>RUTE TERESINHA MARTINS MACHADO</t>
  </si>
  <si>
    <t>B31638</t>
  </si>
  <si>
    <t>CELIA HELENA LIZANA BERTE</t>
  </si>
  <si>
    <t>00100710211100</t>
  </si>
  <si>
    <t>ENGENHARIA-GA-GERENCIA DE AVALIACOE</t>
  </si>
  <si>
    <t>B31639</t>
  </si>
  <si>
    <t>MARCOS HENRIQUE FLORI</t>
  </si>
  <si>
    <t>B31640</t>
  </si>
  <si>
    <t>ANA LUIZA GUERRA SOBRAL</t>
  </si>
  <si>
    <t>B31641</t>
  </si>
  <si>
    <t>EDUARDO ANDRE VIAMONTE</t>
  </si>
  <si>
    <t>B31643</t>
  </si>
  <si>
    <t>VERA REGINA DA SILVA AGUIAR</t>
  </si>
  <si>
    <t>GISLAINE JACQUES DA SILVA</t>
  </si>
  <si>
    <t>B31645</t>
  </si>
  <si>
    <t>ALTAIR JACQUES DA SILVA</t>
  </si>
  <si>
    <t>B31647</t>
  </si>
  <si>
    <t>MARJANE ZEM</t>
  </si>
  <si>
    <t>B31648</t>
  </si>
  <si>
    <t>WALTER EDUARDO ZENKNER GARMATZ</t>
  </si>
  <si>
    <t>B31649</t>
  </si>
  <si>
    <t>WALTER ENIO SAVI SEVERO</t>
  </si>
  <si>
    <t>B31650</t>
  </si>
  <si>
    <t>ALEXANDRE DA CUNHA CORREA</t>
  </si>
  <si>
    <t>B31652</t>
  </si>
  <si>
    <t>PLINIO CELSO GARCIA STURMER</t>
  </si>
  <si>
    <t>B31653</t>
  </si>
  <si>
    <t>ALFREDO ERNESTO BORNE KELLER</t>
  </si>
  <si>
    <t>00100381911500</t>
  </si>
  <si>
    <t>B31654</t>
  </si>
  <si>
    <t>ALEXANDRE DE OLIVEIRA DO NASCIMENTO</t>
  </si>
  <si>
    <t>B31656</t>
  </si>
  <si>
    <t>ROBERTO NOAL MONTEIRO</t>
  </si>
  <si>
    <t>B31657</t>
  </si>
  <si>
    <t>VANDERLEI POLLON</t>
  </si>
  <si>
    <t>00100580211000</t>
  </si>
  <si>
    <t>TECNOLOGIA-GOP-GER DE OPERACOES-CHE</t>
  </si>
  <si>
    <t>B31658</t>
  </si>
  <si>
    <t>ANDREA CAVICHIOLLI</t>
  </si>
  <si>
    <t>01110451001200</t>
  </si>
  <si>
    <t>CIDADE JARDIM-CAMBIO-AG CIDADE JARDIM-ESCRITURARIO</t>
  </si>
  <si>
    <t>B31659</t>
  </si>
  <si>
    <t>ANGELO NORBERTO MACALOS</t>
  </si>
  <si>
    <t>B31660</t>
  </si>
  <si>
    <t>RICARDO NOGUEIRA ANTONINI</t>
  </si>
  <si>
    <t>B31661</t>
  </si>
  <si>
    <t>TATIANA CORTES GOMES</t>
  </si>
  <si>
    <t>B31662</t>
  </si>
  <si>
    <t>MAGDA INES ZANIN</t>
  </si>
  <si>
    <t>B31665</t>
  </si>
  <si>
    <t>ROGERIO FERREIRA BRUM</t>
  </si>
  <si>
    <t>B31666</t>
  </si>
  <si>
    <t>MARIA ELISA NATALIA MONTANO MARQUES</t>
  </si>
  <si>
    <t>B31667</t>
  </si>
  <si>
    <t>MARGARETH SOUZA DA ROCHA</t>
  </si>
  <si>
    <t>B31669</t>
  </si>
  <si>
    <t>JOSE CARLOS AGOSTINI DE SOUZA</t>
  </si>
  <si>
    <t>B31670</t>
  </si>
  <si>
    <t>PAULO CESAR FONSECA MELLO</t>
  </si>
  <si>
    <t>B31671</t>
  </si>
  <si>
    <t>RENATO EDUARDO KRAEMER</t>
  </si>
  <si>
    <t>B31673</t>
  </si>
  <si>
    <t>ALEXANDRE BATISTA COLLATTO</t>
  </si>
  <si>
    <t>B31675</t>
  </si>
  <si>
    <t>JOSE LUIS CANDIDO BUENO</t>
  </si>
  <si>
    <t>B31679</t>
  </si>
  <si>
    <t>SOLANGE TAKEDA MARUYAMA</t>
  </si>
  <si>
    <t>B31681</t>
  </si>
  <si>
    <t>SANDRA MASONI SCHENATO</t>
  </si>
  <si>
    <t>B31683</t>
  </si>
  <si>
    <t>JOSE AIRTON DIOGO</t>
  </si>
  <si>
    <t>B31684</t>
  </si>
  <si>
    <t>MARCELO FROHLICH</t>
  </si>
  <si>
    <t>00100500111000</t>
  </si>
  <si>
    <t>USTI-UNIDADE SEGURAN TECNOLOG INFORM</t>
  </si>
  <si>
    <t>B31685</t>
  </si>
  <si>
    <t>PAULO ROBERTO DALLAROSA</t>
  </si>
  <si>
    <t>B31686</t>
  </si>
  <si>
    <t>FABIO JORGE BECKER</t>
  </si>
  <si>
    <t>B31689</t>
  </si>
  <si>
    <t>FABIOLA MENDES TACQUES</t>
  </si>
  <si>
    <t>00100382012100</t>
  </si>
  <si>
    <t>SISTEMAS-GP III-ADQUIRENCIA BANDEIRAS</t>
  </si>
  <si>
    <t>B31690</t>
  </si>
  <si>
    <t>MARCELO MARIN FARIAS</t>
  </si>
  <si>
    <t>B31691</t>
  </si>
  <si>
    <t>ALBERTO FIALHO MEIRELES</t>
  </si>
  <si>
    <t>B31692</t>
  </si>
  <si>
    <t>SANDRA MARIA FONTANIVE</t>
  </si>
  <si>
    <t>B31694</t>
  </si>
  <si>
    <t>NORBERTO OSMARINI</t>
  </si>
  <si>
    <t>B31696</t>
  </si>
  <si>
    <t>ADAIR REMY RIETH</t>
  </si>
  <si>
    <t>B31697</t>
  </si>
  <si>
    <t>LUCIANO QUESSADA MARIN</t>
  </si>
  <si>
    <t>B31698</t>
  </si>
  <si>
    <t>ROBERTO JOSE SCHEID</t>
  </si>
  <si>
    <t>B31699</t>
  </si>
  <si>
    <t>ANA LUCIA SOARES GUIMARAENS</t>
  </si>
  <si>
    <t>B31700</t>
  </si>
  <si>
    <t>VERA REGINA SERRA</t>
  </si>
  <si>
    <t>B31721</t>
  </si>
  <si>
    <t>DANIEL BRAGA DE SOUZA</t>
  </si>
  <si>
    <t>B31722</t>
  </si>
  <si>
    <t>RICARDO BARBOSA DE PAULA</t>
  </si>
  <si>
    <t>02162490000000</t>
  </si>
  <si>
    <t>FORTALEZA-FUNCIONARIOS EM DISPONIBILIDADE</t>
  </si>
  <si>
    <t>B31726</t>
  </si>
  <si>
    <t>MARISIA BASSO BRUN</t>
  </si>
  <si>
    <t>B31727</t>
  </si>
  <si>
    <t>JERONIMO ERICH NILSON</t>
  </si>
  <si>
    <t>00412500000000</t>
  </si>
  <si>
    <t>ALEXANDRE PEIXOTO DA CUNHA RIEGER</t>
  </si>
  <si>
    <t>B31730</t>
  </si>
  <si>
    <t>PATRICIA FREITAS BORGES</t>
  </si>
  <si>
    <t>B31734</t>
  </si>
  <si>
    <t>ANDRE MULLER BOCK</t>
  </si>
  <si>
    <t>B31735</t>
  </si>
  <si>
    <t>JOAO CAETANO DO AMARAL NETO</t>
  </si>
  <si>
    <t>B31736</t>
  </si>
  <si>
    <t>GELSON RONEI ELSENBRUCH</t>
  </si>
  <si>
    <t>B31739</t>
  </si>
  <si>
    <t>ANGELICA GNAS</t>
  </si>
  <si>
    <t>B31742</t>
  </si>
  <si>
    <t>JANAINA BRILHANTE PERES</t>
  </si>
  <si>
    <t>00101630211000</t>
  </si>
  <si>
    <t>NEG DIGIT REL CLIENTES-GER PLAN QUALI-CH</t>
  </si>
  <si>
    <t>B31748</t>
  </si>
  <si>
    <t>FABIANE PERLEBERG VAZ DA SILVA</t>
  </si>
  <si>
    <t>MARA ZOCH LISBOA</t>
  </si>
  <si>
    <t>B31750</t>
  </si>
  <si>
    <t>LUIS EDUARDO DIHL DE CASTRO</t>
  </si>
  <si>
    <t>00100910311000</t>
  </si>
  <si>
    <t>CARTOES-GOP-GER OPERACIONAL CARTOES-CHE</t>
  </si>
  <si>
    <t>B31753</t>
  </si>
  <si>
    <t>MARILEIDE TRUCOLO DA SILVA</t>
  </si>
  <si>
    <t>28</t>
  </si>
  <si>
    <t>LICENCA MATERNIDADE/ADOCAO</t>
  </si>
  <si>
    <t>B31755</t>
  </si>
  <si>
    <t>WALTER GERMANO BEHS</t>
  </si>
  <si>
    <t>B31756</t>
  </si>
  <si>
    <t>GIANCARLO MORELLI</t>
  </si>
  <si>
    <t>B31758</t>
  </si>
  <si>
    <t>JEFFERSON CANEZ LEAL</t>
  </si>
  <si>
    <t>B31760</t>
  </si>
  <si>
    <t>FRANCIS SOARES CARPES</t>
  </si>
  <si>
    <t>B31763</t>
  </si>
  <si>
    <t>TIAGO JOSE BONES</t>
  </si>
  <si>
    <t>B31764</t>
  </si>
  <si>
    <t>PATRICIA ENGLERT</t>
  </si>
  <si>
    <t>B31766</t>
  </si>
  <si>
    <t>MARCO ANTONIO DOS SANTOS</t>
  </si>
  <si>
    <t>11510000000000</t>
  </si>
  <si>
    <t>BAIRRO VILA NOVA</t>
  </si>
  <si>
    <t>B31768</t>
  </si>
  <si>
    <t>ANA CAROLINA LUCCA DI PRIMIO</t>
  </si>
  <si>
    <t>B31769</t>
  </si>
  <si>
    <t>ANDRE FORMAGINI</t>
  </si>
  <si>
    <t>B31772</t>
  </si>
  <si>
    <t>ESEQUIEL BRAGA PIZZUTTI</t>
  </si>
  <si>
    <t>B31777</t>
  </si>
  <si>
    <t>ALESSANDRA AMELIA MIGLIORINI</t>
  </si>
  <si>
    <t>B31783</t>
  </si>
  <si>
    <t>DANTER JOSE STURMER</t>
  </si>
  <si>
    <t>B31784</t>
  </si>
  <si>
    <t>ELISEU MARCIO</t>
  </si>
  <si>
    <t>B31786</t>
  </si>
  <si>
    <t>DANIELE THAIS KREUTZ</t>
  </si>
  <si>
    <t>B31787</t>
  </si>
  <si>
    <t>CLAUDIO AUGUSTO CHITTO</t>
  </si>
  <si>
    <t>B31789</t>
  </si>
  <si>
    <t>ANDRE FOLCHINI</t>
  </si>
  <si>
    <t>B31790</t>
  </si>
  <si>
    <t>JOSE CARLOS COUTADA MARTINS</t>
  </si>
  <si>
    <t>B31792</t>
  </si>
  <si>
    <t>GLAUCIO MULLER</t>
  </si>
  <si>
    <t>B31793</t>
  </si>
  <si>
    <t>ANDRE DE BORBA CAMPOS</t>
  </si>
  <si>
    <t>B31795</t>
  </si>
  <si>
    <t>CRISTIANO RODRIGO SONZA</t>
  </si>
  <si>
    <t>B31800</t>
  </si>
  <si>
    <t>ANAI FERNANDA ARENHARDT</t>
  </si>
  <si>
    <t>B31804</t>
  </si>
  <si>
    <t>EDOARDO ROSSI</t>
  </si>
  <si>
    <t>B31807</t>
  </si>
  <si>
    <t>RAFAEL DA SILVEIRA LOPES</t>
  </si>
  <si>
    <t>B31810</t>
  </si>
  <si>
    <t>JOSE SOARES RODRIGUES</t>
  </si>
  <si>
    <t>06590000000000</t>
  </si>
  <si>
    <t>PINHAL GRANDE</t>
  </si>
  <si>
    <t>B31813</t>
  </si>
  <si>
    <t>EDUARDO COMISSOLI</t>
  </si>
  <si>
    <t>B31815</t>
  </si>
  <si>
    <t>IVOLMAR LUTTJOHANN JACQUES</t>
  </si>
  <si>
    <t>B31818</t>
  </si>
  <si>
    <t>ROBERTO KRAUSPENHAAR</t>
  </si>
  <si>
    <t>B31819</t>
  </si>
  <si>
    <t>DANIELA BEATRIZ DAMACENO DA SILVA</t>
  </si>
  <si>
    <t>B31822</t>
  </si>
  <si>
    <t>LUCIANE GUNDEL DE BRUM</t>
  </si>
  <si>
    <t>B31823</t>
  </si>
  <si>
    <t>CLARISSA LAZZARI FLORES MANASSERO</t>
  </si>
  <si>
    <t>B31825</t>
  </si>
  <si>
    <t>TATIANE CARNEIRO TRINDADE</t>
  </si>
  <si>
    <t>B31826</t>
  </si>
  <si>
    <t>PAOLA ANDRESSA CABRAL GOMES</t>
  </si>
  <si>
    <t>B31828</t>
  </si>
  <si>
    <t>VANDERLEI MENEZES DA ROSA</t>
  </si>
  <si>
    <t>B31830</t>
  </si>
  <si>
    <t>RAFAEL SEVERINO DA SILVA</t>
  </si>
  <si>
    <t>B31834</t>
  </si>
  <si>
    <t>ANDRE BALDASSO</t>
  </si>
  <si>
    <t>EMERSON ADRIANO FIEBIG</t>
  </si>
  <si>
    <t>B31836</t>
  </si>
  <si>
    <t>MARCOS OSVALDO KAUTZMANN</t>
  </si>
  <si>
    <t>B31840</t>
  </si>
  <si>
    <t>KATIA APARECIDA ARAUJO DE FREITAS LUCCA</t>
  </si>
  <si>
    <t>B31841</t>
  </si>
  <si>
    <t>MARCELO HAACKER</t>
  </si>
  <si>
    <t>B31842</t>
  </si>
  <si>
    <t>MARCIA ANDREIA DOS SANTOS FIGUEIREDO</t>
  </si>
  <si>
    <t>B31844</t>
  </si>
  <si>
    <t>RODRIGO CRONST</t>
  </si>
  <si>
    <t>CLAUDIRNEI DA SILVA</t>
  </si>
  <si>
    <t>B31848</t>
  </si>
  <si>
    <t>LUCIANE ISABEL LAWISCH</t>
  </si>
  <si>
    <t>B31849</t>
  </si>
  <si>
    <t>MARISA MILLER</t>
  </si>
  <si>
    <t>B31850</t>
  </si>
  <si>
    <t>LUCIANO TELLES PRADE</t>
  </si>
  <si>
    <t>B31852</t>
  </si>
  <si>
    <t>LIGIA PIGATTO PEREIRA</t>
  </si>
  <si>
    <t>B31853</t>
  </si>
  <si>
    <t>REGINALDO MACHADO DA SILVEIRA</t>
  </si>
  <si>
    <t>B31854</t>
  </si>
  <si>
    <t>AIRTON GERUNDO ORTIZ</t>
  </si>
  <si>
    <t>B31855</t>
  </si>
  <si>
    <t>ANORIVAL VICENTE NUNES JUNIOR</t>
  </si>
  <si>
    <t>B31856</t>
  </si>
  <si>
    <t>CRISTIANO GUIDOTTI RODRIGUES</t>
  </si>
  <si>
    <t>B31858</t>
  </si>
  <si>
    <t>ERICO OLIVEIRA PEREIRA</t>
  </si>
  <si>
    <t>B31861</t>
  </si>
  <si>
    <t>PEDRO MULLER LERMEN</t>
  </si>
  <si>
    <t>00101151501700</t>
  </si>
  <si>
    <t>FINANCEIRO-GMF-INTERBANCARIO FRONT</t>
  </si>
  <si>
    <t>B31864</t>
  </si>
  <si>
    <t>CRISTIANE FRAGA MAJORCZYK</t>
  </si>
  <si>
    <t>B31865</t>
  </si>
  <si>
    <t>ANDRE CONSTANTE BLONSKI</t>
  </si>
  <si>
    <t>B31869</t>
  </si>
  <si>
    <t>LUIZ CARLOS SILVA DA ROSA</t>
  </si>
  <si>
    <t>09310000000000</t>
  </si>
  <si>
    <t>SAO FRANCISCO PAULA</t>
  </si>
  <si>
    <t>B31870</t>
  </si>
  <si>
    <t>THIAGO ALCANTARA SONDA</t>
  </si>
  <si>
    <t>B31871</t>
  </si>
  <si>
    <t>EMERSON CRISTINO VEDANA</t>
  </si>
  <si>
    <t>B31878</t>
  </si>
  <si>
    <t>FILIPE AUMOND GOMES</t>
  </si>
  <si>
    <t>B31881</t>
  </si>
  <si>
    <t>LEONARDO FRIEDRICH</t>
  </si>
  <si>
    <t>00100590211000</t>
  </si>
  <si>
    <t>RISCOS CORP-GER RISCO OPE-CH</t>
  </si>
  <si>
    <t>B31884</t>
  </si>
  <si>
    <t>ALDRIN RICHARD GUERRA DOS SANTOS</t>
  </si>
  <si>
    <t>B31885</t>
  </si>
  <si>
    <t>IGOR DMITRI RODRIGUES</t>
  </si>
  <si>
    <t>B31886</t>
  </si>
  <si>
    <t>EDSON ANDRE VARGAS</t>
  </si>
  <si>
    <t>B31887</t>
  </si>
  <si>
    <t>GIOVANNI RIZZARDO</t>
  </si>
  <si>
    <t>B31889</t>
  </si>
  <si>
    <t>LAURA KESSLER KRONBAUER</t>
  </si>
  <si>
    <t>B31891</t>
  </si>
  <si>
    <t>LUIZ MELO DO AMARAL JUNIOR</t>
  </si>
  <si>
    <t>B31892</t>
  </si>
  <si>
    <t>MAXWELL GALIOTTO</t>
  </si>
  <si>
    <t>B31893</t>
  </si>
  <si>
    <t>MARINA MAGNABOSCO</t>
  </si>
  <si>
    <t>B31894</t>
  </si>
  <si>
    <t>ELISANE BARUFI</t>
  </si>
  <si>
    <t>00100900211000</t>
  </si>
  <si>
    <t>BANRISUL CARTOES-GF-GER FINANCE-CHE</t>
  </si>
  <si>
    <t>B31900</t>
  </si>
  <si>
    <t>GERSON LUIZ KNAK</t>
  </si>
  <si>
    <t>B31906</t>
  </si>
  <si>
    <t>SIMONE LIVI DE OLIVEIRA</t>
  </si>
  <si>
    <t>B31909</t>
  </si>
  <si>
    <t>SILVIA DE SOUZA COUTINHO</t>
  </si>
  <si>
    <t>B31913</t>
  </si>
  <si>
    <t>ISABEL CRISTINA KAYSER</t>
  </si>
  <si>
    <t>B31915</t>
  </si>
  <si>
    <t>MOACIR ANDRE SCHAFER</t>
  </si>
  <si>
    <t>B31916</t>
  </si>
  <si>
    <t>GUSTAVO SCHWINGEL</t>
  </si>
  <si>
    <t>00101151311000</t>
  </si>
  <si>
    <t>FINANCEIRO-GER OPERACION INVEST-CHE</t>
  </si>
  <si>
    <t>B31919</t>
  </si>
  <si>
    <t>ELLEN SENA BELLO</t>
  </si>
  <si>
    <t>B31922</t>
  </si>
  <si>
    <t>MARCAL LORINI DOS SANTOS</t>
  </si>
  <si>
    <t>B31923</t>
  </si>
  <si>
    <t>ANDERSON ITER DE LINS</t>
  </si>
  <si>
    <t>DANIEL HOFMANN MARTINS</t>
  </si>
  <si>
    <t>B31927</t>
  </si>
  <si>
    <t>EVERTON LUIS SOUZA</t>
  </si>
  <si>
    <t>B31929</t>
  </si>
  <si>
    <t>IGOR DE ALMEIDA MAURELLI</t>
  </si>
  <si>
    <t>EDUARDO BISOGNO ANDRADE</t>
  </si>
  <si>
    <t>00100580413200</t>
  </si>
  <si>
    <t>TECNOLOGIA-GSA-SUPORTE REDE MAINFRAME</t>
  </si>
  <si>
    <t>B31937</t>
  </si>
  <si>
    <t>CRISTIANE ANDREIA LUNARDI</t>
  </si>
  <si>
    <t>23</t>
  </si>
  <si>
    <t>LICENCA MATERNIDADE/GESTACAO</t>
  </si>
  <si>
    <t>B31938</t>
  </si>
  <si>
    <t>ELISANDRO MARTTA BADALOTTI</t>
  </si>
  <si>
    <t>B31942</t>
  </si>
  <si>
    <t>CELSO MINOZZO</t>
  </si>
  <si>
    <t>B31944</t>
  </si>
  <si>
    <t>MARCELO DALL ALBA</t>
  </si>
  <si>
    <t>B31947</t>
  </si>
  <si>
    <t>VANIA RODRIGUES METHODIO C TIBERIO</t>
  </si>
  <si>
    <t>B31952</t>
  </si>
  <si>
    <t>RAFAEL KLAFKE</t>
  </si>
  <si>
    <t>B31956</t>
  </si>
  <si>
    <t>DOUGLAS BERNHARD</t>
  </si>
  <si>
    <t>B31957</t>
  </si>
  <si>
    <t>JONATAM TORRI REGAZZO</t>
  </si>
  <si>
    <t>B31959</t>
  </si>
  <si>
    <t>MARIA AUGUSTA BARRETO DOS SANTOS</t>
  </si>
  <si>
    <t>B31960</t>
  </si>
  <si>
    <t>RAFAEL GOMES VICTOR</t>
  </si>
  <si>
    <t>01690000046100</t>
  </si>
  <si>
    <t>CAPAO DO LEAO-JARDIM AMERICA</t>
  </si>
  <si>
    <t>B31961</t>
  </si>
  <si>
    <t>MARIELEN FERNANDA PEZZI DE CEZARO</t>
  </si>
  <si>
    <t>B31963</t>
  </si>
  <si>
    <t>DANIELI DE LACERDA ROOS</t>
  </si>
  <si>
    <t>B31965</t>
  </si>
  <si>
    <t>ANDREIA COLOMBO</t>
  </si>
  <si>
    <t>B31967</t>
  </si>
  <si>
    <t>ZINGARA BELLO MAGRINI</t>
  </si>
  <si>
    <t>B31968</t>
  </si>
  <si>
    <t>ROGERIO ANDRE PIOVESAN</t>
  </si>
  <si>
    <t>B31969</t>
  </si>
  <si>
    <t>MAURO ROBERTO PEREIRA DE ESPINDOLA</t>
  </si>
  <si>
    <t>B31978</t>
  </si>
  <si>
    <t>LEANDRO ABREU DA SILVA</t>
  </si>
  <si>
    <t>B31982</t>
  </si>
  <si>
    <t>DORNELES FRANCISCO DA COSTA</t>
  </si>
  <si>
    <t>B31983</t>
  </si>
  <si>
    <t>RAFAEL SANDI</t>
  </si>
  <si>
    <t>B31985</t>
  </si>
  <si>
    <t>FABIO PROVENSI</t>
  </si>
  <si>
    <t>B31991</t>
  </si>
  <si>
    <t>LUCIANE PETER COLVARA</t>
  </si>
  <si>
    <t>B31992</t>
  </si>
  <si>
    <t>RODRIGO GARCIA SILVEIRO</t>
  </si>
  <si>
    <t>B31994</t>
  </si>
  <si>
    <t>MARCIO SELAU</t>
  </si>
  <si>
    <t>B31997</t>
  </si>
  <si>
    <t>MARIO SCHNEIDER</t>
  </si>
  <si>
    <t>B31998</t>
  </si>
  <si>
    <t>LUCIANO ERNESTO DE COSTA JUNIOR</t>
  </si>
  <si>
    <t>B32000</t>
  </si>
  <si>
    <t>DANILO CARVALHO TAVARES</t>
  </si>
  <si>
    <t>B32001</t>
  </si>
  <si>
    <t>GENESIO JORGE LAGO</t>
  </si>
  <si>
    <t>B32003</t>
  </si>
  <si>
    <t>MUNIQUE RECH</t>
  </si>
  <si>
    <t>B32006</t>
  </si>
  <si>
    <t>RAFAEL MOURA DOS SANTOS</t>
  </si>
  <si>
    <t>B32007</t>
  </si>
  <si>
    <t>FLAVIO MENDES DAL SANTI</t>
  </si>
  <si>
    <t>B32008</t>
  </si>
  <si>
    <t>JOAO ANTONIO NAVARETTI CYBORRA</t>
  </si>
  <si>
    <t>B32009</t>
  </si>
  <si>
    <t>FABRICIO LOPES</t>
  </si>
  <si>
    <t>B32010</t>
  </si>
  <si>
    <t>ANDRE LUIS PEREIRA ALMEIDA</t>
  </si>
  <si>
    <t>B32011</t>
  </si>
  <si>
    <t>NADIA MARIA UARTHE BIESEK</t>
  </si>
  <si>
    <t>08790000000000</t>
  </si>
  <si>
    <t>ENTRE RIOS DO SUL</t>
  </si>
  <si>
    <t>B32013</t>
  </si>
  <si>
    <t>LISE ANE DA SILVA PEREIRA DIAS</t>
  </si>
  <si>
    <t>B32018</t>
  </si>
  <si>
    <t>LISANDRA MENIN DA COSTA</t>
  </si>
  <si>
    <t>B32021</t>
  </si>
  <si>
    <t>ROGERIO PORTELLA COSTA E SILVA</t>
  </si>
  <si>
    <t>00100760511000</t>
  </si>
  <si>
    <t>NUCLEO-GPN-GER PROJ PARA NEGOCIOS-C</t>
  </si>
  <si>
    <t>B32023</t>
  </si>
  <si>
    <t>SHEILA CRISTINA DE OLIVEIRA</t>
  </si>
  <si>
    <t>B32024</t>
  </si>
  <si>
    <t>GILENO ESCANDIEL JORDANI</t>
  </si>
  <si>
    <t>B32026</t>
  </si>
  <si>
    <t>MAGDA REGINA STOCKMANS KRAI</t>
  </si>
  <si>
    <t>B32028</t>
  </si>
  <si>
    <t>JULIO CESAR HOFFMANN MANHABOSCO</t>
  </si>
  <si>
    <t>B32029</t>
  </si>
  <si>
    <t>LEONARDO VEADRIGO BRITO</t>
  </si>
  <si>
    <t>B32031</t>
  </si>
  <si>
    <t>DEIVES PATRIC SOUTO LEAL</t>
  </si>
  <si>
    <t>03030000054000</t>
  </si>
  <si>
    <t>PALMEIRA DAS MISSOES-CONC TCS PELOTAS</t>
  </si>
  <si>
    <t>B32035</t>
  </si>
  <si>
    <t>RODRIGO VACCARI</t>
  </si>
  <si>
    <t>B32037</t>
  </si>
  <si>
    <t>CAMILA CHENET DA ANUNCIACAO</t>
  </si>
  <si>
    <t>00100690211000</t>
  </si>
  <si>
    <t>SEGUROS-GN-GERENCIA DE NEGOCIOS-CHE</t>
  </si>
  <si>
    <t>RICARDO ESTRAZULAS MAYER</t>
  </si>
  <si>
    <t>B32041</t>
  </si>
  <si>
    <t>SONIA BEATRIZ HORN DE ALENCASTRO</t>
  </si>
  <si>
    <t>B32043</t>
  </si>
  <si>
    <t>PAULO AFONSO MIRANDA VALLE</t>
  </si>
  <si>
    <t>B32046</t>
  </si>
  <si>
    <t>MARIA JOANNA DE MISSIO TOILLIER</t>
  </si>
  <si>
    <t>00100650111000</t>
  </si>
  <si>
    <t>GOVERNANCA CORP - ADM - SUPER EXECUTIVO</t>
  </si>
  <si>
    <t>B32047</t>
  </si>
  <si>
    <t>LEONEL JORGE RODRIGUES</t>
  </si>
  <si>
    <t>B32049</t>
  </si>
  <si>
    <t>MARCO ANTONIO ZART</t>
  </si>
  <si>
    <t>B32053</t>
  </si>
  <si>
    <t>PAULO CESAR PORTES</t>
  </si>
  <si>
    <t>B32054</t>
  </si>
  <si>
    <t>NIVALDO FARIAS MORELLI</t>
  </si>
  <si>
    <t>B32055</t>
  </si>
  <si>
    <t>ANA CRISTINE GUTSCHOW</t>
  </si>
  <si>
    <t>B32056</t>
  </si>
  <si>
    <t>GABRIEL BANDEIRA ANTONIOLLI</t>
  </si>
  <si>
    <t>B32057</t>
  </si>
  <si>
    <t>CAMILA SA CANFIELD</t>
  </si>
  <si>
    <t>B32060</t>
  </si>
  <si>
    <t>LUCIANA VANZ</t>
  </si>
  <si>
    <t>B32062</t>
  </si>
  <si>
    <t>ADRIANO MUCKENFUHS</t>
  </si>
  <si>
    <t>B32069</t>
  </si>
  <si>
    <t>SILVIO ANTONIO DARIVA</t>
  </si>
  <si>
    <t>B32072</t>
  </si>
  <si>
    <t>JANE MAISA FRITZEN BLOEMKER</t>
  </si>
  <si>
    <t>B32073</t>
  </si>
  <si>
    <t>DIEGO WAECHTER DIAS</t>
  </si>
  <si>
    <t>B32074</t>
  </si>
  <si>
    <t>CLARISSA SANTOS CAMPOS</t>
  </si>
  <si>
    <t>B32077</t>
  </si>
  <si>
    <t>VERIDIANA DALPIAN</t>
  </si>
  <si>
    <t>B32078</t>
  </si>
  <si>
    <t>FERNANDO GILBERTO FREDRICH</t>
  </si>
  <si>
    <t>B32080</t>
  </si>
  <si>
    <t>EDUARDO FABRICIO RUOSO LAZZARI</t>
  </si>
  <si>
    <t>00100451111100</t>
  </si>
  <si>
    <t>CAMBIO-GCC-GER CAPT CONTROLE</t>
  </si>
  <si>
    <t>B32082</t>
  </si>
  <si>
    <t>PAULO CESAR WEIMER</t>
  </si>
  <si>
    <t>B32084</t>
  </si>
  <si>
    <t>ROBERTO BAPTISTA CACERES</t>
  </si>
  <si>
    <t>B32085</t>
  </si>
  <si>
    <t>DENISE PORTO BARATIERI</t>
  </si>
  <si>
    <t>B32086</t>
  </si>
  <si>
    <t>DANIELA ZOTTIS</t>
  </si>
  <si>
    <t>B32087</t>
  </si>
  <si>
    <t>ESTEVAN MOCELLIN DE SOUZA</t>
  </si>
  <si>
    <t>B32088</t>
  </si>
  <si>
    <t>GUSTAVO SERVELIN ZANETTE</t>
  </si>
  <si>
    <t>B32089</t>
  </si>
  <si>
    <t>CARLA ROSANE RODRIGUES E RODRIGUES</t>
  </si>
  <si>
    <t>B32090</t>
  </si>
  <si>
    <t>FELIPE SOARES FERRUGEM</t>
  </si>
  <si>
    <t>B32092</t>
  </si>
  <si>
    <t>JEFERSON VIEIRA FERNANDES</t>
  </si>
  <si>
    <t>B32093</t>
  </si>
  <si>
    <t>ANTENOR VALMOR WENZ</t>
  </si>
  <si>
    <t>09190000000000</t>
  </si>
  <si>
    <t>PUTINGA</t>
  </si>
  <si>
    <t>B32098</t>
  </si>
  <si>
    <t>CLODEMAR RUBENS BORRASCA</t>
  </si>
  <si>
    <t>B32100</t>
  </si>
  <si>
    <t>JEFERSON LUIS RODRIGUES</t>
  </si>
  <si>
    <t>FLAVIO JOSE FLORENCIO TABOSA</t>
  </si>
  <si>
    <t>ALEXANDRE CORREA LINK</t>
  </si>
  <si>
    <t>B32103</t>
  </si>
  <si>
    <t>MAXIMILIANO CAMARGO RODRIGUES</t>
  </si>
  <si>
    <t>00100290911000</t>
  </si>
  <si>
    <t>ATENDIMENTO-GB-GER DE BANRIPONTOS-C</t>
  </si>
  <si>
    <t>B32104</t>
  </si>
  <si>
    <t>GIOVANA SARAIVA PINTO</t>
  </si>
  <si>
    <t>B32105</t>
  </si>
  <si>
    <t>MARLENE ANELISE RAU QUADROS</t>
  </si>
  <si>
    <t>B32106</t>
  </si>
  <si>
    <t>MAURO SILVEIRA RODRIGUES</t>
  </si>
  <si>
    <t>B32107</t>
  </si>
  <si>
    <t>FABRICIO ANDRE PAGOTTO</t>
  </si>
  <si>
    <t>B32108</t>
  </si>
  <si>
    <t>TANIA REGINA DALLANORA</t>
  </si>
  <si>
    <t>05990000000000</t>
  </si>
  <si>
    <t>EREBANGO</t>
  </si>
  <si>
    <t>B32109</t>
  </si>
  <si>
    <t>RODRIGO DA SILVA MATEUS</t>
  </si>
  <si>
    <t>09480000000000</t>
  </si>
  <si>
    <t>TRES COROAS</t>
  </si>
  <si>
    <t>B32110</t>
  </si>
  <si>
    <t>MARCIO VANDERLEI SAUERESSIG</t>
  </si>
  <si>
    <t>B32111</t>
  </si>
  <si>
    <t>CIRENIO JOSE SCHIAVO DAL CAROBO</t>
  </si>
  <si>
    <t>B32112</t>
  </si>
  <si>
    <t>CARINE FRIEDRICH</t>
  </si>
  <si>
    <t>B32115</t>
  </si>
  <si>
    <t>LEONARDO BIAZOTO GOMES SBARDELOTO</t>
  </si>
  <si>
    <t>B32116</t>
  </si>
  <si>
    <t>PRISCILLA CANFIELD DE SOUSA</t>
  </si>
  <si>
    <t>B32117</t>
  </si>
  <si>
    <t>LISIANI CZLUCHAS DE OLIVEIRA RIBAS</t>
  </si>
  <si>
    <t>03050000000000</t>
  </si>
  <si>
    <t>PEJUCARA</t>
  </si>
  <si>
    <t>B32118</t>
  </si>
  <si>
    <t>FABIANA WEBER MERTEN</t>
  </si>
  <si>
    <t>B32121</t>
  </si>
  <si>
    <t>FABIANO COSCIA BUENO</t>
  </si>
  <si>
    <t>B32123</t>
  </si>
  <si>
    <t>ROBERTA DE OLIVEIRA MOREIRA DE SA</t>
  </si>
  <si>
    <t>B32124</t>
  </si>
  <si>
    <t>ANDERSON DELMAR DOS SANTOS CARVALHO</t>
  </si>
  <si>
    <t>B32125</t>
  </si>
  <si>
    <t>LUCAS SERAFIM PINTO PEREIRA</t>
  </si>
  <si>
    <t>03200330000000</t>
  </si>
  <si>
    <t>PELOTAS-UNIDADE COMERCIAL CORPORATIVA</t>
  </si>
  <si>
    <t>B32127</t>
  </si>
  <si>
    <t>MARCIA GONCALVES DIAS</t>
  </si>
  <si>
    <t>B32128</t>
  </si>
  <si>
    <t>ELISA RITA MODKOVSKI FERREIRA</t>
  </si>
  <si>
    <t>02100000012900</t>
  </si>
  <si>
    <t>ERECHIM-FORO ERECHIM</t>
  </si>
  <si>
    <t>B32130</t>
  </si>
  <si>
    <t>ANDREI KAUER</t>
  </si>
  <si>
    <t>B32131</t>
  </si>
  <si>
    <t>GERUSA VAILATTI</t>
  </si>
  <si>
    <t>B32132</t>
  </si>
  <si>
    <t>MARCIANA TOMIELLO LUCCHESE</t>
  </si>
  <si>
    <t>B32134</t>
  </si>
  <si>
    <t>CATIA ROCHA DE SOUZA</t>
  </si>
  <si>
    <t>01072500000000</t>
  </si>
  <si>
    <t>B32135</t>
  </si>
  <si>
    <t>CARLITO KASPERAVICIUS</t>
  </si>
  <si>
    <t>B32137</t>
  </si>
  <si>
    <t>MARCOS BOGO</t>
  </si>
  <si>
    <t>B32138</t>
  </si>
  <si>
    <t>RONALDO MACIEL TISATTO</t>
  </si>
  <si>
    <t>B32139</t>
  </si>
  <si>
    <t>DEISE DE CHRISTO FERRARI</t>
  </si>
  <si>
    <t>B32140</t>
  </si>
  <si>
    <t>ENEUDIR FERNANDO SPINDLER</t>
  </si>
  <si>
    <t>B32143</t>
  </si>
  <si>
    <t>LARISSA MOLON PEREIRA DUARTE</t>
  </si>
  <si>
    <t>B32144</t>
  </si>
  <si>
    <t>DENIS ANGELO SILVESTRE DE VARGAS</t>
  </si>
  <si>
    <t>B32145</t>
  </si>
  <si>
    <t>CASSIO DE CASTRO ZIMMERMANN</t>
  </si>
  <si>
    <t>00100840211000</t>
  </si>
  <si>
    <t>UNID REL INV - GER REL INV - GERENCIA</t>
  </si>
  <si>
    <t>TATIANE LEHNEN ALVES</t>
  </si>
  <si>
    <t>B32149</t>
  </si>
  <si>
    <t>LEONARDO JARDIM DE LIMA</t>
  </si>
  <si>
    <t>B32150</t>
  </si>
  <si>
    <t>ELISA CARINE BECK</t>
  </si>
  <si>
    <t>11250000000000</t>
  </si>
  <si>
    <t>PLACIDO DE CASTRO</t>
  </si>
  <si>
    <t>B32151</t>
  </si>
  <si>
    <t>TATIANE AVILA DA SILVA DAURIA</t>
  </si>
  <si>
    <t>B32153</t>
  </si>
  <si>
    <t>FABIANO PALOSKI RODRIGUES</t>
  </si>
  <si>
    <t>00101621411000</t>
  </si>
  <si>
    <t>CONTROLADORIA-GPLD-GER PRE LAV DINH-CHEF</t>
  </si>
  <si>
    <t>B32154</t>
  </si>
  <si>
    <t>RAFAEL DA SILVA BUENO</t>
  </si>
  <si>
    <t>B32155</t>
  </si>
  <si>
    <t>ALESSANDRO DE ANDRADE MILKE</t>
  </si>
  <si>
    <t>B32156</t>
  </si>
  <si>
    <t>LEANDRO DAS CHAGAS</t>
  </si>
  <si>
    <t>B32157</t>
  </si>
  <si>
    <t>INEDIR BARBIERI</t>
  </si>
  <si>
    <t>B32158</t>
  </si>
  <si>
    <t>CEZAR AUGUSTO SILVEIRA POSSA</t>
  </si>
  <si>
    <t>B32159</t>
  </si>
  <si>
    <t>ISMAEL FERNANDO LORO</t>
  </si>
  <si>
    <t>B32160</t>
  </si>
  <si>
    <t>VAGNER DEBOM EIFLER</t>
  </si>
  <si>
    <t>B32163</t>
  </si>
  <si>
    <t>JANINE CHEFFER DA ROSA</t>
  </si>
  <si>
    <t>B32164</t>
  </si>
  <si>
    <t>ANA PAULA SILVA TORELLY</t>
  </si>
  <si>
    <t>B32168</t>
  </si>
  <si>
    <t>SIDNEI MAURO ANSOLIN</t>
  </si>
  <si>
    <t>B32171</t>
  </si>
  <si>
    <t>MONICA RABUSKE HENDGES GRACIANO</t>
  </si>
  <si>
    <t>00100480711000</t>
  </si>
  <si>
    <t>RURAL-GCRP-GER CREDI RECUR PROPRIOS</t>
  </si>
  <si>
    <t>B32173</t>
  </si>
  <si>
    <t>JOSE ANTONIO RICH DIAS</t>
  </si>
  <si>
    <t>11140000000000</t>
  </si>
  <si>
    <t>MARECHAL FLORIANO</t>
  </si>
  <si>
    <t>B32175</t>
  </si>
  <si>
    <t>SANDRA LEWANDOWSKI KARLEC</t>
  </si>
  <si>
    <t>B32176</t>
  </si>
  <si>
    <t>EDUARDO GIUDICE SIGA</t>
  </si>
  <si>
    <t>B32177</t>
  </si>
  <si>
    <t>PATRICIA DE BARROS FRANCISCO</t>
  </si>
  <si>
    <t>B32178</t>
  </si>
  <si>
    <t>FABIO DEWES</t>
  </si>
  <si>
    <t>B32179</t>
  </si>
  <si>
    <t>DANILO BORGES PICANCO</t>
  </si>
  <si>
    <t>B32182</t>
  </si>
  <si>
    <t>MARCOS RODOLFO ALIANO FARIAS</t>
  </si>
  <si>
    <t>07130000000000</t>
  </si>
  <si>
    <t>MANOEL VIANA</t>
  </si>
  <si>
    <t>B32183</t>
  </si>
  <si>
    <t>TIAGO BRUM SOARES</t>
  </si>
  <si>
    <t>LUCIANE DA ROSA HENRIQUES</t>
  </si>
  <si>
    <t>B32187</t>
  </si>
  <si>
    <t>RICARDO FARIAS DE SOUZA</t>
  </si>
  <si>
    <t>B32189</t>
  </si>
  <si>
    <t>DIRCEU LEANDRO HAUPT</t>
  </si>
  <si>
    <t>B32195</t>
  </si>
  <si>
    <t>BEATRIS CESA VIERO</t>
  </si>
  <si>
    <t>B32196</t>
  </si>
  <si>
    <t>HENRIQUE CARLOS ELSENBRUCH NETO</t>
  </si>
  <si>
    <t>B32197</t>
  </si>
  <si>
    <t>DANIELA DOS SANTOS AVILA</t>
  </si>
  <si>
    <t>B32198</t>
  </si>
  <si>
    <t>RODRIGO DE SOUZA DA SILVA</t>
  </si>
  <si>
    <t>00100710311000</t>
  </si>
  <si>
    <t>B32200</t>
  </si>
  <si>
    <t>CAROL MICHELLE CORIONE ALVES</t>
  </si>
  <si>
    <t>B32202</t>
  </si>
  <si>
    <t>TIAGO CARRAO BERTOLDO</t>
  </si>
  <si>
    <t>B32203</t>
  </si>
  <si>
    <t>SIDNEI LUIS ZANON</t>
  </si>
  <si>
    <t>B32204</t>
  </si>
  <si>
    <t>RICARDO VANZIN SILVEIRA</t>
  </si>
  <si>
    <t>07980000000000</t>
  </si>
  <si>
    <t>TRES CACHOEIRAS</t>
  </si>
  <si>
    <t>B32207</t>
  </si>
  <si>
    <t>MARCUS VINICIUS FEIJO STAFFEN</t>
  </si>
  <si>
    <t>00101151511000</t>
  </si>
  <si>
    <t>FINANCEIRO-GER MERCADO FINANC-CHEFI</t>
  </si>
  <si>
    <t>B32208</t>
  </si>
  <si>
    <t>ROZANI WASKOW</t>
  </si>
  <si>
    <t>B32209</t>
  </si>
  <si>
    <t>VERA LUCIA DALCIN BAPTISTELLA</t>
  </si>
  <si>
    <t>B32210</t>
  </si>
  <si>
    <t>RONALDO JOSE DE OLIVEIRA FORTES</t>
  </si>
  <si>
    <t>B32211</t>
  </si>
  <si>
    <t>JOEL DE SOUZA BILHAO</t>
  </si>
  <si>
    <t>B32213</t>
  </si>
  <si>
    <t>ZIORAN ZILUE ALVES TITTONI</t>
  </si>
  <si>
    <t>B32214</t>
  </si>
  <si>
    <t>GUSTAVO PORTELLA FAE</t>
  </si>
  <si>
    <t>B32215</t>
  </si>
  <si>
    <t>FELIPE STEFFENS</t>
  </si>
  <si>
    <t>B32217</t>
  </si>
  <si>
    <t>ANDREA BARTH</t>
  </si>
  <si>
    <t>B32219</t>
  </si>
  <si>
    <t>CAROLINA BORGES HARTMANN</t>
  </si>
  <si>
    <t>B32221</t>
  </si>
  <si>
    <t>CLAUDIA BRUXEL</t>
  </si>
  <si>
    <t>B32223</t>
  </si>
  <si>
    <t>LUCIANA ROCHA RICARDO PERES</t>
  </si>
  <si>
    <t>B32225</t>
  </si>
  <si>
    <t>CASSIANO EUZEBIO</t>
  </si>
  <si>
    <t>B32226</t>
  </si>
  <si>
    <t>MARCOS ROGERIO TRES</t>
  </si>
  <si>
    <t>B32229</t>
  </si>
  <si>
    <t>MARCELO ANDRE DE CARVALHO</t>
  </si>
  <si>
    <t>B32230</t>
  </si>
  <si>
    <t>DAIANE DOLEJAL GOULART BASTOS</t>
  </si>
  <si>
    <t>B32231</t>
  </si>
  <si>
    <t>JORGE ALENCAR SILVEIRA MACHADO ULLMANN</t>
  </si>
  <si>
    <t>B32232</t>
  </si>
  <si>
    <t>ADRIANO BALLEJOS MABILDE</t>
  </si>
  <si>
    <t>B32233</t>
  </si>
  <si>
    <t>ANDRE DEMOLINER</t>
  </si>
  <si>
    <t>B32235</t>
  </si>
  <si>
    <t>LUIZ EDILSON GATTI</t>
  </si>
  <si>
    <t>B32237</t>
  </si>
  <si>
    <t>VIVIANE JARDIM LOPES</t>
  </si>
  <si>
    <t>B32238</t>
  </si>
  <si>
    <t>FRANCINE FORMOLO DOS SANTOS</t>
  </si>
  <si>
    <t>27</t>
  </si>
  <si>
    <t>PRORROG. LIC. MATERN/GEST</t>
  </si>
  <si>
    <t>B32240</t>
  </si>
  <si>
    <t>GUSTAVO COSTA GRUN</t>
  </si>
  <si>
    <t>B32243</t>
  </si>
  <si>
    <t>PATRICIA LINCK DE JESUS MARTINS</t>
  </si>
  <si>
    <t>B32245</t>
  </si>
  <si>
    <t>BERNADETE COGO DALOSTO</t>
  </si>
  <si>
    <t>B32246</t>
  </si>
  <si>
    <t>CARMEN TERESINHA SIMA ALVARES</t>
  </si>
  <si>
    <t>B32247</t>
  </si>
  <si>
    <t>JUCARA SIQUEIRA DAMACENO PINTO</t>
  </si>
  <si>
    <t>B32248</t>
  </si>
  <si>
    <t>MARCOS WEGNER BECKER</t>
  </si>
  <si>
    <t>B32249</t>
  </si>
  <si>
    <t>JORGE LEANDRO GOBALCHINI</t>
  </si>
  <si>
    <t>B32252</t>
  </si>
  <si>
    <t>CAROLINE ANDREA WENDT</t>
  </si>
  <si>
    <t>B32253</t>
  </si>
  <si>
    <t>IVETE EUNICE SZINWELSKI DE OLIVEIRA</t>
  </si>
  <si>
    <t>B32254</t>
  </si>
  <si>
    <t>MARA LUCIA GROSS</t>
  </si>
  <si>
    <t>B32255</t>
  </si>
  <si>
    <t>SERGIO TEIXEIRA DE SOUZA</t>
  </si>
  <si>
    <t>B32257</t>
  </si>
  <si>
    <t>ALEXANDRE BALDISSERA</t>
  </si>
  <si>
    <t>B32258</t>
  </si>
  <si>
    <t>ALEXANDRE CARNIEL BUGS</t>
  </si>
  <si>
    <t>B32259</t>
  </si>
  <si>
    <t>ROBERTA KUFNER</t>
  </si>
  <si>
    <t>B32262</t>
  </si>
  <si>
    <t>CRISTIANE BORTOLANZA</t>
  </si>
  <si>
    <t>B32264</t>
  </si>
  <si>
    <t>CAMILA BUENO NIEDERAUER WINGERT</t>
  </si>
  <si>
    <t>B32265</t>
  </si>
  <si>
    <t>RENATO ROBERTO BRAGA</t>
  </si>
  <si>
    <t>B32267</t>
  </si>
  <si>
    <t>ALINE SCHMITT TEIXEIRA</t>
  </si>
  <si>
    <t>B32268</t>
  </si>
  <si>
    <t>MAIKO TODESCHINI ZAPALAI</t>
  </si>
  <si>
    <t>B32269</t>
  </si>
  <si>
    <t>MARIA GUIDA QUINTANA MORBACH</t>
  </si>
  <si>
    <t>B32272</t>
  </si>
  <si>
    <t>DANIEL MULLER MARQUES DA SILVA</t>
  </si>
  <si>
    <t>B32273</t>
  </si>
  <si>
    <t>MIRCEIA CRISTIENE RAMOS</t>
  </si>
  <si>
    <t>00100860211000</t>
  </si>
  <si>
    <t>CONTRATACOES-GIPCC-GER INS PRO COM CO-CH</t>
  </si>
  <si>
    <t>B32274</t>
  </si>
  <si>
    <t>MARCO AURELIO DA SILVA RAMOS</t>
  </si>
  <si>
    <t>B32279</t>
  </si>
  <si>
    <t>VITOR EMANUEL TRAGE</t>
  </si>
  <si>
    <t>B32280</t>
  </si>
  <si>
    <t>DANIEL OLIVEIRA DE ARAUJO</t>
  </si>
  <si>
    <t>B32281</t>
  </si>
  <si>
    <t>JAIR PAULO GREGORY</t>
  </si>
  <si>
    <t>B32282</t>
  </si>
  <si>
    <t>GERSON KUNRATH</t>
  </si>
  <si>
    <t>01422490000000</t>
  </si>
  <si>
    <t>BOM PRINCIPIO-FUNCIONARIOS EM DISPONIBILIDADE</t>
  </si>
  <si>
    <t>B32285</t>
  </si>
  <si>
    <t>SIMONE SCHNEIDER</t>
  </si>
  <si>
    <t>B32287</t>
  </si>
  <si>
    <t>FABIANA MARIA VIECELI</t>
  </si>
  <si>
    <t>B32291</t>
  </si>
  <si>
    <t>RODRIGO VIANA</t>
  </si>
  <si>
    <t>B32292</t>
  </si>
  <si>
    <t>ROSECLER TREIN</t>
  </si>
  <si>
    <t>B32293</t>
  </si>
  <si>
    <t>MARCOS MACHADO</t>
  </si>
  <si>
    <t>B32294</t>
  </si>
  <si>
    <t>MARCUS VINICIUS LAGUNDE DOS SANTOS</t>
  </si>
  <si>
    <t>B32296</t>
  </si>
  <si>
    <t>ANGELO BORBA RODRIGUES</t>
  </si>
  <si>
    <t>00100580711600</t>
  </si>
  <si>
    <t>TECNOLOGIA-GPDC-SUPORTE LICENCIA SOFTWAR</t>
  </si>
  <si>
    <t>B32299</t>
  </si>
  <si>
    <t>RONNIE AUGUSTO SALVADOR</t>
  </si>
  <si>
    <t>B32300</t>
  </si>
  <si>
    <t>LORECI FRIEDRICH WEBERS</t>
  </si>
  <si>
    <t>B32301</t>
  </si>
  <si>
    <t>ELISANGELA PAULA PRIMEL</t>
  </si>
  <si>
    <t>B32303</t>
  </si>
  <si>
    <t>GIANCARLO RODRIGO FUHR</t>
  </si>
  <si>
    <t>B32304</t>
  </si>
  <si>
    <t>FERNANDO KERESKI RUSCHEL</t>
  </si>
  <si>
    <t>B32306</t>
  </si>
  <si>
    <t>ROBERTA AGNE XAVIER TAGLIARI</t>
  </si>
  <si>
    <t>B32307</t>
  </si>
  <si>
    <t>JAQUELINE AITA PORTAL</t>
  </si>
  <si>
    <t>B32308</t>
  </si>
  <si>
    <t>KATIA CILENE VANZIN MACHADO</t>
  </si>
  <si>
    <t>B32309</t>
  </si>
  <si>
    <t>NELI TERESINHA FAREZIN</t>
  </si>
  <si>
    <t>B32310</t>
  </si>
  <si>
    <t>CAROLINE TATSCH</t>
  </si>
  <si>
    <t>B32313</t>
  </si>
  <si>
    <t>MIRELA DA ROCHA STAROSTA</t>
  </si>
  <si>
    <t>B32314</t>
  </si>
  <si>
    <t>DARLEI ROBERTO GALLINA</t>
  </si>
  <si>
    <t>09530000000000</t>
  </si>
  <si>
    <t>TRES ARROIOS</t>
  </si>
  <si>
    <t>B32315</t>
  </si>
  <si>
    <t>JULIO CEZAR ROOS</t>
  </si>
  <si>
    <t>B32316</t>
  </si>
  <si>
    <t>DELMAR CHITOLINA</t>
  </si>
  <si>
    <t>B32317</t>
  </si>
  <si>
    <t>JEFERSON ROCHA</t>
  </si>
  <si>
    <t>B32319</t>
  </si>
  <si>
    <t>EDSON ROGERIO PEREIRA MACHADO</t>
  </si>
  <si>
    <t>B32320</t>
  </si>
  <si>
    <t>LEONARDO RAFFO COUTINHO</t>
  </si>
  <si>
    <t>B32325</t>
  </si>
  <si>
    <t>ALLISSON DIAS SILVEIRA</t>
  </si>
  <si>
    <t>B32326</t>
  </si>
  <si>
    <t>JULIANE GALVAN</t>
  </si>
  <si>
    <t>B32327</t>
  </si>
  <si>
    <t>CAROLINA BRAGA DAMIANI</t>
  </si>
  <si>
    <t>B32328</t>
  </si>
  <si>
    <t>LUCILA FERRARI BROCH</t>
  </si>
  <si>
    <t>B32331</t>
  </si>
  <si>
    <t>ALEXSANDRO SILVEIRA CAPELLARI</t>
  </si>
  <si>
    <t>B32332</t>
  </si>
  <si>
    <t>MARISTELA SAMUEL DO NASCIMENTO</t>
  </si>
  <si>
    <t>B32334</t>
  </si>
  <si>
    <t>GUILHERME FANTINEL</t>
  </si>
  <si>
    <t>B32337</t>
  </si>
  <si>
    <t>LEANDRO RAFAEL WOBETO</t>
  </si>
  <si>
    <t>B32338</t>
  </si>
  <si>
    <t>DARIANE BASEGGIO FORTUNATO</t>
  </si>
  <si>
    <t>B32340</t>
  </si>
  <si>
    <t>EDISON FRANCISCO DA SILVEIRA JUNIOR</t>
  </si>
  <si>
    <t>B32343</t>
  </si>
  <si>
    <t>TAMARA TERRA TUBINO DOS SANTOS</t>
  </si>
  <si>
    <t>B32344</t>
  </si>
  <si>
    <t>ANDREIA ZILIO</t>
  </si>
  <si>
    <t>B32346</t>
  </si>
  <si>
    <t>RODRIGO MOOJEN NACUL</t>
  </si>
  <si>
    <t>RODRIGO DE AVILA</t>
  </si>
  <si>
    <t>00100810211000</t>
  </si>
  <si>
    <t>MARKETING-GER PUBLICIDADE E PROPAGA-CHEF</t>
  </si>
  <si>
    <t>B32351</t>
  </si>
  <si>
    <t>BARBARA COSTA BARDINI</t>
  </si>
  <si>
    <t>B32355</t>
  </si>
  <si>
    <t>AELCIO CORREIA DE FREITAS</t>
  </si>
  <si>
    <t>B32359</t>
  </si>
  <si>
    <t>MARCOS ODILAR RODRIGUES GODOI</t>
  </si>
  <si>
    <t>B32362</t>
  </si>
  <si>
    <t>LORENZO DA CRUZ PICCOLI</t>
  </si>
  <si>
    <t>00100590311000</t>
  </si>
  <si>
    <t>RISCOS CORP-GRML-GER RISCO RIS MER E LIQ</t>
  </si>
  <si>
    <t>B32363</t>
  </si>
  <si>
    <t>CLARENISSE JOSEFA ALBRECHT DEBONI</t>
  </si>
  <si>
    <t>B32365</t>
  </si>
  <si>
    <t>RUTH ELEN DE FRAGA MOSER</t>
  </si>
  <si>
    <t>B32366</t>
  </si>
  <si>
    <t>LEANDRO DA ROCHA MULLER</t>
  </si>
  <si>
    <t>FERNANDA SANTOS MACHADO</t>
  </si>
  <si>
    <t>B32370</t>
  </si>
  <si>
    <t>FABIO FERREIRA DE SOUSA KUSTER FERREIRA</t>
  </si>
  <si>
    <t>B32372</t>
  </si>
  <si>
    <t>LUCIANO DA SILVA ARAUJO</t>
  </si>
  <si>
    <t>10760000000000</t>
  </si>
  <si>
    <t>AGUAS CLARAS VIAMAO</t>
  </si>
  <si>
    <t>B32375</t>
  </si>
  <si>
    <t>JOSE ANTONIO FEIJO DO AMARAL FILHO</t>
  </si>
  <si>
    <t>01600000071700</t>
  </si>
  <si>
    <t>CAMAQUA-PAA ARAMBARE</t>
  </si>
  <si>
    <t>B32376</t>
  </si>
  <si>
    <t>ARTHUR SCHOLZ TROCESSKI</t>
  </si>
  <si>
    <t>B32377</t>
  </si>
  <si>
    <t>EDIVALSON GAFFORELLI DE LEMOS</t>
  </si>
  <si>
    <t>B32378</t>
  </si>
  <si>
    <t>GIOVANA CHRISTINA FROZI SOARES SANTOS</t>
  </si>
  <si>
    <t>B32379</t>
  </si>
  <si>
    <t>JANINE ANJOS DE SOUZA</t>
  </si>
  <si>
    <t>B32380</t>
  </si>
  <si>
    <t>EMILIANO LUIS KLEIN</t>
  </si>
  <si>
    <t>B32382</t>
  </si>
  <si>
    <t>ALEXANDRE SANTOS DA LUZ</t>
  </si>
  <si>
    <t>B32383</t>
  </si>
  <si>
    <t>EVERTON MATEUS DE CARVALHO</t>
  </si>
  <si>
    <t>B32384</t>
  </si>
  <si>
    <t>PATRICIA BERTOL</t>
  </si>
  <si>
    <t>B32386</t>
  </si>
  <si>
    <t>MICHELLE KASPARY PRESTES</t>
  </si>
  <si>
    <t>B32387</t>
  </si>
  <si>
    <t>HELENA SEIBEL STORCK</t>
  </si>
  <si>
    <t>B32388</t>
  </si>
  <si>
    <t>VANESSA BOSCHETTI GARBIN</t>
  </si>
  <si>
    <t>B32393</t>
  </si>
  <si>
    <t>CLEUSA EMILI ROESLER SCHNEIDER</t>
  </si>
  <si>
    <t>B32395</t>
  </si>
  <si>
    <t>DANIEL BENCKE</t>
  </si>
  <si>
    <t>B32396</t>
  </si>
  <si>
    <t>MAURICIO MARTINS MAZUCO</t>
  </si>
  <si>
    <t>B32397</t>
  </si>
  <si>
    <t>MAURICIO DE OLIVEIRA CARNEIRO</t>
  </si>
  <si>
    <t>11320000000000</t>
  </si>
  <si>
    <t>VIDEIRA</t>
  </si>
  <si>
    <t>B32398</t>
  </si>
  <si>
    <t>GUILHERME XAVIER DO ROSARIO</t>
  </si>
  <si>
    <t>B32399</t>
  </si>
  <si>
    <t>ROBERTA ZILIO CARVALHO KRAUSPENHAAR</t>
  </si>
  <si>
    <t>B32400</t>
  </si>
  <si>
    <t>ADRIANA DE LIMA E SILVA ANTUNES</t>
  </si>
  <si>
    <t>B32401</t>
  </si>
  <si>
    <t>MARCELO RIGHES PEREIRA</t>
  </si>
  <si>
    <t>00100860601300</t>
  </si>
  <si>
    <t>CONTRATACOES-GP-IMPOSTOS</t>
  </si>
  <si>
    <t>B32402</t>
  </si>
  <si>
    <t>MARCIO ADRIANE DIAS LOPES</t>
  </si>
  <si>
    <t>B32403</t>
  </si>
  <si>
    <t>JOAQUIM DANIEL GONZALEZ DURE FORTES</t>
  </si>
  <si>
    <t>B32408</t>
  </si>
  <si>
    <t>MAIRA KLOECKNER LAMPERT</t>
  </si>
  <si>
    <t>B32410</t>
  </si>
  <si>
    <t>EVANDRO RODRIGO BORATTI KARLINSKI</t>
  </si>
  <si>
    <t>B32411</t>
  </si>
  <si>
    <t>CLARISSA KUBISZEWSKI DOS SANTOS</t>
  </si>
  <si>
    <t>B32412</t>
  </si>
  <si>
    <t>ANA PAOLA PEDROSOS</t>
  </si>
  <si>
    <t>B32413</t>
  </si>
  <si>
    <t>IZABEL MILCZVSKI</t>
  </si>
  <si>
    <t>B32414</t>
  </si>
  <si>
    <t>CARLOS EDUARDO BARBOSA SILVA</t>
  </si>
  <si>
    <t>B32415</t>
  </si>
  <si>
    <t>EDUARDO DE SOUZA DA ROSA</t>
  </si>
  <si>
    <t>B32417</t>
  </si>
  <si>
    <t>MAURICIO FERRONATO NARDI</t>
  </si>
  <si>
    <t>B32418</t>
  </si>
  <si>
    <t>ANDREA CAMPOS BORGES</t>
  </si>
  <si>
    <t>B32419</t>
  </si>
  <si>
    <t>IZABEL CONCEICAO NEVES SCHMIDT</t>
  </si>
  <si>
    <t>B32420</t>
  </si>
  <si>
    <t>RICARDO DE AVILA FERNANDES</t>
  </si>
  <si>
    <t>B32424</t>
  </si>
  <si>
    <t>CINTIA LUZZI RODRIGUES DE LEON</t>
  </si>
  <si>
    <t>00100430311000</t>
  </si>
  <si>
    <t>DESENVOLVIMENTO-GER CONTR OPERACI-C</t>
  </si>
  <si>
    <t>B32425</t>
  </si>
  <si>
    <t>DEISE AGUIRRE VIEIRA</t>
  </si>
  <si>
    <t>B32426</t>
  </si>
  <si>
    <t>ANA PAULA SILVEIRA NARVAZ FERREIRA</t>
  </si>
  <si>
    <t>B32427</t>
  </si>
  <si>
    <t>CLAUDIA MARISA REIS FRELICH</t>
  </si>
  <si>
    <t>B32429</t>
  </si>
  <si>
    <t>VITOR LEITE SIQUEIRA DE OLIVEIRA</t>
  </si>
  <si>
    <t>B32430</t>
  </si>
  <si>
    <t>SUELI ZUCHETTO</t>
  </si>
  <si>
    <t>B32431</t>
  </si>
  <si>
    <t>SILVANA MARSHALL</t>
  </si>
  <si>
    <t>B32435</t>
  </si>
  <si>
    <t>ELIANA BAGGIO</t>
  </si>
  <si>
    <t>B32436</t>
  </si>
  <si>
    <t>FRANCIELE CASSOL FONTOURA</t>
  </si>
  <si>
    <t>11290000000000</t>
  </si>
  <si>
    <t>PADRE CLARET</t>
  </si>
  <si>
    <t>B32441</t>
  </si>
  <si>
    <t>CRISTIANO HUTTNER FISCHER</t>
  </si>
  <si>
    <t>B32442</t>
  </si>
  <si>
    <t>LUIZ ALBERTO RIZZO NEIS</t>
  </si>
  <si>
    <t>B32443</t>
  </si>
  <si>
    <t>ELIANE TONETTO DE OLIVEIRA</t>
  </si>
  <si>
    <t>B32444</t>
  </si>
  <si>
    <t>ADRIANA SOARES TEIXEIRA ALVES</t>
  </si>
  <si>
    <t>B32446</t>
  </si>
  <si>
    <t>FERNANDA RIFFEL</t>
  </si>
  <si>
    <t>B32447</t>
  </si>
  <si>
    <t>RODOLFO FRANCISCO DOS SANTOS FILHO</t>
  </si>
  <si>
    <t>B32449</t>
  </si>
  <si>
    <t>JORGE SCHELL DOSSA</t>
  </si>
  <si>
    <t>B32450</t>
  </si>
  <si>
    <t>SOLANGE MARIA JUNGES</t>
  </si>
  <si>
    <t>B32451</t>
  </si>
  <si>
    <t>FRANCISCA GILVANIA FREITAS GARCIA</t>
  </si>
  <si>
    <t>B32452</t>
  </si>
  <si>
    <t>RAFAEL TADEU CIDADE DA SILVEIRA</t>
  </si>
  <si>
    <t>B32453</t>
  </si>
  <si>
    <t>FRANCIELE APARECIDA ZANELLA GIACOMELLI</t>
  </si>
  <si>
    <t>00100321611100</t>
  </si>
  <si>
    <t>VAREJO-GIC-GERENCIA INFORMACAO COMERCIAL</t>
  </si>
  <si>
    <t>B32454</t>
  </si>
  <si>
    <t>JULIANA MIRANDA VIEIRA</t>
  </si>
  <si>
    <t>10440000000000</t>
  </si>
  <si>
    <t>SHOPPING IDEAL SC</t>
  </si>
  <si>
    <t>B32457</t>
  </si>
  <si>
    <t>FABIO JACKSON DA SILVA</t>
  </si>
  <si>
    <t>B32458</t>
  </si>
  <si>
    <t>ANA MARA PEREIRA VIEGA</t>
  </si>
  <si>
    <t>B32460</t>
  </si>
  <si>
    <t>MARIA CRISTINA BARBOSA</t>
  </si>
  <si>
    <t>B32461</t>
  </si>
  <si>
    <t>ODILON ROZALES INHAQUITES</t>
  </si>
  <si>
    <t>B32462</t>
  </si>
  <si>
    <t>PAULO CESAR PEDROSO</t>
  </si>
  <si>
    <t>B32463</t>
  </si>
  <si>
    <t>LUCIANO SAGIORATTO</t>
  </si>
  <si>
    <t>B32464</t>
  </si>
  <si>
    <t>VALERIO DA SILVA BARBOSA</t>
  </si>
  <si>
    <t>00390000000000</t>
  </si>
  <si>
    <t>CEASA</t>
  </si>
  <si>
    <t>B32466</t>
  </si>
  <si>
    <t>EDER POLLO</t>
  </si>
  <si>
    <t>B32467</t>
  </si>
  <si>
    <t>RAFAEL LUZA CAMARGO</t>
  </si>
  <si>
    <t>B32468</t>
  </si>
  <si>
    <t>FERNANDO GAUSSMANN</t>
  </si>
  <si>
    <t>B32469</t>
  </si>
  <si>
    <t>PAULO RICARDO DE OLIVEIRA VEIGA</t>
  </si>
  <si>
    <t>B32471</t>
  </si>
  <si>
    <t>ALINE GONCALVES MUNIZ</t>
  </si>
  <si>
    <t>B32474</t>
  </si>
  <si>
    <t>MARCELO FERNANDO SCHNEIDER</t>
  </si>
  <si>
    <t>B32475</t>
  </si>
  <si>
    <t>MARLA LISE TURRA DE CARVALHO</t>
  </si>
  <si>
    <t>B32477</t>
  </si>
  <si>
    <t>NAIARA JACOBI DANIELLI</t>
  </si>
  <si>
    <t>02171160000000</t>
  </si>
  <si>
    <t>FLORIANOPOLIS-FORMACAO</t>
  </si>
  <si>
    <t>B32479</t>
  </si>
  <si>
    <t>TIAGO DALALBA</t>
  </si>
  <si>
    <t>B32480</t>
  </si>
  <si>
    <t>JONAS ANDRE MOCELLIN</t>
  </si>
  <si>
    <t>B32481</t>
  </si>
  <si>
    <t>ALINE SCHINETZKY</t>
  </si>
  <si>
    <t>B32482</t>
  </si>
  <si>
    <t>DIVIANICE IACHINSKI</t>
  </si>
  <si>
    <t>B32484</t>
  </si>
  <si>
    <t>MARCIO LUIS DISCONZI</t>
  </si>
  <si>
    <t>B32485</t>
  </si>
  <si>
    <t>BRENDA CAROLINA BONAMIGO</t>
  </si>
  <si>
    <t>B32487</t>
  </si>
  <si>
    <t>RENATA DALL AGNOL MINOZZO</t>
  </si>
  <si>
    <t>B32488</t>
  </si>
  <si>
    <t>FABIO FRANCISCO PUERARI</t>
  </si>
  <si>
    <t>B32490</t>
  </si>
  <si>
    <t>TIAGO GIRARDI</t>
  </si>
  <si>
    <t>B32492</t>
  </si>
  <si>
    <t>POLLIANA KELLY PESSOA GIRALDELLO</t>
  </si>
  <si>
    <t>B32493</t>
  </si>
  <si>
    <t>LUIZ FERNANDO RIBAS KLIPPEL</t>
  </si>
  <si>
    <t>B32496</t>
  </si>
  <si>
    <t>PATRICIA TEREZINHA FINGLER ZATTI</t>
  </si>
  <si>
    <t>B32498</t>
  </si>
  <si>
    <t>VADER MACHADO MIRANDA</t>
  </si>
  <si>
    <t>B32499</t>
  </si>
  <si>
    <t>VALERIA CADAVAL DA ROSA</t>
  </si>
  <si>
    <t>B32500</t>
  </si>
  <si>
    <t>TONIMAR DA SILVA CEMBRANEL</t>
  </si>
  <si>
    <t>B32501</t>
  </si>
  <si>
    <t>ANA CRISTINA THUMMERER</t>
  </si>
  <si>
    <t>B32502</t>
  </si>
  <si>
    <t>LISANE GOMES MORAES MAINERI</t>
  </si>
  <si>
    <t>B32507</t>
  </si>
  <si>
    <t>GRAZIELLE MEURER DE MORAES</t>
  </si>
  <si>
    <t>B32508</t>
  </si>
  <si>
    <t>PAULO FERNANDO ZAGO</t>
  </si>
  <si>
    <t>08150580200000</t>
  </si>
  <si>
    <t>BALNEARIO CAMBORIU-TECNOLOGIA-GOP-GERENCIA DE OPER</t>
  </si>
  <si>
    <t>B32509</t>
  </si>
  <si>
    <t>LUIZ AUGUSTO NARDIN</t>
  </si>
  <si>
    <t>B32510</t>
  </si>
  <si>
    <t>DEYSE KARINE KAHMANN GARCIA</t>
  </si>
  <si>
    <t>B32511</t>
  </si>
  <si>
    <t>CLARISSA AHRENDS DE OLIVEIRA</t>
  </si>
  <si>
    <t>B32512</t>
  </si>
  <si>
    <t>MELISSA FRANCESCATO RIGOTTO</t>
  </si>
  <si>
    <t>B32514</t>
  </si>
  <si>
    <t>LUCIENE MIRANDA DA SILVA MOURA</t>
  </si>
  <si>
    <t>B32516</t>
  </si>
  <si>
    <t>ROBERTO DE SOUZA RIBEIRO</t>
  </si>
  <si>
    <t>11552470000000</t>
  </si>
  <si>
    <t>CAPITAL DAS PRAIAS-PROJETO LITORAL</t>
  </si>
  <si>
    <t>B32517</t>
  </si>
  <si>
    <t>EMERSON JOSE TRINDADE</t>
  </si>
  <si>
    <t>B32520</t>
  </si>
  <si>
    <t>DANIEL KNEVITZ</t>
  </si>
  <si>
    <t>B32523</t>
  </si>
  <si>
    <t>PAULO EDUARDO TERRES NUNES</t>
  </si>
  <si>
    <t>B32525</t>
  </si>
  <si>
    <t>FERNANDO RODRIGUES</t>
  </si>
  <si>
    <t>00100650211000</t>
  </si>
  <si>
    <t>GOVERNANCA CORP - GER GOVERN CORP - G EX</t>
  </si>
  <si>
    <t>B32528</t>
  </si>
  <si>
    <t>ANDRE RICARDO ARNDT</t>
  </si>
  <si>
    <t>B32529</t>
  </si>
  <si>
    <t>CIBELE FACHIM BARRETO</t>
  </si>
  <si>
    <t>B32531</t>
  </si>
  <si>
    <t>GEORGE DICKEL</t>
  </si>
  <si>
    <t>B32532</t>
  </si>
  <si>
    <t>CRISTIANE TRIEWEILER SILVA</t>
  </si>
  <si>
    <t>B32534</t>
  </si>
  <si>
    <t>PATRICIA GUTERRES BANDEIRA NOGUEIRA</t>
  </si>
  <si>
    <t>B32535</t>
  </si>
  <si>
    <t>GREYCE KRAUZBERG COSTA</t>
  </si>
  <si>
    <t>B32538</t>
  </si>
  <si>
    <t>ANDREIA ZIBETTI</t>
  </si>
  <si>
    <t>B32539</t>
  </si>
  <si>
    <t>MARCIA ELIZA NUNES TERRES</t>
  </si>
  <si>
    <t>B32541</t>
  </si>
  <si>
    <t>GUSTAVO LANGE TUBINO</t>
  </si>
  <si>
    <t>B32542</t>
  </si>
  <si>
    <t>NILVA RECH VALAR</t>
  </si>
  <si>
    <t>B32545</t>
  </si>
  <si>
    <t>RAFAEL MIGUEL ANGELO BOCHI DOS SANTOS</t>
  </si>
  <si>
    <t>B32548</t>
  </si>
  <si>
    <t>GRASIELA MASCHIO DE SOUZA</t>
  </si>
  <si>
    <t>B32549</t>
  </si>
  <si>
    <t>JONEI ALEXANDRE RACTZ</t>
  </si>
  <si>
    <t>B32551</t>
  </si>
  <si>
    <t>GIOVANA DAI PRA</t>
  </si>
  <si>
    <t>00360</t>
  </si>
  <si>
    <t>GER. DE EXPEDIENTE</t>
  </si>
  <si>
    <t>B32553</t>
  </si>
  <si>
    <t>LUCINEIA ROSA</t>
  </si>
  <si>
    <t>B32554</t>
  </si>
  <si>
    <t>JOSELITA SILVIA CARDOSO SCALCO</t>
  </si>
  <si>
    <t>B32555</t>
  </si>
  <si>
    <t>RAFAEL FERRARI WEIZENMANN</t>
  </si>
  <si>
    <t>B32556</t>
  </si>
  <si>
    <t>CLEO ANTONIO LOPES ROSA</t>
  </si>
  <si>
    <t>05530000000000</t>
  </si>
  <si>
    <t>CAMPO NOVO</t>
  </si>
  <si>
    <t>B32557</t>
  </si>
  <si>
    <t>ALEXANDRE HENRIQUE OLIVI</t>
  </si>
  <si>
    <t>B32558</t>
  </si>
  <si>
    <t>KELEN MULLER FERREIRA</t>
  </si>
  <si>
    <t>B32559</t>
  </si>
  <si>
    <t>LEANDRO EHLERT BLANK</t>
  </si>
  <si>
    <t>B32560</t>
  </si>
  <si>
    <t>LUIZ HENRIQUE IPONEMA COSTA</t>
  </si>
  <si>
    <t>B32562</t>
  </si>
  <si>
    <t>EMMANOEL MACHADO MEIRA</t>
  </si>
  <si>
    <t>B32569</t>
  </si>
  <si>
    <t>ROBERTA ZECHLINSKI</t>
  </si>
  <si>
    <t>B32570</t>
  </si>
  <si>
    <t>SILVANA SANTOS SANCHES</t>
  </si>
  <si>
    <t>B32575</t>
  </si>
  <si>
    <t>SHEILA LEHNEN</t>
  </si>
  <si>
    <t>B32580</t>
  </si>
  <si>
    <t>SERGIO IVAN LAMB</t>
  </si>
  <si>
    <t>B32581</t>
  </si>
  <si>
    <t>JEFERSON JOSE DA CAS</t>
  </si>
  <si>
    <t>B32582</t>
  </si>
  <si>
    <t>VALERIA DUTRA DO PRADO</t>
  </si>
  <si>
    <t>B32586</t>
  </si>
  <si>
    <t>FELIPE DE OLIVEIRA BRASIL</t>
  </si>
  <si>
    <t>B32587</t>
  </si>
  <si>
    <t>RICARDO DE ALMEIDA MOREIRA</t>
  </si>
  <si>
    <t>B32592</t>
  </si>
  <si>
    <t>RODRIGO OTAVIO MACHADO TAVARES</t>
  </si>
  <si>
    <t>MARCIA CECILIA FORMENTINI</t>
  </si>
  <si>
    <t>B32594</t>
  </si>
  <si>
    <t>CELSO DANIEL GOMES DA SILVA</t>
  </si>
  <si>
    <t>B32596</t>
  </si>
  <si>
    <t>MARCELO MARLON RADTKE</t>
  </si>
  <si>
    <t>B32597</t>
  </si>
  <si>
    <t>ELISABETE CRISTINA VIZOTTO LIPI</t>
  </si>
  <si>
    <t>B32600</t>
  </si>
  <si>
    <t>MARCOS ELIAS PAULA</t>
  </si>
  <si>
    <t>B32603</t>
  </si>
  <si>
    <t>ADRIANA ANDREIA SCHENKEL</t>
  </si>
  <si>
    <t>B32604</t>
  </si>
  <si>
    <t>CASSIA LIS KOCHENBORGER</t>
  </si>
  <si>
    <t>B32605</t>
  </si>
  <si>
    <t>CASSIANO SPANEMBERG KOTTWITZ</t>
  </si>
  <si>
    <t>B32606</t>
  </si>
  <si>
    <t>EDIANE FLORES DA SILVA</t>
  </si>
  <si>
    <t>B32609</t>
  </si>
  <si>
    <t>ANTONIO CIRILO DA SILVA SANTOS</t>
  </si>
  <si>
    <t>B32610</t>
  </si>
  <si>
    <t>ELANIA LUCIA CANDATEN</t>
  </si>
  <si>
    <t>B32611</t>
  </si>
  <si>
    <t>DIOGENES BONFANTI DOS SANTOS</t>
  </si>
  <si>
    <t>00100351311000</t>
  </si>
  <si>
    <t>RECUPER CRED-GER POL ACOMP CRED INAD-CHE</t>
  </si>
  <si>
    <t>B32613</t>
  </si>
  <si>
    <t>LETICIA SOFIA BRASIL CAUMO LIMA</t>
  </si>
  <si>
    <t>B32615</t>
  </si>
  <si>
    <t>CARLA PATRICIA BIANCHI</t>
  </si>
  <si>
    <t>B32616</t>
  </si>
  <si>
    <t>KARINA BRASIL TUBINO</t>
  </si>
  <si>
    <t>07140000000000</t>
  </si>
  <si>
    <t>MAQUINE</t>
  </si>
  <si>
    <t>B32620</t>
  </si>
  <si>
    <t>CRISTIANE MACHADO MULLER</t>
  </si>
  <si>
    <t>B32621</t>
  </si>
  <si>
    <t>GUSTAVO FREDERICO HARTMANN</t>
  </si>
  <si>
    <t>05690000000000</t>
  </si>
  <si>
    <t>IMIGRANTE</t>
  </si>
  <si>
    <t>B32622</t>
  </si>
  <si>
    <t>DARIANE CLAUDIA FREISLEBEN TABORDA</t>
  </si>
  <si>
    <t>B32623</t>
  </si>
  <si>
    <t>LISIANE DALZOTO ROVARIS</t>
  </si>
  <si>
    <t>B32625</t>
  </si>
  <si>
    <t>RENATA CRISTINA GIRARDI</t>
  </si>
  <si>
    <t>B32626</t>
  </si>
  <si>
    <t>SIMONE FONSECA DE ANDRADE</t>
  </si>
  <si>
    <t>B32627</t>
  </si>
  <si>
    <t>PERICLES DE TARSO PENHA DA SILVA</t>
  </si>
  <si>
    <t>ENIO ALBERTO FLORES</t>
  </si>
  <si>
    <t>B32637</t>
  </si>
  <si>
    <t>KARINA CASTRO DE CASTILHOS</t>
  </si>
  <si>
    <t>B32638</t>
  </si>
  <si>
    <t>RODRIGO MACIEL</t>
  </si>
  <si>
    <t>B32644</t>
  </si>
  <si>
    <t>ANA BERNI HELEBRANDT ZIVALOVA</t>
  </si>
  <si>
    <t>B32645</t>
  </si>
  <si>
    <t>CARLA LOTTERMANN</t>
  </si>
  <si>
    <t>B32647</t>
  </si>
  <si>
    <t>FERNANDA THOMASINI LANGE</t>
  </si>
  <si>
    <t>B32648</t>
  </si>
  <si>
    <t>MARIA AMABILE DA SILVA CAMARGO</t>
  </si>
  <si>
    <t>B32649</t>
  </si>
  <si>
    <t>FERNANDO FARIA VIEIRA</t>
  </si>
  <si>
    <t>00100870311000</t>
  </si>
  <si>
    <t>UN RESTRUT CRED-GFCR-CHEFIA</t>
  </si>
  <si>
    <t>B32650</t>
  </si>
  <si>
    <t>ELEANDRO SOARES</t>
  </si>
  <si>
    <t>B32652</t>
  </si>
  <si>
    <t>MARISA REFOSCO SEVERO DAMIAN</t>
  </si>
  <si>
    <t>B32653</t>
  </si>
  <si>
    <t>TIAGO KRUMMENAUER SILVA</t>
  </si>
  <si>
    <t>B32654</t>
  </si>
  <si>
    <t>ADRIANO DE AVILA HONNICKE</t>
  </si>
  <si>
    <t>B32657</t>
  </si>
  <si>
    <t>HELIO COELHO EVALDT</t>
  </si>
  <si>
    <t>B32659</t>
  </si>
  <si>
    <t>VINICIUS BELMONTE DOS SANTOS</t>
  </si>
  <si>
    <t>B32662</t>
  </si>
  <si>
    <t>VAGNER DA SILVEIRA</t>
  </si>
  <si>
    <t>B32663</t>
  </si>
  <si>
    <t>MARCIA LISANE FIOREZE GOULART</t>
  </si>
  <si>
    <t>B32665</t>
  </si>
  <si>
    <t>CAREN FERNANDA ONZI</t>
  </si>
  <si>
    <t>B32667</t>
  </si>
  <si>
    <t>DANIELA TEREZINHA CAMARGO</t>
  </si>
  <si>
    <t>B32669</t>
  </si>
  <si>
    <t>MICHELLE MENEZES GOMES ROCHA</t>
  </si>
  <si>
    <t>B32670</t>
  </si>
  <si>
    <t>IRANI DA CRUZ ROSA</t>
  </si>
  <si>
    <t>B32672</t>
  </si>
  <si>
    <t>SILVIA LETICIA KEHL MARTINS</t>
  </si>
  <si>
    <t>B32673</t>
  </si>
  <si>
    <t>LILIANE BAUERMANN ZANONI</t>
  </si>
  <si>
    <t>B32675</t>
  </si>
  <si>
    <t>DANUZA FONSECA DE MELLO</t>
  </si>
  <si>
    <t>B32676</t>
  </si>
  <si>
    <t>CARLOS EDUARDO BARCELLOS TAVARES</t>
  </si>
  <si>
    <t>B32677</t>
  </si>
  <si>
    <t>RODRIGO GUIMARAES MONTEIRO</t>
  </si>
  <si>
    <t>B32681</t>
  </si>
  <si>
    <t>CLAUDIO LUCHINI</t>
  </si>
  <si>
    <t>B32682</t>
  </si>
  <si>
    <t>JOSE OTAVIO GUARDIOLA DE SOUZA</t>
  </si>
  <si>
    <t>B32683</t>
  </si>
  <si>
    <t>MICHEL SILVA DOS SANTOS</t>
  </si>
  <si>
    <t>B32684</t>
  </si>
  <si>
    <t>ANA CRISTINA PERLI SILVEIRA DIAS</t>
  </si>
  <si>
    <t>B32685</t>
  </si>
  <si>
    <t>FRANCISCO HORNOS SOFIA DIAS</t>
  </si>
  <si>
    <t>B32686</t>
  </si>
  <si>
    <t>TIAGO JUNQUEIRA DE LIMA</t>
  </si>
  <si>
    <t>B32687</t>
  </si>
  <si>
    <t>LETICIA DAL BERTO</t>
  </si>
  <si>
    <t>B32688</t>
  </si>
  <si>
    <t>JULIANO RICIERI JURACH</t>
  </si>
  <si>
    <t>B32689</t>
  </si>
  <si>
    <t>VOLMAR SOQUETTA</t>
  </si>
  <si>
    <t>03510000103600</t>
  </si>
  <si>
    <t>MEDIANEIRA-PA ROYAL PLAZA SHOP.</t>
  </si>
  <si>
    <t>B32690</t>
  </si>
  <si>
    <t>LURDES BERTON STIVAL</t>
  </si>
  <si>
    <t>B32691</t>
  </si>
  <si>
    <t>JULIANA WALDOW</t>
  </si>
  <si>
    <t>B32692</t>
  </si>
  <si>
    <t>LEANDRO LUMARIM GOMES DA SILVA</t>
  </si>
  <si>
    <t>B32693</t>
  </si>
  <si>
    <t>SOLANGE FATIMA FONSECA PIMENTEL POTIER</t>
  </si>
  <si>
    <t>B32694</t>
  </si>
  <si>
    <t>IRMGARD PENZ</t>
  </si>
  <si>
    <t>B32696</t>
  </si>
  <si>
    <t>ALEX CARVALHO DOS ANJOS</t>
  </si>
  <si>
    <t>B32697</t>
  </si>
  <si>
    <t>CLEITON LUIS WEISE</t>
  </si>
  <si>
    <t>B32699</t>
  </si>
  <si>
    <t>GUSTAVO MARQUES</t>
  </si>
  <si>
    <t>09172490200000</t>
  </si>
  <si>
    <t>AV.GENERAL NETO-DISP-CEDIDOS</t>
  </si>
  <si>
    <t>B32701</t>
  </si>
  <si>
    <t>ANDRE LUIS PERINI</t>
  </si>
  <si>
    <t>B32702</t>
  </si>
  <si>
    <t>ANDRE OLIVEIRA BARCELOS</t>
  </si>
  <si>
    <t>07070000000000</t>
  </si>
  <si>
    <t>CASCAVEL</t>
  </si>
  <si>
    <t>B32703</t>
  </si>
  <si>
    <t>MARINA DINAH WEIERS BRITZKE</t>
  </si>
  <si>
    <t>B32705</t>
  </si>
  <si>
    <t>JEFFERSON RIGATTI</t>
  </si>
  <si>
    <t>B32706</t>
  </si>
  <si>
    <t>ELIANE RODRIGUES OPPITZ</t>
  </si>
  <si>
    <t>B32708</t>
  </si>
  <si>
    <t>ELIZABETH NAOMI KOBAYASHI</t>
  </si>
  <si>
    <t>B32709</t>
  </si>
  <si>
    <t>FABIANO STEFANI</t>
  </si>
  <si>
    <t>B32711</t>
  </si>
  <si>
    <t>VIVIANE DE AZEREDO PEREIRA</t>
  </si>
  <si>
    <t>B32714</t>
  </si>
  <si>
    <t>ADRIANA ANDRADE NUNES</t>
  </si>
  <si>
    <t>B32715</t>
  </si>
  <si>
    <t>CLEUSA ADELIA BARRETO TEIXEIRA</t>
  </si>
  <si>
    <t>B32718</t>
  </si>
  <si>
    <t>MATEUS HENRIQUE SCHONARTH</t>
  </si>
  <si>
    <t>B32719</t>
  </si>
  <si>
    <t>ROSILAINE BROMBILLA</t>
  </si>
  <si>
    <t>B32720</t>
  </si>
  <si>
    <t>AUGUSTO JACKISCH</t>
  </si>
  <si>
    <t>B32721</t>
  </si>
  <si>
    <t>ROGERIO BOSCAINI KRUNITZKY</t>
  </si>
  <si>
    <t>B32722</t>
  </si>
  <si>
    <t>ALINE DA SILVEIRA FERNANDES</t>
  </si>
  <si>
    <t>B32724</t>
  </si>
  <si>
    <t>PRISCILA MENEZES</t>
  </si>
  <si>
    <t>B32725</t>
  </si>
  <si>
    <t>DOUGLAS BARTH PRATES</t>
  </si>
  <si>
    <t>B32729</t>
  </si>
  <si>
    <t>SIEGFRIED ROSIN</t>
  </si>
  <si>
    <t>B32730</t>
  </si>
  <si>
    <t>MARDOQUEU ALMEIDA DE CARVALHO</t>
  </si>
  <si>
    <t>B32731</t>
  </si>
  <si>
    <t>GISLENE CANTEREL DE SOUZA</t>
  </si>
  <si>
    <t>B32733</t>
  </si>
  <si>
    <t>IVETE STAUDT</t>
  </si>
  <si>
    <t>B32734</t>
  </si>
  <si>
    <t>CRISTINA MOSCHOS</t>
  </si>
  <si>
    <t>B32735</t>
  </si>
  <si>
    <t>BRUNO REINISCH GALANT</t>
  </si>
  <si>
    <t>01680300000000</t>
  </si>
  <si>
    <t>CAPAO DA CANOA-UNIDADE DE GESTAO DE PESSOAS</t>
  </si>
  <si>
    <t>B32736</t>
  </si>
  <si>
    <t>PAULO MARCIO HERKRATH</t>
  </si>
  <si>
    <t>10110000000000</t>
  </si>
  <si>
    <t>INDAIAL</t>
  </si>
  <si>
    <t>B32738</t>
  </si>
  <si>
    <t>SILMAR DA ROSA FONSECA</t>
  </si>
  <si>
    <t>B32740</t>
  </si>
  <si>
    <t>LETICIA HABEKOSTE BARCELOS</t>
  </si>
  <si>
    <t>B32741</t>
  </si>
  <si>
    <t>JANE MEDEIROS</t>
  </si>
  <si>
    <t>B32742</t>
  </si>
  <si>
    <t>FILIPE AUGUSTO PAGLIOSA BASTOS</t>
  </si>
  <si>
    <t>B32743</t>
  </si>
  <si>
    <t>EDIELSON TARSO</t>
  </si>
  <si>
    <t>B32744</t>
  </si>
  <si>
    <t>ADRIANE KAYSER ROSING</t>
  </si>
  <si>
    <t>B32745</t>
  </si>
  <si>
    <t>FLAVIO NABUCO PEREIRA DOS SANTOS FILHO</t>
  </si>
  <si>
    <t>B32746</t>
  </si>
  <si>
    <t>TATIANA MONACO</t>
  </si>
  <si>
    <t>B32748</t>
  </si>
  <si>
    <t>GRAZIELI PEREIRA FREITAS</t>
  </si>
  <si>
    <t>B32749</t>
  </si>
  <si>
    <t>ADRIANA KUBISZEWSKI SILVEIRA</t>
  </si>
  <si>
    <t>B32750</t>
  </si>
  <si>
    <t>CATIA APARECIDA GIACOMINI CASAROTTO</t>
  </si>
  <si>
    <t>B32751</t>
  </si>
  <si>
    <t>SERGIO RICARDO MARCANTH CAPPELLARI</t>
  </si>
  <si>
    <t>B32753</t>
  </si>
  <si>
    <t>ANDERSON MAREK</t>
  </si>
  <si>
    <t>07062500000000</t>
  </si>
  <si>
    <t>B32754</t>
  </si>
  <si>
    <t>VILMAR LEONEL SKOVRONSKI</t>
  </si>
  <si>
    <t>B32755</t>
  </si>
  <si>
    <t>ELIMAR BIEHL JUNIOR</t>
  </si>
  <si>
    <t>03080000073300</t>
  </si>
  <si>
    <t>NOVA HARTZ-P M ARARICA</t>
  </si>
  <si>
    <t>B32756</t>
  </si>
  <si>
    <t>MARCOS CEZAR POMMER</t>
  </si>
  <si>
    <t>B32757</t>
  </si>
  <si>
    <t>CRISTIANO MEDEIROS ZANATTA</t>
  </si>
  <si>
    <t>B32758</t>
  </si>
  <si>
    <t>FLAVIO BRASIL CORREA</t>
  </si>
  <si>
    <t>00650000040800</t>
  </si>
  <si>
    <t>PARTENON-FORO PARTENON</t>
  </si>
  <si>
    <t>B32762</t>
  </si>
  <si>
    <t>JANAINA DE CARVALHO ALMEIDA</t>
  </si>
  <si>
    <t>B32765</t>
  </si>
  <si>
    <t>GISELE DE ALMEIDA</t>
  </si>
  <si>
    <t>B32766</t>
  </si>
  <si>
    <t>MANUELA MESQUITA FREITAS</t>
  </si>
  <si>
    <t>B32767</t>
  </si>
  <si>
    <t>SIMONE RENATA DE SOUZA DOS PASSOS</t>
  </si>
  <si>
    <t>B32768</t>
  </si>
  <si>
    <t>TIAGO ISMAEL FEYH</t>
  </si>
  <si>
    <t>B32769</t>
  </si>
  <si>
    <t>CASSANDRA PETRY DE SOUZA DA SILVA</t>
  </si>
  <si>
    <t>B32770</t>
  </si>
  <si>
    <t>CARLA BETANIA FROHLICH</t>
  </si>
  <si>
    <t>B32771</t>
  </si>
  <si>
    <t>JOAO VINICIUS BARASUOL MORAES</t>
  </si>
  <si>
    <t>11422470000000</t>
  </si>
  <si>
    <t>GAROPABA-PROJETO LITORAL</t>
  </si>
  <si>
    <t>B32772</t>
  </si>
  <si>
    <t>DANIEL PAULO BOFF</t>
  </si>
  <si>
    <t>B32774</t>
  </si>
  <si>
    <t>CLAUDIA RENATA SILVEIRA PEDROSO</t>
  </si>
  <si>
    <t>ALEXANDRE TAVARES MACHADO</t>
  </si>
  <si>
    <t>B32778</t>
  </si>
  <si>
    <t>VANIA DE OLIVEIRA JOHN</t>
  </si>
  <si>
    <t>03230000000000</t>
  </si>
  <si>
    <t>PORTO LUCENA</t>
  </si>
  <si>
    <t>B32779</t>
  </si>
  <si>
    <t>DOROTI VIEIRA MENDES</t>
  </si>
  <si>
    <t>B32780</t>
  </si>
  <si>
    <t>TIAGO SCHNEIDER DE JESUS</t>
  </si>
  <si>
    <t>B32783</t>
  </si>
  <si>
    <t>ANGELITA SCHERER</t>
  </si>
  <si>
    <t>B32785</t>
  </si>
  <si>
    <t>LEANDRO ANDRE KOMMERS</t>
  </si>
  <si>
    <t>B32792</t>
  </si>
  <si>
    <t>RODRIGO PORTELLA SILVA</t>
  </si>
  <si>
    <t>B32793</t>
  </si>
  <si>
    <t>JULIO LUZ FLORES</t>
  </si>
  <si>
    <t>B32794</t>
  </si>
  <si>
    <t>MARCIO RODRIGO BIANCHI</t>
  </si>
  <si>
    <t>B32795</t>
  </si>
  <si>
    <t>FABIANE ROHLEDER BARTH</t>
  </si>
  <si>
    <t>B32797</t>
  </si>
  <si>
    <t>VOLTAIRE MARTINS DOS SANTOS</t>
  </si>
  <si>
    <t>B32798</t>
  </si>
  <si>
    <t>MAIRA DA SILVEIRA ESCOBAR SOUTO</t>
  </si>
  <si>
    <t>B32799</t>
  </si>
  <si>
    <t>HERENIA MARIA FERNEDA DOSSIN</t>
  </si>
  <si>
    <t>B32800</t>
  </si>
  <si>
    <t>LUCAS CECCHIN</t>
  </si>
  <si>
    <t>00100760111100</t>
  </si>
  <si>
    <t>NUCLEO DE ESTRATEGIA MONITAMENTO-AP</t>
  </si>
  <si>
    <t>B32801</t>
  </si>
  <si>
    <t>ANDERSON WALTER CAIMI</t>
  </si>
  <si>
    <t>B32803</t>
  </si>
  <si>
    <t>FAGNER PEREIRA SILVEIRA</t>
  </si>
  <si>
    <t>B32804</t>
  </si>
  <si>
    <t>FABIANO SILVA KLEIN</t>
  </si>
  <si>
    <t>B32806</t>
  </si>
  <si>
    <t>ALESSANDRO GRESSLER DA SILVEIRA</t>
  </si>
  <si>
    <t>B32808</t>
  </si>
  <si>
    <t>AUDREY GISELE RODRIGUES</t>
  </si>
  <si>
    <t>B32809</t>
  </si>
  <si>
    <t>EMERSON AMAURI STEIN</t>
  </si>
  <si>
    <t>B32810</t>
  </si>
  <si>
    <t>FAGNER SANTOS MARQUES</t>
  </si>
  <si>
    <t>B32812</t>
  </si>
  <si>
    <t>ANNELISE CRISTINA BORANGA</t>
  </si>
  <si>
    <t>B32814</t>
  </si>
  <si>
    <t>SANDRO BURIN ROCHA</t>
  </si>
  <si>
    <t>B32815</t>
  </si>
  <si>
    <t>GILBERTO MARTINS DE OLIVEIRA</t>
  </si>
  <si>
    <t>B32816</t>
  </si>
  <si>
    <t>LUCIANE POHLMANN</t>
  </si>
  <si>
    <t>B32818</t>
  </si>
  <si>
    <t>CARLA CAMILA GOEDTEL</t>
  </si>
  <si>
    <t>B32819</t>
  </si>
  <si>
    <t>CRISTIANE LEHNEN</t>
  </si>
  <si>
    <t>B32820</t>
  </si>
  <si>
    <t>MARIA FUSIEGER BOESING</t>
  </si>
  <si>
    <t>B32822</t>
  </si>
  <si>
    <t>JEVERSON CESAR SIQUEIRA</t>
  </si>
  <si>
    <t>B32823</t>
  </si>
  <si>
    <t>ANDRE JUNG</t>
  </si>
  <si>
    <t>B32825</t>
  </si>
  <si>
    <t>MARCELO DA SILVA PIA</t>
  </si>
  <si>
    <t>B32829</t>
  </si>
  <si>
    <t>KELLEN CRISTINA O TOBIAS CONCEICAO</t>
  </si>
  <si>
    <t>00100460411000</t>
  </si>
  <si>
    <t>RISCO-GPIC-CHEFIA</t>
  </si>
  <si>
    <t>B32830</t>
  </si>
  <si>
    <t>DIOVANIA DO AMARAL RODRIGUES</t>
  </si>
  <si>
    <t>B32831</t>
  </si>
  <si>
    <t>BRUNA DA SILVA PEREIRA</t>
  </si>
  <si>
    <t>B32832</t>
  </si>
  <si>
    <t>FABIOLA DE CAMILLIS BUENO</t>
  </si>
  <si>
    <t>B32833</t>
  </si>
  <si>
    <t>ALESSANDRO ROBINSON DALMAGRO</t>
  </si>
  <si>
    <t>LETICIA CANCIAN SELBA DA SILVA</t>
  </si>
  <si>
    <t>B32835</t>
  </si>
  <si>
    <t>CHARLES LIMA DONADIO</t>
  </si>
  <si>
    <t>B32836</t>
  </si>
  <si>
    <t>ANA ANDREA BENETTI</t>
  </si>
  <si>
    <t>B32839</t>
  </si>
  <si>
    <t>MARCO ANTONIO FELLI DA ROCHA</t>
  </si>
  <si>
    <t>01000000020200</t>
  </si>
  <si>
    <t>AGENCIA CENTRAL-AC-PAB SPORT CLUBE INTERNACIONAL</t>
  </si>
  <si>
    <t>B32840</t>
  </si>
  <si>
    <t>SONIA LUCIA SCHLINDWEIN</t>
  </si>
  <si>
    <t>B32842</t>
  </si>
  <si>
    <t>SOREA LISIANE ARAUJO DA SILVA</t>
  </si>
  <si>
    <t>B32843</t>
  </si>
  <si>
    <t>LUCIANE SIPPEL</t>
  </si>
  <si>
    <t>B32844</t>
  </si>
  <si>
    <t>DAISY CRISTINA CASTILHOS MARTINS</t>
  </si>
  <si>
    <t>B32845</t>
  </si>
  <si>
    <t>GUILHERME BELMONTE MITTMANN PETRY</t>
  </si>
  <si>
    <t>B32846</t>
  </si>
  <si>
    <t>PAULO ROGERIO FOUCHY</t>
  </si>
  <si>
    <t>04752490000000</t>
  </si>
  <si>
    <t>TRES VENDAS-FUNCIONARIOS EM DISPONIBILIDADE</t>
  </si>
  <si>
    <t>B32848</t>
  </si>
  <si>
    <t>SIDNEI ANTONIO LIMA CARLOTTO</t>
  </si>
  <si>
    <t>B32849</t>
  </si>
  <si>
    <t>ADRIANA MEDEIROS DE LEMOS</t>
  </si>
  <si>
    <t>B32851</t>
  </si>
  <si>
    <t>ROGERIO LUIS BENINCA</t>
  </si>
  <si>
    <t>B32852</t>
  </si>
  <si>
    <t>LUIS PAULO POZATTI</t>
  </si>
  <si>
    <t>GUSTAVO DA SILVA SPEROTTO</t>
  </si>
  <si>
    <t>B32854</t>
  </si>
  <si>
    <t>CARINE FOLETTO PEREIRA</t>
  </si>
  <si>
    <t>05180000000000</t>
  </si>
  <si>
    <t>BORGUETTI</t>
  </si>
  <si>
    <t>B32855</t>
  </si>
  <si>
    <t>MARCIA FABIOLA MORO</t>
  </si>
  <si>
    <t>B32856</t>
  </si>
  <si>
    <t>ALVARO KLEIN NOVROTH</t>
  </si>
  <si>
    <t>B32857</t>
  </si>
  <si>
    <t>CRISTIANE DE OLIVEIRA BAUSKA</t>
  </si>
  <si>
    <t>B32858</t>
  </si>
  <si>
    <t>CRISTINA BONACINA</t>
  </si>
  <si>
    <t>B32861</t>
  </si>
  <si>
    <t>LISIANE FOLCHINI</t>
  </si>
  <si>
    <t>B32862</t>
  </si>
  <si>
    <t>FABIANO DIAS DE MENEZES</t>
  </si>
  <si>
    <t>B32863</t>
  </si>
  <si>
    <t>PAULO RENATO DE ANDRADES</t>
  </si>
  <si>
    <t>B32864</t>
  </si>
  <si>
    <t>VITOR FERNANDO BAUERMANN</t>
  </si>
  <si>
    <t>B32865</t>
  </si>
  <si>
    <t>CARLOS EDUARDO BEHM</t>
  </si>
  <si>
    <t>B32866</t>
  </si>
  <si>
    <t>CLARICE PEREIRA DA COSTA</t>
  </si>
  <si>
    <t>B32867</t>
  </si>
  <si>
    <t>RODRIGO MAINERI</t>
  </si>
  <si>
    <t>B32868</t>
  </si>
  <si>
    <t>JEAN PAULO FIORIN</t>
  </si>
  <si>
    <t>B32870</t>
  </si>
  <si>
    <t>REGIS MARTINS</t>
  </si>
  <si>
    <t>B32871</t>
  </si>
  <si>
    <t>MARCIO IASCULSKI</t>
  </si>
  <si>
    <t>B32872</t>
  </si>
  <si>
    <t>RICARDO ANDREJEW FERREIRA</t>
  </si>
  <si>
    <t>B32873</t>
  </si>
  <si>
    <t>ALINE PICON DORNELES</t>
  </si>
  <si>
    <t>B32874</t>
  </si>
  <si>
    <t>ALEXANDRA DA SILVA GOMES MALLET</t>
  </si>
  <si>
    <t>B32875</t>
  </si>
  <si>
    <t>FABRINA DE CARVALHO HECHT URACH</t>
  </si>
  <si>
    <t>00100350000000</t>
  </si>
  <si>
    <t>UNIDADE DE RECUPERACAO DE CREDITOS</t>
  </si>
  <si>
    <t>B32876</t>
  </si>
  <si>
    <t>CLARICE REGINA BONOTTO DE LIMA</t>
  </si>
  <si>
    <t>B32877</t>
  </si>
  <si>
    <t>NICOLE BASTOS BOFF</t>
  </si>
  <si>
    <t>B32878</t>
  </si>
  <si>
    <t>ELTON LUIZ DE QUADROS</t>
  </si>
  <si>
    <t>B32880</t>
  </si>
  <si>
    <t>DENISE CARLOT</t>
  </si>
  <si>
    <t>B32882</t>
  </si>
  <si>
    <t>EVANI CARDOSO ALMEIDA</t>
  </si>
  <si>
    <t>B32883</t>
  </si>
  <si>
    <t>JOSE HUMBERTO DA SILVA MARQUES</t>
  </si>
  <si>
    <t>B32885</t>
  </si>
  <si>
    <t>EDUARDO ANTONIO FAVERO</t>
  </si>
  <si>
    <t>B32886</t>
  </si>
  <si>
    <t>HENRIQUE ASSMANN</t>
  </si>
  <si>
    <t>B32887</t>
  </si>
  <si>
    <t>OSCAR RODIGHERI</t>
  </si>
  <si>
    <t>11240000000000</t>
  </si>
  <si>
    <t>AGUA SANTA</t>
  </si>
  <si>
    <t>B32890</t>
  </si>
  <si>
    <t>ADRIANA SANTOS LUZ</t>
  </si>
  <si>
    <t>B32891</t>
  </si>
  <si>
    <t>PAULO RICARDO DE VARGAS FURQUIM</t>
  </si>
  <si>
    <t>B32892</t>
  </si>
  <si>
    <t>FABIO SAN MARTIN MOREIRA</t>
  </si>
  <si>
    <t>B32893</t>
  </si>
  <si>
    <t>RODRIGO SERAFINI FERNANDES</t>
  </si>
  <si>
    <t>B32895</t>
  </si>
  <si>
    <t>RODRIGO DEBASTIANI</t>
  </si>
  <si>
    <t>B32899</t>
  </si>
  <si>
    <t>CAROLINE BARBOSA DE OLIVEIRA</t>
  </si>
  <si>
    <t>B32900</t>
  </si>
  <si>
    <t>MARIA ANDREIA DOS SANTOS NUNES</t>
  </si>
  <si>
    <t>00101151601600</t>
  </si>
  <si>
    <t>FINANCEIRO-GAT-ESTUDOS ECONOMICOS</t>
  </si>
  <si>
    <t>B32901</t>
  </si>
  <si>
    <t>MARCIO BATISTA DOS SANTOS</t>
  </si>
  <si>
    <t>B32902</t>
  </si>
  <si>
    <t>CARLA SILVETE ESTACIO</t>
  </si>
  <si>
    <t>09580000000000</t>
  </si>
  <si>
    <t>B32903</t>
  </si>
  <si>
    <t>OSEIAS DANIEL GUND</t>
  </si>
  <si>
    <t>B32904</t>
  </si>
  <si>
    <t>DILVIO ALCIR DOS SANTOS MELLO</t>
  </si>
  <si>
    <t>10850000000000</t>
  </si>
  <si>
    <t>VILA NOVA DO SUL</t>
  </si>
  <si>
    <t>B32906</t>
  </si>
  <si>
    <t>EVANDRO LUIZ NOVELI</t>
  </si>
  <si>
    <t>B32907</t>
  </si>
  <si>
    <t>AFRANIO ROMEU TIBOLLA</t>
  </si>
  <si>
    <t>B32908</t>
  </si>
  <si>
    <t>DIEGO AUGUSTO SABBI</t>
  </si>
  <si>
    <t>B32910</t>
  </si>
  <si>
    <t>LORECI ROSELI MULLER</t>
  </si>
  <si>
    <t>B32913</t>
  </si>
  <si>
    <t>FABRICIO HERNANDES OHLWEILER</t>
  </si>
  <si>
    <t>B32915</t>
  </si>
  <si>
    <t>MARCIA MACIEL DA ROSA</t>
  </si>
  <si>
    <t>B32916</t>
  </si>
  <si>
    <t>LUCIELLI BEATRICE DE SOUZA PEREIRA</t>
  </si>
  <si>
    <t>B32919</t>
  </si>
  <si>
    <t>ALEXANDRE JOSE BORGES GRAZZIOTIN</t>
  </si>
  <si>
    <t>B32920</t>
  </si>
  <si>
    <t>ALESSANDRO LEITE DE ASSIS</t>
  </si>
  <si>
    <t>B32921</t>
  </si>
  <si>
    <t>PRISCILA ALBINA GROLLI</t>
  </si>
  <si>
    <t>B32922</t>
  </si>
  <si>
    <t>ANA PAULA LOPES BECKER</t>
  </si>
  <si>
    <t>B32927</t>
  </si>
  <si>
    <t>MARINELZA DE LURDES DOS SANTOS LISBOA</t>
  </si>
  <si>
    <t>B32928</t>
  </si>
  <si>
    <t>ANA PAULA RAMOS DA SILVA</t>
  </si>
  <si>
    <t>B32930</t>
  </si>
  <si>
    <t>ROSEMERI BENITES</t>
  </si>
  <si>
    <t>B32932</t>
  </si>
  <si>
    <t>ROBERTO DOS SANTOS</t>
  </si>
  <si>
    <t>B32933</t>
  </si>
  <si>
    <t>DEBORA CRISTINE TRILHA</t>
  </si>
  <si>
    <t>B32934</t>
  </si>
  <si>
    <t>JONAS ANDREI SAVEGNAGO</t>
  </si>
  <si>
    <t>B32935</t>
  </si>
  <si>
    <t>CINTYA BISCHOFF</t>
  </si>
  <si>
    <t>B32938</t>
  </si>
  <si>
    <t>JEFFERSON VIEIRA BERGMANN</t>
  </si>
  <si>
    <t>B32939</t>
  </si>
  <si>
    <t>TATIANE KOHLER SCHERER BORDIN</t>
  </si>
  <si>
    <t>B32940</t>
  </si>
  <si>
    <t>JEAN OLMIRO PETRY DA SILVA</t>
  </si>
  <si>
    <t>B32941</t>
  </si>
  <si>
    <t>EVERSON DE CAMPOS</t>
  </si>
  <si>
    <t>B32942</t>
  </si>
  <si>
    <t>ALEX MARANGON</t>
  </si>
  <si>
    <t>07950000028200</t>
  </si>
  <si>
    <t>RODEIO BONITO-NOVO TIRADENTES</t>
  </si>
  <si>
    <t>B32945</t>
  </si>
  <si>
    <t>VANNICE ARRAIS RAMOS</t>
  </si>
  <si>
    <t>00100810611000</t>
  </si>
  <si>
    <t>MARKETING-GPC-GER PLANEJ CONTRO-CHEFIA</t>
  </si>
  <si>
    <t>B32948</t>
  </si>
  <si>
    <t>ALEXSANDRO REICHERT DOS SANTOS</t>
  </si>
  <si>
    <t>B32953</t>
  </si>
  <si>
    <t>ALEXANDRE LEMKE</t>
  </si>
  <si>
    <t>B32954</t>
  </si>
  <si>
    <t>DAIANE TONIN SEGALA</t>
  </si>
  <si>
    <t>B32956</t>
  </si>
  <si>
    <t>SANDRA REGINA DA SILVA PINTO</t>
  </si>
  <si>
    <t>B32957</t>
  </si>
  <si>
    <t>LUIS FLOMAR BARBOSA LOPES</t>
  </si>
  <si>
    <t>B32958</t>
  </si>
  <si>
    <t>FABIANO PORCIUNCULA BRAGA</t>
  </si>
  <si>
    <t>B32961</t>
  </si>
  <si>
    <t>VIRGILIO INACIO HEGLERT</t>
  </si>
  <si>
    <t>B32962</t>
  </si>
  <si>
    <t>CRISTIANE HOFMAM DA SILVA</t>
  </si>
  <si>
    <t>B32963</t>
  </si>
  <si>
    <t>CLAUDIA ELIANE DA ROSA RODRIGUES</t>
  </si>
  <si>
    <t>10750000000000</t>
  </si>
  <si>
    <t>MINISTERIO PUBLICO</t>
  </si>
  <si>
    <t>B32964</t>
  </si>
  <si>
    <t>CAROLINA DE CASTRO PACHALSKI</t>
  </si>
  <si>
    <t>B32965</t>
  </si>
  <si>
    <t>DIEGO XAVIER ANDREGUETTI</t>
  </si>
  <si>
    <t>B32966</t>
  </si>
  <si>
    <t>CHARLIE SCHWEITZER DOUTRELEPONT</t>
  </si>
  <si>
    <t>B32967</t>
  </si>
  <si>
    <t>ANDRE LUIZ SIPRIANO DA SILVA</t>
  </si>
  <si>
    <t>B32968</t>
  </si>
  <si>
    <t>EVERTON GARCIA</t>
  </si>
  <si>
    <t>05752470000000</t>
  </si>
  <si>
    <t>IMBE-PROJETO LITORAL</t>
  </si>
  <si>
    <t>B32969</t>
  </si>
  <si>
    <t>PAULA GRAZIELE FREITAS DA SILVA</t>
  </si>
  <si>
    <t>B32971</t>
  </si>
  <si>
    <t>CLARISSA GATELLI</t>
  </si>
  <si>
    <t>B32972</t>
  </si>
  <si>
    <t>SAMUEL PERUFFO</t>
  </si>
  <si>
    <t>B32974</t>
  </si>
  <si>
    <t>MARCELO CERVO</t>
  </si>
  <si>
    <t>B32975</t>
  </si>
  <si>
    <t>EDUARDO CADONA</t>
  </si>
  <si>
    <t>B32977</t>
  </si>
  <si>
    <t>CRISTIANO DA SILVA QUADROS</t>
  </si>
  <si>
    <t>01000000000000</t>
  </si>
  <si>
    <t>AGENCIA CENTRAL</t>
  </si>
  <si>
    <t>B32980</t>
  </si>
  <si>
    <t>MAXIMARA DE SOUZA SILVA COLLI</t>
  </si>
  <si>
    <t>B32981</t>
  </si>
  <si>
    <t>LARA ELEONOR FAVERO STEIN</t>
  </si>
  <si>
    <t>B32982</t>
  </si>
  <si>
    <t>RITA CATERINE DUARTE CORDEIRO</t>
  </si>
  <si>
    <t>B32983</t>
  </si>
  <si>
    <t>EDUARDO SPINELLI GOMES VACHI</t>
  </si>
  <si>
    <t>B32984</t>
  </si>
  <si>
    <t>LUCIANO FERREIRA DE LIMA</t>
  </si>
  <si>
    <t>B32985</t>
  </si>
  <si>
    <t>ANA GABRIELA DULLIUS</t>
  </si>
  <si>
    <t>B32988</t>
  </si>
  <si>
    <t>PALMER SOUZA DA SILVA</t>
  </si>
  <si>
    <t>B32990</t>
  </si>
  <si>
    <t>LUCIANO BAUMHARDT DE OLIVEIRA</t>
  </si>
  <si>
    <t>B32993</t>
  </si>
  <si>
    <t>TIAGO ANTUNES PEREIRA</t>
  </si>
  <si>
    <t>B32994</t>
  </si>
  <si>
    <t>CLOVIS OVIDIO DAMASCENO FERREIRA FROES</t>
  </si>
  <si>
    <t>B32995</t>
  </si>
  <si>
    <t>GUSTAVO ALBERTON BERGMANN</t>
  </si>
  <si>
    <t>00100900211100</t>
  </si>
  <si>
    <t>BANRISUL CARTOES-GF-GERENCIA FINANC</t>
  </si>
  <si>
    <t>B32997</t>
  </si>
  <si>
    <t>TIAGO CELUPPI</t>
  </si>
  <si>
    <t>B33002</t>
  </si>
  <si>
    <t>LUIZ RICARDO RUCKERT</t>
  </si>
  <si>
    <t>B33008</t>
  </si>
  <si>
    <t>PRISCILA VILA NOVA MARTINS FERREIRA</t>
  </si>
  <si>
    <t>B33009</t>
  </si>
  <si>
    <t>ROBERTO REUSCH</t>
  </si>
  <si>
    <t>B33011</t>
  </si>
  <si>
    <t>RODRIGO RAZZERA</t>
  </si>
  <si>
    <t>B33012</t>
  </si>
  <si>
    <t>DENISE SKOWRONSKI VICENTINI</t>
  </si>
  <si>
    <t>B33013</t>
  </si>
  <si>
    <t>LAURA HELENA GARCEZ DE ALMEIDA</t>
  </si>
  <si>
    <t>B33014</t>
  </si>
  <si>
    <t>JANAINA AMALIA PETTER</t>
  </si>
  <si>
    <t>09460000095100</t>
  </si>
  <si>
    <t>TEUTONIA-SUBPREF. CANABARRO</t>
  </si>
  <si>
    <t>B33016</t>
  </si>
  <si>
    <t>RODRIGO BELIN</t>
  </si>
  <si>
    <t>B33018</t>
  </si>
  <si>
    <t>VINICIUS ALVES JUNGES</t>
  </si>
  <si>
    <t>B33019</t>
  </si>
  <si>
    <t>EDISON TOMAZ MALTA</t>
  </si>
  <si>
    <t>B33021</t>
  </si>
  <si>
    <t>BRUNO GERHARDT BURTET</t>
  </si>
  <si>
    <t>B33022</t>
  </si>
  <si>
    <t>MARIO ROBERTO FERREIRA RAMOS</t>
  </si>
  <si>
    <t>B33023</t>
  </si>
  <si>
    <t>RAFAEL MEDEIROS DE SOUZA</t>
  </si>
  <si>
    <t>B33025</t>
  </si>
  <si>
    <t>PETRONIO SLAVIERO</t>
  </si>
  <si>
    <t>06050000037900</t>
  </si>
  <si>
    <t>ESPUMOSO-P M CAMPOS BORGES</t>
  </si>
  <si>
    <t>B33027</t>
  </si>
  <si>
    <t>MATEUS BROCCA MINOTTO</t>
  </si>
  <si>
    <t>B33028</t>
  </si>
  <si>
    <t>ANA PAULA PEREIRA BARRETO</t>
  </si>
  <si>
    <t>B33029</t>
  </si>
  <si>
    <t>BARBARA DE LIMA JURIATI</t>
  </si>
  <si>
    <t>B33030</t>
  </si>
  <si>
    <t>DANIEL SANTOS DOS SANTOS</t>
  </si>
  <si>
    <t>10970000000000</t>
  </si>
  <si>
    <t>XANXERE</t>
  </si>
  <si>
    <t>B33031</t>
  </si>
  <si>
    <t>DANIELA LIMA DA SILVA</t>
  </si>
  <si>
    <t>B33032</t>
  </si>
  <si>
    <t>PAULO SANDHAS JUNIOR</t>
  </si>
  <si>
    <t>B33033</t>
  </si>
  <si>
    <t>FATIMA ANDREA LAUFFER</t>
  </si>
  <si>
    <t>B33037</t>
  </si>
  <si>
    <t>ALEXANDRE EISMANN</t>
  </si>
  <si>
    <t>B33038</t>
  </si>
  <si>
    <t>JULIANA POKOJESKI</t>
  </si>
  <si>
    <t>B33039</t>
  </si>
  <si>
    <t>CHRISTIAN MELLO MARCON</t>
  </si>
  <si>
    <t>B33043</t>
  </si>
  <si>
    <t>CRISTIANE MATHIAS PIEROBOM SANCHES</t>
  </si>
  <si>
    <t>06900000000000</t>
  </si>
  <si>
    <t>HERVAL</t>
  </si>
  <si>
    <t>B33044</t>
  </si>
  <si>
    <t>IGOR ANTONIO PALAORO</t>
  </si>
  <si>
    <t>B33045</t>
  </si>
  <si>
    <t>REINALDO FRANCISCO DA ROSA</t>
  </si>
  <si>
    <t>B33046</t>
  </si>
  <si>
    <t>LIA PIAZZA VIEIRA</t>
  </si>
  <si>
    <t>B33047</t>
  </si>
  <si>
    <t>JULIO CESAR MOSNA</t>
  </si>
  <si>
    <t>B33048</t>
  </si>
  <si>
    <t>STEVENSO MOHAMAD CHAMA</t>
  </si>
  <si>
    <t>B33049</t>
  </si>
  <si>
    <t>SERGIO AQUINO PEREIRA</t>
  </si>
  <si>
    <t>B33050</t>
  </si>
  <si>
    <t>MARILIA FERNANDA VETTORAZZO</t>
  </si>
  <si>
    <t>B33051</t>
  </si>
  <si>
    <t>LETICIA FERNANDES DA COSTA</t>
  </si>
  <si>
    <t>B33052</t>
  </si>
  <si>
    <t>MELISSA TOLOTTI AVILA DA ROSA</t>
  </si>
  <si>
    <t>B33053</t>
  </si>
  <si>
    <t>EMERSON CHARLES BERNIERI</t>
  </si>
  <si>
    <t>B33054</t>
  </si>
  <si>
    <t>RAQUEL MULLER</t>
  </si>
  <si>
    <t>B33055</t>
  </si>
  <si>
    <t>SOFIA FUKUOKA</t>
  </si>
  <si>
    <t>B33060</t>
  </si>
  <si>
    <t>MARCIO LEANDRO CORREA DA LUZ</t>
  </si>
  <si>
    <t>B33061</t>
  </si>
  <si>
    <t>SALMAN KARTABIL</t>
  </si>
  <si>
    <t>B33062</t>
  </si>
  <si>
    <t>ROGER MOTTA RODRIGUES</t>
  </si>
  <si>
    <t>B33063</t>
  </si>
  <si>
    <t>SILVIA REGINA RAMOS</t>
  </si>
  <si>
    <t>B33064</t>
  </si>
  <si>
    <t>RAFAEL PIEROZAN</t>
  </si>
  <si>
    <t>B33066</t>
  </si>
  <si>
    <t>FABIO NUNES KNOPP</t>
  </si>
  <si>
    <t>B33067</t>
  </si>
  <si>
    <t>ENI CORREA</t>
  </si>
  <si>
    <t>B33069</t>
  </si>
  <si>
    <t>LUCIANA RODRIGUES BORBA</t>
  </si>
  <si>
    <t>B33070</t>
  </si>
  <si>
    <t>DANIELE BERTHIER</t>
  </si>
  <si>
    <t>B33071</t>
  </si>
  <si>
    <t>MELINA COSTI VIEIRA</t>
  </si>
  <si>
    <t>B33073</t>
  </si>
  <si>
    <t>GRAZIELA FERNANDA BONATO</t>
  </si>
  <si>
    <t>B33075</t>
  </si>
  <si>
    <t>MICHELE CARVALHO SEIXAS FARIAS</t>
  </si>
  <si>
    <t>B33077</t>
  </si>
  <si>
    <t>JULIANO BERTOLINI</t>
  </si>
  <si>
    <t>B33078</t>
  </si>
  <si>
    <t>DIEGO FRANCISCO PULGA</t>
  </si>
  <si>
    <t>B33080</t>
  </si>
  <si>
    <t>MAIQUEL LEOPOLDO GELINGER</t>
  </si>
  <si>
    <t>B33081</t>
  </si>
  <si>
    <t>ANDRE JOSAFA DA SILVA SILVEIRA</t>
  </si>
  <si>
    <t>00101621211000</t>
  </si>
  <si>
    <t>CONTROLADORIA-GCIC-GER CONT INT COMP-CHE</t>
  </si>
  <si>
    <t>B33084</t>
  </si>
  <si>
    <t>RODRIGO TRINDADE CAVALHEIRO</t>
  </si>
  <si>
    <t>B33085</t>
  </si>
  <si>
    <t>GRACIANE CHIAMULERA</t>
  </si>
  <si>
    <t>B33087</t>
  </si>
  <si>
    <t>THOMAS MIGLIAVACCA DRESCH</t>
  </si>
  <si>
    <t>11100000000000</t>
  </si>
  <si>
    <t>RINCAO</t>
  </si>
  <si>
    <t>B33088</t>
  </si>
  <si>
    <t>CARLA REJANE SILVA MESQUITA</t>
  </si>
  <si>
    <t>B33092</t>
  </si>
  <si>
    <t>ELIANA ATNER</t>
  </si>
  <si>
    <t>B33095</t>
  </si>
  <si>
    <t>GIOVANI BORGHETTI</t>
  </si>
  <si>
    <t>B33096</t>
  </si>
  <si>
    <t>OZIEL MARCOS POLACZINSKI</t>
  </si>
  <si>
    <t>11520000000000</t>
  </si>
  <si>
    <t>QUATORZE DE JULHO</t>
  </si>
  <si>
    <t>B33099</t>
  </si>
  <si>
    <t>GISELE DA SILVA BASSANI</t>
  </si>
  <si>
    <t>B33101</t>
  </si>
  <si>
    <t>ALINE ANA SIVIERO</t>
  </si>
  <si>
    <t>B33104</t>
  </si>
  <si>
    <t>ELOI SEGANFREDO JUNIOR</t>
  </si>
  <si>
    <t>06752490000000</t>
  </si>
  <si>
    <t>GUAPORE-FUNCIONARIOS EM DISPONIBILIDADE</t>
  </si>
  <si>
    <t>B33105</t>
  </si>
  <si>
    <t>TARSIS VIVIAN LAYHER FRICK</t>
  </si>
  <si>
    <t>B33106</t>
  </si>
  <si>
    <t>ANA PAULA DOS SANTOS FAGUNDES</t>
  </si>
  <si>
    <t>B33108</t>
  </si>
  <si>
    <t>ANA SILVIA PELISOLI</t>
  </si>
  <si>
    <t>B33109</t>
  </si>
  <si>
    <t>ALEXANDRE MATEUS SILVA DE OLIVEIRA</t>
  </si>
  <si>
    <t>B33114</t>
  </si>
  <si>
    <t>ANA DIEICE GONCALVES MARIO</t>
  </si>
  <si>
    <t>B33116</t>
  </si>
  <si>
    <t>DANIELA TAFFAREL</t>
  </si>
  <si>
    <t>B33117</t>
  </si>
  <si>
    <t>LAURO MARCIO FERREIRA FABRICIO</t>
  </si>
  <si>
    <t>B33118</t>
  </si>
  <si>
    <t>ILQUER THOMASI DA CRUZ</t>
  </si>
  <si>
    <t>B33119</t>
  </si>
  <si>
    <t>LUIS STEIN</t>
  </si>
  <si>
    <t>10500000000000</t>
  </si>
  <si>
    <t>MACAMBARA</t>
  </si>
  <si>
    <t>B33120</t>
  </si>
  <si>
    <t>SOLANGE DE MAMAN</t>
  </si>
  <si>
    <t>B33121</t>
  </si>
  <si>
    <t>TIAGO TORRES BARTH</t>
  </si>
  <si>
    <t>B33122</t>
  </si>
  <si>
    <t>JEFERSON RUBEM RIGO TEIXEIRA</t>
  </si>
  <si>
    <t>B33123</t>
  </si>
  <si>
    <t>MAURICIO DA PURIFICACAO</t>
  </si>
  <si>
    <t>B33124</t>
  </si>
  <si>
    <t>ELEN FAGUNDES FERREIRA</t>
  </si>
  <si>
    <t>10600000000000</t>
  </si>
  <si>
    <t>AMERICA JOINVILLE</t>
  </si>
  <si>
    <t>B33125</t>
  </si>
  <si>
    <t>DIRCELIA DE OLIVEIRA MAIA</t>
  </si>
  <si>
    <t>B33127</t>
  </si>
  <si>
    <t>CELOMAR LUIZ FERNANDES</t>
  </si>
  <si>
    <t>B33128</t>
  </si>
  <si>
    <t>JOAO MARCELO DA SILVA AZEVEDO</t>
  </si>
  <si>
    <t>B33129</t>
  </si>
  <si>
    <t>JOAO EDERSON SOARES ARANDA</t>
  </si>
  <si>
    <t>B33130</t>
  </si>
  <si>
    <t>CRISTIANE BECKER KLIPPEL</t>
  </si>
  <si>
    <t>B33131</t>
  </si>
  <si>
    <t>DEISE DUCKER PINOTTI</t>
  </si>
  <si>
    <t>B33134</t>
  </si>
  <si>
    <t>ALBER TALVANI VIEIRA DE CASTRO</t>
  </si>
  <si>
    <t>11130000000000</t>
  </si>
  <si>
    <t>STO ANTONIO PLANALTO</t>
  </si>
  <si>
    <t>B33138</t>
  </si>
  <si>
    <t>MARLON MARTINS BENCHE</t>
  </si>
  <si>
    <t>B33140</t>
  </si>
  <si>
    <t>LUIZ VALMOR POSSA JUNIOR</t>
  </si>
  <si>
    <t>B33141</t>
  </si>
  <si>
    <t>EVERSON CARLOS DUARTE LANGHINRICHS</t>
  </si>
  <si>
    <t>11150000000000</t>
  </si>
  <si>
    <t>ACEGUA</t>
  </si>
  <si>
    <t>B33143</t>
  </si>
  <si>
    <t>EDMAR WAGNER</t>
  </si>
  <si>
    <t>B33144</t>
  </si>
  <si>
    <t>ANDRE RODRIGUES DOS SANTOS</t>
  </si>
  <si>
    <t>B33146</t>
  </si>
  <si>
    <t>ELIZIA MARMENTINI</t>
  </si>
  <si>
    <t>02100000022200</t>
  </si>
  <si>
    <t>ERECHIM-CENTRO CLINICO</t>
  </si>
  <si>
    <t>B33151</t>
  </si>
  <si>
    <t>MARCIA MARIA PAES IESBICH</t>
  </si>
  <si>
    <t>B33158</t>
  </si>
  <si>
    <t>ALEXANDRE EIDELWEIN</t>
  </si>
  <si>
    <t>B33159</t>
  </si>
  <si>
    <t>ALEXANDRE PEREIRA BRZOSKOWSKI</t>
  </si>
  <si>
    <t>B33161</t>
  </si>
  <si>
    <t>ALEXSANDRO RAUBER</t>
  </si>
  <si>
    <t>B33164</t>
  </si>
  <si>
    <t>ANDERSON MORCHE</t>
  </si>
  <si>
    <t>B33169</t>
  </si>
  <si>
    <t>CARLOS ALBERTO RIBAS FLORES</t>
  </si>
  <si>
    <t>B33170</t>
  </si>
  <si>
    <t>CELSO BUCHWEITZ</t>
  </si>
  <si>
    <t>B33171</t>
  </si>
  <si>
    <t>CHARLYZE CAMARGO DUBRISKY</t>
  </si>
  <si>
    <t>B33174</t>
  </si>
  <si>
    <t>CLEBER VIEIRA KAZANOWSKI</t>
  </si>
  <si>
    <t>B33176</t>
  </si>
  <si>
    <t>DAIANA CARLA BENELLI</t>
  </si>
  <si>
    <t>B33177</t>
  </si>
  <si>
    <t>DALMO RENATO MELO MASCHENDORF</t>
  </si>
  <si>
    <t>B33178</t>
  </si>
  <si>
    <t>DANIELA RIVA KELLER</t>
  </si>
  <si>
    <t>B33180</t>
  </si>
  <si>
    <t>DENISE DE OLIVEIRA CUNHA</t>
  </si>
  <si>
    <t>B33183</t>
  </si>
  <si>
    <t>EDUARDO ARAUJO ZONTA</t>
  </si>
  <si>
    <t>B33184</t>
  </si>
  <si>
    <t>EDUARDO DEZAN</t>
  </si>
  <si>
    <t>B33186</t>
  </si>
  <si>
    <t>ERWIN SOARES MANCHEIN</t>
  </si>
  <si>
    <t>B33189</t>
  </si>
  <si>
    <t>FERNANDA DE OLIVEIRA SELLI</t>
  </si>
  <si>
    <t>B33191</t>
  </si>
  <si>
    <t>FERNANDO FERREIRA DE ALMEIDA</t>
  </si>
  <si>
    <t>B33193</t>
  </si>
  <si>
    <t>GILSON LANFERDINI</t>
  </si>
  <si>
    <t>B33194</t>
  </si>
  <si>
    <t>HELOISA HEGLERT VICTORIA</t>
  </si>
  <si>
    <t>B33195</t>
  </si>
  <si>
    <t>HERBERT RIEFFEL SPENCER</t>
  </si>
  <si>
    <t>B33196</t>
  </si>
  <si>
    <t>ISIS RAQUEL CEZAR SILVEIRA</t>
  </si>
  <si>
    <t>B33197</t>
  </si>
  <si>
    <t>JAIRO TRAMONTIN DA SILVA</t>
  </si>
  <si>
    <t>B33198</t>
  </si>
  <si>
    <t>JAQUELINE MARIA GREGORI</t>
  </si>
  <si>
    <t>B33200</t>
  </si>
  <si>
    <t>JOAO ANTONIO MARQUES DE ARAUJO</t>
  </si>
  <si>
    <t>B33203</t>
  </si>
  <si>
    <t>JOCELINO DORNELLES BUENO</t>
  </si>
  <si>
    <t>B33204</t>
  </si>
  <si>
    <t>JOSIELE PEREIRA GRESSANA</t>
  </si>
  <si>
    <t>08210000000000</t>
  </si>
  <si>
    <t>SANTANA DA BOA VISTA</t>
  </si>
  <si>
    <t>B33207</t>
  </si>
  <si>
    <t>JULIANO FLAVIO SCHIO</t>
  </si>
  <si>
    <t>B33209</t>
  </si>
  <si>
    <t>LIRIAM ROCHA MULLER</t>
  </si>
  <si>
    <t>B33210</t>
  </si>
  <si>
    <t>LUANA TASSONI COLLOVINI</t>
  </si>
  <si>
    <t>09490000114900</t>
  </si>
  <si>
    <t>TRIUNFO-PA SALA III POLO PETROQUIMICO-AG TRIUNFO</t>
  </si>
  <si>
    <t>B33212</t>
  </si>
  <si>
    <t>LUCIANO BONETTI</t>
  </si>
  <si>
    <t>B33215</t>
  </si>
  <si>
    <t>LUIS FELIPE AFONSO</t>
  </si>
  <si>
    <t>B33216</t>
  </si>
  <si>
    <t>MAIKON CENTENO HANEL</t>
  </si>
  <si>
    <t>05080000000000</t>
  </si>
  <si>
    <t>DOM FELICIANO</t>
  </si>
  <si>
    <t>B33218</t>
  </si>
  <si>
    <t>MARCO VICENTE DOS REIS JESUS</t>
  </si>
  <si>
    <t>B33220</t>
  </si>
  <si>
    <t>LUCIANO DOS SANTOS PINTO</t>
  </si>
  <si>
    <t>B33221</t>
  </si>
  <si>
    <t>MATHEUS FERNANDO EMMERT</t>
  </si>
  <si>
    <t>B33225</t>
  </si>
  <si>
    <t>MONICA VIVIANE TARTARI</t>
  </si>
  <si>
    <t>08200000044200</t>
  </si>
  <si>
    <t>SANANDUVA-P M IBIACA</t>
  </si>
  <si>
    <t>B33226</t>
  </si>
  <si>
    <t>NADIA BRUGNERA</t>
  </si>
  <si>
    <t>B33227</t>
  </si>
  <si>
    <t>NATALIA LESSA DA SILVA</t>
  </si>
  <si>
    <t>B33228</t>
  </si>
  <si>
    <t>NORTON BEBBA</t>
  </si>
  <si>
    <t>B33230</t>
  </si>
  <si>
    <t>PATRICIA MIREIA GARZELLA</t>
  </si>
  <si>
    <t>B33237</t>
  </si>
  <si>
    <t>ROBERTA DUPONT</t>
  </si>
  <si>
    <t>B33240</t>
  </si>
  <si>
    <t>RODRIGO DE MORAIS METZDORF</t>
  </si>
  <si>
    <t>B33242</t>
  </si>
  <si>
    <t>RUI GILBERTO STAATS</t>
  </si>
  <si>
    <t>B33243</t>
  </si>
  <si>
    <t>SALETE REICHERT ANKLAM</t>
  </si>
  <si>
    <t>B33244</t>
  </si>
  <si>
    <t>SAMUEL BITENCOURT</t>
  </si>
  <si>
    <t>B33247</t>
  </si>
  <si>
    <t>TIAGO ANTONIO TONIAL</t>
  </si>
  <si>
    <t>B33250</t>
  </si>
  <si>
    <t>VANESSA PAULA PUERARI WESOLOSKI</t>
  </si>
  <si>
    <t>B33257</t>
  </si>
  <si>
    <t>ADRIANO LAZZARI DA SILVA</t>
  </si>
  <si>
    <t>B33262</t>
  </si>
  <si>
    <t>ANDRE LUIS BATISTA SANTOS</t>
  </si>
  <si>
    <t>B33265</t>
  </si>
  <si>
    <t>ANDREIA TEREZINHA DA SILVA ONUSZEAK</t>
  </si>
  <si>
    <t>B33266</t>
  </si>
  <si>
    <t>CARINA BARRIQUELLO</t>
  </si>
  <si>
    <t>B33268</t>
  </si>
  <si>
    <t>CLAUDINOR CECCAGNO</t>
  </si>
  <si>
    <t>B33270</t>
  </si>
  <si>
    <t>PAULO RICARDO DA SILVA BARCELLOS</t>
  </si>
  <si>
    <t>B33271</t>
  </si>
  <si>
    <t>CARLESSO FRAI</t>
  </si>
  <si>
    <t>11090000000000</t>
  </si>
  <si>
    <t>PONTAO</t>
  </si>
  <si>
    <t>B33274</t>
  </si>
  <si>
    <t>DANIEL ROSSI KLEIN</t>
  </si>
  <si>
    <t>B33276</t>
  </si>
  <si>
    <t>DANIELA REICHEL POCAS</t>
  </si>
  <si>
    <t>B33277</t>
  </si>
  <si>
    <t>DENISE FARESIN</t>
  </si>
  <si>
    <t>B33280</t>
  </si>
  <si>
    <t>ELIZABETH SLEIMAN DA SILVA</t>
  </si>
  <si>
    <t>11360000000000</t>
  </si>
  <si>
    <t>MATHIAS VELHO</t>
  </si>
  <si>
    <t>B33282</t>
  </si>
  <si>
    <t>FABIANE NICHELE MAJADA</t>
  </si>
  <si>
    <t>11080000000000</t>
  </si>
  <si>
    <t>FAZENDA VILANOVA</t>
  </si>
  <si>
    <t>B33283</t>
  </si>
  <si>
    <t>FELIPE DEMEDA GRAFF</t>
  </si>
  <si>
    <t>B33284</t>
  </si>
  <si>
    <t>FELIPE MORELLATO</t>
  </si>
  <si>
    <t>B33287</t>
  </si>
  <si>
    <t>GILMAR TOAZZA</t>
  </si>
  <si>
    <t>B33288</t>
  </si>
  <si>
    <t>GEISON RAFAEL MELO DA SILVA</t>
  </si>
  <si>
    <t>B33290</t>
  </si>
  <si>
    <t>GUILHERME FACCINI RODRIGUES</t>
  </si>
  <si>
    <t>B33293</t>
  </si>
  <si>
    <t>JAISON OLIVEIRA FRAGA</t>
  </si>
  <si>
    <t>B33294</t>
  </si>
  <si>
    <t>JOAO VITOR MENEZES DA COSTA</t>
  </si>
  <si>
    <t>B33297</t>
  </si>
  <si>
    <t>LUIS FERNANDO BAVARESCO</t>
  </si>
  <si>
    <t>B33302</t>
  </si>
  <si>
    <t>MARCELO DOS SANTOS CAMARGO</t>
  </si>
  <si>
    <t>B33303</t>
  </si>
  <si>
    <t>MARCELO DOS SANTOS DE CARVALHO E SILVA</t>
  </si>
  <si>
    <t>B33304</t>
  </si>
  <si>
    <t>MARCELO GOMES DORNELES</t>
  </si>
  <si>
    <t>B33307</t>
  </si>
  <si>
    <t>MARIA EULALIA GOMES BRUNI</t>
  </si>
  <si>
    <t>B33309</t>
  </si>
  <si>
    <t>MATHEUS DORNELLES</t>
  </si>
  <si>
    <t>10540000000000</t>
  </si>
  <si>
    <t>IBARAMA</t>
  </si>
  <si>
    <t>B33315</t>
  </si>
  <si>
    <t>RAQUEL REIS HARTFELDER</t>
  </si>
  <si>
    <t>B33316</t>
  </si>
  <si>
    <t>RICARDO PETRY MOURA</t>
  </si>
  <si>
    <t>B33317</t>
  </si>
  <si>
    <t>RICARDO SCHUSTER BONES</t>
  </si>
  <si>
    <t>B33319</t>
  </si>
  <si>
    <t>ROBSON OLIVEIRA SANTOS</t>
  </si>
  <si>
    <t>00100600911000</t>
  </si>
  <si>
    <t>CREDITO-GMC-GER MONITORAMENTO CRED-</t>
  </si>
  <si>
    <t>B33320</t>
  </si>
  <si>
    <t>RODRIGO MIOTTO REDIN</t>
  </si>
  <si>
    <t>B33322</t>
  </si>
  <si>
    <t>SABRINA ALTENBERND D AVILA PACHECO</t>
  </si>
  <si>
    <t>B33325</t>
  </si>
  <si>
    <t>SIMONE ADRIANA NAITZEL LINK</t>
  </si>
  <si>
    <t>B33326</t>
  </si>
  <si>
    <t>TANIA VELHO</t>
  </si>
  <si>
    <t>B33327</t>
  </si>
  <si>
    <t>TATIANA ORAVEC</t>
  </si>
  <si>
    <t>B33328</t>
  </si>
  <si>
    <t>TIAGO ANDRE MORE LAQUIMAN</t>
  </si>
  <si>
    <t>B33329</t>
  </si>
  <si>
    <t>TIAGO DOS SANTOS ZANIN</t>
  </si>
  <si>
    <t>B33332</t>
  </si>
  <si>
    <t>VANDRE SANTOS DE AQUINO</t>
  </si>
  <si>
    <t>B33335</t>
  </si>
  <si>
    <t>UBIRAJARA TADEU DAL SOTO</t>
  </si>
  <si>
    <t>B33337</t>
  </si>
  <si>
    <t>ADRIANA TERESINHA DOS SANTOS</t>
  </si>
  <si>
    <t>B33339</t>
  </si>
  <si>
    <t>ADRIANE SEIBT BERTOLUCCI</t>
  </si>
  <si>
    <t>B33340</t>
  </si>
  <si>
    <t>ADRIANO CANQUERINI FRAGA</t>
  </si>
  <si>
    <t>B33342</t>
  </si>
  <si>
    <t>ALESSANDRO CARBONI</t>
  </si>
  <si>
    <t>00100350111000</t>
  </si>
  <si>
    <t>RECUPERACAO DE CREDITOS-ADMINIST-CH</t>
  </si>
  <si>
    <t>B33343</t>
  </si>
  <si>
    <t>ALISON PAULO WANDER</t>
  </si>
  <si>
    <t>B33344</t>
  </si>
  <si>
    <t>ANA PAULA BOEIRA JARDIM</t>
  </si>
  <si>
    <t>B33346</t>
  </si>
  <si>
    <t>ANNA CANDICE WEILER MIRALLES</t>
  </si>
  <si>
    <t>B33348</t>
  </si>
  <si>
    <t>ANDERSON VINICIOS SEIBERT ESGRAIER</t>
  </si>
  <si>
    <t>B33349</t>
  </si>
  <si>
    <t>ANDREA SILVYA SANDRINI BRAGA</t>
  </si>
  <si>
    <t>B33350</t>
  </si>
  <si>
    <t>ANTONIO CARLOS D AVILA</t>
  </si>
  <si>
    <t>01602490000000</t>
  </si>
  <si>
    <t>CAMAQUA-FUNCIONARIOS EM DISPONIBILIDADE</t>
  </si>
  <si>
    <t>ATILO DA LUZ ESCOBAR</t>
  </si>
  <si>
    <t>B33354</t>
  </si>
  <si>
    <t>CARINE CRISTIANE FELLER BORTOLON</t>
  </si>
  <si>
    <t>B33356</t>
  </si>
  <si>
    <t>CASSIA BARBOSA EVANGELISTA DE ARAUJO</t>
  </si>
  <si>
    <t>B33357</t>
  </si>
  <si>
    <t>CASSIANO TOCOLINI</t>
  </si>
  <si>
    <t>B33359</t>
  </si>
  <si>
    <t>CHARLES FERNANDO COFFY</t>
  </si>
  <si>
    <t>B33363</t>
  </si>
  <si>
    <t>CRISTIANE LEAL ARAUJO</t>
  </si>
  <si>
    <t>B33364</t>
  </si>
  <si>
    <t>CRISTINA RODRIGUES CARDOSO</t>
  </si>
  <si>
    <t>B33369</t>
  </si>
  <si>
    <t>DANIEL BROCHIER MACHADO</t>
  </si>
  <si>
    <t>B33374</t>
  </si>
  <si>
    <t>DIENIFER BETTIO</t>
  </si>
  <si>
    <t>B33376</t>
  </si>
  <si>
    <t>EDIVAN DE PAULA MACIEL</t>
  </si>
  <si>
    <t>B33377</t>
  </si>
  <si>
    <t>EDUARDO ZIMMERMANN</t>
  </si>
  <si>
    <t>B33379</t>
  </si>
  <si>
    <t>ELISE AUBIN</t>
  </si>
  <si>
    <t>B33381</t>
  </si>
  <si>
    <t>DANIELE MARIA FOSSATTI</t>
  </si>
  <si>
    <t>B33382</t>
  </si>
  <si>
    <t>ELISSANDRO LISIK</t>
  </si>
  <si>
    <t>B33390</t>
  </si>
  <si>
    <t>FELIPE FARRET GEMELLI</t>
  </si>
  <si>
    <t>B33391</t>
  </si>
  <si>
    <t>FERNANDA PATRICIA BALBINOT</t>
  </si>
  <si>
    <t>B33394</t>
  </si>
  <si>
    <t>FRANCIANE CORREA PEREIRA</t>
  </si>
  <si>
    <t>B33396</t>
  </si>
  <si>
    <t>GABRIELA SCHONARTH REGIS</t>
  </si>
  <si>
    <t>B33397</t>
  </si>
  <si>
    <t>GEOVANA PALHARINI</t>
  </si>
  <si>
    <t>B33398</t>
  </si>
  <si>
    <t>GIOCONDA GRANDI DE LIMA</t>
  </si>
  <si>
    <t>B33399</t>
  </si>
  <si>
    <t>GLEISON DALLA ROSA</t>
  </si>
  <si>
    <t>B33401</t>
  </si>
  <si>
    <t>HEITOR KRUG EINSFELD</t>
  </si>
  <si>
    <t>B33402</t>
  </si>
  <si>
    <t>HENRIQUE RODRIGUES DA CUNHA</t>
  </si>
  <si>
    <t>B33403</t>
  </si>
  <si>
    <t>IURI FREITAS DE ALMEIDA</t>
  </si>
  <si>
    <t>B33405</t>
  </si>
  <si>
    <t>JACQUELINE GUIMARAES WANDERLEY</t>
  </si>
  <si>
    <t>B33407</t>
  </si>
  <si>
    <t>JEFFERSON MEYER WESTPHAL</t>
  </si>
  <si>
    <t>B33408</t>
  </si>
  <si>
    <t>JOAO ANTONIO CABRAL</t>
  </si>
  <si>
    <t>B33410</t>
  </si>
  <si>
    <t>JOAO LUIS NOVACK VICTORIA</t>
  </si>
  <si>
    <t>00101630311000</t>
  </si>
  <si>
    <t>NEG DIG REL CLIEN-GAC-GER ATEND CLIEN-CH</t>
  </si>
  <si>
    <t>B33411</t>
  </si>
  <si>
    <t>JONATA CAMPOS DA ROSA</t>
  </si>
  <si>
    <t>B33413</t>
  </si>
  <si>
    <t>JOSE ARLEI SANTOS GUTIERRES</t>
  </si>
  <si>
    <t>B33414</t>
  </si>
  <si>
    <t>JOSE MAURICIO TEIXEIRA PAGNOSSIN</t>
  </si>
  <si>
    <t>B33415</t>
  </si>
  <si>
    <t>JOSIANE DUTRA</t>
  </si>
  <si>
    <t>B33416</t>
  </si>
  <si>
    <t>JULIANA ROCHA DA SILVA CORREA</t>
  </si>
  <si>
    <t>B33420</t>
  </si>
  <si>
    <t>JULIANO RUBIN</t>
  </si>
  <si>
    <t>06190000000000</t>
  </si>
  <si>
    <t>CAICARA</t>
  </si>
  <si>
    <t>B33421</t>
  </si>
  <si>
    <t>JULIANO PARDELINHAS CARDOSO</t>
  </si>
  <si>
    <t>B33422</t>
  </si>
  <si>
    <t>KELIN PANZERA</t>
  </si>
  <si>
    <t>B33426</t>
  </si>
  <si>
    <t>LEANDRO FRANKE GONCALVES</t>
  </si>
  <si>
    <t>B33429</t>
  </si>
  <si>
    <t>LENISE CRIPPA MENTIACA DUARTE</t>
  </si>
  <si>
    <t>B33430</t>
  </si>
  <si>
    <t>LIDIANE FRACARO CANSI</t>
  </si>
  <si>
    <t>B33431</t>
  </si>
  <si>
    <t>LINARA GIACOMET</t>
  </si>
  <si>
    <t>B33432</t>
  </si>
  <si>
    <t>LUCAS CATAFESTA</t>
  </si>
  <si>
    <t>B33438</t>
  </si>
  <si>
    <t>MAQUELI LAZZARI ARISI</t>
  </si>
  <si>
    <t>B33439</t>
  </si>
  <si>
    <t>MARCELO HILLIG DE LEMOS</t>
  </si>
  <si>
    <t>10790000000000</t>
  </si>
  <si>
    <t>TRES PALMEIRAS</t>
  </si>
  <si>
    <t>B33440</t>
  </si>
  <si>
    <t>MARCELO MARCON</t>
  </si>
  <si>
    <t>B33441</t>
  </si>
  <si>
    <t>MARCIA SCHWINGEL DE SOUZA</t>
  </si>
  <si>
    <t>B33443</t>
  </si>
  <si>
    <t>MARCIO FRANCISCO MAINARDI</t>
  </si>
  <si>
    <t>B33444</t>
  </si>
  <si>
    <t>MARCUS VINICIUS DA SILVA SIQUEIRA</t>
  </si>
  <si>
    <t>B33447</t>
  </si>
  <si>
    <t>MARINA RIBEIRO FARIA</t>
  </si>
  <si>
    <t>B33448</t>
  </si>
  <si>
    <t>MARUBIARA AZEVEDO DA ROSA</t>
  </si>
  <si>
    <t>B33449</t>
  </si>
  <si>
    <t>MATHEUS ZAMBON MENEZES</t>
  </si>
  <si>
    <t>B33450</t>
  </si>
  <si>
    <t>MAURICIO D ANDREA CURRA</t>
  </si>
  <si>
    <t>B33451</t>
  </si>
  <si>
    <t>MILENE REBOLLO DE SANTI</t>
  </si>
  <si>
    <t>B33452</t>
  </si>
  <si>
    <t>NATALIA DOS SANTOS RODRIGUES</t>
  </si>
  <si>
    <t>B33453</t>
  </si>
  <si>
    <t>NELSON HORVATH JUNIOR</t>
  </si>
  <si>
    <t>B33454</t>
  </si>
  <si>
    <t>OLAVO BILAC MADRUGA</t>
  </si>
  <si>
    <t>B33457</t>
  </si>
  <si>
    <t>PAULO RENATO TRISCH MENDONCA</t>
  </si>
  <si>
    <t>B33459</t>
  </si>
  <si>
    <t>PIERRE SOUZA DE SOUZA</t>
  </si>
  <si>
    <t>B33462</t>
  </si>
  <si>
    <t>RAQUEL SILVEIRA GIOVANAZ</t>
  </si>
  <si>
    <t>B33463</t>
  </si>
  <si>
    <t>REGIS DIOGO DA ROSA BUENO</t>
  </si>
  <si>
    <t>00101151601400</t>
  </si>
  <si>
    <t>FINANCEIRO-GAT-PRECIF BEM-VINDO</t>
  </si>
  <si>
    <t>B33464</t>
  </si>
  <si>
    <t>RENATO SILVEIRA NOGUEIRA</t>
  </si>
  <si>
    <t>B33465</t>
  </si>
  <si>
    <t>ROBERTO HENRIQUE TRENTINI</t>
  </si>
  <si>
    <t>B33469</t>
  </si>
  <si>
    <t>ROSANGELA MOREIRA THIESEN</t>
  </si>
  <si>
    <t>06780000000000</t>
  </si>
  <si>
    <t>SAO JOSE HORTENCIO</t>
  </si>
  <si>
    <t>B33470</t>
  </si>
  <si>
    <t>SALETE TERESINHA DAPIEVE AQUINO</t>
  </si>
  <si>
    <t>B33471</t>
  </si>
  <si>
    <t>SILVANA REGINA KIEKOW</t>
  </si>
  <si>
    <t>B33472</t>
  </si>
  <si>
    <t>SUELI DE LOURDES SILVA DOS SANTOS</t>
  </si>
  <si>
    <t>B33474</t>
  </si>
  <si>
    <t>VANESSA FORSTER LAMAISON</t>
  </si>
  <si>
    <t>B33475</t>
  </si>
  <si>
    <t>VANER JOEL DA SILVA MOMBACH</t>
  </si>
  <si>
    <t>B33476</t>
  </si>
  <si>
    <t>VANDERLAN ANTONIO CARON PINHEIRO</t>
  </si>
  <si>
    <t>B33477</t>
  </si>
  <si>
    <t>VINICIUS GARAY FACIN</t>
  </si>
  <si>
    <t>B33481</t>
  </si>
  <si>
    <t>GERMANA REIS DA SILVA</t>
  </si>
  <si>
    <t>B33482</t>
  </si>
  <si>
    <t>ADEMIR MARTINS LOPES JUNIOR</t>
  </si>
  <si>
    <t>00100860601500</t>
  </si>
  <si>
    <t>CONTRATACOES-GP-SUP TECNICO</t>
  </si>
  <si>
    <t>B33483</t>
  </si>
  <si>
    <t>ADRIANO BOCHI</t>
  </si>
  <si>
    <t>B33486</t>
  </si>
  <si>
    <t>ALINE DA SILVA</t>
  </si>
  <si>
    <t>B33487</t>
  </si>
  <si>
    <t>ALINE ALMEIDA GOMES</t>
  </si>
  <si>
    <t>B33490</t>
  </si>
  <si>
    <t>ANA ROSELAINE LEINDEKER DA SILVA</t>
  </si>
  <si>
    <t>B33492</t>
  </si>
  <si>
    <t>ANDREI ISMAEL BLASI</t>
  </si>
  <si>
    <t>B33494</t>
  </si>
  <si>
    <t>ANICHELE LAUTENSCHLAEGER BRAZ</t>
  </si>
  <si>
    <t>B33495</t>
  </si>
  <si>
    <t>ANTONIO FLAVIO OLIVEIRA</t>
  </si>
  <si>
    <t>B33496</t>
  </si>
  <si>
    <t>APARECIDA MARIA MANGUEIRA MANSUR</t>
  </si>
  <si>
    <t>00100382811300</t>
  </si>
  <si>
    <t>SISTEMAS-GAI-DATAWAREHOUSE</t>
  </si>
  <si>
    <t>B33497</t>
  </si>
  <si>
    <t>BARBARA AGUILAR SA</t>
  </si>
  <si>
    <t>B33498</t>
  </si>
  <si>
    <t>BRUNA CAVADA FEHN BRAYER</t>
  </si>
  <si>
    <t>03301160000000</t>
  </si>
  <si>
    <t>RIO GRANDE-FORMACAO</t>
  </si>
  <si>
    <t>B33499</t>
  </si>
  <si>
    <t>BRUNO CORREA MIRANDA</t>
  </si>
  <si>
    <t>B33500</t>
  </si>
  <si>
    <t>CARINE DA CUNHA SANTOS</t>
  </si>
  <si>
    <t>B33501</t>
  </si>
  <si>
    <t>CARLOS EDUARDO MINOZZO</t>
  </si>
  <si>
    <t>B33503</t>
  </si>
  <si>
    <t>CATIA CILENE GOULART AUGUSTO BREZOLIN</t>
  </si>
  <si>
    <t>B33511</t>
  </si>
  <si>
    <t>CRISTIANO ROBERIO DOS SANTOS</t>
  </si>
  <si>
    <t>B33514</t>
  </si>
  <si>
    <t>DIEGO MAIA BORGES</t>
  </si>
  <si>
    <t>B33516</t>
  </si>
  <si>
    <t>DILCO NOLASCO PRESTES</t>
  </si>
  <si>
    <t>B33517</t>
  </si>
  <si>
    <t>EDMAR PORTO RAMOS</t>
  </si>
  <si>
    <t>B33519</t>
  </si>
  <si>
    <t>EZEQUIEL GIOVANONI</t>
  </si>
  <si>
    <t>B33522</t>
  </si>
  <si>
    <t>FABIO BUENO COLVERO</t>
  </si>
  <si>
    <t>B33523</t>
  </si>
  <si>
    <t>FABIO FRANCISCO GONCALVES</t>
  </si>
  <si>
    <t>B33524</t>
  </si>
  <si>
    <t>FERNANDA DAS GRACAS CAIMI</t>
  </si>
  <si>
    <t>B33525</t>
  </si>
  <si>
    <t>FERNANDO FREY</t>
  </si>
  <si>
    <t>B33526</t>
  </si>
  <si>
    <t>FILIPE DA SILVA RIBEIRO</t>
  </si>
  <si>
    <t>B33527</t>
  </si>
  <si>
    <t>FRANCINE FRIZZO</t>
  </si>
  <si>
    <t>B33528</t>
  </si>
  <si>
    <t>FRANCIS MACHADO GONCALVES WAGNER</t>
  </si>
  <si>
    <t>B33529</t>
  </si>
  <si>
    <t>GABRIEL FONSECA SOARES</t>
  </si>
  <si>
    <t>B33531</t>
  </si>
  <si>
    <t>GILVANI COLOMBO</t>
  </si>
  <si>
    <t>B33532</t>
  </si>
  <si>
    <t>GUILHERME MAYRHOFER FONSECA</t>
  </si>
  <si>
    <t>GUSTAVO BARCELLOS PUGGINA</t>
  </si>
  <si>
    <t>B33534</t>
  </si>
  <si>
    <t>GUSTAVO PIVOTO</t>
  </si>
  <si>
    <t>B33535</t>
  </si>
  <si>
    <t>GYAN CARLOS FRANCISCO PERES</t>
  </si>
  <si>
    <t>B33536</t>
  </si>
  <si>
    <t>IVANDRO NORONHA DE FREITAS</t>
  </si>
  <si>
    <t>B33537</t>
  </si>
  <si>
    <t>IZA BARBARA LENCINA BELLINI</t>
  </si>
  <si>
    <t>04300000043100</t>
  </si>
  <si>
    <t>URUGUAIANA-FORO URUGUAIANA</t>
  </si>
  <si>
    <t>B33538</t>
  </si>
  <si>
    <t>JACKSON ELZEVIR DA SILVA ALVES</t>
  </si>
  <si>
    <t>B33540</t>
  </si>
  <si>
    <t>JARBAS SPENGLER</t>
  </si>
  <si>
    <t>B33542</t>
  </si>
  <si>
    <t>JOAO PAULO SOUTO DO NASCIMENTO</t>
  </si>
  <si>
    <t>B33543</t>
  </si>
  <si>
    <t>JONES TONDO</t>
  </si>
  <si>
    <t>00101630411000</t>
  </si>
  <si>
    <t>NEG DIG REL CLI-GIMB-GER INT MOB BANK-CH</t>
  </si>
  <si>
    <t>B33544</t>
  </si>
  <si>
    <t>JUCARA FERRAZ DE ANDRADE NICOLODI</t>
  </si>
  <si>
    <t>B33545</t>
  </si>
  <si>
    <t>JULIA BARCELOS DA COSTA</t>
  </si>
  <si>
    <t>B33546</t>
  </si>
  <si>
    <t>KARINE VIVIANE DE ANDRADE DA COSTA</t>
  </si>
  <si>
    <t>B33548</t>
  </si>
  <si>
    <t>LIEGE FATIMA LOSS DOS SANTOS</t>
  </si>
  <si>
    <t>08300000000000</t>
  </si>
  <si>
    <t>JOACABA</t>
  </si>
  <si>
    <t>B33549</t>
  </si>
  <si>
    <t>LISIANE TORRES FERREIRA</t>
  </si>
  <si>
    <t>B33551</t>
  </si>
  <si>
    <t>LUIS CARLOS SANTOS CARPES</t>
  </si>
  <si>
    <t>B33554</t>
  </si>
  <si>
    <t>LUIS RODOLFO COUTINHO FREITAS</t>
  </si>
  <si>
    <t>B33557</t>
  </si>
  <si>
    <t>MARCIA CRISTIANE DE LIMA BRITTES</t>
  </si>
  <si>
    <t>10930000000000</t>
  </si>
  <si>
    <t>S.MIGUEL DAS MISSOES</t>
  </si>
  <si>
    <t>B33558</t>
  </si>
  <si>
    <t>MARCIO DOS ANJOS VAZ</t>
  </si>
  <si>
    <t>B33560</t>
  </si>
  <si>
    <t>MARCOS ROBERTO GONCALVES DE MORAIS</t>
  </si>
  <si>
    <t>B33562</t>
  </si>
  <si>
    <t>MARIA INES DOS ANJOS NUNES</t>
  </si>
  <si>
    <t>B33563</t>
  </si>
  <si>
    <t>MARILENA ROSSI FELIPPIO</t>
  </si>
  <si>
    <t>B33565</t>
  </si>
  <si>
    <t>MARINA PACHECO MANOZZO SGORLA</t>
  </si>
  <si>
    <t>B33567</t>
  </si>
  <si>
    <t>MATEUS RADMANN DA PAZ</t>
  </si>
  <si>
    <t>B33569</t>
  </si>
  <si>
    <t>MAXIMILIANO DE CASTRO DIAS</t>
  </si>
  <si>
    <t>B33570</t>
  </si>
  <si>
    <t>MICHELI MACHADO BELMONTE</t>
  </si>
  <si>
    <t>B33571</t>
  </si>
  <si>
    <t>NATALIA MARCHESAN FELIN</t>
  </si>
  <si>
    <t>B33572</t>
  </si>
  <si>
    <t>NEDSON MORAIS MELLO</t>
  </si>
  <si>
    <t>07200000000000</t>
  </si>
  <si>
    <t>LAVRAS DO SUL</t>
  </si>
  <si>
    <t>B33574</t>
  </si>
  <si>
    <t>PATRICIA LIMA DOMINGUES</t>
  </si>
  <si>
    <t>B33575</t>
  </si>
  <si>
    <t>PAULO ALESSANDRO DA SILVA BAIRROS</t>
  </si>
  <si>
    <t>B33576</t>
  </si>
  <si>
    <t>PAULO JUARES GALVAO VASTRINCHE</t>
  </si>
  <si>
    <t>B33577</t>
  </si>
  <si>
    <t>PAULO ROBERTO SALDANHA ZORZAN</t>
  </si>
  <si>
    <t>B33579</t>
  </si>
  <si>
    <t>REGI SALETE MADALOZ MULLER</t>
  </si>
  <si>
    <t>B33580</t>
  </si>
  <si>
    <t>REMO GEDIEL SONEGO</t>
  </si>
  <si>
    <t>B33582</t>
  </si>
  <si>
    <t>RICARDO OTOMAR MARIA DA SILVA</t>
  </si>
  <si>
    <t>B33583</t>
  </si>
  <si>
    <t>ROBERTA KELLY VARGAS NUNES DE MOURA</t>
  </si>
  <si>
    <t>B33585</t>
  </si>
  <si>
    <t>RODRIGO GUSEN DA SILVEIRA</t>
  </si>
  <si>
    <t>B33587</t>
  </si>
  <si>
    <t>RONALDO SAMSEL</t>
  </si>
  <si>
    <t>B33590</t>
  </si>
  <si>
    <t>SAMAFAS MONTE SOARES</t>
  </si>
  <si>
    <t>B33591</t>
  </si>
  <si>
    <t>SANDRO JOSE RODRIGUES</t>
  </si>
  <si>
    <t>02200000051200</t>
  </si>
  <si>
    <t>IJUI-PAA BOZANO</t>
  </si>
  <si>
    <t>B33592</t>
  </si>
  <si>
    <t>SERGIO CORREA SCHMIDT</t>
  </si>
  <si>
    <t>B33593</t>
  </si>
  <si>
    <t>TENION MACIEL BOSSARDI</t>
  </si>
  <si>
    <t>B33596</t>
  </si>
  <si>
    <t>VANDER JOSE SEIBT</t>
  </si>
  <si>
    <t>B33597</t>
  </si>
  <si>
    <t>VANESSA LOPES MOREIRA</t>
  </si>
  <si>
    <t>B33598</t>
  </si>
  <si>
    <t>VANEZ FLORES DA SILVA</t>
  </si>
  <si>
    <t>B33602</t>
  </si>
  <si>
    <t>FABRICIA MACIEL VARELA</t>
  </si>
  <si>
    <t>B33604</t>
  </si>
  <si>
    <t>ADRIANA FAGUNDES</t>
  </si>
  <si>
    <t>B33605</t>
  </si>
  <si>
    <t>ALENCAR JUNIOR ZUCCHI</t>
  </si>
  <si>
    <t>B33606</t>
  </si>
  <si>
    <t>ALEXANDRA SLAVIERO COSTA</t>
  </si>
  <si>
    <t>B33607</t>
  </si>
  <si>
    <t>ALINE PORTO</t>
  </si>
  <si>
    <t>B33608</t>
  </si>
  <si>
    <t>ANA PAULA HILLEBRAND</t>
  </si>
  <si>
    <t>B33609</t>
  </si>
  <si>
    <t>ANA PAULA SPANIOL GALLAS</t>
  </si>
  <si>
    <t>B33610</t>
  </si>
  <si>
    <t>ANALU DANIELI</t>
  </si>
  <si>
    <t>B33612</t>
  </si>
  <si>
    <t>ANDREA RODRIGUES DE ASSIS</t>
  </si>
  <si>
    <t>B33613</t>
  </si>
  <si>
    <t>ANE MARISE PRATES FABRIS</t>
  </si>
  <si>
    <t>B33614</t>
  </si>
  <si>
    <t>ANGELA REGINA BACKES</t>
  </si>
  <si>
    <t>B33617</t>
  </si>
  <si>
    <t>CIDINEI MENGER DOS SANTOS</t>
  </si>
  <si>
    <t>B33618</t>
  </si>
  <si>
    <t>CLARISSA ROSSATO NICOLOSO</t>
  </si>
  <si>
    <t>B33619</t>
  </si>
  <si>
    <t>CLAUDIA LUCIA MEURER LEMOS</t>
  </si>
  <si>
    <t>B33620</t>
  </si>
  <si>
    <t>CLOTARIO EMIDIO SOARES FILHO</t>
  </si>
  <si>
    <t>B33624</t>
  </si>
  <si>
    <t>CRISTINA DA SILVA FLORIANO MACHADO</t>
  </si>
  <si>
    <t>B33625</t>
  </si>
  <si>
    <t>CRISTINA ZANCHETTIN MARCANTE</t>
  </si>
  <si>
    <t>B33629</t>
  </si>
  <si>
    <t>CLAUDIONEI SLONGO</t>
  </si>
  <si>
    <t>B33634</t>
  </si>
  <si>
    <t>DIEGO SCOPEL ZANELLA</t>
  </si>
  <si>
    <t>B33635</t>
  </si>
  <si>
    <t>DIEGO SILVEIRA SALGADO</t>
  </si>
  <si>
    <t>B33637</t>
  </si>
  <si>
    <t>EDMAR FORTE DA SILVA JUNIOR</t>
  </si>
  <si>
    <t>B33639</t>
  </si>
  <si>
    <t>EDSON THIAGO DA SILVA MAGALHAES</t>
  </si>
  <si>
    <t>B33640</t>
  </si>
  <si>
    <t>EDUARDO DA SILVA IESBIK</t>
  </si>
  <si>
    <t>B33642</t>
  </si>
  <si>
    <t>ELIS ANGELA FARINA RAVANELLO</t>
  </si>
  <si>
    <t>B33643</t>
  </si>
  <si>
    <t>FABIO VOGEL FLORES</t>
  </si>
  <si>
    <t>B33645</t>
  </si>
  <si>
    <t>FERNANDA BAPTISTA DE OLIVEIRA</t>
  </si>
  <si>
    <t>B33647</t>
  </si>
  <si>
    <t>FERNANDA MENEZES LANNES</t>
  </si>
  <si>
    <t>B33649</t>
  </si>
  <si>
    <t>FRANCISCO FREIRE DUARTE</t>
  </si>
  <si>
    <t>B33654</t>
  </si>
  <si>
    <t>GUSTAVO DE LIMA PELAEZ</t>
  </si>
  <si>
    <t>B33655</t>
  </si>
  <si>
    <t>JANETE DAUNIS GUSMAO</t>
  </si>
  <si>
    <t>B33656</t>
  </si>
  <si>
    <t>JOEL BEHNEN</t>
  </si>
  <si>
    <t>B33658</t>
  </si>
  <si>
    <t>JONAS LIPPERT</t>
  </si>
  <si>
    <t>B33659</t>
  </si>
  <si>
    <t>JUAN PABLO DIEHL SEVERO</t>
  </si>
  <si>
    <t>B33660</t>
  </si>
  <si>
    <t>KEITERSON KALENDER</t>
  </si>
  <si>
    <t>B33661</t>
  </si>
  <si>
    <t>KEYLA RENATA DA ROSA MENINE</t>
  </si>
  <si>
    <t>B33663</t>
  </si>
  <si>
    <t>LEANDRO ALVES PEREIRA</t>
  </si>
  <si>
    <t>B33665</t>
  </si>
  <si>
    <t>LEONARDO CASTAGNA CECONELLO</t>
  </si>
  <si>
    <t>B33668</t>
  </si>
  <si>
    <t>LETICIA VIDOR LIMA BARONI</t>
  </si>
  <si>
    <t>B33670</t>
  </si>
  <si>
    <t>LISIANE BEVILAQUA BORSA</t>
  </si>
  <si>
    <t>B33672</t>
  </si>
  <si>
    <t>LUCIANA BEDNARSKI</t>
  </si>
  <si>
    <t>B33673</t>
  </si>
  <si>
    <t>LUCIANE BRUM VIEIRA</t>
  </si>
  <si>
    <t>B33676</t>
  </si>
  <si>
    <t>MAGDA ALETHEA WENDLAND</t>
  </si>
  <si>
    <t>00100900811000</t>
  </si>
  <si>
    <t>BANRISUL CARTOES-GA-GERENCIA ADMIN-</t>
  </si>
  <si>
    <t>B33677</t>
  </si>
  <si>
    <t>MAILIN OURIQUE DE OLIVEIRA</t>
  </si>
  <si>
    <t>B33678</t>
  </si>
  <si>
    <t>MANOELA CASARA DE MELO</t>
  </si>
  <si>
    <t>MARCELO MENDES DE SOUZA</t>
  </si>
  <si>
    <t>B33680</t>
  </si>
  <si>
    <t>MARCELO STELKENS BERTOLUCI</t>
  </si>
  <si>
    <t>B33682</t>
  </si>
  <si>
    <t>MARCIA DE MORAIS STEIN</t>
  </si>
  <si>
    <t>B33684</t>
  </si>
  <si>
    <t>MARIA LUISA MACHADO ASSIS</t>
  </si>
  <si>
    <t>B33685</t>
  </si>
  <si>
    <t>MARIA SALETE CAMARGO DE OLIVEIRA KOLESNY</t>
  </si>
  <si>
    <t>B33686</t>
  </si>
  <si>
    <t>MARIBEL CRISTINA BERTA MARCHETTO</t>
  </si>
  <si>
    <t>07110000000000</t>
  </si>
  <si>
    <t>DOIS LAJEADOS</t>
  </si>
  <si>
    <t>B33687</t>
  </si>
  <si>
    <t>MARIENE RODRIGUES DA ROCHA</t>
  </si>
  <si>
    <t>B33688</t>
  </si>
  <si>
    <t>MARLOVA SCHUH BONATTO</t>
  </si>
  <si>
    <t>B33689</t>
  </si>
  <si>
    <t>MAURICIO MARTINI</t>
  </si>
  <si>
    <t>B33690</t>
  </si>
  <si>
    <t>MAURICIO NUNES DE MORAIS</t>
  </si>
  <si>
    <t>B33691</t>
  </si>
  <si>
    <t>MOISES PEDRO CARLESSO</t>
  </si>
  <si>
    <t>B33693</t>
  </si>
  <si>
    <t>PATRICK HENRIQUE FERREIRA</t>
  </si>
  <si>
    <t>00100330511100</t>
  </si>
  <si>
    <t>CORPORATIVO-GNOE-GER NEGO OPER ESTR</t>
  </si>
  <si>
    <t>B33696</t>
  </si>
  <si>
    <t>RAQUELE DE ROSSI TIGRE</t>
  </si>
  <si>
    <t>B33697</t>
  </si>
  <si>
    <t>RENATO OLIVEIRA TEIXEIRA</t>
  </si>
  <si>
    <t>B33698</t>
  </si>
  <si>
    <t>ROBERTO MENDES ROSA</t>
  </si>
  <si>
    <t>B33701</t>
  </si>
  <si>
    <t>FERNANDO ELIAS RIBEIRO</t>
  </si>
  <si>
    <t>B33704</t>
  </si>
  <si>
    <t>RODRIGO MARTINS ESPINDOLA</t>
  </si>
  <si>
    <t>B33707</t>
  </si>
  <si>
    <t>ROSINEA CRISTINA ANSELMINI</t>
  </si>
  <si>
    <t>B33710</t>
  </si>
  <si>
    <t>SAMUEL ANDRE KAYSER</t>
  </si>
  <si>
    <t>B33712</t>
  </si>
  <si>
    <t>SANDRA BEATRIZ HORST DA COSTA</t>
  </si>
  <si>
    <t>B33713</t>
  </si>
  <si>
    <t>SANDRO FELICIANO DOS SANTOS</t>
  </si>
  <si>
    <t>B33716</t>
  </si>
  <si>
    <t>SIBELE FERREIRA DE SOUZA</t>
  </si>
  <si>
    <t>B33718</t>
  </si>
  <si>
    <t>SILVIO LUIZ DA SILVA CARVALHO</t>
  </si>
  <si>
    <t>B33719</t>
  </si>
  <si>
    <t>SIMONE LIMA DA SILVA FALEIRO</t>
  </si>
  <si>
    <t>11560000000000</t>
  </si>
  <si>
    <t>BAIRRO KAYSER</t>
  </si>
  <si>
    <t>SIMONE VERAS PRIETO NEVES</t>
  </si>
  <si>
    <t>B33721</t>
  </si>
  <si>
    <t>TANIA MARA SEGANFREDO PIOVEZANI</t>
  </si>
  <si>
    <t>B33722</t>
  </si>
  <si>
    <t>TATIANA DE AZEVEDO MELECCHI</t>
  </si>
  <si>
    <t>B33723</t>
  </si>
  <si>
    <t>TATIANE GOMES SOUZA</t>
  </si>
  <si>
    <t>B33725</t>
  </si>
  <si>
    <t>TIAGO ALBERTO PETRAZZINI</t>
  </si>
  <si>
    <t>B33727</t>
  </si>
  <si>
    <t>VANESCA FIN ZIMMERMANN</t>
  </si>
  <si>
    <t>B33728</t>
  </si>
  <si>
    <t>VANESSA ANTUNES SILVA BERTONCELLO</t>
  </si>
  <si>
    <t>B33729</t>
  </si>
  <si>
    <t>VANDERLEI MAI HENDGES</t>
  </si>
  <si>
    <t>B33731</t>
  </si>
  <si>
    <t>VIVIANE NOSCHANG FERLE</t>
  </si>
  <si>
    <t>B33732</t>
  </si>
  <si>
    <t>CRISTIANO CARRION</t>
  </si>
  <si>
    <t>B33734</t>
  </si>
  <si>
    <t>ELENAR BRAGA FERNANDES</t>
  </si>
  <si>
    <t>B33737</t>
  </si>
  <si>
    <t>PAULO ROBERTO HOFF</t>
  </si>
  <si>
    <t>B33741</t>
  </si>
  <si>
    <t>ADRIANA CRISTINA SCHEIBLER MASSARO</t>
  </si>
  <si>
    <t>B33742</t>
  </si>
  <si>
    <t>ADRO DI NAPOLI DE LINHARES</t>
  </si>
  <si>
    <t>B33743</t>
  </si>
  <si>
    <t>ALAMIR REIS FISCHER</t>
  </si>
  <si>
    <t>B33745</t>
  </si>
  <si>
    <t>ALESSANDRO FLORES BRAGA</t>
  </si>
  <si>
    <t>B33746</t>
  </si>
  <si>
    <t>ALEX SEGANFREDO FROZA</t>
  </si>
  <si>
    <t>B33747</t>
  </si>
  <si>
    <t>ALEXANDRE CAPUTO CACAPIETRA</t>
  </si>
  <si>
    <t>B33749</t>
  </si>
  <si>
    <t>FLAVIA GOBIS AUGUSTO</t>
  </si>
  <si>
    <t>01950450801200</t>
  </si>
  <si>
    <t>CURITIBA-CAMBIO-AG CURITIBA-ESCRITURARIOS</t>
  </si>
  <si>
    <t>B33751</t>
  </si>
  <si>
    <t>AMANDA FERREIRA DE LIMA TEGON</t>
  </si>
  <si>
    <t>B33752</t>
  </si>
  <si>
    <t>AMILCAR FERNANDO VEGA MORSCH</t>
  </si>
  <si>
    <t>B33753</t>
  </si>
  <si>
    <t>ANDERSON BONETTO CARRARO</t>
  </si>
  <si>
    <t>05670000000000</t>
  </si>
  <si>
    <t>HARMONIA</t>
  </si>
  <si>
    <t>B33755</t>
  </si>
  <si>
    <t>ANDRE FELICIO DOS SANTOS</t>
  </si>
  <si>
    <t>05490000000000</t>
  </si>
  <si>
    <t>SANTA MARIA HERVAL</t>
  </si>
  <si>
    <t>B33756</t>
  </si>
  <si>
    <t>ANDREIA FIORAVANZO PEREIRA</t>
  </si>
  <si>
    <t>B33758</t>
  </si>
  <si>
    <t>BASSIMA DIAS DE OLIVEIRA SALEM</t>
  </si>
  <si>
    <t>B33761</t>
  </si>
  <si>
    <t>CARLA RENATE HOLLAS</t>
  </si>
  <si>
    <t>B33762</t>
  </si>
  <si>
    <t>CARLOS EDUARDO MESSA MALLMANN</t>
  </si>
  <si>
    <t>B33763</t>
  </si>
  <si>
    <t>CASSIO LEANDRO DELL AGLIO FRICK</t>
  </si>
  <si>
    <t>B33764</t>
  </si>
  <si>
    <t>CEZAR AUGUSTO VIEIRA DE OLIVEIRA</t>
  </si>
  <si>
    <t>10982490000000</t>
  </si>
  <si>
    <t>NOVA IPANEMA-FUNCIONARIOS EM DISPONIBILIDADE</t>
  </si>
  <si>
    <t>B33765</t>
  </si>
  <si>
    <t>CESAR VIEGAS</t>
  </si>
  <si>
    <t>B33767</t>
  </si>
  <si>
    <t>CLAUDIA TECKEMEIER</t>
  </si>
  <si>
    <t>B33768</t>
  </si>
  <si>
    <t>CLAUDIO BARTH</t>
  </si>
  <si>
    <t>B33769</t>
  </si>
  <si>
    <t>CLAUDIO IVAN DA ROSA</t>
  </si>
  <si>
    <t>B33770</t>
  </si>
  <si>
    <t>CRHISTINE TEIXEIRA DE SOUZA</t>
  </si>
  <si>
    <t>B33771</t>
  </si>
  <si>
    <t>CRISTIANO JOSE MULLER</t>
  </si>
  <si>
    <t>B33772</t>
  </si>
  <si>
    <t>CRISTINA CARATI GENERALI</t>
  </si>
  <si>
    <t>B33773</t>
  </si>
  <si>
    <t>DAIANA CORREA MORAES</t>
  </si>
  <si>
    <t>B33774</t>
  </si>
  <si>
    <t>DAIANA RUFF DA SILVA</t>
  </si>
  <si>
    <t>B33775</t>
  </si>
  <si>
    <t>DAIANE RODRIGUEZ DA SILVEIRA</t>
  </si>
  <si>
    <t>B33776</t>
  </si>
  <si>
    <t>DAIANE TALAMINI POSSAMAI</t>
  </si>
  <si>
    <t>B33777</t>
  </si>
  <si>
    <t>DANIEL HENTGES</t>
  </si>
  <si>
    <t>B33778</t>
  </si>
  <si>
    <t>DANIEL LENGLER BARBOZA</t>
  </si>
  <si>
    <t>B33779</t>
  </si>
  <si>
    <t>DEBORA LIANE BOSENBECKER HUNOF</t>
  </si>
  <si>
    <t>B33780</t>
  </si>
  <si>
    <t>DEISE IRACEMA MADRUGA NETTO</t>
  </si>
  <si>
    <t>11180000000000</t>
  </si>
  <si>
    <t>SAO JOSE DOS AUSENTE</t>
  </si>
  <si>
    <t>B33781</t>
  </si>
  <si>
    <t>DIMAS ROBERTO HULLER</t>
  </si>
  <si>
    <t>B33782</t>
  </si>
  <si>
    <t>EDGAR FEIJO DE SOUZA</t>
  </si>
  <si>
    <t>B33783</t>
  </si>
  <si>
    <t>EDUARDO FERNANDO KOMMERS</t>
  </si>
  <si>
    <t>B33784</t>
  </si>
  <si>
    <t>ELENICE GEMELLI</t>
  </si>
  <si>
    <t>B33785</t>
  </si>
  <si>
    <t>ERIKA ARRUDA BEUX</t>
  </si>
  <si>
    <t>B33787</t>
  </si>
  <si>
    <t>EVELINE ANGELICA BALESTRO</t>
  </si>
  <si>
    <t>02900450901200</t>
  </si>
  <si>
    <t>NOVO HAMBURGO-CAMBIO-AG NOVO HAMBURGO-ESCRITURARIO</t>
  </si>
  <si>
    <t>B33788</t>
  </si>
  <si>
    <t>EVERSON PINTO ROSSI</t>
  </si>
  <si>
    <t>01000000001700</t>
  </si>
  <si>
    <t>AGENCIA CENTRAL-AC-RENEGOCIACAO</t>
  </si>
  <si>
    <t>B33789</t>
  </si>
  <si>
    <t>FATIMA CORBELLINI</t>
  </si>
  <si>
    <t>B33792</t>
  </si>
  <si>
    <t>FERNANDO LUIZ DE SOUZA QUEIROZ</t>
  </si>
  <si>
    <t>00100490511000</t>
  </si>
  <si>
    <t>RECURSOS-GG-GERENCIA GESTAO -CHEFIA</t>
  </si>
  <si>
    <t>B33794</t>
  </si>
  <si>
    <t>FLAVIO LUIS ALANO</t>
  </si>
  <si>
    <t>FRANCISCO MARQUES DE SOUZA GODINHO</t>
  </si>
  <si>
    <t>B33797</t>
  </si>
  <si>
    <t>GERONIMO PAGANOTTO</t>
  </si>
  <si>
    <t>B33798</t>
  </si>
  <si>
    <t>GERSON SAMUEL SCHULZ</t>
  </si>
  <si>
    <t>B33799</t>
  </si>
  <si>
    <t>GLENIO TEIXEIRA BOHRER</t>
  </si>
  <si>
    <t>00100460211100</t>
  </si>
  <si>
    <t>RISCO-GEIAR-INFORMACOES</t>
  </si>
  <si>
    <t>B33800</t>
  </si>
  <si>
    <t>GUILHERME DEIXHEIMER TRACHTENBERG</t>
  </si>
  <si>
    <t>B33801</t>
  </si>
  <si>
    <t>GUILHERME GOEDERT</t>
  </si>
  <si>
    <t>00318</t>
  </si>
  <si>
    <t>ENGENHEIRO SEG.TRAB</t>
  </si>
  <si>
    <t>B33802</t>
  </si>
  <si>
    <t>GUSTAVO RIAL QUEIROZ</t>
  </si>
  <si>
    <t>B33803</t>
  </si>
  <si>
    <t>EDIMILSON MACEDO DE SOUZA</t>
  </si>
  <si>
    <t>B33804</t>
  </si>
  <si>
    <t>GEOVANI FALK</t>
  </si>
  <si>
    <t>B33805</t>
  </si>
  <si>
    <t>ISMAEL DA SILVA DOS SANTOS CRUZ</t>
  </si>
  <si>
    <t>B33807</t>
  </si>
  <si>
    <t>JANICE LENIR ELEGEDA</t>
  </si>
  <si>
    <t>B33808</t>
  </si>
  <si>
    <t>JAQUELINE CIMA</t>
  </si>
  <si>
    <t>B33811</t>
  </si>
  <si>
    <t>JOAO CARLOS KNORST</t>
  </si>
  <si>
    <t>B33814</t>
  </si>
  <si>
    <t>JONATAS TUCHTENHAGEN</t>
  </si>
  <si>
    <t>B33815</t>
  </si>
  <si>
    <t>JOSI HELENA JACOBS DA SILVA</t>
  </si>
  <si>
    <t>B33816</t>
  </si>
  <si>
    <t>JOSIANE DE OLIVEIRA MACHADO</t>
  </si>
  <si>
    <t>B33817</t>
  </si>
  <si>
    <t>JOVANA SOFIA CAYE KUHN</t>
  </si>
  <si>
    <t>B33818</t>
  </si>
  <si>
    <t>JURECI COELHO ALBINO</t>
  </si>
  <si>
    <t>B33819</t>
  </si>
  <si>
    <t>KARINA MORAES RAMOS</t>
  </si>
  <si>
    <t>B33820</t>
  </si>
  <si>
    <t>KELY DO NASCIMENTO PIZIO</t>
  </si>
  <si>
    <t>00100321811000</t>
  </si>
  <si>
    <t>VAREJO-GPS-GER PRODUTOS SERVICOS-CHEFIA</t>
  </si>
  <si>
    <t>B33821</t>
  </si>
  <si>
    <t>LEANDRO JOSE URNAU</t>
  </si>
  <si>
    <t>B33823</t>
  </si>
  <si>
    <t>LETICIA LIMA E SILVA</t>
  </si>
  <si>
    <t>B33826</t>
  </si>
  <si>
    <t>LIDIANE DE MOURA</t>
  </si>
  <si>
    <t>B33827</t>
  </si>
  <si>
    <t>LIZANDRA MENNA BARRETO SILVA</t>
  </si>
  <si>
    <t>B33829</t>
  </si>
  <si>
    <t>LUCIANA FIGUEIRA FEGALO</t>
  </si>
  <si>
    <t>B33830</t>
  </si>
  <si>
    <t>LUCIANA PEDROLO DOS SANTOS FERRAZ</t>
  </si>
  <si>
    <t>B33831</t>
  </si>
  <si>
    <t>LUCIANE NOSKOSKI SERAFINI</t>
  </si>
  <si>
    <t>B33832</t>
  </si>
  <si>
    <t>LUCIANO FETZNER BARCELLOS</t>
  </si>
  <si>
    <t>00732490000000</t>
  </si>
  <si>
    <t>RUA DA PRAIA-FUNCIONARIOS EM DISPONIBILIDADE</t>
  </si>
  <si>
    <t>B33834</t>
  </si>
  <si>
    <t>LUIS FABIANO DE LIMA MOURA</t>
  </si>
  <si>
    <t>B33835</t>
  </si>
  <si>
    <t>MAGNO FERNANDO CHAVES FLORES</t>
  </si>
  <si>
    <t>10450000000000</t>
  </si>
  <si>
    <t>GENERAL MOTORS</t>
  </si>
  <si>
    <t>B33836</t>
  </si>
  <si>
    <t>MAICKEL HORN</t>
  </si>
  <si>
    <t>B33837</t>
  </si>
  <si>
    <t>MAICON BORGES MAJADA</t>
  </si>
  <si>
    <t>11210000000000</t>
  </si>
  <si>
    <t>SANTA CLARA DO SUL</t>
  </si>
  <si>
    <t>B33838</t>
  </si>
  <si>
    <t>MANOEL BERRA REMONTI</t>
  </si>
  <si>
    <t>B33839</t>
  </si>
  <si>
    <t>MARCELO CAVALLI SILVEIRA</t>
  </si>
  <si>
    <t>B33842</t>
  </si>
  <si>
    <t>MARCELO ESPICH SCHNEIDER</t>
  </si>
  <si>
    <t>B33848</t>
  </si>
  <si>
    <t>MARCIO OLIVEIRA SANTOS</t>
  </si>
  <si>
    <t>B33849</t>
  </si>
  <si>
    <t>MARCO ANTONIO RODRIGUES QUADROS</t>
  </si>
  <si>
    <t>B33850</t>
  </si>
  <si>
    <t>MARCOS PAULO ALBARELLO FRIEDRICH</t>
  </si>
  <si>
    <t>B33851</t>
  </si>
  <si>
    <t>MARGARETE SULZBACH</t>
  </si>
  <si>
    <t>B33852</t>
  </si>
  <si>
    <t>MARIA CLOTILDE PEREIRA M SILVEIRA</t>
  </si>
  <si>
    <t>B33854</t>
  </si>
  <si>
    <t>MARIANA ZIMER PEREIRA HACKENHAAR</t>
  </si>
  <si>
    <t>B33857</t>
  </si>
  <si>
    <t>MELISSA CASSIA DE MELLO</t>
  </si>
  <si>
    <t>B33858</t>
  </si>
  <si>
    <t>MOISES LUIS LAUCK</t>
  </si>
  <si>
    <t>07360000000000</t>
  </si>
  <si>
    <t>RIOZINHO</t>
  </si>
  <si>
    <t>B33862</t>
  </si>
  <si>
    <t>PATRICIA POZZA</t>
  </si>
  <si>
    <t>B33865</t>
  </si>
  <si>
    <t>PAULO MENDIETO DILELIO JUNIOR</t>
  </si>
  <si>
    <t>B33866</t>
  </si>
  <si>
    <t>RAFAELA FACCIO</t>
  </si>
  <si>
    <t>B33867</t>
  </si>
  <si>
    <t>RAQUEL ZAMBONI</t>
  </si>
  <si>
    <t>B33869</t>
  </si>
  <si>
    <t>RENATI RENNER</t>
  </si>
  <si>
    <t>B33871</t>
  </si>
  <si>
    <t>ROBERT HEUZE JUNIOR</t>
  </si>
  <si>
    <t>B33872</t>
  </si>
  <si>
    <t>RODRIGO GUARIENTI GEBAUER</t>
  </si>
  <si>
    <t>10650000000000</t>
  </si>
  <si>
    <t>NOVA ROMA DO SUL</t>
  </si>
  <si>
    <t>B33873</t>
  </si>
  <si>
    <t>RODRIGO HAAS DA SILVA</t>
  </si>
  <si>
    <t>B33874</t>
  </si>
  <si>
    <t>ROGER NEI MARTINS JUNGES PRUNES</t>
  </si>
  <si>
    <t>00100760411100</t>
  </si>
  <si>
    <t>NUCLEO-GMD-GERENCIA METAS DE DESPES</t>
  </si>
  <si>
    <t>B33875</t>
  </si>
  <si>
    <t>ROGERIO MACHADO DA SILVA</t>
  </si>
  <si>
    <t>B33878</t>
  </si>
  <si>
    <t>ROSA MARIA KELLER</t>
  </si>
  <si>
    <t>B33879</t>
  </si>
  <si>
    <t>ROSANA XAVIER DA SILVA</t>
  </si>
  <si>
    <t>B33880</t>
  </si>
  <si>
    <t>SIDNEIA SPIGOSSO DA SILVA</t>
  </si>
  <si>
    <t>B33881</t>
  </si>
  <si>
    <t>SILVIA CRISTINA MARTINS DA FONSECA</t>
  </si>
  <si>
    <t>B33882</t>
  </si>
  <si>
    <t>SINVAL PEREIRA JUNIOR</t>
  </si>
  <si>
    <t>04300000064800</t>
  </si>
  <si>
    <t>URUGUAIANA-P M BARRA DO QUARAI</t>
  </si>
  <si>
    <t>B33883</t>
  </si>
  <si>
    <t>STELAMARIS PINTO PERACA HAX</t>
  </si>
  <si>
    <t>B33884</t>
  </si>
  <si>
    <t>SOFIA ALETEA GALLINA</t>
  </si>
  <si>
    <t>B33885</t>
  </si>
  <si>
    <t>THIAGO DA ROCHA SILVA</t>
  </si>
  <si>
    <t>B33887</t>
  </si>
  <si>
    <t>TULIO GLUER CARRACHO</t>
  </si>
  <si>
    <t>B33888</t>
  </si>
  <si>
    <t>VANESSA DOS SANTOS FANTINELLI</t>
  </si>
  <si>
    <t>11570000000000</t>
  </si>
  <si>
    <t>CAMBOIM</t>
  </si>
  <si>
    <t>B33890</t>
  </si>
  <si>
    <t>VANESSA PEREIRA DE OLIVEIRA SKUPIN</t>
  </si>
  <si>
    <t>B33891</t>
  </si>
  <si>
    <t>VANIA ROSSONI</t>
  </si>
  <si>
    <t>B33894</t>
  </si>
  <si>
    <t>VLADIMIR MATTER</t>
  </si>
  <si>
    <t>B33895</t>
  </si>
  <si>
    <t>WAGNER DELANORA</t>
  </si>
  <si>
    <t>B33896</t>
  </si>
  <si>
    <t>WANDERLEY JUNGES</t>
  </si>
  <si>
    <t>B33897</t>
  </si>
  <si>
    <t>WILLIAM DIERSMANN</t>
  </si>
  <si>
    <t>B33898</t>
  </si>
  <si>
    <t>ELENICE ADRIANA DATTEIN SCHMIDT</t>
  </si>
  <si>
    <t>B33899</t>
  </si>
  <si>
    <t>JULIANE BOER VENITES</t>
  </si>
  <si>
    <t>04280000068900</t>
  </si>
  <si>
    <t>TUPARENDI-P M PORTO MAUA</t>
  </si>
  <si>
    <t>B33902</t>
  </si>
  <si>
    <t>WERNER WENTZ</t>
  </si>
  <si>
    <t>08290000000000</t>
  </si>
  <si>
    <t>FAZENDA SOUZA CAXIAS</t>
  </si>
  <si>
    <t>ADRIANA MOREIRA DA COSTA</t>
  </si>
  <si>
    <t>B33905</t>
  </si>
  <si>
    <t>ADRIANO MACIEL BOAVENTURA</t>
  </si>
  <si>
    <t>B33906</t>
  </si>
  <si>
    <t>ALAN KAMPHORST DA SILVA</t>
  </si>
  <si>
    <t>B33911</t>
  </si>
  <si>
    <t>EDUARDO GRUTZMACHER EHLE</t>
  </si>
  <si>
    <t>B33914</t>
  </si>
  <si>
    <t>ELISA DA POIAN FURLAN</t>
  </si>
  <si>
    <t>B33915</t>
  </si>
  <si>
    <t>FABIANO BARNART</t>
  </si>
  <si>
    <t>B33918</t>
  </si>
  <si>
    <t>FRANCISCO DANIEL CONZATTI</t>
  </si>
  <si>
    <t>00100330511000</t>
  </si>
  <si>
    <t>CORPORATIVO-GNOE-GER NEGO OPER ESTR-CHEF</t>
  </si>
  <si>
    <t>B33919</t>
  </si>
  <si>
    <t>FREDERICO RODEL BECKER</t>
  </si>
  <si>
    <t>B33921</t>
  </si>
  <si>
    <t>GISELDA SOARES HERNANDEZ</t>
  </si>
  <si>
    <t>B33922</t>
  </si>
  <si>
    <t>HELENA PINTO CALDEIRA</t>
  </si>
  <si>
    <t>B33923</t>
  </si>
  <si>
    <t>LARISSA DUARTE NERICKE</t>
  </si>
  <si>
    <t>B33924</t>
  </si>
  <si>
    <t>LEOCADIA MARINA VIECILI</t>
  </si>
  <si>
    <t>B33925</t>
  </si>
  <si>
    <t>LUCIANA TESTI CAETANO LUZ</t>
  </si>
  <si>
    <t>B33926</t>
  </si>
  <si>
    <t>MARIA GORETI CLASSMANN</t>
  </si>
  <si>
    <t>B33932</t>
  </si>
  <si>
    <t>RAFAEL VOGEL SANTOS</t>
  </si>
  <si>
    <t>B33933</t>
  </si>
  <si>
    <t>ROBERTA STAFFORD GONCALVES DE SOUZA</t>
  </si>
  <si>
    <t>B33935</t>
  </si>
  <si>
    <t>TIMOTEO SCHEUNEMANN</t>
  </si>
  <si>
    <t>B33936</t>
  </si>
  <si>
    <t>TOBIAS FERREIRA GOLDSCHMIDT</t>
  </si>
  <si>
    <t>B33937</t>
  </si>
  <si>
    <t>VALERIA MORAES DOS REIS</t>
  </si>
  <si>
    <t>B33939</t>
  </si>
  <si>
    <t>YBRAIN RICARDO HERMEL LAMONATO</t>
  </si>
  <si>
    <t>B33941</t>
  </si>
  <si>
    <t>ADEMILSON DE OLIVEIRA LOPES</t>
  </si>
  <si>
    <t>B33943</t>
  </si>
  <si>
    <t>ALEXANDRE ROBSON ZARO</t>
  </si>
  <si>
    <t>B33944</t>
  </si>
  <si>
    <t>ANELISE RODRIGUES</t>
  </si>
  <si>
    <t>B33945</t>
  </si>
  <si>
    <t>BEATRIZ REGINA SCHUTZ</t>
  </si>
  <si>
    <t>B33946</t>
  </si>
  <si>
    <t>CILON DA ROSA RUBIM</t>
  </si>
  <si>
    <t>B33947</t>
  </si>
  <si>
    <t>CLOVIS CORREA GUERRA JUNIOR</t>
  </si>
  <si>
    <t>B33948</t>
  </si>
  <si>
    <t>DIECSON PEIXOTO NUNES</t>
  </si>
  <si>
    <t>B33949</t>
  </si>
  <si>
    <t>DOUGLAS ALEXANDRE INKELMANN NUNES</t>
  </si>
  <si>
    <t>B33950</t>
  </si>
  <si>
    <t>EVANDRO ZIEGLER SAVIAN</t>
  </si>
  <si>
    <t>B33955</t>
  </si>
  <si>
    <t>LEANDRO BRUNO DA SILVA</t>
  </si>
  <si>
    <t>B33958</t>
  </si>
  <si>
    <t>PATRICIA DA SILVA VIEIRA</t>
  </si>
  <si>
    <t>B33959</t>
  </si>
  <si>
    <t>RENATO MACHADO KETZER</t>
  </si>
  <si>
    <t>B33960</t>
  </si>
  <si>
    <t>SILVIA D AVILA CUNHA</t>
  </si>
  <si>
    <t>B33964</t>
  </si>
  <si>
    <t>VANESSA DEVIT MORETTO</t>
  </si>
  <si>
    <t>B33965</t>
  </si>
  <si>
    <t>VANUSA CARVALHO MARTINS</t>
  </si>
  <si>
    <t>B33966</t>
  </si>
  <si>
    <t>VIVIANE COPETTI FIORIN</t>
  </si>
  <si>
    <t>B33967</t>
  </si>
  <si>
    <t>ALESSANDRO REIS DA SILVA</t>
  </si>
  <si>
    <t>01200000017700</t>
  </si>
  <si>
    <t>BAGE-FORO BAGE</t>
  </si>
  <si>
    <t>B33968</t>
  </si>
  <si>
    <t>ALEXANDRE ZOTTIS</t>
  </si>
  <si>
    <t>03100000031100</t>
  </si>
  <si>
    <t>PASSO FUNDO-P M PASSO FUNDO</t>
  </si>
  <si>
    <t>B33969</t>
  </si>
  <si>
    <t>ALINE JUCHEM BERMUDEZ</t>
  </si>
  <si>
    <t>B33970</t>
  </si>
  <si>
    <t>ANDERSON DE OLIVEIRA RODRIGUES</t>
  </si>
  <si>
    <t>00101630411100</t>
  </si>
  <si>
    <t>NEG DIG REL CLIEN-GIMB-GER INT MOB BANKI</t>
  </si>
  <si>
    <t>B33972</t>
  </si>
  <si>
    <t>ANA MARIA ALTENHOFEN DIAS</t>
  </si>
  <si>
    <t>B33974</t>
  </si>
  <si>
    <t>ANDRE DE SOUZA SANTANA</t>
  </si>
  <si>
    <t>B33975</t>
  </si>
  <si>
    <t>ANDREIA FABIANA BENGOCHEA RAMOS</t>
  </si>
  <si>
    <t>B33978</t>
  </si>
  <si>
    <t>BERENICE MARIA SCHERER</t>
  </si>
  <si>
    <t>B33979</t>
  </si>
  <si>
    <t>BRUNO MALICKOVSKI RODRIGUES</t>
  </si>
  <si>
    <t>B33981</t>
  </si>
  <si>
    <t>CAMILLA NEGRI CORREA</t>
  </si>
  <si>
    <t>B33982</t>
  </si>
  <si>
    <t>CARLA BOSCHETTI</t>
  </si>
  <si>
    <t>B33984</t>
  </si>
  <si>
    <t>CESAR SIMA PERIN SOUZA</t>
  </si>
  <si>
    <t>B33985</t>
  </si>
  <si>
    <t>CHARLES BERNARDES AZAMBUJA</t>
  </si>
  <si>
    <t>B33986</t>
  </si>
  <si>
    <t>CLEITON FERNANDES</t>
  </si>
  <si>
    <t>B33987</t>
  </si>
  <si>
    <t>CRISTIANE PERES</t>
  </si>
  <si>
    <t>B33988</t>
  </si>
  <si>
    <t>DANIELA DE CASTILHOS PERTILE</t>
  </si>
  <si>
    <t>B33990</t>
  </si>
  <si>
    <t>DIEGO TREVISO</t>
  </si>
  <si>
    <t>B33992</t>
  </si>
  <si>
    <t>ELIS REGINA HORST</t>
  </si>
  <si>
    <t>02180000022800</t>
  </si>
  <si>
    <t>GARIBALDI-P M BOA VISTA DO SUL</t>
  </si>
  <si>
    <t>B33993</t>
  </si>
  <si>
    <t>ELISE KASPARY</t>
  </si>
  <si>
    <t>00100460611000</t>
  </si>
  <si>
    <t>RISCO-GER POLIT GEST RISCO DE CREDITO-CH</t>
  </si>
  <si>
    <t>B33994</t>
  </si>
  <si>
    <t>ENDERSON DE BAIRROS FERRAZ</t>
  </si>
  <si>
    <t>B33995</t>
  </si>
  <si>
    <t>EVANDRO FERREIRA CARDOSO</t>
  </si>
  <si>
    <t>B33996</t>
  </si>
  <si>
    <t>FAVIANE WOLK</t>
  </si>
  <si>
    <t>B33997</t>
  </si>
  <si>
    <t>FERNANDA ALVES PERES</t>
  </si>
  <si>
    <t>B33999</t>
  </si>
  <si>
    <t>FLAVIA CORREA DAVILA</t>
  </si>
  <si>
    <t>B34000</t>
  </si>
  <si>
    <t>FLAVIA PATRIQUE RIBEIRO ALVES</t>
  </si>
  <si>
    <t>B34001</t>
  </si>
  <si>
    <t>HANYK DE FARIA MELO ORSI</t>
  </si>
  <si>
    <t>B34003</t>
  </si>
  <si>
    <t>HELLENS LEONARDO RODRIGUES VARGAS</t>
  </si>
  <si>
    <t>B34004</t>
  </si>
  <si>
    <t>JALTON ROSNEI HEINEN</t>
  </si>
  <si>
    <t>B34007</t>
  </si>
  <si>
    <t>JOAO DANIEL GALLAS</t>
  </si>
  <si>
    <t>B34009</t>
  </si>
  <si>
    <t>JONAS TOMAZINI</t>
  </si>
  <si>
    <t>11431160000000</t>
  </si>
  <si>
    <t>VILLAGIO IGUATEMI-FORMACAO</t>
  </si>
  <si>
    <t>B34010</t>
  </si>
  <si>
    <t>JULIANA OLIVEIRA AZEVEDO</t>
  </si>
  <si>
    <t>B34012</t>
  </si>
  <si>
    <t>LAIS SIMON ALMEIDA</t>
  </si>
  <si>
    <t>B34013</t>
  </si>
  <si>
    <t>LEDIR KOCHHANN</t>
  </si>
  <si>
    <t>B34014</t>
  </si>
  <si>
    <t>LEONARDO CABRAL COLOMBO</t>
  </si>
  <si>
    <t>B34016</t>
  </si>
  <si>
    <t>LUIZA MALLMANN DIEHL</t>
  </si>
  <si>
    <t>B34017</t>
  </si>
  <si>
    <t>MARCELA FAGUNDES DA SILVA</t>
  </si>
  <si>
    <t>B34018</t>
  </si>
  <si>
    <t>MARCELO HAHN AITA</t>
  </si>
  <si>
    <t>B34020</t>
  </si>
  <si>
    <t>MARIA CLAUDINEIA APOLLO DA SILVA</t>
  </si>
  <si>
    <t>B34022</t>
  </si>
  <si>
    <t>MILENE DE ARAUJO</t>
  </si>
  <si>
    <t>B34024</t>
  </si>
  <si>
    <t>MORGANA CAMARGO DA FONTOURA</t>
  </si>
  <si>
    <t>B34025</t>
  </si>
  <si>
    <t>MORGANA FLORES AZAMBUJA</t>
  </si>
  <si>
    <t>B34026</t>
  </si>
  <si>
    <t>NICOLAS ISAO TONSHO</t>
  </si>
  <si>
    <t>B34027</t>
  </si>
  <si>
    <t>ORLEM CESAR PERUZZO</t>
  </si>
  <si>
    <t>B34028</t>
  </si>
  <si>
    <t>PATRICIA GAUSS DE NADAL</t>
  </si>
  <si>
    <t>B34032</t>
  </si>
  <si>
    <t>RAFAEL FLORES DE MAGALHAES</t>
  </si>
  <si>
    <t>B34033</t>
  </si>
  <si>
    <t>RENATO NICHE</t>
  </si>
  <si>
    <t>B34034</t>
  </si>
  <si>
    <t>ROBERTA SCOPEL DE SOUZA</t>
  </si>
  <si>
    <t>B34035</t>
  </si>
  <si>
    <t>ROBERTO LUIZ BONNO</t>
  </si>
  <si>
    <t>B34036</t>
  </si>
  <si>
    <t>ROSANE HASSMANN TIECHER</t>
  </si>
  <si>
    <t>B34037</t>
  </si>
  <si>
    <t>ROSANGELA DAL PIZZOL</t>
  </si>
  <si>
    <t>B34038</t>
  </si>
  <si>
    <t>ROSANGELA MARIA ADAMS</t>
  </si>
  <si>
    <t>B34039</t>
  </si>
  <si>
    <t>SANDRA STREPPEL</t>
  </si>
  <si>
    <t>B34040</t>
  </si>
  <si>
    <t>SILVANA ELISA LORENZONI RIBEIRO</t>
  </si>
  <si>
    <t>B34041</t>
  </si>
  <si>
    <t>SILVIO SIMON</t>
  </si>
  <si>
    <t>B34042</t>
  </si>
  <si>
    <t>SIMEI KLAROSK DE OLIVEIRA</t>
  </si>
  <si>
    <t>02001160000000</t>
  </si>
  <si>
    <t>DOM PEDRITO-FORMACAO</t>
  </si>
  <si>
    <t>18</t>
  </si>
  <si>
    <t>LICENCA NASCIMENTO FILHO</t>
  </si>
  <si>
    <t>B34043</t>
  </si>
  <si>
    <t>TAIS SILVEIRA BRUM</t>
  </si>
  <si>
    <t>B34047</t>
  </si>
  <si>
    <t>TIAGO FERNANDES</t>
  </si>
  <si>
    <t>B34049</t>
  </si>
  <si>
    <t>TOBIAS BOHRER DE MORAES</t>
  </si>
  <si>
    <t>B34050</t>
  </si>
  <si>
    <t>TOBIAS VALMOR SCHORN</t>
  </si>
  <si>
    <t>B34051</t>
  </si>
  <si>
    <t>VALERIA MENDES ROCKENBACH</t>
  </si>
  <si>
    <t>B34052</t>
  </si>
  <si>
    <t>VANESSA BITTENCOURT DA SILVEIRA</t>
  </si>
  <si>
    <t>B34054</t>
  </si>
  <si>
    <t>WERNER TELES WAYERBACHER</t>
  </si>
  <si>
    <t>WLADIMIR PEREIRA DE ABREU</t>
  </si>
  <si>
    <t>08170000000000</t>
  </si>
  <si>
    <t>PINHEIRINHO DO VALE</t>
  </si>
  <si>
    <t>B34056</t>
  </si>
  <si>
    <t>ELISABETE MARIA ESCOLA DAL BO COFFY</t>
  </si>
  <si>
    <t>B34058</t>
  </si>
  <si>
    <t>RODRIGO SAVIO MAIA MACHADO</t>
  </si>
  <si>
    <t>B34059</t>
  </si>
  <si>
    <t>BRUNO FOLCHINI</t>
  </si>
  <si>
    <t>B34061</t>
  </si>
  <si>
    <t>ANA PAULA MACIEL</t>
  </si>
  <si>
    <t>B34062</t>
  </si>
  <si>
    <t>ARTUR GERMANO GERHARDT</t>
  </si>
  <si>
    <t>B34065</t>
  </si>
  <si>
    <t>CAROLINA PALMA WALTER</t>
  </si>
  <si>
    <t>JEFERSON OLIVEIRA DA ROSA</t>
  </si>
  <si>
    <t>B34069</t>
  </si>
  <si>
    <t>JOSEANE BECKER BORN</t>
  </si>
  <si>
    <t>B34070</t>
  </si>
  <si>
    <t>LAUREN DIEHL SEVERO</t>
  </si>
  <si>
    <t>B34071</t>
  </si>
  <si>
    <t>MICHELE JENSEN BORGES</t>
  </si>
  <si>
    <t>B34075</t>
  </si>
  <si>
    <t>RUI WELKER</t>
  </si>
  <si>
    <t>B34076</t>
  </si>
  <si>
    <t>SANDRA MARIA MORIN</t>
  </si>
  <si>
    <t>B34077</t>
  </si>
  <si>
    <t>TIAGO CARVALHO DA SILVA</t>
  </si>
  <si>
    <t>B34078</t>
  </si>
  <si>
    <t>VANESSA BERNARDI DE VARGAS</t>
  </si>
  <si>
    <t>B34079</t>
  </si>
  <si>
    <t>DEBORA BARROGGI DOS ANJOS</t>
  </si>
  <si>
    <t>JULIO CESAR COSTA DA SILVEIRA</t>
  </si>
  <si>
    <t>B34081</t>
  </si>
  <si>
    <t>MAICON CORREA DA CUNHA</t>
  </si>
  <si>
    <t>B34082</t>
  </si>
  <si>
    <t>ADRIANA FELICIO LAGO</t>
  </si>
  <si>
    <t>B34083</t>
  </si>
  <si>
    <t>JULIO CEZAR ALVES LOPES</t>
  </si>
  <si>
    <t>B34084</t>
  </si>
  <si>
    <t>VINICIUS SCHARDONG TAYLOR</t>
  </si>
  <si>
    <t>B34090</t>
  </si>
  <si>
    <t>CAMILO MANZONI FARIAS</t>
  </si>
  <si>
    <t>B34091</t>
  </si>
  <si>
    <t>CAROLINA BAZOTTI BERETTA</t>
  </si>
  <si>
    <t>B34093</t>
  </si>
  <si>
    <t>DANIEL ROTHE PINTO</t>
  </si>
  <si>
    <t>B34098</t>
  </si>
  <si>
    <t>GIANE ROMAN PIONER</t>
  </si>
  <si>
    <t>B34099</t>
  </si>
  <si>
    <t>GRASIANE AVILA PHILIPPI</t>
  </si>
  <si>
    <t>B34101</t>
  </si>
  <si>
    <t>JOSEMAR BRUNO DOS REIS</t>
  </si>
  <si>
    <t>B34104</t>
  </si>
  <si>
    <t>LUCAS MOURA SANSON</t>
  </si>
  <si>
    <t>B34105</t>
  </si>
  <si>
    <t>LUIS FERNANDO LAUER</t>
  </si>
  <si>
    <t>B34108</t>
  </si>
  <si>
    <t>MICHELE BETTIM BANDINELLI</t>
  </si>
  <si>
    <t>00100830111000</t>
  </si>
  <si>
    <t>NEGOCIOS ESPECIAIS-CHEFIA</t>
  </si>
  <si>
    <t>B34109</t>
  </si>
  <si>
    <t>MIRIAN GALARRAGA DOS SANTOS MORAN</t>
  </si>
  <si>
    <t>B34110</t>
  </si>
  <si>
    <t>PATRICIA VIZZOTTO PETERSEN</t>
  </si>
  <si>
    <t>B34112</t>
  </si>
  <si>
    <t>RAFAEL TISOTT</t>
  </si>
  <si>
    <t>B34113</t>
  </si>
  <si>
    <t>RENATA BONAMIGO</t>
  </si>
  <si>
    <t>B34114</t>
  </si>
  <si>
    <t>ROSA MARIA BASSAN DA LUZ</t>
  </si>
  <si>
    <t>B34115</t>
  </si>
  <si>
    <t>ROSEMAR LAGES PRAIA</t>
  </si>
  <si>
    <t>B34116</t>
  </si>
  <si>
    <t>RUBENS SILVEIRA SOARES</t>
  </si>
  <si>
    <t>B34120</t>
  </si>
  <si>
    <t>FLAVIO LUIZ MAIA DA COSTA</t>
  </si>
  <si>
    <t>B34121</t>
  </si>
  <si>
    <t>LISANDRA MARAGALIONE FERNANDES</t>
  </si>
  <si>
    <t>B34126</t>
  </si>
  <si>
    <t>ALESSANDRA DENISIUK BARBOSA ROCHA</t>
  </si>
  <si>
    <t>B34127</t>
  </si>
  <si>
    <t>ALEXANDRE DAL MOLIN</t>
  </si>
  <si>
    <t>B34128</t>
  </si>
  <si>
    <t>ALINE COVARI HARTER</t>
  </si>
  <si>
    <t>B34129</t>
  </si>
  <si>
    <t>ANA PAULA GROSS LEUZE</t>
  </si>
  <si>
    <t>B34130</t>
  </si>
  <si>
    <t>ANDERSON LUIZ DA SILVA</t>
  </si>
  <si>
    <t>B34132</t>
  </si>
  <si>
    <t>BARBARA CRISTINA MAGRO</t>
  </si>
  <si>
    <t>B34133</t>
  </si>
  <si>
    <t>CARMEM SUZANA GAMA DE LIMA</t>
  </si>
  <si>
    <t>B34135</t>
  </si>
  <si>
    <t>DAIANE FRANCK</t>
  </si>
  <si>
    <t>B34136</t>
  </si>
  <si>
    <t>DELCIO GERMANO GAERTNER</t>
  </si>
  <si>
    <t>B34137</t>
  </si>
  <si>
    <t>ELISABETE CHAVES DA SILVA SILVEIRA</t>
  </si>
  <si>
    <t>B34138</t>
  </si>
  <si>
    <t>ENEIAS UHDE</t>
  </si>
  <si>
    <t>10640000000000</t>
  </si>
  <si>
    <t>INDEPENDENCIA</t>
  </si>
  <si>
    <t>B34139</t>
  </si>
  <si>
    <t>FABRICIO NUNES GOMES</t>
  </si>
  <si>
    <t>B34140</t>
  </si>
  <si>
    <t>FERNANDO VASCONCELOS DIEL</t>
  </si>
  <si>
    <t>B34141</t>
  </si>
  <si>
    <t>GELSON SAVEGNAGO</t>
  </si>
  <si>
    <t>B34142</t>
  </si>
  <si>
    <t>GUILHERME OBAL MACLUF</t>
  </si>
  <si>
    <t>B34143</t>
  </si>
  <si>
    <t>JANINE ABECH LEINDECKER</t>
  </si>
  <si>
    <t>B34144</t>
  </si>
  <si>
    <t>JOSE ADRIANO DA SILVA</t>
  </si>
  <si>
    <t>B34145</t>
  </si>
  <si>
    <t>LEILA ADRIANA DA SILVA</t>
  </si>
  <si>
    <t>B34146</t>
  </si>
  <si>
    <t>LINO CESAR DAS NEVES</t>
  </si>
  <si>
    <t>B34147</t>
  </si>
  <si>
    <t>LUCIANE DA ROCHA ZANGIROLAMI</t>
  </si>
  <si>
    <t>B34148</t>
  </si>
  <si>
    <t>ODETE LUIZA BRITZ HAHN</t>
  </si>
  <si>
    <t>B34149</t>
  </si>
  <si>
    <t>RODRIGO ALESSANDRO DE MELO RISSI</t>
  </si>
  <si>
    <t>B34150</t>
  </si>
  <si>
    <t>SILVIA DENISE COLETTO MILANESI</t>
  </si>
  <si>
    <t>B34151</t>
  </si>
  <si>
    <t>AMAURI SCHONARDIE</t>
  </si>
  <si>
    <t>B34152</t>
  </si>
  <si>
    <t>CAROLINE MAAHS MARQUES</t>
  </si>
  <si>
    <t>10700000000000</t>
  </si>
  <si>
    <t>NOVA ALVORADA</t>
  </si>
  <si>
    <t>B34153</t>
  </si>
  <si>
    <t>HUSEIN HUSNI CALDEIRA HUSEIN</t>
  </si>
  <si>
    <t>B34154</t>
  </si>
  <si>
    <t>NADIA BRODT OLIVEIRA VARGAS</t>
  </si>
  <si>
    <t>B34155</t>
  </si>
  <si>
    <t>LETICIA REGINA MENDES DE OLIVEIRA</t>
  </si>
  <si>
    <t>02830000049500</t>
  </si>
  <si>
    <t>MONTENEGRO-PA-TIMBAUVA</t>
  </si>
  <si>
    <t>B34156</t>
  </si>
  <si>
    <t>ANDREA MARCHAND PIVA DA ROCHA</t>
  </si>
  <si>
    <t>B34158</t>
  </si>
  <si>
    <t>BETHIELI HUNDERTMARCK LESSA</t>
  </si>
  <si>
    <t>B34160</t>
  </si>
  <si>
    <t>CLEBER BREITENBACH</t>
  </si>
  <si>
    <t>00100901011000</t>
  </si>
  <si>
    <t>BANRISUL CARTOES-GV-GERENCIA VENDAS CHEF</t>
  </si>
  <si>
    <t>B34161</t>
  </si>
  <si>
    <t>DANIEL DIEGO SCHERER DOS SANTOS</t>
  </si>
  <si>
    <t>B34162</t>
  </si>
  <si>
    <t>DARCI DE BORBA SANTOS JUNIOR</t>
  </si>
  <si>
    <t>B34165</t>
  </si>
  <si>
    <t>JANE TEREZINHA MACEDO</t>
  </si>
  <si>
    <t>07640000000000</t>
  </si>
  <si>
    <t>BARAO DO TRIUNFO</t>
  </si>
  <si>
    <t>B34168</t>
  </si>
  <si>
    <t>JONATHAN CASSOL REIMANN</t>
  </si>
  <si>
    <t>B34169</t>
  </si>
  <si>
    <t>JOSE ANIBAL RUIZ DAVILA FILHO</t>
  </si>
  <si>
    <t>B34172</t>
  </si>
  <si>
    <t>LIZIANE AZEVEDO DA SILVA</t>
  </si>
  <si>
    <t>B34173</t>
  </si>
  <si>
    <t>LUCIANA MITTMANN PETRY</t>
  </si>
  <si>
    <t>B34174</t>
  </si>
  <si>
    <t>LUCIELE DE VASCONCELOS CORREA</t>
  </si>
  <si>
    <t>00100650211100</t>
  </si>
  <si>
    <t>GOVERNANCA CORP - GER GOVERNANCA CORP</t>
  </si>
  <si>
    <t>B34175</t>
  </si>
  <si>
    <t>LUIZ FERNANDO VICTORIA KRUEL</t>
  </si>
  <si>
    <t>B34176</t>
  </si>
  <si>
    <t>MARCO AURELIO BECK AQUINO</t>
  </si>
  <si>
    <t>B34178</t>
  </si>
  <si>
    <t>MARCOS WALTER CAIMI</t>
  </si>
  <si>
    <t>B34179</t>
  </si>
  <si>
    <t>MARIANA DA LUZ RADIS LEHN</t>
  </si>
  <si>
    <t>B34180</t>
  </si>
  <si>
    <t>MAURICIO MACHADO SOUSA</t>
  </si>
  <si>
    <t>B34181</t>
  </si>
  <si>
    <t>MICHAEL ROSSATTO COSENZA</t>
  </si>
  <si>
    <t>11550000000000</t>
  </si>
  <si>
    <t>CAPITAL DAS PRAIAS</t>
  </si>
  <si>
    <t>B34182</t>
  </si>
  <si>
    <t>PAMELA LONGHI</t>
  </si>
  <si>
    <t>B34183</t>
  </si>
  <si>
    <t>RAQUEL ROMAN</t>
  </si>
  <si>
    <t>B34184</t>
  </si>
  <si>
    <t>SABRINA BORGES ESTEVES</t>
  </si>
  <si>
    <t>B34185</t>
  </si>
  <si>
    <t>SALVADOR CRISTIAN DA SILVA</t>
  </si>
  <si>
    <t>B34187</t>
  </si>
  <si>
    <t>TAILENE TEN CATEN ELY</t>
  </si>
  <si>
    <t>B34188</t>
  </si>
  <si>
    <t>TIAGO DOS REIS TOMAZELLI</t>
  </si>
  <si>
    <t>B34189</t>
  </si>
  <si>
    <t>VINICIUS LABARTHE DE CASTRO</t>
  </si>
  <si>
    <t>B34191</t>
  </si>
  <si>
    <t>ROSANE SILVEIRA PINHEIRO</t>
  </si>
  <si>
    <t>B34194</t>
  </si>
  <si>
    <t>LETICIA CORASSA</t>
  </si>
  <si>
    <t>B34195</t>
  </si>
  <si>
    <t>ALEXANDRE RODRIGUES BRUSCH</t>
  </si>
  <si>
    <t>10560000000000</t>
  </si>
  <si>
    <t>NOVO CABRAIS</t>
  </si>
  <si>
    <t>B34197</t>
  </si>
  <si>
    <t>ANDREIA NERY PANDOLFO</t>
  </si>
  <si>
    <t>B34198</t>
  </si>
  <si>
    <t>REGIS DE AVILA</t>
  </si>
  <si>
    <t>B34199</t>
  </si>
  <si>
    <t>DANIEL DE LACERDA ROOS</t>
  </si>
  <si>
    <t>B34200</t>
  </si>
  <si>
    <t>EORENI DE FATIMA DALZOTO SILVA</t>
  </si>
  <si>
    <t>B34201</t>
  </si>
  <si>
    <t>VERENICE MASSAIA BIRRIEL</t>
  </si>
  <si>
    <t>B34202</t>
  </si>
  <si>
    <t>CLAUDIA PEREIRA VIECELI</t>
  </si>
  <si>
    <t>B34203</t>
  </si>
  <si>
    <t>EDWIN ANTONIO SCHIMIDT BARROS</t>
  </si>
  <si>
    <t>00377</t>
  </si>
  <si>
    <t>GERENTE DE NEGOCIOS</t>
  </si>
  <si>
    <t>B34204</t>
  </si>
  <si>
    <t>ADRIANA APARECIDA PEREIRA NUNES</t>
  </si>
  <si>
    <t>B34205</t>
  </si>
  <si>
    <t>ALEXSANDER DOS SANTOS GUIEL</t>
  </si>
  <si>
    <t>B34206</t>
  </si>
  <si>
    <t>DAIANE PAVAN ECKER DE CASTRO</t>
  </si>
  <si>
    <t>B34207</t>
  </si>
  <si>
    <t>EDUARDO SPELLMEIER</t>
  </si>
  <si>
    <t>B34208</t>
  </si>
  <si>
    <t>DANIEL MOACIR LAZZARI</t>
  </si>
  <si>
    <t>B34210</t>
  </si>
  <si>
    <t>FABIANA RODRIGUES DE SOUZA</t>
  </si>
  <si>
    <t>B34211</t>
  </si>
  <si>
    <t>LUIS PAULO ANTUNES BENTO</t>
  </si>
  <si>
    <t>00101621201800</t>
  </si>
  <si>
    <t>CONTROLADORIA-GCI-GRUPO LEGISLACAO</t>
  </si>
  <si>
    <t>B34212</t>
  </si>
  <si>
    <t>MARIA CECILIA DE LACERDA SCATIGNO</t>
  </si>
  <si>
    <t>B34213</t>
  </si>
  <si>
    <t>ROBERTO RODRIGUES BARBOSA</t>
  </si>
  <si>
    <t>B34214</t>
  </si>
  <si>
    <t>ELFI GUTEBIER MACHADO DOS SANTOS</t>
  </si>
  <si>
    <t>B34215</t>
  </si>
  <si>
    <t>ELISA ROCHA HAINZENREDER</t>
  </si>
  <si>
    <t>B34216</t>
  </si>
  <si>
    <t>JULIANA OLIVEIRA DA SILVA</t>
  </si>
  <si>
    <t>B34217</t>
  </si>
  <si>
    <t>PEDRO AMARO DA SILVA</t>
  </si>
  <si>
    <t>B34219</t>
  </si>
  <si>
    <t>CRISTIANO RAFAEL GARCIA HEREDIA</t>
  </si>
  <si>
    <t>B34220</t>
  </si>
  <si>
    <t>SERGIO BRUXEL</t>
  </si>
  <si>
    <t>B34221</t>
  </si>
  <si>
    <t>ANDRE LUIZ SIMOES VELOSO</t>
  </si>
  <si>
    <t>03700901011100</t>
  </si>
  <si>
    <t>SANTO ANGELO-BANRISUL CARTOES-GV-GERENCIA DE VENDA</t>
  </si>
  <si>
    <t>B34222</t>
  </si>
  <si>
    <t>CARLA RAQUEL DA ROSA</t>
  </si>
  <si>
    <t>B34223</t>
  </si>
  <si>
    <t>EVA LUCIANA FEIJO MACHADO</t>
  </si>
  <si>
    <t>B34224</t>
  </si>
  <si>
    <t>AURIANE GENESSINI</t>
  </si>
  <si>
    <t>B34225</t>
  </si>
  <si>
    <t>PAULO ROBERTO WAGNER MICHEL</t>
  </si>
  <si>
    <t>B34226</t>
  </si>
  <si>
    <t>GABRIELA BROILO FERREIRA</t>
  </si>
  <si>
    <t>B34228</t>
  </si>
  <si>
    <t>DIULIANO DE ALMEIDA MACEDO</t>
  </si>
  <si>
    <t>B34229</t>
  </si>
  <si>
    <t>GISELE PALANDI</t>
  </si>
  <si>
    <t>B34230</t>
  </si>
  <si>
    <t>LUIZ DAI PRA NETO</t>
  </si>
  <si>
    <t>B34232</t>
  </si>
  <si>
    <t>UBIRATAN PIRES COSTA</t>
  </si>
  <si>
    <t>B34233</t>
  </si>
  <si>
    <t>JOSE GUILHERME BONINSEGNA DA NOBREGA</t>
  </si>
  <si>
    <t>B34234</t>
  </si>
  <si>
    <t>LETICIA MARTINELLI</t>
  </si>
  <si>
    <t>B34236</t>
  </si>
  <si>
    <t>LENARA GUERRA</t>
  </si>
  <si>
    <t>B34237</t>
  </si>
  <si>
    <t>LIANA ONDINA BRITO THIESEN</t>
  </si>
  <si>
    <t>B34238</t>
  </si>
  <si>
    <t>GABRIELA BRAATZ</t>
  </si>
  <si>
    <t>B34239</t>
  </si>
  <si>
    <t>MARCIO COELHO DA SILVA</t>
  </si>
  <si>
    <t>B34241</t>
  </si>
  <si>
    <t>DIEGO ANDRE FERRONATO</t>
  </si>
  <si>
    <t>B34243</t>
  </si>
  <si>
    <t>LEONARDO CICCONETO</t>
  </si>
  <si>
    <t>B34244</t>
  </si>
  <si>
    <t>LUIZ CARLOS MARTINS SAGLIO</t>
  </si>
  <si>
    <t>B34245</t>
  </si>
  <si>
    <t>FABIANE MACHADO ENNES</t>
  </si>
  <si>
    <t>B34247</t>
  </si>
  <si>
    <t>VANDERLEA MACHADO DA SILVA</t>
  </si>
  <si>
    <t>B34248</t>
  </si>
  <si>
    <t>EDER DA SILVA TEIXEIRA</t>
  </si>
  <si>
    <t>B34249</t>
  </si>
  <si>
    <t>EDINETE MACHADO DE MATTOS</t>
  </si>
  <si>
    <t>B34250</t>
  </si>
  <si>
    <t>ADEMIR VIAU SCHMITT</t>
  </si>
  <si>
    <t>B34251</t>
  </si>
  <si>
    <t>ANTONIO CARLOS ROZALES MIRAPALHETE</t>
  </si>
  <si>
    <t>B34252</t>
  </si>
  <si>
    <t>CARLOS EDUARDO SOUZA LERSCH</t>
  </si>
  <si>
    <t>B34253</t>
  </si>
  <si>
    <t>CRISTIANO DE ARRUDA KUHN</t>
  </si>
  <si>
    <t>10580000000000</t>
  </si>
  <si>
    <t>PROGRESSO</t>
  </si>
  <si>
    <t>B34254</t>
  </si>
  <si>
    <t>DENISE COLOMBO</t>
  </si>
  <si>
    <t>B34256</t>
  </si>
  <si>
    <t>EDUARDO FRANTZ</t>
  </si>
  <si>
    <t>B34258</t>
  </si>
  <si>
    <t>ELISIANE RAQUEL STEKICH AGUIAR</t>
  </si>
  <si>
    <t>B34259</t>
  </si>
  <si>
    <t>FELIPE SERRA GUARISE</t>
  </si>
  <si>
    <t>00100840211100</t>
  </si>
  <si>
    <t>UNID REL INV - GER REL INV-RI</t>
  </si>
  <si>
    <t>B34263</t>
  </si>
  <si>
    <t>MELISSA POESTER CENTENO</t>
  </si>
  <si>
    <t>B34264</t>
  </si>
  <si>
    <t>PAULO ROGERIO LINHARES OLEQUES</t>
  </si>
  <si>
    <t>B34267</t>
  </si>
  <si>
    <t>VIVIANE COLLA</t>
  </si>
  <si>
    <t>B34271</t>
  </si>
  <si>
    <t>JOSE RICARDO MACHADO GHIORZI</t>
  </si>
  <si>
    <t>B34272</t>
  </si>
  <si>
    <t>SERGIO ROGERIO MOREIRA HOFF</t>
  </si>
  <si>
    <t>06212490000000</t>
  </si>
  <si>
    <t>PODER JUDICIARIO-FUNCIONARIOS EM DISPONIBILIDADE</t>
  </si>
  <si>
    <t>B34274</t>
  </si>
  <si>
    <t>FLAVIO BASSOTTO</t>
  </si>
  <si>
    <t>B34276</t>
  </si>
  <si>
    <t>GLAUBER DA SILVA GONCALVES</t>
  </si>
  <si>
    <t>B34277</t>
  </si>
  <si>
    <t>RAQUEL TOLOTTI S DOS S DE ARAUJO</t>
  </si>
  <si>
    <t>B34278</t>
  </si>
  <si>
    <t>TATIANA HABEKOSTE BARCELOS</t>
  </si>
  <si>
    <t>10690000000000</t>
  </si>
  <si>
    <t>BARRA SHOPPING SUL</t>
  </si>
  <si>
    <t>B34282</t>
  </si>
  <si>
    <t>ROSANA MERLO</t>
  </si>
  <si>
    <t>B34283</t>
  </si>
  <si>
    <t>LUCIANE DIHL DE CASTRO</t>
  </si>
  <si>
    <t>B34284</t>
  </si>
  <si>
    <t>RUTH DOMICIANO RIBEIRO</t>
  </si>
  <si>
    <t>B34286</t>
  </si>
  <si>
    <t>RODRIGO DUARTE MORESCO</t>
  </si>
  <si>
    <t>B34287</t>
  </si>
  <si>
    <t>CLEDIMAR ADOLI BATISTA</t>
  </si>
  <si>
    <t>00100300811500</t>
  </si>
  <si>
    <t>GESTAO PESSOAS-GAP-CSP-CONTABILIDAD</t>
  </si>
  <si>
    <t>B34290</t>
  </si>
  <si>
    <t>JOAO RICARDO ROCHA DA SILVA</t>
  </si>
  <si>
    <t>B34291</t>
  </si>
  <si>
    <t>SILVIA HOFFMANN CISCATO</t>
  </si>
  <si>
    <t>B34292</t>
  </si>
  <si>
    <t>KATIA FLORISBAL BORGES</t>
  </si>
  <si>
    <t>B34293</t>
  </si>
  <si>
    <t>RONALDO SCIORTINO DOS SANTOS</t>
  </si>
  <si>
    <t>B34294</t>
  </si>
  <si>
    <t>DIEGO PINHEIRO</t>
  </si>
  <si>
    <t>B34295</t>
  </si>
  <si>
    <t>JERONIMO TREVISAN GERHARDT</t>
  </si>
  <si>
    <t>B34296</t>
  </si>
  <si>
    <t>GEISON SCHMITZ</t>
  </si>
  <si>
    <t>B34298</t>
  </si>
  <si>
    <t>ANDREI NOBRE BURGUEZ</t>
  </si>
  <si>
    <t>B34299</t>
  </si>
  <si>
    <t>CATIA SIRLENE FUHRMANN</t>
  </si>
  <si>
    <t>B34300</t>
  </si>
  <si>
    <t>ROGER BELTRAO CARRE</t>
  </si>
  <si>
    <t>B34301</t>
  </si>
  <si>
    <t>LISIE EMANUELLE SBARDELOTTO</t>
  </si>
  <si>
    <t>B34302</t>
  </si>
  <si>
    <t>SIMONE TIBURSKI ZART</t>
  </si>
  <si>
    <t>B34304</t>
  </si>
  <si>
    <t>DANIELA MASCHIO BECKER</t>
  </si>
  <si>
    <t>B34305</t>
  </si>
  <si>
    <t>DAIANE RODRIGUES NUNES</t>
  </si>
  <si>
    <t>B34307</t>
  </si>
  <si>
    <t>JOAO BATISTA MARQUES PEREIRA MARCHER</t>
  </si>
  <si>
    <t>B34308</t>
  </si>
  <si>
    <t>LETICIA BARKERT</t>
  </si>
  <si>
    <t>B34309</t>
  </si>
  <si>
    <t>LUCIANO CORREA DA SILVA</t>
  </si>
  <si>
    <t>B34311</t>
  </si>
  <si>
    <t>JOAO PEDRO JABOR GAUTERIO</t>
  </si>
  <si>
    <t>B34313</t>
  </si>
  <si>
    <t>SIMONE MARTINEZ DA COSTA LEITE</t>
  </si>
  <si>
    <t>B34314</t>
  </si>
  <si>
    <t>HEITOR FREY</t>
  </si>
  <si>
    <t>B34316</t>
  </si>
  <si>
    <t>MARIEZA MACHADO</t>
  </si>
  <si>
    <t>B34318</t>
  </si>
  <si>
    <t>RAFAELA MUNIZ SALAMI</t>
  </si>
  <si>
    <t>B34319</t>
  </si>
  <si>
    <t>RICE DAVIDSON FAGUNDES</t>
  </si>
  <si>
    <t>B34321</t>
  </si>
  <si>
    <t>CLEBERSON PACHECO EICHHOLZ</t>
  </si>
  <si>
    <t>02172490000000</t>
  </si>
  <si>
    <t>FLORIANOPOLIS-FUNCIONARIOS EM DISPONIBILIDADE</t>
  </si>
  <si>
    <t>B34322</t>
  </si>
  <si>
    <t>MARCELO BAZZANELLA</t>
  </si>
  <si>
    <t>B34324</t>
  </si>
  <si>
    <t>LIZANDRO BRUM TEIXEIRA</t>
  </si>
  <si>
    <t>B34325</t>
  </si>
  <si>
    <t>ANDRE NUNES DE OLIVEIRA</t>
  </si>
  <si>
    <t>B34326</t>
  </si>
  <si>
    <t>ANA CLAUDIA DORNELLES CAMPOS</t>
  </si>
  <si>
    <t>B34327</t>
  </si>
  <si>
    <t>CRISTIANO DOS SANTOS CHAVES</t>
  </si>
  <si>
    <t>10421160000000</t>
  </si>
  <si>
    <t>BOURBON IPIRANGA-FORMACAO</t>
  </si>
  <si>
    <t>B34328</t>
  </si>
  <si>
    <t>CARLOS EDUARDO BANDEIRA</t>
  </si>
  <si>
    <t>B34329</t>
  </si>
  <si>
    <t>ROBERTA OLIVEIRA DELLA FLORA</t>
  </si>
  <si>
    <t>B34330</t>
  </si>
  <si>
    <t>EDSON JOEL DE SENA OLIVEIRA</t>
  </si>
  <si>
    <t>11440000000000</t>
  </si>
  <si>
    <t>TUNEL VERDE</t>
  </si>
  <si>
    <t>B34331</t>
  </si>
  <si>
    <t>BRUNA VIEGAS GARCIA</t>
  </si>
  <si>
    <t>B34332</t>
  </si>
  <si>
    <t>CASSIA MARIA SOARES DE BARROS</t>
  </si>
  <si>
    <t>B34333</t>
  </si>
  <si>
    <t>ZAIRA DE OLIVEIRA RIBAS GONZALEZ</t>
  </si>
  <si>
    <t>B34334</t>
  </si>
  <si>
    <t>EVERTON LUIZ FLORES DA SILVA</t>
  </si>
  <si>
    <t>B34335</t>
  </si>
  <si>
    <t>VIVIAN MOCH GINDRI</t>
  </si>
  <si>
    <t>B34339</t>
  </si>
  <si>
    <t>JOAO FERNANDO ROCHA VASCONCELLOS</t>
  </si>
  <si>
    <t>B34341</t>
  </si>
  <si>
    <t>SOLANGE BARBOSA GUIMARAES</t>
  </si>
  <si>
    <t>B34342</t>
  </si>
  <si>
    <t>CLAUDIA REGINA DOS SANTOS FAGUNDES</t>
  </si>
  <si>
    <t>B34343</t>
  </si>
  <si>
    <t>MARLISE REGINA KLEIN E LIMA</t>
  </si>
  <si>
    <t>B34344</t>
  </si>
  <si>
    <t>PEDRO HENRIQUE DEITOS</t>
  </si>
  <si>
    <t>B34345</t>
  </si>
  <si>
    <t>LUCIANE MOCELLIN</t>
  </si>
  <si>
    <t>B34347</t>
  </si>
  <si>
    <t>FELIPE KUSS</t>
  </si>
  <si>
    <t>B34348</t>
  </si>
  <si>
    <t>FELIPE HADLER DIAS</t>
  </si>
  <si>
    <t>B34352</t>
  </si>
  <si>
    <t>CARLA CRISTINA PAHIM TEIXEIRA</t>
  </si>
  <si>
    <t>B34353</t>
  </si>
  <si>
    <t>GABRIEL JUNIOR LASTE</t>
  </si>
  <si>
    <t>B34355</t>
  </si>
  <si>
    <t>CRISTIANE REGINA SILVEIRA DE AVILA</t>
  </si>
  <si>
    <t>B34356</t>
  </si>
  <si>
    <t>JOSIEL ROCHA DE SOUZA</t>
  </si>
  <si>
    <t>B34357</t>
  </si>
  <si>
    <t>LUCIMARA BRITES</t>
  </si>
  <si>
    <t>GUILHERME LOPES PALMIRA</t>
  </si>
  <si>
    <t>B34359</t>
  </si>
  <si>
    <t>ANDRESSA HECK RIBEIRO VARGAS DA SILVA</t>
  </si>
  <si>
    <t>B34360</t>
  </si>
  <si>
    <t>FERNANDA UMSZA DIPP</t>
  </si>
  <si>
    <t>B34361</t>
  </si>
  <si>
    <t>ALBERTO ARGENTA VIDRANO</t>
  </si>
  <si>
    <t>B34362</t>
  </si>
  <si>
    <t>ANDRESSA TRAJANO BORGES</t>
  </si>
  <si>
    <t>B34363</t>
  </si>
  <si>
    <t>FLAVIA NUNES CORREA</t>
  </si>
  <si>
    <t>B34364</t>
  </si>
  <si>
    <t>JULIANO ALBERTO MONTANO CORREA</t>
  </si>
  <si>
    <t>B34365</t>
  </si>
  <si>
    <t>LUCIANA MELLO KASPER</t>
  </si>
  <si>
    <t>B34366</t>
  </si>
  <si>
    <t>SIMONE SOTO RIVA</t>
  </si>
  <si>
    <t>B34367</t>
  </si>
  <si>
    <t>ROSELAINE RIBAS DE MATTOS</t>
  </si>
  <si>
    <t>B34368</t>
  </si>
  <si>
    <t>ANE CARINE DOS SANTOS MADRID</t>
  </si>
  <si>
    <t>B34369</t>
  </si>
  <si>
    <t>ALESSANDRA PESS</t>
  </si>
  <si>
    <t>B34370</t>
  </si>
  <si>
    <t>ROBERTO CARLOS DIAS RODRIGUES</t>
  </si>
  <si>
    <t>B34372</t>
  </si>
  <si>
    <t>FERNANDA MARGARETE FERNANDES KUHN</t>
  </si>
  <si>
    <t>B34374</t>
  </si>
  <si>
    <t>JULIANO BREZOLIN</t>
  </si>
  <si>
    <t>B34375</t>
  </si>
  <si>
    <t>CLARICE DE AGUIAR GOULART</t>
  </si>
  <si>
    <t>B34377</t>
  </si>
  <si>
    <t>ELISABETH PINTO</t>
  </si>
  <si>
    <t>B34378</t>
  </si>
  <si>
    <t>RODRIVAL PRADELLA</t>
  </si>
  <si>
    <t>B34379</t>
  </si>
  <si>
    <t>FABIO NUNES CAMPOS</t>
  </si>
  <si>
    <t>B34380</t>
  </si>
  <si>
    <t>EDUARDO POCAS PIONER</t>
  </si>
  <si>
    <t>B34381</t>
  </si>
  <si>
    <t>FERNANDA TITTON</t>
  </si>
  <si>
    <t>B34382</t>
  </si>
  <si>
    <t>ELISANGELA MEDIANEIRA AMARAL DE OLIVEIRA</t>
  </si>
  <si>
    <t>B34383</t>
  </si>
  <si>
    <t>ALEXANDRE WIETHAUS</t>
  </si>
  <si>
    <t>B34384</t>
  </si>
  <si>
    <t>FELIPE BERTOLDO</t>
  </si>
  <si>
    <t>B34385</t>
  </si>
  <si>
    <t>FELIPE DIAS MAIA</t>
  </si>
  <si>
    <t>B34386</t>
  </si>
  <si>
    <t>LUIS ADOLFO VILELLA</t>
  </si>
  <si>
    <t>B34387</t>
  </si>
  <si>
    <t>JAQUELINE GELLER DA SILVA MOREIRA</t>
  </si>
  <si>
    <t>B34388</t>
  </si>
  <si>
    <t>MARCIA LUZA BONORA</t>
  </si>
  <si>
    <t>B34389</t>
  </si>
  <si>
    <t>GUSTAVO FAGUNDES BASSOLS</t>
  </si>
  <si>
    <t>B34390</t>
  </si>
  <si>
    <t>FAUSTO KICH EBERLE</t>
  </si>
  <si>
    <t>B34391</t>
  </si>
  <si>
    <t>CARINE PINTO NUNES</t>
  </si>
  <si>
    <t>B34392</t>
  </si>
  <si>
    <t>JERONIMO AUGUSTO ZIMMER DE VASCONCELOS</t>
  </si>
  <si>
    <t>B34393</t>
  </si>
  <si>
    <t>KAROLINE KEMEC ALVES</t>
  </si>
  <si>
    <t>B34396</t>
  </si>
  <si>
    <t>JOSIANE DE BORTOLI DOS SANTOS</t>
  </si>
  <si>
    <t>B34400</t>
  </si>
  <si>
    <t>ALEX PACHECO DA SILVA</t>
  </si>
  <si>
    <t>B34401</t>
  </si>
  <si>
    <t>ELISIANE ZUCUNI DA COSTA</t>
  </si>
  <si>
    <t>B34402</t>
  </si>
  <si>
    <t>AMANDA TATIANA MENDES ANDINA</t>
  </si>
  <si>
    <t>B34403</t>
  </si>
  <si>
    <t>MARCIO ANTONIO DE ANDRADE</t>
  </si>
  <si>
    <t>B34405</t>
  </si>
  <si>
    <t>GUILHERME CASTILHO VOLCATO</t>
  </si>
  <si>
    <t>B34406</t>
  </si>
  <si>
    <t>PAULO FRANCISCO SA BRITO</t>
  </si>
  <si>
    <t>B34407</t>
  </si>
  <si>
    <t>ALEXANDRA BLANCO MOLINA</t>
  </si>
  <si>
    <t>B34408</t>
  </si>
  <si>
    <t>THIAGO PADILHA GARCIA</t>
  </si>
  <si>
    <t>B34409</t>
  </si>
  <si>
    <t>SILVIO CESAR OURIQUE MACHADO</t>
  </si>
  <si>
    <t>B34411</t>
  </si>
  <si>
    <t>ROGER PORCIUNCULA GIAMBASTIANI</t>
  </si>
  <si>
    <t>B34412</t>
  </si>
  <si>
    <t>EDUARDO SUSIN</t>
  </si>
  <si>
    <t>B34413</t>
  </si>
  <si>
    <t>MARTA MOLINA</t>
  </si>
  <si>
    <t>B34414</t>
  </si>
  <si>
    <t>MAIQUEL ROCKENBACH</t>
  </si>
  <si>
    <t>B34415</t>
  </si>
  <si>
    <t>ANDREIA CARDOSO SILVEIRA</t>
  </si>
  <si>
    <t>B34417</t>
  </si>
  <si>
    <t>NARA MARIA DE MOURA</t>
  </si>
  <si>
    <t>B34418</t>
  </si>
  <si>
    <t>VIVIAN EICHELBERGER</t>
  </si>
  <si>
    <t>B34419</t>
  </si>
  <si>
    <t>JEFERSON PABLO SZALANSKI DE AGUIAR</t>
  </si>
  <si>
    <t>B34420</t>
  </si>
  <si>
    <t>MAURICIO MOREIRA DE AGUIAR</t>
  </si>
  <si>
    <t>B34421</t>
  </si>
  <si>
    <t>EDUARDO RAMOS DA SILVA</t>
  </si>
  <si>
    <t>B34422</t>
  </si>
  <si>
    <t>CLAUDIA ALVES SENRA</t>
  </si>
  <si>
    <t>B34423</t>
  </si>
  <si>
    <t>RENAN PORCHER SCHERER</t>
  </si>
  <si>
    <t>B34427</t>
  </si>
  <si>
    <t>CASSIO PERICO NIEDERAUER</t>
  </si>
  <si>
    <t>06020000000000</t>
  </si>
  <si>
    <t>SEGREDO</t>
  </si>
  <si>
    <t>B34428</t>
  </si>
  <si>
    <t>RODRIGO DA ROSA BORDIGNON</t>
  </si>
  <si>
    <t>B34429</t>
  </si>
  <si>
    <t>CHARLES RIVAROLI PLA</t>
  </si>
  <si>
    <t>B34431</t>
  </si>
  <si>
    <t>CRISTIANE CAVALLERI PANISSON</t>
  </si>
  <si>
    <t>B34433</t>
  </si>
  <si>
    <t>SAIMOM BERTOLINI</t>
  </si>
  <si>
    <t>B34436</t>
  </si>
  <si>
    <t>MARCELO PIUCO</t>
  </si>
  <si>
    <t>B34437</t>
  </si>
  <si>
    <t>PLINIO FELIPE PEREIRA</t>
  </si>
  <si>
    <t>B34439</t>
  </si>
  <si>
    <t>SIMONE PAUSE SCHMORANTZ</t>
  </si>
  <si>
    <t>01900000104100</t>
  </si>
  <si>
    <t>CRUZ ALTA-PA BOAVISTA CADEADO</t>
  </si>
  <si>
    <t>B34440</t>
  </si>
  <si>
    <t>MARLEN SALETE DA SILVA</t>
  </si>
  <si>
    <t>B34444</t>
  </si>
  <si>
    <t>GUILHERME CARVALHO DA SILVA</t>
  </si>
  <si>
    <t>B34445</t>
  </si>
  <si>
    <t>CARLOS IVAN OLIVEIRA DE FREITAS</t>
  </si>
  <si>
    <t>B34447</t>
  </si>
  <si>
    <t>ADRIANA RABELO</t>
  </si>
  <si>
    <t>B34448</t>
  </si>
  <si>
    <t>TAIS ELISA HAMMARSTROM BECK</t>
  </si>
  <si>
    <t>B34450</t>
  </si>
  <si>
    <t>TAJAIR DA SILVA FAGUNDES JUNIOR</t>
  </si>
  <si>
    <t>B34451</t>
  </si>
  <si>
    <t>ADELAIDE TERESINHA ARENHARDT</t>
  </si>
  <si>
    <t>B34452</t>
  </si>
  <si>
    <t>LISIANE PERASSOLO</t>
  </si>
  <si>
    <t>B34453</t>
  </si>
  <si>
    <t>LUCIANE CRISTOFARI SARTURI</t>
  </si>
  <si>
    <t>B34454</t>
  </si>
  <si>
    <t>MICHELE DOS SANTOS RODRIGUES DE OLIVEIRA</t>
  </si>
  <si>
    <t>B34455</t>
  </si>
  <si>
    <t>MATHEUS RONALD PERIN</t>
  </si>
  <si>
    <t>B34456</t>
  </si>
  <si>
    <t>TIAGO BAVARESCO</t>
  </si>
  <si>
    <t>04230000082300</t>
  </si>
  <si>
    <t>TUCUNDUVA-PAA-NOVO MACHADO</t>
  </si>
  <si>
    <t>B34458</t>
  </si>
  <si>
    <t>LUCIANO SANCHES VITORIA</t>
  </si>
  <si>
    <t>B34459</t>
  </si>
  <si>
    <t>JONE RICARDO DE CASTRO ASEFF</t>
  </si>
  <si>
    <t>B34460</t>
  </si>
  <si>
    <t>DIOGO KELLER BOL</t>
  </si>
  <si>
    <t>B34463</t>
  </si>
  <si>
    <t>CLAUDIA SEVERO SPATT</t>
  </si>
  <si>
    <t>B34464</t>
  </si>
  <si>
    <t>MILENE AGUIAR DE ALMEIDA</t>
  </si>
  <si>
    <t>B34465</t>
  </si>
  <si>
    <t>TANCREDO LUIZ DE MORAES MACHADO</t>
  </si>
  <si>
    <t>B34466</t>
  </si>
  <si>
    <t>JULIA DE SIQUEIRA SARAIVA</t>
  </si>
  <si>
    <t>B34467</t>
  </si>
  <si>
    <t>ALINE ROCHA MACHADO</t>
  </si>
  <si>
    <t>B34468</t>
  </si>
  <si>
    <t>JOAO PAULO PEREIRA DE FREITAS</t>
  </si>
  <si>
    <t>B34469</t>
  </si>
  <si>
    <t>PATRICIA TERESINHA BENATO</t>
  </si>
  <si>
    <t>B34470</t>
  </si>
  <si>
    <t>CLAINE DE LIMA MOTA</t>
  </si>
  <si>
    <t>B34471</t>
  </si>
  <si>
    <t>EVERTON CESAR NUNES SAUZEM</t>
  </si>
  <si>
    <t>B34472</t>
  </si>
  <si>
    <t>CAMILA MIRELE SCHOSSLER</t>
  </si>
  <si>
    <t>B34473</t>
  </si>
  <si>
    <t>ALMERI FERNANDA MACHADO PIERUCCINI</t>
  </si>
  <si>
    <t>B34475</t>
  </si>
  <si>
    <t>ROBINSON HOFF</t>
  </si>
  <si>
    <t>08781160000000</t>
  </si>
  <si>
    <t>ELDORADO DO SUL-FORMACAO</t>
  </si>
  <si>
    <t>B34476</t>
  </si>
  <si>
    <t>MARCO ZETTERMANN ZIOMKOWSKI</t>
  </si>
  <si>
    <t>B34478</t>
  </si>
  <si>
    <t>WALDEMAR GUSBERTI</t>
  </si>
  <si>
    <t>B34479</t>
  </si>
  <si>
    <t>RITA DE CASSIA PEREIRA DA SILVA SCHIRMER</t>
  </si>
  <si>
    <t>B34480</t>
  </si>
  <si>
    <t>TATIANA AGUIAR DE AGUIAR</t>
  </si>
  <si>
    <t>B34481</t>
  </si>
  <si>
    <t>VALTER ALEX DEMARCO</t>
  </si>
  <si>
    <t>B34482</t>
  </si>
  <si>
    <t>VILNEI POSTIGLIONI FONTOURA</t>
  </si>
  <si>
    <t>B34483</t>
  </si>
  <si>
    <t>RAPHAEL ROBALO ALVES</t>
  </si>
  <si>
    <t>B34484</t>
  </si>
  <si>
    <t>LUCIANO GRIEBLER DOS REIS</t>
  </si>
  <si>
    <t>B34485</t>
  </si>
  <si>
    <t>ERICA MIRANDA RUTZ</t>
  </si>
  <si>
    <t>B34486</t>
  </si>
  <si>
    <t>LUCIANO MACHADO DA ROSA</t>
  </si>
  <si>
    <t>B34487</t>
  </si>
  <si>
    <t>ANA CRISTINA PEREIRA PADILHA</t>
  </si>
  <si>
    <t>B34488</t>
  </si>
  <si>
    <t>ANDRE LUIS DANNENHAUER</t>
  </si>
  <si>
    <t>B34490</t>
  </si>
  <si>
    <t>LOVANIR SCHROEDER</t>
  </si>
  <si>
    <t>B34491</t>
  </si>
  <si>
    <t>MICHELE ALMEIDA DE SOUZA</t>
  </si>
  <si>
    <t>B34492</t>
  </si>
  <si>
    <t>LUCIANO BUENO TEIXEIRA</t>
  </si>
  <si>
    <t>B34493</t>
  </si>
  <si>
    <t>RUDINEI D AGOSTINI</t>
  </si>
  <si>
    <t>B34494</t>
  </si>
  <si>
    <t>ANA PAULA RECKERS</t>
  </si>
  <si>
    <t>B34495</t>
  </si>
  <si>
    <t>CLAUDIA STELLA RODRIGUES S DE R BAR</t>
  </si>
  <si>
    <t>B34496</t>
  </si>
  <si>
    <t>JULIO RICARDO PERIM</t>
  </si>
  <si>
    <t>B34497</t>
  </si>
  <si>
    <t>KAREN PEZZI MALICHESKI</t>
  </si>
  <si>
    <t>B34498</t>
  </si>
  <si>
    <t>MARTA KELLER REZENDE</t>
  </si>
  <si>
    <t>B34499</t>
  </si>
  <si>
    <t>ODILON JOSE HASSELIN</t>
  </si>
  <si>
    <t>B34501</t>
  </si>
  <si>
    <t>ENILSON CESAR CARLIN</t>
  </si>
  <si>
    <t>B34502</t>
  </si>
  <si>
    <t>GEDER PINHEIRO MICHELIM</t>
  </si>
  <si>
    <t>B34505</t>
  </si>
  <si>
    <t>ROGERIO DE LEON VALIENTE</t>
  </si>
  <si>
    <t>B34506</t>
  </si>
  <si>
    <t>DAYSE BASTOS BARBOSA</t>
  </si>
  <si>
    <t>B34507</t>
  </si>
  <si>
    <t>JULIANA BRAMBILA AMBROSINI FURTADO</t>
  </si>
  <si>
    <t>B34508</t>
  </si>
  <si>
    <t>EDUARDO OLIVEIRA DE ALMEIDA</t>
  </si>
  <si>
    <t>B34509</t>
  </si>
  <si>
    <t>SIMONE MARIA DOS REIS PEDRA</t>
  </si>
  <si>
    <t>B34510</t>
  </si>
  <si>
    <t>MICHEL FERRARI</t>
  </si>
  <si>
    <t>B34511</t>
  </si>
  <si>
    <t>MARCIO ERNESTO REBELO DA SILVEIRA</t>
  </si>
  <si>
    <t>B34512</t>
  </si>
  <si>
    <t>CRISTIANO ASSUNCAO DA ROSA DINECK</t>
  </si>
  <si>
    <t>B34513</t>
  </si>
  <si>
    <t>JOAO VICTOR DEBONI DA SILVA</t>
  </si>
  <si>
    <t>B34514</t>
  </si>
  <si>
    <t>MARCIO ANDRE LORENCE FRAGA</t>
  </si>
  <si>
    <t>B34515</t>
  </si>
  <si>
    <t>REGIS NOGUEIRA</t>
  </si>
  <si>
    <t>B34516</t>
  </si>
  <si>
    <t>PATRICIA KOCHHANN DESSOY</t>
  </si>
  <si>
    <t>B34517</t>
  </si>
  <si>
    <t>RAQUEL PACK BESERRA</t>
  </si>
  <si>
    <t>B34518</t>
  </si>
  <si>
    <t>CAROLINE GARCEZ FOLGEARINI</t>
  </si>
  <si>
    <t>B34520</t>
  </si>
  <si>
    <t>MIRIAN TERESINHA AFONSO PEREIRA</t>
  </si>
  <si>
    <t>B34521</t>
  </si>
  <si>
    <t>MARCELO PINHEIRO LEITE</t>
  </si>
  <si>
    <t>B34522</t>
  </si>
  <si>
    <t>FABIANO RAMOS SIOTA</t>
  </si>
  <si>
    <t>B34523</t>
  </si>
  <si>
    <t>ROGERIO PEDROZO</t>
  </si>
  <si>
    <t>B34524</t>
  </si>
  <si>
    <t>GUILHERME PINHEIRO RIBEIRO</t>
  </si>
  <si>
    <t>B34525</t>
  </si>
  <si>
    <t>JULIANO ALVES SCZARNOWSKY</t>
  </si>
  <si>
    <t>B34526</t>
  </si>
  <si>
    <t>MICHELE COELHO PAIS DE FARIAS</t>
  </si>
  <si>
    <t>B34527</t>
  </si>
  <si>
    <t>ANDRE MARQUES COLLARES</t>
  </si>
  <si>
    <t>B34528</t>
  </si>
  <si>
    <t>CASSIANO DA ROSA</t>
  </si>
  <si>
    <t>B34529</t>
  </si>
  <si>
    <t>HELIO ANDRE FRAGA NIEDERSBERG</t>
  </si>
  <si>
    <t>B34530</t>
  </si>
  <si>
    <t>VALMIR RODRIGUES SOARES</t>
  </si>
  <si>
    <t>B34531</t>
  </si>
  <si>
    <t>ALEXANDRE WEBER</t>
  </si>
  <si>
    <t>B34532</t>
  </si>
  <si>
    <t>ROMEU JOAO SARTOR</t>
  </si>
  <si>
    <t>B34533</t>
  </si>
  <si>
    <t>ALEXANDRE ANTUNES BENTO</t>
  </si>
  <si>
    <t>B34534</t>
  </si>
  <si>
    <t>LEANDRO DOS SANTOS ROCHA</t>
  </si>
  <si>
    <t>B34536</t>
  </si>
  <si>
    <t>LUIS CRISTIANO DOS SANTOS</t>
  </si>
  <si>
    <t>B34538</t>
  </si>
  <si>
    <t>TIAGO IDIARTE PIRES</t>
  </si>
  <si>
    <t>B34539</t>
  </si>
  <si>
    <t>MILTON LUIZ ARSAND</t>
  </si>
  <si>
    <t>B34540</t>
  </si>
  <si>
    <t>UMBERTO CAROPRESO FILHO</t>
  </si>
  <si>
    <t>B34541</t>
  </si>
  <si>
    <t>LUCAS KIST</t>
  </si>
  <si>
    <t>B34542</t>
  </si>
  <si>
    <t>ROZANE PINHEIRO GARCIA</t>
  </si>
  <si>
    <t>B34543</t>
  </si>
  <si>
    <t>GUSTAVO E SILVA FELICETTI</t>
  </si>
  <si>
    <t>B34544</t>
  </si>
  <si>
    <t>EDUARDO BAVARESCO</t>
  </si>
  <si>
    <t>B34545</t>
  </si>
  <si>
    <t>CALISSANDRO SIQUEIRA DE LEON</t>
  </si>
  <si>
    <t>B34546</t>
  </si>
  <si>
    <t>SIMONE FOGACA BERNARDON</t>
  </si>
  <si>
    <t>B34547</t>
  </si>
  <si>
    <t>RENAN CONSTANTE</t>
  </si>
  <si>
    <t>B34548</t>
  </si>
  <si>
    <t>LISIANE MIRANDA FERREIRA</t>
  </si>
  <si>
    <t>B34551</t>
  </si>
  <si>
    <t>ROSAUREA MATTIELLO CASA</t>
  </si>
  <si>
    <t>B34552</t>
  </si>
  <si>
    <t>ANDRE NUNES GALL</t>
  </si>
  <si>
    <t>B34553</t>
  </si>
  <si>
    <t>LIDIANA LAVNITCKI CARDOZO</t>
  </si>
  <si>
    <t>B34557</t>
  </si>
  <si>
    <t>SILVIA DE CASTRO DA SILVA</t>
  </si>
  <si>
    <t>B34558</t>
  </si>
  <si>
    <t>SILVANA CARLA THOMAZ</t>
  </si>
  <si>
    <t>B34560</t>
  </si>
  <si>
    <t>DENISE POKORNY</t>
  </si>
  <si>
    <t>B34561</t>
  </si>
  <si>
    <t>DIANA MINUSSI CERVO</t>
  </si>
  <si>
    <t>B34563</t>
  </si>
  <si>
    <t>REGINALDO NILCIO GONCALVES DOS SANTOS</t>
  </si>
  <si>
    <t>B34564</t>
  </si>
  <si>
    <t>DANIEL STEFENON</t>
  </si>
  <si>
    <t>B34565</t>
  </si>
  <si>
    <t>JOSIELI OLIVEIRA DOS SANTOS</t>
  </si>
  <si>
    <t>B34566</t>
  </si>
  <si>
    <t>KARLA FICAGNA DOS SANTOS</t>
  </si>
  <si>
    <t>B34567</t>
  </si>
  <si>
    <t>PAULO LUCAS SILVA FAGUNDES</t>
  </si>
  <si>
    <t>B34568</t>
  </si>
  <si>
    <t>DORIS REGINA HOFFMANN MITTMANN</t>
  </si>
  <si>
    <t>B34569</t>
  </si>
  <si>
    <t>RAFAEL DOS SANTOS FERNANDES</t>
  </si>
  <si>
    <t>B34570</t>
  </si>
  <si>
    <t>EMERSON LUIS DOS SANTOS AMORIM</t>
  </si>
  <si>
    <t>B34571</t>
  </si>
  <si>
    <t>JOSUE BIGHELINI LORENSATO</t>
  </si>
  <si>
    <t>03602500000000</t>
  </si>
  <si>
    <t>B34573</t>
  </si>
  <si>
    <t>LAURA JOKOBSON DA SILVA</t>
  </si>
  <si>
    <t>B34574</t>
  </si>
  <si>
    <t>GILMARA BARBOZA CANDEIA</t>
  </si>
  <si>
    <t>B34575</t>
  </si>
  <si>
    <t>RAFAEL DOS SANTOS BAPTISTA</t>
  </si>
  <si>
    <t>B34576</t>
  </si>
  <si>
    <t>PABLO XAVIER ANDREGUETTI</t>
  </si>
  <si>
    <t>B34578</t>
  </si>
  <si>
    <t>ALESSANDRA GIANNOULAKIS</t>
  </si>
  <si>
    <t>B34580</t>
  </si>
  <si>
    <t>TAISE FERNANDES DA SILVA</t>
  </si>
  <si>
    <t>B34581</t>
  </si>
  <si>
    <t>GUILHERME TIECHER FIGUEIRO</t>
  </si>
  <si>
    <t>B34583</t>
  </si>
  <si>
    <t>GRACIELE BORIN COLOMBO</t>
  </si>
  <si>
    <t>B34584</t>
  </si>
  <si>
    <t>EDSON MILANI</t>
  </si>
  <si>
    <t>B34586</t>
  </si>
  <si>
    <t>DANIELA SILVA DE MELLO PADOIN</t>
  </si>
  <si>
    <t>B34587</t>
  </si>
  <si>
    <t>VALDEMIR BRAVO TERRA</t>
  </si>
  <si>
    <t>B34588</t>
  </si>
  <si>
    <t>PAULO VINICIUS KOEHLER SARAIVA</t>
  </si>
  <si>
    <t>B34589</t>
  </si>
  <si>
    <t>LEONIDAS IORES DA ROSA</t>
  </si>
  <si>
    <t>B34590</t>
  </si>
  <si>
    <t>VOLNEI DIEGO WOLFF KETTENHUBER</t>
  </si>
  <si>
    <t>B34593</t>
  </si>
  <si>
    <t>JOAO GUALBERTO FRIEDRICH</t>
  </si>
  <si>
    <t>B34594</t>
  </si>
  <si>
    <t>MARINES RIBEIRO DA SILVA MEYER</t>
  </si>
  <si>
    <t>B34595</t>
  </si>
  <si>
    <t>SANDRA CRISTIANE CHAGAS ARNOLD</t>
  </si>
  <si>
    <t>B34596</t>
  </si>
  <si>
    <t>CRISTIAN ADAN SILVEIRA</t>
  </si>
  <si>
    <t>B34597</t>
  </si>
  <si>
    <t>MARCIO LUIS FUHR</t>
  </si>
  <si>
    <t>B34598</t>
  </si>
  <si>
    <t>ANA PAULA BERVIAN</t>
  </si>
  <si>
    <t>B34599</t>
  </si>
  <si>
    <t>SIRLEI SZMANSKI</t>
  </si>
  <si>
    <t>B34600</t>
  </si>
  <si>
    <t>LUIZ WANDERLEY ESCHER JUNIOR</t>
  </si>
  <si>
    <t>B34601</t>
  </si>
  <si>
    <t>MARCIA BERNARDES</t>
  </si>
  <si>
    <t>B34602</t>
  </si>
  <si>
    <t>HENRIQUE MALOSSI</t>
  </si>
  <si>
    <t>B34603</t>
  </si>
  <si>
    <t>LUCIMARA RIGOLI</t>
  </si>
  <si>
    <t>B34605</t>
  </si>
  <si>
    <t>VERA LUCIA BERTOLDI</t>
  </si>
  <si>
    <t>B34607</t>
  </si>
  <si>
    <t>CLAUDIA PELLIZZARI</t>
  </si>
  <si>
    <t>B34608</t>
  </si>
  <si>
    <t>PRISCILA DA SILVA CLARO SAIKOSKI</t>
  </si>
  <si>
    <t>B34609</t>
  </si>
  <si>
    <t>NILVERTHAN SILVA DOS SANTOS</t>
  </si>
  <si>
    <t>B34610</t>
  </si>
  <si>
    <t>MATHEUS SOUZA NERI</t>
  </si>
  <si>
    <t>B34611</t>
  </si>
  <si>
    <t>DANIELA VARGAS NEVES</t>
  </si>
  <si>
    <t>B34612</t>
  </si>
  <si>
    <t>LEO NELLO LYRA DE LEONE</t>
  </si>
  <si>
    <t>B34614</t>
  </si>
  <si>
    <t>OZY JUNIOR ALVES RODRIGUES</t>
  </si>
  <si>
    <t>B34615</t>
  </si>
  <si>
    <t>CARLOS RENAN DOS SANTOS EVALDT</t>
  </si>
  <si>
    <t>B34616</t>
  </si>
  <si>
    <t>ALDOIR ARLI LOSER</t>
  </si>
  <si>
    <t>B34617</t>
  </si>
  <si>
    <t>ADRIANA RAMOS SCHNEIDER SOARES</t>
  </si>
  <si>
    <t>B34619</t>
  </si>
  <si>
    <t>MAURICIO DUTRA DE OLIVEIRA JUNIOR</t>
  </si>
  <si>
    <t>B34620</t>
  </si>
  <si>
    <t>MAIQUEL DE OLIVEIRA CARDOSO</t>
  </si>
  <si>
    <t>B34621</t>
  </si>
  <si>
    <t>CIBELE COMBERLATO MOTTA</t>
  </si>
  <si>
    <t>B34622</t>
  </si>
  <si>
    <t>JAQUELINE NETTO LOUREIRO</t>
  </si>
  <si>
    <t>B34623</t>
  </si>
  <si>
    <t>FERNANDA BISKUP DA LUZ</t>
  </si>
  <si>
    <t>B34624</t>
  </si>
  <si>
    <t>TIANE SPODE</t>
  </si>
  <si>
    <t>B34627</t>
  </si>
  <si>
    <t>DANIEL LAYPOLD</t>
  </si>
  <si>
    <t>B34628</t>
  </si>
  <si>
    <t>DEISE BANDEIRA BONDANZA OLIVEIRA</t>
  </si>
  <si>
    <t>B34629</t>
  </si>
  <si>
    <t>SANDRO LUIZ RECH</t>
  </si>
  <si>
    <t>B34630</t>
  </si>
  <si>
    <t>LISIA BAUERMANN</t>
  </si>
  <si>
    <t>B34632</t>
  </si>
  <si>
    <t>ELIZANDRA DA SILVA</t>
  </si>
  <si>
    <t>B34633</t>
  </si>
  <si>
    <t>JONATAS NARDON</t>
  </si>
  <si>
    <t>B34634</t>
  </si>
  <si>
    <t>JOSE CARLOS BELLORA NETO</t>
  </si>
  <si>
    <t>B34637</t>
  </si>
  <si>
    <t>EDUARDO CARVALHO FELIX</t>
  </si>
  <si>
    <t>B34638</t>
  </si>
  <si>
    <t>MARCELO GONCALVES ALVES</t>
  </si>
  <si>
    <t>B34639</t>
  </si>
  <si>
    <t>CLAUDIA COTI CHARAO</t>
  </si>
  <si>
    <t>B34640</t>
  </si>
  <si>
    <t>VIVIANE RIBEIRO BASEGGIO FISCHER</t>
  </si>
  <si>
    <t>B34641</t>
  </si>
  <si>
    <t>RODRIGO CARDOSO DA SILVA</t>
  </si>
  <si>
    <t>B34642</t>
  </si>
  <si>
    <t>DEBORA SABRINA MELTZER SCHMITT</t>
  </si>
  <si>
    <t>B34643</t>
  </si>
  <si>
    <t>RODRIGO FERNANDO FERREIRA SERPA</t>
  </si>
  <si>
    <t>B34644</t>
  </si>
  <si>
    <t>RICARDO RYBAR</t>
  </si>
  <si>
    <t>B34645</t>
  </si>
  <si>
    <t>ANTONIO CARLOS GASSO VIEIRA</t>
  </si>
  <si>
    <t>B34646</t>
  </si>
  <si>
    <t>CLAUDIA HELENA SANABRIA DELEVATI</t>
  </si>
  <si>
    <t>B34649</t>
  </si>
  <si>
    <t>ANDRE EVANGELISTA DE SOUZA</t>
  </si>
  <si>
    <t>B34651</t>
  </si>
  <si>
    <t>LEOMAR DAMASCENO TRECHA</t>
  </si>
  <si>
    <t>B34653</t>
  </si>
  <si>
    <t>PALOMA DE OLIVEIRA FERREIRA</t>
  </si>
  <si>
    <t>B34655</t>
  </si>
  <si>
    <t>GEIZE PIVETTA</t>
  </si>
  <si>
    <t>B34656</t>
  </si>
  <si>
    <t>ANA PAULA MARTINELLI</t>
  </si>
  <si>
    <t>B34657</t>
  </si>
  <si>
    <t>CARLA DONADIO MIEBACH</t>
  </si>
  <si>
    <t>B34658</t>
  </si>
  <si>
    <t>MARCELO DOS SANTOS FONSECA</t>
  </si>
  <si>
    <t>B34662</t>
  </si>
  <si>
    <t>JONES EDUARDO DE SOUZA</t>
  </si>
  <si>
    <t>SELMI SAYURI YAMAGUTI</t>
  </si>
  <si>
    <t>B34664</t>
  </si>
  <si>
    <t>VANESSA PETRY VALDUGA</t>
  </si>
  <si>
    <t>B34666</t>
  </si>
  <si>
    <t>LEANDRO MENDES DE BITTENCOURT</t>
  </si>
  <si>
    <t>B34667</t>
  </si>
  <si>
    <t>MARIVONE ALMEIDA ECHEVERRIA</t>
  </si>
  <si>
    <t>RAFAEL JOSE HERMEL</t>
  </si>
  <si>
    <t>B34669</t>
  </si>
  <si>
    <t>CLAUDIA SPARVOLI JOBIM FERREIRA</t>
  </si>
  <si>
    <t>B34670</t>
  </si>
  <si>
    <t>CRISTIANO DE CAMPOS BARBOSA</t>
  </si>
  <si>
    <t>B34671</t>
  </si>
  <si>
    <t>ANDREA DE ALMEIDA SALLES</t>
  </si>
  <si>
    <t>B34672</t>
  </si>
  <si>
    <t>CARLOS ROGERIO NUNES GOULART</t>
  </si>
  <si>
    <t>B34673</t>
  </si>
  <si>
    <t>UIRASSU CRUZ DA SILVA</t>
  </si>
  <si>
    <t>B34674</t>
  </si>
  <si>
    <t>CINTIA CIBELE TURELLA</t>
  </si>
  <si>
    <t>B34675</t>
  </si>
  <si>
    <t>JULIANA ADAMI</t>
  </si>
  <si>
    <t>07250480000000</t>
  </si>
  <si>
    <t>MACHADINHO-UNIDADE DE NEGOCIOS RURAIS</t>
  </si>
  <si>
    <t>B34676</t>
  </si>
  <si>
    <t>LIANA MARTINS LOPES</t>
  </si>
  <si>
    <t>B34677</t>
  </si>
  <si>
    <t>ANGELA CRISTINA DE ABREU FIALHO GOMES</t>
  </si>
  <si>
    <t>B34678</t>
  </si>
  <si>
    <t>ENEIAS REHFELD</t>
  </si>
  <si>
    <t>B34679</t>
  </si>
  <si>
    <t>FERNANDO PACHECO CEMBRANEL</t>
  </si>
  <si>
    <t>B34680</t>
  </si>
  <si>
    <t>ANGELA MATTANA DAGOSTINI</t>
  </si>
  <si>
    <t>B34681</t>
  </si>
  <si>
    <t>ANA ROSA BOHN</t>
  </si>
  <si>
    <t>B34682</t>
  </si>
  <si>
    <t>CESAR SPERLING VARGAS</t>
  </si>
  <si>
    <t>B34683</t>
  </si>
  <si>
    <t>JONATHAS STOLL DE VARGAS</t>
  </si>
  <si>
    <t>B34684</t>
  </si>
  <si>
    <t>VANESSA REIS E SILVA ANTUNES</t>
  </si>
  <si>
    <t>B34685</t>
  </si>
  <si>
    <t>ANDRE FETTER</t>
  </si>
  <si>
    <t>B34686</t>
  </si>
  <si>
    <t>FABIANE DE LUCENA BRAGA</t>
  </si>
  <si>
    <t>00100321511100</t>
  </si>
  <si>
    <t>VAREJO-GEC-GERENCIA ESTRATEGIA COMERCIAL</t>
  </si>
  <si>
    <t>B34687</t>
  </si>
  <si>
    <t>DIEGO DE OLIVEIRA FILGUERAS</t>
  </si>
  <si>
    <t>B34688</t>
  </si>
  <si>
    <t>ILIANA SCHRODER SCHERER</t>
  </si>
  <si>
    <t>B34689</t>
  </si>
  <si>
    <t>LUCIA CERON FOUCHY</t>
  </si>
  <si>
    <t>B34691</t>
  </si>
  <si>
    <t>LEANDRO DA SILVA BRUM</t>
  </si>
  <si>
    <t>B34692</t>
  </si>
  <si>
    <t>SAMUEL JOSE TIRLONI</t>
  </si>
  <si>
    <t>B34693</t>
  </si>
  <si>
    <t>CATIA CELI TOCHETTO</t>
  </si>
  <si>
    <t>B34696</t>
  </si>
  <si>
    <t>CAROLINE STOFFELS</t>
  </si>
  <si>
    <t>B34697</t>
  </si>
  <si>
    <t>LUCIANE MARIA BORGHETTI ZANELLA</t>
  </si>
  <si>
    <t>B34698</t>
  </si>
  <si>
    <t>TIAGO DELLA MEA CIRIO</t>
  </si>
  <si>
    <t>B34699</t>
  </si>
  <si>
    <t>ANIELE GENI ALVES PUJOL</t>
  </si>
  <si>
    <t>B34700</t>
  </si>
  <si>
    <t>REGINA MARGARETE BARREIRA NAVARRO</t>
  </si>
  <si>
    <t>B34701</t>
  </si>
  <si>
    <t>FERNANDO DUARTE LAZZARI</t>
  </si>
  <si>
    <t>B34702</t>
  </si>
  <si>
    <t>JULIANA MENEZES REGERT</t>
  </si>
  <si>
    <t>B34703</t>
  </si>
  <si>
    <t>RENATA FONSECA STEFFEN</t>
  </si>
  <si>
    <t>B34705</t>
  </si>
  <si>
    <t>VANESSA ARISTIMUNHA ADAMI DUARTE</t>
  </si>
  <si>
    <t>MARCELO FACCIN</t>
  </si>
  <si>
    <t>B34708</t>
  </si>
  <si>
    <t>AURI DE CAMPOS VIZENTIN</t>
  </si>
  <si>
    <t>B34709</t>
  </si>
  <si>
    <t>NEUSA MARIA SPONCHIADO GARLET</t>
  </si>
  <si>
    <t>B34710</t>
  </si>
  <si>
    <t>LUIS STOFFEL MONDADORI</t>
  </si>
  <si>
    <t>05201160000000</t>
  </si>
  <si>
    <t>ANTONIO PRADO-FORMACAO</t>
  </si>
  <si>
    <t>B34711</t>
  </si>
  <si>
    <t>CORTENAI SWOBODA REINBRECHT</t>
  </si>
  <si>
    <t>B34713</t>
  </si>
  <si>
    <t>DANIEL TECHIO</t>
  </si>
  <si>
    <t>B34715</t>
  </si>
  <si>
    <t>EDUARDO ALVES BOCK</t>
  </si>
  <si>
    <t>B34716</t>
  </si>
  <si>
    <t>CELINA AMELIA DOS SANTOS FREITAS</t>
  </si>
  <si>
    <t>B34718</t>
  </si>
  <si>
    <t>MARCIA FERNANDA FARIAS DE OLIVEIRA</t>
  </si>
  <si>
    <t>B34719</t>
  </si>
  <si>
    <t>ROSANA MELLO DA SILVA</t>
  </si>
  <si>
    <t>B34721</t>
  </si>
  <si>
    <t>ANDREA SANTINI</t>
  </si>
  <si>
    <t>10042490000000</t>
  </si>
  <si>
    <t>AV.OTTO NIEMEYER-FUNCIONARIOS EM DISPONIBILIDADE</t>
  </si>
  <si>
    <t>B34722</t>
  </si>
  <si>
    <t>FLAVIA DEUNER</t>
  </si>
  <si>
    <t>B34727</t>
  </si>
  <si>
    <t>LUIZ CARLOS MOR FILHO</t>
  </si>
  <si>
    <t>B34728</t>
  </si>
  <si>
    <t>CACIANA RODRIGUES VIEIRA</t>
  </si>
  <si>
    <t>B34729</t>
  </si>
  <si>
    <t>JONAS DE SOUZA CASTILHOS</t>
  </si>
  <si>
    <t>B34731</t>
  </si>
  <si>
    <t>CARLOS HENRIQUE COUTO GONCALVES</t>
  </si>
  <si>
    <t>B34732</t>
  </si>
  <si>
    <t>DANIEL ABOU CHAHIN</t>
  </si>
  <si>
    <t>B34733</t>
  </si>
  <si>
    <t>MARIA JOSE COUTO RODEGHIERO</t>
  </si>
  <si>
    <t>B34734</t>
  </si>
  <si>
    <t>EDUARDO ALDO LUTHER</t>
  </si>
  <si>
    <t>00101151601500</t>
  </si>
  <si>
    <t>FINANCEIRO-GAT-ANALISE TECNICA</t>
  </si>
  <si>
    <t>B34735</t>
  </si>
  <si>
    <t>ARTUR AUGUSTO SANTOS GAUTIER</t>
  </si>
  <si>
    <t>B34737</t>
  </si>
  <si>
    <t>MAURICIO MELLO PALUDO</t>
  </si>
  <si>
    <t>B34738</t>
  </si>
  <si>
    <t>JULIANA HAHN BRAGA DE GODOY</t>
  </si>
  <si>
    <t>B34739</t>
  </si>
  <si>
    <t>DANIEL SILVEIRA VARGAS</t>
  </si>
  <si>
    <t>B34740</t>
  </si>
  <si>
    <t>LISIANE STANGLER</t>
  </si>
  <si>
    <t>B34743</t>
  </si>
  <si>
    <t>LAURA SOARES SOBUCKI</t>
  </si>
  <si>
    <t>B34744</t>
  </si>
  <si>
    <t>JULIANO WEEGE DA ROCHA</t>
  </si>
  <si>
    <t>B34745</t>
  </si>
  <si>
    <t>LUCIA HELENA TAVARES BADIA</t>
  </si>
  <si>
    <t>B34746</t>
  </si>
  <si>
    <t>VAGNER AMARANTE PEDROSA</t>
  </si>
  <si>
    <t>B34747</t>
  </si>
  <si>
    <t>ISABEL DE SASSO CHRISTOVAM DIAS</t>
  </si>
  <si>
    <t>B34748</t>
  </si>
  <si>
    <t>FELIPE DE ARAUJO GUERRA</t>
  </si>
  <si>
    <t>B34749</t>
  </si>
  <si>
    <t>VANESSA MORAES DO AMARAL</t>
  </si>
  <si>
    <t>B34750</t>
  </si>
  <si>
    <t>CRISTIANE STAHLHOFER MACHADO</t>
  </si>
  <si>
    <t>01800901011100</t>
  </si>
  <si>
    <t>CAXIAS DO SUL-BANRISUL CARTOES-GV-GERENCIA DE VEND</t>
  </si>
  <si>
    <t>B34751</t>
  </si>
  <si>
    <t>GIOVANI DUNSCH</t>
  </si>
  <si>
    <t>B34752</t>
  </si>
  <si>
    <t>VICTOR MENDES PEREIRA EKMAN</t>
  </si>
  <si>
    <t>B34753</t>
  </si>
  <si>
    <t>MARIO JOSE SPIES</t>
  </si>
  <si>
    <t>08152470000000</t>
  </si>
  <si>
    <t>BALNEARIO CAMBORIU-PROJETO LITORAL</t>
  </si>
  <si>
    <t>B34754</t>
  </si>
  <si>
    <t>SAMUEL POSSEBON MULLER</t>
  </si>
  <si>
    <t>B34758</t>
  </si>
  <si>
    <t>MARIA CRISTINA RANZAN SOARES</t>
  </si>
  <si>
    <t>B34759</t>
  </si>
  <si>
    <t>ELEANDRO DA SILVA BITENCORT</t>
  </si>
  <si>
    <t>B34760</t>
  </si>
  <si>
    <t>CLAUDIA TERESINHA ZAMBRANO WOLLENHAUPT</t>
  </si>
  <si>
    <t>B34762</t>
  </si>
  <si>
    <t>RODRIGO BAYER MORO</t>
  </si>
  <si>
    <t>B34763</t>
  </si>
  <si>
    <t>GERALCI DA SILVA MORAES</t>
  </si>
  <si>
    <t>B34764</t>
  </si>
  <si>
    <t>RODRIGO SEIXAS GAIESKI</t>
  </si>
  <si>
    <t>B34765</t>
  </si>
  <si>
    <t>ALINE CRISTINE SCOTTI SCHERER</t>
  </si>
  <si>
    <t>B34766</t>
  </si>
  <si>
    <t>IVAN LUNKES MACIEL</t>
  </si>
  <si>
    <t>B34767</t>
  </si>
  <si>
    <t>CATIA VANESSA CONTREIRA DE OLIVEIRA</t>
  </si>
  <si>
    <t>B34768</t>
  </si>
  <si>
    <t>DANIELA VAZ DA SILVEIRA</t>
  </si>
  <si>
    <t>B34770</t>
  </si>
  <si>
    <t>ISABEL CRISTINA DE OLIVEIRA</t>
  </si>
  <si>
    <t>B34771</t>
  </si>
  <si>
    <t>JEFERSON BAMBIL BATISTA</t>
  </si>
  <si>
    <t>B34772</t>
  </si>
  <si>
    <t>ROSICLER FATIMA PANDOLFI HOFFMANN</t>
  </si>
  <si>
    <t>B34775</t>
  </si>
  <si>
    <t>ALESSANDRO MOISES JULIO LANIUS</t>
  </si>
  <si>
    <t>B34777</t>
  </si>
  <si>
    <t>RAFAEL SOPENA LECTZOW</t>
  </si>
  <si>
    <t>B34779</t>
  </si>
  <si>
    <t>POTIGUARA PIRES DOS SANTOS</t>
  </si>
  <si>
    <t>B34780</t>
  </si>
  <si>
    <t>SILVIA BORTAGARAY GUASSO</t>
  </si>
  <si>
    <t>B34781</t>
  </si>
  <si>
    <t>VANESSA CAROLINE DOS SANTOS</t>
  </si>
  <si>
    <t>B34782</t>
  </si>
  <si>
    <t>GIULIANA GIULIAN</t>
  </si>
  <si>
    <t>00400000053500</t>
  </si>
  <si>
    <t>CIDADE BAIXA-HOSP ERNESTO DORNEL</t>
  </si>
  <si>
    <t>B34783</t>
  </si>
  <si>
    <t>EVERTON ANTINOLFI DA ROCHA</t>
  </si>
  <si>
    <t>B34784</t>
  </si>
  <si>
    <t>LUCIANA WESTPHAL TEIXEIRA</t>
  </si>
  <si>
    <t>B34785</t>
  </si>
  <si>
    <t>CLAUDIA DUTRA RIBEIRO</t>
  </si>
  <si>
    <t>B34786</t>
  </si>
  <si>
    <t>FELIPE ROLOFF KNEIB</t>
  </si>
  <si>
    <t>B34787</t>
  </si>
  <si>
    <t>TATIANA RUTHNER</t>
  </si>
  <si>
    <t>B34788</t>
  </si>
  <si>
    <t>ALINE GUIMARAES ETTORI</t>
  </si>
  <si>
    <t>B34789</t>
  </si>
  <si>
    <t>LUCIANO DE OLIVEIRA FERREIRA</t>
  </si>
  <si>
    <t>B34790</t>
  </si>
  <si>
    <t>ALEXANDRE JOSE ROSA</t>
  </si>
  <si>
    <t>B34791</t>
  </si>
  <si>
    <t>ALFREDO WILLIAM ARTINI</t>
  </si>
  <si>
    <t>B34792</t>
  </si>
  <si>
    <t>FABIANE LUZA CAMARGO</t>
  </si>
  <si>
    <t>B34794</t>
  </si>
  <si>
    <t>LUCIANE CORONETTI</t>
  </si>
  <si>
    <t>B34795</t>
  </si>
  <si>
    <t>ERON PEDROLO RAMOS</t>
  </si>
  <si>
    <t>B34799</t>
  </si>
  <si>
    <t>MARITA CORREA POVOA</t>
  </si>
  <si>
    <t>B34800</t>
  </si>
  <si>
    <t>LUIZ FERNANDO PINTO ANGILLO</t>
  </si>
  <si>
    <t>01962470000000</t>
  </si>
  <si>
    <t>CASSINO-PROJETO LITORAL</t>
  </si>
  <si>
    <t>B34801</t>
  </si>
  <si>
    <t>EMILENE MOSTARDEIRO</t>
  </si>
  <si>
    <t>B34802</t>
  </si>
  <si>
    <t>VERONICA OLIVEIRA SALAZAR</t>
  </si>
  <si>
    <t>B34806</t>
  </si>
  <si>
    <t>MARIA MATILDE CASTRO PADILHA</t>
  </si>
  <si>
    <t>B34807</t>
  </si>
  <si>
    <t>ELISANDRA DE CASSIA SILVA DE PAULA</t>
  </si>
  <si>
    <t>B34808</t>
  </si>
  <si>
    <t>PATRICIA WANDER PROVENSI</t>
  </si>
  <si>
    <t>B34809</t>
  </si>
  <si>
    <t>FERNANDA BRASIL MILANEZ</t>
  </si>
  <si>
    <t>11000000000000</t>
  </si>
  <si>
    <t>DILERMANDO DE AGUIAR</t>
  </si>
  <si>
    <t>B34810</t>
  </si>
  <si>
    <t>MICHELI OTT PIRES</t>
  </si>
  <si>
    <t>B34811</t>
  </si>
  <si>
    <t>BRUNA RUCKER</t>
  </si>
  <si>
    <t>B34812</t>
  </si>
  <si>
    <t>CIBELE CAMARGO VICENTE</t>
  </si>
  <si>
    <t>B34813</t>
  </si>
  <si>
    <t>MARCO ANTONIO GONTAN TIMM</t>
  </si>
  <si>
    <t>B34814</t>
  </si>
  <si>
    <t>NORTON PRATES</t>
  </si>
  <si>
    <t>B34815</t>
  </si>
  <si>
    <t>MAJO ALINE KRAUSE NUNES</t>
  </si>
  <si>
    <t>B34816</t>
  </si>
  <si>
    <t>JORGE LUIS BARCELOS DE CAMPOS</t>
  </si>
  <si>
    <t>B34818</t>
  </si>
  <si>
    <t>PAULO RICARDO FRANCO MORAES</t>
  </si>
  <si>
    <t>B34819</t>
  </si>
  <si>
    <t>RAFAEL LOUZADA JAEGER</t>
  </si>
  <si>
    <t>B34820</t>
  </si>
  <si>
    <t>SERGIO LUIZ DA SILVA SOUZA</t>
  </si>
  <si>
    <t>B34821</t>
  </si>
  <si>
    <t>MAYRA RIOS MACIEL</t>
  </si>
  <si>
    <t>B34822</t>
  </si>
  <si>
    <t>ANA CARINA ARNUTI ZIMMER</t>
  </si>
  <si>
    <t>B34823</t>
  </si>
  <si>
    <t>ADRIANO CORREA CIOCHETA</t>
  </si>
  <si>
    <t>05870000043500</t>
  </si>
  <si>
    <t>CERRO LARGO-P M DE UBIRETAMA</t>
  </si>
  <si>
    <t>B34824</t>
  </si>
  <si>
    <t>MARCELO BORCHERT BERGLER</t>
  </si>
  <si>
    <t>B34825</t>
  </si>
  <si>
    <t>CARLA JANAINA MAGDANZ DALLAGNOL</t>
  </si>
  <si>
    <t>B34826</t>
  </si>
  <si>
    <t>JAIRO RODRIGUES DOS SANTOS</t>
  </si>
  <si>
    <t>B34827</t>
  </si>
  <si>
    <t>HENRIQUE MIGUEL FRIEDRICH</t>
  </si>
  <si>
    <t>B34829</t>
  </si>
  <si>
    <t>EDERSON MULLER</t>
  </si>
  <si>
    <t>B34830</t>
  </si>
  <si>
    <t>JACIELI DAVID WEIPPERT</t>
  </si>
  <si>
    <t>B34832</t>
  </si>
  <si>
    <t>THIAGO RIBEIRO TIMM</t>
  </si>
  <si>
    <t>B34833</t>
  </si>
  <si>
    <t>TANISA FERRAZZA</t>
  </si>
  <si>
    <t>B34834</t>
  </si>
  <si>
    <t>EDSON RENATO GRIESANG</t>
  </si>
  <si>
    <t>B34836</t>
  </si>
  <si>
    <t>FERNANDA RAVASIO RODRIGUES MAIDANA</t>
  </si>
  <si>
    <t>B34837</t>
  </si>
  <si>
    <t>ANA CAROLINA KERBER</t>
  </si>
  <si>
    <t>B34838</t>
  </si>
  <si>
    <t>MARCIO HENRIQUE APRATO REUSE</t>
  </si>
  <si>
    <t>B34839</t>
  </si>
  <si>
    <t>FERNANDO PRESTES RIBEIRO</t>
  </si>
  <si>
    <t>B34840</t>
  </si>
  <si>
    <t>EDSON ABBEHUSEN JUNIOR</t>
  </si>
  <si>
    <t>B34841</t>
  </si>
  <si>
    <t>CATIA PARIZOTTO</t>
  </si>
  <si>
    <t>B34843</t>
  </si>
  <si>
    <t>MARCELO DA FONTOURA</t>
  </si>
  <si>
    <t>B34844</t>
  </si>
  <si>
    <t>FILIPE LESSA PORCHER</t>
  </si>
  <si>
    <t>B34845</t>
  </si>
  <si>
    <t>FABIANE SAMPAIO DE CASTRO</t>
  </si>
  <si>
    <t>B34846</t>
  </si>
  <si>
    <t>ISABEL DIEHL DE MELLO</t>
  </si>
  <si>
    <t>B34849</t>
  </si>
  <si>
    <t>CATIANA GILDA CORREA</t>
  </si>
  <si>
    <t>B34850</t>
  </si>
  <si>
    <t>TATIANE DE AVILA MEIRELLES</t>
  </si>
  <si>
    <t>B34851</t>
  </si>
  <si>
    <t>ISMAEL JOSE DAPONT</t>
  </si>
  <si>
    <t>B34852</t>
  </si>
  <si>
    <t>PEDRO LEOPOLDO HUYER ELY</t>
  </si>
  <si>
    <t>B34853</t>
  </si>
  <si>
    <t>RODRIGO ALEXANDRE ROSSINI</t>
  </si>
  <si>
    <t>00512500000000</t>
  </si>
  <si>
    <t>B34855</t>
  </si>
  <si>
    <t>ALINI ALVES DA MAIA</t>
  </si>
  <si>
    <t>B34856</t>
  </si>
  <si>
    <t>RICARDO GUERRA SARACOL</t>
  </si>
  <si>
    <t>B34857</t>
  </si>
  <si>
    <t>ELIANE SANSONOVICZ PASE</t>
  </si>
  <si>
    <t>B34858</t>
  </si>
  <si>
    <t>DIOGO SILVEIRA DOS SANTOS</t>
  </si>
  <si>
    <t>B34859</t>
  </si>
  <si>
    <t>MAIQUE PIRES NICOLA</t>
  </si>
  <si>
    <t>03600000102100</t>
  </si>
  <si>
    <t>SANTIAGO-PA CAPAO DO CIPO</t>
  </si>
  <si>
    <t>B34860</t>
  </si>
  <si>
    <t>JUCIANE DOS ANJOS</t>
  </si>
  <si>
    <t>B34861</t>
  </si>
  <si>
    <t>ATOS HENRIQUE GONCALVES PINHEIRO</t>
  </si>
  <si>
    <t>B34864</t>
  </si>
  <si>
    <t>MIRIAM SOLANGE CASAROTTO</t>
  </si>
  <si>
    <t>B34866</t>
  </si>
  <si>
    <t>TAIS LENIRA BORGES DE SOUZA</t>
  </si>
  <si>
    <t>B34867</t>
  </si>
  <si>
    <t>ANTONIO VILMAR SCHOPPAN</t>
  </si>
  <si>
    <t>B34869</t>
  </si>
  <si>
    <t>PEDRO GUIMARAES DE CAMARGO</t>
  </si>
  <si>
    <t>00101151501200</t>
  </si>
  <si>
    <t>FINANCEIRO-GMF-FLUXO DE CAIXA</t>
  </si>
  <si>
    <t>B34870</t>
  </si>
  <si>
    <t>RUDIMAR LUIS COMPAGNONI</t>
  </si>
  <si>
    <t>B34871</t>
  </si>
  <si>
    <t>ANDREA FREITAS DE ABREU</t>
  </si>
  <si>
    <t>B34872</t>
  </si>
  <si>
    <t>SILVANE MARIA TAIAROL</t>
  </si>
  <si>
    <t>B34873</t>
  </si>
  <si>
    <t>DENISE DAL MAS</t>
  </si>
  <si>
    <t>B34874</t>
  </si>
  <si>
    <t>ANA PAULA DOS SANTOS FRAGA</t>
  </si>
  <si>
    <t>B34875</t>
  </si>
  <si>
    <t>ZENAIDE BOTLENDER TROJAHN</t>
  </si>
  <si>
    <t>B34878</t>
  </si>
  <si>
    <t>SAMANTHA FIGUEIRO DA FONTOURA</t>
  </si>
  <si>
    <t>B34879</t>
  </si>
  <si>
    <t>GRAZIELI SCHVANTS CENTENO</t>
  </si>
  <si>
    <t>B34881</t>
  </si>
  <si>
    <t>FATIMA CRISTINA SIQUEIRA DE MEDEIROS</t>
  </si>
  <si>
    <t>01171160000000</t>
  </si>
  <si>
    <t>ARROIO DOS RATOS-FORMACAO</t>
  </si>
  <si>
    <t>B34882</t>
  </si>
  <si>
    <t>MARCIO GONCALVES DIAS</t>
  </si>
  <si>
    <t>B34884</t>
  </si>
  <si>
    <t>FELIPE CHIESA PICETTI</t>
  </si>
  <si>
    <t>B34885</t>
  </si>
  <si>
    <t>ALESSANDRO RODRIGO HOPNER</t>
  </si>
  <si>
    <t>B34886</t>
  </si>
  <si>
    <t>JOAO HEITOR DE TONI</t>
  </si>
  <si>
    <t>B34887</t>
  </si>
  <si>
    <t>VIVIAN CASTILHA DO COUTO</t>
  </si>
  <si>
    <t>B34889</t>
  </si>
  <si>
    <t>MARIELE CRISTINA SCHEFFEL</t>
  </si>
  <si>
    <t>B34890</t>
  </si>
  <si>
    <t>TAIS KAUER</t>
  </si>
  <si>
    <t>B34891</t>
  </si>
  <si>
    <t>CRISLEINE GUERREIRO NUNES</t>
  </si>
  <si>
    <t>B34892</t>
  </si>
  <si>
    <t>RITA ELISIANE DIAS PORTELLA</t>
  </si>
  <si>
    <t>B34893</t>
  </si>
  <si>
    <t>MOACIR BORBA SOARES</t>
  </si>
  <si>
    <t>B34894</t>
  </si>
  <si>
    <t>RITA SEBBEN MARTINS</t>
  </si>
  <si>
    <t>B34895</t>
  </si>
  <si>
    <t>VIVIAN IZABEL WAGNER</t>
  </si>
  <si>
    <t>B34896</t>
  </si>
  <si>
    <t>FABIO JUNIOR DA SILVA MACHADO</t>
  </si>
  <si>
    <t>B34898</t>
  </si>
  <si>
    <t>SANDRA RODRIGUES DEBESAITYS</t>
  </si>
  <si>
    <t>B34899</t>
  </si>
  <si>
    <t>RAMON SCHONARDIE</t>
  </si>
  <si>
    <t>B34900</t>
  </si>
  <si>
    <t>BRUNA GUIMARAES DA SILVA</t>
  </si>
  <si>
    <t>B34902</t>
  </si>
  <si>
    <t>PRISCILA CAROLINA REIS DE SOUZA</t>
  </si>
  <si>
    <t>B34903</t>
  </si>
  <si>
    <t>SUELEN TEIXEIRA DE MENESES BANDEIRA</t>
  </si>
  <si>
    <t>B34905</t>
  </si>
  <si>
    <t>RODRIGO VON MUHLEN</t>
  </si>
  <si>
    <t>B34906</t>
  </si>
  <si>
    <t>TOBIAS MAGALHAES DE AGUIAR</t>
  </si>
  <si>
    <t>B34909</t>
  </si>
  <si>
    <t>MARCIA LEANDRA GARCIA</t>
  </si>
  <si>
    <t>B34910</t>
  </si>
  <si>
    <t>RONALDO DE NEGREIROS FREIRE</t>
  </si>
  <si>
    <t>B34912</t>
  </si>
  <si>
    <t>FERNANDO LAZZARI</t>
  </si>
  <si>
    <t>B34913</t>
  </si>
  <si>
    <t>VIVIAN BRUM TEIXEIRA</t>
  </si>
  <si>
    <t>B34916</t>
  </si>
  <si>
    <t>MARISA LONGO BERNARDI</t>
  </si>
  <si>
    <t>01220000048400</t>
  </si>
  <si>
    <t>BARAO DE COTEGIPE-P M SAO VALENTIM</t>
  </si>
  <si>
    <t>B34918</t>
  </si>
  <si>
    <t>RODRIGO PRETTO BUSS</t>
  </si>
  <si>
    <t>B34919</t>
  </si>
  <si>
    <t>CARLOS FLORIANO GUDOLLE</t>
  </si>
  <si>
    <t>B34920</t>
  </si>
  <si>
    <t>LUCIANA BALDEZ DE FREITAS</t>
  </si>
  <si>
    <t>B34921</t>
  </si>
  <si>
    <t>PAULO RICARDO ROQUE PINTO</t>
  </si>
  <si>
    <t>B34923</t>
  </si>
  <si>
    <t>CARLOS HENRIQUE GUIMARAES DE ANDRADE</t>
  </si>
  <si>
    <t>B34924</t>
  </si>
  <si>
    <t>CRISTIAN COUTINHO MALMACEDA</t>
  </si>
  <si>
    <t>B34925</t>
  </si>
  <si>
    <t>ANA PAULA DE SOUZA</t>
  </si>
  <si>
    <t>B34927</t>
  </si>
  <si>
    <t>FERNANDO KRUM FERREIRA</t>
  </si>
  <si>
    <t>B34931</t>
  </si>
  <si>
    <t>MARCIO MADEIRA SALDANHA</t>
  </si>
  <si>
    <t>B34932</t>
  </si>
  <si>
    <t>VIVIANE BENITES REMIAO RIBEIRO</t>
  </si>
  <si>
    <t>B34933</t>
  </si>
  <si>
    <t>ARQUIMEDES JOSE THOME</t>
  </si>
  <si>
    <t>B34934</t>
  </si>
  <si>
    <t>IAREMA DE CASTRO ROJAS</t>
  </si>
  <si>
    <t>00101151601200</t>
  </si>
  <si>
    <t>FINANCEIRO-GAT-AREA TECNICA</t>
  </si>
  <si>
    <t>B34935</t>
  </si>
  <si>
    <t>VALERIA SAMPEDRO CARLOTTO</t>
  </si>
  <si>
    <t>B34936</t>
  </si>
  <si>
    <t>CATIA BERTOLIN</t>
  </si>
  <si>
    <t>B34937</t>
  </si>
  <si>
    <t>VIVIANE CHAVES DA SILVA SCHMIDT</t>
  </si>
  <si>
    <t>B34938</t>
  </si>
  <si>
    <t>LILIAN DA SILVA MARTINS</t>
  </si>
  <si>
    <t>B34939</t>
  </si>
  <si>
    <t>TIZA MARILIA SALAZAR</t>
  </si>
  <si>
    <t>B34940</t>
  </si>
  <si>
    <t>CARINA FAURI</t>
  </si>
  <si>
    <t>B34941</t>
  </si>
  <si>
    <t>FULVIO DA SILVA MOREIRA</t>
  </si>
  <si>
    <t>B34942</t>
  </si>
  <si>
    <t>FERNANDO DICKIE DE CASTILHOS</t>
  </si>
  <si>
    <t>B34943</t>
  </si>
  <si>
    <t>MEILI SUELEN VIVIAN</t>
  </si>
  <si>
    <t>MAURICIO MARNEI DA ROSA</t>
  </si>
  <si>
    <t>B34946</t>
  </si>
  <si>
    <t>CESAR LUIZ FREIBERGER</t>
  </si>
  <si>
    <t>B34947</t>
  </si>
  <si>
    <t>FERNANDO SCEZNY</t>
  </si>
  <si>
    <t>B34948</t>
  </si>
  <si>
    <t>CRISTIANE MARTINS ISNARDI DA SILVEIRA</t>
  </si>
  <si>
    <t>B34949</t>
  </si>
  <si>
    <t>NEITOR BASTIANI</t>
  </si>
  <si>
    <t>B34950</t>
  </si>
  <si>
    <t>RODRIGO DOS SANTOS GONCALVES</t>
  </si>
  <si>
    <t>B34951</t>
  </si>
  <si>
    <t>ELISANGELA PERACA BITTENCOURT TEIXEIRA</t>
  </si>
  <si>
    <t>B34952</t>
  </si>
  <si>
    <t>ARIELE BORGES</t>
  </si>
  <si>
    <t>MARCELO EDVINO FENNER</t>
  </si>
  <si>
    <t>B34954</t>
  </si>
  <si>
    <t>FERNANDA MATTE CAVALCANTE</t>
  </si>
  <si>
    <t>B34955</t>
  </si>
  <si>
    <t>ANTONIO CARLOS DA COSTA BUBOLS</t>
  </si>
  <si>
    <t>B34957</t>
  </si>
  <si>
    <t>PATRICIA ZANELA</t>
  </si>
  <si>
    <t>B34958</t>
  </si>
  <si>
    <t>VANESSA CONTERATTO</t>
  </si>
  <si>
    <t>B34959</t>
  </si>
  <si>
    <t>DESIREE CRIPPA MENTIACA</t>
  </si>
  <si>
    <t>B34960</t>
  </si>
  <si>
    <t>EDUARDO SCHMIDT DOS ANJOS</t>
  </si>
  <si>
    <t>11190000000000</t>
  </si>
  <si>
    <t>BOQUEIRAO DO LEAO</t>
  </si>
  <si>
    <t>ELIANE LUIZA ODIA</t>
  </si>
  <si>
    <t>05730000000000</t>
  </si>
  <si>
    <t>SAO JOAO DA URTIGA</t>
  </si>
  <si>
    <t>B34962</t>
  </si>
  <si>
    <t>SABRINA DE ARRUDA KUHN</t>
  </si>
  <si>
    <t>B34963</t>
  </si>
  <si>
    <t>HADASSA LUIZA O S AGUIAR DA CUNHA</t>
  </si>
  <si>
    <t>B34964</t>
  </si>
  <si>
    <t>LUCIANA TARTAKOWSKY SIERRA</t>
  </si>
  <si>
    <t>B34965</t>
  </si>
  <si>
    <t>MARCEL GUILHERME DAMBROSO</t>
  </si>
  <si>
    <t>B34966</t>
  </si>
  <si>
    <t>RITA DE CASSIA FERREIRA OLIVEIRA</t>
  </si>
  <si>
    <t>B34967</t>
  </si>
  <si>
    <t>ELIANE KRUMENAUER DE ALMEIDA</t>
  </si>
  <si>
    <t>B34968</t>
  </si>
  <si>
    <t>FERNANDO SALIM PACHECO</t>
  </si>
  <si>
    <t>B34969</t>
  </si>
  <si>
    <t>SUSANA SANTANA SILVA</t>
  </si>
  <si>
    <t>B34970</t>
  </si>
  <si>
    <t>MARCO AURELIO DOS SANTOS CABRAL</t>
  </si>
  <si>
    <t>B34971</t>
  </si>
  <si>
    <t>PEDRO LUIZ PEREIRA PIRES</t>
  </si>
  <si>
    <t>B34973</t>
  </si>
  <si>
    <t>KELEN MARTINS ABRITA</t>
  </si>
  <si>
    <t>B34974</t>
  </si>
  <si>
    <t>FERNANDO ZANCO</t>
  </si>
  <si>
    <t>B34975</t>
  </si>
  <si>
    <t>FABIO MARTINS BARROS</t>
  </si>
  <si>
    <t>B34976</t>
  </si>
  <si>
    <t>IARA LORIEN DE SOUZA UMPIERRE</t>
  </si>
  <si>
    <t>B34978</t>
  </si>
  <si>
    <t>FERNANDA MACHADO MARTINS</t>
  </si>
  <si>
    <t>B34979</t>
  </si>
  <si>
    <t>ALINE DAL BOSCO TOME</t>
  </si>
  <si>
    <t>B34980</t>
  </si>
  <si>
    <t>LEANDRO MANFROI LUNARDELLI</t>
  </si>
  <si>
    <t>B34981</t>
  </si>
  <si>
    <t>RICARDO PASQUETTI</t>
  </si>
  <si>
    <t>10840000000000</t>
  </si>
  <si>
    <t>AUREA</t>
  </si>
  <si>
    <t>B34982</t>
  </si>
  <si>
    <t>VINICIUS RAUPP COELHO</t>
  </si>
  <si>
    <t>B34983</t>
  </si>
  <si>
    <t>CAROLINA REGINATO BECKERLE</t>
  </si>
  <si>
    <t>B34984</t>
  </si>
  <si>
    <t>ALEXANDRE FERREIRA MUNHOZ</t>
  </si>
  <si>
    <t>B34986</t>
  </si>
  <si>
    <t>JULIANA VELHO DOHNERT</t>
  </si>
  <si>
    <t>B34987</t>
  </si>
  <si>
    <t>SILVANE DIAS DA ROSA GUTERRES</t>
  </si>
  <si>
    <t>B34988</t>
  </si>
  <si>
    <t>JORGE LUIS ROCHA BRITTO</t>
  </si>
  <si>
    <t>B34990</t>
  </si>
  <si>
    <t>LISIANE TORRE DAMBROS</t>
  </si>
  <si>
    <t>B34991</t>
  </si>
  <si>
    <t>GEILE ALINE LUTTJOHANN</t>
  </si>
  <si>
    <t>B34992</t>
  </si>
  <si>
    <t>FABIO PAVINATTO JOB</t>
  </si>
  <si>
    <t>B34993</t>
  </si>
  <si>
    <t>RITA DE CASSIA MOR</t>
  </si>
  <si>
    <t>B34995</t>
  </si>
  <si>
    <t>RAFAEL FRAGA NOTARGIACOMO</t>
  </si>
  <si>
    <t>B34996</t>
  </si>
  <si>
    <t>ADRIANO FAGUNDES CAMELLO</t>
  </si>
  <si>
    <t>B34998</t>
  </si>
  <si>
    <t>RAFAEL GERHARDT DE CASTRO</t>
  </si>
  <si>
    <t>B34999</t>
  </si>
  <si>
    <t>JUREMIR VIEIRA SANTOS NETO</t>
  </si>
  <si>
    <t>B35000</t>
  </si>
  <si>
    <t>FLAVIO JOSE DE LORENZI FILHO</t>
  </si>
  <si>
    <t>B35001</t>
  </si>
  <si>
    <t>GILMAR FERREIRA FRAGA</t>
  </si>
  <si>
    <t>B35002</t>
  </si>
  <si>
    <t>LIEGE RIBEIRO GONCALVES</t>
  </si>
  <si>
    <t>B35004</t>
  </si>
  <si>
    <t>KATIA ELISIANE COMPANY</t>
  </si>
  <si>
    <t>B35005</t>
  </si>
  <si>
    <t>JAIRO ALOISIO DE LIMA DA SILVA JUNIOR</t>
  </si>
  <si>
    <t>B35006</t>
  </si>
  <si>
    <t>JARBAS BORGES DE ALMEIDA</t>
  </si>
  <si>
    <t>B35007</t>
  </si>
  <si>
    <t>ARIEL SCHENATTO</t>
  </si>
  <si>
    <t>B35009</t>
  </si>
  <si>
    <t>TALITHA MARTINS TABAJARA</t>
  </si>
  <si>
    <t>B35011</t>
  </si>
  <si>
    <t>DANIELI FUMACO BARBOSA</t>
  </si>
  <si>
    <t>B35012</t>
  </si>
  <si>
    <t>MARCELO DILELIO NOBLE</t>
  </si>
  <si>
    <t>B35013</t>
  </si>
  <si>
    <t>JAQUELINE DALPIZZOLO</t>
  </si>
  <si>
    <t>B35014</t>
  </si>
  <si>
    <t>PAULO FERNANDO XAVIER LOPES</t>
  </si>
  <si>
    <t>B35015</t>
  </si>
  <si>
    <t>MAGDA VIDAL BARROS</t>
  </si>
  <si>
    <t>B35016</t>
  </si>
  <si>
    <t>GILMARA MARTINS PEREIRA</t>
  </si>
  <si>
    <t>B35018</t>
  </si>
  <si>
    <t>SANDRO KELLER</t>
  </si>
  <si>
    <t>B35019</t>
  </si>
  <si>
    <t>JOSE HENRIQUE FERREIRA</t>
  </si>
  <si>
    <t>B35020</t>
  </si>
  <si>
    <t>GALILEU FREITAS MAIOLI</t>
  </si>
  <si>
    <t>00102140101100</t>
  </si>
  <si>
    <t>SECRETARIA-ADMINISTRACAO-APOIO</t>
  </si>
  <si>
    <t>B35022</t>
  </si>
  <si>
    <t>MARCIO SCHARDOSIM MAGNUS</t>
  </si>
  <si>
    <t>B35023</t>
  </si>
  <si>
    <t>ALEXANDRA PIENIZ MIRANDA</t>
  </si>
  <si>
    <t>B35025</t>
  </si>
  <si>
    <t>ELISETE PEROTONI</t>
  </si>
  <si>
    <t>B35026</t>
  </si>
  <si>
    <t>TATIANA POVOA DIAS FERREIRA</t>
  </si>
  <si>
    <t>B35027</t>
  </si>
  <si>
    <t>SAULO DA SILVA MARQUES</t>
  </si>
  <si>
    <t>B35028</t>
  </si>
  <si>
    <t>CARLA LEAO BRANCO</t>
  </si>
  <si>
    <t>B35029</t>
  </si>
  <si>
    <t>BERNARDO MAHR</t>
  </si>
  <si>
    <t>B35031</t>
  </si>
  <si>
    <t>RAFAEL MENA IRIGOYEN</t>
  </si>
  <si>
    <t>B35032</t>
  </si>
  <si>
    <t>SIMONE MAIA LOPES</t>
  </si>
  <si>
    <t>B35033</t>
  </si>
  <si>
    <t>GIULIANO RAMOS PADILHA</t>
  </si>
  <si>
    <t>B35034</t>
  </si>
  <si>
    <t>MARCE BENELICE SOUZA DA SILVA</t>
  </si>
  <si>
    <t>B35035</t>
  </si>
  <si>
    <t>RODRIGO CORTEZ DE ANDRADE</t>
  </si>
  <si>
    <t>B35036</t>
  </si>
  <si>
    <t>MARCELO RUMPEL ZIQUINATTI</t>
  </si>
  <si>
    <t>B35037</t>
  </si>
  <si>
    <t>CATIA ELISANGELA LIMA</t>
  </si>
  <si>
    <t>B35038</t>
  </si>
  <si>
    <t>ROSEMARY DE LIMA MACHADO ANTUNES</t>
  </si>
  <si>
    <t>B35039</t>
  </si>
  <si>
    <t>JUAREZ ANDRADE RODRIGUES</t>
  </si>
  <si>
    <t>B35040</t>
  </si>
  <si>
    <t>ANDERSON DORNELLES DA SILVA</t>
  </si>
  <si>
    <t>B35041</t>
  </si>
  <si>
    <t>BRUNO COSTA DOS SANTOS</t>
  </si>
  <si>
    <t>B35042</t>
  </si>
  <si>
    <t>NELSON WEYNE MARQUES</t>
  </si>
  <si>
    <t>B35043</t>
  </si>
  <si>
    <t>KARLA LANGE KERKHOWE</t>
  </si>
  <si>
    <t>B35044</t>
  </si>
  <si>
    <t>CRISTIANE GORETTI GOSSLER</t>
  </si>
  <si>
    <t>B35045</t>
  </si>
  <si>
    <t>MARIA LUIZA CHEQUIM ALONSO</t>
  </si>
  <si>
    <t>B35046</t>
  </si>
  <si>
    <t>RODRIGO FRIEDRICH</t>
  </si>
  <si>
    <t>B35047</t>
  </si>
  <si>
    <t>MARCOS VINICIUS DE SOUZA REIS</t>
  </si>
  <si>
    <t>B35048</t>
  </si>
  <si>
    <t>LUIZ CHIARELLO</t>
  </si>
  <si>
    <t>B35049</t>
  </si>
  <si>
    <t>ALESSANDRA BRAGANTINE TESSARO</t>
  </si>
  <si>
    <t>B35050</t>
  </si>
  <si>
    <t>NILTON VANIUS ALVARENGA DOS SANTOS</t>
  </si>
  <si>
    <t>B35051</t>
  </si>
  <si>
    <t>JOSE GERALDO PINTO DE MELO</t>
  </si>
  <si>
    <t>09430000015300</t>
  </si>
  <si>
    <t>TRAMANDAI-FORO TRAMANDAI</t>
  </si>
  <si>
    <t>B35052</t>
  </si>
  <si>
    <t>KATIUSSA DOS SANTOS EILERT</t>
  </si>
  <si>
    <t>B35053</t>
  </si>
  <si>
    <t>CARLOS EDUARDO BOBSIN</t>
  </si>
  <si>
    <t>00112490000000</t>
  </si>
  <si>
    <t>PRAIA DE BELAS SHOPP-FUNCIONARIOS EM DISPONIBILIDA</t>
  </si>
  <si>
    <t>B35054</t>
  </si>
  <si>
    <t>FERNANDO LUIZ MASSAFUMI IWAZAKI</t>
  </si>
  <si>
    <t>B35055</t>
  </si>
  <si>
    <t>RENAN SACHET</t>
  </si>
  <si>
    <t>B35056</t>
  </si>
  <si>
    <t>CRISTINA DARIO</t>
  </si>
  <si>
    <t>B35057</t>
  </si>
  <si>
    <t>ADRIANA BORTOLIN DE LIMA</t>
  </si>
  <si>
    <t>B35058</t>
  </si>
  <si>
    <t>FELIPE DOS SANTOS TEIXEIRA</t>
  </si>
  <si>
    <t>B35059</t>
  </si>
  <si>
    <t>SILVIA FERNANDA DE SOUSA RODRIGUES</t>
  </si>
  <si>
    <t>B35060</t>
  </si>
  <si>
    <t>LISIANE DE FATIMA ARRIECHE PINHEIRO</t>
  </si>
  <si>
    <t>B35061</t>
  </si>
  <si>
    <t>RAQUEL LIDIANE SONDA</t>
  </si>
  <si>
    <t>B35062</t>
  </si>
  <si>
    <t>MARCIO JOSE KELLER</t>
  </si>
  <si>
    <t>B35063</t>
  </si>
  <si>
    <t>GERUZA ESTEVES BORGES</t>
  </si>
  <si>
    <t>B35064</t>
  </si>
  <si>
    <t>CELSO LUCKMANN</t>
  </si>
  <si>
    <t>B35065</t>
  </si>
  <si>
    <t>GUILHERME DA SILVA MARQUES</t>
  </si>
  <si>
    <t>B35066</t>
  </si>
  <si>
    <t>GABRIELA DOS SANTOS PEREIRA LAUTERT</t>
  </si>
  <si>
    <t>B35067</t>
  </si>
  <si>
    <t>ANA RITA COSTA GEHLEN</t>
  </si>
  <si>
    <t>B35068</t>
  </si>
  <si>
    <t>LICIA VIAN FONTOURA DE SOUZA</t>
  </si>
  <si>
    <t>B35069</t>
  </si>
  <si>
    <t>LUCIANA MAINES DA SILVA</t>
  </si>
  <si>
    <t>B35070</t>
  </si>
  <si>
    <t>CLAUDIA CAVALCANTI CARNEIRO MONTEIRO</t>
  </si>
  <si>
    <t>B35071</t>
  </si>
  <si>
    <t>ALINE SALDANHA AMMES</t>
  </si>
  <si>
    <t>B35072</t>
  </si>
  <si>
    <t>LIVIA CORNETET DEI RICARDI</t>
  </si>
  <si>
    <t>B35073</t>
  </si>
  <si>
    <t>MARCIO DA SILVA BIANCHINI</t>
  </si>
  <si>
    <t>B35074</t>
  </si>
  <si>
    <t>JOAO JULIMAR CALDEIRA RAMOS</t>
  </si>
  <si>
    <t>B35075</t>
  </si>
  <si>
    <t>FABIANO MARIA DA SILVA</t>
  </si>
  <si>
    <t>B35076</t>
  </si>
  <si>
    <t>SUELEN SOUSA</t>
  </si>
  <si>
    <t>B35077</t>
  </si>
  <si>
    <t>THAIS DA SILVA GOMES</t>
  </si>
  <si>
    <t>B35078</t>
  </si>
  <si>
    <t>RICARDO MORAES DE LIMA</t>
  </si>
  <si>
    <t>LUCIELE ALVES CABREIRA CARDOSO</t>
  </si>
  <si>
    <t>10630000000000</t>
  </si>
  <si>
    <t>HULHA NEGRA</t>
  </si>
  <si>
    <t>B35080</t>
  </si>
  <si>
    <t>PATRICIA MACHADO VARGAS</t>
  </si>
  <si>
    <t>B35081</t>
  </si>
  <si>
    <t>LUIZ CLAUDIO DA COSTA</t>
  </si>
  <si>
    <t>B35082</t>
  </si>
  <si>
    <t>NATHAN SASSI MENEGUZZI</t>
  </si>
  <si>
    <t>00100830611000</t>
  </si>
  <si>
    <t>NEGOCIOS ESPECI-GCBS-GER COR BANC SUB-CH</t>
  </si>
  <si>
    <t>B35083</t>
  </si>
  <si>
    <t>LARISSA CARNEIRO DA CUNHA</t>
  </si>
  <si>
    <t>B35084</t>
  </si>
  <si>
    <t>FERNANDA CARINE BRANDAO</t>
  </si>
  <si>
    <t>B35085</t>
  </si>
  <si>
    <t>RENATA AMADO SEVERO</t>
  </si>
  <si>
    <t>10660000000000</t>
  </si>
  <si>
    <t>PARAISO DO SUL</t>
  </si>
  <si>
    <t>B35086</t>
  </si>
  <si>
    <t>FILIPE MARTINO BRAYER</t>
  </si>
  <si>
    <t>B35087</t>
  </si>
  <si>
    <t>ALINE MALAQUIAS DE ALMEIDA</t>
  </si>
  <si>
    <t>B35089</t>
  </si>
  <si>
    <t>DENIS ROGER DE SOUZA NUNES</t>
  </si>
  <si>
    <t>B35090</t>
  </si>
  <si>
    <t>FABRICIO POMNITZ PICCINI</t>
  </si>
  <si>
    <t>B35091</t>
  </si>
  <si>
    <t>FERNANDA MELCHIONNA E SILVA</t>
  </si>
  <si>
    <t>B35092</t>
  </si>
  <si>
    <t>BRUNNO SCHMITT RODRIGUES</t>
  </si>
  <si>
    <t>B35093</t>
  </si>
  <si>
    <t>CRISTIANE BELMONTE PENTEADO</t>
  </si>
  <si>
    <t>B35094</t>
  </si>
  <si>
    <t>RONALDO VIEIRA</t>
  </si>
  <si>
    <t>B35095</t>
  </si>
  <si>
    <t>VINICIUS POMPERMAYER ZENI</t>
  </si>
  <si>
    <t>B35096</t>
  </si>
  <si>
    <t>ANA SILVIA CORTEZE</t>
  </si>
  <si>
    <t>B35097</t>
  </si>
  <si>
    <t>VALDEMIR DAMIAO SANTOS DOS SANTOS</t>
  </si>
  <si>
    <t>B35098</t>
  </si>
  <si>
    <t>JANAINE DA LUZ BORGES</t>
  </si>
  <si>
    <t>B35099</t>
  </si>
  <si>
    <t>MARCELO AMARAL GONCALVES</t>
  </si>
  <si>
    <t>B35100</t>
  </si>
  <si>
    <t>THAIS BAGNARA</t>
  </si>
  <si>
    <t>B35101</t>
  </si>
  <si>
    <t>IGOR ELESBAO AZZOLIN</t>
  </si>
  <si>
    <t>B35103</t>
  </si>
  <si>
    <t>ADRIANO ROBERTO DO COUTO</t>
  </si>
  <si>
    <t>B35104</t>
  </si>
  <si>
    <t>ADRIANA CAMARGO</t>
  </si>
  <si>
    <t>B35108</t>
  </si>
  <si>
    <t>CASSIANA ESPINDOLA DE SOUZA</t>
  </si>
  <si>
    <t>B35109</t>
  </si>
  <si>
    <t>GILVANA APARECIDA COSTA KULINSKI</t>
  </si>
  <si>
    <t>B35110</t>
  </si>
  <si>
    <t>BIANCA MULLING SAINZ</t>
  </si>
  <si>
    <t>B35111</t>
  </si>
  <si>
    <t>SANDRA ROSANE FERREIRA PEREIRA</t>
  </si>
  <si>
    <t>B35112</t>
  </si>
  <si>
    <t>DIANA FATIMA VITORELO</t>
  </si>
  <si>
    <t>B35113</t>
  </si>
  <si>
    <t>VOLMIR JOSE PEREIRA</t>
  </si>
  <si>
    <t>B35114</t>
  </si>
  <si>
    <t>PAULO RICARDO SESSIM DA COSTA ZILIOTTO</t>
  </si>
  <si>
    <t>B35115</t>
  </si>
  <si>
    <t>REJANE ZANETTI</t>
  </si>
  <si>
    <t>B35116</t>
  </si>
  <si>
    <t>ITAMARA PINTO BRUM</t>
  </si>
  <si>
    <t>B35118</t>
  </si>
  <si>
    <t>MARCIO TRINDADE SEVERO</t>
  </si>
  <si>
    <t>B35119</t>
  </si>
  <si>
    <t>CARLA DELAVECHIA</t>
  </si>
  <si>
    <t>B35120</t>
  </si>
  <si>
    <t>FELIX ABRAN DIPP</t>
  </si>
  <si>
    <t>SAMUEL PETROLI</t>
  </si>
  <si>
    <t>B35122</t>
  </si>
  <si>
    <t>CAMILO ACUNHA MAHFUZ</t>
  </si>
  <si>
    <t>B35123</t>
  </si>
  <si>
    <t>EDNA EVA VESENICK MIOLA</t>
  </si>
  <si>
    <t>B35124</t>
  </si>
  <si>
    <t>LETICIA RADDATZ</t>
  </si>
  <si>
    <t>04282490200000</t>
  </si>
  <si>
    <t>TUPARENDI-DISP-CEDIDOS</t>
  </si>
  <si>
    <t>B35125</t>
  </si>
  <si>
    <t>LUIZ CARLOS STEINDORFF</t>
  </si>
  <si>
    <t>B35126</t>
  </si>
  <si>
    <t>FERNANDO CARLOSSO DE OLIVEIRA</t>
  </si>
  <si>
    <t>B35127</t>
  </si>
  <si>
    <t>MARLECI OLIVEIRA DA SILVA</t>
  </si>
  <si>
    <t>B35129</t>
  </si>
  <si>
    <t>ZILMA BRENA DA ROSA</t>
  </si>
  <si>
    <t>B35130</t>
  </si>
  <si>
    <t>CAMILA MORALES JACQUES</t>
  </si>
  <si>
    <t>B35131</t>
  </si>
  <si>
    <t>VALTER CASTILHOS BEILKE</t>
  </si>
  <si>
    <t>B35132</t>
  </si>
  <si>
    <t>FERNANDA CARVALHO MAGALHAES</t>
  </si>
  <si>
    <t>B35133</t>
  </si>
  <si>
    <t>NOREMIA FOLLETTO</t>
  </si>
  <si>
    <t>B35134</t>
  </si>
  <si>
    <t>SAMIRA BEDINOT AGUIAR</t>
  </si>
  <si>
    <t>B35135</t>
  </si>
  <si>
    <t>AGUINALDO FABIO KONOWALUK SANTOS</t>
  </si>
  <si>
    <t>B35136</t>
  </si>
  <si>
    <t>ANTONIO LUIS HAAS</t>
  </si>
  <si>
    <t>B35137</t>
  </si>
  <si>
    <t>LUCIANE VIANNA FONSECA</t>
  </si>
  <si>
    <t>B35138</t>
  </si>
  <si>
    <t>NARLE DE BRITTO BARBOZA</t>
  </si>
  <si>
    <t>B35139</t>
  </si>
  <si>
    <t>IVONE HELENA DE CASTRO VIRGINIO</t>
  </si>
  <si>
    <t>B35140</t>
  </si>
  <si>
    <t>IGOR DE MATOS LOPES</t>
  </si>
  <si>
    <t>B35141</t>
  </si>
  <si>
    <t>MARCELO GUIMARAES FREITAS</t>
  </si>
  <si>
    <t>05470000000000</t>
  </si>
  <si>
    <t>CAPELA DE SANTANA</t>
  </si>
  <si>
    <t>B35142</t>
  </si>
  <si>
    <t>CESAR BITTAR POJO</t>
  </si>
  <si>
    <t>B35143</t>
  </si>
  <si>
    <t>LUCIANE BERGMANN SCHULZ</t>
  </si>
  <si>
    <t>B35145</t>
  </si>
  <si>
    <t>KARINA DUARTE PIEGAS</t>
  </si>
  <si>
    <t>B35146</t>
  </si>
  <si>
    <t>VIVIANE DOS REIS JORGE</t>
  </si>
  <si>
    <t>B35147</t>
  </si>
  <si>
    <t>RAQUEL KLEIN HOLLER</t>
  </si>
  <si>
    <t>B35148</t>
  </si>
  <si>
    <t>SIMONE TERESINHA VRIELINK PIACENTINI</t>
  </si>
  <si>
    <t>B35149</t>
  </si>
  <si>
    <t>LUCIANA QUINTANA BOTELHO BERSAGUI</t>
  </si>
  <si>
    <t>B35150</t>
  </si>
  <si>
    <t>CAROLINA ALVES MARTINS</t>
  </si>
  <si>
    <t>B35151</t>
  </si>
  <si>
    <t>MARCELO COGO JARDIM</t>
  </si>
  <si>
    <t>B35154</t>
  </si>
  <si>
    <t>LUIS GUSTAVO PACHECO PAIM</t>
  </si>
  <si>
    <t>B35155</t>
  </si>
  <si>
    <t>LUCIANE CEZARIO RAMOS</t>
  </si>
  <si>
    <t>09550000095600</t>
  </si>
  <si>
    <t>TORRES-ICM-VILA SAO JOAO</t>
  </si>
  <si>
    <t>B35156</t>
  </si>
  <si>
    <t>FABIO RENATO SUSSENBACH</t>
  </si>
  <si>
    <t>B35157</t>
  </si>
  <si>
    <t>LUIZ SCOLOSKI</t>
  </si>
  <si>
    <t>B35158</t>
  </si>
  <si>
    <t>TIAGO BISSACOT GOMES</t>
  </si>
  <si>
    <t>10550000000000</t>
  </si>
  <si>
    <t>MATA</t>
  </si>
  <si>
    <t>B35159</t>
  </si>
  <si>
    <t>GISELE ROMAN</t>
  </si>
  <si>
    <t>08330000000000</t>
  </si>
  <si>
    <t>SERTAO</t>
  </si>
  <si>
    <t>B35160</t>
  </si>
  <si>
    <t>CLEA ABOUJAOUDE</t>
  </si>
  <si>
    <t>B35161</t>
  </si>
  <si>
    <t>TIAGO MACEDO SALAZAR</t>
  </si>
  <si>
    <t>B35162</t>
  </si>
  <si>
    <t>LUCAS LIMA PANDOLFO</t>
  </si>
  <si>
    <t>B35164</t>
  </si>
  <si>
    <t>HENRIQUE SANTOS DOS SANTOS</t>
  </si>
  <si>
    <t>B35165</t>
  </si>
  <si>
    <t>DANIELA VEIGA WAGNER</t>
  </si>
  <si>
    <t>B35166</t>
  </si>
  <si>
    <t>MELISSA PANIZZI VIEIRA</t>
  </si>
  <si>
    <t>B35167</t>
  </si>
  <si>
    <t>SALDI CLETO VOGT</t>
  </si>
  <si>
    <t>B35169</t>
  </si>
  <si>
    <t>MARCIO DE OLIVEIRA</t>
  </si>
  <si>
    <t>B35170</t>
  </si>
  <si>
    <t>DANILO DIAS DA CUNHA</t>
  </si>
  <si>
    <t>B35171</t>
  </si>
  <si>
    <t>ALEXANDRA RODRIGUES NUNES</t>
  </si>
  <si>
    <t>B35172</t>
  </si>
  <si>
    <t>VICENTE PAULO CARDOSO DE OLIVEIRA</t>
  </si>
  <si>
    <t>B35173</t>
  </si>
  <si>
    <t>LEANDRO ELIESER WAZLAWOSKY</t>
  </si>
  <si>
    <t>B35174</t>
  </si>
  <si>
    <t>CRISTIANE DE LIMA SOARES</t>
  </si>
  <si>
    <t>B35175</t>
  </si>
  <si>
    <t>CLEUNICE GONCALVES PINHEIRO</t>
  </si>
  <si>
    <t>02330000043800</t>
  </si>
  <si>
    <t>JACUTINGA-P M PONTE PRETA</t>
  </si>
  <si>
    <t>B35176</t>
  </si>
  <si>
    <t>JAQUELINE SOARES SCHNECK</t>
  </si>
  <si>
    <t>B35179</t>
  </si>
  <si>
    <t>LUCIANO DA COSTA MONTEIRO</t>
  </si>
  <si>
    <t>B35180</t>
  </si>
  <si>
    <t>PAULA KAROLINE KUWIECINSKI</t>
  </si>
  <si>
    <t>B35181</t>
  </si>
  <si>
    <t>VERONICA JAQUELINE BAUMGARTNER GERLACH</t>
  </si>
  <si>
    <t>B35182</t>
  </si>
  <si>
    <t>MARCIO ARAUJO DE ALMEIDA</t>
  </si>
  <si>
    <t>B35184</t>
  </si>
  <si>
    <t>SANDRA SCHREIBER DE LIMA</t>
  </si>
  <si>
    <t>B35185</t>
  </si>
  <si>
    <t>LUCIANO PAULO MARCON</t>
  </si>
  <si>
    <t>B35186</t>
  </si>
  <si>
    <t>MARIANNE BUCKEN</t>
  </si>
  <si>
    <t>B35188</t>
  </si>
  <si>
    <t>FELIPE JORGE FERREIRA DA SILVA</t>
  </si>
  <si>
    <t>B35190</t>
  </si>
  <si>
    <t>GEORGE ALEX GUERREIRO</t>
  </si>
  <si>
    <t>B35191</t>
  </si>
  <si>
    <t>MARIANE MACHADO DOS REIS ZAGO</t>
  </si>
  <si>
    <t>B35192</t>
  </si>
  <si>
    <t>MARELI TERESINHA DALCIN FREIBERGER</t>
  </si>
  <si>
    <t>B35193</t>
  </si>
  <si>
    <t>CARLA NUNES CABALDI</t>
  </si>
  <si>
    <t>B35194</t>
  </si>
  <si>
    <t>LEANDRO VEIGA PROCHNOW</t>
  </si>
  <si>
    <t>B35195</t>
  </si>
  <si>
    <t>JULIANO CANZIAN</t>
  </si>
  <si>
    <t>06130000046500</t>
  </si>
  <si>
    <t>FAXINAL DO SOTURNO-P M IVORA</t>
  </si>
  <si>
    <t>B35196</t>
  </si>
  <si>
    <t>JOSE VALDIR GOMES BRITES</t>
  </si>
  <si>
    <t>B35197</t>
  </si>
  <si>
    <t>LIDIANE KRAMER TORRES ROQUE</t>
  </si>
  <si>
    <t>B35199</t>
  </si>
  <si>
    <t>EDUARDO AGOSTINI STASIAK</t>
  </si>
  <si>
    <t>B35201</t>
  </si>
  <si>
    <t>SOLANGE TEREZINHA CICHOWSKI</t>
  </si>
  <si>
    <t>B35202</t>
  </si>
  <si>
    <t>ISAC BASTOS DA SILVA</t>
  </si>
  <si>
    <t>B35203</t>
  </si>
  <si>
    <t>PAULO ROGIMAR FERREIRA DE MELLO</t>
  </si>
  <si>
    <t>B35204</t>
  </si>
  <si>
    <t>FABRICIO DE OLIVEIRA STREPPEL</t>
  </si>
  <si>
    <t>B35205</t>
  </si>
  <si>
    <t>RONALDO FRIEDL</t>
  </si>
  <si>
    <t>B35206</t>
  </si>
  <si>
    <t>CLEUSA MARA MOREDA BARBOZA</t>
  </si>
  <si>
    <t>B35208</t>
  </si>
  <si>
    <t>HELOISA MARIA GRESPAN</t>
  </si>
  <si>
    <t>B35209</t>
  </si>
  <si>
    <t>EDUARDO CONTE</t>
  </si>
  <si>
    <t>B35211</t>
  </si>
  <si>
    <t>ALINE DIMER MENDES</t>
  </si>
  <si>
    <t>B35212</t>
  </si>
  <si>
    <t>PATRICIA BEVILACQUA</t>
  </si>
  <si>
    <t>B35213</t>
  </si>
  <si>
    <t>ANDERSON ROBERTO PAZ FERNANDES</t>
  </si>
  <si>
    <t>B35214</t>
  </si>
  <si>
    <t>DEBORA CRISTINA TESSMANN MENEGHELLO</t>
  </si>
  <si>
    <t>B35215</t>
  </si>
  <si>
    <t>GEOVANE DE SOUZA SILVA</t>
  </si>
  <si>
    <t>B35217</t>
  </si>
  <si>
    <t>DAIANE ECKSTEIN DA ROSA</t>
  </si>
  <si>
    <t>B35218</t>
  </si>
  <si>
    <t>EVELISE SCHUTZ</t>
  </si>
  <si>
    <t>B35219</t>
  </si>
  <si>
    <t>IVANA ANTOLINI PAVANELO DORNELES</t>
  </si>
  <si>
    <t>B35220</t>
  </si>
  <si>
    <t>PATRICIA DA SILVA BARRETO</t>
  </si>
  <si>
    <t>B35221</t>
  </si>
  <si>
    <t>CLAUDIA PEDROSO DO NASCIMENTO</t>
  </si>
  <si>
    <t>B35222</t>
  </si>
  <si>
    <t>TATIANE RIBEIRO LEAL</t>
  </si>
  <si>
    <t>B35223</t>
  </si>
  <si>
    <t>NILTON CEZAR DE OLIVEIRA</t>
  </si>
  <si>
    <t>B35224</t>
  </si>
  <si>
    <t>DELIANE RITA DALMOLIN BIDESI</t>
  </si>
  <si>
    <t>B35225</t>
  </si>
  <si>
    <t>JULIANA COSTA DA SILVA</t>
  </si>
  <si>
    <t>B35227</t>
  </si>
  <si>
    <t>ANA CRISTINA GERHARDT CARVALHO</t>
  </si>
  <si>
    <t>B35228</t>
  </si>
  <si>
    <t>HELENA DE LURDES AMBROS</t>
  </si>
  <si>
    <t>B35229</t>
  </si>
  <si>
    <t>ADRIANA AYRES GONZAGA</t>
  </si>
  <si>
    <t>B35230</t>
  </si>
  <si>
    <t>NEIVA TERESINHA FROHLICH SCHOTT</t>
  </si>
  <si>
    <t>B35231</t>
  </si>
  <si>
    <t>FRANCISCO FERREIRA BOEIRA</t>
  </si>
  <si>
    <t>B35232</t>
  </si>
  <si>
    <t>FILIPE TEIXEIRA BITENCOURT</t>
  </si>
  <si>
    <t>B35233</t>
  </si>
  <si>
    <t>ANDRE ROBERTO FINKEN HEINLE</t>
  </si>
  <si>
    <t>B35234</t>
  </si>
  <si>
    <t>RUDIMAR QUADROS RIBEIRO</t>
  </si>
  <si>
    <t>B35235</t>
  </si>
  <si>
    <t>ROSSANO ALVES DOS SANTOS</t>
  </si>
  <si>
    <t>B35236</t>
  </si>
  <si>
    <t>MARCUS REIS</t>
  </si>
  <si>
    <t>B35237</t>
  </si>
  <si>
    <t>CARLA SEVERO ALCANTARA</t>
  </si>
  <si>
    <t>B35238</t>
  </si>
  <si>
    <t>LEISE ELLEN ARAUJO SILVA LOPES</t>
  </si>
  <si>
    <t>B35239</t>
  </si>
  <si>
    <t>CRISTINE FERNANDA FLECK JOHANSEN</t>
  </si>
  <si>
    <t>B35240</t>
  </si>
  <si>
    <t>JAIR JOSE DA COSTA</t>
  </si>
  <si>
    <t>B35241</t>
  </si>
  <si>
    <t>ANDREIA ALBUQUERQUE DOS SANTOS</t>
  </si>
  <si>
    <t>B35242</t>
  </si>
  <si>
    <t>JEANE INES TERESINHA KAFER DOS SANTOS M</t>
  </si>
  <si>
    <t>B35243</t>
  </si>
  <si>
    <t>ADRIANA CRUZ</t>
  </si>
  <si>
    <t>B35244</t>
  </si>
  <si>
    <t>DENISE ROHSIG</t>
  </si>
  <si>
    <t>B35245</t>
  </si>
  <si>
    <t>JOELMA BOEIRA PIZZOLOTTO</t>
  </si>
  <si>
    <t>B35246</t>
  </si>
  <si>
    <t>FRANKLIN MARTINS NASCIMENTO</t>
  </si>
  <si>
    <t>B35248</t>
  </si>
  <si>
    <t>CONSTANTINA BELA COSTA DE CASTRO</t>
  </si>
  <si>
    <t>10610000000000</t>
  </si>
  <si>
    <t>CARAA</t>
  </si>
  <si>
    <t>B35249</t>
  </si>
  <si>
    <t>EVELYN ASP FRANZMANN SPEROTTO</t>
  </si>
  <si>
    <t>B35250</t>
  </si>
  <si>
    <t>GIANNINA BERTOLUCI</t>
  </si>
  <si>
    <t>B35251</t>
  </si>
  <si>
    <t>VINICIUS PERERA REIS</t>
  </si>
  <si>
    <t>B35252</t>
  </si>
  <si>
    <t>ANDRE MEDEIROS PEREIRA</t>
  </si>
  <si>
    <t>05551160000000</t>
  </si>
  <si>
    <t>CANELA-FORMACAO</t>
  </si>
  <si>
    <t>B35253</t>
  </si>
  <si>
    <t>FERNANDO CESAR DORNELLES PROLLA</t>
  </si>
  <si>
    <t>B35254</t>
  </si>
  <si>
    <t>GUILHERME SANTOS COSTA LIMA</t>
  </si>
  <si>
    <t>THIAGO CHAGAS SOARES</t>
  </si>
  <si>
    <t>B35256</t>
  </si>
  <si>
    <t>PATRICIA ANDRADE FROEHLICH</t>
  </si>
  <si>
    <t>B35257</t>
  </si>
  <si>
    <t>SUELEN DOTTO RANGEL</t>
  </si>
  <si>
    <t>B35258</t>
  </si>
  <si>
    <t>VIRGINIA SILVA CARVALHO</t>
  </si>
  <si>
    <t>B35259</t>
  </si>
  <si>
    <t>SAMUEL PEDROSO PECANHA</t>
  </si>
  <si>
    <t>B35260</t>
  </si>
  <si>
    <t>ROSANE GARCIA GIRARD</t>
  </si>
  <si>
    <t>B35261</t>
  </si>
  <si>
    <t>PAULO RENATO DE ALMEIDA SCHUG</t>
  </si>
  <si>
    <t>B35263</t>
  </si>
  <si>
    <t>SUZANA MARGARETE GRAEBNER POTTER</t>
  </si>
  <si>
    <t>B35265</t>
  </si>
  <si>
    <t>CRISTINA RIBEIRO DE MATOS</t>
  </si>
  <si>
    <t>B35267</t>
  </si>
  <si>
    <t>CAMILA FERREIRA PANDOLFO</t>
  </si>
  <si>
    <t>B35268</t>
  </si>
  <si>
    <t>ELISABETE DE OLIVEIRA MOLINA</t>
  </si>
  <si>
    <t>B35269</t>
  </si>
  <si>
    <t>LUCIANE DO NASCIMENTO</t>
  </si>
  <si>
    <t>B35270</t>
  </si>
  <si>
    <t>ALEXANDRE COSTA DA SILVA</t>
  </si>
  <si>
    <t>B35271</t>
  </si>
  <si>
    <t>FABIO PEREIRA KRATINA</t>
  </si>
  <si>
    <t>B35272</t>
  </si>
  <si>
    <t>LINEI JOAO MULLICH</t>
  </si>
  <si>
    <t>B35273</t>
  </si>
  <si>
    <t>ROSANGELA MATTIELLO BRITO</t>
  </si>
  <si>
    <t>B35274</t>
  </si>
  <si>
    <t>OTACIR ROSSANDRO PERIN</t>
  </si>
  <si>
    <t>B35275</t>
  </si>
  <si>
    <t>MARIA DO CARMO DE ALMEIDA AZAMBUJA</t>
  </si>
  <si>
    <t>B35276</t>
  </si>
  <si>
    <t>ADRIANO SOUZA DA SILVA</t>
  </si>
  <si>
    <t>B35278</t>
  </si>
  <si>
    <t>CLAUDIO ROBERTO DE QUADROS REZENDE</t>
  </si>
  <si>
    <t>B35280</t>
  </si>
  <si>
    <t>ROSANE SCHNEIDER</t>
  </si>
  <si>
    <t>B35282</t>
  </si>
  <si>
    <t>RODRIGO DE SOUZA FERREIRA</t>
  </si>
  <si>
    <t>B35283</t>
  </si>
  <si>
    <t>MARSIO CABRAL GONCALVES</t>
  </si>
  <si>
    <t>B35284</t>
  </si>
  <si>
    <t>MARIA DIAMANTINA DA SILVA OLIVEIRA</t>
  </si>
  <si>
    <t>B35285</t>
  </si>
  <si>
    <t>LISIANE TALIRA RIBEIRO DA SILVA</t>
  </si>
  <si>
    <t>B35287</t>
  </si>
  <si>
    <t>ANDREA LEMOS DE QUADROS GREVINEL</t>
  </si>
  <si>
    <t>B35288</t>
  </si>
  <si>
    <t>MARCIA HENTSCHKE MACHADO</t>
  </si>
  <si>
    <t>B35289</t>
  </si>
  <si>
    <t>RUBIA DENIVALDA GARCIA DOS SANTOS</t>
  </si>
  <si>
    <t>B35290</t>
  </si>
  <si>
    <t>BENHUR EBERSOL GODINHO</t>
  </si>
  <si>
    <t>B35291</t>
  </si>
  <si>
    <t>VERA LUCIA LUDWIG OTTO</t>
  </si>
  <si>
    <t>B35292</t>
  </si>
  <si>
    <t>BRUNA ANTUNES BIFFI</t>
  </si>
  <si>
    <t>B35293</t>
  </si>
  <si>
    <t>ARIEL TIAGO STURMER</t>
  </si>
  <si>
    <t>B35294</t>
  </si>
  <si>
    <t>RAQUEL SILVA DOS SANTOS COSTA</t>
  </si>
  <si>
    <t>B35295</t>
  </si>
  <si>
    <t>NARA CRISTINA MENDES PEITER</t>
  </si>
  <si>
    <t>B35297</t>
  </si>
  <si>
    <t>SONIA MARA NETO MARCONATO</t>
  </si>
  <si>
    <t>B35298</t>
  </si>
  <si>
    <t>LUCIANA BERTONCHELI GUERIM</t>
  </si>
  <si>
    <t>B35299</t>
  </si>
  <si>
    <t>LUIZ FELIPE WOVST NORONHA</t>
  </si>
  <si>
    <t>B35300</t>
  </si>
  <si>
    <t>CARINA HOLZ</t>
  </si>
  <si>
    <t>B35301</t>
  </si>
  <si>
    <t>MARCOS JESUS FERREIRA BOEIRA</t>
  </si>
  <si>
    <t>B35302</t>
  </si>
  <si>
    <t>ADRIANA MENA BARRETO PAIVA</t>
  </si>
  <si>
    <t>B35303</t>
  </si>
  <si>
    <t>JULIANE DE OLIVEIRA TYBURSKI</t>
  </si>
  <si>
    <t>B35304</t>
  </si>
  <si>
    <t>JOICE SILVEIRA DA ROSA</t>
  </si>
  <si>
    <t>B35305</t>
  </si>
  <si>
    <t>PATRICIA SIQUEIRA DE OLIVEIRA</t>
  </si>
  <si>
    <t>B35307</t>
  </si>
  <si>
    <t>GRACIELA GRIEGER BERTE</t>
  </si>
  <si>
    <t>B35309</t>
  </si>
  <si>
    <t>FABIANO ROBERTO CARGNIN</t>
  </si>
  <si>
    <t>B35310</t>
  </si>
  <si>
    <t>JANICE DA ROSA RIBEIRO</t>
  </si>
  <si>
    <t>B35311</t>
  </si>
  <si>
    <t>DANIELE REZENDE DE ALMEIDA</t>
  </si>
  <si>
    <t>B35312</t>
  </si>
  <si>
    <t>JANAINA GOMES DE LIMA KUNST</t>
  </si>
  <si>
    <t>03282490000000</t>
  </si>
  <si>
    <t>RECIFE-FUNCIONARIOS EM DISPONIBILIDADE</t>
  </si>
  <si>
    <t>B35313</t>
  </si>
  <si>
    <t>LIZIANE RAMALHO POLETTO</t>
  </si>
  <si>
    <t>B35316</t>
  </si>
  <si>
    <t>CESAR AUGUSTO GUIZZO BORGES</t>
  </si>
  <si>
    <t>B35318</t>
  </si>
  <si>
    <t>RAFAEL AUGUSTO POLETTO PETRY</t>
  </si>
  <si>
    <t>B35319</t>
  </si>
  <si>
    <t>ADROALDO DE FREITAS MOREIRA</t>
  </si>
  <si>
    <t>B35320</t>
  </si>
  <si>
    <t>LEANDRO MACHADO RODRIGUES</t>
  </si>
  <si>
    <t>B35321</t>
  </si>
  <si>
    <t>ANA LUCIA OLIVEIRA DA ROSA</t>
  </si>
  <si>
    <t>B35322</t>
  </si>
  <si>
    <t>RICHARD ALFONSO LUCAS</t>
  </si>
  <si>
    <t>B35323</t>
  </si>
  <si>
    <t>GABRIELA ZILLI LA MAISON</t>
  </si>
  <si>
    <t>B35324</t>
  </si>
  <si>
    <t>AISLAN DAL POZZO</t>
  </si>
  <si>
    <t>B35325</t>
  </si>
  <si>
    <t>GABRIELA PATRICIA ERMEL OLSON</t>
  </si>
  <si>
    <t>B35327</t>
  </si>
  <si>
    <t>ANDREIA MARIA BLAUTH</t>
  </si>
  <si>
    <t>B35328</t>
  </si>
  <si>
    <t>RAFAEL CARVALHO DE SOUZA</t>
  </si>
  <si>
    <t>B35331</t>
  </si>
  <si>
    <t>GUILHERME RODRIGUES PORTO</t>
  </si>
  <si>
    <t>B35332</t>
  </si>
  <si>
    <t>FABIO SILVEIRA NUNES</t>
  </si>
  <si>
    <t>B35333</t>
  </si>
  <si>
    <t>JORGE NURIMAR TODERO FILHO</t>
  </si>
  <si>
    <t>B35334</t>
  </si>
  <si>
    <t>ALINE HOFFMANN WEBER</t>
  </si>
  <si>
    <t>01972500000000</t>
  </si>
  <si>
    <t>B35335</t>
  </si>
  <si>
    <t>GUILHERME AUGUSTO LENGLER FRANCHINI</t>
  </si>
  <si>
    <t>00100860311000</t>
  </si>
  <si>
    <t>CONTRATACOES-GGCA-GER GEST CONT ADM-CH</t>
  </si>
  <si>
    <t>B35338</t>
  </si>
  <si>
    <t>FABRICIO DIAS EIFLER</t>
  </si>
  <si>
    <t>B35339</t>
  </si>
  <si>
    <t>IRAJARA SILVEIRA NEVES</t>
  </si>
  <si>
    <t>B35341</t>
  </si>
  <si>
    <t>RITA BEATRIZ SCHNEIDER MEDINA</t>
  </si>
  <si>
    <t>B35342</t>
  </si>
  <si>
    <t>FERNANDO CESAR VALMORBIDA</t>
  </si>
  <si>
    <t>B35343</t>
  </si>
  <si>
    <t>TAMIR FORNECK DALL ALBA</t>
  </si>
  <si>
    <t>B35345</t>
  </si>
  <si>
    <t>VALERIA BEATRIZ TALLOWITZ BIACCHI</t>
  </si>
  <si>
    <t>B35347</t>
  </si>
  <si>
    <t>DIAGENES DOS SANTOS JASKULSKI RIOS</t>
  </si>
  <si>
    <t>B35348</t>
  </si>
  <si>
    <t>MARCIO ALEXANDRE SILVA FERREIRA</t>
  </si>
  <si>
    <t>B35349</t>
  </si>
  <si>
    <t>EDUARDO OSSANES RODRIGUES</t>
  </si>
  <si>
    <t>B35350</t>
  </si>
  <si>
    <t>RAFAEL GOMEZ PERONI</t>
  </si>
  <si>
    <t>B35351</t>
  </si>
  <si>
    <t>GUILHERME SENNA PEREIRA DOS SANTOS</t>
  </si>
  <si>
    <t>08352490200000</t>
  </si>
  <si>
    <t>BORGES DE MEDEIROS-DISP-CEDIDOS</t>
  </si>
  <si>
    <t>B35352</t>
  </si>
  <si>
    <t>RAFAEL BELLATO</t>
  </si>
  <si>
    <t>B35353</t>
  </si>
  <si>
    <t>TEANDRA COVALESKY TESSMANN</t>
  </si>
  <si>
    <t>B35354</t>
  </si>
  <si>
    <t>CLAUDIA DAIANE T BUCHFINK DE SOUZA</t>
  </si>
  <si>
    <t>B35355</t>
  </si>
  <si>
    <t>ALEXANDRE PRASS DA SILVA</t>
  </si>
  <si>
    <t>B35356</t>
  </si>
  <si>
    <t>SIMONE MENDES DUTRA REBELO</t>
  </si>
  <si>
    <t>B35357</t>
  </si>
  <si>
    <t>MAURICIO PITREZ FONTANA</t>
  </si>
  <si>
    <t>B35361</t>
  </si>
  <si>
    <t>ALBERTO GOBBO NETTO</t>
  </si>
  <si>
    <t>B35362</t>
  </si>
  <si>
    <t>FABIAN DE MORAES LA PORTA</t>
  </si>
  <si>
    <t>B35363</t>
  </si>
  <si>
    <t>FERNANDO RODRIGUES FERREIRA</t>
  </si>
  <si>
    <t>B35364</t>
  </si>
  <si>
    <t>ANDRE DE CONTO MATTER</t>
  </si>
  <si>
    <t>B35365</t>
  </si>
  <si>
    <t>EDUARDO ZANROSSO</t>
  </si>
  <si>
    <t>B35366</t>
  </si>
  <si>
    <t>ANGELA PEREIRA SCHAFFER</t>
  </si>
  <si>
    <t>B35367</t>
  </si>
  <si>
    <t>FERNANDO RECKZIEGEL</t>
  </si>
  <si>
    <t>B35368</t>
  </si>
  <si>
    <t>MARIA ANGELICA VICTORIA MONI</t>
  </si>
  <si>
    <t>B35369</t>
  </si>
  <si>
    <t>GISLAINE CONCEICAO DE ALMEIDA RAMOS</t>
  </si>
  <si>
    <t>B35370</t>
  </si>
  <si>
    <t>ROSANGELA CANTERLE</t>
  </si>
  <si>
    <t>B35371</t>
  </si>
  <si>
    <t>LAURA RODRIGUES BOTTON</t>
  </si>
  <si>
    <t>B35372</t>
  </si>
  <si>
    <t>LEANDRO SACHINI</t>
  </si>
  <si>
    <t>B35373</t>
  </si>
  <si>
    <t>RONALDO COLOMBO DOMINGOS</t>
  </si>
  <si>
    <t>B35374</t>
  </si>
  <si>
    <t>RAFAEL BITELLO SCHUCH</t>
  </si>
  <si>
    <t>B35375</t>
  </si>
  <si>
    <t>ALEXSANDRO SOUZA FILIPPETTO</t>
  </si>
  <si>
    <t>B35376</t>
  </si>
  <si>
    <t>SUSANE CRISTINA VIAN</t>
  </si>
  <si>
    <t>B35377</t>
  </si>
  <si>
    <t>EDUARDO MAIKEL MULLER</t>
  </si>
  <si>
    <t>B35378</t>
  </si>
  <si>
    <t>CAMILA SPARREMBERGER DA ROSA</t>
  </si>
  <si>
    <t>B35379</t>
  </si>
  <si>
    <t>ARIEL CORTES BOESING</t>
  </si>
  <si>
    <t>B35380</t>
  </si>
  <si>
    <t>IRACEMA MIGON</t>
  </si>
  <si>
    <t>B35381</t>
  </si>
  <si>
    <t>BRUNA LUISE FAUTH LORENZ</t>
  </si>
  <si>
    <t>B35382</t>
  </si>
  <si>
    <t>JULIO LINDOLFO LORENZ</t>
  </si>
  <si>
    <t>00100500211700</t>
  </si>
  <si>
    <t>SEGURANCA-GPAS-CRIPTO E CERT DIGITA</t>
  </si>
  <si>
    <t>B35383</t>
  </si>
  <si>
    <t>OLGA MARIA MOLINA LEAL</t>
  </si>
  <si>
    <t>00100382011900</t>
  </si>
  <si>
    <t>SISTEMAS-GP III-C/C CARTOES</t>
  </si>
  <si>
    <t>B35384</t>
  </si>
  <si>
    <t>LISSANDRO ZANCHET CABREIRA</t>
  </si>
  <si>
    <t>B35385</t>
  </si>
  <si>
    <t>ANDRE SANVICENTE KRAUSE</t>
  </si>
  <si>
    <t>B35386</t>
  </si>
  <si>
    <t>RANIERI DE SOUZA FERNANDES</t>
  </si>
  <si>
    <t>00100381111400</t>
  </si>
  <si>
    <t>SISTEMAS-GST-GRUPO PESQUISA INOVACAO</t>
  </si>
  <si>
    <t>B35388</t>
  </si>
  <si>
    <t>NELIO EVANDRO MARASCHIN</t>
  </si>
  <si>
    <t>B35389</t>
  </si>
  <si>
    <t>JOAO RAFAEL TISSOT</t>
  </si>
  <si>
    <t>B35390</t>
  </si>
  <si>
    <t>LIANA REGINA PAUL GEA</t>
  </si>
  <si>
    <t>00100382211500</t>
  </si>
  <si>
    <t>SISTEMAS-GP IV-ARRECADACAO E COBRAN</t>
  </si>
  <si>
    <t>B35391</t>
  </si>
  <si>
    <t>ETIENE POZZOBOM LAZZERIS SIMAS</t>
  </si>
  <si>
    <t>B35392</t>
  </si>
  <si>
    <t>PATRICIA FLORES DE MARCO</t>
  </si>
  <si>
    <t>B35394</t>
  </si>
  <si>
    <t>ALEX DOS SANTOS FUCK</t>
  </si>
  <si>
    <t>B35396</t>
  </si>
  <si>
    <t>ALEXANDRE TIMM VIEIRA</t>
  </si>
  <si>
    <t>00100500211600</t>
  </si>
  <si>
    <t>SEGURANCA-GPAS-POLIT CONSC E ADM DE</t>
  </si>
  <si>
    <t>B35397</t>
  </si>
  <si>
    <t>ALEXANDRE GONZATTI DE SOUZA</t>
  </si>
  <si>
    <t>B35399</t>
  </si>
  <si>
    <t>ALINSON DA CUNHA CONTREIRA</t>
  </si>
  <si>
    <t>B35400</t>
  </si>
  <si>
    <t>CRISTIANE HARFF</t>
  </si>
  <si>
    <t>B35401</t>
  </si>
  <si>
    <t>ANDRE FELIPE ORTIZ</t>
  </si>
  <si>
    <t>B35402</t>
  </si>
  <si>
    <t>CRISTIANO AUGUSTO SCHUTZ</t>
  </si>
  <si>
    <t>B35403</t>
  </si>
  <si>
    <t>AUGUSTO REINOLDO FRIEDRICH</t>
  </si>
  <si>
    <t>B35404</t>
  </si>
  <si>
    <t>CRISTINA CIPRANDI MENEGOTTO</t>
  </si>
  <si>
    <t>B35405</t>
  </si>
  <si>
    <t>DANIEL DUTRA GALLINA</t>
  </si>
  <si>
    <t>B35406</t>
  </si>
  <si>
    <t>AUGUSTO GAI FUAO</t>
  </si>
  <si>
    <t>B35407</t>
  </si>
  <si>
    <t>DANIEL KERBER DOS SANTOS</t>
  </si>
  <si>
    <t>B35408</t>
  </si>
  <si>
    <t>BRUNO CARLOS FRANKE JUNIOR</t>
  </si>
  <si>
    <t>B35411</t>
  </si>
  <si>
    <t>BRUNO DONDE BENVEGNU</t>
  </si>
  <si>
    <t>B35412</t>
  </si>
  <si>
    <t>DANIEL SEFFERIN GONCALVES DIAS</t>
  </si>
  <si>
    <t>B35413</t>
  </si>
  <si>
    <t>CARLOS ALBERTO DE OLIVEIRA MIRANDA</t>
  </si>
  <si>
    <t>B35414</t>
  </si>
  <si>
    <t>DANIEL SILVA GUIMARAES JUNIOR</t>
  </si>
  <si>
    <t>B35415</t>
  </si>
  <si>
    <t>CARLOS ALBERTO ROCCA</t>
  </si>
  <si>
    <t>B35417</t>
  </si>
  <si>
    <t>CARLOS EDUARDO MEINE MORAIS</t>
  </si>
  <si>
    <t>B35418</t>
  </si>
  <si>
    <t>DANILO SOUSA MENDES</t>
  </si>
  <si>
    <t>B35419</t>
  </si>
  <si>
    <t>CARLOS JULIO DA SILVEIRA PEIXOTO</t>
  </si>
  <si>
    <t>B35420</t>
  </si>
  <si>
    <t>DENIS MORAIS CHAVES</t>
  </si>
  <si>
    <t>00100500211800</t>
  </si>
  <si>
    <t>SEGURANCA-GPAS-GESTAO CONTINUIDA NE</t>
  </si>
  <si>
    <t>B35421</t>
  </si>
  <si>
    <t>CARLOS MANCUSO STAPENHORST</t>
  </si>
  <si>
    <t>B35422</t>
  </si>
  <si>
    <t>DIEGO BATISTA DE OLIVEIRA</t>
  </si>
  <si>
    <t>B35423</t>
  </si>
  <si>
    <t>CARLOS KUHN</t>
  </si>
  <si>
    <t>B35424</t>
  </si>
  <si>
    <t>CARMEN LUCIA ROCHA KIRCHHEIM</t>
  </si>
  <si>
    <t>B35425</t>
  </si>
  <si>
    <t>DIEGO COSTA POZZI</t>
  </si>
  <si>
    <t>B35426</t>
  </si>
  <si>
    <t>DIEISON ANTONELLO DEPRA</t>
  </si>
  <si>
    <t>B35427</t>
  </si>
  <si>
    <t>CAROLINA WEYH</t>
  </si>
  <si>
    <t>B35429</t>
  </si>
  <si>
    <t>DIOGO DE PAULA ELIAS</t>
  </si>
  <si>
    <t>00100382811400</t>
  </si>
  <si>
    <t>SISTEMAS-GAI-BUSINESS INTELLIGENCE</t>
  </si>
  <si>
    <t>B35431</t>
  </si>
  <si>
    <t>DOUGLAS ANTONIAZI</t>
  </si>
  <si>
    <t>B35432</t>
  </si>
  <si>
    <t>CLAUDIO RICARDO CATTELAN</t>
  </si>
  <si>
    <t>B35433</t>
  </si>
  <si>
    <t>EDIR ANTONIO LONGONI FOLADOR</t>
  </si>
  <si>
    <t>B35434</t>
  </si>
  <si>
    <t>CELSO MARASCA SOCCOL</t>
  </si>
  <si>
    <t>B35435</t>
  </si>
  <si>
    <t>ANDRE COLLARES RUWER</t>
  </si>
  <si>
    <t>B35437</t>
  </si>
  <si>
    <t>EDUARDO MACEDO MESQUITA</t>
  </si>
  <si>
    <t>B35440</t>
  </si>
  <si>
    <t>ELOIR JOSE BASSO</t>
  </si>
  <si>
    <t>B35441</t>
  </si>
  <si>
    <t>EDUARDO PEDREIRA DE LOUREIRO MAIOR</t>
  </si>
  <si>
    <t>B35442</t>
  </si>
  <si>
    <t>JULIANO DA SILVA ALMEIDA</t>
  </si>
  <si>
    <t>B35444</t>
  </si>
  <si>
    <t>JULIANO DA COSTA</t>
  </si>
  <si>
    <t>B35445</t>
  </si>
  <si>
    <t>FABIO MARMITT</t>
  </si>
  <si>
    <t>B35447</t>
  </si>
  <si>
    <t>ALEX DA COSTA</t>
  </si>
  <si>
    <t>B35448</t>
  </si>
  <si>
    <t>FABIO MARQUES MOTA</t>
  </si>
  <si>
    <t>B35449</t>
  </si>
  <si>
    <t>JULIANO ITURVIDES CIMAROSTI</t>
  </si>
  <si>
    <t>B35450</t>
  </si>
  <si>
    <t>JULLIANA OLIVEIRA GOMES</t>
  </si>
  <si>
    <t>B35451</t>
  </si>
  <si>
    <t>JORGE EDUARDO MOTTER</t>
  </si>
  <si>
    <t>B35452</t>
  </si>
  <si>
    <t>JORGE FREDERICO MEIROSE</t>
  </si>
  <si>
    <t>00100382611800</t>
  </si>
  <si>
    <t>SISTEMAS-GFS-AMB INFRA TESTE HOMOLOGACAO</t>
  </si>
  <si>
    <t>B35453</t>
  </si>
  <si>
    <t>KAREN SCHNORNBERGER</t>
  </si>
  <si>
    <t>B35454</t>
  </si>
  <si>
    <t>FELIPE CESAR</t>
  </si>
  <si>
    <t>00100500311800</t>
  </si>
  <si>
    <t>SEGURANCA-GSCCCE-PCI CARTOES CANAL</t>
  </si>
  <si>
    <t>B35455</t>
  </si>
  <si>
    <t>KELSON D ANDREA MARQUES DOS SANTOS</t>
  </si>
  <si>
    <t>B35457</t>
  </si>
  <si>
    <t>FELIPE DE ANDRADE PINTO</t>
  </si>
  <si>
    <t>B35458</t>
  </si>
  <si>
    <t>LEANDRO BACELO DE LA ROCHA</t>
  </si>
  <si>
    <t>B35461</t>
  </si>
  <si>
    <t>FERNANDO BITELLO</t>
  </si>
  <si>
    <t>B35463</t>
  </si>
  <si>
    <t>LEANDRO ZANETTI PAIVA DA ROSA</t>
  </si>
  <si>
    <t>LUCAS JOAO SKOWRONSKI</t>
  </si>
  <si>
    <t>GERMINARO JORGE MACHADO</t>
  </si>
  <si>
    <t>B35471</t>
  </si>
  <si>
    <t>GABRIEL ROSSATO COSTA</t>
  </si>
  <si>
    <t>B35472</t>
  </si>
  <si>
    <t>LUCIANO DAHM</t>
  </si>
  <si>
    <t>B35473</t>
  </si>
  <si>
    <t>LUCIARI PEREIRA GONCALVES</t>
  </si>
  <si>
    <t>B35474</t>
  </si>
  <si>
    <t>GILSON MARIANI VIEIRA</t>
  </si>
  <si>
    <t>B35475</t>
  </si>
  <si>
    <t>GILBERTO GIORDANO FILHO</t>
  </si>
  <si>
    <t>00100382312200</t>
  </si>
  <si>
    <t>SISTEMAS-GP V-SIST GERENC CARTAO SMART</t>
  </si>
  <si>
    <t>B35479</t>
  </si>
  <si>
    <t>GUILHERME SPOLAVORI DOS SANTOS</t>
  </si>
  <si>
    <t>B35480</t>
  </si>
  <si>
    <t>GUILHERME TOBIAS</t>
  </si>
  <si>
    <t>B35486</t>
  </si>
  <si>
    <t>MARCELO AGUIAR GROSSI</t>
  </si>
  <si>
    <t>B35487</t>
  </si>
  <si>
    <t>MARCELO BALBINOT</t>
  </si>
  <si>
    <t>B35488</t>
  </si>
  <si>
    <t>MARCELO CORREA DE BITTENCOURT</t>
  </si>
  <si>
    <t>B35489</t>
  </si>
  <si>
    <t>MARCELO EDGAR BOCK</t>
  </si>
  <si>
    <t>B35491</t>
  </si>
  <si>
    <t>MARCELO FERRAZ CORREA</t>
  </si>
  <si>
    <t>B35492</t>
  </si>
  <si>
    <t>MARCELO LEANDRO STANGLER</t>
  </si>
  <si>
    <t>B35493</t>
  </si>
  <si>
    <t>JOAO ANTONIO FOGLIATTO</t>
  </si>
  <si>
    <t>B35494</t>
  </si>
  <si>
    <t>MARCIO TRABUCO CAMARA</t>
  </si>
  <si>
    <t>00100381111700</t>
  </si>
  <si>
    <t>SISTEMAS-GST-QUALIDADE DE SW</t>
  </si>
  <si>
    <t>B35499</t>
  </si>
  <si>
    <t>IGOR DOS SANTOS CORREA</t>
  </si>
  <si>
    <t>B35500</t>
  </si>
  <si>
    <t>MARIO LUCIO MESQUITA MACHADO</t>
  </si>
  <si>
    <t>B35501</t>
  </si>
  <si>
    <t>IURI CARRARO</t>
  </si>
  <si>
    <t>B35503</t>
  </si>
  <si>
    <t>GUSTAVO MENEZES OLIVEIRA</t>
  </si>
  <si>
    <t>B35505</t>
  </si>
  <si>
    <t>BELCLEI FASOLO</t>
  </si>
  <si>
    <t>B35507</t>
  </si>
  <si>
    <t>JOAO CARLOS BATISTA DE JESUS</t>
  </si>
  <si>
    <t>B35508</t>
  </si>
  <si>
    <t>MATHEUS PORCIUNCULA BRAGA</t>
  </si>
  <si>
    <t>B35509</t>
  </si>
  <si>
    <t>RICHARD DA SILVA GOTTLIEB</t>
  </si>
  <si>
    <t>B35511</t>
  </si>
  <si>
    <t>MAURICIO SOARES DA COSTA</t>
  </si>
  <si>
    <t>B35512</t>
  </si>
  <si>
    <t>MONICA MARCUZZO</t>
  </si>
  <si>
    <t>B35513</t>
  </si>
  <si>
    <t>RICHARD RIBEIRO DA SILVA</t>
  </si>
  <si>
    <t>B35515</t>
  </si>
  <si>
    <t>MORGANA ISOPPO</t>
  </si>
  <si>
    <t>B35517</t>
  </si>
  <si>
    <t>NARCEU MENEZES SCREMIN</t>
  </si>
  <si>
    <t>B35518</t>
  </si>
  <si>
    <t>ROLF JESSE FURSTENAU</t>
  </si>
  <si>
    <t>B35520</t>
  </si>
  <si>
    <t>PEDRO DEGRAZIA XERXENESKY</t>
  </si>
  <si>
    <t>B35521</t>
  </si>
  <si>
    <t>RONALD RODRIGUES FLORES</t>
  </si>
  <si>
    <t>B35522</t>
  </si>
  <si>
    <t>RAFAEL LIGOCKI SILVA</t>
  </si>
  <si>
    <t>B35523</t>
  </si>
  <si>
    <t>RONALDO ANDRE FERREIRA DAU</t>
  </si>
  <si>
    <t>B35527</t>
  </si>
  <si>
    <t>RENATO PEREIRA DA SILVA</t>
  </si>
  <si>
    <t>B35528</t>
  </si>
  <si>
    <t>SANDRO MENDES GARCIA</t>
  </si>
  <si>
    <t>B35531</t>
  </si>
  <si>
    <t>RICARDO DE OLIVEIRA MARTINS</t>
  </si>
  <si>
    <t>B35533</t>
  </si>
  <si>
    <t>SILVIO LUIS DUARTE</t>
  </si>
  <si>
    <t>B35534</t>
  </si>
  <si>
    <t>RICARDO GUIMARAES E SANTOS</t>
  </si>
  <si>
    <t>B35536</t>
  </si>
  <si>
    <t>RICARDO ZANCHETTA DA ROSA</t>
  </si>
  <si>
    <t>B35537</t>
  </si>
  <si>
    <t>SUZANA AMARAL SANGOI</t>
  </si>
  <si>
    <t>B35538</t>
  </si>
  <si>
    <t>THIAGO ALBUQUERQUE FREDERES</t>
  </si>
  <si>
    <t>B35542</t>
  </si>
  <si>
    <t>TIAGO SCHEID</t>
  </si>
  <si>
    <t>B35546</t>
  </si>
  <si>
    <t>VINICIUS MAPELLI SCHMAEDEK</t>
  </si>
  <si>
    <t>B35548</t>
  </si>
  <si>
    <t>PIERRE PAZ</t>
  </si>
  <si>
    <t>B35550</t>
  </si>
  <si>
    <t>MARCEL BERNARDES RIGON</t>
  </si>
  <si>
    <t>B35551</t>
  </si>
  <si>
    <t>ROBERTO SCHAEDLER BORGES</t>
  </si>
  <si>
    <t>B35553</t>
  </si>
  <si>
    <t>ATILA FREITAS JUNGBLUT</t>
  </si>
  <si>
    <t>B35554</t>
  </si>
  <si>
    <t>ANDRE BEHENCK MARQUES</t>
  </si>
  <si>
    <t>B35555</t>
  </si>
  <si>
    <t>EDUARDO JOSE FABRIS</t>
  </si>
  <si>
    <t>B35557</t>
  </si>
  <si>
    <t>MARCELO QUEQUE</t>
  </si>
  <si>
    <t>B35558</t>
  </si>
  <si>
    <t>MIROEL FLESSAK JUNIOR</t>
  </si>
  <si>
    <t>B35559</t>
  </si>
  <si>
    <t>RAFAEL RIBEIRO VEIGA</t>
  </si>
  <si>
    <t>B35560</t>
  </si>
  <si>
    <t>RUBENS CESAR BELUSSO</t>
  </si>
  <si>
    <t>B35561</t>
  </si>
  <si>
    <t>LEONARDO PEGORARO</t>
  </si>
  <si>
    <t>B35562</t>
  </si>
  <si>
    <t>TIAGO DE FREITAS PEDROSO</t>
  </si>
  <si>
    <t>B35563</t>
  </si>
  <si>
    <t>FLAVIA MARCUZZO DOTTO</t>
  </si>
  <si>
    <t>B35564</t>
  </si>
  <si>
    <t>ALEXANDRE CARREIRA DE OLIVEIRA</t>
  </si>
  <si>
    <t>B35565</t>
  </si>
  <si>
    <t>AUGUSTO GARDIN ALESSIO</t>
  </si>
  <si>
    <t>B35566</t>
  </si>
  <si>
    <t>BALDUINO JUCHEM ZANETTE</t>
  </si>
  <si>
    <t>B35567</t>
  </si>
  <si>
    <t>BRUNO DEMARTINI</t>
  </si>
  <si>
    <t>B35568</t>
  </si>
  <si>
    <t>CASSIO FORGIARINI MARTINS</t>
  </si>
  <si>
    <t>B35569</t>
  </si>
  <si>
    <t>CRISTIANO STEDILE MAGNABOSCO</t>
  </si>
  <si>
    <t>B35570</t>
  </si>
  <si>
    <t>DANIEL MACHADO PEREIRA</t>
  </si>
  <si>
    <t>B35571</t>
  </si>
  <si>
    <t>DANIEL VAN DER STRAETEN</t>
  </si>
  <si>
    <t>B35572</t>
  </si>
  <si>
    <t>DENISE MUNCHEN BRANDAO</t>
  </si>
  <si>
    <t>B35574</t>
  </si>
  <si>
    <t>EDUARDO COELHO DA SILVEIRA</t>
  </si>
  <si>
    <t>B35575</t>
  </si>
  <si>
    <t>ELISANE MEDIANEIRA MARASCHIN</t>
  </si>
  <si>
    <t>B35577</t>
  </si>
  <si>
    <t>FABRICIO BERTONCELLO SCARIOT</t>
  </si>
  <si>
    <t>B35579</t>
  </si>
  <si>
    <t>FRANCISCO HAUBERT DE SOUZA</t>
  </si>
  <si>
    <t>B35581</t>
  </si>
  <si>
    <t>GUILHERME DE VASCONCELOS MUNHOZ</t>
  </si>
  <si>
    <t>B35582</t>
  </si>
  <si>
    <t>GUSTAVO LUIZ BORGES BARRETO</t>
  </si>
  <si>
    <t>B35583</t>
  </si>
  <si>
    <t>GUSTAVO MAGGIONI DE SOUZA</t>
  </si>
  <si>
    <t>B35584</t>
  </si>
  <si>
    <t>GELSON GENTIL FERREIRA ABRAO</t>
  </si>
  <si>
    <t>B35585</t>
  </si>
  <si>
    <t>JEAN MORDINE DE LIMA</t>
  </si>
  <si>
    <t>B35586</t>
  </si>
  <si>
    <t>JEFERSON FRANKE</t>
  </si>
  <si>
    <t>B35587</t>
  </si>
  <si>
    <t>JOCEL DIAS VARGAS</t>
  </si>
  <si>
    <t>B35588</t>
  </si>
  <si>
    <t>JORGE BATISTA RIBARR</t>
  </si>
  <si>
    <t>B35589</t>
  </si>
  <si>
    <t>LEANDRO GREHS LEITE</t>
  </si>
  <si>
    <t>B35590</t>
  </si>
  <si>
    <t>LUCIANA DE CARVALHO LENUZZA</t>
  </si>
  <si>
    <t>B35591</t>
  </si>
  <si>
    <t>MARCELO GIOVANO DA SILVA</t>
  </si>
  <si>
    <t>B35592</t>
  </si>
  <si>
    <t>MARCELO HORNE MATTOS</t>
  </si>
  <si>
    <t>B35594</t>
  </si>
  <si>
    <t>MARCIO DORNELES DE MELLO</t>
  </si>
  <si>
    <t>B35596</t>
  </si>
  <si>
    <t>MARIZA DAS NEVES BOTELHO</t>
  </si>
  <si>
    <t>B35597</t>
  </si>
  <si>
    <t>MATEUS FEIJO DE SOUZA</t>
  </si>
  <si>
    <t>B35598</t>
  </si>
  <si>
    <t>MAURICIO OLIVEIRA DE MORAIS</t>
  </si>
  <si>
    <t>B35599</t>
  </si>
  <si>
    <t>PABLO DUARTE PEREIRA</t>
  </si>
  <si>
    <t>B35600</t>
  </si>
  <si>
    <t>PETERSON LUIS SOARES LOPES</t>
  </si>
  <si>
    <t>B35601</t>
  </si>
  <si>
    <t>RAFAEL CORREA DEVES</t>
  </si>
  <si>
    <t>B35602</t>
  </si>
  <si>
    <t>RAFAEL TATSCH HOELTZ</t>
  </si>
  <si>
    <t>B35603</t>
  </si>
  <si>
    <t>RICARDO FRANCISCO LUCKEI</t>
  </si>
  <si>
    <t>B35604</t>
  </si>
  <si>
    <t>ROGERIO DOS SANTOS LIMA</t>
  </si>
  <si>
    <t>B35605</t>
  </si>
  <si>
    <t>ROMULO FONSECA BUTTENDORFF</t>
  </si>
  <si>
    <t>B35606</t>
  </si>
  <si>
    <t>TATIANE PEREIRA AVILA</t>
  </si>
  <si>
    <t>B35607</t>
  </si>
  <si>
    <t>TIAGO MARTINS</t>
  </si>
  <si>
    <t>B35608</t>
  </si>
  <si>
    <t>VINICIUS MENDONCA DA SILVA</t>
  </si>
  <si>
    <t>B35609</t>
  </si>
  <si>
    <t>ZERONI DOS SANTOS DA SILVA</t>
  </si>
  <si>
    <t>B35613</t>
  </si>
  <si>
    <t>DAIANE FRANCIELE DE OLIVEIRA</t>
  </si>
  <si>
    <t>B35614</t>
  </si>
  <si>
    <t>DIEGO DE PAULA COGNATO</t>
  </si>
  <si>
    <t>B35615</t>
  </si>
  <si>
    <t>FELIPE GRACIOLI</t>
  </si>
  <si>
    <t>B35616</t>
  </si>
  <si>
    <t>FELIPE PEREIRA DA SILVA</t>
  </si>
  <si>
    <t>B35617</t>
  </si>
  <si>
    <t>GUSTAVO FERREIRA LEUSIN</t>
  </si>
  <si>
    <t>B35619</t>
  </si>
  <si>
    <t>IVANICE MARIA KICH</t>
  </si>
  <si>
    <t>B35620</t>
  </si>
  <si>
    <t>JOSAFA ANDERSON MARTINS DE MACEDO</t>
  </si>
  <si>
    <t>B35624</t>
  </si>
  <si>
    <t>LUCIANE BOBSIN RODRIGUES</t>
  </si>
  <si>
    <t>B35626</t>
  </si>
  <si>
    <t>NATIELI CONCEICAO MARQUES DA SILVA</t>
  </si>
  <si>
    <t>09460000051400</t>
  </si>
  <si>
    <t>TEUTONIA-PA-WESTFALIA</t>
  </si>
  <si>
    <t>B35627</t>
  </si>
  <si>
    <t>RAQUEL DE MATTOS GAMARRA</t>
  </si>
  <si>
    <t>B35628</t>
  </si>
  <si>
    <t>SANDRO PINTOS GOMES</t>
  </si>
  <si>
    <t>02800000028100</t>
  </si>
  <si>
    <t>SANTANA LIVRAMENTO-FORO SANT LIVRAMENTO</t>
  </si>
  <si>
    <t>B35629</t>
  </si>
  <si>
    <t>TIAGO KRIGER</t>
  </si>
  <si>
    <t>B35630</t>
  </si>
  <si>
    <t>ALEXANDRE PARNOV FERRAZ</t>
  </si>
  <si>
    <t>B35631</t>
  </si>
  <si>
    <t>CAMILA DE COSTA</t>
  </si>
  <si>
    <t>B35635</t>
  </si>
  <si>
    <t>FABRICIO BRAGA BASTOS</t>
  </si>
  <si>
    <t>B35637</t>
  </si>
  <si>
    <t>FLAVIA MARIA SIVIERO</t>
  </si>
  <si>
    <t>B35638</t>
  </si>
  <si>
    <t>FRANCIS DANIEL DALCORTIVO</t>
  </si>
  <si>
    <t>B35642</t>
  </si>
  <si>
    <t>LEONARDO LUIS PIZARRO TROJAHN</t>
  </si>
  <si>
    <t>B35643</t>
  </si>
  <si>
    <t>LUCIANO AZAMBUJA DOS SANTOS</t>
  </si>
  <si>
    <t>B35644</t>
  </si>
  <si>
    <t>MARCELINO RAHN MARTINS</t>
  </si>
  <si>
    <t>B35645</t>
  </si>
  <si>
    <t>MARCIO HENRIQUE SCHAEFER</t>
  </si>
  <si>
    <t>B35651</t>
  </si>
  <si>
    <t>SVTLANA MINEIA LIPKE</t>
  </si>
  <si>
    <t>B35653</t>
  </si>
  <si>
    <t>UILIAM MELLO DE LARA</t>
  </si>
  <si>
    <t>B35654</t>
  </si>
  <si>
    <t>VINICIUS ZANATTA</t>
  </si>
  <si>
    <t>B35658</t>
  </si>
  <si>
    <t>ANDIARA CUBIAK KAMINSKI</t>
  </si>
  <si>
    <t>B35659</t>
  </si>
  <si>
    <t>CARINA SOSNOSKI</t>
  </si>
  <si>
    <t>B35660</t>
  </si>
  <si>
    <t>CARINE FATIMA MANICA PERIN</t>
  </si>
  <si>
    <t>B35661</t>
  </si>
  <si>
    <t>CARLA TAVARES GREINER</t>
  </si>
  <si>
    <t>B35663</t>
  </si>
  <si>
    <t>DIRCEU ORESTES VIVAN</t>
  </si>
  <si>
    <t>B35665</t>
  </si>
  <si>
    <t>FLAVIA BRUSTOLIN ZIERO</t>
  </si>
  <si>
    <t>B35667</t>
  </si>
  <si>
    <t>JOSE ANTONIO REGINATO</t>
  </si>
  <si>
    <t>B35672</t>
  </si>
  <si>
    <t>PAULO FREDIANI URRUTH</t>
  </si>
  <si>
    <t>B35673</t>
  </si>
  <si>
    <t>RAFAEL LUIS MENEGHINI</t>
  </si>
  <si>
    <t>B35676</t>
  </si>
  <si>
    <t>RODRIGO QUEIROZ MANFROI</t>
  </si>
  <si>
    <t>B35677</t>
  </si>
  <si>
    <t>RODRIGO DANIEL FRIZZO</t>
  </si>
  <si>
    <t>B35680</t>
  </si>
  <si>
    <t>TAIS MANFROI LO</t>
  </si>
  <si>
    <t>B35682</t>
  </si>
  <si>
    <t>THAMARA DE LEMOS DUARTE</t>
  </si>
  <si>
    <t>B35684</t>
  </si>
  <si>
    <t>ANA CLAUDIA CAPELLETTI</t>
  </si>
  <si>
    <t>B35685</t>
  </si>
  <si>
    <t>BRUNO PEREIRA DE AVILA</t>
  </si>
  <si>
    <t>B35686</t>
  </si>
  <si>
    <t>CARLOS FELIPE VEIGA DE SOUZA</t>
  </si>
  <si>
    <t>B35687</t>
  </si>
  <si>
    <t>CAROLINE FERRAZ DA SILVA</t>
  </si>
  <si>
    <t>B35689</t>
  </si>
  <si>
    <t>CLOVIS DARCI SEGATTI</t>
  </si>
  <si>
    <t>B35690</t>
  </si>
  <si>
    <t>DAIANE DE VARGAS FERREIRA</t>
  </si>
  <si>
    <t>02801160000000</t>
  </si>
  <si>
    <t>SANTANA LIVRAMENTO-FORMACAO</t>
  </si>
  <si>
    <t>B35691</t>
  </si>
  <si>
    <t>EDUARDO CHAVES BRITES</t>
  </si>
  <si>
    <t>B35696</t>
  </si>
  <si>
    <t>JOSE EDUARDO DA SILVA PACHECO</t>
  </si>
  <si>
    <t>B35697</t>
  </si>
  <si>
    <t>JOSE SEBASTIAO PEREIRA JUNIOR</t>
  </si>
  <si>
    <t>B35701</t>
  </si>
  <si>
    <t>MARISA DO CARMO PACOFF DA SILVA</t>
  </si>
  <si>
    <t>B35702</t>
  </si>
  <si>
    <t>MURILO STANGHERLIN CEZAR</t>
  </si>
  <si>
    <t>B35703</t>
  </si>
  <si>
    <t>NADIA LIGIANE GRAMS CARVALHO</t>
  </si>
  <si>
    <t>B35705</t>
  </si>
  <si>
    <t>PABLO CAMPOS DE ANDRADE</t>
  </si>
  <si>
    <t>B35707</t>
  </si>
  <si>
    <t>RUDINEI SANTOS PORTELLA</t>
  </si>
  <si>
    <t>B35708</t>
  </si>
  <si>
    <t>TIAGO LEIDEMER</t>
  </si>
  <si>
    <t>B35709</t>
  </si>
  <si>
    <t>VANESSA GOMES PONTA</t>
  </si>
  <si>
    <t>B35711</t>
  </si>
  <si>
    <t>CAROLINE DE MOURA</t>
  </si>
  <si>
    <t>B35715</t>
  </si>
  <si>
    <t>DIOGO FOGACA ILHA</t>
  </si>
  <si>
    <t>B35716</t>
  </si>
  <si>
    <t>ERIK VENES</t>
  </si>
  <si>
    <t>B35717</t>
  </si>
  <si>
    <t>EVANDRO GORNIAK</t>
  </si>
  <si>
    <t>B35718</t>
  </si>
  <si>
    <t>EVELINE NEUGEBAUER DE OLIVEIRA</t>
  </si>
  <si>
    <t>B35719</t>
  </si>
  <si>
    <t>EVERTON ODONE GAI DA ROSA</t>
  </si>
  <si>
    <t>08902500000000</t>
  </si>
  <si>
    <t>B35720</t>
  </si>
  <si>
    <t>GIOVANI DE JESUS DA SILVA</t>
  </si>
  <si>
    <t>02200000046900</t>
  </si>
  <si>
    <t>IJUI-PAA CORONEL BARROS</t>
  </si>
  <si>
    <t>B35721</t>
  </si>
  <si>
    <t>JORDANA CAROLINE LUPATINI BORGES</t>
  </si>
  <si>
    <t>B35722</t>
  </si>
  <si>
    <t>JOSE FREDERICO DILLY</t>
  </si>
  <si>
    <t>B35723</t>
  </si>
  <si>
    <t>LIARA FATIMA TOMASINI</t>
  </si>
  <si>
    <t>B35724</t>
  </si>
  <si>
    <t>LUIS GUSTAVO SCHUCK</t>
  </si>
  <si>
    <t>B35725</t>
  </si>
  <si>
    <t>MARCELO FAMIL BRITTO</t>
  </si>
  <si>
    <t>B35726</t>
  </si>
  <si>
    <t>MARCIANE VIEIRA</t>
  </si>
  <si>
    <t>04570000058300</t>
  </si>
  <si>
    <t>VICTOR GRAEFF-PAA TIO HUGO</t>
  </si>
  <si>
    <t>B35727</t>
  </si>
  <si>
    <t>MATEUS HOFFMANN DIDONE</t>
  </si>
  <si>
    <t>B35728</t>
  </si>
  <si>
    <t>MAURICIO BORGES WEBBER</t>
  </si>
  <si>
    <t>B35732</t>
  </si>
  <si>
    <t>PIERRE LUCENA DOS SANTOS</t>
  </si>
  <si>
    <t>B35733</t>
  </si>
  <si>
    <t>RODRIGO MELATTI SCHUERNE</t>
  </si>
  <si>
    <t>B35734</t>
  </si>
  <si>
    <t>TIAGO ECKHARD</t>
  </si>
  <si>
    <t>B35735</t>
  </si>
  <si>
    <t>VANESSA LONGHI</t>
  </si>
  <si>
    <t>B35736</t>
  </si>
  <si>
    <t>ANA CLAUDIA STEFENI ZANATO</t>
  </si>
  <si>
    <t>B35740</t>
  </si>
  <si>
    <t>DANIELE INAJARA NICOLETTI</t>
  </si>
  <si>
    <t>B35742</t>
  </si>
  <si>
    <t>DIEGO SANTIN</t>
  </si>
  <si>
    <t>B35744</t>
  </si>
  <si>
    <t>GIANCARLO DALPIAZ DE OLIVEIRA</t>
  </si>
  <si>
    <t>B35745</t>
  </si>
  <si>
    <t>GUSTAVO LAGRANHA VIEIRA DA COSTA</t>
  </si>
  <si>
    <t>JOAO LINDOMAR SERAFINI DA SILVA</t>
  </si>
  <si>
    <t>B35748</t>
  </si>
  <si>
    <t>JUSSARA SOUZA DA SILVA</t>
  </si>
  <si>
    <t>B35749</t>
  </si>
  <si>
    <t>MARCELA CASTELI VIANNA</t>
  </si>
  <si>
    <t>B35750</t>
  </si>
  <si>
    <t>MARCIA BORDIN VILELA</t>
  </si>
  <si>
    <t>B35752</t>
  </si>
  <si>
    <t>MARINA LAZZARI</t>
  </si>
  <si>
    <t>B35753</t>
  </si>
  <si>
    <t>MAURO BAUER NOVASKI</t>
  </si>
  <si>
    <t>B35755</t>
  </si>
  <si>
    <t>RODRIGO OLIVEIRA MACHADO</t>
  </si>
  <si>
    <t>B35756</t>
  </si>
  <si>
    <t>TIAGO SILVA FILHEIRO</t>
  </si>
  <si>
    <t>B35758</t>
  </si>
  <si>
    <t>TIAGO VEGA DA ROSA</t>
  </si>
  <si>
    <t>B35760</t>
  </si>
  <si>
    <t>VILQUER FAGUNDES DE OLIVEIRA</t>
  </si>
  <si>
    <t>B35761</t>
  </si>
  <si>
    <t>VINICIUS FAGUNDES DE SOUZA</t>
  </si>
  <si>
    <t>B35762</t>
  </si>
  <si>
    <t>ALESSANDRO SANTOS DOS SANTOS</t>
  </si>
  <si>
    <t>B35763</t>
  </si>
  <si>
    <t>ANDERSON MARTINS DA SILVA</t>
  </si>
  <si>
    <t>B35765</t>
  </si>
  <si>
    <t>CARLOS BOCK</t>
  </si>
  <si>
    <t>B35766</t>
  </si>
  <si>
    <t>CASSIANA URNAU</t>
  </si>
  <si>
    <t>B35767</t>
  </si>
  <si>
    <t>CICERO ANTONIO MIOTTO</t>
  </si>
  <si>
    <t>B35768</t>
  </si>
  <si>
    <t>DINARA LAIS BORTOLUZZI</t>
  </si>
  <si>
    <t>B35769</t>
  </si>
  <si>
    <t>DOUGLAS RENNER</t>
  </si>
  <si>
    <t>11170000000000</t>
  </si>
  <si>
    <t>CAIBATE</t>
  </si>
  <si>
    <t>B35770</t>
  </si>
  <si>
    <t>EDERSON BITTENCOURT NATUS</t>
  </si>
  <si>
    <t>B35771</t>
  </si>
  <si>
    <t>EDUARDO BIRCK HAUBRICH</t>
  </si>
  <si>
    <t>B35773</t>
  </si>
  <si>
    <t>FABIO GUARNIERI</t>
  </si>
  <si>
    <t>B35775</t>
  </si>
  <si>
    <t>FOUAD FABIO EL BEITUNE SAID</t>
  </si>
  <si>
    <t>JURACI ADRIANO FRAGA DOS SANTOS</t>
  </si>
  <si>
    <t>B35777</t>
  </si>
  <si>
    <t>LEONARDO LEAL DOS SANTOS</t>
  </si>
  <si>
    <t>B35778</t>
  </si>
  <si>
    <t>LILIAN LUCAS LOPES</t>
  </si>
  <si>
    <t>B35779</t>
  </si>
  <si>
    <t>LUCAS KLEIN WELTER</t>
  </si>
  <si>
    <t>B35781</t>
  </si>
  <si>
    <t>MARCELO BONORA KERN</t>
  </si>
  <si>
    <t>B35782</t>
  </si>
  <si>
    <t>NATHAN EDUARDO MARX</t>
  </si>
  <si>
    <t>B35784</t>
  </si>
  <si>
    <t>RAQUEL PIRES</t>
  </si>
  <si>
    <t>B35785</t>
  </si>
  <si>
    <t>SABRINA KATIA ARAUJO PINTO</t>
  </si>
  <si>
    <t>B35787</t>
  </si>
  <si>
    <t>TATIELE TREVISAN</t>
  </si>
  <si>
    <t>B35789</t>
  </si>
  <si>
    <t>ALISSON ISAIAS PEREIRA</t>
  </si>
  <si>
    <t>B35791</t>
  </si>
  <si>
    <t>ARCENI EBERTZ LANDIM</t>
  </si>
  <si>
    <t>B35792</t>
  </si>
  <si>
    <t>CRISLEI MIORELLI RECH</t>
  </si>
  <si>
    <t>B35793</t>
  </si>
  <si>
    <t>CRISTIANO ALBERTO BEBBER</t>
  </si>
  <si>
    <t>B35794</t>
  </si>
  <si>
    <t>DAIANE LISBOA OLIVER</t>
  </si>
  <si>
    <t>B35795</t>
  </si>
  <si>
    <t>DAVID DA SILVA SPEROTTO</t>
  </si>
  <si>
    <t>B35796</t>
  </si>
  <si>
    <t>DIEZON RAUTER</t>
  </si>
  <si>
    <t>B35797</t>
  </si>
  <si>
    <t>EDUARDO ELIAS</t>
  </si>
  <si>
    <t>B35799</t>
  </si>
  <si>
    <t>JOAO ANDRE DE MOURA</t>
  </si>
  <si>
    <t>B35800</t>
  </si>
  <si>
    <t>JUCIELE SALETE FIORINI</t>
  </si>
  <si>
    <t>B35801</t>
  </si>
  <si>
    <t>KAMILA FERNANDEZ MARCIO BARATTO</t>
  </si>
  <si>
    <t>B35802</t>
  </si>
  <si>
    <t>LUIZ CARLOS TOMEDI JUNIOR</t>
  </si>
  <si>
    <t>02150000060300</t>
  </si>
  <si>
    <t>FARROUPILHA-FORO</t>
  </si>
  <si>
    <t>B35803</t>
  </si>
  <si>
    <t>MACIEL PUERARI</t>
  </si>
  <si>
    <t>B35804</t>
  </si>
  <si>
    <t>MARCELO PEDRO POHLMANN</t>
  </si>
  <si>
    <t>B35805</t>
  </si>
  <si>
    <t>LAURA SUCOLOTTI</t>
  </si>
  <si>
    <t>B35806</t>
  </si>
  <si>
    <t>MARCIA CRISTINA MATIAS</t>
  </si>
  <si>
    <t>B35808</t>
  </si>
  <si>
    <t>MARINA ORO</t>
  </si>
  <si>
    <t>B35809</t>
  </si>
  <si>
    <t>MARINA PIVATO CENCI</t>
  </si>
  <si>
    <t>B35810</t>
  </si>
  <si>
    <t>NADIA BEATRIZ ZIENTARSKI</t>
  </si>
  <si>
    <t>B35811</t>
  </si>
  <si>
    <t>NEIDE CRISTIANE NESSLER</t>
  </si>
  <si>
    <t>B35812</t>
  </si>
  <si>
    <t>TIAGO GUADAGNIN</t>
  </si>
  <si>
    <t>B35813</t>
  </si>
  <si>
    <t>TOBIAS GALVAN</t>
  </si>
  <si>
    <t>B35816</t>
  </si>
  <si>
    <t>ANDRE LUIS TURMINA</t>
  </si>
  <si>
    <t>B35817</t>
  </si>
  <si>
    <t>CAMILA LIMA VELLINHO</t>
  </si>
  <si>
    <t>CAROLINE ROCHA DE ABREU</t>
  </si>
  <si>
    <t>B35819</t>
  </si>
  <si>
    <t>MARIA ATILA FRAGA DOS SANTOS</t>
  </si>
  <si>
    <t>B35820</t>
  </si>
  <si>
    <t>CATIA JANICE ZIMMERMANN SA</t>
  </si>
  <si>
    <t>B35824</t>
  </si>
  <si>
    <t>FABRIZIO BORINI</t>
  </si>
  <si>
    <t>B35825</t>
  </si>
  <si>
    <t>FERNANDO MANICA</t>
  </si>
  <si>
    <t>B35827</t>
  </si>
  <si>
    <t>GUSTAVO SILVEIRA WEBER</t>
  </si>
  <si>
    <t>B35828</t>
  </si>
  <si>
    <t>HELOISE FRANCIELI OLDENBURG</t>
  </si>
  <si>
    <t>B35830</t>
  </si>
  <si>
    <t>HENRIQUE SCHAURICH</t>
  </si>
  <si>
    <t>B35832</t>
  </si>
  <si>
    <t>TIAGO OSORIO COELHO</t>
  </si>
  <si>
    <t>B35833</t>
  </si>
  <si>
    <t>JONAS JESIEL OSTROSKI</t>
  </si>
  <si>
    <t>B35834</t>
  </si>
  <si>
    <t>JULIANE PORTO ERCOLE</t>
  </si>
  <si>
    <t>B35837</t>
  </si>
  <si>
    <t>MARCIA GOUVEA SPEGGIORIN UMINSKI</t>
  </si>
  <si>
    <t>B35838</t>
  </si>
  <si>
    <t>MARIANE GERSTNER</t>
  </si>
  <si>
    <t>B35840</t>
  </si>
  <si>
    <t>PAULO CEZAR SMIDT NONNEMACHER FILHO</t>
  </si>
  <si>
    <t>B35841</t>
  </si>
  <si>
    <t>RAFAEL MARTINS DOS SANTOS</t>
  </si>
  <si>
    <t>B35842</t>
  </si>
  <si>
    <t>RAFAEL PELLENZ</t>
  </si>
  <si>
    <t>B35843</t>
  </si>
  <si>
    <t>TAINA DA COSTA DOS SANTOS</t>
  </si>
  <si>
    <t>B35848</t>
  </si>
  <si>
    <t>ALEXANDRE GALDINO LEAL</t>
  </si>
  <si>
    <t>B35850</t>
  </si>
  <si>
    <t>ARTHUR JOSE GUZZO PERERA</t>
  </si>
  <si>
    <t>B35851</t>
  </si>
  <si>
    <t>DANIEL ALVES MEDEIROS VALERIO</t>
  </si>
  <si>
    <t>B35852</t>
  </si>
  <si>
    <t>DANIEL MARCELINO AGOSTINHO</t>
  </si>
  <si>
    <t>B35853</t>
  </si>
  <si>
    <t>DIEGO PADILHA BARNECHE</t>
  </si>
  <si>
    <t>B35854</t>
  </si>
  <si>
    <t>FELIPE DE FREITAS LEAO</t>
  </si>
  <si>
    <t>B35855</t>
  </si>
  <si>
    <t>FELIPE MICAIL DA SILVA SMOLSKI</t>
  </si>
  <si>
    <t>B35856</t>
  </si>
  <si>
    <t>FERNANDA TORZECKI COPETTI</t>
  </si>
  <si>
    <t>B35858</t>
  </si>
  <si>
    <t>JACQUELINE FRAGA FERREIRA</t>
  </si>
  <si>
    <t>B35859</t>
  </si>
  <si>
    <t>JEAN ARGENTA</t>
  </si>
  <si>
    <t>B35861</t>
  </si>
  <si>
    <t>KETHLYN DE FRAGA SOPEZACK</t>
  </si>
  <si>
    <t>B35862</t>
  </si>
  <si>
    <t>LETIELE PIRES</t>
  </si>
  <si>
    <t>B35864</t>
  </si>
  <si>
    <t>LUCIANO SILVA TORTORELLI</t>
  </si>
  <si>
    <t>B35867</t>
  </si>
  <si>
    <t>OMAR SALIB</t>
  </si>
  <si>
    <t>B35868</t>
  </si>
  <si>
    <t>PATRICIA BOFF DAITX</t>
  </si>
  <si>
    <t>B35869</t>
  </si>
  <si>
    <t>RICARDO BALBINOT GUARAGNI</t>
  </si>
  <si>
    <t>B35871</t>
  </si>
  <si>
    <t>SIMONE PAWLAK JORDAO</t>
  </si>
  <si>
    <t>11232500000000</t>
  </si>
  <si>
    <t>B35873</t>
  </si>
  <si>
    <t>THIAGO CORREA TAMARA</t>
  </si>
  <si>
    <t>B35874</t>
  </si>
  <si>
    <t>VENINA KETTERMANN</t>
  </si>
  <si>
    <t>B35875</t>
  </si>
  <si>
    <t>ANDIARA BALZANO NEVES MESQUITA</t>
  </si>
  <si>
    <t>B35876</t>
  </si>
  <si>
    <t>ANDREIA PERIN</t>
  </si>
  <si>
    <t>B35878</t>
  </si>
  <si>
    <t>CLAUDIA DAIANE MORAES RODRIGUES</t>
  </si>
  <si>
    <t>B35879</t>
  </si>
  <si>
    <t>DANIEL MOLINOS DE ANDRADE</t>
  </si>
  <si>
    <t>B35880</t>
  </si>
  <si>
    <t>DEISE PIAZZA DE AGUIAR</t>
  </si>
  <si>
    <t>B35881</t>
  </si>
  <si>
    <t>EVERTON MATEUS SILVA MACHADO</t>
  </si>
  <si>
    <t>B35882</t>
  </si>
  <si>
    <t>FERNANDA DA SILVA RIGOBELO</t>
  </si>
  <si>
    <t>B35883</t>
  </si>
  <si>
    <t>FERNANDO HENRIQUE O VIEIRA MACHADO</t>
  </si>
  <si>
    <t>B35885</t>
  </si>
  <si>
    <t>GILCEA DELFINO SANTOS</t>
  </si>
  <si>
    <t>B35887</t>
  </si>
  <si>
    <t>JEFFERSON ALVES SEHNEM</t>
  </si>
  <si>
    <t>B35888</t>
  </si>
  <si>
    <t>JEFERSON LANGARO</t>
  </si>
  <si>
    <t>B35890</t>
  </si>
  <si>
    <t>JOAO ERIVELTON BOHRER VASCONCELOS</t>
  </si>
  <si>
    <t>B35891</t>
  </si>
  <si>
    <t>JONES HENRIQUE THOME</t>
  </si>
  <si>
    <t>B35892</t>
  </si>
  <si>
    <t>JULIANA ROSA E SILVA</t>
  </si>
  <si>
    <t>B35893</t>
  </si>
  <si>
    <t>JULIO SERGIO QUADROS DOS SANTOS</t>
  </si>
  <si>
    <t>B35894</t>
  </si>
  <si>
    <t>LUCAS DANIEL GROESS</t>
  </si>
  <si>
    <t>B35896</t>
  </si>
  <si>
    <t>LUIZ HENRIQUE JORDAN</t>
  </si>
  <si>
    <t>B35897</t>
  </si>
  <si>
    <t>MARCELO LANGARO BRANCO</t>
  </si>
  <si>
    <t>B35898</t>
  </si>
  <si>
    <t>MARCELO RICARDO POZENATO</t>
  </si>
  <si>
    <t>B35900</t>
  </si>
  <si>
    <t>RODRIGO JULIANO KAUFMANN</t>
  </si>
  <si>
    <t>B35901</t>
  </si>
  <si>
    <t>ROGER SCHWANKE</t>
  </si>
  <si>
    <t>B35902</t>
  </si>
  <si>
    <t>SAMANTA CAROLINE MARTINS DE ALMEIDA</t>
  </si>
  <si>
    <t>B35903</t>
  </si>
  <si>
    <t>SILVANO FREITAS LARA</t>
  </si>
  <si>
    <t>B35904</t>
  </si>
  <si>
    <t>THIAGO RECKZIEGEL</t>
  </si>
  <si>
    <t>B35906</t>
  </si>
  <si>
    <t>DERLI LUIZ PEDON</t>
  </si>
  <si>
    <t>B35907</t>
  </si>
  <si>
    <t>RODRIGO DA SILVA BORGES</t>
  </si>
  <si>
    <t>B35908</t>
  </si>
  <si>
    <t>ALVARO FERNANDO ARIOLLI EHLERS</t>
  </si>
  <si>
    <t>B35909</t>
  </si>
  <si>
    <t>ANDERSON DOS SANTOS FOGACA</t>
  </si>
  <si>
    <t>B35910</t>
  </si>
  <si>
    <t>ANTONIO AUGUSTO MARTINEZ DE ANDRADE</t>
  </si>
  <si>
    <t>B35912</t>
  </si>
  <si>
    <t>CARLOS DANIEL ANDRADE</t>
  </si>
  <si>
    <t>B35915</t>
  </si>
  <si>
    <t>CRISTIANO SCHNEIDER</t>
  </si>
  <si>
    <t>B35919</t>
  </si>
  <si>
    <t>GABRIELA MARTINS SILVEIRA</t>
  </si>
  <si>
    <t>B35920</t>
  </si>
  <si>
    <t>HENRIQUE BAGATTINI NEFF</t>
  </si>
  <si>
    <t>B35921</t>
  </si>
  <si>
    <t>IVANA DE BITENCOURT MARTINS</t>
  </si>
  <si>
    <t>B35922</t>
  </si>
  <si>
    <t>JULIO ERICHSEN HEBERLE</t>
  </si>
  <si>
    <t>B35923</t>
  </si>
  <si>
    <t>LISSANDRA FICK MADRUGA</t>
  </si>
  <si>
    <t>B35926</t>
  </si>
  <si>
    <t>REGIS ALBERTO RIZZI DE OLIVEIRA</t>
  </si>
  <si>
    <t>B35927</t>
  </si>
  <si>
    <t>ROBERTO DUARTE DA SILVA CAZZETTA</t>
  </si>
  <si>
    <t>B35928</t>
  </si>
  <si>
    <t>SAMANTA INES VICENTE</t>
  </si>
  <si>
    <t>B35929</t>
  </si>
  <si>
    <t>SHANA DA COSTA FRAINER R DOS SANTOS</t>
  </si>
  <si>
    <t>B35934</t>
  </si>
  <si>
    <t>ALINE KIPPER STEFANELO</t>
  </si>
  <si>
    <t>B35935</t>
  </si>
  <si>
    <t>BETANIA MOSCHEM</t>
  </si>
  <si>
    <t>06651160000000</t>
  </si>
  <si>
    <t>GRAMADO-FORMACAO</t>
  </si>
  <si>
    <t>B35936</t>
  </si>
  <si>
    <t>CARLOS EUGENIO RUBI SZOSTAKOWSKI</t>
  </si>
  <si>
    <t>B35938</t>
  </si>
  <si>
    <t>CHRISTIAN BORDINHAO DA SILVA</t>
  </si>
  <si>
    <t>B35939</t>
  </si>
  <si>
    <t>FRANCISCO FERNANDES DE FRAGA</t>
  </si>
  <si>
    <t>B35941</t>
  </si>
  <si>
    <t>GUILHERME HOFFMANN</t>
  </si>
  <si>
    <t>B35942</t>
  </si>
  <si>
    <t>HENRIQUE RIBEIRO DA CRUZ</t>
  </si>
  <si>
    <t>B35945</t>
  </si>
  <si>
    <t>MARLON PETRY</t>
  </si>
  <si>
    <t>B35948</t>
  </si>
  <si>
    <t>ALESSANDRA TEIXEIRA LOPES</t>
  </si>
  <si>
    <t>B35949</t>
  </si>
  <si>
    <t>AMAURI NARDI</t>
  </si>
  <si>
    <t>B35950</t>
  </si>
  <si>
    <t>ANDREIA BUTKE TOCHETTO</t>
  </si>
  <si>
    <t>09450000050400</t>
  </si>
  <si>
    <t>TRES PASSOS-PAA ESPERANCA DO SUL</t>
  </si>
  <si>
    <t>B35951</t>
  </si>
  <si>
    <t>ANGELICA NOVELI BATISTELLA</t>
  </si>
  <si>
    <t>B35952</t>
  </si>
  <si>
    <t>BARTUS FERNANDO TEIPEL</t>
  </si>
  <si>
    <t>B35953</t>
  </si>
  <si>
    <t>CLODOALDO BATISTA CALEGARO</t>
  </si>
  <si>
    <t>B35955</t>
  </si>
  <si>
    <t>DANIELEN VIEIRA DELABARI MARTINS</t>
  </si>
  <si>
    <t>B35956</t>
  </si>
  <si>
    <t>DIANA ALINE DE SOUZA MINIKEL</t>
  </si>
  <si>
    <t>B35957</t>
  </si>
  <si>
    <t>FILYPE NATHAN BRUXEL</t>
  </si>
  <si>
    <t>B35958</t>
  </si>
  <si>
    <t>JOANA PAULA FAVARETTO</t>
  </si>
  <si>
    <t>B35959</t>
  </si>
  <si>
    <t>JOSE PAULO MAGNUS</t>
  </si>
  <si>
    <t>B35960</t>
  </si>
  <si>
    <t>JULIANA LOPES ANDRIGHETTO</t>
  </si>
  <si>
    <t>B35961</t>
  </si>
  <si>
    <t>MOISES MATTANA D AGOSTINI</t>
  </si>
  <si>
    <t>B35964</t>
  </si>
  <si>
    <t>RIMON JESUS DE ALBUQUERQUE</t>
  </si>
  <si>
    <t>B35967</t>
  </si>
  <si>
    <t>MARIA TERESA MEDRONHA PROLA</t>
  </si>
  <si>
    <t>B35968</t>
  </si>
  <si>
    <t>MONIQUE ROCHELLI LANZONI</t>
  </si>
  <si>
    <t>B35969</t>
  </si>
  <si>
    <t>ADEMARA SILVEIRA</t>
  </si>
  <si>
    <t>B35970</t>
  </si>
  <si>
    <t>ALINE SONEGO</t>
  </si>
  <si>
    <t>B35972</t>
  </si>
  <si>
    <t>ANDRE SOUZA DE LIMA</t>
  </si>
  <si>
    <t>B35973</t>
  </si>
  <si>
    <t>ANDREA NEVES CASAGRANDE</t>
  </si>
  <si>
    <t>B35975</t>
  </si>
  <si>
    <t>ESTEVAO ALBERTO MARIA DA SILVA</t>
  </si>
  <si>
    <t>B35976</t>
  </si>
  <si>
    <t>FILIPE MATTES</t>
  </si>
  <si>
    <t>B35977</t>
  </si>
  <si>
    <t>GERMANO MEDEIROS SCHMIDT</t>
  </si>
  <si>
    <t>B35978</t>
  </si>
  <si>
    <t>HENRIQUE WEBER VARGAS</t>
  </si>
  <si>
    <t>B35979</t>
  </si>
  <si>
    <t>JOSIANE CLAIRE SCHNEIDER LEMOS</t>
  </si>
  <si>
    <t>B35981</t>
  </si>
  <si>
    <t>JULIANO RABAIOLI</t>
  </si>
  <si>
    <t>B35982</t>
  </si>
  <si>
    <t>LISANDRA WEBER</t>
  </si>
  <si>
    <t>B35983</t>
  </si>
  <si>
    <t>LUCAS DANIEL FUCHS</t>
  </si>
  <si>
    <t>B35985</t>
  </si>
  <si>
    <t>MARILI SENGBUSCH</t>
  </si>
  <si>
    <t>B35986</t>
  </si>
  <si>
    <t>RENAN AUGUSTO LEDUR</t>
  </si>
  <si>
    <t>B35987</t>
  </si>
  <si>
    <t>ROBERTA STRELOW LUPATINI</t>
  </si>
  <si>
    <t>B35988</t>
  </si>
  <si>
    <t>SANDRA BRESSLER</t>
  </si>
  <si>
    <t>B35989</t>
  </si>
  <si>
    <t>SANDRA REGINA KOCHEM CAVALHEIRO</t>
  </si>
  <si>
    <t>B35990</t>
  </si>
  <si>
    <t>SUZANA SIMONI GASSO VIEIRA</t>
  </si>
  <si>
    <t>B35991</t>
  </si>
  <si>
    <t>TADEU MARCON</t>
  </si>
  <si>
    <t>B35994</t>
  </si>
  <si>
    <t>ADRIANA ELIZETE DE SIQUEIRA BACKES</t>
  </si>
  <si>
    <t>B35995</t>
  </si>
  <si>
    <t>ALAN CORREA DE SOUZA</t>
  </si>
  <si>
    <t>B35996</t>
  </si>
  <si>
    <t>ALICE CANABARRO CUNHA</t>
  </si>
  <si>
    <t>B35997</t>
  </si>
  <si>
    <t>CLAUDIA GUERINO CIELO</t>
  </si>
  <si>
    <t>B35999</t>
  </si>
  <si>
    <t>DOUGLAS MATURANA DECKMANN</t>
  </si>
  <si>
    <t>B36000</t>
  </si>
  <si>
    <t>FABIANE TASCHETTO</t>
  </si>
  <si>
    <t>B36002</t>
  </si>
  <si>
    <t>JAQUELINE DORNELES VARGAS BRUM</t>
  </si>
  <si>
    <t>B36003</t>
  </si>
  <si>
    <t>JEFERSON BOLZAN TURQUIELLO</t>
  </si>
  <si>
    <t>B36005</t>
  </si>
  <si>
    <t>MARCOS ADAMATTI SILVA</t>
  </si>
  <si>
    <t>B36006</t>
  </si>
  <si>
    <t>MATHEUS JORDAO CAMPARA</t>
  </si>
  <si>
    <t>B36007</t>
  </si>
  <si>
    <t>MICHELLE BLANCOS DO NASCIMENTO</t>
  </si>
  <si>
    <t>B36008</t>
  </si>
  <si>
    <t>PATRICK DUARTE VITOLA</t>
  </si>
  <si>
    <t>B36009</t>
  </si>
  <si>
    <t>PRISCILA DE PAULA CAZORLA</t>
  </si>
  <si>
    <t>B36010</t>
  </si>
  <si>
    <t>QUELEN ROSIANE MORAES PAULINO</t>
  </si>
  <si>
    <t>B36012</t>
  </si>
  <si>
    <t>RAI SOUZA MELLO</t>
  </si>
  <si>
    <t>B36013</t>
  </si>
  <si>
    <t>RAQUEL DE OLIVEIRA GALLERT PEREIRA NUNES</t>
  </si>
  <si>
    <t>B36014</t>
  </si>
  <si>
    <t>SILVIO LUIZ BUCHHOLZ BRAGA</t>
  </si>
  <si>
    <t>B36016</t>
  </si>
  <si>
    <t>TIAGO DA SILVA SCHMAEDECKE</t>
  </si>
  <si>
    <t>B36017</t>
  </si>
  <si>
    <t>WELCSONER SILVA DA CUNHA</t>
  </si>
  <si>
    <t>03200901011100</t>
  </si>
  <si>
    <t>PELOTAS-BANRISUL CARTOES-GV-GERENCIA DE VENDAS</t>
  </si>
  <si>
    <t>B36018</t>
  </si>
  <si>
    <t>ALINE DAIANA SCHERER SCHEUERMANN JUZWIAK</t>
  </si>
  <si>
    <t>B36019</t>
  </si>
  <si>
    <t>ALINE DE SOUZA GANDON</t>
  </si>
  <si>
    <t>B36023</t>
  </si>
  <si>
    <t>DIOGO BURIN</t>
  </si>
  <si>
    <t>10870000000000</t>
  </si>
  <si>
    <t>ITACURUBI</t>
  </si>
  <si>
    <t>B36024</t>
  </si>
  <si>
    <t>EVARISTO WIRTTI JUNIOR</t>
  </si>
  <si>
    <t>B36025</t>
  </si>
  <si>
    <t>FABIO BEAL PACHECO</t>
  </si>
  <si>
    <t>B36026</t>
  </si>
  <si>
    <t>FERNANDA TASCHETTO COLETTO</t>
  </si>
  <si>
    <t>B36028</t>
  </si>
  <si>
    <t>JESSICA DOS REIS GIRARD</t>
  </si>
  <si>
    <t>01651160000000</t>
  </si>
  <si>
    <t>CANOAS-FORMACAO</t>
  </si>
  <si>
    <t>B36029</t>
  </si>
  <si>
    <t>JOAO FRANCISCO MACHADO VIEIRA FILHO</t>
  </si>
  <si>
    <t>B36033</t>
  </si>
  <si>
    <t>LUCIANO BURTET PINTO</t>
  </si>
  <si>
    <t>B36034</t>
  </si>
  <si>
    <t>MARCELO DO CANTO VEZZOSI</t>
  </si>
  <si>
    <t>B36035</t>
  </si>
  <si>
    <t>MARCELO RAMOS AZEVEDO</t>
  </si>
  <si>
    <t>B36036</t>
  </si>
  <si>
    <t>MARCOS FRIEDRICH BINS</t>
  </si>
  <si>
    <t>03400480400000</t>
  </si>
  <si>
    <t>SANTA CRUZ DO SUL-RURAL-GER NORMAS PLANEJAM ACOMPA</t>
  </si>
  <si>
    <t>B36037</t>
  </si>
  <si>
    <t>MARIANE NUNES LISBOA</t>
  </si>
  <si>
    <t>B36038</t>
  </si>
  <si>
    <t>MATHEUS MACHADO MATTE</t>
  </si>
  <si>
    <t>B36040</t>
  </si>
  <si>
    <t>PAULO RICARDO OLIVEIRA DA SILVA</t>
  </si>
  <si>
    <t>B36041</t>
  </si>
  <si>
    <t>RAQUEL PANZIERA FERNANDES DA ROSA</t>
  </si>
  <si>
    <t>B36042</t>
  </si>
  <si>
    <t>TATIANE MARTINS LEITE</t>
  </si>
  <si>
    <t>B36043</t>
  </si>
  <si>
    <t>VIVIANE FERREIRA DA SILVEIRA</t>
  </si>
  <si>
    <t>04301160000000</t>
  </si>
  <si>
    <t>URUGUAIANA-FORMACAO</t>
  </si>
  <si>
    <t>B36044</t>
  </si>
  <si>
    <t>PRISCILLA SAIBERT FERREIRA</t>
  </si>
  <si>
    <t>B36045</t>
  </si>
  <si>
    <t>ANDREA GARCIA CAMBOIM</t>
  </si>
  <si>
    <t>B36047</t>
  </si>
  <si>
    <t>DAIANA BICA SILVESTRE</t>
  </si>
  <si>
    <t>B36048</t>
  </si>
  <si>
    <t>DEBORA DILL CAVALHEIRO</t>
  </si>
  <si>
    <t>B36050</t>
  </si>
  <si>
    <t>FABIANA LYRA NUNES</t>
  </si>
  <si>
    <t>B36051</t>
  </si>
  <si>
    <t>FABIANA SOUZA DE AZEVEDO</t>
  </si>
  <si>
    <t>B36052</t>
  </si>
  <si>
    <t>FABIANE STROSCHEIN</t>
  </si>
  <si>
    <t>B36054</t>
  </si>
  <si>
    <t>LUCIANO MACHADO</t>
  </si>
  <si>
    <t>B36055</t>
  </si>
  <si>
    <t>MARCELO EDUARDO POZZOBON</t>
  </si>
  <si>
    <t>B36057</t>
  </si>
  <si>
    <t>NATHALIA LUNARDI KERN SALDANHA</t>
  </si>
  <si>
    <t>B36060</t>
  </si>
  <si>
    <t>RODRIGO DE MELLO TARANTO</t>
  </si>
  <si>
    <t>B36061</t>
  </si>
  <si>
    <t>RODRIGO LANGE COMPASSI</t>
  </si>
  <si>
    <t>B36066</t>
  </si>
  <si>
    <t>ANDRESSA ALINE DALL OSBEL DAL VESCO</t>
  </si>
  <si>
    <t>B36068</t>
  </si>
  <si>
    <t>BRUNA GASPODINI TIBOLA</t>
  </si>
  <si>
    <t>B36070</t>
  </si>
  <si>
    <t>DILSON MIGUEL MORELLI JUNIOR</t>
  </si>
  <si>
    <t>B36073</t>
  </si>
  <si>
    <t>MARCELO SOUZA DE OLIVEIRA</t>
  </si>
  <si>
    <t>B36078</t>
  </si>
  <si>
    <t>SIBELI ZIQUINATTI DA ROSA</t>
  </si>
  <si>
    <t>B36081</t>
  </si>
  <si>
    <t>DEBORA VIEIRA MORAES</t>
  </si>
  <si>
    <t>B36082</t>
  </si>
  <si>
    <t>DEISE BOENO PAGNO</t>
  </si>
  <si>
    <t>B36084</t>
  </si>
  <si>
    <t>HELENE COI CHAVES</t>
  </si>
  <si>
    <t>B36085</t>
  </si>
  <si>
    <t>JAQUELINE BISSOLOTTI</t>
  </si>
  <si>
    <t>B36088</t>
  </si>
  <si>
    <t>JONATHAN CAMARA FERNANDES</t>
  </si>
  <si>
    <t>B36089</t>
  </si>
  <si>
    <t>JULIO CESAR POLETTO</t>
  </si>
  <si>
    <t>B36091</t>
  </si>
  <si>
    <t>LUCAS RUSCHEL RATH</t>
  </si>
  <si>
    <t>B36092</t>
  </si>
  <si>
    <t>LUIS GUILHERME GALL</t>
  </si>
  <si>
    <t>B36094</t>
  </si>
  <si>
    <t>RAQUEL ANGELO ALVES</t>
  </si>
  <si>
    <t>B36095</t>
  </si>
  <si>
    <t>RODRIGO OLIVEIRA GOMES</t>
  </si>
  <si>
    <t>B36096</t>
  </si>
  <si>
    <t>RUI CRISTIANO DA SILVA SOARES</t>
  </si>
  <si>
    <t>B36097</t>
  </si>
  <si>
    <t>WAGNER DIAS DA SILVA</t>
  </si>
  <si>
    <t>B36098</t>
  </si>
  <si>
    <t>WILLIAM JOHN ALTMANN</t>
  </si>
  <si>
    <t>B36099</t>
  </si>
  <si>
    <t>CONRADO RUCH JUNIOR</t>
  </si>
  <si>
    <t>B36100</t>
  </si>
  <si>
    <t>EDERSON FELIPE SCHNEIDER</t>
  </si>
  <si>
    <t>B36101</t>
  </si>
  <si>
    <t>GREICE PINHO DAL MOLIN</t>
  </si>
  <si>
    <t>B36102</t>
  </si>
  <si>
    <t>RICARDO DE ALMEIDA PAZ</t>
  </si>
  <si>
    <t>00100580213900</t>
  </si>
  <si>
    <t>TECNOLOGIA-GOP-SUP SIST VIRTUALIZADOS</t>
  </si>
  <si>
    <t>B36103</t>
  </si>
  <si>
    <t>TIAGO CEZAR DE CARVALHO</t>
  </si>
  <si>
    <t>B36105</t>
  </si>
  <si>
    <t>MARCO NUNES DUTRA</t>
  </si>
  <si>
    <t>B36107</t>
  </si>
  <si>
    <t>ALINE LEGUICA CAMPAGNER</t>
  </si>
  <si>
    <t>B36108</t>
  </si>
  <si>
    <t>ANA RITA MOTTA NUNES</t>
  </si>
  <si>
    <t>B36109</t>
  </si>
  <si>
    <t>BIANCA MORGANA DE BRITO</t>
  </si>
  <si>
    <t>10432470000000</t>
  </si>
  <si>
    <t>ITAPEMA-PROJETO LITORAL</t>
  </si>
  <si>
    <t>B36113</t>
  </si>
  <si>
    <t>JORGE EMILIO LANGHANZ</t>
  </si>
  <si>
    <t>B36114</t>
  </si>
  <si>
    <t>KAMILA FELICE</t>
  </si>
  <si>
    <t>B36115</t>
  </si>
  <si>
    <t>LUCAS OROCZKO SOUZA</t>
  </si>
  <si>
    <t>B36117</t>
  </si>
  <si>
    <t>RAQUEL FAN GALVAO</t>
  </si>
  <si>
    <t>B36118</t>
  </si>
  <si>
    <t>ROBERTO CEZAR GIORDANI DE ARAUJO</t>
  </si>
  <si>
    <t>B36119</t>
  </si>
  <si>
    <t>ROBERTO LUIZ VOLKART TORRE</t>
  </si>
  <si>
    <t>B36120</t>
  </si>
  <si>
    <t>SARA GUADANHIM DE OLIVEIRA</t>
  </si>
  <si>
    <t>B36121</t>
  </si>
  <si>
    <t>STEFFANO DE PAULA SCHENATTO</t>
  </si>
  <si>
    <t>B36122</t>
  </si>
  <si>
    <t>ALESSANDRA FERNANDES LEITE</t>
  </si>
  <si>
    <t>B36123</t>
  </si>
  <si>
    <t>ALEXANDRE MORAIS BERNART</t>
  </si>
  <si>
    <t>B36124</t>
  </si>
  <si>
    <t>ANA CLAUDIA ZANCHET</t>
  </si>
  <si>
    <t>B36125</t>
  </si>
  <si>
    <t>ANA JULIA SCHNEIDER</t>
  </si>
  <si>
    <t>B36126</t>
  </si>
  <si>
    <t>ANDRE RICARDO CHRISTOFOLI MOREIRA KAYSER</t>
  </si>
  <si>
    <t>B36127</t>
  </si>
  <si>
    <t>CARLOS EDUARDO FARIAS RODRIGUES</t>
  </si>
  <si>
    <t>01600000010400</t>
  </si>
  <si>
    <t>CAMAQUA-FORO -CAMAQUA</t>
  </si>
  <si>
    <t>B36128</t>
  </si>
  <si>
    <t>CAROLINA GREGIO DE SOUZA CAMPANA</t>
  </si>
  <si>
    <t>B36130</t>
  </si>
  <si>
    <t>CINARA FAGUNDES TERRA</t>
  </si>
  <si>
    <t>08180000000000</t>
  </si>
  <si>
    <t>SAO NICOLAU</t>
  </si>
  <si>
    <t>B36131</t>
  </si>
  <si>
    <t>DIEGO BUSS FUSINATO</t>
  </si>
  <si>
    <t>B36132</t>
  </si>
  <si>
    <t>FELIPE DA SILVA FERREIRA</t>
  </si>
  <si>
    <t>B36133</t>
  </si>
  <si>
    <t>HENRIQUE MACHADO DE SOUZA</t>
  </si>
  <si>
    <t>B36134</t>
  </si>
  <si>
    <t>IVO LEANDRO MARTINS</t>
  </si>
  <si>
    <t>B36135</t>
  </si>
  <si>
    <t>JOAO GABRIEL FISCHER FONSECA</t>
  </si>
  <si>
    <t>B36136</t>
  </si>
  <si>
    <t>JOECI ILARIO DA SILVA</t>
  </si>
  <si>
    <t>B36138</t>
  </si>
  <si>
    <t>LUIZ GUSTAVO RAMPANELLI</t>
  </si>
  <si>
    <t>B36139</t>
  </si>
  <si>
    <t>MICHELLE DE AVILA BILHALVA</t>
  </si>
  <si>
    <t>B36141</t>
  </si>
  <si>
    <t>RAFAEL PACHECO RODRIGUES</t>
  </si>
  <si>
    <t>B36142</t>
  </si>
  <si>
    <t>RODRIGO DE AZEVEDO DA SILVA</t>
  </si>
  <si>
    <t>02700000045900</t>
  </si>
  <si>
    <t>LAJEADO-P M SERIO</t>
  </si>
  <si>
    <t>B36143</t>
  </si>
  <si>
    <t>ROMULO RIBEIRO BESSA</t>
  </si>
  <si>
    <t>B36144</t>
  </si>
  <si>
    <t>SABRINA FAZENDA CASTRO</t>
  </si>
  <si>
    <t>B36145</t>
  </si>
  <si>
    <t>SAMUEL RAIMUNDO</t>
  </si>
  <si>
    <t>B36146</t>
  </si>
  <si>
    <t>ALCEU PAULO TOCHETTO</t>
  </si>
  <si>
    <t>B36147</t>
  </si>
  <si>
    <t>CARLA EUGENIA SCHNEIDER DIAS</t>
  </si>
  <si>
    <t>B36148</t>
  </si>
  <si>
    <t>CINTIA LOSS COSTEIRA</t>
  </si>
  <si>
    <t>B36149</t>
  </si>
  <si>
    <t>CLARISSA BIASUZ DE ANTONI</t>
  </si>
  <si>
    <t>01901160000000</t>
  </si>
  <si>
    <t>CRUZ ALTA-FORMACAO</t>
  </si>
  <si>
    <t>B36150</t>
  </si>
  <si>
    <t>CLODIS COSTA SANHUDO</t>
  </si>
  <si>
    <t>B36152</t>
  </si>
  <si>
    <t>EMILE PEREIRA PADILHA BITTENCOURT</t>
  </si>
  <si>
    <t>B36153</t>
  </si>
  <si>
    <t>FABIANO ROHSLER</t>
  </si>
  <si>
    <t>B36154</t>
  </si>
  <si>
    <t>FAGNER RENAN TRENTIN</t>
  </si>
  <si>
    <t>B36155</t>
  </si>
  <si>
    <t>GABRIELA DE OLIVEIRA SACCARO</t>
  </si>
  <si>
    <t>B36156</t>
  </si>
  <si>
    <t>GIOVANI PALHANO</t>
  </si>
  <si>
    <t>B36158</t>
  </si>
  <si>
    <t>KLEBER TIGGEMANN SEHN</t>
  </si>
  <si>
    <t>B36160</t>
  </si>
  <si>
    <t>LETICIA LAUSCHNER</t>
  </si>
  <si>
    <t>B36161</t>
  </si>
  <si>
    <t>LUCIANO DE OLIVEIRA EUZEBIO</t>
  </si>
  <si>
    <t>B36162</t>
  </si>
  <si>
    <t>LUCIANO KLEIN</t>
  </si>
  <si>
    <t>B36163</t>
  </si>
  <si>
    <t>MARTIN LUCIO HIRSCH</t>
  </si>
  <si>
    <t>B36164</t>
  </si>
  <si>
    <t>MOISES FONTANA</t>
  </si>
  <si>
    <t>B36165</t>
  </si>
  <si>
    <t>MURILO MACIEL DA SILVEIRA</t>
  </si>
  <si>
    <t>B36166</t>
  </si>
  <si>
    <t>NATALIA BAUMHARDT</t>
  </si>
  <si>
    <t>B36168</t>
  </si>
  <si>
    <t>RICARDO ALVES FONSECA</t>
  </si>
  <si>
    <t>B36169</t>
  </si>
  <si>
    <t>ROBERTA GIL GRAZZIOTIN</t>
  </si>
  <si>
    <t>B36170</t>
  </si>
  <si>
    <t>TIAGO DE MORAES</t>
  </si>
  <si>
    <t>B36171</t>
  </si>
  <si>
    <t>VANIA BASSO MENEGAT</t>
  </si>
  <si>
    <t>B36172</t>
  </si>
  <si>
    <t>ALEXANDRE LOPES DE LIMA</t>
  </si>
  <si>
    <t>B36173</t>
  </si>
  <si>
    <t>ANDRE FEIJO STAFFEN</t>
  </si>
  <si>
    <t>B36174</t>
  </si>
  <si>
    <t>ANGELO GOMES DA SILVA</t>
  </si>
  <si>
    <t>B36176</t>
  </si>
  <si>
    <t>CRISTIANE KAISER PRILL</t>
  </si>
  <si>
    <t>B36177</t>
  </si>
  <si>
    <t>DEISI NOVOSAD</t>
  </si>
  <si>
    <t>B36179</t>
  </si>
  <si>
    <t>DIEGO HENRIQUE ROMEU HUBNER</t>
  </si>
  <si>
    <t>B36180</t>
  </si>
  <si>
    <t>ERMINIO DYNA DE MENEZES</t>
  </si>
  <si>
    <t>B36181</t>
  </si>
  <si>
    <t>ERNESTO TARCISIO BAGGIO</t>
  </si>
  <si>
    <t>B36185</t>
  </si>
  <si>
    <t>GISEANE FUMAGALLI SCHETTERT</t>
  </si>
  <si>
    <t>B36186</t>
  </si>
  <si>
    <t>GUILHERME MATHEUS ZACHOW</t>
  </si>
  <si>
    <t>B36187</t>
  </si>
  <si>
    <t>JOAO LUCAS VIEIRA</t>
  </si>
  <si>
    <t>B36188</t>
  </si>
  <si>
    <t>MAICON NUNES CAMPOS</t>
  </si>
  <si>
    <t>B36190</t>
  </si>
  <si>
    <t>NEI RODRIGO MOREIRA</t>
  </si>
  <si>
    <t>B36191</t>
  </si>
  <si>
    <t>PATRICIA BORTOLUZZI</t>
  </si>
  <si>
    <t>B36192</t>
  </si>
  <si>
    <t>RAFAEL CAFRUNI KUHN</t>
  </si>
  <si>
    <t>B36193</t>
  </si>
  <si>
    <t>RICARDO GARCIA SCHULZ</t>
  </si>
  <si>
    <t>B36195</t>
  </si>
  <si>
    <t>TIAGO LAMELA NOGUEIRA DA SILVA</t>
  </si>
  <si>
    <t>B36197</t>
  </si>
  <si>
    <t>ALEXSANDER TRAPP LESSA</t>
  </si>
  <si>
    <t>B36198</t>
  </si>
  <si>
    <t>ALINE CECILIA ORO</t>
  </si>
  <si>
    <t>B36199</t>
  </si>
  <si>
    <t>ALINE NARCIZA REZENDE DE SOUZA</t>
  </si>
  <si>
    <t>B36200</t>
  </si>
  <si>
    <t>ANA PAULA PIEROK KRASUSKI</t>
  </si>
  <si>
    <t>B36201</t>
  </si>
  <si>
    <t>GEOVANI LUIS STEFANI</t>
  </si>
  <si>
    <t>B36202</t>
  </si>
  <si>
    <t>BRUNO GRANDO CAVALCANTI</t>
  </si>
  <si>
    <t>B36204</t>
  </si>
  <si>
    <t>FERNANDO MOREIRA DA LUZ</t>
  </si>
  <si>
    <t>B36206</t>
  </si>
  <si>
    <t>GIOVANA SCHEEREN</t>
  </si>
  <si>
    <t>B36207</t>
  </si>
  <si>
    <t>GUSTAVO ALEXANDRE DE AZEVEDO</t>
  </si>
  <si>
    <t>B36208</t>
  </si>
  <si>
    <t>GUSTAVO MENEGAZ LAJUS</t>
  </si>
  <si>
    <t>B36209</t>
  </si>
  <si>
    <t>JOSIANE DRESCH ZIMMER</t>
  </si>
  <si>
    <t>B36210</t>
  </si>
  <si>
    <t>KRISHNA ZEN JURIATI</t>
  </si>
  <si>
    <t>B36212</t>
  </si>
  <si>
    <t>LISIANE APARECIDA MAGNABOSCO</t>
  </si>
  <si>
    <t>03100901011100</t>
  </si>
  <si>
    <t>PASSO FUNDO-BANRISUL CARTOES-GV-GERENCIA DE VENDAS</t>
  </si>
  <si>
    <t>B36213</t>
  </si>
  <si>
    <t>LUIS FELIPE ROSSI GHENO</t>
  </si>
  <si>
    <t>B36214</t>
  </si>
  <si>
    <t>MARCO ANTONIO DE ALMEIDA FEIL</t>
  </si>
  <si>
    <t>02600000038800</t>
  </si>
  <si>
    <t>B36215</t>
  </si>
  <si>
    <t>MARCOS MARQUES</t>
  </si>
  <si>
    <t>B36217</t>
  </si>
  <si>
    <t>MAURICIO PEZZI</t>
  </si>
  <si>
    <t>B36219</t>
  </si>
  <si>
    <t>PEDRO RODRIGUES DA SILVA</t>
  </si>
  <si>
    <t>B36220</t>
  </si>
  <si>
    <t>RENATA RADAELLI MORETTO</t>
  </si>
  <si>
    <t>B36221</t>
  </si>
  <si>
    <t>SANDRO ROBERTO WEISHEIMER</t>
  </si>
  <si>
    <t>B36222</t>
  </si>
  <si>
    <t>SILVIA CORTES DE MORAES</t>
  </si>
  <si>
    <t>B36223</t>
  </si>
  <si>
    <t>SONIA ROVANI</t>
  </si>
  <si>
    <t>B36225</t>
  </si>
  <si>
    <t>CAMILA PAULA ANDRIOLIO</t>
  </si>
  <si>
    <t>B36226</t>
  </si>
  <si>
    <t>BRUNA ZANETTE</t>
  </si>
  <si>
    <t>B36229</t>
  </si>
  <si>
    <t>CLAUDIO ROBERTO PIOVESAN</t>
  </si>
  <si>
    <t>B36230</t>
  </si>
  <si>
    <t>CLEONICE SCHWADE</t>
  </si>
  <si>
    <t>B36232</t>
  </si>
  <si>
    <t>GEISON PULGA</t>
  </si>
  <si>
    <t>B36233</t>
  </si>
  <si>
    <t>DIAMOND PINHEIRO MOURA</t>
  </si>
  <si>
    <t>B36234</t>
  </si>
  <si>
    <t>EDI MARIANA OLIVEIRA BEGNINI</t>
  </si>
  <si>
    <t>B36236</t>
  </si>
  <si>
    <t>ELENE TISSOT MOLINA</t>
  </si>
  <si>
    <t>B36239</t>
  </si>
  <si>
    <t>JULCINEI RUBIN</t>
  </si>
  <si>
    <t>B36240</t>
  </si>
  <si>
    <t>LUIS FERNANDO PETRY</t>
  </si>
  <si>
    <t>B36241</t>
  </si>
  <si>
    <t>KALYR ANDERSON TONINI</t>
  </si>
  <si>
    <t>B36242</t>
  </si>
  <si>
    <t>LUCIA ANDREIA SABADIN</t>
  </si>
  <si>
    <t>B36243</t>
  </si>
  <si>
    <t>LILIAN GELLER</t>
  </si>
  <si>
    <t>B36244</t>
  </si>
  <si>
    <t>LUIZ FERNANDO SCHERER</t>
  </si>
  <si>
    <t>B36245</t>
  </si>
  <si>
    <t>LUIZ HENRIQUE SOUZA DA ROCHA</t>
  </si>
  <si>
    <t>B36246</t>
  </si>
  <si>
    <t>MARCIO ANDRE FONTANIVA</t>
  </si>
  <si>
    <t>B36247</t>
  </si>
  <si>
    <t>MAURICIO PADILHA DA SILVA</t>
  </si>
  <si>
    <t>B36248</t>
  </si>
  <si>
    <t>RITA JULIANA DA SILVA</t>
  </si>
  <si>
    <t>B36250</t>
  </si>
  <si>
    <t>ROBERTO PAULO MACARI</t>
  </si>
  <si>
    <t>B36251</t>
  </si>
  <si>
    <t>SANDRO PEDROSO DA CUNHA</t>
  </si>
  <si>
    <t>B36252</t>
  </si>
  <si>
    <t>SILVANA MAZZUTTI</t>
  </si>
  <si>
    <t>B36253</t>
  </si>
  <si>
    <t>ANA CRISTINA SANSON PAIM BALDIN</t>
  </si>
  <si>
    <t>B36254</t>
  </si>
  <si>
    <t>ARLETE MARGARIDA DOS SANTOS FREITAS</t>
  </si>
  <si>
    <t>B36255</t>
  </si>
  <si>
    <t>CARINE SANTOS DA SILVA</t>
  </si>
  <si>
    <t>B36256</t>
  </si>
  <si>
    <t>CASIUS DA SILVA SANTOS</t>
  </si>
  <si>
    <t>B36257</t>
  </si>
  <si>
    <t>CLACIR CARLOS ENGEL JUNIOR</t>
  </si>
  <si>
    <t>B36258</t>
  </si>
  <si>
    <t>CLENIO PAGNO</t>
  </si>
  <si>
    <t>B36259</t>
  </si>
  <si>
    <t>DENISE CARLA RONCATO</t>
  </si>
  <si>
    <t>B36260</t>
  </si>
  <si>
    <t>DINARA MASCHMANN</t>
  </si>
  <si>
    <t>B36262</t>
  </si>
  <si>
    <t>FABIANA WATANABE</t>
  </si>
  <si>
    <t>B36263</t>
  </si>
  <si>
    <t>GREICE DE OLIVEIRA HAINZENREDER</t>
  </si>
  <si>
    <t>07980000020300</t>
  </si>
  <si>
    <t>TRES CACHOEIRAS-PA-MORRINHOS DO SUL</t>
  </si>
  <si>
    <t>B36264</t>
  </si>
  <si>
    <t>HENRIQUE DE MELLO REICHOW</t>
  </si>
  <si>
    <t>B36266</t>
  </si>
  <si>
    <t>JADER FRIOLIM BERNARDO</t>
  </si>
  <si>
    <t>B36267</t>
  </si>
  <si>
    <t>JARBAS RYGOLL DE OLIVEIRA FILHO</t>
  </si>
  <si>
    <t>B36268</t>
  </si>
  <si>
    <t>JESSE MENEGAT</t>
  </si>
  <si>
    <t>B36269</t>
  </si>
  <si>
    <t>LUIS CLAUDIO BARASUOL</t>
  </si>
  <si>
    <t>01340000101200</t>
  </si>
  <si>
    <t>BOA VISTA DO BURICA-PA NOVA CANDELARIA</t>
  </si>
  <si>
    <t>B36270</t>
  </si>
  <si>
    <t>MAICON RECH NUNES</t>
  </si>
  <si>
    <t>B36271</t>
  </si>
  <si>
    <t>MARIANE ELISA CARVALHO GRATSCH</t>
  </si>
  <si>
    <t>B36272</t>
  </si>
  <si>
    <t>SAVIO ALENCASTRO CIPRIANO SANTOS</t>
  </si>
  <si>
    <t>B36273</t>
  </si>
  <si>
    <t>ODILON TIAGO MORONA</t>
  </si>
  <si>
    <t>B36274</t>
  </si>
  <si>
    <t>SAMANTHA AGERTT DA ROSA</t>
  </si>
  <si>
    <t>B36275</t>
  </si>
  <si>
    <t>WILMO GRAMINHO TASSI</t>
  </si>
  <si>
    <t>B36277</t>
  </si>
  <si>
    <t>ADEMIR JOSE LERMEN</t>
  </si>
  <si>
    <t>B36278</t>
  </si>
  <si>
    <t>ANDRE WELTER BASTOS</t>
  </si>
  <si>
    <t>B36279</t>
  </si>
  <si>
    <t>CATIA REGINA OLIVEIRA DE BASTOS</t>
  </si>
  <si>
    <t>B36280</t>
  </si>
  <si>
    <t>CHARLAN LUIS MOCELIN</t>
  </si>
  <si>
    <t>B36282</t>
  </si>
  <si>
    <t>FELIPE STEFANIACK MARINHO</t>
  </si>
  <si>
    <t>B36283</t>
  </si>
  <si>
    <t>FLAVIA CAROLINE DE SOUZA</t>
  </si>
  <si>
    <t>B36284</t>
  </si>
  <si>
    <t>IGOR OLIVEIRA JUSTO</t>
  </si>
  <si>
    <t>B36286</t>
  </si>
  <si>
    <t>JANAINA BIOLO MOLOSSI</t>
  </si>
  <si>
    <t>B36287</t>
  </si>
  <si>
    <t>JERONIMO RAMOS MONTEIRO</t>
  </si>
  <si>
    <t>B36288</t>
  </si>
  <si>
    <t>JONAS MARMENTINI</t>
  </si>
  <si>
    <t>05940000000000</t>
  </si>
  <si>
    <t>CONSTANTINA</t>
  </si>
  <si>
    <t>B36289</t>
  </si>
  <si>
    <t>KATIA CRISTINA ZARTH</t>
  </si>
  <si>
    <t>B36290</t>
  </si>
  <si>
    <t>LENISE DIAS MEDEIROS</t>
  </si>
  <si>
    <t>B36293</t>
  </si>
  <si>
    <t>MARCIELI JUSTINA VALMORBIDA VICENZI</t>
  </si>
  <si>
    <t>B36294</t>
  </si>
  <si>
    <t>MURILO VIEIRA PIMENTEL DE REZENDE</t>
  </si>
  <si>
    <t>B36295</t>
  </si>
  <si>
    <t>MATEUS VINICIUS SULZBACH</t>
  </si>
  <si>
    <t>09550000104800</t>
  </si>
  <si>
    <t>TORRES-PA MAMPITUBA</t>
  </si>
  <si>
    <t>B36297</t>
  </si>
  <si>
    <t>PRISCILLA MARJANE CARAZZO ROSA PERINI</t>
  </si>
  <si>
    <t>B36298</t>
  </si>
  <si>
    <t>RENATA LIGIA SAGER</t>
  </si>
  <si>
    <t>B36299</t>
  </si>
  <si>
    <t>ROBERTO PAVANI COSTA</t>
  </si>
  <si>
    <t>B36300</t>
  </si>
  <si>
    <t>SILVANE BENIN</t>
  </si>
  <si>
    <t>B36301</t>
  </si>
  <si>
    <t>FERNANDA ANDRIOLI RODRIGUES</t>
  </si>
  <si>
    <t>B36302</t>
  </si>
  <si>
    <t>FRANCIELE MELO DA SILVEIRA</t>
  </si>
  <si>
    <t>B36303</t>
  </si>
  <si>
    <t>AMAURI FRANCISCO DIEHL</t>
  </si>
  <si>
    <t>B36304</t>
  </si>
  <si>
    <t>GLECI MARA MENDES VIERA</t>
  </si>
  <si>
    <t>B36306</t>
  </si>
  <si>
    <t>CASSIANE OTTONI</t>
  </si>
  <si>
    <t>B36307</t>
  </si>
  <si>
    <t>DEBORA BASSO ANDRIGHETO</t>
  </si>
  <si>
    <t>B36308</t>
  </si>
  <si>
    <t>HELIO CARDOSO REIS</t>
  </si>
  <si>
    <t>B36309</t>
  </si>
  <si>
    <t>EDUARDO EVANDRO FRANCO</t>
  </si>
  <si>
    <t>B36310</t>
  </si>
  <si>
    <t>ELISETE HAIDE DOLOVITSCH DURKS</t>
  </si>
  <si>
    <t>B36311</t>
  </si>
  <si>
    <t>EMANUELLE NAVA SMANIOTTO</t>
  </si>
  <si>
    <t>B36312</t>
  </si>
  <si>
    <t>FELIPE GOTTERT</t>
  </si>
  <si>
    <t>B36313</t>
  </si>
  <si>
    <t>JACSON LUIS CAVANHI</t>
  </si>
  <si>
    <t>B36314</t>
  </si>
  <si>
    <t>JULIANE PORTELLA BERGMANN</t>
  </si>
  <si>
    <t>02200000019400</t>
  </si>
  <si>
    <t>IJUI-UNIJUI</t>
  </si>
  <si>
    <t>B36315</t>
  </si>
  <si>
    <t>LUCIANE EBERTZ</t>
  </si>
  <si>
    <t>B36316</t>
  </si>
  <si>
    <t>LUIZ FERNANDO DIETTRICH</t>
  </si>
  <si>
    <t>B36317</t>
  </si>
  <si>
    <t>MARCIO LINCK MEDEIROS</t>
  </si>
  <si>
    <t>B36318</t>
  </si>
  <si>
    <t>MARCOS ROSSATO</t>
  </si>
  <si>
    <t>B36319</t>
  </si>
  <si>
    <t>MIKHAIL BAZZAN NACHTIGALL</t>
  </si>
  <si>
    <t>B36320</t>
  </si>
  <si>
    <t>RENAN LUIS TIRELLO SOSO</t>
  </si>
  <si>
    <t>B36321</t>
  </si>
  <si>
    <t>RODRIGO ALAN BRUCHEZ</t>
  </si>
  <si>
    <t>B36322</t>
  </si>
  <si>
    <t>RODRIGO CEZAR MORSCHEL ROSTIROLA</t>
  </si>
  <si>
    <t>B36323</t>
  </si>
  <si>
    <t>TAMIRIS COSTA DOS SANTOS</t>
  </si>
  <si>
    <t>B36324</t>
  </si>
  <si>
    <t>ROVANIR BRUCH</t>
  </si>
  <si>
    <t>10940000000000</t>
  </si>
  <si>
    <t>GARRUCHOS</t>
  </si>
  <si>
    <t>B36325</t>
  </si>
  <si>
    <t>VIVIAN CAROLINE RUPRECHT</t>
  </si>
  <si>
    <t>B36326</t>
  </si>
  <si>
    <t>ANDERSON BOLSI</t>
  </si>
  <si>
    <t>B36327</t>
  </si>
  <si>
    <t>AIRTON PERUSSATTO</t>
  </si>
  <si>
    <t>B36328</t>
  </si>
  <si>
    <t>ANGELO RODRIGO PERDONSINI</t>
  </si>
  <si>
    <t>B36329</t>
  </si>
  <si>
    <t>CRISTINA PORTO BARATIERI</t>
  </si>
  <si>
    <t>B36331</t>
  </si>
  <si>
    <t>DEBORA ZORZAN DA LUZ</t>
  </si>
  <si>
    <t>B36332</t>
  </si>
  <si>
    <t>ELIAQUIM HENRIQUE KLEIN</t>
  </si>
  <si>
    <t>B36333</t>
  </si>
  <si>
    <t>ELISANGELA MARIS TREVISAN</t>
  </si>
  <si>
    <t>B36334</t>
  </si>
  <si>
    <t>EVANDRO JOSE GROEHS</t>
  </si>
  <si>
    <t>B36335</t>
  </si>
  <si>
    <t>FERNANDO FIGUEIRO PARNOW</t>
  </si>
  <si>
    <t>05980000077800</t>
  </si>
  <si>
    <t>ERVAL SECO-P M DOIS IRMAOS DAS MISS</t>
  </si>
  <si>
    <t>B36336</t>
  </si>
  <si>
    <t>GUSTAVO SCHNEIDER</t>
  </si>
  <si>
    <t>B36337</t>
  </si>
  <si>
    <t>IRINEU CAETANO DORNELES</t>
  </si>
  <si>
    <t>04120000040700</t>
  </si>
  <si>
    <t>SAO LUIZ GONZAGA-FORO SAO LUIZ GONZAGA</t>
  </si>
  <si>
    <t>B36338</t>
  </si>
  <si>
    <t>JOSE ILSON GONZALES BONFADA JUNIOR</t>
  </si>
  <si>
    <t>B36339</t>
  </si>
  <si>
    <t>LAURA ABRAHAM ALVES</t>
  </si>
  <si>
    <t>B36340</t>
  </si>
  <si>
    <t>LEONARDO DA SILVA FERNANDES</t>
  </si>
  <si>
    <t>B36341</t>
  </si>
  <si>
    <t>LEONARDO TSCHIEDEL DO PRADO</t>
  </si>
  <si>
    <t>B36342</t>
  </si>
  <si>
    <t>LIANE SEVERO BITTENCOURT</t>
  </si>
  <si>
    <t>B36343</t>
  </si>
  <si>
    <t>MARA REGINA DOS SANTOS</t>
  </si>
  <si>
    <t>B36344</t>
  </si>
  <si>
    <t>MARIANE DE MEIRA GUERRA</t>
  </si>
  <si>
    <t>B36345</t>
  </si>
  <si>
    <t>MARINES FATIMA DE CAMPOS</t>
  </si>
  <si>
    <t>B36346</t>
  </si>
  <si>
    <t>NAIARA REGINA DE LEAO</t>
  </si>
  <si>
    <t>B36347</t>
  </si>
  <si>
    <t>NILCIANE DE CASTRO CORREA</t>
  </si>
  <si>
    <t>B36348</t>
  </si>
  <si>
    <t>OSMAR LUIS BUENO</t>
  </si>
  <si>
    <t>B36350</t>
  </si>
  <si>
    <t>REGINA HELENA PINTO DENARDIN</t>
  </si>
  <si>
    <t>B36351</t>
  </si>
  <si>
    <t>TAISA SACOMORI PAULA ZANOTO REGINATTO</t>
  </si>
  <si>
    <t>B36353</t>
  </si>
  <si>
    <t>ANA PAULA GOMES DA SILVA</t>
  </si>
  <si>
    <t>B36354</t>
  </si>
  <si>
    <t>ANDERSON LUIS NUNES</t>
  </si>
  <si>
    <t>B36355</t>
  </si>
  <si>
    <t>ANDRISA SANTOS MACIEL</t>
  </si>
  <si>
    <t>B36356</t>
  </si>
  <si>
    <t>ANDRE CORTES DE MELO</t>
  </si>
  <si>
    <t>B36357</t>
  </si>
  <si>
    <t>CARINE DA SILVA DE LIMA</t>
  </si>
  <si>
    <t>B36358</t>
  </si>
  <si>
    <t>CRISTIANE DA SILVEIRA TEDESCO PORTAL</t>
  </si>
  <si>
    <t>B36359</t>
  </si>
  <si>
    <t>CRISTIANO DE ANDRADE</t>
  </si>
  <si>
    <t>B36360</t>
  </si>
  <si>
    <t>EDUARDO MARTINS MOREIRA POFFAL</t>
  </si>
  <si>
    <t>B36361</t>
  </si>
  <si>
    <t>FELIPE PIONER VELASCO</t>
  </si>
  <si>
    <t>B36363</t>
  </si>
  <si>
    <t>HUMBERTO AMARAL NETO</t>
  </si>
  <si>
    <t>B36365</t>
  </si>
  <si>
    <t>JULIANA FATIMA AVILA</t>
  </si>
  <si>
    <t>B36366</t>
  </si>
  <si>
    <t>LUAN FERRARI</t>
  </si>
  <si>
    <t>B36367</t>
  </si>
  <si>
    <t>MARCOS VINICIUS OURIVES KRUPP</t>
  </si>
  <si>
    <t>B36368</t>
  </si>
  <si>
    <t>MARINDIA FAVARETTO</t>
  </si>
  <si>
    <t>B36369</t>
  </si>
  <si>
    <t>MONICA AVILA MACHADO</t>
  </si>
  <si>
    <t>B36371</t>
  </si>
  <si>
    <t>RAQUEL ANTUARTE DE CASTRO</t>
  </si>
  <si>
    <t>B36373</t>
  </si>
  <si>
    <t>RONALDO LOSCH</t>
  </si>
  <si>
    <t>B36374</t>
  </si>
  <si>
    <t>ROSEANE PERES QUEVEDO PEREIRA</t>
  </si>
  <si>
    <t>B36375</t>
  </si>
  <si>
    <t>SISARA ANDRADES CLAMER WANDSCHEER</t>
  </si>
  <si>
    <t>B36376</t>
  </si>
  <si>
    <t>TIAGO GOBETTI BUENO</t>
  </si>
  <si>
    <t>B36377</t>
  </si>
  <si>
    <t>WAGNER EDUARDO SCHUSTER</t>
  </si>
  <si>
    <t>B36379</t>
  </si>
  <si>
    <t>ANA CAROLINE RIBEIRO DE VARGAS</t>
  </si>
  <si>
    <t>B36380</t>
  </si>
  <si>
    <t>ANA LUIZA MATTOS MACHADO</t>
  </si>
  <si>
    <t>B36381</t>
  </si>
  <si>
    <t>ANDREA ANGELI</t>
  </si>
  <si>
    <t>B36382</t>
  </si>
  <si>
    <t>CINDY ALVES YAMAGUCHI</t>
  </si>
  <si>
    <t>B36384</t>
  </si>
  <si>
    <t>CLERISON BRUM ANIBLE</t>
  </si>
  <si>
    <t>B36385</t>
  </si>
  <si>
    <t>DIOGO ISMAEL SAUSEN</t>
  </si>
  <si>
    <t>B36386</t>
  </si>
  <si>
    <t>EDUARDO FLORES OLIVEIRA</t>
  </si>
  <si>
    <t>B36387</t>
  </si>
  <si>
    <t>FERNANDA FURST</t>
  </si>
  <si>
    <t>B36388</t>
  </si>
  <si>
    <t>HELEN ALBERTI</t>
  </si>
  <si>
    <t>B36389</t>
  </si>
  <si>
    <t>JANICE DE MATOS WALKER</t>
  </si>
  <si>
    <t>B36390</t>
  </si>
  <si>
    <t>JAQUELINE FABRO VIANNA</t>
  </si>
  <si>
    <t>B36391</t>
  </si>
  <si>
    <t>LEONARDO PEZZUOL</t>
  </si>
  <si>
    <t>B36392</t>
  </si>
  <si>
    <t>LIVIA MEDIANEIRA BERGAMO DOS SANTOS</t>
  </si>
  <si>
    <t>B36393</t>
  </si>
  <si>
    <t>MORGANA BONATO DE CARVALHO</t>
  </si>
  <si>
    <t>B36394</t>
  </si>
  <si>
    <t>PAOLA GONCALVES VIEIRA</t>
  </si>
  <si>
    <t>B36396</t>
  </si>
  <si>
    <t>RAFAEL PASINATO</t>
  </si>
  <si>
    <t>B36397</t>
  </si>
  <si>
    <t>RODRIGO SILVA BERNARDO</t>
  </si>
  <si>
    <t>B36398</t>
  </si>
  <si>
    <t>ROGER DE SIQUEIRA ZIMIANI</t>
  </si>
  <si>
    <t>B36400</t>
  </si>
  <si>
    <t>VANESSA NASCIMENTO NEVES</t>
  </si>
  <si>
    <t>B36403</t>
  </si>
  <si>
    <t>BIANCA DUBAL BARRA</t>
  </si>
  <si>
    <t>B36404</t>
  </si>
  <si>
    <t>CAMILA ALVES DA SILVEIRA</t>
  </si>
  <si>
    <t>B36406</t>
  </si>
  <si>
    <t>IGOR LUCAS VIVIAN</t>
  </si>
  <si>
    <t>B36407</t>
  </si>
  <si>
    <t>JAQUELINE TAPIA DEVENS</t>
  </si>
  <si>
    <t>B36408</t>
  </si>
  <si>
    <t>JOSE EDER CAMARGO</t>
  </si>
  <si>
    <t>B36409</t>
  </si>
  <si>
    <t>LAURA TERESINHA DOS SANTOS DA SILVEIRA</t>
  </si>
  <si>
    <t>B36411</t>
  </si>
  <si>
    <t>LIENE AVILA DOS SANTOS</t>
  </si>
  <si>
    <t>B36412</t>
  </si>
  <si>
    <t>MAITE IANISKI</t>
  </si>
  <si>
    <t>B36413</t>
  </si>
  <si>
    <t>MARCELO ALENCAR HAUSMANN ERTHAL</t>
  </si>
  <si>
    <t>02250000038700</t>
  </si>
  <si>
    <t>HUMAITA-P M SEDE NOVA</t>
  </si>
  <si>
    <t>B36415</t>
  </si>
  <si>
    <t>MICHAEL RODRIGO PALUDO</t>
  </si>
  <si>
    <t>B36416</t>
  </si>
  <si>
    <t>PAULO ROBERTO KAISER</t>
  </si>
  <si>
    <t>B36417</t>
  </si>
  <si>
    <t>RAFAELA NEVES VIEIRA</t>
  </si>
  <si>
    <t>B36418</t>
  </si>
  <si>
    <t>RENAN VERONEZ DRECHSLER</t>
  </si>
  <si>
    <t>B36419</t>
  </si>
  <si>
    <t>ROGES MACHADO</t>
  </si>
  <si>
    <t>B36420</t>
  </si>
  <si>
    <t>RUBINEI MARCIO DA ROSA</t>
  </si>
  <si>
    <t>B36422</t>
  </si>
  <si>
    <t>TATIANA PAIVA GOLGO</t>
  </si>
  <si>
    <t>B36423</t>
  </si>
  <si>
    <t>ALEXANDRE AKIRA KATO</t>
  </si>
  <si>
    <t>B36424</t>
  </si>
  <si>
    <t>ALINE SUELEN DA SILVA</t>
  </si>
  <si>
    <t>B36425</t>
  </si>
  <si>
    <t>CAMILA BORGES SARTOR</t>
  </si>
  <si>
    <t>B36426</t>
  </si>
  <si>
    <t>CARINA SCHMITT</t>
  </si>
  <si>
    <t>B36427</t>
  </si>
  <si>
    <t>CAROLINE CREUTZBERG</t>
  </si>
  <si>
    <t>B36428</t>
  </si>
  <si>
    <t>CIRO VICENTE DA SILVA</t>
  </si>
  <si>
    <t>B36429</t>
  </si>
  <si>
    <t>CRISTINE BENDER</t>
  </si>
  <si>
    <t>B36430</t>
  </si>
  <si>
    <t>DANIELE DORING</t>
  </si>
  <si>
    <t>B36431</t>
  </si>
  <si>
    <t>DEISE CRISTINA PEREIRA DOS SANTOS</t>
  </si>
  <si>
    <t>B36432</t>
  </si>
  <si>
    <t>DOUGLAS HERMANN</t>
  </si>
  <si>
    <t>B36433</t>
  </si>
  <si>
    <t>DOUGLAS VIANA ANDELIERI</t>
  </si>
  <si>
    <t>09481160000000</t>
  </si>
  <si>
    <t>TRES COROAS-FORMACAO</t>
  </si>
  <si>
    <t>B36434</t>
  </si>
  <si>
    <t>EZAQUEL MAROLLI</t>
  </si>
  <si>
    <t>03030440000000</t>
  </si>
  <si>
    <t>PALMEIRA DAS MISSOES-ASSESSORIA JURIDICA</t>
  </si>
  <si>
    <t>B36435</t>
  </si>
  <si>
    <t>FABIO PIOVESAN PANOSSO</t>
  </si>
  <si>
    <t>B36437</t>
  </si>
  <si>
    <t>HENRIQUE PEREIRA LUDWIG</t>
  </si>
  <si>
    <t>B36438</t>
  </si>
  <si>
    <t>JESSICA CARINE SPECHT</t>
  </si>
  <si>
    <t>B36439</t>
  </si>
  <si>
    <t>JOSIANE FRIZON</t>
  </si>
  <si>
    <t>B36440</t>
  </si>
  <si>
    <t>KARINA LIZE</t>
  </si>
  <si>
    <t>B36441</t>
  </si>
  <si>
    <t>MANOELA BLANKENHEIM</t>
  </si>
  <si>
    <t>B36442</t>
  </si>
  <si>
    <t>MARA LUCIA KAMINSKI</t>
  </si>
  <si>
    <t>B36443</t>
  </si>
  <si>
    <t>MARCELO SCHULER</t>
  </si>
  <si>
    <t>B36444</t>
  </si>
  <si>
    <t>MONICA DENARDIN</t>
  </si>
  <si>
    <t>B36445</t>
  </si>
  <si>
    <t>PATRICIA TERESINHA PAVIN</t>
  </si>
  <si>
    <t>B36446</t>
  </si>
  <si>
    <t>PATRICIA VEIT</t>
  </si>
  <si>
    <t>B36448</t>
  </si>
  <si>
    <t>VAGNER ISMAEL BRITZ</t>
  </si>
  <si>
    <t>B36449</t>
  </si>
  <si>
    <t>ALINE MORAES DE OLIVEIRA</t>
  </si>
  <si>
    <t>B36451</t>
  </si>
  <si>
    <t>BRUNA ALMEIDA PARIZOTTO</t>
  </si>
  <si>
    <t>B36453</t>
  </si>
  <si>
    <t>CAMILA BERWANGER MATTUELLA SPANHOLI</t>
  </si>
  <si>
    <t>B36455</t>
  </si>
  <si>
    <t>CLAUCIO RICARDO PETRY</t>
  </si>
  <si>
    <t>B36456</t>
  </si>
  <si>
    <t>CORNELIO BRAND</t>
  </si>
  <si>
    <t>B36457</t>
  </si>
  <si>
    <t>DANIELLA CHRISTIANE TRAMONTIM</t>
  </si>
  <si>
    <t>B36459</t>
  </si>
  <si>
    <t>FELIPE SALVALAGGIO</t>
  </si>
  <si>
    <t>B36461</t>
  </si>
  <si>
    <t>GRAZIELA STUMPF</t>
  </si>
  <si>
    <t>B36462</t>
  </si>
  <si>
    <t>KATIUSCIA SOARES</t>
  </si>
  <si>
    <t>B36463</t>
  </si>
  <si>
    <t>LEIDI GRACIELI CARLS</t>
  </si>
  <si>
    <t>B36464</t>
  </si>
  <si>
    <t>LIANE MARTINAZZO KLEIN</t>
  </si>
  <si>
    <t>B36465</t>
  </si>
  <si>
    <t>LUCIANO DE MELO MACHADO</t>
  </si>
  <si>
    <t>B36466</t>
  </si>
  <si>
    <t>MARIANA QUATRIN DOS SANTOS</t>
  </si>
  <si>
    <t>B36467</t>
  </si>
  <si>
    <t>NADIL BROLLO</t>
  </si>
  <si>
    <t>B36468</t>
  </si>
  <si>
    <t>NATALIA DA ROSA</t>
  </si>
  <si>
    <t>B36469</t>
  </si>
  <si>
    <t>PRISCILA FERNANDA DE MORAES</t>
  </si>
  <si>
    <t>B36470</t>
  </si>
  <si>
    <t>RODRIGO MELLO FLORES</t>
  </si>
  <si>
    <t>B36471</t>
  </si>
  <si>
    <t>TASSIA THEVES</t>
  </si>
  <si>
    <t>B36472</t>
  </si>
  <si>
    <t>TIAGO DA SILVA BUENO</t>
  </si>
  <si>
    <t>B36473</t>
  </si>
  <si>
    <t>ANDRE BORGES MACHADO</t>
  </si>
  <si>
    <t>B36474</t>
  </si>
  <si>
    <t>CARLOS EDUARDO BERTONI CAMARGO</t>
  </si>
  <si>
    <t>B36476</t>
  </si>
  <si>
    <t>ELIANE MACIEL QUINES</t>
  </si>
  <si>
    <t>B36478</t>
  </si>
  <si>
    <t>FERNANDA SOARES ORTMEIER</t>
  </si>
  <si>
    <t>B36479</t>
  </si>
  <si>
    <t>FRANCIELE MORAIS MELLO</t>
  </si>
  <si>
    <t>B36481</t>
  </si>
  <si>
    <t>GLAUBER DANIELSEN DE SOUZA CASTRO</t>
  </si>
  <si>
    <t>B36484</t>
  </si>
  <si>
    <t>MARCUS VINICIUS DA SILVA MORAES</t>
  </si>
  <si>
    <t>B36486</t>
  </si>
  <si>
    <t>MARINA KRIEGER ROSA MARINHO</t>
  </si>
  <si>
    <t>B36487</t>
  </si>
  <si>
    <t>MATHEUS JOSE CEZARO OLIVEIRA</t>
  </si>
  <si>
    <t>B36488</t>
  </si>
  <si>
    <t>MAURICIO AVILA HORVATH</t>
  </si>
  <si>
    <t>B36489</t>
  </si>
  <si>
    <t>MICHELE SQUEFF DA SILVA</t>
  </si>
  <si>
    <t>B36491</t>
  </si>
  <si>
    <t>RAFAEL CAETANO SOARES</t>
  </si>
  <si>
    <t>B36493</t>
  </si>
  <si>
    <t>ROBSON ROBERTO RODRIGUES</t>
  </si>
  <si>
    <t>00771160000000</t>
  </si>
  <si>
    <t>PARCAO-FORMACAO</t>
  </si>
  <si>
    <t>B36494</t>
  </si>
  <si>
    <t>RODRIGO BEIESTORF ROCHA</t>
  </si>
  <si>
    <t>B36495</t>
  </si>
  <si>
    <t>THALISON LEMPKE DA SILVA</t>
  </si>
  <si>
    <t>B36496</t>
  </si>
  <si>
    <t>VIVIANE SELAU CARLOS</t>
  </si>
  <si>
    <t>B36497</t>
  </si>
  <si>
    <t>JULISSE BILHARVA FARIAS</t>
  </si>
  <si>
    <t>B36498</t>
  </si>
  <si>
    <t>ANA CRISTINA ALTAFINI</t>
  </si>
  <si>
    <t>B36499</t>
  </si>
  <si>
    <t>ANTONIO ANGELO DE LIMA</t>
  </si>
  <si>
    <t>B36500</t>
  </si>
  <si>
    <t>CARINA THUME SOARES</t>
  </si>
  <si>
    <t>B36501</t>
  </si>
  <si>
    <t>CESAR STASIAK</t>
  </si>
  <si>
    <t>B36502</t>
  </si>
  <si>
    <t>CLAUDIO DE OLIVEIRA</t>
  </si>
  <si>
    <t>B36504</t>
  </si>
  <si>
    <t>DANIELA PATRICIA MORAES DA ROSA</t>
  </si>
  <si>
    <t>B36505</t>
  </si>
  <si>
    <t>DEBORA GALIOTTO</t>
  </si>
  <si>
    <t>B36506</t>
  </si>
  <si>
    <t>FABRICIO MORETTO HENKE</t>
  </si>
  <si>
    <t>B36507</t>
  </si>
  <si>
    <t>JESSICA SCHNEIDER</t>
  </si>
  <si>
    <t>B36509</t>
  </si>
  <si>
    <t>JOICI LUCIANA FACKIN</t>
  </si>
  <si>
    <t>B36510</t>
  </si>
  <si>
    <t>JOZELIA FELDKIRCHER</t>
  </si>
  <si>
    <t>B36512</t>
  </si>
  <si>
    <t>LEANDRO DOS SANTOS MOREIRA</t>
  </si>
  <si>
    <t>B36513</t>
  </si>
  <si>
    <t>LETICIA VALANDRO</t>
  </si>
  <si>
    <t>B36514</t>
  </si>
  <si>
    <t>MAITE DA COSTA DUARTE</t>
  </si>
  <si>
    <t>B36515</t>
  </si>
  <si>
    <t>MARCIO LUIZ BECKER</t>
  </si>
  <si>
    <t>B36516</t>
  </si>
  <si>
    <t>MARILIA REBELATTO BOESING</t>
  </si>
  <si>
    <t>B36518</t>
  </si>
  <si>
    <t>MICHEL SCHEIDT DA ROSA</t>
  </si>
  <si>
    <t>B36519</t>
  </si>
  <si>
    <t>RAPHAEL STRECK DA SILVA</t>
  </si>
  <si>
    <t>B36520</t>
  </si>
  <si>
    <t>ROSELI HEMING SCHNEIDER</t>
  </si>
  <si>
    <t>B36522</t>
  </si>
  <si>
    <t>TIAGO SCHENARDIE</t>
  </si>
  <si>
    <t>B36523</t>
  </si>
  <si>
    <t>ADRIANA SANCHEZ GODOY</t>
  </si>
  <si>
    <t>B36524</t>
  </si>
  <si>
    <t>CAMILA DIAS EBLING</t>
  </si>
  <si>
    <t>B36525</t>
  </si>
  <si>
    <t>CARLOS ALBERTO DIAS</t>
  </si>
  <si>
    <t>B36526</t>
  </si>
  <si>
    <t>CATIA SILVIA NOGARA DUCOS</t>
  </si>
  <si>
    <t>B36528</t>
  </si>
  <si>
    <t>CRISTIANO WEIZENMANN</t>
  </si>
  <si>
    <t>B36529</t>
  </si>
  <si>
    <t>DENIEL THEVES PEREIRA</t>
  </si>
  <si>
    <t>B36531</t>
  </si>
  <si>
    <t>DIEISON FRANCIANO DE BONA</t>
  </si>
  <si>
    <t>B36532</t>
  </si>
  <si>
    <t>EDUARDO MENEZES MUNARETO</t>
  </si>
  <si>
    <t>B36533</t>
  </si>
  <si>
    <t>ELISA MARIN PIAZZA</t>
  </si>
  <si>
    <t>B36534</t>
  </si>
  <si>
    <t>FERNANDA DE MELO BASSO</t>
  </si>
  <si>
    <t>B36535</t>
  </si>
  <si>
    <t>FRANCISCO MEYER WESTPHAL</t>
  </si>
  <si>
    <t>B36536</t>
  </si>
  <si>
    <t>GUILHERME CARNESELLA</t>
  </si>
  <si>
    <t>B36537</t>
  </si>
  <si>
    <t>JULIO CESAR TORRES DA SILVA</t>
  </si>
  <si>
    <t>10880000000000</t>
  </si>
  <si>
    <t>QUEVEDOS</t>
  </si>
  <si>
    <t>B36538</t>
  </si>
  <si>
    <t>LAURA SILVANIA COCHINSKI</t>
  </si>
  <si>
    <t>B36539</t>
  </si>
  <si>
    <t>MAICOL LUIZ BORGES GIORDANO</t>
  </si>
  <si>
    <t>04400000021200</t>
  </si>
  <si>
    <t>VACARIA-FORO VACARIA</t>
  </si>
  <si>
    <t>B36540</t>
  </si>
  <si>
    <t>MAIRA BIANCA QUADROS</t>
  </si>
  <si>
    <t>B36542</t>
  </si>
  <si>
    <t>NATALIELE DOS SANTOS LEMOS</t>
  </si>
  <si>
    <t>B36544</t>
  </si>
  <si>
    <t>RAFAEL TEIXEIRA DE AVILA</t>
  </si>
  <si>
    <t>B36545</t>
  </si>
  <si>
    <t>TIAGO MENA DE BEM</t>
  </si>
  <si>
    <t>B36546</t>
  </si>
  <si>
    <t>VANDERLEI LUIZ MAROSTICA</t>
  </si>
  <si>
    <t>B36548</t>
  </si>
  <si>
    <t>ALLAN PAVECK SCHNORRENBERGER</t>
  </si>
  <si>
    <t>B36549</t>
  </si>
  <si>
    <t>BRUNA MENEGOTTO DE CAMPOS</t>
  </si>
  <si>
    <t>B36550</t>
  </si>
  <si>
    <t>CARLOS EDUARDO FURTADO BARBOSA ROESLER</t>
  </si>
  <si>
    <t>B36551</t>
  </si>
  <si>
    <t>CELMIS ALESSANDRO VIEIRA OLIVEIRA</t>
  </si>
  <si>
    <t>B36553</t>
  </si>
  <si>
    <t>ERICO CARPES MARQUES FERNANDES</t>
  </si>
  <si>
    <t>B36555</t>
  </si>
  <si>
    <t>GUILHERME MORAES DE OLIVEIRA</t>
  </si>
  <si>
    <t>B36556</t>
  </si>
  <si>
    <t>GUSTAVO DE PAULA PEREIRA</t>
  </si>
  <si>
    <t>B36557</t>
  </si>
  <si>
    <t>LUCIENE ETCHEBEST DA SILVA</t>
  </si>
  <si>
    <t>B36558</t>
  </si>
  <si>
    <t>LUCIMARA PILAN DOS SANTOS</t>
  </si>
  <si>
    <t>B36559</t>
  </si>
  <si>
    <t>LUCINEIA MARIBEL GUZON</t>
  </si>
  <si>
    <t>B36560</t>
  </si>
  <si>
    <t>MARJANE CERONI</t>
  </si>
  <si>
    <t>B36563</t>
  </si>
  <si>
    <t>OSCAR LUIS BASTOS DOS SANTOS</t>
  </si>
  <si>
    <t>B36564</t>
  </si>
  <si>
    <t>PATRICIA MASSIGNAN</t>
  </si>
  <si>
    <t>B36567</t>
  </si>
  <si>
    <t>ROSELEIA SCHENKEL</t>
  </si>
  <si>
    <t>B36569</t>
  </si>
  <si>
    <t>YURI VASCONCELLOS PEREIRA</t>
  </si>
  <si>
    <t>B36570</t>
  </si>
  <si>
    <t>MATEUS PERIN BASTOS</t>
  </si>
  <si>
    <t>B36571</t>
  </si>
  <si>
    <t>ALESSANDRO VOTTO FERNANDES</t>
  </si>
  <si>
    <t>B36573</t>
  </si>
  <si>
    <t>NEI FRANCISCO AMADO KAFER</t>
  </si>
  <si>
    <t>B36575</t>
  </si>
  <si>
    <t>ANDREIA LUMERTZ HOFFMANN EVALDT</t>
  </si>
  <si>
    <t>B36576</t>
  </si>
  <si>
    <t>BRUNO DIEGO KAFER</t>
  </si>
  <si>
    <t>02901160000000</t>
  </si>
  <si>
    <t>NOVO HAMBURGO-FORMACAO</t>
  </si>
  <si>
    <t>B36577</t>
  </si>
  <si>
    <t>CANDIDA GRACIELE THEISEN</t>
  </si>
  <si>
    <t>B36578</t>
  </si>
  <si>
    <t>CAROLINE COLOMBELLI</t>
  </si>
  <si>
    <t>B36580</t>
  </si>
  <si>
    <t>ANA EDENIR BOSI</t>
  </si>
  <si>
    <t>B36581</t>
  </si>
  <si>
    <t>LAURA BEHEREGARAY CARVALHO</t>
  </si>
  <si>
    <t>B36582</t>
  </si>
  <si>
    <t>LEONARDO DE CESARO BARBOSA</t>
  </si>
  <si>
    <t>B36583</t>
  </si>
  <si>
    <t>TANIA REGINA PEDROSO BITENCOURT</t>
  </si>
  <si>
    <t>B36585</t>
  </si>
  <si>
    <t>DOUGLAS NASCENTE FERREIRA</t>
  </si>
  <si>
    <t>B36587</t>
  </si>
  <si>
    <t>JORGE EDUARDO DICKEL</t>
  </si>
  <si>
    <t>B36588</t>
  </si>
  <si>
    <t>LEONARDO ROSA</t>
  </si>
  <si>
    <t>B36590</t>
  </si>
  <si>
    <t>LIZANDRA DOS SANTOS FALCAO</t>
  </si>
  <si>
    <t>B36592</t>
  </si>
  <si>
    <t>MARCELO DONDONI</t>
  </si>
  <si>
    <t>B36593</t>
  </si>
  <si>
    <t>MARCELO FURST SANCHEZ</t>
  </si>
  <si>
    <t>B36594</t>
  </si>
  <si>
    <t>PABLO GIORDANO GIRALDI DOS SANTOS</t>
  </si>
  <si>
    <t>B36597</t>
  </si>
  <si>
    <t>RENAN CALICES CAPELA</t>
  </si>
  <si>
    <t>B36598</t>
  </si>
  <si>
    <t>ROBERTA VIECELI PEREIRA DA SILVA</t>
  </si>
  <si>
    <t>B36599</t>
  </si>
  <si>
    <t>SANDRO OST OLIVEIRA</t>
  </si>
  <si>
    <t>B36600</t>
  </si>
  <si>
    <t>SILVANA LONGO MORAES SCHERER</t>
  </si>
  <si>
    <t>B36602</t>
  </si>
  <si>
    <t>VANESSA SILVA WENDHAUSEN GEESDORF</t>
  </si>
  <si>
    <t>B36603</t>
  </si>
  <si>
    <t>ALESSANDRO HORTA PORTELLA</t>
  </si>
  <si>
    <t>B36604</t>
  </si>
  <si>
    <t>ALEXANDRE BARBOSA SAMBAQUI</t>
  </si>
  <si>
    <t>B36605</t>
  </si>
  <si>
    <t>ALEXANDRO KLEIN DOS SANTOS</t>
  </si>
  <si>
    <t>B36607</t>
  </si>
  <si>
    <t>ANDRE KOLOSZUK ROSA</t>
  </si>
  <si>
    <t>B36608</t>
  </si>
  <si>
    <t>ANDRE MARANHAO MACHADO</t>
  </si>
  <si>
    <t>B36609</t>
  </si>
  <si>
    <t>ANDREIA GONCALVES DIAS</t>
  </si>
  <si>
    <t>B36610</t>
  </si>
  <si>
    <t>CASSIANO DE VASCONCELLOS FERREIRA</t>
  </si>
  <si>
    <t>B36611</t>
  </si>
  <si>
    <t>DOUGLAS GOULART CAMPELO</t>
  </si>
  <si>
    <t>B36612</t>
  </si>
  <si>
    <t>DOUGLAS SALVADOR BIZOTTO</t>
  </si>
  <si>
    <t>B36613</t>
  </si>
  <si>
    <t>EDUARDO PIGATTO DAGIOS</t>
  </si>
  <si>
    <t>B36616</t>
  </si>
  <si>
    <t>FABIO JOHN DO NASCIMENTO</t>
  </si>
  <si>
    <t>B36617</t>
  </si>
  <si>
    <t>FELIPE GERMANIUK DENIZ</t>
  </si>
  <si>
    <t>B36618</t>
  </si>
  <si>
    <t>FERNANDO BEHEREGARAY CARVALHO</t>
  </si>
  <si>
    <t>B36619</t>
  </si>
  <si>
    <t>FERNANDO MARCOS GARCIA LODI</t>
  </si>
  <si>
    <t>B36620</t>
  </si>
  <si>
    <t>FERNANDO SILVA PRUNES</t>
  </si>
  <si>
    <t>B36621</t>
  </si>
  <si>
    <t>JOAO MAURICIO MEDEIROS MARKOSKI</t>
  </si>
  <si>
    <t>B36622</t>
  </si>
  <si>
    <t>GABRIEL DE PAULA PEDEBOS</t>
  </si>
  <si>
    <t>B36623</t>
  </si>
  <si>
    <t>HUMBERTO DUMONT SOUTO JUNIOR</t>
  </si>
  <si>
    <t>B36624</t>
  </si>
  <si>
    <t>JADER ANDERSON LEDUR GOMES</t>
  </si>
  <si>
    <t>B36625</t>
  </si>
  <si>
    <t>JAQUELINI SARTOR</t>
  </si>
  <si>
    <t>B36626</t>
  </si>
  <si>
    <t>JOAO CARLOS TAVARES SOUTO</t>
  </si>
  <si>
    <t>B36627</t>
  </si>
  <si>
    <t>JOSEVALDO BORGES PEREIRA</t>
  </si>
  <si>
    <t>B36628</t>
  </si>
  <si>
    <t>LEANDRO FONTELLA PASETTO</t>
  </si>
  <si>
    <t>B36629</t>
  </si>
  <si>
    <t>LEONARDO JOSE CEMBRANEL</t>
  </si>
  <si>
    <t>B36630</t>
  </si>
  <si>
    <t>LUCAS KINZEL MORAES</t>
  </si>
  <si>
    <t>B36631</t>
  </si>
  <si>
    <t>MAIQUEL SILVA DE OLIVEIRA</t>
  </si>
  <si>
    <t>B36632</t>
  </si>
  <si>
    <t>MARCELO TAUFER</t>
  </si>
  <si>
    <t>B36634</t>
  </si>
  <si>
    <t>MARLO DANELON POOCK</t>
  </si>
  <si>
    <t>B36635</t>
  </si>
  <si>
    <t>MESSIAS FLOR SANTOS</t>
  </si>
  <si>
    <t>B36636</t>
  </si>
  <si>
    <t>PABLO DAPONT</t>
  </si>
  <si>
    <t>RAPHAEL LUCAS MOITA</t>
  </si>
  <si>
    <t>B36639</t>
  </si>
  <si>
    <t>RENATO ALBANO PETERSEN FILHO</t>
  </si>
  <si>
    <t>B36640</t>
  </si>
  <si>
    <t>RICARDO MOMOLI SPESSATTO</t>
  </si>
  <si>
    <t>B36642</t>
  </si>
  <si>
    <t>RODRIGO BARCELLOS DOS PASSOS</t>
  </si>
  <si>
    <t>B36644</t>
  </si>
  <si>
    <t>THIAGO AULER DOS SANTOS</t>
  </si>
  <si>
    <t>B36645</t>
  </si>
  <si>
    <t>VERA LAURA DEBONI</t>
  </si>
  <si>
    <t>B36646</t>
  </si>
  <si>
    <t>VITOR PEREIRA DE ALMEIDA</t>
  </si>
  <si>
    <t>B36647</t>
  </si>
  <si>
    <t>VINICIUS DE BONA FARINON</t>
  </si>
  <si>
    <t>B36648</t>
  </si>
  <si>
    <t>ANDREAS PAULUS SCHERDIEN BERWALDT</t>
  </si>
  <si>
    <t>B36649</t>
  </si>
  <si>
    <t>DALTON DE OLIVEIRA TORRES</t>
  </si>
  <si>
    <t>B36650</t>
  </si>
  <si>
    <t>AUGUSTO CESAR C DE OLIVEIRA JUNIOR</t>
  </si>
  <si>
    <t>B36652</t>
  </si>
  <si>
    <t>CARLA GABRIEL ALVES CASAROTTO</t>
  </si>
  <si>
    <t>B36654</t>
  </si>
  <si>
    <t>CRISTIANE BORTOLI</t>
  </si>
  <si>
    <t>B36655</t>
  </si>
  <si>
    <t>CRISTIANO VENSO CECHINATTO</t>
  </si>
  <si>
    <t>B36656</t>
  </si>
  <si>
    <t>CRISTINA VOSS WEEGE</t>
  </si>
  <si>
    <t>B36659</t>
  </si>
  <si>
    <t>ELTON CONSUL LIMA</t>
  </si>
  <si>
    <t>B36660</t>
  </si>
  <si>
    <t>GREGORI DE SOUZA VARGAS</t>
  </si>
  <si>
    <t>B36661</t>
  </si>
  <si>
    <t>GUSTAVO SCHUSTER</t>
  </si>
  <si>
    <t>02900901011100</t>
  </si>
  <si>
    <t>NOVO HAMBURGO-BANRISUL CARTOES-GV-GERENCIA DE VEND</t>
  </si>
  <si>
    <t>B36662</t>
  </si>
  <si>
    <t>ICARO MOURA DOS SANTOS</t>
  </si>
  <si>
    <t>B36663</t>
  </si>
  <si>
    <t>INDIANA APARECIDA DUDEK</t>
  </si>
  <si>
    <t>B36664</t>
  </si>
  <si>
    <t>JOSE GUILHERME SULZBACH SCHMIDT</t>
  </si>
  <si>
    <t>B36665</t>
  </si>
  <si>
    <t>JULIANA DO CARMO CASSOL</t>
  </si>
  <si>
    <t>B36666</t>
  </si>
  <si>
    <t>JULIANA KOSTANESKI PIANA</t>
  </si>
  <si>
    <t>B36667</t>
  </si>
  <si>
    <t>MAQUELI BERTOLDI</t>
  </si>
  <si>
    <t>B36668</t>
  </si>
  <si>
    <t>MARCEL DA SILVEIRA RODRIGUES</t>
  </si>
  <si>
    <t>B36669</t>
  </si>
  <si>
    <t>MARCELO DE AVILA BORGES</t>
  </si>
  <si>
    <t>B36670</t>
  </si>
  <si>
    <t>MARCIA TERESINHA URNAU</t>
  </si>
  <si>
    <t>B36671</t>
  </si>
  <si>
    <t>MARCOS MOTHCI PEREIRA</t>
  </si>
  <si>
    <t>B36672</t>
  </si>
  <si>
    <t>PAULO ALBERTO DA SILVEIRA PANASSOL</t>
  </si>
  <si>
    <t>B36673</t>
  </si>
  <si>
    <t>PEDRO HENRIQUE ERMIDA CRUZ</t>
  </si>
  <si>
    <t>00102142011300</t>
  </si>
  <si>
    <t>SEGER-GGS-GER GESTAO SOCIOAMBIENTA-MUSEU</t>
  </si>
  <si>
    <t>B36676</t>
  </si>
  <si>
    <t>VIVIAN FRITZEN CERVI</t>
  </si>
  <si>
    <t>B36685</t>
  </si>
  <si>
    <t>ANDREIA TAISE CEMBRANEL</t>
  </si>
  <si>
    <t>B36687</t>
  </si>
  <si>
    <t>CRISTINA PATRICIA MOHR</t>
  </si>
  <si>
    <t>B36688</t>
  </si>
  <si>
    <t>DANIEL SERENI VICENTINI</t>
  </si>
  <si>
    <t>B36689</t>
  </si>
  <si>
    <t>ELIEL GARCIA DA ROSA</t>
  </si>
  <si>
    <t>B36690</t>
  </si>
  <si>
    <t>ESTEFAN VASCONCELOS</t>
  </si>
  <si>
    <t>B36691</t>
  </si>
  <si>
    <t>EVERSON ANTONIO LORENZONI</t>
  </si>
  <si>
    <t>B36692</t>
  </si>
  <si>
    <t>FABIANO WAWGINIAK</t>
  </si>
  <si>
    <t>B36693</t>
  </si>
  <si>
    <t>FABIO MORAES DELLANHESE</t>
  </si>
  <si>
    <t>01002490000000</t>
  </si>
  <si>
    <t>AGENCIA CENTRAL-FUNCIONARIOS EM DISPONIBILIDADE</t>
  </si>
  <si>
    <t>B36694</t>
  </si>
  <si>
    <t>FRANCINI TOMAZINE</t>
  </si>
  <si>
    <t>B36695</t>
  </si>
  <si>
    <t>JORDANI PETRY WERLANG</t>
  </si>
  <si>
    <t>B36696</t>
  </si>
  <si>
    <t>KAREN WATTE MARTINS</t>
  </si>
  <si>
    <t>B36697</t>
  </si>
  <si>
    <t>LETICIA DE OLIVEIRA</t>
  </si>
  <si>
    <t>B36699</t>
  </si>
  <si>
    <t>LUCIANO EHLE</t>
  </si>
  <si>
    <t>B36700</t>
  </si>
  <si>
    <t>MARCELO JUAREZ DA SILVA</t>
  </si>
  <si>
    <t>B36701</t>
  </si>
  <si>
    <t>MARLON JOSE MARTINI</t>
  </si>
  <si>
    <t>B36703</t>
  </si>
  <si>
    <t>RAFAEL SANTOS CARAPETO</t>
  </si>
  <si>
    <t>B36704</t>
  </si>
  <si>
    <t>VANESSA FURTADO RITA</t>
  </si>
  <si>
    <t>B36705</t>
  </si>
  <si>
    <t>VOLMIR LUIS SARTOR</t>
  </si>
  <si>
    <t>11201160000000</t>
  </si>
  <si>
    <t>PRACA DA BANDEIRA-FORMACAO</t>
  </si>
  <si>
    <t>B36706</t>
  </si>
  <si>
    <t>SHEILA MORALLES MONTEIRO DIAS</t>
  </si>
  <si>
    <t>B36707</t>
  </si>
  <si>
    <t>BRUNA FERNANDA ADAMI</t>
  </si>
  <si>
    <t>B36709</t>
  </si>
  <si>
    <t>CAIO RIGATTO</t>
  </si>
  <si>
    <t>B36710</t>
  </si>
  <si>
    <t>CIRILO AUGUSTO SPEROTTO</t>
  </si>
  <si>
    <t>B36712</t>
  </si>
  <si>
    <t>FELIPE DE GASPERI</t>
  </si>
  <si>
    <t>B36713</t>
  </si>
  <si>
    <t>INES OGRODOWCZYK</t>
  </si>
  <si>
    <t>B36714</t>
  </si>
  <si>
    <t>JOSIANE LOVI SOLTAU</t>
  </si>
  <si>
    <t>B36715</t>
  </si>
  <si>
    <t>JULIANE KARINE LINCH</t>
  </si>
  <si>
    <t>B36718</t>
  </si>
  <si>
    <t>MARCUS VINICIUS GOMES DE LEONE</t>
  </si>
  <si>
    <t>08350000098700</t>
  </si>
  <si>
    <t>BORGES DE MEDEIROS-PROCERGS</t>
  </si>
  <si>
    <t>B36719</t>
  </si>
  <si>
    <t>MAXWELTON ROSA DA SILVA DOS SANTOS</t>
  </si>
  <si>
    <t>B36721</t>
  </si>
  <si>
    <t>PETERSON BENITEZ LOBATO</t>
  </si>
  <si>
    <t>B36722</t>
  </si>
  <si>
    <t>RAMIRES HASSAN MAIA MENDES</t>
  </si>
  <si>
    <t>B36723</t>
  </si>
  <si>
    <t>RAPHAEL ALESSANDRO DA LUZ ZANATTA</t>
  </si>
  <si>
    <t>B36725</t>
  </si>
  <si>
    <t>THAIS OLIVEIRA CARDOSO</t>
  </si>
  <si>
    <t>B36726</t>
  </si>
  <si>
    <t>UBIRAJARA PEREIRA LIMA JUNIOR</t>
  </si>
  <si>
    <t>B36727</t>
  </si>
  <si>
    <t>RODRIGO RUPERTI ESTEVES</t>
  </si>
  <si>
    <t>B36728</t>
  </si>
  <si>
    <t>BARBARA SCHAFFER</t>
  </si>
  <si>
    <t>CARLOS MAGNO DIAS COSTA</t>
  </si>
  <si>
    <t>B36730</t>
  </si>
  <si>
    <t>ALEXANDRE AITA DRI</t>
  </si>
  <si>
    <t>B36731</t>
  </si>
  <si>
    <t>ANDRE DA SILVA PEREIRA</t>
  </si>
  <si>
    <t>B36732</t>
  </si>
  <si>
    <t>ANTONIO CARLOS DE GUSMAO DA SILVA</t>
  </si>
  <si>
    <t>B36733</t>
  </si>
  <si>
    <t>ARTHUR BITENCOURT DOS SANTOS</t>
  </si>
  <si>
    <t>B36734</t>
  </si>
  <si>
    <t>CASSIO DE LIMA LANGENDORF</t>
  </si>
  <si>
    <t>03900000020400</t>
  </si>
  <si>
    <t>SAO GABRIEL-P A FORO SAO GABRIEL</t>
  </si>
  <si>
    <t>B36735</t>
  </si>
  <si>
    <t>CLEBER LUIZ CHEMIN</t>
  </si>
  <si>
    <t>B36736</t>
  </si>
  <si>
    <t>DIOGLOMAR PEREIRA RIBEIRO</t>
  </si>
  <si>
    <t>B36737</t>
  </si>
  <si>
    <t>DIRCEU JOAO KUNZE</t>
  </si>
  <si>
    <t>B36738</t>
  </si>
  <si>
    <t>DIRLEI BORTOLOZO ACORSI</t>
  </si>
  <si>
    <t>B36739</t>
  </si>
  <si>
    <t>EDILENA MANZONI DE SOUZA SANTI</t>
  </si>
  <si>
    <t>B36740</t>
  </si>
  <si>
    <t>ALEXANDRA RAQUEL PEIXOTO</t>
  </si>
  <si>
    <t>B36741</t>
  </si>
  <si>
    <t>EDNEI PORTO RAMOS</t>
  </si>
  <si>
    <t>B36742</t>
  </si>
  <si>
    <t>GELSON LUIS RAMOS ZORZO</t>
  </si>
  <si>
    <t>B36743</t>
  </si>
  <si>
    <t>HELENO DAVI SANTOS DA SILVEIRA</t>
  </si>
  <si>
    <t>B36744</t>
  </si>
  <si>
    <t>JESUS ONEIDE GARCIA MAJADO</t>
  </si>
  <si>
    <t>B36745</t>
  </si>
  <si>
    <t>JOEL GHYSIO DE SOUZA</t>
  </si>
  <si>
    <t>B36746</t>
  </si>
  <si>
    <t>KAREN DIAS COELHO</t>
  </si>
  <si>
    <t>B36747</t>
  </si>
  <si>
    <t>KIM XAVIER PANNEBECKER</t>
  </si>
  <si>
    <t>B36748</t>
  </si>
  <si>
    <t>LEONARDO BRANDAO SEIVALD</t>
  </si>
  <si>
    <t>B36749</t>
  </si>
  <si>
    <t>MAIVO SIQUEIRA HALBERSTADT</t>
  </si>
  <si>
    <t>B36750</t>
  </si>
  <si>
    <t>MAIKON TELLES DELLA GIUSTINA</t>
  </si>
  <si>
    <t>B36751</t>
  </si>
  <si>
    <t>MICHELLE BITTENCOURT DOS SANTOS</t>
  </si>
  <si>
    <t>B36752</t>
  </si>
  <si>
    <t>MILENE MUNHOZ ARRIADA</t>
  </si>
  <si>
    <t>B36753</t>
  </si>
  <si>
    <t>MONICA GUMEN</t>
  </si>
  <si>
    <t>B36754</t>
  </si>
  <si>
    <t>RAQUEL SEGALLA DA ROSA</t>
  </si>
  <si>
    <t>B36755</t>
  </si>
  <si>
    <t>TATIANE PENKAL</t>
  </si>
  <si>
    <t>B36756</t>
  </si>
  <si>
    <t>ALEXANDRO DUARTE ANDRADE DE LACERDA</t>
  </si>
  <si>
    <t>B36757</t>
  </si>
  <si>
    <t>ANA MARCIA OLIVEIRA DE LACERDA</t>
  </si>
  <si>
    <t>B36758</t>
  </si>
  <si>
    <t>ANGELO ARY PERRONE MENDONCA</t>
  </si>
  <si>
    <t>B36760</t>
  </si>
  <si>
    <t>DANIEL CRISTIANO PAIM</t>
  </si>
  <si>
    <t>B36761</t>
  </si>
  <si>
    <t>DEISE AMARANTE MULITERNO</t>
  </si>
  <si>
    <t>B36762</t>
  </si>
  <si>
    <t>ELIANA CIUDROWSKI</t>
  </si>
  <si>
    <t>B36763</t>
  </si>
  <si>
    <t>GIANCARLO MICHEL DE ALMEIDA</t>
  </si>
  <si>
    <t>B36764</t>
  </si>
  <si>
    <t>HENRIQUE PREHN FALCAO</t>
  </si>
  <si>
    <t>B36766</t>
  </si>
  <si>
    <t>KARINE VEARICK ZUCCHETTI</t>
  </si>
  <si>
    <t>B36767</t>
  </si>
  <si>
    <t>KENIA BAVARESCO NORONHA</t>
  </si>
  <si>
    <t>B36769</t>
  </si>
  <si>
    <t>NICHOLAS PADILHA SANTOS</t>
  </si>
  <si>
    <t>B36770</t>
  </si>
  <si>
    <t>RAFAELA DE HOLANDA DAMETTO</t>
  </si>
  <si>
    <t>10812500000000</t>
  </si>
  <si>
    <t>B36772</t>
  </si>
  <si>
    <t>ROBERTA MALLMANN SOUTO PEREIRA</t>
  </si>
  <si>
    <t>00401160000000</t>
  </si>
  <si>
    <t>CIDADE BAIXA-FORMACAO</t>
  </si>
  <si>
    <t>B36773</t>
  </si>
  <si>
    <t>RODRIGO MOTTIN MENDES</t>
  </si>
  <si>
    <t>B36775</t>
  </si>
  <si>
    <t>TIAGO DOS SANTOS PERONEO</t>
  </si>
  <si>
    <t>B36776</t>
  </si>
  <si>
    <t>VICTOR BENTES BERNARDES</t>
  </si>
  <si>
    <t>B36777</t>
  </si>
  <si>
    <t>VITOR PEREIRA SARAIVA</t>
  </si>
  <si>
    <t>B36778</t>
  </si>
  <si>
    <t>ANGELA CAROLINA ROENNAU</t>
  </si>
  <si>
    <t>B36779</t>
  </si>
  <si>
    <t>CAMILA FREESE</t>
  </si>
  <si>
    <t>B36780</t>
  </si>
  <si>
    <t>CLAITON EDUARDO RUTSATZ</t>
  </si>
  <si>
    <t>B36782</t>
  </si>
  <si>
    <t>CRISTIANO DA SILVA DE OLIVEIRA</t>
  </si>
  <si>
    <t>B36783</t>
  </si>
  <si>
    <t>EDUARDO REINALDO SAUERESSIG</t>
  </si>
  <si>
    <t>B36784</t>
  </si>
  <si>
    <t>EDUARDO THOME</t>
  </si>
  <si>
    <t>03400000035800</t>
  </si>
  <si>
    <t>SANTA CRUZ DO SUL-MONTE ALVERNE</t>
  </si>
  <si>
    <t>B36786</t>
  </si>
  <si>
    <t>GEOVANE KLEIN</t>
  </si>
  <si>
    <t>B36788</t>
  </si>
  <si>
    <t>GUSTAVO CARVALHO</t>
  </si>
  <si>
    <t>B36789</t>
  </si>
  <si>
    <t>JOSIANI SELAU DOS SANTOS</t>
  </si>
  <si>
    <t>B36790</t>
  </si>
  <si>
    <t>JOSUE MASCARELLO</t>
  </si>
  <si>
    <t>B36792</t>
  </si>
  <si>
    <t>MAYCON WISSMANN ESPERANCA</t>
  </si>
  <si>
    <t>B36793</t>
  </si>
  <si>
    <t>MARCELO GOSTINSKI</t>
  </si>
  <si>
    <t>B36796</t>
  </si>
  <si>
    <t>MAURICIO PRESTES DA SILVA</t>
  </si>
  <si>
    <t>B36797</t>
  </si>
  <si>
    <t>MILENA ROSTIROLLA</t>
  </si>
  <si>
    <t>B36798</t>
  </si>
  <si>
    <t>ONIRIA SOARES NUNES</t>
  </si>
  <si>
    <t>B36799</t>
  </si>
  <si>
    <t>RAFAEL DE MORAES CANTU</t>
  </si>
  <si>
    <t>B36800</t>
  </si>
  <si>
    <t>RAFAEL MAZUCO</t>
  </si>
  <si>
    <t>B36801</t>
  </si>
  <si>
    <t>REJANE CHERVINSKI</t>
  </si>
  <si>
    <t>B36802</t>
  </si>
  <si>
    <t>SAIMON BORGUETTO SOUZA</t>
  </si>
  <si>
    <t>B36804</t>
  </si>
  <si>
    <t>THIAGO JOSE NOBRE</t>
  </si>
  <si>
    <t>B36805</t>
  </si>
  <si>
    <t>ULISSES HAAS PRUDENTE</t>
  </si>
  <si>
    <t>B36806</t>
  </si>
  <si>
    <t>ALEXSANDER POSSEBON</t>
  </si>
  <si>
    <t>03031160000000</t>
  </si>
  <si>
    <t>PALMEIRA DAS MISSOES-FORMACAO</t>
  </si>
  <si>
    <t>B36807</t>
  </si>
  <si>
    <t>CARINA ROCKENBACH SCHNEIDER</t>
  </si>
  <si>
    <t>B36808</t>
  </si>
  <si>
    <t>CLEBER GONCALVES DE ALBUQUERQUE</t>
  </si>
  <si>
    <t>B36809</t>
  </si>
  <si>
    <t>CRISTIANE ANE RORIG</t>
  </si>
  <si>
    <t>02181160000000</t>
  </si>
  <si>
    <t>GARIBALDI-FORMACAO</t>
  </si>
  <si>
    <t>B36810</t>
  </si>
  <si>
    <t>DANIEL WESTPHAL GONZATTI</t>
  </si>
  <si>
    <t>04100000040900</t>
  </si>
  <si>
    <t>SAO LEOPOLDO-FORO SAO LEOPOLDO</t>
  </si>
  <si>
    <t>B36812</t>
  </si>
  <si>
    <t>DEBORA SCHUSTER WEIZENMANN</t>
  </si>
  <si>
    <t>B36813</t>
  </si>
  <si>
    <t>ELIANE FERNANDA HENTGES</t>
  </si>
  <si>
    <t>B36814</t>
  </si>
  <si>
    <t>FABIO ANDRE FINATTO</t>
  </si>
  <si>
    <t>B36816</t>
  </si>
  <si>
    <t>FRANCINE ELISABETE SIMON</t>
  </si>
  <si>
    <t>B36817</t>
  </si>
  <si>
    <t>JULIANA LAIS BARBIERI</t>
  </si>
  <si>
    <t>B36818</t>
  </si>
  <si>
    <t>JULIANE BRUNA GRINGS</t>
  </si>
  <si>
    <t>B36819</t>
  </si>
  <si>
    <t>KARINE BERNARDES DE SOUZA</t>
  </si>
  <si>
    <t>B36820</t>
  </si>
  <si>
    <t>MARCIA REGINA DA COSTA</t>
  </si>
  <si>
    <t>B36821</t>
  </si>
  <si>
    <t>MARIANA DA SILVA FERREIRA</t>
  </si>
  <si>
    <t>B36822</t>
  </si>
  <si>
    <t>MATHEUS MORAES</t>
  </si>
  <si>
    <t>B36823</t>
  </si>
  <si>
    <t>MICHELE ZAGO BUSATTO</t>
  </si>
  <si>
    <t>B36824</t>
  </si>
  <si>
    <t>MILTON TAVARES DE QUEVEDO</t>
  </si>
  <si>
    <t>B36825</t>
  </si>
  <si>
    <t>MONIA CANALLI</t>
  </si>
  <si>
    <t>B36826</t>
  </si>
  <si>
    <t>PAULO ROBERTO ZILIO CARVALHO</t>
  </si>
  <si>
    <t>B36827</t>
  </si>
  <si>
    <t>RAFAEL CRUZ DA SILVA</t>
  </si>
  <si>
    <t>07722490000000</t>
  </si>
  <si>
    <t>AREAL-FUNCIONARIOS EM DISPONIBILIDADE</t>
  </si>
  <si>
    <t>B36828</t>
  </si>
  <si>
    <t>RENATO FILGUEIRAS MARX</t>
  </si>
  <si>
    <t>06950000050200</t>
  </si>
  <si>
    <t>IBIRUBA-PAA QUINZE DE NOVEMBRO</t>
  </si>
  <si>
    <t>B36830</t>
  </si>
  <si>
    <t>ALEXANDRE MANCIA NETO</t>
  </si>
  <si>
    <t>B36831</t>
  </si>
  <si>
    <t>ALLINE BRAGA FIALHO</t>
  </si>
  <si>
    <t>B36832</t>
  </si>
  <si>
    <t>ANA LAURA LIMA GOMES</t>
  </si>
  <si>
    <t>B36836</t>
  </si>
  <si>
    <t>BRUNO NUNES DOTTO</t>
  </si>
  <si>
    <t>B36838</t>
  </si>
  <si>
    <t>CHAVELE FROHLICH DOS SANTOS</t>
  </si>
  <si>
    <t>B36840</t>
  </si>
  <si>
    <t>GRACIELA RAUBER</t>
  </si>
  <si>
    <t>B36842</t>
  </si>
  <si>
    <t>JULIANA SILVA DO CARMO</t>
  </si>
  <si>
    <t>B36843</t>
  </si>
  <si>
    <t>JULIANA TERESINHA TOZZO</t>
  </si>
  <si>
    <t>B36844</t>
  </si>
  <si>
    <t>JULIANO ANTONIOLLI BANDEIRA</t>
  </si>
  <si>
    <t>06701160000000</t>
  </si>
  <si>
    <t>GRAVATAI-FORMACAO</t>
  </si>
  <si>
    <t>B36845</t>
  </si>
  <si>
    <t>KATIUSCIA UNGARETTI LOPES</t>
  </si>
  <si>
    <t>B36846</t>
  </si>
  <si>
    <t>LEONARDO GOMES LINS PASTL</t>
  </si>
  <si>
    <t>B36847</t>
  </si>
  <si>
    <t>MARCIO ADRIANO LEHMEN</t>
  </si>
  <si>
    <t>B36851</t>
  </si>
  <si>
    <t>SANDRA MARA ZANON</t>
  </si>
  <si>
    <t>B36852</t>
  </si>
  <si>
    <t>VICTORIA BROZOZA MORAES</t>
  </si>
  <si>
    <t>B36853</t>
  </si>
  <si>
    <t>ALINE POMMER</t>
  </si>
  <si>
    <t>B36854</t>
  </si>
  <si>
    <t>AMAURI DE ARRUDA</t>
  </si>
  <si>
    <t>B36855</t>
  </si>
  <si>
    <t>BRUNA PREVEDELLO SIGANSKI CHAVES</t>
  </si>
  <si>
    <t>B36857</t>
  </si>
  <si>
    <t>DANIELA JANDREY HEDLUND</t>
  </si>
  <si>
    <t>B36858</t>
  </si>
  <si>
    <t>DEISE PIAIA</t>
  </si>
  <si>
    <t>B36860</t>
  </si>
  <si>
    <t>FELIPE TRAMUNT CORREA</t>
  </si>
  <si>
    <t>B36862</t>
  </si>
  <si>
    <t>IVANICE DA SILVA FELICETTI</t>
  </si>
  <si>
    <t>B36863</t>
  </si>
  <si>
    <t>JANDREI FIUZA DE SOUZA</t>
  </si>
  <si>
    <t>B36864</t>
  </si>
  <si>
    <t>JANE DENISE CASANOVA GAMA</t>
  </si>
  <si>
    <t>B36865</t>
  </si>
  <si>
    <t>JOSIANE WALTHER DA CRUZ</t>
  </si>
  <si>
    <t>B36866</t>
  </si>
  <si>
    <t>LUCIANA FRANCO LEAO</t>
  </si>
  <si>
    <t>B36867</t>
  </si>
  <si>
    <t>MARCELE LAGRECA PEDROSO</t>
  </si>
  <si>
    <t>10950000000000</t>
  </si>
  <si>
    <t>PASSA SETE</t>
  </si>
  <si>
    <t>B36868</t>
  </si>
  <si>
    <t>MARCOS ROBERTO KELER PACHECO</t>
  </si>
  <si>
    <t>B36869</t>
  </si>
  <si>
    <t>MARINA MARA BLASI</t>
  </si>
  <si>
    <t>B36870</t>
  </si>
  <si>
    <t>MATEUS ROGER BITSCKI</t>
  </si>
  <si>
    <t>B36872</t>
  </si>
  <si>
    <t>MISLEINE SILVA DA ROSA</t>
  </si>
  <si>
    <t>B36873</t>
  </si>
  <si>
    <t>PRISCILA MENEGHINI RAIMANN</t>
  </si>
  <si>
    <t>B36874</t>
  </si>
  <si>
    <t>RAFAEL MELO</t>
  </si>
  <si>
    <t>B36875</t>
  </si>
  <si>
    <t>RODRIGO WUNSCH ROCHA</t>
  </si>
  <si>
    <t>B36877</t>
  </si>
  <si>
    <t>SARITA KALISI FREITAS LUNARDI</t>
  </si>
  <si>
    <t>B36878</t>
  </si>
  <si>
    <t>SIMONE BAGOLIN</t>
  </si>
  <si>
    <t>B36879</t>
  </si>
  <si>
    <t>THAIZE CRISTINI CENCI</t>
  </si>
  <si>
    <t>B36880</t>
  </si>
  <si>
    <t>THIAGO SANTOS COSTA</t>
  </si>
  <si>
    <t>B36881</t>
  </si>
  <si>
    <t>GABRIEL SEVERO DE OLIVEIRA</t>
  </si>
  <si>
    <t>B36882</t>
  </si>
  <si>
    <t>JEFERSON KUHN</t>
  </si>
  <si>
    <t>B36883</t>
  </si>
  <si>
    <t>ADRIANO FREITAS TONDOLO</t>
  </si>
  <si>
    <t>B36884</t>
  </si>
  <si>
    <t>ALESSANDRO NUNES DE ALENCASTRO</t>
  </si>
  <si>
    <t>B36886</t>
  </si>
  <si>
    <t>ANDRE MARTINS PAVAN</t>
  </si>
  <si>
    <t>B36887</t>
  </si>
  <si>
    <t>ANDREIA BENVEGNU</t>
  </si>
  <si>
    <t>07110000045800</t>
  </si>
  <si>
    <t>DOIS LAJEADOS-P M SAO VALENTIM SUL</t>
  </si>
  <si>
    <t>B36888</t>
  </si>
  <si>
    <t>BRUNA LARISSA DE MELO FERNANDES</t>
  </si>
  <si>
    <t>B36889</t>
  </si>
  <si>
    <t>BRUNO FERNANDES SANTOS</t>
  </si>
  <si>
    <t>B36890</t>
  </si>
  <si>
    <t>DIEGO VIDAL</t>
  </si>
  <si>
    <t>B36891</t>
  </si>
  <si>
    <t>FELIPE SOUTO GREGORIO</t>
  </si>
  <si>
    <t>B36893</t>
  </si>
  <si>
    <t>GRACIELA IZABEL WAZLAWUSKI BOSCO</t>
  </si>
  <si>
    <t>B36894</t>
  </si>
  <si>
    <t>GUSTAVO BERNARDES RIBEIRO</t>
  </si>
  <si>
    <t>B36895</t>
  </si>
  <si>
    <t>IRINEU STRASSBURGER</t>
  </si>
  <si>
    <t>B36896</t>
  </si>
  <si>
    <t>JULIANA DA SILVA FERREIRA</t>
  </si>
  <si>
    <t>B36899</t>
  </si>
  <si>
    <t>MARCELLA GUTERREZ ROSO</t>
  </si>
  <si>
    <t>B36900</t>
  </si>
  <si>
    <t>MARCELO COMISSOLI</t>
  </si>
  <si>
    <t>B36903</t>
  </si>
  <si>
    <t>RAFAEL EDUARDO PREUSSLER STEFENI</t>
  </si>
  <si>
    <t>B36904</t>
  </si>
  <si>
    <t>RENATO SARTORI</t>
  </si>
  <si>
    <t>B36905</t>
  </si>
  <si>
    <t>RICARDO TEDESCO</t>
  </si>
  <si>
    <t>B36906</t>
  </si>
  <si>
    <t>ROSIANE SABADINI</t>
  </si>
  <si>
    <t>B36907</t>
  </si>
  <si>
    <t>SILVANIA MERG BLASI</t>
  </si>
  <si>
    <t>B36908</t>
  </si>
  <si>
    <t>TAIZI RAQUELE MORAES</t>
  </si>
  <si>
    <t>B36911</t>
  </si>
  <si>
    <t>WAGNER TELES WAYERBACHER</t>
  </si>
  <si>
    <t>11470000000000</t>
  </si>
  <si>
    <t>SERTAO SANTANA</t>
  </si>
  <si>
    <t>B36912</t>
  </si>
  <si>
    <t>ANDRE CRISTIANO DIEFENBACH</t>
  </si>
  <si>
    <t>B36914</t>
  </si>
  <si>
    <t>BERGUS HERMANY</t>
  </si>
  <si>
    <t>B36916</t>
  </si>
  <si>
    <t>CLEMENTE MATHUCHESKI NETO</t>
  </si>
  <si>
    <t>B36918</t>
  </si>
  <si>
    <t>DIEGO SCHUTZ DE OLIVEIRA</t>
  </si>
  <si>
    <t>B36919</t>
  </si>
  <si>
    <t>EDUARDO PALAORO ROHSIG</t>
  </si>
  <si>
    <t>B36920</t>
  </si>
  <si>
    <t>EDUARDO RIGHO DE BARROS</t>
  </si>
  <si>
    <t>B36921</t>
  </si>
  <si>
    <t>FELIPE OELRICH</t>
  </si>
  <si>
    <t>B36922</t>
  </si>
  <si>
    <t>FILIPE DA SILVA COLLIONI</t>
  </si>
  <si>
    <t>B36925</t>
  </si>
  <si>
    <t>GRAZIELA DELLA NINA REICHEL</t>
  </si>
  <si>
    <t>B36926</t>
  </si>
  <si>
    <t>GUILHERME DAL MASO ANNES</t>
  </si>
  <si>
    <t>B36927</t>
  </si>
  <si>
    <t>IVELIZE LIARA FLESCH</t>
  </si>
  <si>
    <t>B36928</t>
  </si>
  <si>
    <t>JULIANE TEIXEIRA PEREIRA KAYSER</t>
  </si>
  <si>
    <t>B36930</t>
  </si>
  <si>
    <t>KLEBER CORADINI</t>
  </si>
  <si>
    <t>B36931</t>
  </si>
  <si>
    <t>LAISSA MARTINS PADILHA</t>
  </si>
  <si>
    <t>B36932</t>
  </si>
  <si>
    <t>LEONARDO MELO DE OLIVEIRA</t>
  </si>
  <si>
    <t>B36935</t>
  </si>
  <si>
    <t>MARISA CRISTIELI LUDWIG MATTEI</t>
  </si>
  <si>
    <t>B36936</t>
  </si>
  <si>
    <t>MICHEL BAUDINI</t>
  </si>
  <si>
    <t>B36938</t>
  </si>
  <si>
    <t>ROSANI INES MOHR</t>
  </si>
  <si>
    <t>B36939</t>
  </si>
  <si>
    <t>SIMONE TEREZINHA SIEMINKOSKI</t>
  </si>
  <si>
    <t>B36941</t>
  </si>
  <si>
    <t>ANDREA REGINA VIEIRA</t>
  </si>
  <si>
    <t>B36943</t>
  </si>
  <si>
    <t>ALEX ALEXSANDRO DA SILVA</t>
  </si>
  <si>
    <t>04160000038300</t>
  </si>
  <si>
    <t>SAPIRANGA-FORO SAPIRANGA</t>
  </si>
  <si>
    <t>B36944</t>
  </si>
  <si>
    <t>ALEX PAULETO MELLO</t>
  </si>
  <si>
    <t>B36945</t>
  </si>
  <si>
    <t>ALINE GABRIELA GONCALES DE SANT ANA</t>
  </si>
  <si>
    <t>B36946</t>
  </si>
  <si>
    <t>BRUNA KRAUSPENHAR</t>
  </si>
  <si>
    <t>B36948</t>
  </si>
  <si>
    <t>CAMILA FRANCOES RAMOS</t>
  </si>
  <si>
    <t>B36950</t>
  </si>
  <si>
    <t>CLEONICE EVANIR BORN DE SOUZA</t>
  </si>
  <si>
    <t>B36951</t>
  </si>
  <si>
    <t>CRISTINA NEVES HUGO</t>
  </si>
  <si>
    <t>B36953</t>
  </si>
  <si>
    <t>DANIEL GROSS</t>
  </si>
  <si>
    <t>B36956</t>
  </si>
  <si>
    <t>FABRICIO ADAIR DA ROSA GOULART</t>
  </si>
  <si>
    <t>B36957</t>
  </si>
  <si>
    <t>FABRICIO DEL FABRO</t>
  </si>
  <si>
    <t>B36960</t>
  </si>
  <si>
    <t>JEANE PEDRETI CANSI</t>
  </si>
  <si>
    <t>B36962</t>
  </si>
  <si>
    <t>JOVANI MATIAS POHREN</t>
  </si>
  <si>
    <t>B36963</t>
  </si>
  <si>
    <t>JULIANO DA ROSA CORREA</t>
  </si>
  <si>
    <t>03400901011100</t>
  </si>
  <si>
    <t>SANTA CRUZ DO SUL-BANRISUL CARTOES-GV-GERENCIA DE</t>
  </si>
  <si>
    <t>B36964</t>
  </si>
  <si>
    <t>LUCAS LEIVAS WALTHER</t>
  </si>
  <si>
    <t>B36965</t>
  </si>
  <si>
    <t>MICHELE ZIOLKOSKI</t>
  </si>
  <si>
    <t>B36966</t>
  </si>
  <si>
    <t>OSNI ESPINDOLA</t>
  </si>
  <si>
    <t>B36969</t>
  </si>
  <si>
    <t>SANDRO PAULO MOTTA</t>
  </si>
  <si>
    <t>B36970</t>
  </si>
  <si>
    <t>THAISE FIORENZA AZZOLIN</t>
  </si>
  <si>
    <t>B36971</t>
  </si>
  <si>
    <t>VANESSA PEIXOTO GUERREIRO</t>
  </si>
  <si>
    <t>B36972</t>
  </si>
  <si>
    <t>VANESSA RODRIGUES FARIA</t>
  </si>
  <si>
    <t>B36973</t>
  </si>
  <si>
    <t>VIVIANE DO CARMO VICENTE</t>
  </si>
  <si>
    <t>B36975</t>
  </si>
  <si>
    <t>DIEGO LIMA FREITAS GOULART</t>
  </si>
  <si>
    <t>00100500311600</t>
  </si>
  <si>
    <t>SEGURANCA-GSCCCE-INCIDENTES DE SEG</t>
  </si>
  <si>
    <t>B36976</t>
  </si>
  <si>
    <t>EMILIA JULIANE FRIZZO</t>
  </si>
  <si>
    <t>00100500411000</t>
  </si>
  <si>
    <t>SEGURANCA-GPMCF-GER PREV MONI COMB-CHEF</t>
  </si>
  <si>
    <t>B36977</t>
  </si>
  <si>
    <t>JULIANO DE FREITAS ANGELO</t>
  </si>
  <si>
    <t>B36978</t>
  </si>
  <si>
    <t>MARCIO DE AZEREDO CATAFESTA</t>
  </si>
  <si>
    <t>B36979</t>
  </si>
  <si>
    <t>MIGUEL ANGELO CHAGAS NEUMANN</t>
  </si>
  <si>
    <t>B36980</t>
  </si>
  <si>
    <t>ALESSANDRO DE ANDRADE JACQUES</t>
  </si>
  <si>
    <t>B36981</t>
  </si>
  <si>
    <t>ANDRE PINTO</t>
  </si>
  <si>
    <t>B36982</t>
  </si>
  <si>
    <t>CARLA TAMIOZZO MADKE</t>
  </si>
  <si>
    <t>B36983</t>
  </si>
  <si>
    <t>ENDRIGO HEINRICH LACERDA</t>
  </si>
  <si>
    <t>B36984</t>
  </si>
  <si>
    <t>EVERALDO WANDERLEI UAVNICZAK</t>
  </si>
  <si>
    <t>B36985</t>
  </si>
  <si>
    <t>FABIO GILIOLI</t>
  </si>
  <si>
    <t>B36986</t>
  </si>
  <si>
    <t>JULIO CESAR PASTRO MEIRA</t>
  </si>
  <si>
    <t>B36987</t>
  </si>
  <si>
    <t>MARCIO IRANCO PEREIRA</t>
  </si>
  <si>
    <t>B36988</t>
  </si>
  <si>
    <t>SANDRO TADEU MALTA DE SOUZA</t>
  </si>
  <si>
    <t>B36989</t>
  </si>
  <si>
    <t>VLADIMIR MENEZES TRINDADE</t>
  </si>
  <si>
    <t>B36990</t>
  </si>
  <si>
    <t>WILLIAN SUANEZ LOPES</t>
  </si>
  <si>
    <t>B36992</t>
  </si>
  <si>
    <t>MAURICIO DOTTO RABENSCHLAG</t>
  </si>
  <si>
    <t>B36993</t>
  </si>
  <si>
    <t>VIANEI CAMPOS DOS SANTOS</t>
  </si>
  <si>
    <t>B36994</t>
  </si>
  <si>
    <t>PAULA ELISABETE DE QUEIROZ</t>
  </si>
  <si>
    <t>B36995</t>
  </si>
  <si>
    <t>LEO FALLER BECKER</t>
  </si>
  <si>
    <t>B36996</t>
  </si>
  <si>
    <t>ALINE MAESTRE BULEGON</t>
  </si>
  <si>
    <t>B36997</t>
  </si>
  <si>
    <t>EVERTON NEUGEBAUER DE OLIVEIRA</t>
  </si>
  <si>
    <t>B36998</t>
  </si>
  <si>
    <t>FABIANO ELIAS BRUNES</t>
  </si>
  <si>
    <t>B36999</t>
  </si>
  <si>
    <t>ANDRE LUIS SAUER BIDESE</t>
  </si>
  <si>
    <t>B37000</t>
  </si>
  <si>
    <t>BRUNO VINADE BORDALLO</t>
  </si>
  <si>
    <t>B37001</t>
  </si>
  <si>
    <t>FABRICIO LUCENA ISHIZAKA</t>
  </si>
  <si>
    <t>B37002</t>
  </si>
  <si>
    <t>FERNANDA FELIX DE CASTRO</t>
  </si>
  <si>
    <t>B37003</t>
  </si>
  <si>
    <t>FERNANDA GABRIELLE PEREIRA</t>
  </si>
  <si>
    <t>B37004</t>
  </si>
  <si>
    <t>FLAVIA DIAS SILVEIRA DA SILVA</t>
  </si>
  <si>
    <t>B37005</t>
  </si>
  <si>
    <t>GABRIEL MORAES WACHHOLZ</t>
  </si>
  <si>
    <t>B37006</t>
  </si>
  <si>
    <t>CAREN ROSENHAIM DE ANDRADE</t>
  </si>
  <si>
    <t>B37007</t>
  </si>
  <si>
    <t>GILSINEI SILVA DA SILVEIRA</t>
  </si>
  <si>
    <t>B37008</t>
  </si>
  <si>
    <t>GRACIELA SARAIVA BERLITZ</t>
  </si>
  <si>
    <t>B37009</t>
  </si>
  <si>
    <t>JEFFERSON GOULART SANTOS</t>
  </si>
  <si>
    <t>B37010</t>
  </si>
  <si>
    <t>JOCIDELI SEVERGNINI</t>
  </si>
  <si>
    <t>B37011</t>
  </si>
  <si>
    <t>LAURA TORTINI SACHSER PIVATTO</t>
  </si>
  <si>
    <t>B37013</t>
  </si>
  <si>
    <t>LETICIA CASANOVA GARCIA</t>
  </si>
  <si>
    <t>B37014</t>
  </si>
  <si>
    <t>CLAITON REIS MLANARCZYKI</t>
  </si>
  <si>
    <t>B37016</t>
  </si>
  <si>
    <t>LUCELIA CRISTIANE DEVES DENARDIN</t>
  </si>
  <si>
    <t>B37017</t>
  </si>
  <si>
    <t>MAICO JEAN LORA</t>
  </si>
  <si>
    <t>B37018</t>
  </si>
  <si>
    <t>MARIO VINICIUS BARCELOS JAEKEL</t>
  </si>
  <si>
    <t>B37019</t>
  </si>
  <si>
    <t>MARIVONE KRUPINSKI</t>
  </si>
  <si>
    <t>B37020</t>
  </si>
  <si>
    <t>MAURO LUIZ ALVES BERENHAUSER JUNIOR</t>
  </si>
  <si>
    <t>B37021</t>
  </si>
  <si>
    <t>MAURICIO MENDES RODRIGUES</t>
  </si>
  <si>
    <t>B37022</t>
  </si>
  <si>
    <t>MICHELE FAVERZANI MARTINS</t>
  </si>
  <si>
    <t>B37024</t>
  </si>
  <si>
    <t>PATRICIA HEXSEL ROSA</t>
  </si>
  <si>
    <t>B37025</t>
  </si>
  <si>
    <t>PEDRO FRANCELICIO BATISTA SANTOS</t>
  </si>
  <si>
    <t>B37027</t>
  </si>
  <si>
    <t>PEDRO LENINE DE MOURA SANDER</t>
  </si>
  <si>
    <t>B37028</t>
  </si>
  <si>
    <t>RAFAEL DE OLIVEIRA ESMERALDINO</t>
  </si>
  <si>
    <t>B37031</t>
  </si>
  <si>
    <t>SANDRO ZANIN</t>
  </si>
  <si>
    <t>B37033</t>
  </si>
  <si>
    <t>TATIANA SOARES FERREIRA DE SOUZA</t>
  </si>
  <si>
    <t>B37034</t>
  </si>
  <si>
    <t>EDIVANE PAIXAO DE CONTO</t>
  </si>
  <si>
    <t>B37036</t>
  </si>
  <si>
    <t>TIAGO PORTO BECKER</t>
  </si>
  <si>
    <t>B37037</t>
  </si>
  <si>
    <t>CRISTIANE SOUZA DOS ANJOS</t>
  </si>
  <si>
    <t>B37039</t>
  </si>
  <si>
    <t>VIVIANE MARIA NEIS CRUZ</t>
  </si>
  <si>
    <t>B37040</t>
  </si>
  <si>
    <t>VIVIANE DE CASSIA GUTIERRES BERNARDES</t>
  </si>
  <si>
    <t>B37041</t>
  </si>
  <si>
    <t>ANDREIA KAHLER</t>
  </si>
  <si>
    <t>B37042</t>
  </si>
  <si>
    <t>EDUARDO MICHAEL FRIEDRICH</t>
  </si>
  <si>
    <t>B37043</t>
  </si>
  <si>
    <t>EVERSON KIRCH</t>
  </si>
  <si>
    <t>B37044</t>
  </si>
  <si>
    <t>FABIO PRATES DE MELLO</t>
  </si>
  <si>
    <t>B37045</t>
  </si>
  <si>
    <t>ALEXANDRE BRASIL BALBAO</t>
  </si>
  <si>
    <t>B37046</t>
  </si>
  <si>
    <t>ANTONIO SCHAUCOSKI FILHO</t>
  </si>
  <si>
    <t>B37047</t>
  </si>
  <si>
    <t>GABRIEL BORTOLUZZI DE OLIVEIRA</t>
  </si>
  <si>
    <t>B37048</t>
  </si>
  <si>
    <t>GRACIELA DE JESUS SCHIRMER</t>
  </si>
  <si>
    <t>07900000040200</t>
  </si>
  <si>
    <t>RESTINGA SECA-FUZER</t>
  </si>
  <si>
    <t>B37049</t>
  </si>
  <si>
    <t>BIBIANA BALBUENA BARBOSA</t>
  </si>
  <si>
    <t>B37050</t>
  </si>
  <si>
    <t>GRASIELA SOARES SPEROTTO</t>
  </si>
  <si>
    <t>B37051</t>
  </si>
  <si>
    <t>BEN LUCIANO PETRY</t>
  </si>
  <si>
    <t>B37053</t>
  </si>
  <si>
    <t>CARLOS EVANDRO LEITE RITTER</t>
  </si>
  <si>
    <t>B37054</t>
  </si>
  <si>
    <t>CASSIO DE ABREU RAMOS</t>
  </si>
  <si>
    <t>B37055</t>
  </si>
  <si>
    <t>JOAO FRANCISCO JACQUES DE CASTRO</t>
  </si>
  <si>
    <t>B37057</t>
  </si>
  <si>
    <t>LEANDRO VON MAREES</t>
  </si>
  <si>
    <t>B37058</t>
  </si>
  <si>
    <t>LETICIA SANTOS RAMOS</t>
  </si>
  <si>
    <t>B37060</t>
  </si>
  <si>
    <t>LIDIANI TEREZA OLSSON</t>
  </si>
  <si>
    <t>B37062</t>
  </si>
  <si>
    <t>LUIZ HENRIQUE MOCZULSKI JUNIOR</t>
  </si>
  <si>
    <t>B37064</t>
  </si>
  <si>
    <t>AMANDA MARIA FAVARETTO MACHADO</t>
  </si>
  <si>
    <t>B37065</t>
  </si>
  <si>
    <t>MATHEUS GALLI PRIMIERI</t>
  </si>
  <si>
    <t>B37067</t>
  </si>
  <si>
    <t>AMAURI MELO PACHECO</t>
  </si>
  <si>
    <t>B37068</t>
  </si>
  <si>
    <t>CESAR FELIPE GUEDES DE ALMEIDA</t>
  </si>
  <si>
    <t>B37069</t>
  </si>
  <si>
    <t>MOISES LUIZ RECKZIEGEL</t>
  </si>
  <si>
    <t>B37070</t>
  </si>
  <si>
    <t>DEBORA GLITZENHIRN</t>
  </si>
  <si>
    <t>B37071</t>
  </si>
  <si>
    <t>NADINI VACARI</t>
  </si>
  <si>
    <t>B37072</t>
  </si>
  <si>
    <t>MESSIAS DAGNESE GONCALVES</t>
  </si>
  <si>
    <t>B37073</t>
  </si>
  <si>
    <t>NEIDIR MARCIANO RIGO</t>
  </si>
  <si>
    <t>B37075</t>
  </si>
  <si>
    <t>RENATO KENDI MALTA YAMANAKA</t>
  </si>
  <si>
    <t>B37077</t>
  </si>
  <si>
    <t>TABITA CECILIA FORTES MARTINS</t>
  </si>
  <si>
    <t>B37080</t>
  </si>
  <si>
    <t>THAISE MARIA NEVES DUARTE PACHECO</t>
  </si>
  <si>
    <t>00100870311100</t>
  </si>
  <si>
    <t>UN RESTRUT CRED-GFCR</t>
  </si>
  <si>
    <t>B37081</t>
  </si>
  <si>
    <t>THIAGO SCHIRMER CESTARI</t>
  </si>
  <si>
    <t>B37082</t>
  </si>
  <si>
    <t>VIVIANE LUCAS DA COSTA</t>
  </si>
  <si>
    <t>B37083</t>
  </si>
  <si>
    <t>VIRGINIA CHIES DE OLIVEIRA</t>
  </si>
  <si>
    <t>B37084</t>
  </si>
  <si>
    <t>ALINE DOS SANTOS DA SILVA</t>
  </si>
  <si>
    <t>B37085</t>
  </si>
  <si>
    <t>FABIANE DE VARGAS</t>
  </si>
  <si>
    <t>B37086</t>
  </si>
  <si>
    <t>FABIO BITENCOURT ZINN</t>
  </si>
  <si>
    <t>B37087</t>
  </si>
  <si>
    <t>ANDREA MARISA KUZNIEVSKI</t>
  </si>
  <si>
    <t>B37088</t>
  </si>
  <si>
    <t>FABIO MUHL PEREIRA</t>
  </si>
  <si>
    <t>B37091</t>
  </si>
  <si>
    <t>FERNANDA DUTRA BEILKE</t>
  </si>
  <si>
    <t>B37092</t>
  </si>
  <si>
    <t>CAMILA STREHER</t>
  </si>
  <si>
    <t>B37093</t>
  </si>
  <si>
    <t>FRANCINE DE SOUZA MACEDO</t>
  </si>
  <si>
    <t>B37095</t>
  </si>
  <si>
    <t>GEORGIA THAIZE PEREIRA</t>
  </si>
  <si>
    <t>B37096</t>
  </si>
  <si>
    <t>CLAUDIA BALZAN CAMPEOL</t>
  </si>
  <si>
    <t>B37097</t>
  </si>
  <si>
    <t>CLEBER DARCI SANTOS DOYLE</t>
  </si>
  <si>
    <t>B37098</t>
  </si>
  <si>
    <t>GERSON LUIS RODRIGUES</t>
  </si>
  <si>
    <t>B37099</t>
  </si>
  <si>
    <t>GIANY DALLA VECCHIA</t>
  </si>
  <si>
    <t>B37100</t>
  </si>
  <si>
    <t>CLEITON ZANELLA</t>
  </si>
  <si>
    <t>B37101</t>
  </si>
  <si>
    <t>CRISSIE FATURI MACHADO</t>
  </si>
  <si>
    <t>B37102</t>
  </si>
  <si>
    <t>GIULIANO DE OLIVEIRA</t>
  </si>
  <si>
    <t>B37103</t>
  </si>
  <si>
    <t>GRAZIELE TAISE MICHAILOFF</t>
  </si>
  <si>
    <t>B37104</t>
  </si>
  <si>
    <t>CRISTIAN DOUGLAS BRIXNER</t>
  </si>
  <si>
    <t>10520000000000</t>
  </si>
  <si>
    <t>LAGOAO</t>
  </si>
  <si>
    <t>B37106</t>
  </si>
  <si>
    <t>GUILHERME EIDELWEIN WOLF</t>
  </si>
  <si>
    <t>B37108</t>
  </si>
  <si>
    <t>GUSTAVO CORNELIO REGINATTO</t>
  </si>
  <si>
    <t>B37110</t>
  </si>
  <si>
    <t>DELCI LUCIANE XAVIER DA SILVA</t>
  </si>
  <si>
    <t>B37111</t>
  </si>
  <si>
    <t>GUSTAVO SCHENKEL OLIVEIRA</t>
  </si>
  <si>
    <t>B37112</t>
  </si>
  <si>
    <t>EDERSON FALCAO FREITAS</t>
  </si>
  <si>
    <t>B37113</t>
  </si>
  <si>
    <t>HUGO JOSE DA SILVA</t>
  </si>
  <si>
    <t>B37114</t>
  </si>
  <si>
    <t>EDUARDO JOSUE GRAEFF</t>
  </si>
  <si>
    <t>B37115</t>
  </si>
  <si>
    <t>EDUARDO VIANA CEZAR</t>
  </si>
  <si>
    <t>B37117</t>
  </si>
  <si>
    <t>ELDER JOEL BANDEIRA DOS SANTOS</t>
  </si>
  <si>
    <t>B37118</t>
  </si>
  <si>
    <t>ISMAEL SPENGLER</t>
  </si>
  <si>
    <t>B37119</t>
  </si>
  <si>
    <t>IVANETE DE SOUZA PEDROSO</t>
  </si>
  <si>
    <t>B37120</t>
  </si>
  <si>
    <t>JACIANE ALVES DA SILVA</t>
  </si>
  <si>
    <t>B37121</t>
  </si>
  <si>
    <t>JEAN PETERSON VALANDRO MACHADO</t>
  </si>
  <si>
    <t>B37122</t>
  </si>
  <si>
    <t>FERNANDO DAVID REMUS HAMESTER</t>
  </si>
  <si>
    <t>B37123</t>
  </si>
  <si>
    <t>JEFFERSON BULZING DE OLIVEIRA</t>
  </si>
  <si>
    <t>B37125</t>
  </si>
  <si>
    <t>MARCOS AURELIO BECKER</t>
  </si>
  <si>
    <t>B37126</t>
  </si>
  <si>
    <t>LEANDRO ACACIO ESVAEL</t>
  </si>
  <si>
    <t>B37128</t>
  </si>
  <si>
    <t>MARCUS VINICIUS DE SOUZA BONUGLI</t>
  </si>
  <si>
    <t>B37129</t>
  </si>
  <si>
    <t>LEONARDO MARTIM PERIUS</t>
  </si>
  <si>
    <t>B37130</t>
  </si>
  <si>
    <t>JESSICA ALINE DICKEL PEREIRA EIDT</t>
  </si>
  <si>
    <t>B37131</t>
  </si>
  <si>
    <t>MARIELE TAMARA ROBINSON</t>
  </si>
  <si>
    <t>B37133</t>
  </si>
  <si>
    <t>LIANA EMILI MARINI</t>
  </si>
  <si>
    <t>B37134</t>
  </si>
  <si>
    <t>MARLISE INES MALDANER</t>
  </si>
  <si>
    <t>B37135</t>
  </si>
  <si>
    <t>LISANDRA COSTA PROPP</t>
  </si>
  <si>
    <t>B37136</t>
  </si>
  <si>
    <t>THIAGO RIONALDO DA SILVA</t>
  </si>
  <si>
    <t>B37137</t>
  </si>
  <si>
    <t>LIVIA ESSARTS CACERES</t>
  </si>
  <si>
    <t>B37138</t>
  </si>
  <si>
    <t>LUCAS RICARDO BIAZIN GRZEIDAK</t>
  </si>
  <si>
    <t>B37139</t>
  </si>
  <si>
    <t>WILLIAM ZILLI MERLUGO</t>
  </si>
  <si>
    <t>B37140</t>
  </si>
  <si>
    <t>MARTA PRISCILA SCHNEIDER DIAS</t>
  </si>
  <si>
    <t>B37141</t>
  </si>
  <si>
    <t>MARLOS RAQUIEL ERHART</t>
  </si>
  <si>
    <t>B37142</t>
  </si>
  <si>
    <t>MAIRA BRECHT LANNER</t>
  </si>
  <si>
    <t>B37143</t>
  </si>
  <si>
    <t>MARCELO GOMES MORAES</t>
  </si>
  <si>
    <t>B37144</t>
  </si>
  <si>
    <t>MAURICIO HINERICH ZAMPERETTI</t>
  </si>
  <si>
    <t>B37146</t>
  </si>
  <si>
    <t>TAMI MARIA DARTORA</t>
  </si>
  <si>
    <t>B37147</t>
  </si>
  <si>
    <t>NATHAN VINICIUS ALVAREZ DE SOUZA</t>
  </si>
  <si>
    <t>B37149</t>
  </si>
  <si>
    <t>RENAN DA COSTA FERREIRA</t>
  </si>
  <si>
    <t>B37151</t>
  </si>
  <si>
    <t>MICHELLE BALDISSARELLI</t>
  </si>
  <si>
    <t>B37153</t>
  </si>
  <si>
    <t>PAULO RENATO DE MORAIS</t>
  </si>
  <si>
    <t>B37154</t>
  </si>
  <si>
    <t>RICARDO POLL DE SOUZA</t>
  </si>
  <si>
    <t>B37155</t>
  </si>
  <si>
    <t>JULIAN VITTORE</t>
  </si>
  <si>
    <t>B37157</t>
  </si>
  <si>
    <t>PEDRO MARCELO KNY</t>
  </si>
  <si>
    <t>07581160000000</t>
  </si>
  <si>
    <t>PANAMBI-FORMACAO</t>
  </si>
  <si>
    <t>B37158</t>
  </si>
  <si>
    <t>FABIO ADEMIR BAMBERG</t>
  </si>
  <si>
    <t>B37159</t>
  </si>
  <si>
    <t>PEDRO SANGBUSCH BANDEIRA</t>
  </si>
  <si>
    <t>B37160</t>
  </si>
  <si>
    <t>JULIANA CERVEIRA</t>
  </si>
  <si>
    <t>B37161</t>
  </si>
  <si>
    <t>JULIANI LOPES</t>
  </si>
  <si>
    <t>B37162</t>
  </si>
  <si>
    <t>RAFAELA TUBIANA DOS ANJOS</t>
  </si>
  <si>
    <t>B37166</t>
  </si>
  <si>
    <t>SIMONE SILVA MILANO</t>
  </si>
  <si>
    <t>B37167</t>
  </si>
  <si>
    <t>SIMONE LACERDA DE MENEZES</t>
  </si>
  <si>
    <t>B37168</t>
  </si>
  <si>
    <t>SAMARA WUDEL FREITAS</t>
  </si>
  <si>
    <t>B37169</t>
  </si>
  <si>
    <t>SUYAN TOMASI SOUZA</t>
  </si>
  <si>
    <t>B37171</t>
  </si>
  <si>
    <t>FERNANDO PENNA DE MORAES</t>
  </si>
  <si>
    <t>B37172</t>
  </si>
  <si>
    <t>GREICE BAGATINI MIRANDA</t>
  </si>
  <si>
    <t>B37173</t>
  </si>
  <si>
    <t>JULIA HELENA RAYMUNDO</t>
  </si>
  <si>
    <t>B37174</t>
  </si>
  <si>
    <t>ANDREA MORAES</t>
  </si>
  <si>
    <t>B37175</t>
  </si>
  <si>
    <t>LUIS FERNANDO BRUM MIERES</t>
  </si>
  <si>
    <t>B37177</t>
  </si>
  <si>
    <t>BIANCA ROCHA DIAS</t>
  </si>
  <si>
    <t>B37178</t>
  </si>
  <si>
    <t>GIOVANI COUTO RAMOS</t>
  </si>
  <si>
    <t>B37179</t>
  </si>
  <si>
    <t>BRUNA SIMOES DA SILVA</t>
  </si>
  <si>
    <t>B37181</t>
  </si>
  <si>
    <t>CLAUDINE DIAS DE ABREU PEDRALLI</t>
  </si>
  <si>
    <t>B37182</t>
  </si>
  <si>
    <t>DALPIRES SOARES DOS SANTOS JUNIOR</t>
  </si>
  <si>
    <t>B37183</t>
  </si>
  <si>
    <t>PAMELA MARIN GREMMELMAIER</t>
  </si>
  <si>
    <t>B37185</t>
  </si>
  <si>
    <t>ROBERTO DE ABREU LAMB</t>
  </si>
  <si>
    <t>B37186</t>
  </si>
  <si>
    <t>SIMONE KERBER DA SILVA</t>
  </si>
  <si>
    <t>B37190</t>
  </si>
  <si>
    <t>JORGE HENRIQUE LOPES FERREIRA</t>
  </si>
  <si>
    <t>B37191</t>
  </si>
  <si>
    <t>ANDREIA CAVALHEIRO MARTINS</t>
  </si>
  <si>
    <t>B37192</t>
  </si>
  <si>
    <t>ANA PAULA SEVERO GLIER</t>
  </si>
  <si>
    <t>B37194</t>
  </si>
  <si>
    <t>JOSE FRANCISCO CRZECHUEZINSKI DOS SANTOS</t>
  </si>
  <si>
    <t>B37195</t>
  </si>
  <si>
    <t>ALINE VEZARO</t>
  </si>
  <si>
    <t>B37198</t>
  </si>
  <si>
    <t>LAWRENCE DOS SANTOS PACHECO BOLSONI</t>
  </si>
  <si>
    <t>B37199</t>
  </si>
  <si>
    <t>BRUNO CRIVELATTI</t>
  </si>
  <si>
    <t>B37200</t>
  </si>
  <si>
    <t>FERNANDA BOEIRA DE SOUZA</t>
  </si>
  <si>
    <t>B37201</t>
  </si>
  <si>
    <t>CARLOS ALBERTO SILVA JUNIOR</t>
  </si>
  <si>
    <t>B37202</t>
  </si>
  <si>
    <t>ALEXANDRE DE SOUZA PROKOPIUK</t>
  </si>
  <si>
    <t>B37204</t>
  </si>
  <si>
    <t>CLAUDEMIR CAMPOS JUNIOR</t>
  </si>
  <si>
    <t>B37205</t>
  </si>
  <si>
    <t>CARLOS LEONARDO VEY MENNA</t>
  </si>
  <si>
    <t>B37207</t>
  </si>
  <si>
    <t>HELEN DE SOUZA FRANCK</t>
  </si>
  <si>
    <t>B37208</t>
  </si>
  <si>
    <t>ADRIANO BAGGIO AVILA</t>
  </si>
  <si>
    <t>B37209</t>
  </si>
  <si>
    <t>LUCAS COLPO MARRAMARCO</t>
  </si>
  <si>
    <t>B37210</t>
  </si>
  <si>
    <t>GISELE ANDREAZZA</t>
  </si>
  <si>
    <t>B37212</t>
  </si>
  <si>
    <t>EDUARDO CARLOS CAYE</t>
  </si>
  <si>
    <t>B37213</t>
  </si>
  <si>
    <t>LUCIANI DE FATIMA MACHADO CASTRO</t>
  </si>
  <si>
    <t>B37214</t>
  </si>
  <si>
    <t>JOANA LUCIA HAAS DE MIRANDA</t>
  </si>
  <si>
    <t>B37215</t>
  </si>
  <si>
    <t>LUCIO MAURO RODEL SCHOPP</t>
  </si>
  <si>
    <t>B37216</t>
  </si>
  <si>
    <t>GUSTAVO DAYAN PETRY BREYER</t>
  </si>
  <si>
    <t>B37217</t>
  </si>
  <si>
    <t>MARCELO VENSKE NEUGEBAUER</t>
  </si>
  <si>
    <t>B37219</t>
  </si>
  <si>
    <t>MARCIO BENINCA DANIELI</t>
  </si>
  <si>
    <t>B37221</t>
  </si>
  <si>
    <t>MARIA JOICE DE OLIVEIRA CASTILHOS</t>
  </si>
  <si>
    <t>B37222</t>
  </si>
  <si>
    <t>MICHELE PANISSON</t>
  </si>
  <si>
    <t>B37223</t>
  </si>
  <si>
    <t>MICHELLE THOME</t>
  </si>
  <si>
    <t>B37224</t>
  </si>
  <si>
    <t>NATALIA CRISTINA MENDES DIAS</t>
  </si>
  <si>
    <t>B37225</t>
  </si>
  <si>
    <t>MORJANA DE QUADRO BITTENCOURTH</t>
  </si>
  <si>
    <t>B37226</t>
  </si>
  <si>
    <t>VICENTE SILVA REIS</t>
  </si>
  <si>
    <t>B37227</t>
  </si>
  <si>
    <t>PAULA MUSSKOPF WOLF</t>
  </si>
  <si>
    <t>B37228</t>
  </si>
  <si>
    <t>MATEUS CISLAGHI</t>
  </si>
  <si>
    <t>B37229</t>
  </si>
  <si>
    <t>RENATA POLVORA RODRIGUES</t>
  </si>
  <si>
    <t>B37230</t>
  </si>
  <si>
    <t>TIAGO KOCHHANN FILIPPIN</t>
  </si>
  <si>
    <t>B37231</t>
  </si>
  <si>
    <t>RICARDO ROCHA MULLER</t>
  </si>
  <si>
    <t>B37235</t>
  </si>
  <si>
    <t>TANIA REGINA FIGUEIRO TEIXEIRA</t>
  </si>
  <si>
    <t>B37236</t>
  </si>
  <si>
    <t>HUMBERTO SIEBEN DA SILVA</t>
  </si>
  <si>
    <t>B37237</t>
  </si>
  <si>
    <t>MARCELO FARIAS DIAS</t>
  </si>
  <si>
    <t>B37238</t>
  </si>
  <si>
    <t>JORGE JONAS JANKUS</t>
  </si>
  <si>
    <t>B37239</t>
  </si>
  <si>
    <t>RAFAEL DE AVILA LIMA</t>
  </si>
  <si>
    <t>B37240</t>
  </si>
  <si>
    <t>ADRIANA LISBOA PESSOA</t>
  </si>
  <si>
    <t>B37242</t>
  </si>
  <si>
    <t>ALEXANDRA SCHECK ZILKE DARONCO</t>
  </si>
  <si>
    <t>B37243</t>
  </si>
  <si>
    <t>CAROLINE GRUTKA SPERONI</t>
  </si>
  <si>
    <t>B37245</t>
  </si>
  <si>
    <t>AMABEL KONDRA</t>
  </si>
  <si>
    <t>B37246</t>
  </si>
  <si>
    <t>CHARLES SCHMITT</t>
  </si>
  <si>
    <t>B37247</t>
  </si>
  <si>
    <t>CARINE DONGENSKI</t>
  </si>
  <si>
    <t>B37248</t>
  </si>
  <si>
    <t>LETICIA CAVALLI BUENO</t>
  </si>
  <si>
    <t>B37249</t>
  </si>
  <si>
    <t>ANGELA NAZEAZENA VIQUE FRAGA</t>
  </si>
  <si>
    <t>B37250</t>
  </si>
  <si>
    <t>LUANE GABRIELE DA COSTA CHAGAS</t>
  </si>
  <si>
    <t>B37251</t>
  </si>
  <si>
    <t>CELSO LUIS BECKER</t>
  </si>
  <si>
    <t>B37252</t>
  </si>
  <si>
    <t>BELISA DA COSTA FORTES</t>
  </si>
  <si>
    <t>01071160000000</t>
  </si>
  <si>
    <t>ALVORADA-FORMACAO</t>
  </si>
  <si>
    <t>B37253</t>
  </si>
  <si>
    <t>LUCIANA CARLA TEIXEIRA DE MELO</t>
  </si>
  <si>
    <t>B37254</t>
  </si>
  <si>
    <t>ELIZANDRA BRAGAGNOLO LEITE</t>
  </si>
  <si>
    <t>B37255</t>
  </si>
  <si>
    <t>CRISTIANO AUGUSTO KIEWEL DA CRUZ</t>
  </si>
  <si>
    <t>B37256</t>
  </si>
  <si>
    <t>LUIZ FELIPE DE SOUZA CAPELLARI</t>
  </si>
  <si>
    <t>B37257</t>
  </si>
  <si>
    <t>CARLOS FERREIRA ORDESTO MACHADO</t>
  </si>
  <si>
    <t>B37258</t>
  </si>
  <si>
    <t>MARCELO PAES BARCELLOS</t>
  </si>
  <si>
    <t>B37259</t>
  </si>
  <si>
    <t>EDUARDA DORNELLES VIEIRA</t>
  </si>
  <si>
    <t>B37260</t>
  </si>
  <si>
    <t>CRISTIANE DE CARVALHO VIANNA DA SILVA</t>
  </si>
  <si>
    <t>B37261</t>
  </si>
  <si>
    <t>MARIA EUGENIA ROBALO LAMAS</t>
  </si>
  <si>
    <t>B37262</t>
  </si>
  <si>
    <t>IGOR FABIANO HABITZREUTER</t>
  </si>
  <si>
    <t>B37263</t>
  </si>
  <si>
    <t>CRISTIANI TEIXEIRA COLLOVINI</t>
  </si>
  <si>
    <t>B37264</t>
  </si>
  <si>
    <t>MAURICIO GIL FACCIN</t>
  </si>
  <si>
    <t>B37265</t>
  </si>
  <si>
    <t>DENISE FERREIRA PES</t>
  </si>
  <si>
    <t>04122490000000</t>
  </si>
  <si>
    <t>SAO LUIZ GONZAGA-FUNCIONARIOS EM DISPONIBILIDADE</t>
  </si>
  <si>
    <t>B37266</t>
  </si>
  <si>
    <t>GUILHERME WILHELMS MENEGON</t>
  </si>
  <si>
    <t>B37267</t>
  </si>
  <si>
    <t>PERICLES SOARES MACEDO DE ALMEIDA</t>
  </si>
  <si>
    <t>B37268</t>
  </si>
  <si>
    <t>CONRADO DE CESAR LANER</t>
  </si>
  <si>
    <t>B37269</t>
  </si>
  <si>
    <t>RICARDO THEO BOF</t>
  </si>
  <si>
    <t>B37270</t>
  </si>
  <si>
    <t>GUSTAVO RODRIGUES MONTEIRO</t>
  </si>
  <si>
    <t>B37271</t>
  </si>
  <si>
    <t>FERNANDO SANTOS ELIAS</t>
  </si>
  <si>
    <t>B37272</t>
  </si>
  <si>
    <t>FERNANDO LUIS HILBIG</t>
  </si>
  <si>
    <t>B37273</t>
  </si>
  <si>
    <t>EVANDRO CARLOS RUZYCKI</t>
  </si>
  <si>
    <t>B37275</t>
  </si>
  <si>
    <t>DIOGO SCHULZ FRAGA</t>
  </si>
  <si>
    <t>10860000000000</t>
  </si>
  <si>
    <t>MARIANA PIMENTEL</t>
  </si>
  <si>
    <t>B37277</t>
  </si>
  <si>
    <t>FABRICIO FERNANDES</t>
  </si>
  <si>
    <t>B37278</t>
  </si>
  <si>
    <t>EMERSON PAULO DALLA VECCHIA</t>
  </si>
  <si>
    <t>B37279</t>
  </si>
  <si>
    <t>EMERSON EVANDRO MARTINS MORAES</t>
  </si>
  <si>
    <t>B37280</t>
  </si>
  <si>
    <t>EMERSON FRANCISCO ALVES</t>
  </si>
  <si>
    <t>B37281</t>
  </si>
  <si>
    <t>GLAUBER DE FREITAS DOMINGUES</t>
  </si>
  <si>
    <t>B37283</t>
  </si>
  <si>
    <t>SAMUEL GAMBOA DOS REIS</t>
  </si>
  <si>
    <t>B37284</t>
  </si>
  <si>
    <t>GUY FREDERICO NEUMANN</t>
  </si>
  <si>
    <t>B37286</t>
  </si>
  <si>
    <t>SANTELMO MARIN</t>
  </si>
  <si>
    <t>09651160000000</t>
  </si>
  <si>
    <t>VIAMAO-FORMACAO</t>
  </si>
  <si>
    <t>B37287</t>
  </si>
  <si>
    <t>VANESSA ROMANINI VENTURA</t>
  </si>
  <si>
    <t>B37288</t>
  </si>
  <si>
    <t>UGO FEDON EIDT</t>
  </si>
  <si>
    <t>B37289</t>
  </si>
  <si>
    <t>MONICA DE ALMEIDA BUENO</t>
  </si>
  <si>
    <t>B37291</t>
  </si>
  <si>
    <t>ANA LUCISTER WELTER</t>
  </si>
  <si>
    <t>B37292</t>
  </si>
  <si>
    <t>ANDRE ROBERTO SANTOS DE LIMA</t>
  </si>
  <si>
    <t>B37293</t>
  </si>
  <si>
    <t>CHRISTIANE TRARBACH DA ROSA</t>
  </si>
  <si>
    <t>B37294</t>
  </si>
  <si>
    <t>DANIEL SCHULZ</t>
  </si>
  <si>
    <t>B37295</t>
  </si>
  <si>
    <t>DANIELLE SILVA THOMAZ</t>
  </si>
  <si>
    <t>B37296</t>
  </si>
  <si>
    <t>FERNANDA AMES</t>
  </si>
  <si>
    <t>B37297</t>
  </si>
  <si>
    <t>GUSTAVO PAGOT BECKER</t>
  </si>
  <si>
    <t>B37299</t>
  </si>
  <si>
    <t>ISRAEL SANTOS SILVA</t>
  </si>
  <si>
    <t>B37300</t>
  </si>
  <si>
    <t>JAQUELINE DE VARGAS DOS REIS MOGNAGA</t>
  </si>
  <si>
    <t>B37301</t>
  </si>
  <si>
    <t>LAYNER LAMAS GONCALVES DUARTE</t>
  </si>
  <si>
    <t>B37302</t>
  </si>
  <si>
    <t>LUCIANE GUAREZE</t>
  </si>
  <si>
    <t>B37303</t>
  </si>
  <si>
    <t>MARCELO ALMEIDA DA COSTA</t>
  </si>
  <si>
    <t>B37304</t>
  </si>
  <si>
    <t>MARCIO JOSE WAGNER DE SANTIS</t>
  </si>
  <si>
    <t>B37306</t>
  </si>
  <si>
    <t>ROSANE SCHMITZ</t>
  </si>
  <si>
    <t>B37307</t>
  </si>
  <si>
    <t>TIAGO MENEZES DE VARGAS</t>
  </si>
  <si>
    <t>B37308</t>
  </si>
  <si>
    <t>VINICIUS FRAGA</t>
  </si>
  <si>
    <t>B37309</t>
  </si>
  <si>
    <t>VINICIUS RODRIGUES VIEGAS</t>
  </si>
  <si>
    <t>B37312</t>
  </si>
  <si>
    <t>JULIA RIBEIRO DE OLIVEIRA</t>
  </si>
  <si>
    <t>B37313</t>
  </si>
  <si>
    <t>FABIANA DUSO VALLS</t>
  </si>
  <si>
    <t>B37315</t>
  </si>
  <si>
    <t>FABIANO GOMES SCHNEIDER</t>
  </si>
  <si>
    <t>B37316</t>
  </si>
  <si>
    <t>BRUNA MARTINS DE CAMPOS</t>
  </si>
  <si>
    <t>B37317</t>
  </si>
  <si>
    <t>JULIANA GRAZIELA RECH</t>
  </si>
  <si>
    <t>B37318</t>
  </si>
  <si>
    <t>JULIANA SOUZA DA SILVA</t>
  </si>
  <si>
    <t>B37319</t>
  </si>
  <si>
    <t>BRUNO NUNES SIUFI</t>
  </si>
  <si>
    <t>B37320</t>
  </si>
  <si>
    <t>DAVIDE JOSE BARRELAS M G CARDOSO</t>
  </si>
  <si>
    <t>B37321</t>
  </si>
  <si>
    <t>FELIPE ENGEL</t>
  </si>
  <si>
    <t>B37322</t>
  </si>
  <si>
    <t>DEBORA PINHEIRO DE OLIVEIRA</t>
  </si>
  <si>
    <t>B37325</t>
  </si>
  <si>
    <t>MATEUS GARCIA CASAROTTO</t>
  </si>
  <si>
    <t>B37326</t>
  </si>
  <si>
    <t>MAURICIO BORGES PRUSS</t>
  </si>
  <si>
    <t>B37327</t>
  </si>
  <si>
    <t>MARCIO AUGUSTO LUZARDO NUNES</t>
  </si>
  <si>
    <t>B37328</t>
  </si>
  <si>
    <t>JORDANA MONTEIRO DOS SANTOS</t>
  </si>
  <si>
    <t>B37330</t>
  </si>
  <si>
    <t>MARCO PABLO MARQUES BARALDO</t>
  </si>
  <si>
    <t>B37332</t>
  </si>
  <si>
    <t>THIAGO FAGUNDES PRISCO</t>
  </si>
  <si>
    <t>B37333</t>
  </si>
  <si>
    <t>RODRIGO DE MELLO MAGDALENA</t>
  </si>
  <si>
    <t>B37335</t>
  </si>
  <si>
    <t>SUELEN VARGAS BRAGAMONTE</t>
  </si>
  <si>
    <t>B37336</t>
  </si>
  <si>
    <t>ELISA CHRISTINA LUEDKE</t>
  </si>
  <si>
    <t>B37337</t>
  </si>
  <si>
    <t>ALEXANDRO MORAIS MELLO</t>
  </si>
  <si>
    <t>10800000000000</t>
  </si>
  <si>
    <t>JARI</t>
  </si>
  <si>
    <t>B37339</t>
  </si>
  <si>
    <t>ANA LUCIA FANTINELLI</t>
  </si>
  <si>
    <t>B37340</t>
  </si>
  <si>
    <t>ANDREIA VIVIANE SCHERER DA SILVA</t>
  </si>
  <si>
    <t>B37341</t>
  </si>
  <si>
    <t>DILVANE SCHOLZ</t>
  </si>
  <si>
    <t>B37342</t>
  </si>
  <si>
    <t>DUILIO DE MELO SARAIVA</t>
  </si>
  <si>
    <t>B37343</t>
  </si>
  <si>
    <t>FABIANA ARAUJO PUJOL</t>
  </si>
  <si>
    <t>B37344</t>
  </si>
  <si>
    <t>FERNANDA MAFINI</t>
  </si>
  <si>
    <t>B37347</t>
  </si>
  <si>
    <t>GUILHERME LERMEN BOHN</t>
  </si>
  <si>
    <t>B37348</t>
  </si>
  <si>
    <t>GUSTAVO AVOZANI</t>
  </si>
  <si>
    <t>B37349</t>
  </si>
  <si>
    <t>JOSEANI FABRIS MEAZZA</t>
  </si>
  <si>
    <t>B37350</t>
  </si>
  <si>
    <t>LOUISE MOGNON</t>
  </si>
  <si>
    <t>B37351</t>
  </si>
  <si>
    <t>LUIS NELMAR GANDOR MOREIRA</t>
  </si>
  <si>
    <t>B37354</t>
  </si>
  <si>
    <t>MARIANA DOS SANTOS DE MENEZES</t>
  </si>
  <si>
    <t>B37355</t>
  </si>
  <si>
    <t>MARTA ROSSETTO</t>
  </si>
  <si>
    <t>B37356</t>
  </si>
  <si>
    <t>NATALIA FOSCARINI</t>
  </si>
  <si>
    <t>B37357</t>
  </si>
  <si>
    <t>PAULA LETICIA QUEVEDO RAMOS</t>
  </si>
  <si>
    <t>B37358</t>
  </si>
  <si>
    <t>RAFAELA CHAVES ISOLDI</t>
  </si>
  <si>
    <t>B37360</t>
  </si>
  <si>
    <t>VINICIUS RAFAEL KOETZ</t>
  </si>
  <si>
    <t>B37361</t>
  </si>
  <si>
    <t>WALMOR LAIR SCHERER</t>
  </si>
  <si>
    <t>B37362</t>
  </si>
  <si>
    <t>CAMILA SILVEIRA DOS SANTOS</t>
  </si>
  <si>
    <t>B37363</t>
  </si>
  <si>
    <t>FERNANDA DA SILVA</t>
  </si>
  <si>
    <t>B37364</t>
  </si>
  <si>
    <t>ADRIANA SALETE BORSUK</t>
  </si>
  <si>
    <t>B37365</t>
  </si>
  <si>
    <t>FILIPE SOARES LAMPERT</t>
  </si>
  <si>
    <t>B37366</t>
  </si>
  <si>
    <t>CRISTIANE SOUZA TAIN</t>
  </si>
  <si>
    <t>B37367</t>
  </si>
  <si>
    <t>ALEXANDRE KOCHEM THOMAS</t>
  </si>
  <si>
    <t>B37368</t>
  </si>
  <si>
    <t>FILIPI DARIVA CABREIRA</t>
  </si>
  <si>
    <t>B37369</t>
  </si>
  <si>
    <t>DANIEL TOSCANO TJADER</t>
  </si>
  <si>
    <t>B37370</t>
  </si>
  <si>
    <t>ANA PAULA SCHANNE</t>
  </si>
  <si>
    <t>B37371</t>
  </si>
  <si>
    <t>DANIEL RECH OLIVEIRA</t>
  </si>
  <si>
    <t>B37372</t>
  </si>
  <si>
    <t>GISELLE LUCIA RITTER</t>
  </si>
  <si>
    <t>B37373</t>
  </si>
  <si>
    <t>ALINE ZANON PEREIRA</t>
  </si>
  <si>
    <t>B37374</t>
  </si>
  <si>
    <t>ANDERSON MOREIRA DO AMARAL</t>
  </si>
  <si>
    <t>B37375</t>
  </si>
  <si>
    <t>HANS UDO FRANZ</t>
  </si>
  <si>
    <t>B37376</t>
  </si>
  <si>
    <t>ELISA RAQUEL SIEBEL STRASSBURGER</t>
  </si>
  <si>
    <t>B37378</t>
  </si>
  <si>
    <t>FELIPE BRACKMANN DI NAPOLI</t>
  </si>
  <si>
    <t>B37379</t>
  </si>
  <si>
    <t>CAMILA FAINELO AMARAL</t>
  </si>
  <si>
    <t>B37380</t>
  </si>
  <si>
    <t>FERNANDA COSTA SIMON RADTKE</t>
  </si>
  <si>
    <t>B37381</t>
  </si>
  <si>
    <t>ISABEL BAGATINI</t>
  </si>
  <si>
    <t>B37383</t>
  </si>
  <si>
    <t>JAQUELINE CUTTI</t>
  </si>
  <si>
    <t>B37384</t>
  </si>
  <si>
    <t>LARISSA RITTER DE ALMEIDA</t>
  </si>
  <si>
    <t>B37385</t>
  </si>
  <si>
    <t>JOSE IVAIR MELOS DOS SANTOS</t>
  </si>
  <si>
    <t>B37386</t>
  </si>
  <si>
    <t>JONAS DIESEL</t>
  </si>
  <si>
    <t>B37387</t>
  </si>
  <si>
    <t>LEANDRO JOSE DE LORENA</t>
  </si>
  <si>
    <t>B37388</t>
  </si>
  <si>
    <t>JOSE VALDERI BARBOSA DELFES</t>
  </si>
  <si>
    <t>B37389</t>
  </si>
  <si>
    <t>LEONARDO BRENNER SCHAFER</t>
  </si>
  <si>
    <t>B37390</t>
  </si>
  <si>
    <t>JULIANA KABKE HASSE KLUG</t>
  </si>
  <si>
    <t>B37391</t>
  </si>
  <si>
    <t>LUZIANA FERRONATTO CARRARO</t>
  </si>
  <si>
    <t>B37393</t>
  </si>
  <si>
    <t>LETICIA BATTISTI BESKOW</t>
  </si>
  <si>
    <t>B37395</t>
  </si>
  <si>
    <t>LUCIANE BRENTANO CANEPPELLE</t>
  </si>
  <si>
    <t>01001160000000</t>
  </si>
  <si>
    <t>AGENCIA CENTRAL-FORMACAO</t>
  </si>
  <si>
    <t>B37396</t>
  </si>
  <si>
    <t>MAURO JOSE BERVIAN</t>
  </si>
  <si>
    <t>B37397</t>
  </si>
  <si>
    <t>MARISA PIENIZ SILVEIRA</t>
  </si>
  <si>
    <t>B37398</t>
  </si>
  <si>
    <t>MATUSAEL GETELINA NOE</t>
  </si>
  <si>
    <t>B37399</t>
  </si>
  <si>
    <t>MAURICIO FONTOURA MENEZES</t>
  </si>
  <si>
    <t>B37400</t>
  </si>
  <si>
    <t>ORIMAR LUIS PIZZAMIGLIO</t>
  </si>
  <si>
    <t>B37401</t>
  </si>
  <si>
    <t>LUIZ LAERTE MACHADO FILHO</t>
  </si>
  <si>
    <t>B37402</t>
  </si>
  <si>
    <t>MONISE CAPRA</t>
  </si>
  <si>
    <t>B37403</t>
  </si>
  <si>
    <t>NICOLAS LAGEMANN</t>
  </si>
  <si>
    <t>B37404</t>
  </si>
  <si>
    <t>ROGER BASSO</t>
  </si>
  <si>
    <t>B37405</t>
  </si>
  <si>
    <t>REGIS SOARES CAMARGO</t>
  </si>
  <si>
    <t>B37407</t>
  </si>
  <si>
    <t>RICARDO JOSE PREDIGER</t>
  </si>
  <si>
    <t>B37408</t>
  </si>
  <si>
    <t>RODRIGO MAICO FREESE</t>
  </si>
  <si>
    <t>B37409</t>
  </si>
  <si>
    <t>ROBSON MURILO DA SILVA LEOCADIO</t>
  </si>
  <si>
    <t>B37410</t>
  </si>
  <si>
    <t>TATIANE SALETE FONTANA</t>
  </si>
  <si>
    <t>B37411</t>
  </si>
  <si>
    <t>TIAGO BONIFACIO</t>
  </si>
  <si>
    <t>B37412</t>
  </si>
  <si>
    <t>VINICIUS FERREIRA ROCHA</t>
  </si>
  <si>
    <t>B37413</t>
  </si>
  <si>
    <t>VICTOR LUIS BISCHOFF RAFAELI</t>
  </si>
  <si>
    <t>B37414</t>
  </si>
  <si>
    <t>VALERIA DE MELLO</t>
  </si>
  <si>
    <t>B37415</t>
  </si>
  <si>
    <t>VERA MEYER DE ALMEIDA</t>
  </si>
  <si>
    <t>B37416</t>
  </si>
  <si>
    <t>VINICIUS GATTO</t>
  </si>
  <si>
    <t>B37417</t>
  </si>
  <si>
    <t>CATIANE MEURER CANOVA LORINI</t>
  </si>
  <si>
    <t>B37418</t>
  </si>
  <si>
    <t>ADELAR POOTER</t>
  </si>
  <si>
    <t>B37419</t>
  </si>
  <si>
    <t>ANA RITA CECHIN</t>
  </si>
  <si>
    <t>B37421</t>
  </si>
  <si>
    <t>ANGELA KARINE STEINCKE FIORIN</t>
  </si>
  <si>
    <t>B37422</t>
  </si>
  <si>
    <t>ALINE MENDES SOARES</t>
  </si>
  <si>
    <t>B37424</t>
  </si>
  <si>
    <t>ANDRESSA REIS TOIGO</t>
  </si>
  <si>
    <t>B37425</t>
  </si>
  <si>
    <t>BRENO GONCALVES BRAGATTI NEVES</t>
  </si>
  <si>
    <t>B37426</t>
  </si>
  <si>
    <t>ALEXANDRE FLORES FOLGEARINI</t>
  </si>
  <si>
    <t>B37428</t>
  </si>
  <si>
    <t>ALEXSANDRA MENEZES ARAUJO</t>
  </si>
  <si>
    <t>B37429</t>
  </si>
  <si>
    <t>CAROLINA GOEDERT</t>
  </si>
  <si>
    <t>B37430</t>
  </si>
  <si>
    <t>CEZAR AUGUSTO PALIGA</t>
  </si>
  <si>
    <t>B37431</t>
  </si>
  <si>
    <t>DAIANE CRISTINE HAHN VALDAMERI</t>
  </si>
  <si>
    <t>B37432</t>
  </si>
  <si>
    <t>CARINE STEFFLER</t>
  </si>
  <si>
    <t>B37434</t>
  </si>
  <si>
    <t>CAROLINA SILVA RODRIGUES</t>
  </si>
  <si>
    <t>00281160000000</t>
  </si>
  <si>
    <t>ASSIS BRASIL-FORMACAO</t>
  </si>
  <si>
    <t>B37435</t>
  </si>
  <si>
    <t>CAROLINE BONIATTI</t>
  </si>
  <si>
    <t>B37436</t>
  </si>
  <si>
    <t>DENISE SAFFI</t>
  </si>
  <si>
    <t>B37437</t>
  </si>
  <si>
    <t>CLAUDIA LUNARDI DE PAULA</t>
  </si>
  <si>
    <t>B37439</t>
  </si>
  <si>
    <t>DEIVID PONTEL</t>
  </si>
  <si>
    <t>B37440</t>
  </si>
  <si>
    <t>EDIR FOLMER</t>
  </si>
  <si>
    <t>B37441</t>
  </si>
  <si>
    <t>EDER KAEFER</t>
  </si>
  <si>
    <t>06600000064100</t>
  </si>
  <si>
    <t>GIRUA-P M SEN SALGADO FILHO</t>
  </si>
  <si>
    <t>B37442</t>
  </si>
  <si>
    <t>CLAUDIA VITORIA REIS SEBASTIANY</t>
  </si>
  <si>
    <t>02190000037400</t>
  </si>
  <si>
    <t>GUAIBA-FORO GUAIBA</t>
  </si>
  <si>
    <t>B37443</t>
  </si>
  <si>
    <t>DOUGLAS JOSE RORIG</t>
  </si>
  <si>
    <t>B37444</t>
  </si>
  <si>
    <t>CLAUDIA MARCIELLE SCARIOT</t>
  </si>
  <si>
    <t>B37445</t>
  </si>
  <si>
    <t>EDUARDO WEIRICH</t>
  </si>
  <si>
    <t>B37446</t>
  </si>
  <si>
    <t>EVERTON NITSCHE</t>
  </si>
  <si>
    <t>B37447</t>
  </si>
  <si>
    <t>FERNANDO ZANIN</t>
  </si>
  <si>
    <t>B37448</t>
  </si>
  <si>
    <t>FRANCINE DE SA BRITTO BUCHWEITZ</t>
  </si>
  <si>
    <t>B37449</t>
  </si>
  <si>
    <t>FELIPE GUIMARAES DE ARAUJO</t>
  </si>
  <si>
    <t>B37450</t>
  </si>
  <si>
    <t>JOANA DE FREITAS RODRIGUES LINCK</t>
  </si>
  <si>
    <t>B37451</t>
  </si>
  <si>
    <t>GRAZIELA MACEDO FRANCISCO</t>
  </si>
  <si>
    <t>B37452</t>
  </si>
  <si>
    <t>JONATHAN BARELLA HEDLUND</t>
  </si>
  <si>
    <t>06301160000000</t>
  </si>
  <si>
    <t>FREDERICO WESTPHALEN-FORMACAO</t>
  </si>
  <si>
    <t>B37453</t>
  </si>
  <si>
    <t>JORGE DIEHL</t>
  </si>
  <si>
    <t>B37454</t>
  </si>
  <si>
    <t>FABRICIO SACCO MACIEL</t>
  </si>
  <si>
    <t>B37455</t>
  </si>
  <si>
    <t>JOEL SILVA GULARTE JUNIOR</t>
  </si>
  <si>
    <t>B37456</t>
  </si>
  <si>
    <t>GRASIELA XAVIER MARQUES</t>
  </si>
  <si>
    <t>B37457</t>
  </si>
  <si>
    <t>JOSE LUIZ GOMES BARCELOS JUNIOR</t>
  </si>
  <si>
    <t>B37458</t>
  </si>
  <si>
    <t>GRAZIELA RIBEIRO SOBRAL</t>
  </si>
  <si>
    <t>B37460</t>
  </si>
  <si>
    <t>JULIANA SCHIO MULLER</t>
  </si>
  <si>
    <t>B37461</t>
  </si>
  <si>
    <t>KELBER DE SOUZA ALBECHE</t>
  </si>
  <si>
    <t>B37462</t>
  </si>
  <si>
    <t>JULIANO ROBERTO BERNARDI</t>
  </si>
  <si>
    <t>B37463</t>
  </si>
  <si>
    <t>LEONARDO AVILA LOPES</t>
  </si>
  <si>
    <t>B37464</t>
  </si>
  <si>
    <t>KAREN KOHN</t>
  </si>
  <si>
    <t>B37465</t>
  </si>
  <si>
    <t>GABRIELA BRASCO CALVANO</t>
  </si>
  <si>
    <t>B37466</t>
  </si>
  <si>
    <t>MARCELO SARAIVA TORRESCASANA</t>
  </si>
  <si>
    <t>B37467</t>
  </si>
  <si>
    <t>FERNANDA HOFF DE SOUZA</t>
  </si>
  <si>
    <t>B37468</t>
  </si>
  <si>
    <t>LUANA BERTOTTI</t>
  </si>
  <si>
    <t>B37469</t>
  </si>
  <si>
    <t>MARCIO DOS SANTOS QUEIROZ</t>
  </si>
  <si>
    <t>B37470</t>
  </si>
  <si>
    <t>MARILIA FERREIRA LIMA</t>
  </si>
  <si>
    <t>B37472</t>
  </si>
  <si>
    <t>MARCOS VINICIUS REDLICH GUEDES</t>
  </si>
  <si>
    <t>B37473</t>
  </si>
  <si>
    <t>LUIZ FERNANDO BOMBARDA</t>
  </si>
  <si>
    <t>B37474</t>
  </si>
  <si>
    <t>MONIA NUNES</t>
  </si>
  <si>
    <t>B37475</t>
  </si>
  <si>
    <t>MONICA RUI</t>
  </si>
  <si>
    <t>B37476</t>
  </si>
  <si>
    <t>MARIANA SCHWAAB MACHIAVELLI</t>
  </si>
  <si>
    <t>B37477</t>
  </si>
  <si>
    <t>PATRICK SCHNEIDER DA SILVA</t>
  </si>
  <si>
    <t>B37478</t>
  </si>
  <si>
    <t>MARILENE HELDT</t>
  </si>
  <si>
    <t>B37480</t>
  </si>
  <si>
    <t>RENATO TOPOROFF LEOTE</t>
  </si>
  <si>
    <t>B37481</t>
  </si>
  <si>
    <t>RENE ASTOLFO GASSEN GUIMARAES</t>
  </si>
  <si>
    <t>B37482</t>
  </si>
  <si>
    <t>YURI MELLO HAUSEN</t>
  </si>
  <si>
    <t>B37483</t>
  </si>
  <si>
    <t>VERA LUCIA DE SOUZA</t>
  </si>
  <si>
    <t>B37484</t>
  </si>
  <si>
    <t>WAGNER DE OLIVEIRA BARBOSA</t>
  </si>
  <si>
    <t>B37485</t>
  </si>
  <si>
    <t>RAFAEL DAVID MELLER</t>
  </si>
  <si>
    <t>10920000000000</t>
  </si>
  <si>
    <t>DR.MAURICIO CARDOSO</t>
  </si>
  <si>
    <t>B37486</t>
  </si>
  <si>
    <t>VALERIA STAHL REZENDE</t>
  </si>
  <si>
    <t>B37487</t>
  </si>
  <si>
    <t>TIAGO PANERAI PEREIRA</t>
  </si>
  <si>
    <t>B37488</t>
  </si>
  <si>
    <t>TIANA DROWER DA SILVEIRA</t>
  </si>
  <si>
    <t>B37489</t>
  </si>
  <si>
    <t>VIVIANE DE OLIVEIRA MOLTER</t>
  </si>
  <si>
    <t>B37490</t>
  </si>
  <si>
    <t>RENATA OLIVEIRA DA SILVA</t>
  </si>
  <si>
    <t>B37491</t>
  </si>
  <si>
    <t>ROBSON SANTOS DE OLIVEIRA</t>
  </si>
  <si>
    <t>02071160000000</t>
  </si>
  <si>
    <t>ENCRUZILHADA DO SUL-FORMACAO</t>
  </si>
  <si>
    <t>B37492</t>
  </si>
  <si>
    <t>VANISE MONTES DA COSTA</t>
  </si>
  <si>
    <t>B37493</t>
  </si>
  <si>
    <t>LISIANE LINHARES MARTINI</t>
  </si>
  <si>
    <t>B37496</t>
  </si>
  <si>
    <t>ALEXANDRE FLORES PEREIRA</t>
  </si>
  <si>
    <t>B37498</t>
  </si>
  <si>
    <t>BALTAZAR CARDOSO</t>
  </si>
  <si>
    <t>B37499</t>
  </si>
  <si>
    <t>CASSIANA KELLIN OPELT</t>
  </si>
  <si>
    <t>B37500</t>
  </si>
  <si>
    <t>CASSIO COCCO</t>
  </si>
  <si>
    <t>B37501</t>
  </si>
  <si>
    <t>EMILY APARECIDA FOGIATO VESTENA</t>
  </si>
  <si>
    <t>B37502</t>
  </si>
  <si>
    <t>LETIELE LUANA DORNELLES</t>
  </si>
  <si>
    <t>B37503</t>
  </si>
  <si>
    <t>LUCIANA EGGERS</t>
  </si>
  <si>
    <t>B37504</t>
  </si>
  <si>
    <t>SIMONE CARVALHO DE JESUS</t>
  </si>
  <si>
    <t>B37507</t>
  </si>
  <si>
    <t>LEONARDO LEAL DA SILVA</t>
  </si>
  <si>
    <t>B37509</t>
  </si>
  <si>
    <t>GILSON RENALDO KEIDANN</t>
  </si>
  <si>
    <t>B37510</t>
  </si>
  <si>
    <t>THIAGO MACHADO DA ROSA</t>
  </si>
  <si>
    <t>B37511</t>
  </si>
  <si>
    <t>RACIEL GONCALVES NETO</t>
  </si>
  <si>
    <t>03500901011100</t>
  </si>
  <si>
    <t>SANTA MARIA-BANRISUL CARTOES-GV-GERENCIA DE VENDAS</t>
  </si>
  <si>
    <t>B37515</t>
  </si>
  <si>
    <t>GEORGIA MARCELINO FIGUEIRA</t>
  </si>
  <si>
    <t>B37516</t>
  </si>
  <si>
    <t>ADRIANA RODRIGUES</t>
  </si>
  <si>
    <t>B37517</t>
  </si>
  <si>
    <t>GLAUCIA THAIS HANKE KARKOW</t>
  </si>
  <si>
    <t>B37518</t>
  </si>
  <si>
    <t>CLARISSA CUNHA ZABALETA</t>
  </si>
  <si>
    <t>B37519</t>
  </si>
  <si>
    <t>PAULA FONTANA LAGES</t>
  </si>
  <si>
    <t>B37520</t>
  </si>
  <si>
    <t>JARDEL FROTA NUNES</t>
  </si>
  <si>
    <t>B37521</t>
  </si>
  <si>
    <t>ALEX SANDRO DA SILVA PEREIRA</t>
  </si>
  <si>
    <t>B37522</t>
  </si>
  <si>
    <t>LEONARDO DE SOUZA</t>
  </si>
  <si>
    <t>B37523</t>
  </si>
  <si>
    <t>RITA DE CASSIA NEVES SOUZA</t>
  </si>
  <si>
    <t>B37524</t>
  </si>
  <si>
    <t>ALINE RABUSKE</t>
  </si>
  <si>
    <t>B37525</t>
  </si>
  <si>
    <t>LIZETE LUZIA HILGERT LIRIO</t>
  </si>
  <si>
    <t>B37527</t>
  </si>
  <si>
    <t>LUIS RICARDO SARTORI</t>
  </si>
  <si>
    <t>B37528</t>
  </si>
  <si>
    <t>CLAUDIO KROETZ JUNIOR</t>
  </si>
  <si>
    <t>B37529</t>
  </si>
  <si>
    <t>CARLA RUBIA REHFELD</t>
  </si>
  <si>
    <t>B37530</t>
  </si>
  <si>
    <t>MARCOS RICARDO VIDORI</t>
  </si>
  <si>
    <t>B37531</t>
  </si>
  <si>
    <t>SAMIR SCHIAVO</t>
  </si>
  <si>
    <t>B37532</t>
  </si>
  <si>
    <t>SCHEILA KATIANE DOS SANTOS</t>
  </si>
  <si>
    <t>B37534</t>
  </si>
  <si>
    <t>DIONIFER RODRIGUES DOS SANTOS</t>
  </si>
  <si>
    <t>B37535</t>
  </si>
  <si>
    <t>VANESSA DA ROSA STAUB</t>
  </si>
  <si>
    <t>B37536</t>
  </si>
  <si>
    <t>TIAGO THEISEN</t>
  </si>
  <si>
    <t>B37537</t>
  </si>
  <si>
    <t>VINICIUS FALKENBACH</t>
  </si>
  <si>
    <t>B37538</t>
  </si>
  <si>
    <t>DAIANE BASSANESI DE OLIVEIRA</t>
  </si>
  <si>
    <t>B37540</t>
  </si>
  <si>
    <t>CARLA DA SILVA PEREIRA MEIRA</t>
  </si>
  <si>
    <t>B37541</t>
  </si>
  <si>
    <t>DANIELA MONTEIRO MEIRELLES</t>
  </si>
  <si>
    <t>B37542</t>
  </si>
  <si>
    <t>BIANCA HOLZSCHUH BRAGA</t>
  </si>
  <si>
    <t>B37543</t>
  </si>
  <si>
    <t>LUANE CARINE MILKE</t>
  </si>
  <si>
    <t>B37544</t>
  </si>
  <si>
    <t>GUILHERME VILSON LAMIN</t>
  </si>
  <si>
    <t>B37545</t>
  </si>
  <si>
    <t>DIAN WAGNER BORBA BORGES</t>
  </si>
  <si>
    <t>B37546</t>
  </si>
  <si>
    <t>BRUNA CARBONI</t>
  </si>
  <si>
    <t>B37547</t>
  </si>
  <si>
    <t>GUSTAVO MUHL GARBOSSA</t>
  </si>
  <si>
    <t>B37548</t>
  </si>
  <si>
    <t>GLAUCIA RODRIGUES JAQUES</t>
  </si>
  <si>
    <t>B37549</t>
  </si>
  <si>
    <t>CLARA VANDERLEIA MARTINS DOS SANTOS</t>
  </si>
  <si>
    <t>B37550</t>
  </si>
  <si>
    <t>PATRICIA OLIVEIRA BRAGA</t>
  </si>
  <si>
    <t>B37551</t>
  </si>
  <si>
    <t>DIONATAN DE VARGAS BUTUHY</t>
  </si>
  <si>
    <t>B37552</t>
  </si>
  <si>
    <t>MAICON MOURA DE SOUZA</t>
  </si>
  <si>
    <t>B37553</t>
  </si>
  <si>
    <t>ODAIR DAL MAGRO</t>
  </si>
  <si>
    <t>B37554</t>
  </si>
  <si>
    <t>MARCIO KOLINSKI SILVA</t>
  </si>
  <si>
    <t>B37555</t>
  </si>
  <si>
    <t>RODRIGO BRAUN</t>
  </si>
  <si>
    <t>B37556</t>
  </si>
  <si>
    <t>LINDOMAR JOSE BADALOTTI</t>
  </si>
  <si>
    <t>B37557</t>
  </si>
  <si>
    <t>MICHEL NEUMANN</t>
  </si>
  <si>
    <t>B37558</t>
  </si>
  <si>
    <t>ROGERIO DORNELLES BELMONTE</t>
  </si>
  <si>
    <t>B37559</t>
  </si>
  <si>
    <t>RODRIGO VIANEI BALD</t>
  </si>
  <si>
    <t>B37560</t>
  </si>
  <si>
    <t>LUCAS CASTILHOS DA SILVA</t>
  </si>
  <si>
    <t>B37561</t>
  </si>
  <si>
    <t>AIRTON FIGUEIREDO BORDIM</t>
  </si>
  <si>
    <t>B37562</t>
  </si>
  <si>
    <t>CAMILLA CRISTINE PENZ MARTINS</t>
  </si>
  <si>
    <t>B37563</t>
  </si>
  <si>
    <t>ALESSANDRO ESPINOSA MOREIRA</t>
  </si>
  <si>
    <t>B37564</t>
  </si>
  <si>
    <t>ALINE MARIA LUZA</t>
  </si>
  <si>
    <t>B37565</t>
  </si>
  <si>
    <t>CARINA GRASIELA DA SILVA DE LIMA</t>
  </si>
  <si>
    <t>B37566</t>
  </si>
  <si>
    <t>LEIDIANA BENIN</t>
  </si>
  <si>
    <t>B37567</t>
  </si>
  <si>
    <t>ANGELO ANTONIO PALU</t>
  </si>
  <si>
    <t>10830000000000</t>
  </si>
  <si>
    <t>CENTENARIO</t>
  </si>
  <si>
    <t>B37568</t>
  </si>
  <si>
    <t>ELOICE ROLOFF SCHAFFER</t>
  </si>
  <si>
    <t>B37569</t>
  </si>
  <si>
    <t>LIDIANE SILVESTRE CONSTANTE</t>
  </si>
  <si>
    <t>B37570</t>
  </si>
  <si>
    <t>CAROLINA MARGARETE WEBER</t>
  </si>
  <si>
    <t>B37571</t>
  </si>
  <si>
    <t>ESTELA MARIS DUARTE SOARES</t>
  </si>
  <si>
    <t>B37572</t>
  </si>
  <si>
    <t>EVANDRA MARIA SCHWEITZER ANDRIGHI</t>
  </si>
  <si>
    <t>B37573</t>
  </si>
  <si>
    <t>CAROLINE SANDRI ORENGO</t>
  </si>
  <si>
    <t>B37574</t>
  </si>
  <si>
    <t>FELIPE MACHADO ROBASKI</t>
  </si>
  <si>
    <t>B37575</t>
  </si>
  <si>
    <t>LEONIDAS FLORES DA ROSA</t>
  </si>
  <si>
    <t>B37576</t>
  </si>
  <si>
    <t>FABIANA FERREIRA FAREZIN FERRI</t>
  </si>
  <si>
    <t>B37577</t>
  </si>
  <si>
    <t>FERNANDA CRISTINA DE MELLO DA SILVA</t>
  </si>
  <si>
    <t>B37578</t>
  </si>
  <si>
    <t>CASSIANA DUARTE BRUGNERA</t>
  </si>
  <si>
    <t>B37579</t>
  </si>
  <si>
    <t>GISELE DO PRADO SCARAVONATO</t>
  </si>
  <si>
    <t>B37580</t>
  </si>
  <si>
    <t>LUIZ EDUARDO SILVA DA ROSA</t>
  </si>
  <si>
    <t>B37581</t>
  </si>
  <si>
    <t>CLAUDIA LETICIA SOUZA DA SILVA</t>
  </si>
  <si>
    <t>B37582</t>
  </si>
  <si>
    <t>MARCIA ELISABETE PENNING</t>
  </si>
  <si>
    <t>B37583</t>
  </si>
  <si>
    <t>JOIL SOARES ALVES</t>
  </si>
  <si>
    <t>B37584</t>
  </si>
  <si>
    <t>CRISTIANO JOSE PEREIRA</t>
  </si>
  <si>
    <t>B37585</t>
  </si>
  <si>
    <t>MARCIO GOMES FAGUNDES</t>
  </si>
  <si>
    <t>B37586</t>
  </si>
  <si>
    <t>LEANDRO LAMAS LAMAS</t>
  </si>
  <si>
    <t>B37587</t>
  </si>
  <si>
    <t>DIANE APARECIDA REICHERT</t>
  </si>
  <si>
    <t>B37588</t>
  </si>
  <si>
    <t>MARZELI HAAS BENEMANN</t>
  </si>
  <si>
    <t>B37589</t>
  </si>
  <si>
    <t>DIEGO DE CIQUEIRA</t>
  </si>
  <si>
    <t>B37590</t>
  </si>
  <si>
    <t>MAYARA REGINA MARTINI ASSUNCAO</t>
  </si>
  <si>
    <t>B37591</t>
  </si>
  <si>
    <t>ADRIANO MARCELO DOS SANTOS</t>
  </si>
  <si>
    <t>B37592</t>
  </si>
  <si>
    <t>MARIA ELIANE TERRES DA SILVA</t>
  </si>
  <si>
    <t>B37593</t>
  </si>
  <si>
    <t>NADIA DANIELE BRAND</t>
  </si>
  <si>
    <t>B37594</t>
  </si>
  <si>
    <t>MARIELI ALVES PAIM NERY</t>
  </si>
  <si>
    <t>B37595</t>
  </si>
  <si>
    <t>NARA MARLUSA DA SILVA ROSA</t>
  </si>
  <si>
    <t>B37596</t>
  </si>
  <si>
    <t>PEDRO HENRIQUE DO ERRE JESUS ABREU</t>
  </si>
  <si>
    <t>B37597</t>
  </si>
  <si>
    <t>MAURICIO PERINI FRUETT</t>
  </si>
  <si>
    <t>B37598</t>
  </si>
  <si>
    <t>PAULO ISIDORO FELICE</t>
  </si>
  <si>
    <t>B37599</t>
  </si>
  <si>
    <t>TEREZINHA GIOVANA MACHADO SANTOS</t>
  </si>
  <si>
    <t>B37600</t>
  </si>
  <si>
    <t>ROSANGELA DALMORO DE ANDRADE</t>
  </si>
  <si>
    <t>B37601</t>
  </si>
  <si>
    <t>ZAQUIELA RUDEA KLOSINSKI</t>
  </si>
  <si>
    <t>B37602</t>
  </si>
  <si>
    <t>SIDINEI RODRIGUES DA SILVA</t>
  </si>
  <si>
    <t>B37603</t>
  </si>
  <si>
    <t>ALAN CABRAL MENEZES</t>
  </si>
  <si>
    <t>B37604</t>
  </si>
  <si>
    <t>ALETEA MARIN APOLINARIO</t>
  </si>
  <si>
    <t>B37605</t>
  </si>
  <si>
    <t>CAROLINA AGUIAR DOS SANTOS VIVIAN</t>
  </si>
  <si>
    <t>B37606</t>
  </si>
  <si>
    <t>CRISTIANE FATIMA ZORDAN</t>
  </si>
  <si>
    <t>B37607</t>
  </si>
  <si>
    <t>BARBARA CUNHA RUSCHEL</t>
  </si>
  <si>
    <t>B37609</t>
  </si>
  <si>
    <t>DENIS DA SILVA LESSA</t>
  </si>
  <si>
    <t>B37610</t>
  </si>
  <si>
    <t>BRUNO LOPES MARCAL</t>
  </si>
  <si>
    <t>B37611</t>
  </si>
  <si>
    <t>DENISE HENNEMANN</t>
  </si>
  <si>
    <t>B37613</t>
  </si>
  <si>
    <t>ELIANE RODRIGUES CARRAZZONI</t>
  </si>
  <si>
    <t>B37615</t>
  </si>
  <si>
    <t>JOEL ANDRE BERTOLINI</t>
  </si>
  <si>
    <t>B37616</t>
  </si>
  <si>
    <t>FERNANDA PILLA RAPOSO</t>
  </si>
  <si>
    <t>B37617</t>
  </si>
  <si>
    <t>LETICIA LIKOSKI DA CUNHA</t>
  </si>
  <si>
    <t>B37619</t>
  </si>
  <si>
    <t>GABRIEL RAMOS FREIRE</t>
  </si>
  <si>
    <t>B37620</t>
  </si>
  <si>
    <t>LUCAS DE MORAES CARON</t>
  </si>
  <si>
    <t>B37622</t>
  </si>
  <si>
    <t>LUCILENE TERESA KNAPP</t>
  </si>
  <si>
    <t>B37623</t>
  </si>
  <si>
    <t>LUCAS LOPES COUTINHO</t>
  </si>
  <si>
    <t>B37624</t>
  </si>
  <si>
    <t>GISELE THAIS LAZZARETTI</t>
  </si>
  <si>
    <t>B37625</t>
  </si>
  <si>
    <t>LUCIAN OLIVEIRA EILERT</t>
  </si>
  <si>
    <t>B37626</t>
  </si>
  <si>
    <t>ISIS CAMASSOLA PORTO</t>
  </si>
  <si>
    <t>B37627</t>
  </si>
  <si>
    <t>LUIS FELIPE BRANCHER PEDO</t>
  </si>
  <si>
    <t>B37629</t>
  </si>
  <si>
    <t>ROSANGELA ROSA DA ROSA</t>
  </si>
  <si>
    <t>B37630</t>
  </si>
  <si>
    <t>MARCELO FERNANDES GOMES DE FREITAS</t>
  </si>
  <si>
    <t>B37631</t>
  </si>
  <si>
    <t>VALESCA MARTA BATTISTELLA VIEIRA</t>
  </si>
  <si>
    <t>B37632</t>
  </si>
  <si>
    <t>PATRICIA HELENA PINOS KLEIN THOMAZI</t>
  </si>
  <si>
    <t>B37633</t>
  </si>
  <si>
    <t>SARAH BUENO MOTTER</t>
  </si>
  <si>
    <t>B37634</t>
  </si>
  <si>
    <t>THAIS GABRIELE DE SOUZA RITTER</t>
  </si>
  <si>
    <t>B37635</t>
  </si>
  <si>
    <t>RAFAEL HAUSCHILD</t>
  </si>
  <si>
    <t>B37636</t>
  </si>
  <si>
    <t>VANESSA TONETTO</t>
  </si>
  <si>
    <t>B37637</t>
  </si>
  <si>
    <t>ANDREI FELIPE DE ANTUNES OLIVEIRA</t>
  </si>
  <si>
    <t>B37638</t>
  </si>
  <si>
    <t>ALINE DIEHL FELIPPIO</t>
  </si>
  <si>
    <t>B37639</t>
  </si>
  <si>
    <t>FERNANDO DA SILVA MOSIAGA</t>
  </si>
  <si>
    <t>B37640</t>
  </si>
  <si>
    <t>CARINA INES PANKE DA SILVA</t>
  </si>
  <si>
    <t>B37641</t>
  </si>
  <si>
    <t>FLAVIA SUZANA BORK</t>
  </si>
  <si>
    <t>B37642</t>
  </si>
  <si>
    <t>FRANCIELE BOLDORI VELHO</t>
  </si>
  <si>
    <t>B37643</t>
  </si>
  <si>
    <t>DAIANA FAGUNDES DE CASTRO</t>
  </si>
  <si>
    <t>B37645</t>
  </si>
  <si>
    <t>JESSICA GIOVANAZ EDINGER</t>
  </si>
  <si>
    <t>B37646</t>
  </si>
  <si>
    <t>EMERSON DA CRUZ FLORES</t>
  </si>
  <si>
    <t>B37649</t>
  </si>
  <si>
    <t>FABIO CRIVELLO</t>
  </si>
  <si>
    <t>B37650</t>
  </si>
  <si>
    <t>LUCIANA DUTRA DE OLIVEIRA</t>
  </si>
  <si>
    <t>B37651</t>
  </si>
  <si>
    <t>NILSON JOEL AULER</t>
  </si>
  <si>
    <t>B37652</t>
  </si>
  <si>
    <t>MARCELO RODRIGUES MACIEL</t>
  </si>
  <si>
    <t>B37653</t>
  </si>
  <si>
    <t>PRISCILA CAVALLINI</t>
  </si>
  <si>
    <t>B37655</t>
  </si>
  <si>
    <t>VALDIR ALMEIDA DOS SANTOS</t>
  </si>
  <si>
    <t>B37656</t>
  </si>
  <si>
    <t>RICARDO SCEZNY</t>
  </si>
  <si>
    <t>09600000013800</t>
  </si>
  <si>
    <t>VIADUTOS-CARLOS GOMES</t>
  </si>
  <si>
    <t>B37657</t>
  </si>
  <si>
    <t>VERA BEATRIZ ALVAREZ DORNELLES</t>
  </si>
  <si>
    <t>B37658</t>
  </si>
  <si>
    <t>VINICIUS SILVA CONEDERA</t>
  </si>
  <si>
    <t>B37659</t>
  </si>
  <si>
    <t>ANGELA EMILIA CORACINI</t>
  </si>
  <si>
    <t>B37660</t>
  </si>
  <si>
    <t>MAURICIO TAVARES DA SILVA</t>
  </si>
  <si>
    <t>B37661</t>
  </si>
  <si>
    <t>ANA PAULA METZGER DE OLIVEIRA</t>
  </si>
  <si>
    <t>B37662</t>
  </si>
  <si>
    <t>ADRIANA GUERRA DIAS</t>
  </si>
  <si>
    <t>B37663</t>
  </si>
  <si>
    <t>CARLA CONCARI</t>
  </si>
  <si>
    <t>B37665</t>
  </si>
  <si>
    <t>AMARILDO ROSIN</t>
  </si>
  <si>
    <t>B37667</t>
  </si>
  <si>
    <t>CAROLINE THIESEN ALBINO</t>
  </si>
  <si>
    <t>B37668</t>
  </si>
  <si>
    <t>EDILENE DE LUCCA</t>
  </si>
  <si>
    <t>B37669</t>
  </si>
  <si>
    <t>LISIANE SCHIMITT NASCIMENTO OLIVEIRA</t>
  </si>
  <si>
    <t>B37670</t>
  </si>
  <si>
    <t>FELIPE KRAFCHINSKI</t>
  </si>
  <si>
    <t>09551160000000</t>
  </si>
  <si>
    <t>TORRES-FORMACAO</t>
  </si>
  <si>
    <t>B37671</t>
  </si>
  <si>
    <t>ISAQUE SGUAREZI DOS SANTOS</t>
  </si>
  <si>
    <t>B37673</t>
  </si>
  <si>
    <t>LUCIANA MACHADO BARBOSA ASMUZ</t>
  </si>
  <si>
    <t>B37674</t>
  </si>
  <si>
    <t>PRISCILA DA COSTA</t>
  </si>
  <si>
    <t>B37676</t>
  </si>
  <si>
    <t>MARCELO DA CUNHA PITHAN</t>
  </si>
  <si>
    <t>B37677</t>
  </si>
  <si>
    <t>RODRIGO DANI</t>
  </si>
  <si>
    <t>B37678</t>
  </si>
  <si>
    <t>ROGERIO STAUB</t>
  </si>
  <si>
    <t>B37679</t>
  </si>
  <si>
    <t>RENATA CARRION</t>
  </si>
  <si>
    <t>B37680</t>
  </si>
  <si>
    <t>RENATA FAVRETTO NONNENMACHER</t>
  </si>
  <si>
    <t>B37681</t>
  </si>
  <si>
    <t>RENATO DE ALMEIDA</t>
  </si>
  <si>
    <t>B37682</t>
  </si>
  <si>
    <t>RICARDO MARICATO CARVALHO</t>
  </si>
  <si>
    <t>B37683</t>
  </si>
  <si>
    <t>ROBERTO CHAMUN POZZATTI</t>
  </si>
  <si>
    <t>B37684</t>
  </si>
  <si>
    <t>RONEI CASTILHO MIORIN</t>
  </si>
  <si>
    <t>B37685</t>
  </si>
  <si>
    <t>ANDERSON MACHADO MOURA</t>
  </si>
  <si>
    <t>B37686</t>
  </si>
  <si>
    <t>SILVANA KLEIN DE OLIVEIRA</t>
  </si>
  <si>
    <t>B37688</t>
  </si>
  <si>
    <t>ANDERSON QUEVEDO DE LIMA</t>
  </si>
  <si>
    <t>B37689</t>
  </si>
  <si>
    <t>SILVIA SILVEIRA DA ROCHA</t>
  </si>
  <si>
    <t>B37690</t>
  </si>
  <si>
    <t>CAMILA FADANELLI BUENO</t>
  </si>
  <si>
    <t>B37691</t>
  </si>
  <si>
    <t>SIMONE SPELLMEIER PIRES</t>
  </si>
  <si>
    <t>B37692</t>
  </si>
  <si>
    <t>CAMILA SILVA DE OLIVEIRA SCATTAREGGIA</t>
  </si>
  <si>
    <t>B37693</t>
  </si>
  <si>
    <t>ANDRESSA DE SOUZA TACQUES</t>
  </si>
  <si>
    <t>B37694</t>
  </si>
  <si>
    <t>ADAIRTON MELO VELASQUE</t>
  </si>
  <si>
    <t>B37696</t>
  </si>
  <si>
    <t>AYRTON MUEGGE</t>
  </si>
  <si>
    <t>B37697</t>
  </si>
  <si>
    <t>CARLA SARTORI</t>
  </si>
  <si>
    <t>B37698</t>
  </si>
  <si>
    <t>CARLOS ALBERTO MEURER NETO</t>
  </si>
  <si>
    <t>B37699</t>
  </si>
  <si>
    <t>THIAGO DOS SANTOS TEIXEIRA</t>
  </si>
  <si>
    <t>B37701</t>
  </si>
  <si>
    <t>VAGNER JOSE XAVIER HUNDERTMARCK</t>
  </si>
  <si>
    <t>B37702</t>
  </si>
  <si>
    <t>VANESSA CARMELINA TOSO BRUM</t>
  </si>
  <si>
    <t>B37703</t>
  </si>
  <si>
    <t>VANESSA MYLIUS VIEIRA</t>
  </si>
  <si>
    <t>B37704</t>
  </si>
  <si>
    <t>VERA CARDOSO PINTO</t>
  </si>
  <si>
    <t>B37705</t>
  </si>
  <si>
    <t>ADRIAN DALLEGRAVE</t>
  </si>
  <si>
    <t>B37706</t>
  </si>
  <si>
    <t>WILSON JEFFERSON FLORES</t>
  </si>
  <si>
    <t>B37707</t>
  </si>
  <si>
    <t>CAROLINA BARCELLOS SILVA</t>
  </si>
  <si>
    <t>B37708</t>
  </si>
  <si>
    <t>DEBORA BANDEIRA PROENCA FERNANDES</t>
  </si>
  <si>
    <t>B37709</t>
  </si>
  <si>
    <t>ADRIANA DUCK BORGES</t>
  </si>
  <si>
    <t>B37711</t>
  </si>
  <si>
    <t>AUREDI DA CUNHA ALVES</t>
  </si>
  <si>
    <t>B37712</t>
  </si>
  <si>
    <t>CAROLINA OLIVEIRA ARAUJO</t>
  </si>
  <si>
    <t>B37713</t>
  </si>
  <si>
    <t>DENISE JULIANI JACQUES</t>
  </si>
  <si>
    <t>B37714</t>
  </si>
  <si>
    <t>CLEUNICE BEATRIZ WERNER SCHVAN</t>
  </si>
  <si>
    <t>B37715</t>
  </si>
  <si>
    <t>GUSTAVO MOURA PINTO</t>
  </si>
  <si>
    <t>B37716</t>
  </si>
  <si>
    <t>ADRIANE MARIA SILOCCHI</t>
  </si>
  <si>
    <t>B37717</t>
  </si>
  <si>
    <t>EDUARDO ROSA ZWIERNIK</t>
  </si>
  <si>
    <t>B37718</t>
  </si>
  <si>
    <t>DAMIELA RETUSA RATHKE BATTU SCHIECK</t>
  </si>
  <si>
    <t>B37719</t>
  </si>
  <si>
    <t>JOAO SIDNEI NUNES DO AMARAL</t>
  </si>
  <si>
    <t>B37720</t>
  </si>
  <si>
    <t>FABIO BARBOSA CARPES</t>
  </si>
  <si>
    <t>B37721</t>
  </si>
  <si>
    <t>KARINE SANSON PAIM</t>
  </si>
  <si>
    <t>B37722</t>
  </si>
  <si>
    <t>FABIO NUNES NOSCHANG</t>
  </si>
  <si>
    <t>00511160000000</t>
  </si>
  <si>
    <t>UNIAO-FORMACAO</t>
  </si>
  <si>
    <t>B37723</t>
  </si>
  <si>
    <t>MAIARA VARGAS LANCANOVA</t>
  </si>
  <si>
    <t>B37724</t>
  </si>
  <si>
    <t>ALEXSANDER DUTRA ALBERTO</t>
  </si>
  <si>
    <t>B37725</t>
  </si>
  <si>
    <t>FELIPE DA ROCHA FERNANDES</t>
  </si>
  <si>
    <t>B37726</t>
  </si>
  <si>
    <t>LEANDRO ROSARIO IZIDORO</t>
  </si>
  <si>
    <t>B37727</t>
  </si>
  <si>
    <t>FERDINANDO WOICICKOSKI</t>
  </si>
  <si>
    <t>08512500000000</t>
  </si>
  <si>
    <t>B37728</t>
  </si>
  <si>
    <t>LUANA PUHL</t>
  </si>
  <si>
    <t>B37729</t>
  </si>
  <si>
    <t>ANA LUCIA BONDAN</t>
  </si>
  <si>
    <t>B37731</t>
  </si>
  <si>
    <t>JONATAS LAZAROTTO VINCENZI</t>
  </si>
  <si>
    <t>B37732</t>
  </si>
  <si>
    <t>MARCIA CARVALHO DA SILVA</t>
  </si>
  <si>
    <t>03081160000000</t>
  </si>
  <si>
    <t>NOVA HARTZ-FORMACAO</t>
  </si>
  <si>
    <t>B37733</t>
  </si>
  <si>
    <t>LUIZ EDUARDO DA SILVA LIMA</t>
  </si>
  <si>
    <t>B37734</t>
  </si>
  <si>
    <t>FERNANDO HULLEN CABRAL</t>
  </si>
  <si>
    <t>B37735</t>
  </si>
  <si>
    <t>MARCOS ROBERTO DE LIMA AGUIRRE</t>
  </si>
  <si>
    <t>B37736</t>
  </si>
  <si>
    <t>FRANCIELI BRAGA POLONI</t>
  </si>
  <si>
    <t>B37737</t>
  </si>
  <si>
    <t>LUIS EDUARDO MONTERO CORTEZ</t>
  </si>
  <si>
    <t>B37738</t>
  </si>
  <si>
    <t>GISELE CUNHA GARCIA</t>
  </si>
  <si>
    <t>B37739</t>
  </si>
  <si>
    <t>MARIANA DE ANDRADE TORELLY</t>
  </si>
  <si>
    <t>B37740</t>
  </si>
  <si>
    <t>MARISANE LEAL NARCIZO</t>
  </si>
  <si>
    <t>B37741</t>
  </si>
  <si>
    <t>MARIA CLARA BORGES MOLINARI</t>
  </si>
  <si>
    <t>B37742</t>
  </si>
  <si>
    <t>MARTIN ANDRE DIAK</t>
  </si>
  <si>
    <t>B37743</t>
  </si>
  <si>
    <t>JOSE ANTONIO DA SILVA</t>
  </si>
  <si>
    <t>B37744</t>
  </si>
  <si>
    <t>GRAZIELLE SOSTER FAVRETTO</t>
  </si>
  <si>
    <t>B37745</t>
  </si>
  <si>
    <t>JULIANA GARCIA DE MORAIS</t>
  </si>
  <si>
    <t>B37746</t>
  </si>
  <si>
    <t>MARIANA FORTUNA TONIOLO BUENO</t>
  </si>
  <si>
    <t>B37747</t>
  </si>
  <si>
    <t>MATHEUS GETULIO DA COSTA MALHEIROS</t>
  </si>
  <si>
    <t>B37748</t>
  </si>
  <si>
    <t>MICHAEL MIGNONI</t>
  </si>
  <si>
    <t>B37750</t>
  </si>
  <si>
    <t>RAQUEL PORTO INEU</t>
  </si>
  <si>
    <t>B37751</t>
  </si>
  <si>
    <t>MICHELI KIRSCH</t>
  </si>
  <si>
    <t>B37752</t>
  </si>
  <si>
    <t>PEDRO ROMUALDO MUNARSKI PERNIGOTTI</t>
  </si>
  <si>
    <t>B37753</t>
  </si>
  <si>
    <t>JONES MAICON SCHARDOSIM</t>
  </si>
  <si>
    <t>B37754</t>
  </si>
  <si>
    <t>ANWAR JOSE ABDEL KADER</t>
  </si>
  <si>
    <t>B37755</t>
  </si>
  <si>
    <t>ALESSANDRA DAL POZZO</t>
  </si>
  <si>
    <t>B37756</t>
  </si>
  <si>
    <t>ABEL VICENTE CEZAR SANTIAGO</t>
  </si>
  <si>
    <t>B37757</t>
  </si>
  <si>
    <t>ANA LUCIA SPOLAVORI PEREIRA</t>
  </si>
  <si>
    <t>B37758</t>
  </si>
  <si>
    <t>ALEXANDRE SODRE LISBOA</t>
  </si>
  <si>
    <t>B37759</t>
  </si>
  <si>
    <t>ALINE OLIVEIRA</t>
  </si>
  <si>
    <t>B37760</t>
  </si>
  <si>
    <t>ADEMAR SARTORI</t>
  </si>
  <si>
    <t>B37762</t>
  </si>
  <si>
    <t>ANA PAULA HERNANDEZ BRANDOLT</t>
  </si>
  <si>
    <t>B37763</t>
  </si>
  <si>
    <t>ADEMIR DADDA DA SILVA</t>
  </si>
  <si>
    <t>B37764</t>
  </si>
  <si>
    <t>CAROLINE SILVA DA SILVA</t>
  </si>
  <si>
    <t>B37765</t>
  </si>
  <si>
    <t>ANDREA DECKER</t>
  </si>
  <si>
    <t>B37766</t>
  </si>
  <si>
    <t>DANIEL LUCAS ETCHEVERRY</t>
  </si>
  <si>
    <t>B37767</t>
  </si>
  <si>
    <t>ALINE PATRICIA STEIN</t>
  </si>
  <si>
    <t>B37768</t>
  </si>
  <si>
    <t>CARINA BEATRIS VOGT</t>
  </si>
  <si>
    <t>B37769</t>
  </si>
  <si>
    <t>DANIELA FREITAS COELHO</t>
  </si>
  <si>
    <t>B37770</t>
  </si>
  <si>
    <t>ANDRESSA LONDERO</t>
  </si>
  <si>
    <t>B37771</t>
  </si>
  <si>
    <t>ADRIANO GILMAR STOLL</t>
  </si>
  <si>
    <t>B37772</t>
  </si>
  <si>
    <t>EDERSON SANTOS DANIBERG</t>
  </si>
  <si>
    <t>B37773</t>
  </si>
  <si>
    <t>CARINE SCHWANCK BORGES</t>
  </si>
  <si>
    <t>B37774</t>
  </si>
  <si>
    <t>ANA DENISE GOULARTE DE SOUZA</t>
  </si>
  <si>
    <t>B37775</t>
  </si>
  <si>
    <t>BRUNA BOEIRA PEREIRA</t>
  </si>
  <si>
    <t>B37776</t>
  </si>
  <si>
    <t>FERNANDA PEREIRA DO AMARANTE RECKZIEGEL</t>
  </si>
  <si>
    <t>B37777</t>
  </si>
  <si>
    <t>ALESSANDRA CAMERA</t>
  </si>
  <si>
    <t>B37779</t>
  </si>
  <si>
    <t>CARLOS ALBERTO PEREIRA VIANNA</t>
  </si>
  <si>
    <t>B37780</t>
  </si>
  <si>
    <t>ANA KARINA FUELBER DOS SANTOS BOMBASSARO</t>
  </si>
  <si>
    <t>B37781</t>
  </si>
  <si>
    <t>BRUNO GANTES CARDOSO</t>
  </si>
  <si>
    <t>B37782</t>
  </si>
  <si>
    <t>HELTON CASAGRANDE CLOSSI</t>
  </si>
  <si>
    <t>B37783</t>
  </si>
  <si>
    <t>CAROLINA PATRICIA FRITZEN</t>
  </si>
  <si>
    <t>B37784</t>
  </si>
  <si>
    <t>CAROLINE DELLA GIUSTINA</t>
  </si>
  <si>
    <t>B37785</t>
  </si>
  <si>
    <t>JAIRTON ROGERIO DUARTE DA SILVA</t>
  </si>
  <si>
    <t>B37786</t>
  </si>
  <si>
    <t>CRISTHOFORY DOS SANTOS MEIRELES</t>
  </si>
  <si>
    <t>B37787</t>
  </si>
  <si>
    <t>CAROLINE DULLIUS</t>
  </si>
  <si>
    <t>B37788</t>
  </si>
  <si>
    <t>DIEGO BATISTA MARINHUK</t>
  </si>
  <si>
    <t>04101160000000</t>
  </si>
  <si>
    <t>SAO LEOPOLDO-FORMACAO</t>
  </si>
  <si>
    <t>B37789</t>
  </si>
  <si>
    <t>ELIANE CRISTINA STEIN</t>
  </si>
  <si>
    <t>B37790</t>
  </si>
  <si>
    <t>DAIANE BOHN MARMITT</t>
  </si>
  <si>
    <t>B37792</t>
  </si>
  <si>
    <t>CATIA REGINA MULLER DOS SANTOS</t>
  </si>
  <si>
    <t>04271160000000</t>
  </si>
  <si>
    <t>TAPEJARA-FORMACAO</t>
  </si>
  <si>
    <t>B37793</t>
  </si>
  <si>
    <t>LILIAN DA SILVA LEMOS</t>
  </si>
  <si>
    <t>B37794</t>
  </si>
  <si>
    <t>DAIANE MESQUITA BASTOS</t>
  </si>
  <si>
    <t>B37795</t>
  </si>
  <si>
    <t>EDER LUCAS MARTINS</t>
  </si>
  <si>
    <t>B37796</t>
  </si>
  <si>
    <t>LUANA DIEHL SEVERO</t>
  </si>
  <si>
    <t>B37797</t>
  </si>
  <si>
    <t>DANIEL GIOVANE LAUERMANN</t>
  </si>
  <si>
    <t>B37798</t>
  </si>
  <si>
    <t>CRISTIANE STRAGINSKI DOS SANTOS</t>
  </si>
  <si>
    <t>B37799</t>
  </si>
  <si>
    <t>EDUARDO DA COSTA E SOUZA</t>
  </si>
  <si>
    <t>B37800</t>
  </si>
  <si>
    <t>DANIEL HENRIQUE CORD</t>
  </si>
  <si>
    <t>B37801</t>
  </si>
  <si>
    <t>CRISTIANO GIRARDI</t>
  </si>
  <si>
    <t>B37803</t>
  </si>
  <si>
    <t>DEBORA REGINA DA ROCHA</t>
  </si>
  <si>
    <t>B37804</t>
  </si>
  <si>
    <t>FABIO LUIS HOERLLE</t>
  </si>
  <si>
    <t>02131160000000</t>
  </si>
  <si>
    <t>ESTEIO-FORMACAO</t>
  </si>
  <si>
    <t>B37805</t>
  </si>
  <si>
    <t>EDUARDO SCHUH</t>
  </si>
  <si>
    <t>B37806</t>
  </si>
  <si>
    <t>ELVIS PITHAN STURZBECHER</t>
  </si>
  <si>
    <t>B37807</t>
  </si>
  <si>
    <t>JOSI LEA KAFER</t>
  </si>
  <si>
    <t>B37808</t>
  </si>
  <si>
    <t>FELIPE COELHO DE SOUZA ZINN</t>
  </si>
  <si>
    <t>B37810</t>
  </si>
  <si>
    <t>RENATO GUSTAVO MOTA MONTEIRO DE OLIVEIRA</t>
  </si>
  <si>
    <t>B37811</t>
  </si>
  <si>
    <t>RODRIGO BASSANI ZORTEA</t>
  </si>
  <si>
    <t>B37812</t>
  </si>
  <si>
    <t>RODRIGO DA SILVA ZANETTI</t>
  </si>
  <si>
    <t>B37813</t>
  </si>
  <si>
    <t>SILVIO LUIZ DA SILVA JUNIOR</t>
  </si>
  <si>
    <t>B37814</t>
  </si>
  <si>
    <t>GUSTAVO ANDRE CAVALLI</t>
  </si>
  <si>
    <t>B37815</t>
  </si>
  <si>
    <t>TELMA VILLAR ZELTZER MIOTTO</t>
  </si>
  <si>
    <t>B37816</t>
  </si>
  <si>
    <t>GUSTAVO SILVEIRA SCHINOFF</t>
  </si>
  <si>
    <t>B37818</t>
  </si>
  <si>
    <t>ERICK GRUNHAUSER SOARES</t>
  </si>
  <si>
    <t>B37819</t>
  </si>
  <si>
    <t>LAURA BEATRIZ VANZO</t>
  </si>
  <si>
    <t>B37820</t>
  </si>
  <si>
    <t>INACIO MACHADO DA SILVA</t>
  </si>
  <si>
    <t>B37821</t>
  </si>
  <si>
    <t>LIDIANE CRISTINA JUCHNIEVSKI</t>
  </si>
  <si>
    <t>B37822</t>
  </si>
  <si>
    <t>FRANCIELI DIERINGS</t>
  </si>
  <si>
    <t>B37823</t>
  </si>
  <si>
    <t>LISIANARA SOARES</t>
  </si>
  <si>
    <t>B37824</t>
  </si>
  <si>
    <t>GABRIEL MENON DA ROSA</t>
  </si>
  <si>
    <t>B37825</t>
  </si>
  <si>
    <t>ISMAEL WALBRINK</t>
  </si>
  <si>
    <t>B37826</t>
  </si>
  <si>
    <t>JOAO FRANCISCO RAMOS</t>
  </si>
  <si>
    <t>B37827</t>
  </si>
  <si>
    <t>GRACIELA MOURA HITZ</t>
  </si>
  <si>
    <t>B37828</t>
  </si>
  <si>
    <t>LUSIVANA MARIA PALOSCHI</t>
  </si>
  <si>
    <t>B37829</t>
  </si>
  <si>
    <t>JOAO ALBERTO MULLER JUNIOR</t>
  </si>
  <si>
    <t>B37830</t>
  </si>
  <si>
    <t>JONAS WILHELM</t>
  </si>
  <si>
    <t>B37831</t>
  </si>
  <si>
    <t>JOAO PAULO BOTTAN</t>
  </si>
  <si>
    <t>B37832</t>
  </si>
  <si>
    <t>LUAN RAMON MARTINI BOERI</t>
  </si>
  <si>
    <t>07530000089600</t>
  </si>
  <si>
    <t>NONOAI-P M FAXINALZINHO</t>
  </si>
  <si>
    <t>B37833</t>
  </si>
  <si>
    <t>MAIARA BERWIG</t>
  </si>
  <si>
    <t>B37834</t>
  </si>
  <si>
    <t>LUCAS DE FARIAS AROCHE</t>
  </si>
  <si>
    <t>B37836</t>
  </si>
  <si>
    <t>JOAO PAULO DA ROCHA DA SILVEIRA</t>
  </si>
  <si>
    <t>01602470000000</t>
  </si>
  <si>
    <t>CAMAQUA-PROJETO LITORAL</t>
  </si>
  <si>
    <t>B37838</t>
  </si>
  <si>
    <t>MAIQUEL SIEGERT</t>
  </si>
  <si>
    <t>B37839</t>
  </si>
  <si>
    <t>JULIO CESAR MOREIRA</t>
  </si>
  <si>
    <t>B37840</t>
  </si>
  <si>
    <t>MARCIO PORTO MOLLER</t>
  </si>
  <si>
    <t>B37841</t>
  </si>
  <si>
    <t>B37842</t>
  </si>
  <si>
    <t>OSVALDO LUIS SOLUTCHAK</t>
  </si>
  <si>
    <t>B37843</t>
  </si>
  <si>
    <t>MICHEL STEIN BARBOSA</t>
  </si>
  <si>
    <t>B37844</t>
  </si>
  <si>
    <t>LEANDRO ALBERTO ENGEL</t>
  </si>
  <si>
    <t>B37845</t>
  </si>
  <si>
    <t>MARINA MOCELIN DA SILVA</t>
  </si>
  <si>
    <t>B37846</t>
  </si>
  <si>
    <t>PATRICIA DE AZAMBUJA MORAIS</t>
  </si>
  <si>
    <t>B37847</t>
  </si>
  <si>
    <t>PAULA REGINA BERNARDI</t>
  </si>
  <si>
    <t>B37848</t>
  </si>
  <si>
    <t>MICHELE CRISTINA BUSATTO TEIXEIRA</t>
  </si>
  <si>
    <t>B37849</t>
  </si>
  <si>
    <t>MAGNO SCHNEIDER</t>
  </si>
  <si>
    <t>03030000029500</t>
  </si>
  <si>
    <t>PALMEIRA DAS MISSOES-P M JABOTICABA</t>
  </si>
  <si>
    <t>B37850</t>
  </si>
  <si>
    <t>PATRICIA SCHULTZ</t>
  </si>
  <si>
    <t>B37851</t>
  </si>
  <si>
    <t>NATIELE MARIA DO AMARAL E SILVA</t>
  </si>
  <si>
    <t>B37852</t>
  </si>
  <si>
    <t>RAFAEL AUGUSTO HAUBRICH</t>
  </si>
  <si>
    <t>B37853</t>
  </si>
  <si>
    <t>MARILUZ DOS SANTOS CARVALHO</t>
  </si>
  <si>
    <t>B37854</t>
  </si>
  <si>
    <t>RAFAEL GOETTERT</t>
  </si>
  <si>
    <t>B37855</t>
  </si>
  <si>
    <t>NEVILE MARA DORE HOLDERBAUM</t>
  </si>
  <si>
    <t>B37856</t>
  </si>
  <si>
    <t>MARCIO RAFAEL MACHADO</t>
  </si>
  <si>
    <t>B37857</t>
  </si>
  <si>
    <t>ROMULO ARNOLD</t>
  </si>
  <si>
    <t>B37858</t>
  </si>
  <si>
    <t>RAFAEL PARETA</t>
  </si>
  <si>
    <t>B37859</t>
  </si>
  <si>
    <t>RUDI LEHRER</t>
  </si>
  <si>
    <t>B37861</t>
  </si>
  <si>
    <t>RANGEL MATTANA</t>
  </si>
  <si>
    <t>B37862</t>
  </si>
  <si>
    <t>SERGIO LUIZ GONCALVES KARLINSKI</t>
  </si>
  <si>
    <t>B37863</t>
  </si>
  <si>
    <t>TATIANE PINZETTA</t>
  </si>
  <si>
    <t>B37864</t>
  </si>
  <si>
    <t>VERA LUCIA TIMM BONOW</t>
  </si>
  <si>
    <t>B37865</t>
  </si>
  <si>
    <t>ROSANE OLIVEIRA SANTOS</t>
  </si>
  <si>
    <t>B37866</t>
  </si>
  <si>
    <t>REGIS NUNES SEVERO</t>
  </si>
  <si>
    <t>B37867</t>
  </si>
  <si>
    <t>RICARDO KERN MOREIRA</t>
  </si>
  <si>
    <t>B37868</t>
  </si>
  <si>
    <t>VERIDIANA KOCH</t>
  </si>
  <si>
    <t>B37869</t>
  </si>
  <si>
    <t>VILSON PEREIRA MENEZES</t>
  </si>
  <si>
    <t>B37872</t>
  </si>
  <si>
    <t>ANA CLAUDIA SANTA HELENA PEREIRA</t>
  </si>
  <si>
    <t>B37873</t>
  </si>
  <si>
    <t>ANDERSON DALPIAZ PEREIRA</t>
  </si>
  <si>
    <t>B37874</t>
  </si>
  <si>
    <t>ANE BEATRIZ SANCHES ABRAAO</t>
  </si>
  <si>
    <t>B37875</t>
  </si>
  <si>
    <t>ANGELA SANTANDER GARBARINO</t>
  </si>
  <si>
    <t>B37876</t>
  </si>
  <si>
    <t>BARBARA GRAU FISCHER DA SILVEIRA</t>
  </si>
  <si>
    <t>B37877</t>
  </si>
  <si>
    <t>CLAUDIA FERNANDEZ</t>
  </si>
  <si>
    <t>B37878</t>
  </si>
  <si>
    <t>DANIEL SANTOS SILVA</t>
  </si>
  <si>
    <t>B37880</t>
  </si>
  <si>
    <t>DENISE BARBOSA RAMOS</t>
  </si>
  <si>
    <t>B37881</t>
  </si>
  <si>
    <t>EDER MACEDO FAGUNDES</t>
  </si>
  <si>
    <t>B37882</t>
  </si>
  <si>
    <t>EDSON LUIS CAETANO DE OLIVEIRA</t>
  </si>
  <si>
    <t>B37883</t>
  </si>
  <si>
    <t>ELIESER GIOVANI BRANDAO DOS SANTOS</t>
  </si>
  <si>
    <t>B37884</t>
  </si>
  <si>
    <t>FABIANO BRAULL DIEGUES</t>
  </si>
  <si>
    <t>B37886</t>
  </si>
  <si>
    <t>HENRIQUE TEIXEIRA GARCIA</t>
  </si>
  <si>
    <t>B37888</t>
  </si>
  <si>
    <t>LUCIANE MULLER EBERHARDT</t>
  </si>
  <si>
    <t>B37889</t>
  </si>
  <si>
    <t>LUIS EDUARDO PINO SCHUCH COLVARA</t>
  </si>
  <si>
    <t>B37890</t>
  </si>
  <si>
    <t>LUIS MARCELO DA SILVA MIRANDA</t>
  </si>
  <si>
    <t>B37891</t>
  </si>
  <si>
    <t>MATHEUS ZARTH CHLUDZINSKI</t>
  </si>
  <si>
    <t>B37892</t>
  </si>
  <si>
    <t>MOISES BARBOSA GUIMARAES</t>
  </si>
  <si>
    <t>B37893</t>
  </si>
  <si>
    <t>PEDRO HENRIQUE TEIXEIRA DA ROSA</t>
  </si>
  <si>
    <t>B37894</t>
  </si>
  <si>
    <t>PRISCILA LOURENCO SOARES</t>
  </si>
  <si>
    <t>B37895</t>
  </si>
  <si>
    <t>RENATA SILVA DE OTARAN</t>
  </si>
  <si>
    <t>B37896</t>
  </si>
  <si>
    <t>RITA DE CASSIA DA ROSA</t>
  </si>
  <si>
    <t>B37897</t>
  </si>
  <si>
    <t>ROBSON FERREIRA BORBA</t>
  </si>
  <si>
    <t>B37898</t>
  </si>
  <si>
    <t>RUTH HELENA ROCHA</t>
  </si>
  <si>
    <t>B37899</t>
  </si>
  <si>
    <t>SABRINA HARTMANN</t>
  </si>
  <si>
    <t>B37900</t>
  </si>
  <si>
    <t>THIAGO VIATROSKI SCHERER</t>
  </si>
  <si>
    <t>05751160000000</t>
  </si>
  <si>
    <t>IMBE-FORMACAO</t>
  </si>
  <si>
    <t>B37901</t>
  </si>
  <si>
    <t>VANIA DE FREITAS LIMA</t>
  </si>
  <si>
    <t>B37902</t>
  </si>
  <si>
    <t>VIVIANE FERREIRA WOCHECHOSKI</t>
  </si>
  <si>
    <t>B37903</t>
  </si>
  <si>
    <t>ALINE KEHL</t>
  </si>
  <si>
    <t>B37904</t>
  </si>
  <si>
    <t>CARLOS SOSO</t>
  </si>
  <si>
    <t>B37905</t>
  </si>
  <si>
    <t>ALTEMIR SAMUEL HAUBERT</t>
  </si>
  <si>
    <t>B37907</t>
  </si>
  <si>
    <t>ATILA FREITAS LOPES</t>
  </si>
  <si>
    <t>B37908</t>
  </si>
  <si>
    <t>DANIELE CARLISE SCHOFFEL LIZOT</t>
  </si>
  <si>
    <t>B37909</t>
  </si>
  <si>
    <t>CHARLES OLINTO WELLER</t>
  </si>
  <si>
    <t>04121160000000</t>
  </si>
  <si>
    <t>SAO LUIZ GONZAGA-FORMACAO</t>
  </si>
  <si>
    <t>B37910</t>
  </si>
  <si>
    <t>AUREA ARANTES BARBOSA DOS SANTOS</t>
  </si>
  <si>
    <t>B37911</t>
  </si>
  <si>
    <t>FABIANA SCHMITT DE VARGAS</t>
  </si>
  <si>
    <t>B37912</t>
  </si>
  <si>
    <t>CINTIA GABRIELA DA SILVA</t>
  </si>
  <si>
    <t>B37913</t>
  </si>
  <si>
    <t>CARLOS ALEXANDRE MELLO DALLA PUSSA</t>
  </si>
  <si>
    <t>B37914</t>
  </si>
  <si>
    <t>DENISE KRAUSE SALVIATO</t>
  </si>
  <si>
    <t>B37915</t>
  </si>
  <si>
    <t>FERNANDO DE PAULA OLIVEIRA</t>
  </si>
  <si>
    <t>10100900000000</t>
  </si>
  <si>
    <t>ESTREITO-BANRISUL CARTOES</t>
  </si>
  <si>
    <t>B37917</t>
  </si>
  <si>
    <t>GABRIEL LEAL MARCHIORI</t>
  </si>
  <si>
    <t>11120000000000</t>
  </si>
  <si>
    <t>CAMPESTRE DA SERRA</t>
  </si>
  <si>
    <t>B37918</t>
  </si>
  <si>
    <t>FABIANO HAAS GAZZOLA</t>
  </si>
  <si>
    <t>B37919</t>
  </si>
  <si>
    <t>GUILHERME DA SILVEIRA ANVERSA</t>
  </si>
  <si>
    <t>B37920</t>
  </si>
  <si>
    <t>EDUARDO CELESTINO ALVES</t>
  </si>
  <si>
    <t>B37921</t>
  </si>
  <si>
    <t>CINTIA GONCALVES SILVEIRA</t>
  </si>
  <si>
    <t>B37922</t>
  </si>
  <si>
    <t>FERNANDA COSTA DE OLIVEIRA MEIRELES</t>
  </si>
  <si>
    <t>B37923</t>
  </si>
  <si>
    <t>FERNANDO ANDRE DREHER</t>
  </si>
  <si>
    <t>B37924</t>
  </si>
  <si>
    <t>GUILHERME FARDIN PEIXOTO</t>
  </si>
  <si>
    <t>B37925</t>
  </si>
  <si>
    <t>CRISTINA ROSA DA SILVA</t>
  </si>
  <si>
    <t>B37926</t>
  </si>
  <si>
    <t>JEZIEL VINICIUS KOEHLER SARAIVA</t>
  </si>
  <si>
    <t>B37927</t>
  </si>
  <si>
    <t>MARCOS ROGERIO SCHELHASE</t>
  </si>
  <si>
    <t>B37928</t>
  </si>
  <si>
    <t>JONATAN RAFAEL DAHMER</t>
  </si>
  <si>
    <t>B37929</t>
  </si>
  <si>
    <t>NATALI BORBA DALTOE AZAMBUJA</t>
  </si>
  <si>
    <t>B37930</t>
  </si>
  <si>
    <t>MARIANA SANTANA GARCIA</t>
  </si>
  <si>
    <t>B37931</t>
  </si>
  <si>
    <t>PAULO RICARDO DA ROSA</t>
  </si>
  <si>
    <t>B37932</t>
  </si>
  <si>
    <t>MARIO RENATO ALVES PINHEIRO</t>
  </si>
  <si>
    <t>B37933</t>
  </si>
  <si>
    <t>LEONARDO RASSIER BARBACHAN</t>
  </si>
  <si>
    <t>B37934</t>
  </si>
  <si>
    <t>ROGERIO LUTKEMEYER</t>
  </si>
  <si>
    <t>B37935</t>
  </si>
  <si>
    <t>LIEGE NAZARIO GONCALVES DE SOUZA</t>
  </si>
  <si>
    <t>B37936</t>
  </si>
  <si>
    <t>ROMULO BANDEIRA MOTZ</t>
  </si>
  <si>
    <t>B37937</t>
  </si>
  <si>
    <t>TIAGO MORTARI TRINDADE</t>
  </si>
  <si>
    <t>B37938</t>
  </si>
  <si>
    <t>LIZIE PAULA GHIZI</t>
  </si>
  <si>
    <t>B37939</t>
  </si>
  <si>
    <t>VANESSA BARTH DORNELES</t>
  </si>
  <si>
    <t>B37940</t>
  </si>
  <si>
    <t>LUCAS GORSKI</t>
  </si>
  <si>
    <t>B37941</t>
  </si>
  <si>
    <t>MAURICIO LEMKE RIBES</t>
  </si>
  <si>
    <t>B37942</t>
  </si>
  <si>
    <t>THAYRON GOMES VIEIRA</t>
  </si>
  <si>
    <t>00770901011100</t>
  </si>
  <si>
    <t>PARCAO-BANRISUL CARTOES-GV-GERENCIA DE VENDAS</t>
  </si>
  <si>
    <t>B37943</t>
  </si>
  <si>
    <t>NADIA GIANLUPPI SCARTON</t>
  </si>
  <si>
    <t>B37944</t>
  </si>
  <si>
    <t>ALINE TAIS PIOCSTCZKOVSKI</t>
  </si>
  <si>
    <t>B37945</t>
  </si>
  <si>
    <t>DOUGLAS HENRIQUE ZINI</t>
  </si>
  <si>
    <t>11092500000000</t>
  </si>
  <si>
    <t>B37947</t>
  </si>
  <si>
    <t>FRANCINE DO ROCIO G ALVES RODRIGUES</t>
  </si>
  <si>
    <t>B37949</t>
  </si>
  <si>
    <t>CARLA DUCATTI</t>
  </si>
  <si>
    <t>B37950</t>
  </si>
  <si>
    <t>MARI ALINE SCHINOFF DALBEM</t>
  </si>
  <si>
    <t>B37951</t>
  </si>
  <si>
    <t>DANIEL JOAO CHIRNEV</t>
  </si>
  <si>
    <t>B37952</t>
  </si>
  <si>
    <t>MURILO BORGES BALINHAS</t>
  </si>
  <si>
    <t>B37953</t>
  </si>
  <si>
    <t>GUSTAVO DE ALMEIDA DUFLOTH</t>
  </si>
  <si>
    <t>B37954</t>
  </si>
  <si>
    <t>WILLIAM CARLOS DO AMARAL E SILVA</t>
  </si>
  <si>
    <t>B37955</t>
  </si>
  <si>
    <t>RAQUEL DE VASCONCELLOS BASTIANELLO</t>
  </si>
  <si>
    <t>B37956</t>
  </si>
  <si>
    <t>GUILHERME DARONCH DILDA</t>
  </si>
  <si>
    <t>B37957</t>
  </si>
  <si>
    <t>NATIELI FERRARINI</t>
  </si>
  <si>
    <t>B37958</t>
  </si>
  <si>
    <t>WILIAM LUIS ZULIAN</t>
  </si>
  <si>
    <t>B37959</t>
  </si>
  <si>
    <t>LEONARDO PERES HOHN</t>
  </si>
  <si>
    <t>B37960</t>
  </si>
  <si>
    <t>ARIEL CRISTIANO MARTINS</t>
  </si>
  <si>
    <t>B37961</t>
  </si>
  <si>
    <t>ANA MARIA DA SILVA</t>
  </si>
  <si>
    <t>B37962</t>
  </si>
  <si>
    <t>LUCIANA PAVAN</t>
  </si>
  <si>
    <t>B37963</t>
  </si>
  <si>
    <t>SIZANE MAITE BALBINOT</t>
  </si>
  <si>
    <t>B37964</t>
  </si>
  <si>
    <t>ALEXSANDRO MERG VAZ</t>
  </si>
  <si>
    <t>B37965</t>
  </si>
  <si>
    <t>ALICE CHASSOT GREIS</t>
  </si>
  <si>
    <t>B37966</t>
  </si>
  <si>
    <t>VANUSA HELENA RIVA</t>
  </si>
  <si>
    <t>B37967</t>
  </si>
  <si>
    <t>ANTONIO CERVANTES MARTINEZ FILHO</t>
  </si>
  <si>
    <t>B37969</t>
  </si>
  <si>
    <t>CYBELE INACIO ALMERINDO</t>
  </si>
  <si>
    <t>B37971</t>
  </si>
  <si>
    <t>DIEGO ESTERY DA ROCHA</t>
  </si>
  <si>
    <t>B37972</t>
  </si>
  <si>
    <t>DAIANE MARJORIE DE MORAES SANTOS</t>
  </si>
  <si>
    <t>B37973</t>
  </si>
  <si>
    <t>FERNANDO LUIS SCHMITT</t>
  </si>
  <si>
    <t>B37977</t>
  </si>
  <si>
    <t>GERSON ANDRE BOTH</t>
  </si>
  <si>
    <t>B37978</t>
  </si>
  <si>
    <t>JOAO CLAUDIO VERAS RAMOS</t>
  </si>
  <si>
    <t>B37979</t>
  </si>
  <si>
    <t>GUILHERME FURLAN</t>
  </si>
  <si>
    <t>B37981</t>
  </si>
  <si>
    <t>LIDIANE TODESCHINI DE SOUZA</t>
  </si>
  <si>
    <t>01300000069400</t>
  </si>
  <si>
    <t>BENTO GONCALVES-SANTA TERESA</t>
  </si>
  <si>
    <t>B37982</t>
  </si>
  <si>
    <t>MATIAS FRITSCH</t>
  </si>
  <si>
    <t>B37983</t>
  </si>
  <si>
    <t>LUCIANE BIAZETTO SILVEIRA</t>
  </si>
  <si>
    <t>B37984</t>
  </si>
  <si>
    <t>MARCELO COSTA PRATES</t>
  </si>
  <si>
    <t>B37985</t>
  </si>
  <si>
    <t>NEY CANTARUTTI</t>
  </si>
  <si>
    <t>B37986</t>
  </si>
  <si>
    <t>NIRESSA LEITE DOS SANTOS</t>
  </si>
  <si>
    <t>B37987</t>
  </si>
  <si>
    <t>MARCIO SILVEIRA DOS ANJOS</t>
  </si>
  <si>
    <t>B37988</t>
  </si>
  <si>
    <t>RAPHAEL SCHIOCHET</t>
  </si>
  <si>
    <t>B37989</t>
  </si>
  <si>
    <t>PAOLO HENRIQUE DONATTI</t>
  </si>
  <si>
    <t>B37991</t>
  </si>
  <si>
    <t>VANESSA BALBUENO DA ROCHA</t>
  </si>
  <si>
    <t>B37993</t>
  </si>
  <si>
    <t>PATRICIA BOEIRA DE ALMEIDA</t>
  </si>
  <si>
    <t>B37994</t>
  </si>
  <si>
    <t>STEFANI GUIMARAES VIANA</t>
  </si>
  <si>
    <t>B37995</t>
  </si>
  <si>
    <t>PRISCILLA TEIXEIRA PELLISOLI</t>
  </si>
  <si>
    <t>B37996</t>
  </si>
  <si>
    <t>TAIS BOEIRA CARDOSO</t>
  </si>
  <si>
    <t>B37997</t>
  </si>
  <si>
    <t>RACHEL MORAES SANTIAGO BOLZAN</t>
  </si>
  <si>
    <t>B38000</t>
  </si>
  <si>
    <t>RAFAEL OURIQUE</t>
  </si>
  <si>
    <t>B38001</t>
  </si>
  <si>
    <t>VINICIUS HERBACZ DA SILVA</t>
  </si>
  <si>
    <t>B38002</t>
  </si>
  <si>
    <t>MIGUEL DALLALBA</t>
  </si>
  <si>
    <t>B38003</t>
  </si>
  <si>
    <t>LEANDRO MANOZZO VANIN</t>
  </si>
  <si>
    <t>B38004</t>
  </si>
  <si>
    <t>DIONEIA DAS NEVES LUZ</t>
  </si>
  <si>
    <t>B38005</t>
  </si>
  <si>
    <t>EDUARDO BARIN FACIN</t>
  </si>
  <si>
    <t>B38006</t>
  </si>
  <si>
    <t>ERIKSEN DA SILVA</t>
  </si>
  <si>
    <t>B38007</t>
  </si>
  <si>
    <t>ADRIANA ROLIM VIANNA GREGORY</t>
  </si>
  <si>
    <t>B38009</t>
  </si>
  <si>
    <t>GUILHERME MANKE DA SILVA</t>
  </si>
  <si>
    <t>B38010</t>
  </si>
  <si>
    <t>ANIDRIA MEDEIROS</t>
  </si>
  <si>
    <t>B38014</t>
  </si>
  <si>
    <t>LUCIANO MOREIRA MENEGASSI</t>
  </si>
  <si>
    <t>B38016</t>
  </si>
  <si>
    <t>CAROLINE DOS SANTOS FONSECA</t>
  </si>
  <si>
    <t>B38017</t>
  </si>
  <si>
    <t>MAIARA KAUFFMANN</t>
  </si>
  <si>
    <t>B38020</t>
  </si>
  <si>
    <t>RICARDO FERREIRA PAIVA</t>
  </si>
  <si>
    <t>B38021</t>
  </si>
  <si>
    <t>TAIZA DA ROSA BALVERDU</t>
  </si>
  <si>
    <t>04302500000000</t>
  </si>
  <si>
    <t>B38022</t>
  </si>
  <si>
    <t>ROBERTO LORENZINI RIBEIRO BATISTA</t>
  </si>
  <si>
    <t>B38024</t>
  </si>
  <si>
    <t>TATIANE LOPES MOYSES STEINDORFF</t>
  </si>
  <si>
    <t>B38026</t>
  </si>
  <si>
    <t>SILVANE BREGALDA</t>
  </si>
  <si>
    <t>B38027</t>
  </si>
  <si>
    <t>TAIS COPETTI FRAGA</t>
  </si>
  <si>
    <t>B38028</t>
  </si>
  <si>
    <t>THIAGO MADRUGA GOMES</t>
  </si>
  <si>
    <t>B38029</t>
  </si>
  <si>
    <t>ANA CAROLINA BORGES MARQUES RIBEIRO</t>
  </si>
  <si>
    <t>B38030</t>
  </si>
  <si>
    <t>ANE MICHELE VIDOR</t>
  </si>
  <si>
    <t>B38031</t>
  </si>
  <si>
    <t>RAFAEL ABREU PEREIRA</t>
  </si>
  <si>
    <t>B38032</t>
  </si>
  <si>
    <t>ARYANNE CRISTINA TORRES NUNES</t>
  </si>
  <si>
    <t>B38034</t>
  </si>
  <si>
    <t>RAQUEL HAAS DA CRUZ</t>
  </si>
  <si>
    <t>B38035</t>
  </si>
  <si>
    <t>RENATA CORREA ECHAURI</t>
  </si>
  <si>
    <t>B38036</t>
  </si>
  <si>
    <t>CAROLINE ANDRADE BASTOS DA SILVA</t>
  </si>
  <si>
    <t>B38037</t>
  </si>
  <si>
    <t>CELIA REGINA DE ARAUJO ORIGE</t>
  </si>
  <si>
    <t>B38038</t>
  </si>
  <si>
    <t>CAROLINE DA SILVA HABERKAMP GOMEZ</t>
  </si>
  <si>
    <t>B38040</t>
  </si>
  <si>
    <t>CESAR AUGUSTO DA SILVA STAMATTO</t>
  </si>
  <si>
    <t>B38042</t>
  </si>
  <si>
    <t>JOAO EUGENIO DE MOURA</t>
  </si>
  <si>
    <t>B38043</t>
  </si>
  <si>
    <t>FERNANDO ROXO BORGES</t>
  </si>
  <si>
    <t>B38044</t>
  </si>
  <si>
    <t>FILIPE ANDRADE</t>
  </si>
  <si>
    <t>B38045</t>
  </si>
  <si>
    <t>KENYA VENUSA LAMPERT</t>
  </si>
  <si>
    <t>B38046</t>
  </si>
  <si>
    <t>AARON GABRIEL DA GAMA LAZZARINI</t>
  </si>
  <si>
    <t>B38047</t>
  </si>
  <si>
    <t>GABRIELA BITTENCOURT SCHIVITZ</t>
  </si>
  <si>
    <t>B38048</t>
  </si>
  <si>
    <t>DANIEL RENAN MOSER</t>
  </si>
  <si>
    <t>B38049</t>
  </si>
  <si>
    <t>LUANA SIQUEIRA DA GLORIA</t>
  </si>
  <si>
    <t>B38051</t>
  </si>
  <si>
    <t>DIEGO XIMENES LONDERO</t>
  </si>
  <si>
    <t>B38052</t>
  </si>
  <si>
    <t>LUIS FERNANDO PAIM SCHMIDT</t>
  </si>
  <si>
    <t>B38053</t>
  </si>
  <si>
    <t>JOANA GRAZZIOTIN ANTONIO</t>
  </si>
  <si>
    <t>B38055</t>
  </si>
  <si>
    <t>RODRIGO EIDELWEIN</t>
  </si>
  <si>
    <t>B38056</t>
  </si>
  <si>
    <t>SUSANA MULLER FORNARI</t>
  </si>
  <si>
    <t>B38058</t>
  </si>
  <si>
    <t>RAQUEL RIBAS AZAMBUJA</t>
  </si>
  <si>
    <t>B38059</t>
  </si>
  <si>
    <t>TALITA MARINHEIRO PEREIRA</t>
  </si>
  <si>
    <t>B38060</t>
  </si>
  <si>
    <t>TATIANE REGINA AMANDO VIDAL</t>
  </si>
  <si>
    <t>B38061</t>
  </si>
  <si>
    <t>RICARDO POSSEBON RODRIGUES</t>
  </si>
  <si>
    <t>B38062</t>
  </si>
  <si>
    <t>WAGNER NASCIMENTO DOS SANTOS</t>
  </si>
  <si>
    <t>B38063</t>
  </si>
  <si>
    <t>ROBERTA DONDONI</t>
  </si>
  <si>
    <t>B38064</t>
  </si>
  <si>
    <t>RODRIGO BRAGA SCOP</t>
  </si>
  <si>
    <t>B38065</t>
  </si>
  <si>
    <t>FERNANDO JAEGER MARQUES</t>
  </si>
  <si>
    <t>B38066</t>
  </si>
  <si>
    <t>ALESSANDRA INES NICARETTA REGERT</t>
  </si>
  <si>
    <t>B38067</t>
  </si>
  <si>
    <t>PAULO RICARDO ROBASKI DA SILVA</t>
  </si>
  <si>
    <t>B38068</t>
  </si>
  <si>
    <t>ADRIANA BIASOLI SCREMIN</t>
  </si>
  <si>
    <t>B38069</t>
  </si>
  <si>
    <t>ANELISE SCHNEIDER CALDINI</t>
  </si>
  <si>
    <t>B38070</t>
  </si>
  <si>
    <t>ADRIANA PRADO</t>
  </si>
  <si>
    <t>B38071</t>
  </si>
  <si>
    <t>ARACELI WATTHIER KREUTZBERG</t>
  </si>
  <si>
    <t>B38072</t>
  </si>
  <si>
    <t>ALESSANDRA SILVEIRA MARCHESAN DAMIAN</t>
  </si>
  <si>
    <t>B38073</t>
  </si>
  <si>
    <t>BIANCA ORLING KNEVITZ</t>
  </si>
  <si>
    <t>B38075</t>
  </si>
  <si>
    <t>BRUNO DE FREITAS PINTO</t>
  </si>
  <si>
    <t>00282500000000</t>
  </si>
  <si>
    <t>B38076</t>
  </si>
  <si>
    <t>ALINE PIAZZA</t>
  </si>
  <si>
    <t>B38077</t>
  </si>
  <si>
    <t>CARLOS AUGUSTO RIBEIRO</t>
  </si>
  <si>
    <t>B38078</t>
  </si>
  <si>
    <t>CAROLINA ROCHA OLIVEIRA WAYERBACHER</t>
  </si>
  <si>
    <t>B38079</t>
  </si>
  <si>
    <t>AMANDA LETICIA NUMER</t>
  </si>
  <si>
    <t>B38080</t>
  </si>
  <si>
    <t>CATERINE FYDRYSZEWSKI FISCHER</t>
  </si>
  <si>
    <t>B38081</t>
  </si>
  <si>
    <t>CLAUDIA REGINA DE LIMA AGUIRRE</t>
  </si>
  <si>
    <t>B38082</t>
  </si>
  <si>
    <t>ANA CRISTINA PAVANATTO</t>
  </si>
  <si>
    <t>B38083</t>
  </si>
  <si>
    <t>CLOVIS RICARDO DA SILVA LAUTERT</t>
  </si>
  <si>
    <t>B38084</t>
  </si>
  <si>
    <t>CHRISTIAN ZANCANARO PIRES</t>
  </si>
  <si>
    <t>B38085</t>
  </si>
  <si>
    <t>DANIELA SILVA PERLI</t>
  </si>
  <si>
    <t>B38086</t>
  </si>
  <si>
    <t>DIEYSON KIEVEL LEAL</t>
  </si>
  <si>
    <t>B38087</t>
  </si>
  <si>
    <t>ELIANE DA SILVA MACHADO</t>
  </si>
  <si>
    <t>B38088</t>
  </si>
  <si>
    <t>CRISTINA BOCIAN</t>
  </si>
  <si>
    <t>B38089</t>
  </si>
  <si>
    <t>NEIA STEFANELLO GARLET BORGES</t>
  </si>
  <si>
    <t>B38090</t>
  </si>
  <si>
    <t>FABIANO RODRIGUES</t>
  </si>
  <si>
    <t>B38092</t>
  </si>
  <si>
    <t>GRAZIELA BARBISAN</t>
  </si>
  <si>
    <t>B38094</t>
  </si>
  <si>
    <t>CRISTIANO STEYER SILVA</t>
  </si>
  <si>
    <t>00100830411000</t>
  </si>
  <si>
    <t>NEGOCIOS ESPECIAIS-GPCFO-GER PRO FIN-CH</t>
  </si>
  <si>
    <t>B38095</t>
  </si>
  <si>
    <t>GUSTAVO DUARTE WALTEREITH KOCH</t>
  </si>
  <si>
    <t>B38096</t>
  </si>
  <si>
    <t>HENRIQUE LUIS MARCHIORETTO</t>
  </si>
  <si>
    <t>B38097</t>
  </si>
  <si>
    <t>LEONARDO ALBERNAZ CARDOSO</t>
  </si>
  <si>
    <t>B38098</t>
  </si>
  <si>
    <t>HERON HOFFERBER</t>
  </si>
  <si>
    <t>B38099</t>
  </si>
  <si>
    <t>INACIO RICARDO FERREIRA DA COSTA</t>
  </si>
  <si>
    <t>10280000103300</t>
  </si>
  <si>
    <t>DO VALE CACHOEIRINHA-PA MORADA DO VALE</t>
  </si>
  <si>
    <t>B38100</t>
  </si>
  <si>
    <t>LEONARDO BRENNER FLECK</t>
  </si>
  <si>
    <t>B38101</t>
  </si>
  <si>
    <t>IARA MARIA DOS SANTOS PEREIRA</t>
  </si>
  <si>
    <t>10991160000000</t>
  </si>
  <si>
    <t>PALACIO DA JUSTICA-FORMACAO</t>
  </si>
  <si>
    <t>B38102</t>
  </si>
  <si>
    <t>LEONARDO DA SILVEIRA OLSON</t>
  </si>
  <si>
    <t>B38103</t>
  </si>
  <si>
    <t>LUIS RODRIGO DA SILVA FREITAS</t>
  </si>
  <si>
    <t>B38104</t>
  </si>
  <si>
    <t>LEONARDO RODRIGUES DE LEONE</t>
  </si>
  <si>
    <t>B38105</t>
  </si>
  <si>
    <t>JANDEARA KIDRYCKI</t>
  </si>
  <si>
    <t>B38106</t>
  </si>
  <si>
    <t>MAILSON RODRIGUES DOS SANTOS</t>
  </si>
  <si>
    <t>B38107</t>
  </si>
  <si>
    <t>LISANDRA JOHNSON DUARTE DE OLIVEIRA</t>
  </si>
  <si>
    <t>B38108</t>
  </si>
  <si>
    <t>INGRID RICHTER</t>
  </si>
  <si>
    <t>B38109</t>
  </si>
  <si>
    <t>LUCAS ANTONIO RIBEIRO</t>
  </si>
  <si>
    <t>B38110</t>
  </si>
  <si>
    <t>JONATAS RIENZO</t>
  </si>
  <si>
    <t>B38111</t>
  </si>
  <si>
    <t>MARCELO ROBAINA DOS SANTOS</t>
  </si>
  <si>
    <t>B38112</t>
  </si>
  <si>
    <t>LUCAS BOTH</t>
  </si>
  <si>
    <t>B38113</t>
  </si>
  <si>
    <t>JOAO PAULO DE ABREU</t>
  </si>
  <si>
    <t>B38115</t>
  </si>
  <si>
    <t>MARCOS BRUM FREIRE</t>
  </si>
  <si>
    <t>B38118</t>
  </si>
  <si>
    <t>JOSE ROBERTO RODRIGUES PEREIRA</t>
  </si>
  <si>
    <t>B38119</t>
  </si>
  <si>
    <t>RODRIGO TRIACA</t>
  </si>
  <si>
    <t>B38120</t>
  </si>
  <si>
    <t>JULIANE SANTOS GIACOMIN</t>
  </si>
  <si>
    <t>B38121</t>
  </si>
  <si>
    <t>JULIANO RENATO VOLFF DA SILVA</t>
  </si>
  <si>
    <t>B38122</t>
  </si>
  <si>
    <t>DANIEL BIERHALS SCHUTZ</t>
  </si>
  <si>
    <t>B38123</t>
  </si>
  <si>
    <t>RENATA VELLEDA</t>
  </si>
  <si>
    <t>B38124</t>
  </si>
  <si>
    <t>SILVIA REGINA DE CARVALHO CHAVES</t>
  </si>
  <si>
    <t>B38125</t>
  </si>
  <si>
    <t>MICHEL LUNKES CEZAR</t>
  </si>
  <si>
    <t>B38126</t>
  </si>
  <si>
    <t>KADHIJA MELLO DE ABREU</t>
  </si>
  <si>
    <t>B38127</t>
  </si>
  <si>
    <t>KAYANA GARCIA COUSSIRAT</t>
  </si>
  <si>
    <t>B38129</t>
  </si>
  <si>
    <t>KARINE SOARES MACIEL</t>
  </si>
  <si>
    <t>01601160000000</t>
  </si>
  <si>
    <t>CAMAQUA-FORMACAO</t>
  </si>
  <si>
    <t>B38130</t>
  </si>
  <si>
    <t>MICHELINE DOS SANTOS PADILHA</t>
  </si>
  <si>
    <t>B38131</t>
  </si>
  <si>
    <t>SILVIA REGINA GARCIA DA SILVA</t>
  </si>
  <si>
    <t>B38132</t>
  </si>
  <si>
    <t>STEFANIE FERREIRA DE OLIVEIRA</t>
  </si>
  <si>
    <t>B38135</t>
  </si>
  <si>
    <t>PEDRO ALOISIO MEINERZ</t>
  </si>
  <si>
    <t>B38136</t>
  </si>
  <si>
    <t>DANIELA FAGUNDES SOSA</t>
  </si>
  <si>
    <t>B38137</t>
  </si>
  <si>
    <t>RICARDO LARRI FAVILA RODRIGUES</t>
  </si>
  <si>
    <t>B38138</t>
  </si>
  <si>
    <t>VANESSA DAVILA LANZA</t>
  </si>
  <si>
    <t>B38139</t>
  </si>
  <si>
    <t>TATIANA MARA LIA</t>
  </si>
  <si>
    <t>B38141</t>
  </si>
  <si>
    <t>RICARDO QUEVEDO DA SILVEIRA</t>
  </si>
  <si>
    <t>B38142</t>
  </si>
  <si>
    <t>FELIPE RODOLFO HAAG</t>
  </si>
  <si>
    <t>B38144</t>
  </si>
  <si>
    <t>ROBERTA GARCIA CRUZ FELBER</t>
  </si>
  <si>
    <t>B38145</t>
  </si>
  <si>
    <t>VICTORIA CERSKI DE MELLO</t>
  </si>
  <si>
    <t>B38148</t>
  </si>
  <si>
    <t>FELIPE XAVIER SELINGER</t>
  </si>
  <si>
    <t>B38150</t>
  </si>
  <si>
    <t>VIVIANE DE LIMA MARGARIDA</t>
  </si>
  <si>
    <t>B38151</t>
  </si>
  <si>
    <t>VITORUGO AVILA GONCALVES</t>
  </si>
  <si>
    <t>B38152</t>
  </si>
  <si>
    <t>UBIRAJARA PIRAINE ROSA</t>
  </si>
  <si>
    <t>B38153</t>
  </si>
  <si>
    <t>SIMONE LEITAO WAICHEL</t>
  </si>
  <si>
    <t>B38154</t>
  </si>
  <si>
    <t>ALINE BRAMATTI VANI</t>
  </si>
  <si>
    <t>B38155</t>
  </si>
  <si>
    <t>CASSIANE BERTASI</t>
  </si>
  <si>
    <t>B38156</t>
  </si>
  <si>
    <t>BRUNA DE LIMA MOTA</t>
  </si>
  <si>
    <t>B38157</t>
  </si>
  <si>
    <t>ALAN BARRIQUEL</t>
  </si>
  <si>
    <t>B38158</t>
  </si>
  <si>
    <t>ALESSANDRA GUERREIRO PIMEL</t>
  </si>
  <si>
    <t>B38159</t>
  </si>
  <si>
    <t>CHARLENE FIORINI DA SILVA</t>
  </si>
  <si>
    <t>B38160</t>
  </si>
  <si>
    <t>ALINE DE ALMEIDA LARA</t>
  </si>
  <si>
    <t>B38161</t>
  </si>
  <si>
    <t>CRISTIELE SULZBACH ZARTH</t>
  </si>
  <si>
    <t>B38162</t>
  </si>
  <si>
    <t>ANDERSON ADAMI</t>
  </si>
  <si>
    <t>B38163</t>
  </si>
  <si>
    <t>BRUNO DA SILVA STRACKE</t>
  </si>
  <si>
    <t>B38164</t>
  </si>
  <si>
    <t>ANDERSON CARVALHO DE ALMEIDA</t>
  </si>
  <si>
    <t>B38165</t>
  </si>
  <si>
    <t>CLAITON RODRIGO GONCALVES</t>
  </si>
  <si>
    <t>B38166</t>
  </si>
  <si>
    <t>ANDREI RODRIGUES WOCIECHOSKI</t>
  </si>
  <si>
    <t>B38167</t>
  </si>
  <si>
    <t>ANGELA MARIA BERETA HARDTKE</t>
  </si>
  <si>
    <t>B38168</t>
  </si>
  <si>
    <t>CAREN DAIENE CORREIA DA SILVEIRA</t>
  </si>
  <si>
    <t>B38169</t>
  </si>
  <si>
    <t>CLAUDIR MATHEUS DOS SANTOS</t>
  </si>
  <si>
    <t>B38170</t>
  </si>
  <si>
    <t>ANGELICA SOHNE</t>
  </si>
  <si>
    <t>B38171</t>
  </si>
  <si>
    <t>DANIELA GALLAS TREVISAN</t>
  </si>
  <si>
    <t>B38172</t>
  </si>
  <si>
    <t>BEIBIANE TELES BAPS</t>
  </si>
  <si>
    <t>B38173</t>
  </si>
  <si>
    <t>CLOVIS BONINI</t>
  </si>
  <si>
    <t>B38175</t>
  </si>
  <si>
    <t>CARLOS PAULI SCHEEREN</t>
  </si>
  <si>
    <t>B38176</t>
  </si>
  <si>
    <t>DIEISON NICKHORN</t>
  </si>
  <si>
    <t>B38177</t>
  </si>
  <si>
    <t>CAROLINE KUKUL CAREGNATTO</t>
  </si>
  <si>
    <t>B38178</t>
  </si>
  <si>
    <t>DORIS FATIMA PIEREZAN BARBIERI</t>
  </si>
  <si>
    <t>B38179</t>
  </si>
  <si>
    <t>CAROLINE DOS SANTOS LUNELLI</t>
  </si>
  <si>
    <t>B38180</t>
  </si>
  <si>
    <t>DANIEL CARRARO TOMASINI</t>
  </si>
  <si>
    <t>B38181</t>
  </si>
  <si>
    <t>DOUGLAS AUGUSTO REGINATTO</t>
  </si>
  <si>
    <t>B38182</t>
  </si>
  <si>
    <t>ELISA CECILIA CORTELETTI OTT</t>
  </si>
  <si>
    <t>B38183</t>
  </si>
  <si>
    <t>DANIELI TAISA STECCA PEDROLO SCHRAIBER</t>
  </si>
  <si>
    <t>B38184</t>
  </si>
  <si>
    <t>DANUBIA NASCIMENTO</t>
  </si>
  <si>
    <t>B38185</t>
  </si>
  <si>
    <t>CHRYSTIAN RICARDO ENGEL SEGER</t>
  </si>
  <si>
    <t>B38186</t>
  </si>
  <si>
    <t>ESTER MARIA LANGNER DIEL</t>
  </si>
  <si>
    <t>B38187</t>
  </si>
  <si>
    <t>DEBORA DOMINGUES</t>
  </si>
  <si>
    <t>B38188</t>
  </si>
  <si>
    <t>DAIANE MICHELI KOTZ</t>
  </si>
  <si>
    <t>B38189</t>
  </si>
  <si>
    <t>EVANDRO POZER</t>
  </si>
  <si>
    <t>B38190</t>
  </si>
  <si>
    <t>EDEMUR LAFOURCADE MARCONDES</t>
  </si>
  <si>
    <t>B38191</t>
  </si>
  <si>
    <t>FABIANE DA SILVA MONTEIRO</t>
  </si>
  <si>
    <t>B38192</t>
  </si>
  <si>
    <t>DEISE DAIANE SCHONINGER</t>
  </si>
  <si>
    <t>B38193</t>
  </si>
  <si>
    <t>ELIANE BEATRIZ BIRCK</t>
  </si>
  <si>
    <t>B38194</t>
  </si>
  <si>
    <t>EVERTON ZULIAN</t>
  </si>
  <si>
    <t>B38195</t>
  </si>
  <si>
    <t>FABIO MARCELO LOESER</t>
  </si>
  <si>
    <t>B38196</t>
  </si>
  <si>
    <t>DEISE VENZKE HAAS</t>
  </si>
  <si>
    <t>B38197</t>
  </si>
  <si>
    <t>DAIANE MICHELIN</t>
  </si>
  <si>
    <t>B38198</t>
  </si>
  <si>
    <t>GABRIELA ALVES TEIXEIRA</t>
  </si>
  <si>
    <t>B38199</t>
  </si>
  <si>
    <t>DALTON LUIZ FRIEDRICH</t>
  </si>
  <si>
    <t>B38200</t>
  </si>
  <si>
    <t>FELIPE STEFANELLO</t>
  </si>
  <si>
    <t>B38201</t>
  </si>
  <si>
    <t>FABIO AMARAL CARVALHO</t>
  </si>
  <si>
    <t>B38202</t>
  </si>
  <si>
    <t>FERNANDA BAPTISTA DA SILVA</t>
  </si>
  <si>
    <t>B38203</t>
  </si>
  <si>
    <t>HENRIQUE CORREA OLIVEIRA</t>
  </si>
  <si>
    <t>B38204</t>
  </si>
  <si>
    <t>ALEXANDRE DE OLIVEIRA</t>
  </si>
  <si>
    <t>B38205</t>
  </si>
  <si>
    <t>FABIO BASTOS RUFINO</t>
  </si>
  <si>
    <t>B38206</t>
  </si>
  <si>
    <t>GUILHERME BIAZUS RECH</t>
  </si>
  <si>
    <t>B38207</t>
  </si>
  <si>
    <t>FERNANDA MOCELIN</t>
  </si>
  <si>
    <t>B38208</t>
  </si>
  <si>
    <t>IGOR OLIVEIRA NADALON</t>
  </si>
  <si>
    <t>B38209</t>
  </si>
  <si>
    <t>GUSTAVO LUIZ STURMER</t>
  </si>
  <si>
    <t>B38210</t>
  </si>
  <si>
    <t>IEDA OLIVEIRA RODRIGUES</t>
  </si>
  <si>
    <t>B38211</t>
  </si>
  <si>
    <t>IRACI LOLATO RIQUETTI</t>
  </si>
  <si>
    <t>B38212</t>
  </si>
  <si>
    <t>KAREN GOLDANI ALVES</t>
  </si>
  <si>
    <t>B38213</t>
  </si>
  <si>
    <t>LAIS TRENTIN</t>
  </si>
  <si>
    <t>B38214</t>
  </si>
  <si>
    <t>LEILA BOSCATO GARCIA</t>
  </si>
  <si>
    <t>B38215</t>
  </si>
  <si>
    <t>LUCIANO FERNANDES</t>
  </si>
  <si>
    <t>B38216</t>
  </si>
  <si>
    <t>LEONARDO BLANCO MOLINA</t>
  </si>
  <si>
    <t>B38217</t>
  </si>
  <si>
    <t>LETICIA SCOLMEISTER ROSA</t>
  </si>
  <si>
    <t>B38218</t>
  </si>
  <si>
    <t>LUCIENE RAFAELA ROSINSKI MEDEIROS</t>
  </si>
  <si>
    <t>B38220</t>
  </si>
  <si>
    <t>MARCIO ANDRE ROCHINSKI</t>
  </si>
  <si>
    <t>B38221</t>
  </si>
  <si>
    <t>JOLCEMAR ZENI</t>
  </si>
  <si>
    <t>B38222</t>
  </si>
  <si>
    <t>MARCOS VINICIUS DA SILVA</t>
  </si>
  <si>
    <t>B38223</t>
  </si>
  <si>
    <t>JONATAN HENRIQUE SILVA DE ANDRADE</t>
  </si>
  <si>
    <t>B38224</t>
  </si>
  <si>
    <t>JOSE AUGUSTO MUNARI RIBEIRO</t>
  </si>
  <si>
    <t>B38225</t>
  </si>
  <si>
    <t>JULIANE DE CESARO</t>
  </si>
  <si>
    <t>B38226</t>
  </si>
  <si>
    <t>MARCOS VINICIUS KNEBEL</t>
  </si>
  <si>
    <t>B38227</t>
  </si>
  <si>
    <t>JULIANO MAURICIO BORDIGNON</t>
  </si>
  <si>
    <t>B38228</t>
  </si>
  <si>
    <t>MARIANE BASSO</t>
  </si>
  <si>
    <t>B38229</t>
  </si>
  <si>
    <t>MARIANE NEUMANN DEMARCO</t>
  </si>
  <si>
    <t>B38230</t>
  </si>
  <si>
    <t>MARINA DEBONA</t>
  </si>
  <si>
    <t>B38231</t>
  </si>
  <si>
    <t>MERLIN ALINE MULLER ARNT</t>
  </si>
  <si>
    <t>B38232</t>
  </si>
  <si>
    <t>MARINA ESBERCI BORDIN</t>
  </si>
  <si>
    <t>B38233</t>
  </si>
  <si>
    <t>MICHELE FABIOLA BIELUCZYK</t>
  </si>
  <si>
    <t>B38234</t>
  </si>
  <si>
    <t>JAQUELINE LUIZA DA MAIA TOZI</t>
  </si>
  <si>
    <t>B38235</t>
  </si>
  <si>
    <t>MARISA CARNETE</t>
  </si>
  <si>
    <t>B38236</t>
  </si>
  <si>
    <t>MOISES JACUNIAK</t>
  </si>
  <si>
    <t>B38237</t>
  </si>
  <si>
    <t>JEFERSON HOLZ</t>
  </si>
  <si>
    <t>B38238</t>
  </si>
  <si>
    <t>MORGANA DE CASTILHOS SILVA</t>
  </si>
  <si>
    <t>B38239</t>
  </si>
  <si>
    <t>JEFERSON LUIZ RAUPP</t>
  </si>
  <si>
    <t>B38240</t>
  </si>
  <si>
    <t>JOBERTHAN SILVA DOS SANTOS</t>
  </si>
  <si>
    <t>B38241</t>
  </si>
  <si>
    <t>JOELMA TRAJANO LOPES</t>
  </si>
  <si>
    <t>B38242</t>
  </si>
  <si>
    <t>LILIANE LOPES DAMIAO</t>
  </si>
  <si>
    <t>B38243</t>
  </si>
  <si>
    <t>MARLON RODRIGO BERNARDI</t>
  </si>
  <si>
    <t>B38244</t>
  </si>
  <si>
    <t>MARCO ANTONIO SA DE SOUZA</t>
  </si>
  <si>
    <t>B38245</t>
  </si>
  <si>
    <t>MATHEUS RUSCHEL GRAEBIN DE PAULA</t>
  </si>
  <si>
    <t>B38246</t>
  </si>
  <si>
    <t>NARIEL ARNEMANN</t>
  </si>
  <si>
    <t>B38247</t>
  </si>
  <si>
    <t>LISIANI QUINTANA MALAGUES</t>
  </si>
  <si>
    <t>B38249</t>
  </si>
  <si>
    <t>SIMONE CRISTIANE FUNGHETTO</t>
  </si>
  <si>
    <t>B38250</t>
  </si>
  <si>
    <t>PATRICIA ANVERSA FOCHI</t>
  </si>
  <si>
    <t>B38251</t>
  </si>
  <si>
    <t>SABRINA ARNOLDO FACHINI</t>
  </si>
  <si>
    <t>06000000083200</t>
  </si>
  <si>
    <t>ESMERALDA-PINHAL DA SERRA</t>
  </si>
  <si>
    <t>B38252</t>
  </si>
  <si>
    <t>SABRINA CERCHIARI</t>
  </si>
  <si>
    <t>B38253</t>
  </si>
  <si>
    <t>LUANA DA SILVA ROLIM</t>
  </si>
  <si>
    <t>B38254</t>
  </si>
  <si>
    <t>REGINA OURIQUE RENNER TELLES</t>
  </si>
  <si>
    <t>03700000071000</t>
  </si>
  <si>
    <t>SANTO ANGELO-P M VITORIA DAS MISSOE</t>
  </si>
  <si>
    <t>B38255</t>
  </si>
  <si>
    <t>TAIRONI HAAS SEIXAS</t>
  </si>
  <si>
    <t>B38256</t>
  </si>
  <si>
    <t>PATRICIA GUTHS KAPPAUN</t>
  </si>
  <si>
    <t>B38257</t>
  </si>
  <si>
    <t>LUCIANA BERNARDES</t>
  </si>
  <si>
    <t>B38258</t>
  </si>
  <si>
    <t>SANDRA DE FATIMA STOCHERO</t>
  </si>
  <si>
    <t>B38259</t>
  </si>
  <si>
    <t>TATIANA PEDO DELAZZERI</t>
  </si>
  <si>
    <t>B38260</t>
  </si>
  <si>
    <t>RAQUEL DE FATIMA NASCIMENTO PRESTES</t>
  </si>
  <si>
    <t>B38261</t>
  </si>
  <si>
    <t>LUCIANA DOS SANTOS</t>
  </si>
  <si>
    <t>B38262</t>
  </si>
  <si>
    <t>SILMARA DE OLIVEIRA NINOV</t>
  </si>
  <si>
    <t>B38264</t>
  </si>
  <si>
    <t>TATIANE HAUSCHILD</t>
  </si>
  <si>
    <t>B38265</t>
  </si>
  <si>
    <t>REIMAR KAPPES</t>
  </si>
  <si>
    <t>B38266</t>
  </si>
  <si>
    <t>LUCIANA PERUZZO</t>
  </si>
  <si>
    <t>B38267</t>
  </si>
  <si>
    <t>WERNER HARTFELDER</t>
  </si>
  <si>
    <t>B38268</t>
  </si>
  <si>
    <t>VANDREIA MEDEIROS RIBAS</t>
  </si>
  <si>
    <t>B38269</t>
  </si>
  <si>
    <t>SILVANA PELLENZ</t>
  </si>
  <si>
    <t>B38270</t>
  </si>
  <si>
    <t>ZEQUIEL GRACIOLA</t>
  </si>
  <si>
    <t>B38271</t>
  </si>
  <si>
    <t>RODRIGO DE BAIRROS ALVES</t>
  </si>
  <si>
    <t>B38272</t>
  </si>
  <si>
    <t>RODRIGO DE OLIVEIRA AVILA</t>
  </si>
  <si>
    <t>B38273</t>
  </si>
  <si>
    <t>MARISTELA AVILA DIAS</t>
  </si>
  <si>
    <t>B38274</t>
  </si>
  <si>
    <t>LUIZ CESAR DOS SANTOS SABADINI</t>
  </si>
  <si>
    <t>B38275</t>
  </si>
  <si>
    <t>RONALDO COMIRAN</t>
  </si>
  <si>
    <t>B38276</t>
  </si>
  <si>
    <t>ROSIELI DELCI KRUGER</t>
  </si>
  <si>
    <t>B38277</t>
  </si>
  <si>
    <t>REGINA DIOGA PELISSARO</t>
  </si>
  <si>
    <t>B38279</t>
  </si>
  <si>
    <t>RUDINEI SCHNEIDER</t>
  </si>
  <si>
    <t>B38280</t>
  </si>
  <si>
    <t>RAQUEL ROMERO MILAN</t>
  </si>
  <si>
    <t>B38281</t>
  </si>
  <si>
    <t>PAULA CRISTINA SPIES</t>
  </si>
  <si>
    <t>B38282</t>
  </si>
  <si>
    <t>PAULA JANQUIELE HAACH MACHADO</t>
  </si>
  <si>
    <t>B38283</t>
  </si>
  <si>
    <t>BRUNO KONZEN</t>
  </si>
  <si>
    <t>01712500000000</t>
  </si>
  <si>
    <t>B38284</t>
  </si>
  <si>
    <t>RAFAEL SCHEUNEMANN</t>
  </si>
  <si>
    <t>B38285</t>
  </si>
  <si>
    <t>ADELINA LISETE SCHUMANN</t>
  </si>
  <si>
    <t>B38286</t>
  </si>
  <si>
    <t>ALEX CZERVINSKI</t>
  </si>
  <si>
    <t>B38287</t>
  </si>
  <si>
    <t>ANGELICA MODEL EVALDT</t>
  </si>
  <si>
    <t>B38288</t>
  </si>
  <si>
    <t>ALEXANDRE ROSA SILVEIRA</t>
  </si>
  <si>
    <t>B38289</t>
  </si>
  <si>
    <t>ADAILTON MENEZES DE ARAUJO</t>
  </si>
  <si>
    <t>B38290</t>
  </si>
  <si>
    <t>ADRIANA DOS SANTOS</t>
  </si>
  <si>
    <t>B38292</t>
  </si>
  <si>
    <t>ADRIANA KAROLINE DA SILVA</t>
  </si>
  <si>
    <t>B38293</t>
  </si>
  <si>
    <t>ALINE SCHEER DA SILVA</t>
  </si>
  <si>
    <t>B38294</t>
  </si>
  <si>
    <t>ANA CLAUDIA VIANA</t>
  </si>
  <si>
    <t>B38296</t>
  </si>
  <si>
    <t>ADRIANA LAURA AMARAL MALVEZZI</t>
  </si>
  <si>
    <t>B38298</t>
  </si>
  <si>
    <t>ADRIANA SITYA NORDIN</t>
  </si>
  <si>
    <t>B38299</t>
  </si>
  <si>
    <t>ANDREA IOST DE FREITAS</t>
  </si>
  <si>
    <t>B38300</t>
  </si>
  <si>
    <t>ANDREY GEOVANE TOLEDO PINTOS</t>
  </si>
  <si>
    <t>B38301</t>
  </si>
  <si>
    <t>ALBERI RODRIGUES COSTA</t>
  </si>
  <si>
    <t>B38303</t>
  </si>
  <si>
    <t>ALEX FABIANO DE OLIVEIRA MACHADO</t>
  </si>
  <si>
    <t>B38304</t>
  </si>
  <si>
    <t>BRUNO GEISS DOS REIS</t>
  </si>
  <si>
    <t>B38306</t>
  </si>
  <si>
    <t>BRUNO SARAIVA GARCIA</t>
  </si>
  <si>
    <t>B38307</t>
  </si>
  <si>
    <t>ALECSANDRE ALOISIO LUTZ</t>
  </si>
  <si>
    <t>B38308</t>
  </si>
  <si>
    <t>BARBARA KEGLIS MACHADO</t>
  </si>
  <si>
    <t>B38309</t>
  </si>
  <si>
    <t>CARINE SANTOS DA ROSA</t>
  </si>
  <si>
    <t>B38310</t>
  </si>
  <si>
    <t>ALESSANDRA SCHNEIDER DE ARAUJO</t>
  </si>
  <si>
    <t>B38311</t>
  </si>
  <si>
    <t>CLAUDIA ANDREA GRUM</t>
  </si>
  <si>
    <t>B38312</t>
  </si>
  <si>
    <t>BRUNO DOS SANTOS BERMANN</t>
  </si>
  <si>
    <t>B38313</t>
  </si>
  <si>
    <t>CLOVIS ASPIR JUNIOR</t>
  </si>
  <si>
    <t>B38314</t>
  </si>
  <si>
    <t>AMILCAR SULZBACH PEIXOTO</t>
  </si>
  <si>
    <t>B38316</t>
  </si>
  <si>
    <t>ANDRESSA CAROLINE SANTOS ALMEIDA</t>
  </si>
  <si>
    <t>B38317</t>
  </si>
  <si>
    <t>CRISTIANE SAGLIO MACHADO GONCALVES</t>
  </si>
  <si>
    <t>B38318</t>
  </si>
  <si>
    <t>CRISTIANO BRUNO ROSSAROLLA</t>
  </si>
  <si>
    <t>B38319</t>
  </si>
  <si>
    <t>DEBORA WINICKI VAGHETTI</t>
  </si>
  <si>
    <t>B38321</t>
  </si>
  <si>
    <t>DEIVIDI DA SILVA COSTA</t>
  </si>
  <si>
    <t>B38322</t>
  </si>
  <si>
    <t>EDUARDO MIGUEL SPECHT</t>
  </si>
  <si>
    <t>B38323</t>
  </si>
  <si>
    <t>DELION TEIXEIRA PEREIRA</t>
  </si>
  <si>
    <t>B38324</t>
  </si>
  <si>
    <t>EDELMIRA GONZALES</t>
  </si>
  <si>
    <t>B38325</t>
  </si>
  <si>
    <t>EDISON FERNANDO GAYER DE AZEVEDO</t>
  </si>
  <si>
    <t>B38326</t>
  </si>
  <si>
    <t>FERNANDO DE ANGELIS NEIBERT</t>
  </si>
  <si>
    <t>B38327</t>
  </si>
  <si>
    <t>ELIEZER DE SOUZA</t>
  </si>
  <si>
    <t>B38328</t>
  </si>
  <si>
    <t>ANTONIO CESAR POLESE KUAJARA</t>
  </si>
  <si>
    <t>B38329</t>
  </si>
  <si>
    <t>DANIEL GONCALVES DA SILVA</t>
  </si>
  <si>
    <t>B38330</t>
  </si>
  <si>
    <t>GABRIELA BENCKE</t>
  </si>
  <si>
    <t>B38331</t>
  </si>
  <si>
    <t>IGOR LEIPNITZ</t>
  </si>
  <si>
    <t>B38332</t>
  </si>
  <si>
    <t>GEORGE MENDONCA LEMOS</t>
  </si>
  <si>
    <t>B38333</t>
  </si>
  <si>
    <t>DANIELA FERREIRA LEMOS</t>
  </si>
  <si>
    <t>B38334</t>
  </si>
  <si>
    <t>ISABEL KONZE FERREIRA</t>
  </si>
  <si>
    <t>B38335</t>
  </si>
  <si>
    <t>GLEISON MIGUEL MIOZZO</t>
  </si>
  <si>
    <t>B38336</t>
  </si>
  <si>
    <t>FABIANO SCHIRMA FLORES</t>
  </si>
  <si>
    <t>B38337</t>
  </si>
  <si>
    <t>ARMANDO CESAR FREITAS</t>
  </si>
  <si>
    <t>B38338</t>
  </si>
  <si>
    <t>JOSE PAULO PEREIRA SASSO</t>
  </si>
  <si>
    <t>B38339</t>
  </si>
  <si>
    <t>HOMERO PEDROSO BRITES</t>
  </si>
  <si>
    <t>B38340</t>
  </si>
  <si>
    <t>JOSELINE CASALI</t>
  </si>
  <si>
    <t>B38341</t>
  </si>
  <si>
    <t>BRUNA GONCALVES MONTIEL</t>
  </si>
  <si>
    <t>B38342</t>
  </si>
  <si>
    <t>IZAURA BEHM HOFFMEISTER CARPES</t>
  </si>
  <si>
    <t>B38343</t>
  </si>
  <si>
    <t>JULIANA FERRACINI CARDOSO FARIA</t>
  </si>
  <si>
    <t>B38344</t>
  </si>
  <si>
    <t>LEONEL RODRIGUES LAZOUWNIK</t>
  </si>
  <si>
    <t>B38345</t>
  </si>
  <si>
    <t>JULIANO SILVA DE BARROS</t>
  </si>
  <si>
    <t>B38347</t>
  </si>
  <si>
    <t>CARMEN SCHEIBLER DE OLIVEIRA</t>
  </si>
  <si>
    <t>B38348</t>
  </si>
  <si>
    <t>LUCILENE SILVEIRA BARBOSA</t>
  </si>
  <si>
    <t>B38349</t>
  </si>
  <si>
    <t>JEAN CARLOS LANES KLIMICK</t>
  </si>
  <si>
    <t>B38350</t>
  </si>
  <si>
    <t>LORETE MARIA KEMPER</t>
  </si>
  <si>
    <t>B38351</t>
  </si>
  <si>
    <t>MABILLE GADOTTI HOFMANN</t>
  </si>
  <si>
    <t>B38352</t>
  </si>
  <si>
    <t>LAURA NICE BARRAGAN FERREIRA</t>
  </si>
  <si>
    <t>B38353</t>
  </si>
  <si>
    <t>CAROLINA DIAS ROSA</t>
  </si>
  <si>
    <t>B38354</t>
  </si>
  <si>
    <t>OMAR CLAY TAURINO DUQUIA</t>
  </si>
  <si>
    <t>B38355</t>
  </si>
  <si>
    <t>CAROLINE EGAS SEVERO</t>
  </si>
  <si>
    <t>B38356</t>
  </si>
  <si>
    <t>MARCIO DIAS DE CAMPOS</t>
  </si>
  <si>
    <t>B38357</t>
  </si>
  <si>
    <t>MATHEUS BERDETE DA SILVEIRA</t>
  </si>
  <si>
    <t>B38358</t>
  </si>
  <si>
    <t>JESUS DE NAZARETH BATISTA PEREIRA</t>
  </si>
  <si>
    <t>B38359</t>
  </si>
  <si>
    <t>CELSO LUIZ SELAU JUNIOR</t>
  </si>
  <si>
    <t>B38361</t>
  </si>
  <si>
    <t>CHALINE FONSECA PEDRALLI</t>
  </si>
  <si>
    <t>B38362</t>
  </si>
  <si>
    <t>PAULO RENATO BORGES ALVES</t>
  </si>
  <si>
    <t>03300000032600</t>
  </si>
  <si>
    <t>RIO GRANDE-FORO RIO GRANDE</t>
  </si>
  <si>
    <t>B38363</t>
  </si>
  <si>
    <t>RAFAEL MARASCHIN NUNES</t>
  </si>
  <si>
    <t>B38364</t>
  </si>
  <si>
    <t>CRISTIANO BRAGA DA SILVA</t>
  </si>
  <si>
    <t>B38365</t>
  </si>
  <si>
    <t>MATHEUS LEMOS KUCKER</t>
  </si>
  <si>
    <t>B38366</t>
  </si>
  <si>
    <t>QUESIA EDINICE DE SCHERER PEREIRA VIEIRA</t>
  </si>
  <si>
    <t>B38367</t>
  </si>
  <si>
    <t>RAFAEL VIEIRA CARRASCO</t>
  </si>
  <si>
    <t>B38368</t>
  </si>
  <si>
    <t>RACHEL GOULART VELASQUES</t>
  </si>
  <si>
    <t>B38369</t>
  </si>
  <si>
    <t>MARCO AURELIO REICHERT DA SILVA</t>
  </si>
  <si>
    <t>B38370</t>
  </si>
  <si>
    <t>ELIANE DE LURDES ROCHA RODRIGUES</t>
  </si>
  <si>
    <t>B38371</t>
  </si>
  <si>
    <t>RAFAEL VILLELA PROMPT</t>
  </si>
  <si>
    <t>B38372</t>
  </si>
  <si>
    <t>MARCIA RABAIOLI DELAI</t>
  </si>
  <si>
    <t>B38373</t>
  </si>
  <si>
    <t>MICHELLE DO NASCIMENTO MACHADO</t>
  </si>
  <si>
    <t>B38374</t>
  </si>
  <si>
    <t>RICHELE ALUISIOS SULZBACH</t>
  </si>
  <si>
    <t>10670000000000</t>
  </si>
  <si>
    <t>VALE VERDE</t>
  </si>
  <si>
    <t>B38375</t>
  </si>
  <si>
    <t>RODRIGO CANEPPELE</t>
  </si>
  <si>
    <t>B38376</t>
  </si>
  <si>
    <t>SERGIO COLISSI</t>
  </si>
  <si>
    <t>B38377</t>
  </si>
  <si>
    <t>SIMONE VAZ DA SILVA</t>
  </si>
  <si>
    <t>B38378</t>
  </si>
  <si>
    <t>PAULA TRINDADE RENNER BUTTENBENDER</t>
  </si>
  <si>
    <t>B38379</t>
  </si>
  <si>
    <t>SILVIO RICARDO DOTTES SANTOS</t>
  </si>
  <si>
    <t>B38380</t>
  </si>
  <si>
    <t>ROSEANE DE SOUZA BASILIO</t>
  </si>
  <si>
    <t>B38381</t>
  </si>
  <si>
    <t>SUSIANE MACEDO GONCALVES</t>
  </si>
  <si>
    <t>B38382</t>
  </si>
  <si>
    <t>SAULO DUTRA DE OLIVEIRA</t>
  </si>
  <si>
    <t>B38383</t>
  </si>
  <si>
    <t>RAMIRO NASCIMENTO BRAGA</t>
  </si>
  <si>
    <t>B38384</t>
  </si>
  <si>
    <t>THAIS CHRISTINA CAGLIARI</t>
  </si>
  <si>
    <t>B38385</t>
  </si>
  <si>
    <t>RENAN EHLERT RICHTER</t>
  </si>
  <si>
    <t>B38386</t>
  </si>
  <si>
    <t>VERUSA GOMES DE OLIVEIRA</t>
  </si>
  <si>
    <t>B38387</t>
  </si>
  <si>
    <t>TIAGO ECKELBERG</t>
  </si>
  <si>
    <t>B38388</t>
  </si>
  <si>
    <t>VICENTE RECKZIEGEL</t>
  </si>
  <si>
    <t>B38389</t>
  </si>
  <si>
    <t>VIVIANE BRUNAUTH VELHO</t>
  </si>
  <si>
    <t>B38390</t>
  </si>
  <si>
    <t>SILVANA CONTI HUBNER</t>
  </si>
  <si>
    <t>B38391</t>
  </si>
  <si>
    <t>WILLIAN DE ANDRADE MARQUES</t>
  </si>
  <si>
    <t>B38392</t>
  </si>
  <si>
    <t>WILLIAN OSIE GEWEHR</t>
  </si>
  <si>
    <t>B38393</t>
  </si>
  <si>
    <t>VAGNER PETTER VALERIO</t>
  </si>
  <si>
    <t>B38395</t>
  </si>
  <si>
    <t>MARCELO TERRAGNO DA ROCHA</t>
  </si>
  <si>
    <t>00431160000000</t>
  </si>
  <si>
    <t>VILA IPIRANGA-FORMACAO</t>
  </si>
  <si>
    <t>B38396</t>
  </si>
  <si>
    <t>MADELINI ITAJANI BESKOW</t>
  </si>
  <si>
    <t>B38398</t>
  </si>
  <si>
    <t>LUIS FERNANDO FREISCHLAG</t>
  </si>
  <si>
    <t>B38399</t>
  </si>
  <si>
    <t>JORGE MARTINO GOMES</t>
  </si>
  <si>
    <t>B38400</t>
  </si>
  <si>
    <t>LUIS GUSTAVO GARIGHAM</t>
  </si>
  <si>
    <t>B38401</t>
  </si>
  <si>
    <t>HELIO FRAGA MEDEIROS</t>
  </si>
  <si>
    <t>08911160000000</t>
  </si>
  <si>
    <t>SAO SEBASTIAO DO CAI-FORMACAO</t>
  </si>
  <si>
    <t>B38403</t>
  </si>
  <si>
    <t>JOSE FRANCISCO SOARES PEREIRA</t>
  </si>
  <si>
    <t>B38404</t>
  </si>
  <si>
    <t>FABIO INNOCENTE ALVES</t>
  </si>
  <si>
    <t>B38405</t>
  </si>
  <si>
    <t>VERA REGINA DOS SANTOS CAURIO</t>
  </si>
  <si>
    <t>B38406</t>
  </si>
  <si>
    <t>EDNILSON SALDANHA DA SILVA</t>
  </si>
  <si>
    <t>B38407</t>
  </si>
  <si>
    <t>MATHIAS BUSSMANN DE OLIVEIRA</t>
  </si>
  <si>
    <t>B38408</t>
  </si>
  <si>
    <t>CLAUDIA CATARINA SANTANA ROSA</t>
  </si>
  <si>
    <t>B38409</t>
  </si>
  <si>
    <t>DAIANA MARTINEZ NARESSI</t>
  </si>
  <si>
    <t>B38410</t>
  </si>
  <si>
    <t>DANIELA SEIBT</t>
  </si>
  <si>
    <t>B38411</t>
  </si>
  <si>
    <t>DANIELA ANDREOLA</t>
  </si>
  <si>
    <t>B38413</t>
  </si>
  <si>
    <t>ELENICE DANIELA FERREIRA CARVALHO</t>
  </si>
  <si>
    <t>B38414</t>
  </si>
  <si>
    <t>FERNANDO HASTENTEUFEL</t>
  </si>
  <si>
    <t>B38415</t>
  </si>
  <si>
    <t>FRANCINE MEZZOMO</t>
  </si>
  <si>
    <t>B38416</t>
  </si>
  <si>
    <t>GERSON BERNARDO MARQUET</t>
  </si>
  <si>
    <t>B38417</t>
  </si>
  <si>
    <t>JANAINA FRIEDRICH SOUZA</t>
  </si>
  <si>
    <t>B38418</t>
  </si>
  <si>
    <t>KARINA LORENZETI COMIN</t>
  </si>
  <si>
    <t>B38419</t>
  </si>
  <si>
    <t>LEONARDO PESENTI DOS SANTOS</t>
  </si>
  <si>
    <t>B38420</t>
  </si>
  <si>
    <t>LIANE PINTARELLI</t>
  </si>
  <si>
    <t>B38421</t>
  </si>
  <si>
    <t>LISETE CHANCAS FERRUGEM</t>
  </si>
  <si>
    <t>B38422</t>
  </si>
  <si>
    <t>MARCIEL DEMARI</t>
  </si>
  <si>
    <t>B38423</t>
  </si>
  <si>
    <t>MARIA CRISTINA FLORES KRUGER</t>
  </si>
  <si>
    <t>B38424</t>
  </si>
  <si>
    <t>MARIA ELENA VOLKEN</t>
  </si>
  <si>
    <t>B38425</t>
  </si>
  <si>
    <t>MARILIA AQUINO MELLO</t>
  </si>
  <si>
    <t>B38426</t>
  </si>
  <si>
    <t>MEDIANEIRA LONDERO RIGHI VAZ</t>
  </si>
  <si>
    <t>B38427</t>
  </si>
  <si>
    <t>NATASCHA FILL IZOLAN</t>
  </si>
  <si>
    <t>B38428</t>
  </si>
  <si>
    <t>RAFAEL MUSSKOPF</t>
  </si>
  <si>
    <t>B38430</t>
  </si>
  <si>
    <t>ADRIANE MARISA BERNART</t>
  </si>
  <si>
    <t>B38431</t>
  </si>
  <si>
    <t>ALAN HATSEK AZEVEDO</t>
  </si>
  <si>
    <t>B38432</t>
  </si>
  <si>
    <t>ELISA FERREIRA DA SILVA</t>
  </si>
  <si>
    <t>B38433</t>
  </si>
  <si>
    <t>ELISANDRA SALES DE SOUZA</t>
  </si>
  <si>
    <t>B38434</t>
  </si>
  <si>
    <t>ALEXANDRE THOMASINI LANGE</t>
  </si>
  <si>
    <t>B38435</t>
  </si>
  <si>
    <t>ENIO ROBERTO FRANTZ JUNIOR</t>
  </si>
  <si>
    <t>B38436</t>
  </si>
  <si>
    <t>FABIANA DE AVILA PEDROSO</t>
  </si>
  <si>
    <t>B38437</t>
  </si>
  <si>
    <t>ALICELE ROSA PEROTTO</t>
  </si>
  <si>
    <t>B38438</t>
  </si>
  <si>
    <t>ANA CLAUDIA FINGER NUNES</t>
  </si>
  <si>
    <t>B38439</t>
  </si>
  <si>
    <t>ANA ESTER PREZZI DIAS MATTE</t>
  </si>
  <si>
    <t>B38440</t>
  </si>
  <si>
    <t>ANDERSON PACHECO CANCIAN</t>
  </si>
  <si>
    <t>B38441</t>
  </si>
  <si>
    <t>FABIANE GRAEFF SCHMITT</t>
  </si>
  <si>
    <t>B38443</t>
  </si>
  <si>
    <t>FABRICIO ROQUE AMARAL</t>
  </si>
  <si>
    <t>B38444</t>
  </si>
  <si>
    <t>FELIPE BENITES MOREIRA</t>
  </si>
  <si>
    <t>B38445</t>
  </si>
  <si>
    <t>FERNANDA CARDOSO VIEIRA</t>
  </si>
  <si>
    <t>B38446</t>
  </si>
  <si>
    <t>ANDRIUS ARTUR ELSNER LOPES</t>
  </si>
  <si>
    <t>B38447</t>
  </si>
  <si>
    <t>BRUNA CORAL RIVA</t>
  </si>
  <si>
    <t>B38448</t>
  </si>
  <si>
    <t>GUSTAVO LOPES DAITX</t>
  </si>
  <si>
    <t>B38449</t>
  </si>
  <si>
    <t>GABRIEL HAAS PIOVESAN</t>
  </si>
  <si>
    <t>B38450</t>
  </si>
  <si>
    <t>DEISE MARA BRIZOLA BONFADA</t>
  </si>
  <si>
    <t>B38451</t>
  </si>
  <si>
    <t>CELSO MULINARI</t>
  </si>
  <si>
    <t>B38452</t>
  </si>
  <si>
    <t>GRACIELI DE LIMA</t>
  </si>
  <si>
    <t>B38453</t>
  </si>
  <si>
    <t>INGRID GEIB PORTILHO</t>
  </si>
  <si>
    <t>B38454</t>
  </si>
  <si>
    <t>CLAUBER COSTA CARVALHO</t>
  </si>
  <si>
    <t>B38455</t>
  </si>
  <si>
    <t>GRASIELE KONRAD</t>
  </si>
  <si>
    <t>B38456</t>
  </si>
  <si>
    <t>FERNANDA DOS SANTOS BRAGA</t>
  </si>
  <si>
    <t>B38457</t>
  </si>
  <si>
    <t>CLETO BROCK</t>
  </si>
  <si>
    <t>B38458</t>
  </si>
  <si>
    <t>DIOGO SALETTI DOS SANTOS</t>
  </si>
  <si>
    <t>B38459</t>
  </si>
  <si>
    <t>DIONISIO ROCHA PALODETTI</t>
  </si>
  <si>
    <t>B38460</t>
  </si>
  <si>
    <t>CELHO TINTI FILHO</t>
  </si>
  <si>
    <t>B38461</t>
  </si>
  <si>
    <t>JEFFERSON LEANDRO DO NASCIMENTO MATTOS</t>
  </si>
  <si>
    <t>B38462</t>
  </si>
  <si>
    <t>GUILHERME DE MOURA LAYDNER</t>
  </si>
  <si>
    <t>B38463</t>
  </si>
  <si>
    <t>JESSICA DE SOUZA VARGAS</t>
  </si>
  <si>
    <t>B38464</t>
  </si>
  <si>
    <t>JEREMIAS NERES SOARES</t>
  </si>
  <si>
    <t>B38465</t>
  </si>
  <si>
    <t>JEZON ANGELO SCHARNECK MELO</t>
  </si>
  <si>
    <t>B38466</t>
  </si>
  <si>
    <t>CRISTIANO DA SILVA ESPIRITO SANTO</t>
  </si>
  <si>
    <t>B38467</t>
  </si>
  <si>
    <t>DOUGLAS PEDROSO DE SOUZA</t>
  </si>
  <si>
    <t>B38468</t>
  </si>
  <si>
    <t>KELLI TELLES NAZARIO</t>
  </si>
  <si>
    <t>B38469</t>
  </si>
  <si>
    <t>JOSE AUGUSTO ZORZI</t>
  </si>
  <si>
    <t>B38470</t>
  </si>
  <si>
    <t>JAQUELINE BATISTA BASTOS</t>
  </si>
  <si>
    <t>B38471</t>
  </si>
  <si>
    <t>FRANCELI KEIST MEIER</t>
  </si>
  <si>
    <t>B38472</t>
  </si>
  <si>
    <t>LUAN DOS SANTOS CANAL</t>
  </si>
  <si>
    <t>B38473</t>
  </si>
  <si>
    <t>JOSE PAULO DA SILVA</t>
  </si>
  <si>
    <t>B38474</t>
  </si>
  <si>
    <t>LAURO ANTONIO SCHWARZ JUNIOR</t>
  </si>
  <si>
    <t>B38475</t>
  </si>
  <si>
    <t>JUCELIA POLETTO ALMEIDA</t>
  </si>
  <si>
    <t>B38476</t>
  </si>
  <si>
    <t>LEONARDO VIEGAS FAUTH</t>
  </si>
  <si>
    <t>B38477</t>
  </si>
  <si>
    <t>KATHERINE LENTZ MEURER KUHN</t>
  </si>
  <si>
    <t>B38478</t>
  </si>
  <si>
    <t>LISANDRA JOAO RODRIGUES DE SOUZA</t>
  </si>
  <si>
    <t>B38479</t>
  </si>
  <si>
    <t>LUCIANO BANDARRA PAULI</t>
  </si>
  <si>
    <t>B38480</t>
  </si>
  <si>
    <t>LUIZ GUSTAVO FARINA KELLER</t>
  </si>
  <si>
    <t>B38481</t>
  </si>
  <si>
    <t>MARA ELIANE DE ALMEIDA</t>
  </si>
  <si>
    <t>B38482</t>
  </si>
  <si>
    <t>DREYKO MANN POLETTO</t>
  </si>
  <si>
    <t>B38484</t>
  </si>
  <si>
    <t>MARCIANO DOS SANTOS BARCELLA</t>
  </si>
  <si>
    <t>B38485</t>
  </si>
  <si>
    <t>MAURICIO MONTICELLI RIBEIRO</t>
  </si>
  <si>
    <t>B38486</t>
  </si>
  <si>
    <t>MARCO AURELIO MARCONATO</t>
  </si>
  <si>
    <t>B38487</t>
  </si>
  <si>
    <t>EDMILSON DOS REIS MACHADO</t>
  </si>
  <si>
    <t>B38488</t>
  </si>
  <si>
    <t>MOISES PERINI</t>
  </si>
  <si>
    <t>B38489</t>
  </si>
  <si>
    <t>RAFAEL BETTIO</t>
  </si>
  <si>
    <t>B38491</t>
  </si>
  <si>
    <t>ROGERIO KOCHENBORGER FILHO</t>
  </si>
  <si>
    <t>B38492</t>
  </si>
  <si>
    <t>MARIEL KURYLO</t>
  </si>
  <si>
    <t>B38493</t>
  </si>
  <si>
    <t>MONICA SANAGIOTTO</t>
  </si>
  <si>
    <t>B38494</t>
  </si>
  <si>
    <t>RODRIGO PRESTES MACHADO</t>
  </si>
  <si>
    <t>B38498</t>
  </si>
  <si>
    <t>RODRIGO URRUTH TEIXEIRA</t>
  </si>
  <si>
    <t>B38499</t>
  </si>
  <si>
    <t>RONEY XAVIER MANTELLI</t>
  </si>
  <si>
    <t>B38500</t>
  </si>
  <si>
    <t>NICOLE ANDRADE SACHETTO</t>
  </si>
  <si>
    <t>B38501</t>
  </si>
  <si>
    <t>ELIANA MARIA SOZINHO MAZURANA</t>
  </si>
  <si>
    <t>B38502</t>
  </si>
  <si>
    <t>RUBIA AMARAL FONSECA</t>
  </si>
  <si>
    <t>B38503</t>
  </si>
  <si>
    <t>STEVENS DIAS SCHLEIMER</t>
  </si>
  <si>
    <t>B38504</t>
  </si>
  <si>
    <t>TACIA AGATTI</t>
  </si>
  <si>
    <t>B38505</t>
  </si>
  <si>
    <t>SAMUEL ALVES DO NASCIMENTO</t>
  </si>
  <si>
    <t>B38506</t>
  </si>
  <si>
    <t>SANDRA CRISTIANE BUBANS</t>
  </si>
  <si>
    <t>B38507</t>
  </si>
  <si>
    <t>TAMIRES SAUCEDO</t>
  </si>
  <si>
    <t>B38508</t>
  </si>
  <si>
    <t>THAIS BLUME DOS REIS</t>
  </si>
  <si>
    <t>B38509</t>
  </si>
  <si>
    <t>VIVIANE WOLF DELLA JUSTINA</t>
  </si>
  <si>
    <t>B38510</t>
  </si>
  <si>
    <t>WANDERLEI RADKE</t>
  </si>
  <si>
    <t>B38511</t>
  </si>
  <si>
    <t>SANDRO VUIKOSKI DE OLIVEIRA</t>
  </si>
  <si>
    <t>B38512</t>
  </si>
  <si>
    <t>SIMONE DE FRAGA NUNES</t>
  </si>
  <si>
    <t>B38513</t>
  </si>
  <si>
    <t>RODRIGO LUPI DE QUEIROZ</t>
  </si>
  <si>
    <t>B38515</t>
  </si>
  <si>
    <t>RAFAEL OVALHES DE FREITAS</t>
  </si>
  <si>
    <t>B38516</t>
  </si>
  <si>
    <t>ANA MARIA MENENDES SARAIVA</t>
  </si>
  <si>
    <t>B38517</t>
  </si>
  <si>
    <t>ALEXANDRE KRUGER</t>
  </si>
  <si>
    <t>B38518</t>
  </si>
  <si>
    <t>ANTONIO JOSE SEBBEN</t>
  </si>
  <si>
    <t>B38519</t>
  </si>
  <si>
    <t>REJANE PEREIRA DA ROSA</t>
  </si>
  <si>
    <t>B38520</t>
  </si>
  <si>
    <t>CAMILE SALDANHA DE BARROS BUENO ROMERO</t>
  </si>
  <si>
    <t>B38522</t>
  </si>
  <si>
    <t>CARLOS LEANDRO DE OLIVEIRA VEIGA</t>
  </si>
  <si>
    <t>B38523</t>
  </si>
  <si>
    <t>CLARISSA FANTINELLI BARTH</t>
  </si>
  <si>
    <t>B38524</t>
  </si>
  <si>
    <t>DAIANE SCHWALM BRUSCHI</t>
  </si>
  <si>
    <t>B38525</t>
  </si>
  <si>
    <t>DESIREE DE OLIVEIRA HAILLIOT</t>
  </si>
  <si>
    <t>B38526</t>
  </si>
  <si>
    <t>DIEGO NICOLINI DOS SANTOS</t>
  </si>
  <si>
    <t>B38528</t>
  </si>
  <si>
    <t>FERNANDO JOIL FALCAO DA SILVA</t>
  </si>
  <si>
    <t>B38529</t>
  </si>
  <si>
    <t>ELTON MAZZUCA</t>
  </si>
  <si>
    <t>B38530</t>
  </si>
  <si>
    <t>FABIANO REBUSTI</t>
  </si>
  <si>
    <t>B38531</t>
  </si>
  <si>
    <t>FERNANDA BEATRIZ DE VIEGAS ROSA</t>
  </si>
  <si>
    <t>B38532</t>
  </si>
  <si>
    <t>FRANCISCO WARTCHOW NUNES</t>
  </si>
  <si>
    <t>B38533</t>
  </si>
  <si>
    <t>GABRIEL BARTH MIGUELEZ</t>
  </si>
  <si>
    <t>B38534</t>
  </si>
  <si>
    <t>GUILHERME PALTIAN</t>
  </si>
  <si>
    <t>B38535</t>
  </si>
  <si>
    <t>RICARDO MORAIS DE OLIVEIRA</t>
  </si>
  <si>
    <t>B38536</t>
  </si>
  <si>
    <t>HENRIQUE LEITE SOARES</t>
  </si>
  <si>
    <t>B38537</t>
  </si>
  <si>
    <t>ISMAEL ANTONIO SANTOS STONA</t>
  </si>
  <si>
    <t>B38538</t>
  </si>
  <si>
    <t>JONAS JAHNS DA ROCHA</t>
  </si>
  <si>
    <t>B38539</t>
  </si>
  <si>
    <t>CARMEM FABRICIO VERDUM</t>
  </si>
  <si>
    <t>B38540</t>
  </si>
  <si>
    <t>JONATAS ROYER</t>
  </si>
  <si>
    <t>B38541</t>
  </si>
  <si>
    <t>JULES TEIXEIRA PACHECO</t>
  </si>
  <si>
    <t>B38542</t>
  </si>
  <si>
    <t>DAIANA D AVILA CORREA</t>
  </si>
  <si>
    <t>B38543</t>
  </si>
  <si>
    <t>CECILIA DA SILVA BORGES</t>
  </si>
  <si>
    <t>B38544</t>
  </si>
  <si>
    <t>ANELISE ROCHA DE ARAUJO</t>
  </si>
  <si>
    <t>B38545</t>
  </si>
  <si>
    <t>JUNIOR DOS SANTOS ABAD</t>
  </si>
  <si>
    <t>B38546</t>
  </si>
  <si>
    <t>RITA DE CASSIA S B DE BITTENCOURT</t>
  </si>
  <si>
    <t>B38547</t>
  </si>
  <si>
    <t>DAIANE CAPELAO SOUTO</t>
  </si>
  <si>
    <t>B38548</t>
  </si>
  <si>
    <t>LAURA MORATELLI SCHEFFER</t>
  </si>
  <si>
    <t>B38549</t>
  </si>
  <si>
    <t>ANGELICA DE CASSIA V G DA FONSECA</t>
  </si>
  <si>
    <t>B38550</t>
  </si>
  <si>
    <t>CLAUDIA INES KLEIN</t>
  </si>
  <si>
    <t>B38552</t>
  </si>
  <si>
    <t>LUIS HENRIQUE DE CAMPOS CENTENO</t>
  </si>
  <si>
    <t>B38553</t>
  </si>
  <si>
    <t>LUCIANA LIBERA FRASSON SCHUCK</t>
  </si>
  <si>
    <t>B38554</t>
  </si>
  <si>
    <t>MARCIO DA ROCHA RIBEIRO</t>
  </si>
  <si>
    <t>B38555</t>
  </si>
  <si>
    <t>ROSSANA VICTORIA PIRES</t>
  </si>
  <si>
    <t>B38556</t>
  </si>
  <si>
    <t>BRUNO FARIA SANTOS OLIVEIRA</t>
  </si>
  <si>
    <t>B38557</t>
  </si>
  <si>
    <t>NELI SANDRA POLACZINSKI</t>
  </si>
  <si>
    <t>B38558</t>
  </si>
  <si>
    <t>MATEUS PROLA BLUME</t>
  </si>
  <si>
    <t>B38559</t>
  </si>
  <si>
    <t>CAMILA DO PRADO TAVARES DO COUTO</t>
  </si>
  <si>
    <t>B38560</t>
  </si>
  <si>
    <t>SINARA MORAES FLORES</t>
  </si>
  <si>
    <t>B38561</t>
  </si>
  <si>
    <t>CLEONICE ZUCCONELLI</t>
  </si>
  <si>
    <t>B38562</t>
  </si>
  <si>
    <t>DANIEL BENDER VIEIRA</t>
  </si>
  <si>
    <t>B38563</t>
  </si>
  <si>
    <t>TATIANA GONCALVES FLORES</t>
  </si>
  <si>
    <t>B38564</t>
  </si>
  <si>
    <t>CRISTIANO DE ABREU PELLIZZARI</t>
  </si>
  <si>
    <t>B38565</t>
  </si>
  <si>
    <t>GABRIELA CRUZ SILVEIRA</t>
  </si>
  <si>
    <t>B38566</t>
  </si>
  <si>
    <t>VINICIUS BATISTA FLORES</t>
  </si>
  <si>
    <t>B38567</t>
  </si>
  <si>
    <t>GABRIELE VIEIRA LEAL RODRIGUES</t>
  </si>
  <si>
    <t>B38568</t>
  </si>
  <si>
    <t>DANISSIELE FERNANDA PAZ</t>
  </si>
  <si>
    <t>B38569</t>
  </si>
  <si>
    <t>JANICE MACEDO DOS SANTOS</t>
  </si>
  <si>
    <t>B38570</t>
  </si>
  <si>
    <t>GILBERTO ANEIDE CAMARGO DUTRA</t>
  </si>
  <si>
    <t>B38571</t>
  </si>
  <si>
    <t>SERGIO GIACOMEL</t>
  </si>
  <si>
    <t>B38572</t>
  </si>
  <si>
    <t>RAFAEL BORBA MIRANDA</t>
  </si>
  <si>
    <t>B38574</t>
  </si>
  <si>
    <t>SABRINA APARECIDA QUEIROZ</t>
  </si>
  <si>
    <t>B38576</t>
  </si>
  <si>
    <t>FABIANE DIAS SILVEIRA</t>
  </si>
  <si>
    <t>B38577</t>
  </si>
  <si>
    <t>VANESSA RODRIGUES MOREIRA</t>
  </si>
  <si>
    <t>B38578</t>
  </si>
  <si>
    <t>FABIO DA CRUZ NEVES</t>
  </si>
  <si>
    <t>07700000036300</t>
  </si>
  <si>
    <t>PINHEIRO MACHADO-PEDRAS ALTAS</t>
  </si>
  <si>
    <t>B38579</t>
  </si>
  <si>
    <t>IURI ALVES DA SILVA GOMES</t>
  </si>
  <si>
    <t>B38580</t>
  </si>
  <si>
    <t>JEAN MICHEL VIGOLO</t>
  </si>
  <si>
    <t>B38581</t>
  </si>
  <si>
    <t>JEANICE APARECIDA DOS SANTOS</t>
  </si>
  <si>
    <t>B38582</t>
  </si>
  <si>
    <t>JONATAS TAVARES DA SILVA</t>
  </si>
  <si>
    <t>B38583</t>
  </si>
  <si>
    <t>MARCO ANTONIO DA SILVA ROCHA</t>
  </si>
  <si>
    <t>B38585</t>
  </si>
  <si>
    <t>MONIQUE TEIXEIRA DE AZAMBUJA SEIXAS</t>
  </si>
  <si>
    <t>B38586</t>
  </si>
  <si>
    <t>MARIO NANDI DE SOUZA</t>
  </si>
  <si>
    <t>B38587</t>
  </si>
  <si>
    <t>JULIANA NOBREGA MARCON</t>
  </si>
  <si>
    <t>B38588</t>
  </si>
  <si>
    <t>MONICA SILVEIRA DE VASCONCELOS</t>
  </si>
  <si>
    <t>B38589</t>
  </si>
  <si>
    <t>LOUISE CATUSSO</t>
  </si>
  <si>
    <t>B38590</t>
  </si>
  <si>
    <t>PATRICIA NICLOTTI CATUCI</t>
  </si>
  <si>
    <t>B38592</t>
  </si>
  <si>
    <t>MAGDA REJANE HEITELVAN BERLITZ</t>
  </si>
  <si>
    <t>B38593</t>
  </si>
  <si>
    <t>MARCIO CHEMELLO</t>
  </si>
  <si>
    <t>B38594</t>
  </si>
  <si>
    <t>RAQUEL DUTRA</t>
  </si>
  <si>
    <t>B38595</t>
  </si>
  <si>
    <t>RODRIGO CAMARGO VELHO</t>
  </si>
  <si>
    <t>B38596</t>
  </si>
  <si>
    <t>VALDECIR BERTOLDI</t>
  </si>
  <si>
    <t>B38597</t>
  </si>
  <si>
    <t>VERA LIA CONZATTI</t>
  </si>
  <si>
    <t>B38598</t>
  </si>
  <si>
    <t>TOBIAS BERNARDI DALTROZO</t>
  </si>
  <si>
    <t>B38599</t>
  </si>
  <si>
    <t>ROBERTA SCAPINI ESCOBAR</t>
  </si>
  <si>
    <t>B38600</t>
  </si>
  <si>
    <t>ALEX DE ANDRADE</t>
  </si>
  <si>
    <t>B38602</t>
  </si>
  <si>
    <t>JULIANA BARBOSA</t>
  </si>
  <si>
    <t>B38603</t>
  </si>
  <si>
    <t>ALEXSANDER WALESKO WAKULICZ</t>
  </si>
  <si>
    <t>B38604</t>
  </si>
  <si>
    <t>ANDREIA SCHMIDT</t>
  </si>
  <si>
    <t>B38605</t>
  </si>
  <si>
    <t>ANDRESSA SINIGAGLIA</t>
  </si>
  <si>
    <t>B38606</t>
  </si>
  <si>
    <t>ALMIR SOUZA DE OLIVEIRA</t>
  </si>
  <si>
    <t>B38607</t>
  </si>
  <si>
    <t>CARLA LUCIANE VIERO</t>
  </si>
  <si>
    <t>B38608</t>
  </si>
  <si>
    <t>BRUNA BITTENCOURT DA SILVA LIRA</t>
  </si>
  <si>
    <t>B38609</t>
  </si>
  <si>
    <t>ANA PAULA MENEGUSSI</t>
  </si>
  <si>
    <t>B38610</t>
  </si>
  <si>
    <t>ANA CLARICE MATIAS FORTUNATO PRUX</t>
  </si>
  <si>
    <t>B38611</t>
  </si>
  <si>
    <t>CARILO MARZARI MACHADO</t>
  </si>
  <si>
    <t>B38612</t>
  </si>
  <si>
    <t>DALINE VIANA TEIXEIRA</t>
  </si>
  <si>
    <t>B38613</t>
  </si>
  <si>
    <t>EDUARDO RAFAEL TIBULO</t>
  </si>
  <si>
    <t>B38614</t>
  </si>
  <si>
    <t>CASSIA BERENICE ALVES DA COSTA</t>
  </si>
  <si>
    <t>B38615</t>
  </si>
  <si>
    <t>DANIEL RIBEIRO GONCALVES</t>
  </si>
  <si>
    <t>10100901011100</t>
  </si>
  <si>
    <t>ESTREITO-BANRISUL CARTOES-GV-GERENCIA DE VENDAS</t>
  </si>
  <si>
    <t>B38616</t>
  </si>
  <si>
    <t>FELIPE ROSPIRSKI CORREA</t>
  </si>
  <si>
    <t>B38617</t>
  </si>
  <si>
    <t>ELISABETE FRANCISCA SEIDEL KAUFMANN</t>
  </si>
  <si>
    <t>B38618</t>
  </si>
  <si>
    <t>CASSIO LUCIANO DE MENEZES SILVA</t>
  </si>
  <si>
    <t>B38619</t>
  </si>
  <si>
    <t>DANIEL RIGGO BERTOSSO</t>
  </si>
  <si>
    <t>B38620</t>
  </si>
  <si>
    <t>DANIELE CAMERA SEHN</t>
  </si>
  <si>
    <t>B38621</t>
  </si>
  <si>
    <t>DENILSON MORO</t>
  </si>
  <si>
    <t>B38622</t>
  </si>
  <si>
    <t>ELVORI MEDEIROS DE OLIVEIRA</t>
  </si>
  <si>
    <t>B38623</t>
  </si>
  <si>
    <t>EVERALDO DOS SANTOS COSTA</t>
  </si>
  <si>
    <t>B38625</t>
  </si>
  <si>
    <t>FABIO ADRIANO DA SILVA</t>
  </si>
  <si>
    <t>B38626</t>
  </si>
  <si>
    <t>DENISE KONZEN</t>
  </si>
  <si>
    <t>B38627</t>
  </si>
  <si>
    <t>FRANCIELI DE OLIVEIRA SANTOS ZUGEL</t>
  </si>
  <si>
    <t>03801160000000</t>
  </si>
  <si>
    <t>SAO BORJA-FORMACAO</t>
  </si>
  <si>
    <t>B38629</t>
  </si>
  <si>
    <t>CEDENIR SAWITZKI CANSI</t>
  </si>
  <si>
    <t>B38630</t>
  </si>
  <si>
    <t>GABRIELLA AZEREDO AZEVEDO</t>
  </si>
  <si>
    <t>B38631</t>
  </si>
  <si>
    <t>JANE OLIVEIRA FERREIRA</t>
  </si>
  <si>
    <t>B38632</t>
  </si>
  <si>
    <t>GEONAR DALLABONA</t>
  </si>
  <si>
    <t>B38633</t>
  </si>
  <si>
    <t>CLARISSE MARIA CASSOL COLOVINI</t>
  </si>
  <si>
    <t>B38634</t>
  </si>
  <si>
    <t>JEFERSON CARVALHO DE JESUS</t>
  </si>
  <si>
    <t>B38635</t>
  </si>
  <si>
    <t>GILVANA BEATRIZ SCHWINGEL</t>
  </si>
  <si>
    <t>03030901011100</t>
  </si>
  <si>
    <t>PALMEIRA DAS MISSOES-BANRISUL CARTOES-GV-GERENCIA</t>
  </si>
  <si>
    <t>B38636</t>
  </si>
  <si>
    <t>JENIFER FORNARI</t>
  </si>
  <si>
    <t>B38637</t>
  </si>
  <si>
    <t>GUILHERME BORGHETTI</t>
  </si>
  <si>
    <t>B38638</t>
  </si>
  <si>
    <t>CLAUDIA REGINA PEREIRA DE MEDEIROS</t>
  </si>
  <si>
    <t>B38639</t>
  </si>
  <si>
    <t>CLEDIR MARCIO KOTLEWSKI</t>
  </si>
  <si>
    <t>B38640</t>
  </si>
  <si>
    <t>JONE MACHADO DE SOUZA</t>
  </si>
  <si>
    <t>B38641</t>
  </si>
  <si>
    <t>JOAO CARLOS RENZ DO PRADO</t>
  </si>
  <si>
    <t>B38642</t>
  </si>
  <si>
    <t>JONES TADEU SILVA ALMEIDA</t>
  </si>
  <si>
    <t>B38643</t>
  </si>
  <si>
    <t>CLEIDI WOLFART</t>
  </si>
  <si>
    <t>B38645</t>
  </si>
  <si>
    <t>JOSE ALFREDO KEMPFER</t>
  </si>
  <si>
    <t>06751160000000</t>
  </si>
  <si>
    <t>GUAPORE-FORMACAO</t>
  </si>
  <si>
    <t>B38646</t>
  </si>
  <si>
    <t>LAWRENCE SCHMITT CARRIER</t>
  </si>
  <si>
    <t>B38647</t>
  </si>
  <si>
    <t>JULIO FERREIRA DE MORAES</t>
  </si>
  <si>
    <t>B38648</t>
  </si>
  <si>
    <t>KARINE DA SILVA PAZ</t>
  </si>
  <si>
    <t>B38649</t>
  </si>
  <si>
    <t>MANOEL ALUISIO AVILA DA SILVA</t>
  </si>
  <si>
    <t>B38650</t>
  </si>
  <si>
    <t>KELEN CAMARGO DA SILVA CORREIA</t>
  </si>
  <si>
    <t>B38651</t>
  </si>
  <si>
    <t>LEANDRO JOSE DA FONSECA</t>
  </si>
  <si>
    <t>B38652</t>
  </si>
  <si>
    <t>MARCELO GOMES MACEDO</t>
  </si>
  <si>
    <t>B38653</t>
  </si>
  <si>
    <t>IDA MARIA FERREIRA DA LUZ</t>
  </si>
  <si>
    <t>B38654</t>
  </si>
  <si>
    <t>LEANDRO MARTINS DOS SANTOS</t>
  </si>
  <si>
    <t>B38655</t>
  </si>
  <si>
    <t>NAIRA FAGUNDES PINTO</t>
  </si>
  <si>
    <t>B38656</t>
  </si>
  <si>
    <t>ALISSON DE SOUZA RIBEIRO</t>
  </si>
  <si>
    <t>B38657</t>
  </si>
  <si>
    <t>ODAIR JESUS REDEL RAMOS</t>
  </si>
  <si>
    <t>B38658</t>
  </si>
  <si>
    <t>PRISCILLA LEAL BODANESE</t>
  </si>
  <si>
    <t>B38659</t>
  </si>
  <si>
    <t>MARIA JULIETA LIMA COELHO</t>
  </si>
  <si>
    <t>B38660</t>
  </si>
  <si>
    <t>RAFAEL BIRMANN</t>
  </si>
  <si>
    <t>B38661</t>
  </si>
  <si>
    <t>MATHEUS DA SILVA QUEVEDO</t>
  </si>
  <si>
    <t>B38662</t>
  </si>
  <si>
    <t>RICARDO ROCHA TESSMANN</t>
  </si>
  <si>
    <t>B38663</t>
  </si>
  <si>
    <t>MAURI BELLAVER</t>
  </si>
  <si>
    <t>B38664</t>
  </si>
  <si>
    <t>ROBERTO CARLOS BOSSE</t>
  </si>
  <si>
    <t>B38665</t>
  </si>
  <si>
    <t>SIMONE TAMANINI</t>
  </si>
  <si>
    <t>B38666</t>
  </si>
  <si>
    <t>ROSICLEIA IRBER OLSSON</t>
  </si>
  <si>
    <t>B38667</t>
  </si>
  <si>
    <t>SUELLEN TRARBACH</t>
  </si>
  <si>
    <t>B38668</t>
  </si>
  <si>
    <t>SABRINA CANTARELLI ALMEIDA</t>
  </si>
  <si>
    <t>B38669</t>
  </si>
  <si>
    <t>SAMARA MOSER</t>
  </si>
  <si>
    <t>B38670</t>
  </si>
  <si>
    <t>THAIS ROSALIA TEIXEIRA DA SILVA</t>
  </si>
  <si>
    <t>B38671</t>
  </si>
  <si>
    <t>THIAGO RAMOS SALDANHA</t>
  </si>
  <si>
    <t>B38672</t>
  </si>
  <si>
    <t>SERVULO AIRTON ILHA SILVA</t>
  </si>
  <si>
    <t>B38673</t>
  </si>
  <si>
    <t>THIAGO SANTOS DE OLIVEIRA</t>
  </si>
  <si>
    <t>B38674</t>
  </si>
  <si>
    <t>MARCIO PETTINE SANTOS</t>
  </si>
  <si>
    <t>B38675</t>
  </si>
  <si>
    <t>VICTOR CAMPARA HERTE</t>
  </si>
  <si>
    <t>B38676</t>
  </si>
  <si>
    <t>VINICIUS BONACINA</t>
  </si>
  <si>
    <t>B38677</t>
  </si>
  <si>
    <t>VIVIANE KELLY PAULUS</t>
  </si>
  <si>
    <t>B38678</t>
  </si>
  <si>
    <t>TICIANA CARPES</t>
  </si>
  <si>
    <t>B38679</t>
  </si>
  <si>
    <t>VANDERLISE LUZIA HENNIG ZIMERMANN</t>
  </si>
  <si>
    <t>B38680</t>
  </si>
  <si>
    <t>VANUSA TRINDADE</t>
  </si>
  <si>
    <t>B38681</t>
  </si>
  <si>
    <t>LUCIANA LONGHI SCHONHOFEN</t>
  </si>
  <si>
    <t>B38684</t>
  </si>
  <si>
    <t>ALEX SANDER FLORES PAGANI</t>
  </si>
  <si>
    <t>B38686</t>
  </si>
  <si>
    <t>CASSIA FERREIRA GUIMARAES</t>
  </si>
  <si>
    <t>B38687</t>
  </si>
  <si>
    <t>ALINE SPARREMBERGER DA ROSA</t>
  </si>
  <si>
    <t>B38688</t>
  </si>
  <si>
    <t>ANDERSON RODRIGO DA LUZ</t>
  </si>
  <si>
    <t>B38689</t>
  </si>
  <si>
    <t>ANDRE LUIS SILVA PINTO</t>
  </si>
  <si>
    <t>B38691</t>
  </si>
  <si>
    <t>DANI ALVICIO DIHL</t>
  </si>
  <si>
    <t>B38692</t>
  </si>
  <si>
    <t>DIEGO JARI KURLE SPERB</t>
  </si>
  <si>
    <t>B38693</t>
  </si>
  <si>
    <t>DARLI CAMPANELI</t>
  </si>
  <si>
    <t>B38694</t>
  </si>
  <si>
    <t>DIEGO MORAES NUNES</t>
  </si>
  <si>
    <t>B38695</t>
  </si>
  <si>
    <t>DEBORA FETT</t>
  </si>
  <si>
    <t>B38696</t>
  </si>
  <si>
    <t>FABIANA MARIA DE MIGUEL</t>
  </si>
  <si>
    <t>B38697</t>
  </si>
  <si>
    <t>FABIANO KERPEN</t>
  </si>
  <si>
    <t>B38698</t>
  </si>
  <si>
    <t>JULIANA DOBLER GONCALVES</t>
  </si>
  <si>
    <t>B38699</t>
  </si>
  <si>
    <t>FERNANDO ANTONIO LIMA DE OLIVEIRA</t>
  </si>
  <si>
    <t>B38700</t>
  </si>
  <si>
    <t>FERNANDA ALVES GALLI</t>
  </si>
  <si>
    <t>B38701</t>
  </si>
  <si>
    <t>JULIANDERSON MELLOS MACHADO ASSIS</t>
  </si>
  <si>
    <t>B38702</t>
  </si>
  <si>
    <t>DENISE MARTINENCO BOECK</t>
  </si>
  <si>
    <t>B38703</t>
  </si>
  <si>
    <t>KARINA CAREY FROHLICH</t>
  </si>
  <si>
    <t>B38704</t>
  </si>
  <si>
    <t>GUILHERME FIALHO GRIGOL</t>
  </si>
  <si>
    <t>B38705</t>
  </si>
  <si>
    <t>LARISSA LONGARAI RODRIGUES</t>
  </si>
  <si>
    <t>B38706</t>
  </si>
  <si>
    <t>NILSON WILLIAN BIANCHINI</t>
  </si>
  <si>
    <t>B38707</t>
  </si>
  <si>
    <t>HELIO DE SOUZA MARTINS FILHO</t>
  </si>
  <si>
    <t>B38708</t>
  </si>
  <si>
    <t>LENIA RAQUEL GARCIA DA SILVA FALEIRO</t>
  </si>
  <si>
    <t>B38709</t>
  </si>
  <si>
    <t>RICARDO HENRIQUE REBOLLO</t>
  </si>
  <si>
    <t>B38710</t>
  </si>
  <si>
    <t>LUCELIA COCENTINO ZANELA</t>
  </si>
  <si>
    <t>B38711</t>
  </si>
  <si>
    <t>JOSE AYRTON DA SILVA CASSAIS</t>
  </si>
  <si>
    <t>B38712</t>
  </si>
  <si>
    <t>RICARDO KNEBEL TORRES</t>
  </si>
  <si>
    <t>B38713</t>
  </si>
  <si>
    <t>LUIS GUSTAVO VEDOY SOARES</t>
  </si>
  <si>
    <t>00100321411100</t>
  </si>
  <si>
    <t>VAREJO-GRCA-GER RELACIO CLIENT AFINIDADE</t>
  </si>
  <si>
    <t>B38714</t>
  </si>
  <si>
    <t>JOSE MARCIO DA SILVA CONCEICAO</t>
  </si>
  <si>
    <t>B38715</t>
  </si>
  <si>
    <t>MARCELO GUIMARAES ALVES</t>
  </si>
  <si>
    <t>B38716</t>
  </si>
  <si>
    <t>MARIANA BOTTIN GONCALVES</t>
  </si>
  <si>
    <t>B38717</t>
  </si>
  <si>
    <t>MATHEUS JOSE HENZ DE MEDEIROS</t>
  </si>
  <si>
    <t>B38718</t>
  </si>
  <si>
    <t>MARIANA DE JESUS SILVEIRA</t>
  </si>
  <si>
    <t>B38719</t>
  </si>
  <si>
    <t>MARIETTA OLIVEIRA DONELLI</t>
  </si>
  <si>
    <t>B38720</t>
  </si>
  <si>
    <t>ROBERTO JORGENS DE MAMAN</t>
  </si>
  <si>
    <t>B38721</t>
  </si>
  <si>
    <t>MATHEUS DUARTE DE SOUZA</t>
  </si>
  <si>
    <t>B38722</t>
  </si>
  <si>
    <t>MATEUS RODRIGO DAL BOSCO</t>
  </si>
  <si>
    <t>B38723</t>
  </si>
  <si>
    <t>MURILO GUEDES DA SILVA</t>
  </si>
  <si>
    <t>B38724</t>
  </si>
  <si>
    <t>NATHALIA MACHADO DE OLIVEIRA</t>
  </si>
  <si>
    <t>B38725</t>
  </si>
  <si>
    <t>CICERO VICENTE SCHMIDT DE AGUIAR</t>
  </si>
  <si>
    <t>B38726</t>
  </si>
  <si>
    <t>RODRIGO VEIGA MARTINS RATKIEWICZ</t>
  </si>
  <si>
    <t>00551160000000</t>
  </si>
  <si>
    <t>MOINHOS DE VENTO-FORMACAO</t>
  </si>
  <si>
    <t>B38727</t>
  </si>
  <si>
    <t>TATIANA COSTA CANTERA</t>
  </si>
  <si>
    <t>B38728</t>
  </si>
  <si>
    <t>ROVANA MARIA OLDRA</t>
  </si>
  <si>
    <t>B38729</t>
  </si>
  <si>
    <t>SARITA NASCIMENTO DOS SANTOS</t>
  </si>
  <si>
    <t>B38730</t>
  </si>
  <si>
    <t>TIAGO GOMES MACIEL</t>
  </si>
  <si>
    <t>B38731</t>
  </si>
  <si>
    <t>VALQUIRIA JOSE DA ROCHA</t>
  </si>
  <si>
    <t>B38732</t>
  </si>
  <si>
    <t>VANESSA SIMAS PRATES</t>
  </si>
  <si>
    <t>B38733</t>
  </si>
  <si>
    <t>VALESCA RODRIGUES DA SILVA ZORZATO</t>
  </si>
  <si>
    <t>B38734</t>
  </si>
  <si>
    <t>CRISTIANO RUSCHEL MAHFUZ</t>
  </si>
  <si>
    <t>B38735</t>
  </si>
  <si>
    <t>RICARDO LUIZ GUAGLIANONI</t>
  </si>
  <si>
    <t>B38736</t>
  </si>
  <si>
    <t>SOFIA WELTER UMANN</t>
  </si>
  <si>
    <t>B38737</t>
  </si>
  <si>
    <t>DENISE ZIEGLER SUSIN</t>
  </si>
  <si>
    <t>B38738</t>
  </si>
  <si>
    <t>NAMIR JOSE OLIVEIRA BUENO</t>
  </si>
  <si>
    <t>B38739</t>
  </si>
  <si>
    <t>ALINE PUSTAI RIES</t>
  </si>
  <si>
    <t>B38740</t>
  </si>
  <si>
    <t>ANA DANIELA MARMETT MACHADO</t>
  </si>
  <si>
    <t>B38741</t>
  </si>
  <si>
    <t>ANA DENISE REINHEIMER</t>
  </si>
  <si>
    <t>B38742</t>
  </si>
  <si>
    <t>ANDERSON JORGE KOSCREVIC DE MORAES</t>
  </si>
  <si>
    <t>B38743</t>
  </si>
  <si>
    <t>ARIETE LISMEIA PETRY RIBAS</t>
  </si>
  <si>
    <t>B38744</t>
  </si>
  <si>
    <t>AUGUSTO DA MAIA PEDO</t>
  </si>
  <si>
    <t>B38745</t>
  </si>
  <si>
    <t>BRUNA CULAU BERCLAZ</t>
  </si>
  <si>
    <t>B38746</t>
  </si>
  <si>
    <t>DANTE LUIS GERHARD</t>
  </si>
  <si>
    <t>B38747</t>
  </si>
  <si>
    <t>CAMILA DA SILVA TEIXEIRA PEREIRA</t>
  </si>
  <si>
    <t>B38748</t>
  </si>
  <si>
    <t>CASSIA FERNANDA DE FREITAS</t>
  </si>
  <si>
    <t>B38749</t>
  </si>
  <si>
    <t>CASSIO HEDLER</t>
  </si>
  <si>
    <t>B38750</t>
  </si>
  <si>
    <t>DENISE BURGER HENGEMUHLE</t>
  </si>
  <si>
    <t>B38751</t>
  </si>
  <si>
    <t>DANIELA DENISE SIMSEN</t>
  </si>
  <si>
    <t>B38752</t>
  </si>
  <si>
    <t>CLARICE SALLES BERTOLINO</t>
  </si>
  <si>
    <t>B38753</t>
  </si>
  <si>
    <t>FERNANDA DAS CHAGAS MALHEIROS</t>
  </si>
  <si>
    <t>B38754</t>
  </si>
  <si>
    <t>CLAUDINEIA CRISTINA BONMANN MORAES</t>
  </si>
  <si>
    <t>B38755</t>
  </si>
  <si>
    <t>ELISEU COSTA DOS SANTOS</t>
  </si>
  <si>
    <t>B38756</t>
  </si>
  <si>
    <t>DIANIFER HASELEIN TASCHETTO</t>
  </si>
  <si>
    <t>B38757</t>
  </si>
  <si>
    <t>CLEBER LEMES DA SILVA</t>
  </si>
  <si>
    <t>B38758</t>
  </si>
  <si>
    <t>FERNANDA DO AMARAL PINTO MACHADO</t>
  </si>
  <si>
    <t>B38759</t>
  </si>
  <si>
    <t>EDER HETTWER</t>
  </si>
  <si>
    <t>B38760</t>
  </si>
  <si>
    <t>ERNILDA KUHN</t>
  </si>
  <si>
    <t>B38761</t>
  </si>
  <si>
    <t>FABIO WARNKE HIPOLITO</t>
  </si>
  <si>
    <t>B38762</t>
  </si>
  <si>
    <t>EDUARDO FRONZA</t>
  </si>
  <si>
    <t>B38763</t>
  </si>
  <si>
    <t>CRISTIANO ANDRE LUNARDI</t>
  </si>
  <si>
    <t>B38764</t>
  </si>
  <si>
    <t>ELISANGELA MORAIS DE BORBA</t>
  </si>
  <si>
    <t>B38765</t>
  </si>
  <si>
    <t>CRISTINA MACIEL LAITART</t>
  </si>
  <si>
    <t>B38766</t>
  </si>
  <si>
    <t>DALTRO VIEIRA DA SILVA</t>
  </si>
  <si>
    <t>B38767</t>
  </si>
  <si>
    <t>DANIELA DE SOUZA</t>
  </si>
  <si>
    <t>B38768</t>
  </si>
  <si>
    <t>INES PEREZ DE LIMA E SILVA</t>
  </si>
  <si>
    <t>B38769</t>
  </si>
  <si>
    <t>FERNANDA RAQUEL WIEST</t>
  </si>
  <si>
    <t>B38770</t>
  </si>
  <si>
    <t>JOSI GRACIELA PETTER</t>
  </si>
  <si>
    <t>B38771</t>
  </si>
  <si>
    <t>FERNANDA VERONICA ALOS GUILARDI</t>
  </si>
  <si>
    <t>B38772</t>
  </si>
  <si>
    <t>FABRICIO RAMOS DA SILVA</t>
  </si>
  <si>
    <t>B38774</t>
  </si>
  <si>
    <t>FILIPE FERST KONZEN</t>
  </si>
  <si>
    <t>B38775</t>
  </si>
  <si>
    <t>FRANCIS ROGERIO PEDROLO DOS SANTOS</t>
  </si>
  <si>
    <t>B38776</t>
  </si>
  <si>
    <t>FERNANDO CHRISTELLO KERBER</t>
  </si>
  <si>
    <t>B38777</t>
  </si>
  <si>
    <t>GUILHERME VAZ DAVILA</t>
  </si>
  <si>
    <t>B38778</t>
  </si>
  <si>
    <t>GUSTAVO BAUER MACHADO</t>
  </si>
  <si>
    <t>B38779</t>
  </si>
  <si>
    <t>JOSE PEDRO MACIEL TEIXEIRA</t>
  </si>
  <si>
    <t>B38780</t>
  </si>
  <si>
    <t>IASANA ESCOBAR NUNES</t>
  </si>
  <si>
    <t>B38781</t>
  </si>
  <si>
    <t>JULIO CESAR GALLAS</t>
  </si>
  <si>
    <t>B38782</t>
  </si>
  <si>
    <t>IOLANDA LUCIA TECCHIO ROMANZINI</t>
  </si>
  <si>
    <t>B38783</t>
  </si>
  <si>
    <t>JAIRO TOSHIHIKO NIINO</t>
  </si>
  <si>
    <t>B38784</t>
  </si>
  <si>
    <t>LETICIA RODRIGUES DE FREITAS G DA SILVA</t>
  </si>
  <si>
    <t>B38786</t>
  </si>
  <si>
    <t>JAQUELINI LEIRIA HENN</t>
  </si>
  <si>
    <t>B38787</t>
  </si>
  <si>
    <t>LENISE MARIA DA SILVA CACERES</t>
  </si>
  <si>
    <t>B38788</t>
  </si>
  <si>
    <t>JONAS RAFAEL PADILHA</t>
  </si>
  <si>
    <t>B38789</t>
  </si>
  <si>
    <t>LUANA TORNQUIST THEISEN</t>
  </si>
  <si>
    <t>B38790</t>
  </si>
  <si>
    <t>JORGE LUIZ SPADER</t>
  </si>
  <si>
    <t>B38791</t>
  </si>
  <si>
    <t>KELIN DA SILVA OLIVERA</t>
  </si>
  <si>
    <t>B38793</t>
  </si>
  <si>
    <t>MATHEUS DE LIMA ZUNDLER</t>
  </si>
  <si>
    <t>B38794</t>
  </si>
  <si>
    <t>MARCIO PIRES MORAES</t>
  </si>
  <si>
    <t>B38795</t>
  </si>
  <si>
    <t>MARILENE MARISA LANZ MARTINS</t>
  </si>
  <si>
    <t>B38796</t>
  </si>
  <si>
    <t>MICHAEL DOS SANTOS GARCIA</t>
  </si>
  <si>
    <t>B38797</t>
  </si>
  <si>
    <t>MIRELLI GABARDO KLEIN</t>
  </si>
  <si>
    <t>B38800</t>
  </si>
  <si>
    <t>PAULA SILVA HABEICHE</t>
  </si>
  <si>
    <t>B38801</t>
  </si>
  <si>
    <t>PEDRO DA ROSA MOREIRA</t>
  </si>
  <si>
    <t>B38803</t>
  </si>
  <si>
    <t>RAFAEL FRAGOZO KAMINSKI</t>
  </si>
  <si>
    <t>B38804</t>
  </si>
  <si>
    <t>RALINA BOFF NICOLODI</t>
  </si>
  <si>
    <t>B38805</t>
  </si>
  <si>
    <t>RAQUEL CICERI DA SILVA</t>
  </si>
  <si>
    <t>B38806</t>
  </si>
  <si>
    <t>SALINE BASTOS FAGUNDES</t>
  </si>
  <si>
    <t>B38807</t>
  </si>
  <si>
    <t>SEANE MARISA SONZA CIELO</t>
  </si>
  <si>
    <t>B38808</t>
  </si>
  <si>
    <t>SHEILA CRISTINA CRESCENTE</t>
  </si>
  <si>
    <t>B38809</t>
  </si>
  <si>
    <t>TAMIRES SILVA DE ASSIS</t>
  </si>
  <si>
    <t>B38810</t>
  </si>
  <si>
    <t>TATIANE FATIMA MEINERTZ RODRIGUES</t>
  </si>
  <si>
    <t>B38811</t>
  </si>
  <si>
    <t>TIAGO GABRIEL JAEGER</t>
  </si>
  <si>
    <t>B38812</t>
  </si>
  <si>
    <t>VALQUIRIA MARTINS ANDRADE</t>
  </si>
  <si>
    <t>B38813</t>
  </si>
  <si>
    <t>WILLIAMS CAMPOS BORGES</t>
  </si>
  <si>
    <t>B38814</t>
  </si>
  <si>
    <t>WILLIAM ROJAHN FLORENCIO</t>
  </si>
  <si>
    <t>B38815</t>
  </si>
  <si>
    <t>ADAMS PASINI</t>
  </si>
  <si>
    <t>B38816</t>
  </si>
  <si>
    <t>ALEXANDRE GIORDANI</t>
  </si>
  <si>
    <t>B38817</t>
  </si>
  <si>
    <t>ANNA CARULINA RIBEIRO ACOSTA LOPES</t>
  </si>
  <si>
    <t>B38818</t>
  </si>
  <si>
    <t>AUGUSTO METZ HAAS</t>
  </si>
  <si>
    <t>B38819</t>
  </si>
  <si>
    <t>BRUNA LORENCATTO CASANOVA BARATO</t>
  </si>
  <si>
    <t>B38820</t>
  </si>
  <si>
    <t>CARINA RODRIGUES DA SILVA</t>
  </si>
  <si>
    <t>B38821</t>
  </si>
  <si>
    <t>FRANCIELI MULLER FELSKE</t>
  </si>
  <si>
    <t>B38822</t>
  </si>
  <si>
    <t>CATIANE FIORIO</t>
  </si>
  <si>
    <t>B38823</t>
  </si>
  <si>
    <t>CRISTIANE PIOLA DAL ZOTTO</t>
  </si>
  <si>
    <t>B38824</t>
  </si>
  <si>
    <t>JAQUELINE DA SILVA GOMES</t>
  </si>
  <si>
    <t>B38825</t>
  </si>
  <si>
    <t>DANIEL GALIAZZI CRISTOFOLI</t>
  </si>
  <si>
    <t>B38826</t>
  </si>
  <si>
    <t>FRANCISCO JUNIOR BIASUZ CENCI</t>
  </si>
  <si>
    <t>B38827</t>
  </si>
  <si>
    <t>JERONIMO BARRIQUEL SCHLEDER</t>
  </si>
  <si>
    <t>B38828</t>
  </si>
  <si>
    <t>DANIEL MILANI SAMUEL</t>
  </si>
  <si>
    <t>B38830</t>
  </si>
  <si>
    <t>EULALIA VAZ DE OLIVEIRA SIMOES PIRES</t>
  </si>
  <si>
    <t>B38831</t>
  </si>
  <si>
    <t>DANIELA DA LUZ TRETTO</t>
  </si>
  <si>
    <t>B38832</t>
  </si>
  <si>
    <t>JOAO ANTONIO MINUZZI ANCINES</t>
  </si>
  <si>
    <t>B38833</t>
  </si>
  <si>
    <t>EVANDRO BORDIN</t>
  </si>
  <si>
    <t>B38834</t>
  </si>
  <si>
    <t>DANIELA REIS</t>
  </si>
  <si>
    <t>B38835</t>
  </si>
  <si>
    <t>GISELE MEZZOMO TEDESCHI</t>
  </si>
  <si>
    <t>B38836</t>
  </si>
  <si>
    <t>FELIPE DOS SANTOS PIRES</t>
  </si>
  <si>
    <t>B38837</t>
  </si>
  <si>
    <t>FLAVIANI PAIVA ATAIDE</t>
  </si>
  <si>
    <t>B38838</t>
  </si>
  <si>
    <t>JULIANA ALINE ZUCOLOTTO</t>
  </si>
  <si>
    <t>B38839</t>
  </si>
  <si>
    <t>IVAN FELIPE MULLER</t>
  </si>
  <si>
    <t>B38840</t>
  </si>
  <si>
    <t>DANIELE FATH</t>
  </si>
  <si>
    <t>B38841</t>
  </si>
  <si>
    <t>DIEGO DIENSTMANN</t>
  </si>
  <si>
    <t>B38842</t>
  </si>
  <si>
    <t>EMANUEL FERNANDO BRUM CORREA</t>
  </si>
  <si>
    <t>B38843</t>
  </si>
  <si>
    <t>MANUELA MADEIRA SILVA</t>
  </si>
  <si>
    <t>B38844</t>
  </si>
  <si>
    <t>MARCELO GINDRI LIMA</t>
  </si>
  <si>
    <t>B38845</t>
  </si>
  <si>
    <t>JULIANA MACHADO</t>
  </si>
  <si>
    <t>B38846</t>
  </si>
  <si>
    <t>MARA ISA MARTINS PERES TEIXEIRA</t>
  </si>
  <si>
    <t>B38847</t>
  </si>
  <si>
    <t>MARCIA ORALINA RODRIGUES DUTRA</t>
  </si>
  <si>
    <t>B38848</t>
  </si>
  <si>
    <t>MARCELA BERTANI DE SOUZA</t>
  </si>
  <si>
    <t>B38849</t>
  </si>
  <si>
    <t>MARCIO CIRIACO ROSA MORAES</t>
  </si>
  <si>
    <t>B38850</t>
  </si>
  <si>
    <t>MARCELINO ROBERT SCHUSTER</t>
  </si>
  <si>
    <t>B38851</t>
  </si>
  <si>
    <t>JULIO CESAR ALVES DA FONSECA</t>
  </si>
  <si>
    <t>B38852</t>
  </si>
  <si>
    <t>MARCELO DORNELLES BOLZAN</t>
  </si>
  <si>
    <t>B38853</t>
  </si>
  <si>
    <t>MARILIA SOARES BERTAZO MARONEZE</t>
  </si>
  <si>
    <t>B38854</t>
  </si>
  <si>
    <t>LAURA BERTAO MARQUES KOGLER</t>
  </si>
  <si>
    <t>B38855</t>
  </si>
  <si>
    <t>NATHAN SANTANNA BARBOSA SILVEIRA</t>
  </si>
  <si>
    <t>B38856</t>
  </si>
  <si>
    <t>MARINA MELO DOS SANTOS</t>
  </si>
  <si>
    <t>B38857</t>
  </si>
  <si>
    <t>LEANDRO DA ROSA VIDAL</t>
  </si>
  <si>
    <t>B38858</t>
  </si>
  <si>
    <t>PAULA CRISTINA COSTA</t>
  </si>
  <si>
    <t>B38859</t>
  </si>
  <si>
    <t>LILIANA SIVIERO</t>
  </si>
  <si>
    <t>B38860</t>
  </si>
  <si>
    <t>MATHEUS CALABRIA</t>
  </si>
  <si>
    <t>B38861</t>
  </si>
  <si>
    <t>MILTON DE OLIVEIRA FERREIRA</t>
  </si>
  <si>
    <t>B38862</t>
  </si>
  <si>
    <t>SUELEN LISBOA</t>
  </si>
  <si>
    <t>B38864</t>
  </si>
  <si>
    <t>TIAGO LOSCH BRENTANO</t>
  </si>
  <si>
    <t>B38865</t>
  </si>
  <si>
    <t>MESSIAS ZANELLA</t>
  </si>
  <si>
    <t>B38866</t>
  </si>
  <si>
    <t>RODRIGO ALVES FREITAG</t>
  </si>
  <si>
    <t>B38868</t>
  </si>
  <si>
    <t>THOMAS RAFAEL TEIXEIRA</t>
  </si>
  <si>
    <t>B38869</t>
  </si>
  <si>
    <t>RODRIGO BERTANI VARIANI</t>
  </si>
  <si>
    <t>B38870</t>
  </si>
  <si>
    <t>VIVIANE TOMIELLO</t>
  </si>
  <si>
    <t>B38871</t>
  </si>
  <si>
    <t>PAULA VANESSA FASSBINDER</t>
  </si>
  <si>
    <t>B38872</t>
  </si>
  <si>
    <t>FERNANDA ROSSATO ERTHAL</t>
  </si>
  <si>
    <t>B38873</t>
  </si>
  <si>
    <t>BORIS DALTON DA ROSA</t>
  </si>
  <si>
    <t>B38874</t>
  </si>
  <si>
    <t>DANIELA MIOTTO TURCATTI DE CASTILHOS</t>
  </si>
  <si>
    <t>B38875</t>
  </si>
  <si>
    <t>CARLA ALEKSANDRA ZIMMERMANN</t>
  </si>
  <si>
    <t>B38876</t>
  </si>
  <si>
    <t>CLEIA VANESSA COSSETIM KRAEMER</t>
  </si>
  <si>
    <t>B38877</t>
  </si>
  <si>
    <t>DEISE JOSEANE TEIXEIRA</t>
  </si>
  <si>
    <t>B38879</t>
  </si>
  <si>
    <t>DENISE RUIZ DE MELLO</t>
  </si>
  <si>
    <t>B38880</t>
  </si>
  <si>
    <t>DANIEL DE MELO RADIN</t>
  </si>
  <si>
    <t>B38881</t>
  </si>
  <si>
    <t>ERIK WILLIAM DA SILVA</t>
  </si>
  <si>
    <t>B38882</t>
  </si>
  <si>
    <t>EDUARDO FRONZA DE FARIAS</t>
  </si>
  <si>
    <t>B38883</t>
  </si>
  <si>
    <t>ELAINE LUTHI</t>
  </si>
  <si>
    <t>B38884</t>
  </si>
  <si>
    <t>FERNANDA GAZZONI</t>
  </si>
  <si>
    <t>B38885</t>
  </si>
  <si>
    <t>GABRIEL BASSO DAMO</t>
  </si>
  <si>
    <t>B38886</t>
  </si>
  <si>
    <t>PAOLA SELSO MARTINS</t>
  </si>
  <si>
    <t>B38887</t>
  </si>
  <si>
    <t>ADRIANE APARECIDA BOSS MONTEIRO</t>
  </si>
  <si>
    <t>B38888</t>
  </si>
  <si>
    <t>MARA MARCIANE PERSCH</t>
  </si>
  <si>
    <t>B38889</t>
  </si>
  <si>
    <t>PAULO ROBERTO BRIZZI RAKOSKI</t>
  </si>
  <si>
    <t>B38890</t>
  </si>
  <si>
    <t>LAZARO GOUVEIA DE DEUS MURTA</t>
  </si>
  <si>
    <t>B38891</t>
  </si>
  <si>
    <t>ADRIANO DLUZNIEWSKI</t>
  </si>
  <si>
    <t>B38892</t>
  </si>
  <si>
    <t>MARCOS ROBERTO SCHNEIDER NEUKAMP</t>
  </si>
  <si>
    <t>B38893</t>
  </si>
  <si>
    <t>ANA PAULA RUSCHEL</t>
  </si>
  <si>
    <t>B38894</t>
  </si>
  <si>
    <t>LIANE BORGES ALVES</t>
  </si>
  <si>
    <t>B38895</t>
  </si>
  <si>
    <t>ROMULO JAPPE BECK</t>
  </si>
  <si>
    <t>B38896</t>
  </si>
  <si>
    <t>ROSANDRA SANTOS VILANOVA</t>
  </si>
  <si>
    <t>B38897</t>
  </si>
  <si>
    <t>ROBERTO TEIXEIRA JUSTEN</t>
  </si>
  <si>
    <t>B38898</t>
  </si>
  <si>
    <t>MARIA INES TAUTZ</t>
  </si>
  <si>
    <t>B38899</t>
  </si>
  <si>
    <t>MATHEUS ROGERIO DE MERA</t>
  </si>
  <si>
    <t>B38900</t>
  </si>
  <si>
    <t>NELSON KRUGER JUNIOR</t>
  </si>
  <si>
    <t>B38902</t>
  </si>
  <si>
    <t>ANGELA TAGLIANI</t>
  </si>
  <si>
    <t>B38903</t>
  </si>
  <si>
    <t>ADILSON SILVEIRA GARCIA</t>
  </si>
  <si>
    <t>B38904</t>
  </si>
  <si>
    <t>CAMILA BARBOSA DA ROCHA</t>
  </si>
  <si>
    <t>B38905</t>
  </si>
  <si>
    <t>CINTIA SIMEAO VILANOVA</t>
  </si>
  <si>
    <t>B38906</t>
  </si>
  <si>
    <t>FERNANDO DE FREITAS NUNES</t>
  </si>
  <si>
    <t>B38907</t>
  </si>
  <si>
    <t>EDUARDO FUMO WARTH</t>
  </si>
  <si>
    <t>B38908</t>
  </si>
  <si>
    <t>FLAVIA MENDONCA ALVARES</t>
  </si>
  <si>
    <t>B38909</t>
  </si>
  <si>
    <t>FRANCIELLE SALLES DALBAO</t>
  </si>
  <si>
    <t>B38910</t>
  </si>
  <si>
    <t>GRAZIELA DIAS VICENTE</t>
  </si>
  <si>
    <t>B38911</t>
  </si>
  <si>
    <t>ELENA FRANCA TEIXEIRA</t>
  </si>
  <si>
    <t>B38913</t>
  </si>
  <si>
    <t>JAIR OTACILIO DE SOUZA</t>
  </si>
  <si>
    <t>B38914</t>
  </si>
  <si>
    <t>JUSSARA GONCALVES VARGAS</t>
  </si>
  <si>
    <t>B38915</t>
  </si>
  <si>
    <t>ELIANA FORMOSINA SOUZA COLLOVINI</t>
  </si>
  <si>
    <t>B38916</t>
  </si>
  <si>
    <t>GILDA LIMA DOS SANTOS</t>
  </si>
  <si>
    <t>B38917</t>
  </si>
  <si>
    <t>LETICIA DA SILVEIRA POSSA</t>
  </si>
  <si>
    <t>B38918</t>
  </si>
  <si>
    <t>ALEXANDRE BORBA CLOS</t>
  </si>
  <si>
    <t>B38919</t>
  </si>
  <si>
    <t>FELIPE DOS SANTOS BARLEM MACHADO</t>
  </si>
  <si>
    <t>B38920</t>
  </si>
  <si>
    <t>LILIA MARCELA MEDEIROS</t>
  </si>
  <si>
    <t>B38921</t>
  </si>
  <si>
    <t>ANDRE LUIS DA COSTA PEREIRA</t>
  </si>
  <si>
    <t>B38922</t>
  </si>
  <si>
    <t>LUCINEIA BRAGA DA SILVEIRA</t>
  </si>
  <si>
    <t>B38923</t>
  </si>
  <si>
    <t>MICHELE CAUDURO DOS SANTOS</t>
  </si>
  <si>
    <t>B38924</t>
  </si>
  <si>
    <t>MICHELE PACHECO AGUIAR</t>
  </si>
  <si>
    <t>B38926</t>
  </si>
  <si>
    <t>RACHEL MICHELON TONDO</t>
  </si>
  <si>
    <t>B38927</t>
  </si>
  <si>
    <t>SIMONE MARIA PEREIRA REGO MICHALSKI</t>
  </si>
  <si>
    <t>B38928</t>
  </si>
  <si>
    <t>SUELLEN OLIVEIRA DOS SANTOS</t>
  </si>
  <si>
    <t>B38929</t>
  </si>
  <si>
    <t>THAMYE AMANDA BARBOZA TEIXEIRA</t>
  </si>
  <si>
    <t>B38930</t>
  </si>
  <si>
    <t>FRANCINE NEUMANN DE OLIVEIRA GOMES</t>
  </si>
  <si>
    <t>B38931</t>
  </si>
  <si>
    <t>GUILHERME MITSUO MAEDA</t>
  </si>
  <si>
    <t>B38932</t>
  </si>
  <si>
    <t>TOBIAS SANTOS MONTEIRO</t>
  </si>
  <si>
    <t>B38933</t>
  </si>
  <si>
    <t>CHARLES MOSCHEN AVILA</t>
  </si>
  <si>
    <t>B38934</t>
  </si>
  <si>
    <t>GERSON LUIS EBLING</t>
  </si>
  <si>
    <t>B38935</t>
  </si>
  <si>
    <t>GUILHERME VARGAS DA ROCHA</t>
  </si>
  <si>
    <t>B38936</t>
  </si>
  <si>
    <t>IDELMAR MINUZZO NICHELE FILHO</t>
  </si>
  <si>
    <t>B38937</t>
  </si>
  <si>
    <t>CRISTIANE WEBSTER</t>
  </si>
  <si>
    <t>B38938</t>
  </si>
  <si>
    <t>DANIELA ESVAEL</t>
  </si>
  <si>
    <t>B38941</t>
  </si>
  <si>
    <t>JANE LUCIA RAMOS</t>
  </si>
  <si>
    <t>B38942</t>
  </si>
  <si>
    <t>JOSE CARLOS DE ALMEIDA DIAS</t>
  </si>
  <si>
    <t>B38943</t>
  </si>
  <si>
    <t>JOSE RICARDO BUENO ABATI</t>
  </si>
  <si>
    <t>B38944</t>
  </si>
  <si>
    <t>LUCIANO TRINDADE PINTO</t>
  </si>
  <si>
    <t>B38945</t>
  </si>
  <si>
    <t>LUIS FERNANDO PINOS</t>
  </si>
  <si>
    <t>B38946</t>
  </si>
  <si>
    <t>LEONARDO CORDEIRO MACHADO</t>
  </si>
  <si>
    <t>B38947</t>
  </si>
  <si>
    <t>NATALIE ROSA MONTEBLANCO</t>
  </si>
  <si>
    <t>B38948</t>
  </si>
  <si>
    <t>MARCIA ELISA DIAS COSTA</t>
  </si>
  <si>
    <t>B38949</t>
  </si>
  <si>
    <t>LISIANE DA SILVA ERLING MACHADO</t>
  </si>
  <si>
    <t>B38950</t>
  </si>
  <si>
    <t>ROGERIO DE OLIVEIRA LIMA</t>
  </si>
  <si>
    <t>B38951</t>
  </si>
  <si>
    <t>RENATA MEDEIROS DOS SANTOS</t>
  </si>
  <si>
    <t>B38952</t>
  </si>
  <si>
    <t>SILVANA MOSSATE GABBI</t>
  </si>
  <si>
    <t>B38954</t>
  </si>
  <si>
    <t>LIZIANE MAYER</t>
  </si>
  <si>
    <t>B38955</t>
  </si>
  <si>
    <t>VANESSA MARIA DA SILVA STAMATTO</t>
  </si>
  <si>
    <t>B38956</t>
  </si>
  <si>
    <t>LUCAS MALLMANN FELIZZOLA</t>
  </si>
  <si>
    <t>B38957</t>
  </si>
  <si>
    <t>VINICIUS CUNHA MURI</t>
  </si>
  <si>
    <t>B38958</t>
  </si>
  <si>
    <t>JUAREZ ANTONIO CORNELY</t>
  </si>
  <si>
    <t>B38959</t>
  </si>
  <si>
    <t>ALVARO MARQUES AVILA</t>
  </si>
  <si>
    <t>B38960</t>
  </si>
  <si>
    <t>ANDRE LUIZ CIBILS BUCHAIN</t>
  </si>
  <si>
    <t>B38961</t>
  </si>
  <si>
    <t>ANDREA NARDIN MARTINELLI</t>
  </si>
  <si>
    <t>B38962</t>
  </si>
  <si>
    <t>CAMILA BARBOSA FERREIRA</t>
  </si>
  <si>
    <t>B38963</t>
  </si>
  <si>
    <t>CARLA ANDREIA KREMER VIEIRA</t>
  </si>
  <si>
    <t>B38964</t>
  </si>
  <si>
    <t>CINTIA GOLDANI MULLER</t>
  </si>
  <si>
    <t>B38965</t>
  </si>
  <si>
    <t>CRISTIAN RECH</t>
  </si>
  <si>
    <t>B38966</t>
  </si>
  <si>
    <t>DANIELSON NUNES PEREIRA</t>
  </si>
  <si>
    <t>B38967</t>
  </si>
  <si>
    <t>EDGAR CONCEICAO DA SILVA</t>
  </si>
  <si>
    <t>B38968</t>
  </si>
  <si>
    <t>EDUARDO FERNANDES</t>
  </si>
  <si>
    <t>B38969</t>
  </si>
  <si>
    <t>FABIANE LUFT MINEIRO TAVARES</t>
  </si>
  <si>
    <t>B38970</t>
  </si>
  <si>
    <t>FERNANDA DOS SANTOS FERREIRA</t>
  </si>
  <si>
    <t>B38971</t>
  </si>
  <si>
    <t>FERNANDO ZASLAVSKY</t>
  </si>
  <si>
    <t>B38972</t>
  </si>
  <si>
    <t>GIANCARLO BERTOLDI</t>
  </si>
  <si>
    <t>B38973</t>
  </si>
  <si>
    <t>GRACIELA FLACH</t>
  </si>
  <si>
    <t>02191160000000</t>
  </si>
  <si>
    <t>GUAIBA-FORMACAO</t>
  </si>
  <si>
    <t>B38974</t>
  </si>
  <si>
    <t>GREICE COLATO DE MORAIS</t>
  </si>
  <si>
    <t>B38975</t>
  </si>
  <si>
    <t>GUILHERME MARQUES SILVA CHIARELLO</t>
  </si>
  <si>
    <t>B38976</t>
  </si>
  <si>
    <t>JEFFERSON DE BEM BORGES</t>
  </si>
  <si>
    <t>B38977</t>
  </si>
  <si>
    <t>JOSSE CRISTIANE WEINGARTNER</t>
  </si>
  <si>
    <t>B38978</t>
  </si>
  <si>
    <t>JULIANE RAQUEL RUSSCZYK</t>
  </si>
  <si>
    <t>B38979</t>
  </si>
  <si>
    <t>KARINE LONGARAY KAZANOWSKI</t>
  </si>
  <si>
    <t>B38980</t>
  </si>
  <si>
    <t>KATIA SIMONE MATOSO DE OLIVEIRA</t>
  </si>
  <si>
    <t>B38981</t>
  </si>
  <si>
    <t>LEANDRO DA SILVA ALANO</t>
  </si>
  <si>
    <t>11512500000000</t>
  </si>
  <si>
    <t>B38982</t>
  </si>
  <si>
    <t>LUCIANA BERNARDES MARIN</t>
  </si>
  <si>
    <t>B38983</t>
  </si>
  <si>
    <t>LUCIANO RODRIGO SOUZA DA SILVA</t>
  </si>
  <si>
    <t>B38984</t>
  </si>
  <si>
    <t>CLAUDIO SILVEIRA MARTINS JUNIOR</t>
  </si>
  <si>
    <t>B38985</t>
  </si>
  <si>
    <t>MARCELO AUGUSTO KEPPELER CARDOSO</t>
  </si>
  <si>
    <t>B38986</t>
  </si>
  <si>
    <t>MARCOS ROBERTO ROCHA ROCHA</t>
  </si>
  <si>
    <t>B38987</t>
  </si>
  <si>
    <t>MARCOS VINICIUS MARQUES AZAMBUJA</t>
  </si>
  <si>
    <t>B38988</t>
  </si>
  <si>
    <t>MARIANO MACHADO RODRIGUES</t>
  </si>
  <si>
    <t>B38989</t>
  </si>
  <si>
    <t>MOISES HERMANI DA SILVA</t>
  </si>
  <si>
    <t>B38990</t>
  </si>
  <si>
    <t>PAULO SERGIO GONZALEZ FERRAZ</t>
  </si>
  <si>
    <t>B38991</t>
  </si>
  <si>
    <t>SANDRA CRISTINA VIRGILI PAVECK</t>
  </si>
  <si>
    <t>B38992</t>
  </si>
  <si>
    <t>SILVIA MARA SETTI</t>
  </si>
  <si>
    <t>B38993</t>
  </si>
  <si>
    <t>TEO HOFFMEISTER</t>
  </si>
  <si>
    <t>B38994</t>
  </si>
  <si>
    <t>VIVIANE STELA SCHER</t>
  </si>
  <si>
    <t>B38995</t>
  </si>
  <si>
    <t>CAMILA DOS SANTOS MAGANELI ROVADOSCHI</t>
  </si>
  <si>
    <t>B38996</t>
  </si>
  <si>
    <t>PRISCILA SCHMIDT</t>
  </si>
  <si>
    <t>B38997</t>
  </si>
  <si>
    <t>ADRIANA MROGINSKI SCHNEIDER</t>
  </si>
  <si>
    <t>B38998</t>
  </si>
  <si>
    <t>ALINE JOSIANE WEDDIGEN THORMES</t>
  </si>
  <si>
    <t>B38999</t>
  </si>
  <si>
    <t>ALINE MICHELI MANICA</t>
  </si>
  <si>
    <t>B39000</t>
  </si>
  <si>
    <t>ANA ELISABETE MARAFIGA BRITO</t>
  </si>
  <si>
    <t>B39001</t>
  </si>
  <si>
    <t>ANDERSON DOS SANTOS BARBOSA</t>
  </si>
  <si>
    <t>B39002</t>
  </si>
  <si>
    <t>ANA RITA DE OLIVEIRA BLANCO PEZZI</t>
  </si>
  <si>
    <t>B39003</t>
  </si>
  <si>
    <t>CAROLINE DE SOUZA CUNHA LOPES</t>
  </si>
  <si>
    <t>B39004</t>
  </si>
  <si>
    <t>CLEBER VINICIOS KIRCHNER DA SILVA</t>
  </si>
  <si>
    <t>B39006</t>
  </si>
  <si>
    <t>DEBORA ANDRADE DE ALMEIDA FREITAS</t>
  </si>
  <si>
    <t>B39007</t>
  </si>
  <si>
    <t>DEBORA DORNEL GEVEHR</t>
  </si>
  <si>
    <t>B39008</t>
  </si>
  <si>
    <t>CAMILA BEATRIZ FEEBURG</t>
  </si>
  <si>
    <t>01681160000000</t>
  </si>
  <si>
    <t>CAPAO DA CANOA-FORMACAO</t>
  </si>
  <si>
    <t>B39009</t>
  </si>
  <si>
    <t>DEBORA WENNINGKAMP MARQUESIN</t>
  </si>
  <si>
    <t>B39010</t>
  </si>
  <si>
    <t>CARINE LETICIA EBERT KAUFMANN</t>
  </si>
  <si>
    <t>B39011</t>
  </si>
  <si>
    <t>DIEGO DE CASTRO HECK</t>
  </si>
  <si>
    <t>B39012</t>
  </si>
  <si>
    <t>CARLA DE LURDES MILANEZI CORREA</t>
  </si>
  <si>
    <t>B39013</t>
  </si>
  <si>
    <t>DIERLEN KUSTER PISSOLLATTO</t>
  </si>
  <si>
    <t>B39014</t>
  </si>
  <si>
    <t>DIONIVAN NOGUEIRA VANIN</t>
  </si>
  <si>
    <t>08290000063500</t>
  </si>
  <si>
    <t>FAZENDA SOUZA CAXIAS-BARRAMARES</t>
  </si>
  <si>
    <t>B39015</t>
  </si>
  <si>
    <t>FABIANO MARQUES DA ROSA</t>
  </si>
  <si>
    <t>B39016</t>
  </si>
  <si>
    <t>EDSON LAZIER RODUIT DA ROSA</t>
  </si>
  <si>
    <t>B39017</t>
  </si>
  <si>
    <t>ELIZANDRA CARGNELUTTI</t>
  </si>
  <si>
    <t>B39018</t>
  </si>
  <si>
    <t>FABIO DA SILVA CONCEICAO</t>
  </si>
  <si>
    <t>B39019</t>
  </si>
  <si>
    <t>FAIARA COSTA SAIDELLES</t>
  </si>
  <si>
    <t>B39020</t>
  </si>
  <si>
    <t>FELIPE CARVALHO DE BRUM</t>
  </si>
  <si>
    <t>B39021</t>
  </si>
  <si>
    <t>JANIO DE ALMEIDA PRADO</t>
  </si>
  <si>
    <t>B39022</t>
  </si>
  <si>
    <t>GIZIANE ALVES PERES</t>
  </si>
  <si>
    <t>B39023</t>
  </si>
  <si>
    <t>JULIANA DA ROSA RODRIGUES</t>
  </si>
  <si>
    <t>B39024</t>
  </si>
  <si>
    <t>GLAUCIA MILENA MARQUES</t>
  </si>
  <si>
    <t>B39025</t>
  </si>
  <si>
    <t>KEILA GUBEROVICH</t>
  </si>
  <si>
    <t>B39026</t>
  </si>
  <si>
    <t>INES DOS SANTOS TEIXEIRA</t>
  </si>
  <si>
    <t>B39027</t>
  </si>
  <si>
    <t>KELEN DA SILVA</t>
  </si>
  <si>
    <t>B39028</t>
  </si>
  <si>
    <t>JALUSA BORGES MINETTO</t>
  </si>
  <si>
    <t>B39029</t>
  </si>
  <si>
    <t>LEANDRO ARAUJO</t>
  </si>
  <si>
    <t>B39030</t>
  </si>
  <si>
    <t>JANEA MARIA BOSCHETTI</t>
  </si>
  <si>
    <t>B39031</t>
  </si>
  <si>
    <t>LEONETE SCHULTEN</t>
  </si>
  <si>
    <t>B39032</t>
  </si>
  <si>
    <t>LUCIANE HAAS SPOHR</t>
  </si>
  <si>
    <t>B39033</t>
  </si>
  <si>
    <t>LUCIMARA ROCHA</t>
  </si>
  <si>
    <t>B39035</t>
  </si>
  <si>
    <t>MAIONY BATISTA SA</t>
  </si>
  <si>
    <t>B39036</t>
  </si>
  <si>
    <t>RAFAEL VIECELI PEREIRA</t>
  </si>
  <si>
    <t>B39037</t>
  </si>
  <si>
    <t>ROSEMERI GRACIELA NEU</t>
  </si>
  <si>
    <t>B39038</t>
  </si>
  <si>
    <t>MARCIO JOSE SILVEIRA</t>
  </si>
  <si>
    <t>B39039</t>
  </si>
  <si>
    <t>MARIA CONCEICAO TERRA DA SILVA</t>
  </si>
  <si>
    <t>B39040</t>
  </si>
  <si>
    <t>MARISA CRISTINA MEINERTZ</t>
  </si>
  <si>
    <t>B39041</t>
  </si>
  <si>
    <t>MATEUS ELI CESA PERINI</t>
  </si>
  <si>
    <t>B39042</t>
  </si>
  <si>
    <t>MONALISA FUHR PASINI</t>
  </si>
  <si>
    <t>B39043</t>
  </si>
  <si>
    <t>PATRICIA CRISTINA DE BRITO</t>
  </si>
  <si>
    <t>B39044</t>
  </si>
  <si>
    <t>PATRICIA SILVA DE LIMA</t>
  </si>
  <si>
    <t>B39045</t>
  </si>
  <si>
    <t>PEDRO LUCIANO BITZKI</t>
  </si>
  <si>
    <t>B39046</t>
  </si>
  <si>
    <t>ROBSON DIEGO OURIQUES</t>
  </si>
  <si>
    <t>B39047</t>
  </si>
  <si>
    <t>VAGNER NUBIAS DE MEDEIROS</t>
  </si>
  <si>
    <t>B39049</t>
  </si>
  <si>
    <t>VINICIUS ZART</t>
  </si>
  <si>
    <t>B39050</t>
  </si>
  <si>
    <t>VITORIA SEIBERT</t>
  </si>
  <si>
    <t>B39051</t>
  </si>
  <si>
    <t>WAGNER ANDRADE AVILA</t>
  </si>
  <si>
    <t>B39052</t>
  </si>
  <si>
    <t>ALAN SUDATI</t>
  </si>
  <si>
    <t>B39053</t>
  </si>
  <si>
    <t>ANIE BOM SILVEIRA</t>
  </si>
  <si>
    <t>B39054</t>
  </si>
  <si>
    <t>ANGELITA DA SILVA MUNARI</t>
  </si>
  <si>
    <t>B39055</t>
  </si>
  <si>
    <t>BARBARA MARIA TISOTT</t>
  </si>
  <si>
    <t>B39056</t>
  </si>
  <si>
    <t>BRUNA BERTAGNOLLI</t>
  </si>
  <si>
    <t>B39057</t>
  </si>
  <si>
    <t>CARINE MARTINS DA SILVA</t>
  </si>
  <si>
    <t>B39058</t>
  </si>
  <si>
    <t>CENAIR ANDRE CELLI</t>
  </si>
  <si>
    <t>B39059</t>
  </si>
  <si>
    <t>CLAUDIA DENISE SCHMITT</t>
  </si>
  <si>
    <t>B39060</t>
  </si>
  <si>
    <t>CRISTIANO MORELLO CASTEGNARO</t>
  </si>
  <si>
    <t>B39061</t>
  </si>
  <si>
    <t>DANIEL FIGUEIRO MARTINS</t>
  </si>
  <si>
    <t>B39062</t>
  </si>
  <si>
    <t>LUIS FERNANDO NETO DA SILVA</t>
  </si>
  <si>
    <t>B39063</t>
  </si>
  <si>
    <t>FELIPE FERRI DAGOSTINI</t>
  </si>
  <si>
    <t>B39064</t>
  </si>
  <si>
    <t>FERNANDO SEVERO RODRIGUES</t>
  </si>
  <si>
    <t>06251160000000</t>
  </si>
  <si>
    <t>FLORES DA CUNHA-FORMACAO</t>
  </si>
  <si>
    <t>B39065</t>
  </si>
  <si>
    <t>MARIA JOSE PIZZOLATO SPOLAOR FERRONATO</t>
  </si>
  <si>
    <t>B39066</t>
  </si>
  <si>
    <t>IVNA DE MENEGHI PICCOLI</t>
  </si>
  <si>
    <t>B39068</t>
  </si>
  <si>
    <t>MATHEUS BERWANGER LUCERO</t>
  </si>
  <si>
    <t>B39069</t>
  </si>
  <si>
    <t>JUSCELE PASQUALI</t>
  </si>
  <si>
    <t>B39070</t>
  </si>
  <si>
    <t>OTAVIO DE AGUIAR BORBA</t>
  </si>
  <si>
    <t>B39071</t>
  </si>
  <si>
    <t>ANDERSON MORBACH</t>
  </si>
  <si>
    <t>B39072</t>
  </si>
  <si>
    <t>GABRIELA NUNES FERREIRA BETIM</t>
  </si>
  <si>
    <t>03600000078100</t>
  </si>
  <si>
    <t>SANTIAGO-P M UNISTALDA</t>
  </si>
  <si>
    <t>B39073</t>
  </si>
  <si>
    <t>GUILHERME FELIX AMPESSAN</t>
  </si>
  <si>
    <t>B39074</t>
  </si>
  <si>
    <t>GUILHERME MORAES MEDICI</t>
  </si>
  <si>
    <t>B39075</t>
  </si>
  <si>
    <t>GUSTAVO GIUDICE SIGA</t>
  </si>
  <si>
    <t>B39076</t>
  </si>
  <si>
    <t>LEANDRO BOELTER GOTTSCHALK</t>
  </si>
  <si>
    <t>B39077</t>
  </si>
  <si>
    <t>INDIANE HAHN DA SILVA PIACESKI</t>
  </si>
  <si>
    <t>B39078</t>
  </si>
  <si>
    <t>PRISCILA SALES ALEXANDRINO</t>
  </si>
  <si>
    <t>B39079</t>
  </si>
  <si>
    <t>LEANDRO MINUZZI</t>
  </si>
  <si>
    <t>B39081</t>
  </si>
  <si>
    <t>TAMARA SALDANHA NUNES</t>
  </si>
  <si>
    <t>B39082</t>
  </si>
  <si>
    <t>TATIANE TADIELO SPAGNOLO</t>
  </si>
  <si>
    <t>B39083</t>
  </si>
  <si>
    <t>WERNER LANGELOH</t>
  </si>
  <si>
    <t>B39084</t>
  </si>
  <si>
    <t>WAGNER LEOPOLDES DOS SANTOS</t>
  </si>
  <si>
    <t>B39086</t>
  </si>
  <si>
    <t>ALAN ALBERTO ALVES</t>
  </si>
  <si>
    <t>B39087</t>
  </si>
  <si>
    <t>ANDREA FELLI DE ANDRADE</t>
  </si>
  <si>
    <t>B39088</t>
  </si>
  <si>
    <t>ANDREA WAGNER SOUTO MEIRA</t>
  </si>
  <si>
    <t>B39089</t>
  </si>
  <si>
    <t>ALESSANDRA DINIZ GOULART</t>
  </si>
  <si>
    <t>B39090</t>
  </si>
  <si>
    <t>ALINE CRISTINA DE MENEZES MAGALHAES</t>
  </si>
  <si>
    <t>07530000072200</t>
  </si>
  <si>
    <t>NONOAI-P M RIO DOS INDIOS</t>
  </si>
  <si>
    <t>B39091</t>
  </si>
  <si>
    <t>CLAUDIA ESTEVES BARRAGAN</t>
  </si>
  <si>
    <t>B39092</t>
  </si>
  <si>
    <t>ANA CLAUDIA SCHWEINITZ</t>
  </si>
  <si>
    <t>B39093</t>
  </si>
  <si>
    <t>CRISTIANO SIMOES SILVA</t>
  </si>
  <si>
    <t>B39094</t>
  </si>
  <si>
    <t>DENISE RODRIGUES DA SILVA</t>
  </si>
  <si>
    <t>05501160000000</t>
  </si>
  <si>
    <t>ARROIO DO MEIO-FORMACAO</t>
  </si>
  <si>
    <t>B39095</t>
  </si>
  <si>
    <t>DIEGO GOULART DA ROSA</t>
  </si>
  <si>
    <t>B39096</t>
  </si>
  <si>
    <t>DIVANE ANDREIA PAGNO</t>
  </si>
  <si>
    <t>B39097</t>
  </si>
  <si>
    <t>ANANDA CARLA DIEGOLI VIEIRA</t>
  </si>
  <si>
    <t>B39098</t>
  </si>
  <si>
    <t>EDUARDO FEIJO DA SILVA</t>
  </si>
  <si>
    <t>B39099</t>
  </si>
  <si>
    <t>GUSTAVO LUIS TREVISOL</t>
  </si>
  <si>
    <t>B39101</t>
  </si>
  <si>
    <t>JULIANE ERHART BOHN</t>
  </si>
  <si>
    <t>B39102</t>
  </si>
  <si>
    <t>LUIZ FELIPE DA SILVA PRESTES</t>
  </si>
  <si>
    <t>B39103</t>
  </si>
  <si>
    <t>JULIANO FLORES DE MOURA</t>
  </si>
  <si>
    <t>B39104</t>
  </si>
  <si>
    <t>LEFEBVRE LUZ DE SABOYA</t>
  </si>
  <si>
    <t>B39105</t>
  </si>
  <si>
    <t>LUIS FELIPE MENEGON</t>
  </si>
  <si>
    <t>B39106</t>
  </si>
  <si>
    <t>LUANA BOLZAN COMORETTO</t>
  </si>
  <si>
    <t>B39107</t>
  </si>
  <si>
    <t>RENAN GOMES GAVIOLI</t>
  </si>
  <si>
    <t>B39108</t>
  </si>
  <si>
    <t>MARCOS ANDRE DOS SANTOS</t>
  </si>
  <si>
    <t>B39109</t>
  </si>
  <si>
    <t>MARCO ANTONIO FERIGOLO</t>
  </si>
  <si>
    <t>B39110</t>
  </si>
  <si>
    <t>RENAN LIEGE SCHOLTZ</t>
  </si>
  <si>
    <t>B39111</t>
  </si>
  <si>
    <t>TATIELE GABRIELA RADDATZ</t>
  </si>
  <si>
    <t>B39112</t>
  </si>
  <si>
    <t>THIAGO LUZ SARAIVA</t>
  </si>
  <si>
    <t>B39113</t>
  </si>
  <si>
    <t>VERONICA MACIEL NOTARE</t>
  </si>
  <si>
    <t>B39114</t>
  </si>
  <si>
    <t>WILLIAM CIRINEU VARINI CEOLIN</t>
  </si>
  <si>
    <t>B39115</t>
  </si>
  <si>
    <t>RAFAEL CASSER SANCHES</t>
  </si>
  <si>
    <t>B39116</t>
  </si>
  <si>
    <t>NATALIA DEL FIOL ANDERSSON</t>
  </si>
  <si>
    <t>B39117</t>
  </si>
  <si>
    <t>RAFAEL SOUTO MACHADO</t>
  </si>
  <si>
    <t>B39119</t>
  </si>
  <si>
    <t>ALEXANDRE SEVERO DAMASIO</t>
  </si>
  <si>
    <t>B39120</t>
  </si>
  <si>
    <t>DEBORA RODRIGUES DA SILVA</t>
  </si>
  <si>
    <t>B39121</t>
  </si>
  <si>
    <t>FABIO JOSE LARA DA SILVA</t>
  </si>
  <si>
    <t>B39122</t>
  </si>
  <si>
    <t>GABRIEL MANFROI DE A I DA COSTA</t>
  </si>
  <si>
    <t>B39123</t>
  </si>
  <si>
    <t>GISELE OLIVEIRA MACHADO</t>
  </si>
  <si>
    <t>B39124</t>
  </si>
  <si>
    <t>GISLAINE AFONSO HEBERLE</t>
  </si>
  <si>
    <t>B39125</t>
  </si>
  <si>
    <t>HAIDE BALDWIN ERIG</t>
  </si>
  <si>
    <t>B39126</t>
  </si>
  <si>
    <t>ADRIANA PEREIRA DOS SANTOS TISCHLER</t>
  </si>
  <si>
    <t>B39127</t>
  </si>
  <si>
    <t>JESSICA DUTRA DOS SANTOS LOPES</t>
  </si>
  <si>
    <t>B39128</t>
  </si>
  <si>
    <t>ALINE KARIN DOMINGUES SCHNEIDER</t>
  </si>
  <si>
    <t>B39129</t>
  </si>
  <si>
    <t>ANTONIO DARCIO CORREA LIMA</t>
  </si>
  <si>
    <t>B39130</t>
  </si>
  <si>
    <t>JULIANA SINNOTT REIS</t>
  </si>
  <si>
    <t>B39131</t>
  </si>
  <si>
    <t>LIBERSON SILVA ANDERSEN</t>
  </si>
  <si>
    <t>B39132</t>
  </si>
  <si>
    <t>MARCIO ROBERTO CABREIRA PINTO</t>
  </si>
  <si>
    <t>B39133</t>
  </si>
  <si>
    <t>MICHELLE THOMAZ DOS SANTOS ESPINDOLA</t>
  </si>
  <si>
    <t>B39134</t>
  </si>
  <si>
    <t>MOISES AGUIAR GUEDES</t>
  </si>
  <si>
    <t>B39135</t>
  </si>
  <si>
    <t>NOEMIA CARLESSO</t>
  </si>
  <si>
    <t>B39136</t>
  </si>
  <si>
    <t>RENATA SOARES COSTA</t>
  </si>
  <si>
    <t>B39137</t>
  </si>
  <si>
    <t>SANDRO ALEX MACHADO DOS SANTOS</t>
  </si>
  <si>
    <t>B39138</t>
  </si>
  <si>
    <t>SHANA VIEIRA FORNASIER DE VARGAS</t>
  </si>
  <si>
    <t>B39139</t>
  </si>
  <si>
    <t>CAROLINA DOS REIS WOLFART HANAUER</t>
  </si>
  <si>
    <t>B39140</t>
  </si>
  <si>
    <t>CINTIA DA SILVEIRA SURIS</t>
  </si>
  <si>
    <t>B39141</t>
  </si>
  <si>
    <t>BERNARDO DE OLIVEIRA FERREIRA</t>
  </si>
  <si>
    <t>B39142</t>
  </si>
  <si>
    <t>CRISTIANE ZAP</t>
  </si>
  <si>
    <t>B39143</t>
  </si>
  <si>
    <t>BRUNO CAVALCANTI</t>
  </si>
  <si>
    <t>B39144</t>
  </si>
  <si>
    <t>CRISTIANO VIEIRA DE MATOS</t>
  </si>
  <si>
    <t>B39145</t>
  </si>
  <si>
    <t>DEBORA MARIANTE PEIXOTO</t>
  </si>
  <si>
    <t>B39146</t>
  </si>
  <si>
    <t>BRUNO LEONARDO DE LIMA AGUIRRE</t>
  </si>
  <si>
    <t>B39147</t>
  </si>
  <si>
    <t>ED WILSON DE ANDRADE</t>
  </si>
  <si>
    <t>B39149</t>
  </si>
  <si>
    <t>EVELISE CZAMANSKI SCHREINER</t>
  </si>
  <si>
    <t>B39151</t>
  </si>
  <si>
    <t>ELIANA RIGOTTI MENEZES</t>
  </si>
  <si>
    <t>B39152</t>
  </si>
  <si>
    <t>FABIANO COPETTI PORTILHO</t>
  </si>
  <si>
    <t>B39153</t>
  </si>
  <si>
    <t>ERICA ALANNA BARATTER</t>
  </si>
  <si>
    <t>02791160000000</t>
  </si>
  <si>
    <t>BOA VISTA-FORMACAO</t>
  </si>
  <si>
    <t>B39154</t>
  </si>
  <si>
    <t>FABIO LINS DA SILVA</t>
  </si>
  <si>
    <t>B39155</t>
  </si>
  <si>
    <t>FERNANDO BRUM CAMPOS</t>
  </si>
  <si>
    <t>11602500000000</t>
  </si>
  <si>
    <t>B39156</t>
  </si>
  <si>
    <t>GABRIELE CAVALCA</t>
  </si>
  <si>
    <t>B39157</t>
  </si>
  <si>
    <t>JOICE CRISTINA SILVERIO DA ROCHA</t>
  </si>
  <si>
    <t>B39158</t>
  </si>
  <si>
    <t>JOSIANE ALVARENGA DA SILVEIRA MENEZES</t>
  </si>
  <si>
    <t>B39159</t>
  </si>
  <si>
    <t>LUIZA KOETZ AZAMBUJA</t>
  </si>
  <si>
    <t>B39160</t>
  </si>
  <si>
    <t>KENIA CRISTINA MOREIRA DE ANDRADE</t>
  </si>
  <si>
    <t>B39161</t>
  </si>
  <si>
    <t>LEONARDO DOS SANTOS AMARAL</t>
  </si>
  <si>
    <t>B39162</t>
  </si>
  <si>
    <t>MARCOS DE BRITO PAZA</t>
  </si>
  <si>
    <t>B39163</t>
  </si>
  <si>
    <t>LILIAN KELLER ANTONELLO</t>
  </si>
  <si>
    <t>B39164</t>
  </si>
  <si>
    <t>LINO LOPES DE LIMA</t>
  </si>
  <si>
    <t>B39165</t>
  </si>
  <si>
    <t>LISIANE ARROJO OLIVEIRA</t>
  </si>
  <si>
    <t>B39167</t>
  </si>
  <si>
    <t>LIZANDRA WROBLEWSKY LAPS</t>
  </si>
  <si>
    <t>B39168</t>
  </si>
  <si>
    <t>LUCAS GUSTAVO MOLLER</t>
  </si>
  <si>
    <t>B39169</t>
  </si>
  <si>
    <t>RAQUEL MALAQUIAS REIS</t>
  </si>
  <si>
    <t>B39170</t>
  </si>
  <si>
    <t>LUCIANE COSTA GONCALVES</t>
  </si>
  <si>
    <t>B39171</t>
  </si>
  <si>
    <t>LUIZ ALBERTO DE SOUZA ROXO FILHO</t>
  </si>
  <si>
    <t>B39172</t>
  </si>
  <si>
    <t>SHAIANE CABRAL DE SOUZA POLLIS</t>
  </si>
  <si>
    <t>B39173</t>
  </si>
  <si>
    <t>SILVANA DOS SANTOS RIBEIRO</t>
  </si>
  <si>
    <t>B39174</t>
  </si>
  <si>
    <t>AISLAN CRUZ DA SILVA</t>
  </si>
  <si>
    <t>B39175</t>
  </si>
  <si>
    <t>ALICE OLIVEIRA DA SILVA VIANA EHLERT</t>
  </si>
  <si>
    <t>B39176</t>
  </si>
  <si>
    <t>ANAJARA SUZIN PEREIRA</t>
  </si>
  <si>
    <t>B39177</t>
  </si>
  <si>
    <t>ANGELA MIORELLI</t>
  </si>
  <si>
    <t>B39178</t>
  </si>
  <si>
    <t>BRUNO RUSCHEL</t>
  </si>
  <si>
    <t>B39179</t>
  </si>
  <si>
    <t>CRISTIANE REGINATO</t>
  </si>
  <si>
    <t>B39180</t>
  </si>
  <si>
    <t>CHRISTIANE SILVEIRA DA SILVA MAIO</t>
  </si>
  <si>
    <t>B39181</t>
  </si>
  <si>
    <t>DANIEL BOZZ</t>
  </si>
  <si>
    <t>B39182</t>
  </si>
  <si>
    <t>ELISEU DA SILVA DE MELO</t>
  </si>
  <si>
    <t>B39184</t>
  </si>
  <si>
    <t>GABRIELA THOMAS</t>
  </si>
  <si>
    <t>B39185</t>
  </si>
  <si>
    <t>GLEICE DAIANE GONCALVES MOREIRA</t>
  </si>
  <si>
    <t>B39186</t>
  </si>
  <si>
    <t>JONAS BITENCOURT BINICHESKI</t>
  </si>
  <si>
    <t>B39187</t>
  </si>
  <si>
    <t>JOSEANE SAVIAN MARAFIGA</t>
  </si>
  <si>
    <t>B39188</t>
  </si>
  <si>
    <t>KATIA HELENIRA PARISOTTO SINHORI</t>
  </si>
  <si>
    <t>B39189</t>
  </si>
  <si>
    <t>LORAINE BITENCOURT LUCIANO</t>
  </si>
  <si>
    <t>B39190</t>
  </si>
  <si>
    <t>LUCIANE BARBOSA GOVEIA</t>
  </si>
  <si>
    <t>B39192</t>
  </si>
  <si>
    <t>MATHEUS CAMPOS DO AMARILHO</t>
  </si>
  <si>
    <t>B39193</t>
  </si>
  <si>
    <t>MAYCON NETO DA SILVA LOPES</t>
  </si>
  <si>
    <t>B39194</t>
  </si>
  <si>
    <t>ELAINE MARLI PIESANTI</t>
  </si>
  <si>
    <t>B39195</t>
  </si>
  <si>
    <t>NEANDER TEIXEIRA SILVEIRA</t>
  </si>
  <si>
    <t>B39196</t>
  </si>
  <si>
    <t>NOEMI CRISTINA ARENHART</t>
  </si>
  <si>
    <t>B39197</t>
  </si>
  <si>
    <t>PAULA JANQUIELI VIZZOTTO</t>
  </si>
  <si>
    <t>B39198</t>
  </si>
  <si>
    <t>RAQUEL GIL DE OLIVEIRA</t>
  </si>
  <si>
    <t>B39199</t>
  </si>
  <si>
    <t>RAQUEL APARECIDA DAL POZZO TRAMONTIN</t>
  </si>
  <si>
    <t>B39200</t>
  </si>
  <si>
    <t>RENATA PADILHA</t>
  </si>
  <si>
    <t>B39201</t>
  </si>
  <si>
    <t>RENATA ROJAS GUERRA</t>
  </si>
  <si>
    <t>B39202</t>
  </si>
  <si>
    <t>SEBASTIAO OSMAR DA SILVA ROZA JUNIOR</t>
  </si>
  <si>
    <t>01281160000000</t>
  </si>
  <si>
    <t>CIDADE ALTA-FORMACAO</t>
  </si>
  <si>
    <t>B39203</t>
  </si>
  <si>
    <t>TACIANE DA FONSECA ACOSTA</t>
  </si>
  <si>
    <t>B39204</t>
  </si>
  <si>
    <t>TATIANE DOS SANTOS MATHIAS</t>
  </si>
  <si>
    <t>B39205</t>
  </si>
  <si>
    <t>ALESSANDRA CARDOSO DOS SANTOS</t>
  </si>
  <si>
    <t>B39206</t>
  </si>
  <si>
    <t>ALEXANDRE JOSE MARQUES SEARA</t>
  </si>
  <si>
    <t>B39207</t>
  </si>
  <si>
    <t>ALICE KENSY</t>
  </si>
  <si>
    <t>B39208</t>
  </si>
  <si>
    <t>ANA ROSA VIOLA FAGUNDES</t>
  </si>
  <si>
    <t>B39209</t>
  </si>
  <si>
    <t>CATIA REGINA DALCIN</t>
  </si>
  <si>
    <t>B39210</t>
  </si>
  <si>
    <t>ANDRESA GIRARDI LOSEKANN</t>
  </si>
  <si>
    <t>B39211</t>
  </si>
  <si>
    <t>ANTONIO LUIZ GRAVINA DE MORAES FERNANDES</t>
  </si>
  <si>
    <t>B39212</t>
  </si>
  <si>
    <t>BIANCA TREPTOW OLIVEIRA</t>
  </si>
  <si>
    <t>B39214</t>
  </si>
  <si>
    <t>CARLA SCHREINER</t>
  </si>
  <si>
    <t>B39215</t>
  </si>
  <si>
    <t>CAROLINE SILVEIRA DE LIMA</t>
  </si>
  <si>
    <t>B39216</t>
  </si>
  <si>
    <t>CESAR VALMIR ROMAN DE LIMA JUNIOR</t>
  </si>
  <si>
    <t>B39217</t>
  </si>
  <si>
    <t>ELISANDRA PIMENTEL VINCENTI</t>
  </si>
  <si>
    <t>B39218</t>
  </si>
  <si>
    <t>EMERSON DIEGO DOS SANTOS</t>
  </si>
  <si>
    <t>B39219</t>
  </si>
  <si>
    <t>ERISSON GLAUBERT DUTRA HEBERLE</t>
  </si>
  <si>
    <t>B39220</t>
  </si>
  <si>
    <t>EWERTON HOFFMANN CARDOSO</t>
  </si>
  <si>
    <t>B39221</t>
  </si>
  <si>
    <t>FABIO BATISTELLA SILVEIRA GUTERRES</t>
  </si>
  <si>
    <t>B39222</t>
  </si>
  <si>
    <t>FERNANDA NEVES MARIN</t>
  </si>
  <si>
    <t>B39223</t>
  </si>
  <si>
    <t>GABRIELA APARECIDA ROSSI</t>
  </si>
  <si>
    <t>B39224</t>
  </si>
  <si>
    <t>GABRIELA MULLER ROSENTHAL</t>
  </si>
  <si>
    <t>B39225</t>
  </si>
  <si>
    <t>GLAUTIANE DA SILVA VARGAS</t>
  </si>
  <si>
    <t>B39226</t>
  </si>
  <si>
    <t>GRAZIELA SANCHEZ MOURA</t>
  </si>
  <si>
    <t>B39227</t>
  </si>
  <si>
    <t>GREICI DAIANE MALLMANN</t>
  </si>
  <si>
    <t>B39228</t>
  </si>
  <si>
    <t>GUILHERME LOVATO BRUM</t>
  </si>
  <si>
    <t>B39229</t>
  </si>
  <si>
    <t>CLAUDIONOR OLIVEIRA SCHAURICH</t>
  </si>
  <si>
    <t>B39230</t>
  </si>
  <si>
    <t>GUSTAVO ZOGBI BUENO</t>
  </si>
  <si>
    <t>B39231</t>
  </si>
  <si>
    <t>IARA DAIANE CARVALHO RUFINO</t>
  </si>
  <si>
    <t>B39232</t>
  </si>
  <si>
    <t>JAIRO DA CUNHA REIS</t>
  </si>
  <si>
    <t>B39233</t>
  </si>
  <si>
    <t>JANAINA ESVAEL</t>
  </si>
  <si>
    <t>B39234</t>
  </si>
  <si>
    <t>JARBAS DOS ANJOS SILVA</t>
  </si>
  <si>
    <t>B39235</t>
  </si>
  <si>
    <t>JEFFERSON DE ANDRADE CABELEIRA</t>
  </si>
  <si>
    <t>B39236</t>
  </si>
  <si>
    <t>CRISTIANE ALVES DE VARGAS PEREIRA</t>
  </si>
  <si>
    <t>B39237</t>
  </si>
  <si>
    <t>JEISON CAPELLETTI</t>
  </si>
  <si>
    <t>B39238</t>
  </si>
  <si>
    <t>JEISON MINUSSI FORNASIER</t>
  </si>
  <si>
    <t>B39239</t>
  </si>
  <si>
    <t>JOICE FERREIRA DE MELO</t>
  </si>
  <si>
    <t>B39240</t>
  </si>
  <si>
    <t>JOAO MANOEL AZZULIN</t>
  </si>
  <si>
    <t>B39241</t>
  </si>
  <si>
    <t>DANIELA TELES MOTTA</t>
  </si>
  <si>
    <t>B39242</t>
  </si>
  <si>
    <t>JOSE RAFAEL HIDALGO MADRUGA</t>
  </si>
  <si>
    <t>B39243</t>
  </si>
  <si>
    <t>JOSE VALTER JACINTHO SILVESTER FILHO</t>
  </si>
  <si>
    <t>B39244</t>
  </si>
  <si>
    <t>JULIO CESAR ALTECOR DE MATOS</t>
  </si>
  <si>
    <t>B39245</t>
  </si>
  <si>
    <t>DEIVISON ALMEIDA DOS SANTOS</t>
  </si>
  <si>
    <t>B39246</t>
  </si>
  <si>
    <t>LAIS CURTO MOREIRA KOSLOSKI</t>
  </si>
  <si>
    <t>B39247</t>
  </si>
  <si>
    <t>LETICIA QUEVEDO MOTA</t>
  </si>
  <si>
    <t>B39248</t>
  </si>
  <si>
    <t>LOIVO ABIGAIR DA SILVA</t>
  </si>
  <si>
    <t>B39249</t>
  </si>
  <si>
    <t>LUCIAN DALLA NORA MACIEL</t>
  </si>
  <si>
    <t>B39250</t>
  </si>
  <si>
    <t>LUCIAN MACHADO FRANCISCO</t>
  </si>
  <si>
    <t>B39251</t>
  </si>
  <si>
    <t>LUCIANA BANDEIRA RODEGHIERO</t>
  </si>
  <si>
    <t>B39252</t>
  </si>
  <si>
    <t>LUIZ ANDRE RIBEIRO FIGUEIRA</t>
  </si>
  <si>
    <t>10691160000000</t>
  </si>
  <si>
    <t>BARRA SHOPPING SUL-FORMACAO</t>
  </si>
  <si>
    <t>B39253</t>
  </si>
  <si>
    <t>LUIZA DE VILLA FERNANDES</t>
  </si>
  <si>
    <t>B39254</t>
  </si>
  <si>
    <t>DIEGO DUTRA FERREIRA</t>
  </si>
  <si>
    <t>B39255</t>
  </si>
  <si>
    <t>MATHEUS PIRES TORRES</t>
  </si>
  <si>
    <t>B39256</t>
  </si>
  <si>
    <t>MAIQUEL HENRIQUE WILLMS</t>
  </si>
  <si>
    <t>B39257</t>
  </si>
  <si>
    <t>MARCIA ROBERTA HERBERTS</t>
  </si>
  <si>
    <t>B39258</t>
  </si>
  <si>
    <t>MICHAEL LASCH</t>
  </si>
  <si>
    <t>B39259</t>
  </si>
  <si>
    <t>MARCOS PESCE PINTO</t>
  </si>
  <si>
    <t>B39260</t>
  </si>
  <si>
    <t>MONICA LINCK FEIJO FICHTNER</t>
  </si>
  <si>
    <t>B39261</t>
  </si>
  <si>
    <t>MARIA ALICE LOCK ARAUJO</t>
  </si>
  <si>
    <t>B39262</t>
  </si>
  <si>
    <t>MURIEL FERNANDO BEIER</t>
  </si>
  <si>
    <t>B39263</t>
  </si>
  <si>
    <t>MARIA EUGENIA DE ABREU FERREIRA</t>
  </si>
  <si>
    <t>B39264</t>
  </si>
  <si>
    <t>DIEGO MEDEIROS CONCEICAO</t>
  </si>
  <si>
    <t>B39265</t>
  </si>
  <si>
    <t>MARIA DE FATIMA MACIEL PEREIRA</t>
  </si>
  <si>
    <t>B39266</t>
  </si>
  <si>
    <t>PALOMA MACHADO GEWEHR</t>
  </si>
  <si>
    <t>B39267</t>
  </si>
  <si>
    <t>MARIELLEN MAGNANTE STEIN</t>
  </si>
  <si>
    <t>B39268</t>
  </si>
  <si>
    <t>PAULO RENATO RODEGHIERO</t>
  </si>
  <si>
    <t>B39269</t>
  </si>
  <si>
    <t>RAFAEL SCHMITT WILHELMS</t>
  </si>
  <si>
    <t>B39270</t>
  </si>
  <si>
    <t>ROSANE MACHADO CHIMELLO</t>
  </si>
  <si>
    <t>B39271</t>
  </si>
  <si>
    <t>RAFAEL SIQUEIRA RISSETTI</t>
  </si>
  <si>
    <t>B39272</t>
  </si>
  <si>
    <t>RAQUEL DA SILVA RODRIGUES SANTOS</t>
  </si>
  <si>
    <t>B39273</t>
  </si>
  <si>
    <t>ROSANE MARIA DE MIRANDA LEDESMA</t>
  </si>
  <si>
    <t>B39274</t>
  </si>
  <si>
    <t>ROSANGELA AYRES GONZAGA</t>
  </si>
  <si>
    <t>B39275</t>
  </si>
  <si>
    <t>SANTIAGO FERNANDEZ GRILLO</t>
  </si>
  <si>
    <t>B39276</t>
  </si>
  <si>
    <t>RENAN DE MOURA DOS REIS</t>
  </si>
  <si>
    <t>B39277</t>
  </si>
  <si>
    <t>SANTIAGO PIRES OLIVEIRA</t>
  </si>
  <si>
    <t>B39278</t>
  </si>
  <si>
    <t>RENARA VIEDO KICH</t>
  </si>
  <si>
    <t>B39279</t>
  </si>
  <si>
    <t>DIONE FREITAS ANTUNES</t>
  </si>
  <si>
    <t>B39280</t>
  </si>
  <si>
    <t>RENATA PEREIRA AVILA STANGUERLIN</t>
  </si>
  <si>
    <t>B39281</t>
  </si>
  <si>
    <t>RENATO BETTIN DOS SANTOS</t>
  </si>
  <si>
    <t>B39282</t>
  </si>
  <si>
    <t>RICARDO DE OLIVEIRA ISERHARD</t>
  </si>
  <si>
    <t>B39283</t>
  </si>
  <si>
    <t>TULIO PEREIRA VALLE GOMES</t>
  </si>
  <si>
    <t>B39284</t>
  </si>
  <si>
    <t>EDUARDO LEONETTI PIJUAN</t>
  </si>
  <si>
    <t>B39285</t>
  </si>
  <si>
    <t>VALQUIRIA RODRIGUES DORNELLES</t>
  </si>
  <si>
    <t>B39286</t>
  </si>
  <si>
    <t>VANIA HENKES</t>
  </si>
  <si>
    <t>B39287</t>
  </si>
  <si>
    <t>TRAJANO ZUBIAURRE PEREIRA</t>
  </si>
  <si>
    <t>B39288</t>
  </si>
  <si>
    <t>TATIANE VIANA FONTOURA CUNCHERT</t>
  </si>
  <si>
    <t>B39290</t>
  </si>
  <si>
    <t>PAULO DE TARSO BRAZ SOARES</t>
  </si>
  <si>
    <t>B39291</t>
  </si>
  <si>
    <t>RITA DE CASSIA ROCHA MARTINS</t>
  </si>
  <si>
    <t>B39292</t>
  </si>
  <si>
    <t>DIONATAN RUSCH</t>
  </si>
  <si>
    <t>B39293</t>
  </si>
  <si>
    <t>ANA KAROLINA FERREIRA DE OLIVEIRA</t>
  </si>
  <si>
    <t>B39294</t>
  </si>
  <si>
    <t>ANDRE LUIS DA SILVA</t>
  </si>
  <si>
    <t>B39295</t>
  </si>
  <si>
    <t>CAROLINA BITENCOURT DA COSTA</t>
  </si>
  <si>
    <t>B39296</t>
  </si>
  <si>
    <t>DAIANE ALINE DA ROSA FERREIRA</t>
  </si>
  <si>
    <t>B39297</t>
  </si>
  <si>
    <t>DANIEL HINTERHOLZ CAUDURO</t>
  </si>
  <si>
    <t>B39299</t>
  </si>
  <si>
    <t>DEISE GRASIELA DE ALMEIDA ANDRIGHETTI</t>
  </si>
  <si>
    <t>B39300</t>
  </si>
  <si>
    <t>DENISE DIAS DA SILVA</t>
  </si>
  <si>
    <t>B39301</t>
  </si>
  <si>
    <t>EDSON OLIVEIRA DE ALMEIDA</t>
  </si>
  <si>
    <t>B39302</t>
  </si>
  <si>
    <t>EDUARDO ARRUDA DA CUNHA</t>
  </si>
  <si>
    <t>B39303</t>
  </si>
  <si>
    <t>EDUARDO PEREIRA CERVELIN</t>
  </si>
  <si>
    <t>B39304</t>
  </si>
  <si>
    <t>ELISA VENTURINI CUNHA BRITTO</t>
  </si>
  <si>
    <t>B39305</t>
  </si>
  <si>
    <t>FABIANE FREITAS DE ANDRADE</t>
  </si>
  <si>
    <t>B39306</t>
  </si>
  <si>
    <t>FERNANDO VALDUGA</t>
  </si>
  <si>
    <t>B39307</t>
  </si>
  <si>
    <t>FLAVIA POERSCHKI DE OLIVEIRA</t>
  </si>
  <si>
    <t>B39308</t>
  </si>
  <si>
    <t>ADRIANA DOS SANTOS CAMARGO</t>
  </si>
  <si>
    <t>B39309</t>
  </si>
  <si>
    <t>FLAVIA ZUCCO CARDOSO</t>
  </si>
  <si>
    <t>B39310</t>
  </si>
  <si>
    <t>GILBERTO SOUZA OLIVEIRA</t>
  </si>
  <si>
    <t>00311160000000</t>
  </si>
  <si>
    <t>BELEM NOVO-FORMACAO</t>
  </si>
  <si>
    <t>B39311</t>
  </si>
  <si>
    <t>LEANDRO MELO BERNARDES</t>
  </si>
  <si>
    <t>B39312</t>
  </si>
  <si>
    <t>LILIANA TAINA CORREA ALVIENE</t>
  </si>
  <si>
    <t>B39313</t>
  </si>
  <si>
    <t>LUCIA MELLO DA SILVA SANTOS</t>
  </si>
  <si>
    <t>B39314</t>
  </si>
  <si>
    <t>LUCIANO BARBOSA MATIAS DE OLIVEIRA</t>
  </si>
  <si>
    <t>B39316</t>
  </si>
  <si>
    <t>MARCELO BITENCOURT CARNEIRO</t>
  </si>
  <si>
    <t>B39317</t>
  </si>
  <si>
    <t>MARCIO GIOVANNI SCHARDOSIN BERNARDO</t>
  </si>
  <si>
    <t>B39318</t>
  </si>
  <si>
    <t>MARLON BENETON</t>
  </si>
  <si>
    <t>B39319</t>
  </si>
  <si>
    <t>MIRIAN CRISTINA MAUS</t>
  </si>
  <si>
    <t>B39320</t>
  </si>
  <si>
    <t>PATRICIA ROSA PINHEIRO</t>
  </si>
  <si>
    <t>B39321</t>
  </si>
  <si>
    <t>PAULA PINHO BORBA</t>
  </si>
  <si>
    <t>B39322</t>
  </si>
  <si>
    <t>PIETTRA DOS SANTOS PINTO</t>
  </si>
  <si>
    <t>B39323</t>
  </si>
  <si>
    <t>QUISMARA CORREA DOS PASSOS</t>
  </si>
  <si>
    <t>B39324</t>
  </si>
  <si>
    <t>RAFAEL OLIVEIRA DA SILVA</t>
  </si>
  <si>
    <t>B39325</t>
  </si>
  <si>
    <t>ROBERTA SCHWERT</t>
  </si>
  <si>
    <t>B39326</t>
  </si>
  <si>
    <t>VAGNER FARINHA CARDOZO</t>
  </si>
  <si>
    <t>B39327</t>
  </si>
  <si>
    <t>VANDERLI MAJOLO</t>
  </si>
  <si>
    <t>B39330</t>
  </si>
  <si>
    <t>BARBARA BORGES OLYMPIO</t>
  </si>
  <si>
    <t>B39331</t>
  </si>
  <si>
    <t>CESAR AUGUSTO CARVALHO</t>
  </si>
  <si>
    <t>B39332</t>
  </si>
  <si>
    <t>MANUELA NARDINO GIANNASTASIO</t>
  </si>
  <si>
    <t>B39333</t>
  </si>
  <si>
    <t>EDSON LUIS FREITAS DA SILVA</t>
  </si>
  <si>
    <t>B39334</t>
  </si>
  <si>
    <t>FABIO ANDRE GOMES MERCANTI</t>
  </si>
  <si>
    <t>B39335</t>
  </si>
  <si>
    <t>NORBERTO COUTINHO DE MOURA</t>
  </si>
  <si>
    <t>B39336</t>
  </si>
  <si>
    <t>FERNANDA DA COSTA RODRIGUES</t>
  </si>
  <si>
    <t>B39337</t>
  </si>
  <si>
    <t>JARDEL LUCIANO DUARTE</t>
  </si>
  <si>
    <t>B39338</t>
  </si>
  <si>
    <t>JULIANA TORALLES DA SILVA PEREIRA</t>
  </si>
  <si>
    <t>B39339</t>
  </si>
  <si>
    <t>LARISSA VECCHI BARBOZA</t>
  </si>
  <si>
    <t>B39340</t>
  </si>
  <si>
    <t>PATRICIA DE PINHO ROCHA</t>
  </si>
  <si>
    <t>B39341</t>
  </si>
  <si>
    <t>LEONARDO PEREIRA COSTA</t>
  </si>
  <si>
    <t>B39342</t>
  </si>
  <si>
    <t>LORI CESAR MAINKA</t>
  </si>
  <si>
    <t>B39343</t>
  </si>
  <si>
    <t>LUCAS DE MELLO</t>
  </si>
  <si>
    <t>B39344</t>
  </si>
  <si>
    <t>LUCIANA MATTOS DE FARIAS</t>
  </si>
  <si>
    <t>B39345</t>
  </si>
  <si>
    <t>LUCIO MELLO DA FONSECA</t>
  </si>
  <si>
    <t>B39346</t>
  </si>
  <si>
    <t>TAIZA COLARES MARTINS</t>
  </si>
  <si>
    <t>B39347</t>
  </si>
  <si>
    <t>ALINE LENA</t>
  </si>
  <si>
    <t>B39348</t>
  </si>
  <si>
    <t>CRISTINE TEIXEIRA DA SILVA</t>
  </si>
  <si>
    <t>B39349</t>
  </si>
  <si>
    <t>DANI TASCA VILLA</t>
  </si>
  <si>
    <t>B39350</t>
  </si>
  <si>
    <t>ANA PAULA GESSWEIN CRUZ</t>
  </si>
  <si>
    <t>B39352</t>
  </si>
  <si>
    <t>ANGELA PATRICIA WASUM</t>
  </si>
  <si>
    <t>B39353</t>
  </si>
  <si>
    <t>DANIELA KUHN</t>
  </si>
  <si>
    <t>B39354</t>
  </si>
  <si>
    <t>ADRIANE HUBER TOURRUCOO</t>
  </si>
  <si>
    <t>B39355</t>
  </si>
  <si>
    <t>CAMILA CASTELO BRANCO HERZOG</t>
  </si>
  <si>
    <t>B39356</t>
  </si>
  <si>
    <t>DEBORA MEDIANEIRA SILVEIRA PERES</t>
  </si>
  <si>
    <t>B39357</t>
  </si>
  <si>
    <t>DIONE TERESINHA DE OLIVEIRA SOUZA</t>
  </si>
  <si>
    <t>00400000003400</t>
  </si>
  <si>
    <t>CIDADE BAIXA-CIENTEC</t>
  </si>
  <si>
    <t>B39358</t>
  </si>
  <si>
    <t>EDUARDO SILVA MARQUES</t>
  </si>
  <si>
    <t>B39359</t>
  </si>
  <si>
    <t>CAMILA RODRIGUES LOPES</t>
  </si>
  <si>
    <t>B39361</t>
  </si>
  <si>
    <t>CLARISSE CHERUBINI</t>
  </si>
  <si>
    <t>B39362</t>
  </si>
  <si>
    <t>FERNANDA LONGHI MISTURINI</t>
  </si>
  <si>
    <t>B39363</t>
  </si>
  <si>
    <t>FERNANDA MACIEL DE QUADROS</t>
  </si>
  <si>
    <t>B39364</t>
  </si>
  <si>
    <t>CLEITON ROBERTO STADTLOBER</t>
  </si>
  <si>
    <t>B39365</t>
  </si>
  <si>
    <t>FERNANDO GUIDOTTI GOMES</t>
  </si>
  <si>
    <t>B39366</t>
  </si>
  <si>
    <t>GABRIEL TOLOTTI SCHIFINO DOS SANTOS</t>
  </si>
  <si>
    <t>B39367</t>
  </si>
  <si>
    <t>JEANDERSON UBIRAJARA PRIMMAZ DA SILVA</t>
  </si>
  <si>
    <t>B39368</t>
  </si>
  <si>
    <t>GILMAR JOSE OSTJEN</t>
  </si>
  <si>
    <t>B39369</t>
  </si>
  <si>
    <t>GILMARA DE MELLO</t>
  </si>
  <si>
    <t>B39370</t>
  </si>
  <si>
    <t>GRACIELA PRISCILA DA SILVA SILVEIRA</t>
  </si>
  <si>
    <t>B39371</t>
  </si>
  <si>
    <t>GREGORI SCOPEL GUERRA</t>
  </si>
  <si>
    <t>B39372</t>
  </si>
  <si>
    <t>GUILHERME FRANCO MARTINEZ</t>
  </si>
  <si>
    <t>B39373</t>
  </si>
  <si>
    <t>JULIANA GALLINA ZANCHETTIN</t>
  </si>
  <si>
    <t>B39374</t>
  </si>
  <si>
    <t>KATIA CRISTINA BECKER</t>
  </si>
  <si>
    <t>B39375</t>
  </si>
  <si>
    <t>KELLY BETAT DOS SANTOS</t>
  </si>
  <si>
    <t>B39376</t>
  </si>
  <si>
    <t>LETICIA DE LIMA PUPE</t>
  </si>
  <si>
    <t>B39377</t>
  </si>
  <si>
    <t>LILIAN MARIA HEIDRICH VIEGAS</t>
  </si>
  <si>
    <t>B39379</t>
  </si>
  <si>
    <t>MARCELO MACIEL</t>
  </si>
  <si>
    <t>B39380</t>
  </si>
  <si>
    <t>MARCUS GOMES VELLEDA</t>
  </si>
  <si>
    <t>B39382</t>
  </si>
  <si>
    <t>PABLO BERTOL CASTILHO DE SOUZA</t>
  </si>
  <si>
    <t>B39384</t>
  </si>
  <si>
    <t>INGRID ERTHAL WATTE DA ROSA</t>
  </si>
  <si>
    <t>B39385</t>
  </si>
  <si>
    <t>PRISCILA DA SILVA BROMBATTI</t>
  </si>
  <si>
    <t>B39387</t>
  </si>
  <si>
    <t>JANICE GLASHORESTER RICHA</t>
  </si>
  <si>
    <t>B39389</t>
  </si>
  <si>
    <t>SEFORA BERTOLDI</t>
  </si>
  <si>
    <t>B39390</t>
  </si>
  <si>
    <t>RENATA SANTOS MACHADO COUTINHO</t>
  </si>
  <si>
    <t>B39391</t>
  </si>
  <si>
    <t>SILVANA MARA COSTA</t>
  </si>
  <si>
    <t>B39393</t>
  </si>
  <si>
    <t>THAIS KARINE SILVEIRA ALVES</t>
  </si>
  <si>
    <t>B39394</t>
  </si>
  <si>
    <t>THIANY DANIELA MUTZENBERG</t>
  </si>
  <si>
    <t>B39395</t>
  </si>
  <si>
    <t>RODRIGO DOS SANTOS RUSCHEL</t>
  </si>
  <si>
    <t>B39396</t>
  </si>
  <si>
    <t>VALERIA SARTORI</t>
  </si>
  <si>
    <t>B39397</t>
  </si>
  <si>
    <t>VANESA PAULA PAULETTI</t>
  </si>
  <si>
    <t>B39398</t>
  </si>
  <si>
    <t>RODRIGO PERES MARTINS</t>
  </si>
  <si>
    <t>B39399</t>
  </si>
  <si>
    <t>VERA LUCIA NADLER ANGELLOS</t>
  </si>
  <si>
    <t>B39400</t>
  </si>
  <si>
    <t>VIVIANE GONCALVES ROHDE</t>
  </si>
  <si>
    <t>B39401</t>
  </si>
  <si>
    <t>VINICIUS ANTUNES MEDEIROS</t>
  </si>
  <si>
    <t>B39403</t>
  </si>
  <si>
    <t>ADELAR JAIR MULLER</t>
  </si>
  <si>
    <t>B39404</t>
  </si>
  <si>
    <t>ALESSANDER RODRIGUES RITTER</t>
  </si>
  <si>
    <t>B39405</t>
  </si>
  <si>
    <t>ALINE LEMES DA CUNHA</t>
  </si>
  <si>
    <t>B39406</t>
  </si>
  <si>
    <t>AMANDA PASSOS DE ALMEIDA</t>
  </si>
  <si>
    <t>B39407</t>
  </si>
  <si>
    <t>ANA LAURA DE ALMEIDA WIECZYNSKI</t>
  </si>
  <si>
    <t>B39408</t>
  </si>
  <si>
    <t>ANDERSON BELMONTE DA SILVA</t>
  </si>
  <si>
    <t>B39409</t>
  </si>
  <si>
    <t>ANDERSON PEREIRA DA SILVA</t>
  </si>
  <si>
    <t>B39410</t>
  </si>
  <si>
    <t>ANDREY CASTILLO GROCH</t>
  </si>
  <si>
    <t>B39411</t>
  </si>
  <si>
    <t>ANINKA DOS SANTOS DA SILVA MULLER</t>
  </si>
  <si>
    <t>B39412</t>
  </si>
  <si>
    <t>ARIANA NUNES STREGE</t>
  </si>
  <si>
    <t>B39413</t>
  </si>
  <si>
    <t>BENHUR DARONCO SELL</t>
  </si>
  <si>
    <t>B39414</t>
  </si>
  <si>
    <t>BRUNO BALBUENO DA SILVA</t>
  </si>
  <si>
    <t>B39415</t>
  </si>
  <si>
    <t>CARINE WERKHAUSEN RUTZ</t>
  </si>
  <si>
    <t>B39416</t>
  </si>
  <si>
    <t>CARLOS ROBERTO CHIARATTO FERRO</t>
  </si>
  <si>
    <t>B39417</t>
  </si>
  <si>
    <t>CASSIO DA SILVA DORNELES</t>
  </si>
  <si>
    <t>B39418</t>
  </si>
  <si>
    <t>CESAR SOARES DE CAMPOS</t>
  </si>
  <si>
    <t>B39419</t>
  </si>
  <si>
    <t>CRISTINA BERTINI ALVES</t>
  </si>
  <si>
    <t>B39420</t>
  </si>
  <si>
    <t>DANIELE FERNANDES OLIVEIRA</t>
  </si>
  <si>
    <t>B39421</t>
  </si>
  <si>
    <t>DANTE ANDREI MATHIAS</t>
  </si>
  <si>
    <t>B39422</t>
  </si>
  <si>
    <t>DARIAN REGINA BRODBECK VILANOVA</t>
  </si>
  <si>
    <t>B39424</t>
  </si>
  <si>
    <t>DEBORA APARECIDA PLETSCH AHLERT</t>
  </si>
  <si>
    <t>B39425</t>
  </si>
  <si>
    <t>DIEGO MENEGOTTO</t>
  </si>
  <si>
    <t>B39426</t>
  </si>
  <si>
    <t>EDER LUIS HAACK</t>
  </si>
  <si>
    <t>B39427</t>
  </si>
  <si>
    <t>EDER RENAN CARDOZO</t>
  </si>
  <si>
    <t>B39428</t>
  </si>
  <si>
    <t>EDINEIA RAQUEL BENETTI</t>
  </si>
  <si>
    <t>B39429</t>
  </si>
  <si>
    <t>ELISANGELA BITENCOURT</t>
  </si>
  <si>
    <t>B39430</t>
  </si>
  <si>
    <t>ENEDIARA PINHEIRO DA LUZ GROSS</t>
  </si>
  <si>
    <t>B39431</t>
  </si>
  <si>
    <t>EVANDRO WINCK</t>
  </si>
  <si>
    <t>B39432</t>
  </si>
  <si>
    <t>FABIO STOCKER</t>
  </si>
  <si>
    <t>B39433</t>
  </si>
  <si>
    <t>EVERLI DANIEL DE CASTRO</t>
  </si>
  <si>
    <t>07971160000000</t>
  </si>
  <si>
    <t>RESTINGA-FORMACAO</t>
  </si>
  <si>
    <t>B39434</t>
  </si>
  <si>
    <t>FERNANDA JAQUELINE REICHERT</t>
  </si>
  <si>
    <t>B39435</t>
  </si>
  <si>
    <t>GEISIBEL COSTA DA SILVA</t>
  </si>
  <si>
    <t>B39436</t>
  </si>
  <si>
    <t>GISLAINE PEIXOTO FREITAS</t>
  </si>
  <si>
    <t>B39438</t>
  </si>
  <si>
    <t>FLAVIO MARQUES DE SOUZA</t>
  </si>
  <si>
    <t>B39439</t>
  </si>
  <si>
    <t>FRANCINE BOTTA FARIAS</t>
  </si>
  <si>
    <t>B39440</t>
  </si>
  <si>
    <t>GABRIEL NOGUEIRA DA ROSA</t>
  </si>
  <si>
    <t>B39441</t>
  </si>
  <si>
    <t>GUSTAVO BATISTA DOS SANTOS</t>
  </si>
  <si>
    <t>B39442</t>
  </si>
  <si>
    <t>JESSICA SCHENKEL FROHLICH</t>
  </si>
  <si>
    <t>B39443</t>
  </si>
  <si>
    <t>JOANA PAVI DOS SANTOS</t>
  </si>
  <si>
    <t>B39444</t>
  </si>
  <si>
    <t>JOANNA MARIA QUEVEDO PAZ</t>
  </si>
  <si>
    <t>B39445</t>
  </si>
  <si>
    <t>JOHNNY CIGANA MELLO</t>
  </si>
  <si>
    <t>B39446</t>
  </si>
  <si>
    <t>JONATAM CESAR GEBING</t>
  </si>
  <si>
    <t>B39447</t>
  </si>
  <si>
    <t>JORGE WELLINGTON VIEIRA DE FREITAS</t>
  </si>
  <si>
    <t>B39448</t>
  </si>
  <si>
    <t>JOSE EDUARDO MACHADO</t>
  </si>
  <si>
    <t>B39449</t>
  </si>
  <si>
    <t>LIDIANE MARIBEL DORNELLES DA ROSA</t>
  </si>
  <si>
    <t>B39450</t>
  </si>
  <si>
    <t>JOSIANE SANSON ANDREOLI</t>
  </si>
  <si>
    <t>B39451</t>
  </si>
  <si>
    <t>LUCIANO MASSULO DE OLIVEIRA</t>
  </si>
  <si>
    <t>B39452</t>
  </si>
  <si>
    <t>LUCIELE SALBEGO PRETO</t>
  </si>
  <si>
    <t>B39453</t>
  </si>
  <si>
    <t>LUIS HENRIQUE JUNG</t>
  </si>
  <si>
    <t>B39454</t>
  </si>
  <si>
    <t>LUIZ FRANCISCO FALCAO SANHUDO</t>
  </si>
  <si>
    <t>B39455</t>
  </si>
  <si>
    <t>MARCELO PETERS LOPES</t>
  </si>
  <si>
    <t>B39456</t>
  </si>
  <si>
    <t>JULIANE OLEIRO DA ROSA</t>
  </si>
  <si>
    <t>B39457</t>
  </si>
  <si>
    <t>MARCOS VINICIUS GUTERRES IBIAS</t>
  </si>
  <si>
    <t>B39458</t>
  </si>
  <si>
    <t>MARIA CRISTIANE SEGER MILITAO</t>
  </si>
  <si>
    <t>B39459</t>
  </si>
  <si>
    <t>KEILA SILVA DA FONSECA</t>
  </si>
  <si>
    <t>B39460</t>
  </si>
  <si>
    <t>MARIANA HELENA DA SILVA</t>
  </si>
  <si>
    <t>B39461</t>
  </si>
  <si>
    <t>MAURO MARCONE BONETTO</t>
  </si>
  <si>
    <t>B39462</t>
  </si>
  <si>
    <t>MILTON DE OLIVEIRA HOFFMANN</t>
  </si>
  <si>
    <t>B39463</t>
  </si>
  <si>
    <t>MICHAEL D AGOSTIN</t>
  </si>
  <si>
    <t>B39464</t>
  </si>
  <si>
    <t>NATALIA SCHUH DA SILVA</t>
  </si>
  <si>
    <t>B39465</t>
  </si>
  <si>
    <t>PATRICIA WEBER</t>
  </si>
  <si>
    <t>B39466</t>
  </si>
  <si>
    <t>MIGUEL ANGELO MARQUES LINARDAKIS</t>
  </si>
  <si>
    <t>B39467</t>
  </si>
  <si>
    <t>PEDRO DANIEL BREITENBACH</t>
  </si>
  <si>
    <t>B39468</t>
  </si>
  <si>
    <t>ROBERTO ULRICH BOMFIM</t>
  </si>
  <si>
    <t>B39469</t>
  </si>
  <si>
    <t>PRISCILA MEASSI</t>
  </si>
  <si>
    <t>B39470</t>
  </si>
  <si>
    <t>RODRIGO PHAELANTE DA CAMARA LIMA</t>
  </si>
  <si>
    <t>B39472</t>
  </si>
  <si>
    <t>ROGER DOS PASSOS</t>
  </si>
  <si>
    <t>B39473</t>
  </si>
  <si>
    <t>RAFAELA WEIMER NEVES</t>
  </si>
  <si>
    <t>B39474</t>
  </si>
  <si>
    <t>ROVANI BARCELOS</t>
  </si>
  <si>
    <t>B39475</t>
  </si>
  <si>
    <t>RUBIA DRUMM</t>
  </si>
  <si>
    <t>B39476</t>
  </si>
  <si>
    <t>RAQUEL CAMPIOL</t>
  </si>
  <si>
    <t>B39477</t>
  </si>
  <si>
    <t>SABRINE LUIZE SCHALY HARTZ</t>
  </si>
  <si>
    <t>B39478</t>
  </si>
  <si>
    <t>SABRINE SALAZAR TAFFAREL MENDES</t>
  </si>
  <si>
    <t>B39479</t>
  </si>
  <si>
    <t>SAMARA TORETTI</t>
  </si>
  <si>
    <t>B39480</t>
  </si>
  <si>
    <t>TARCISIO SAVIO PADILHA DE OLIVEIRA</t>
  </si>
  <si>
    <t>B39481</t>
  </si>
  <si>
    <t>TIAGO WOLF</t>
  </si>
  <si>
    <t>B39482</t>
  </si>
  <si>
    <t>SIRLE MADRUGA OLIVEIRA</t>
  </si>
  <si>
    <t>B39484</t>
  </si>
  <si>
    <t>VERONICA BUFFON</t>
  </si>
  <si>
    <t>B39485</t>
  </si>
  <si>
    <t>VITOR SEBASTIAO FLORES</t>
  </si>
  <si>
    <t>B39486</t>
  </si>
  <si>
    <t>WILLIAM SOUZA DA SILVEIRA</t>
  </si>
  <si>
    <t>B39487</t>
  </si>
  <si>
    <t>ADRIANA DA SILVA FONTELA</t>
  </si>
  <si>
    <t>B39488</t>
  </si>
  <si>
    <t>ALESSANDRA GONCALVES FERREIRA</t>
  </si>
  <si>
    <t>B39489</t>
  </si>
  <si>
    <t>ALINE LEAL FERRAZ</t>
  </si>
  <si>
    <t>B39490</t>
  </si>
  <si>
    <t>AMANDA FRANCIELLE DOS SANTOS SILVA</t>
  </si>
  <si>
    <t>B39491</t>
  </si>
  <si>
    <t>ANDRE GENTIL DE JESUS</t>
  </si>
  <si>
    <t>B39492</t>
  </si>
  <si>
    <t>ANDRESSA PEREIRA BENINI</t>
  </si>
  <si>
    <t>B39493</t>
  </si>
  <si>
    <t>ANGELO FERNANDES DOS SANTOS</t>
  </si>
  <si>
    <t>B39494</t>
  </si>
  <si>
    <t>ANTONIO CARLOS SOARES BRAGANCA</t>
  </si>
  <si>
    <t>B39495</t>
  </si>
  <si>
    <t>BIANCA DOS SANTOS DUTRA OURIVES</t>
  </si>
  <si>
    <t>B39496</t>
  </si>
  <si>
    <t>BRUNA SILVA TRAVI</t>
  </si>
  <si>
    <t>B39497</t>
  </si>
  <si>
    <t>BRUNO BAYER NETTO</t>
  </si>
  <si>
    <t>B39498</t>
  </si>
  <si>
    <t>CAHUE FIALHO TEIXEIRA</t>
  </si>
  <si>
    <t>B39499</t>
  </si>
  <si>
    <t>CAMILA SOUZA DA MOTA</t>
  </si>
  <si>
    <t>B39500</t>
  </si>
  <si>
    <t>CAREN MONTIN LOTTERMANN</t>
  </si>
  <si>
    <t>B39502</t>
  </si>
  <si>
    <t>CARLOS FREDERICO ALLGAYER</t>
  </si>
  <si>
    <t>B39503</t>
  </si>
  <si>
    <t>CHARLENE KLUG PINTO</t>
  </si>
  <si>
    <t>B39504</t>
  </si>
  <si>
    <t>CLAUDIA PORTO SPERB</t>
  </si>
  <si>
    <t>B39505</t>
  </si>
  <si>
    <t>CLAUDIO FARIAS ARAUJO</t>
  </si>
  <si>
    <t>B39506</t>
  </si>
  <si>
    <t>ANNA LUCIA PINTO SOUZA</t>
  </si>
  <si>
    <t>B39508</t>
  </si>
  <si>
    <t>CRISTIANE COELHO MACHADO</t>
  </si>
  <si>
    <t>B39509</t>
  </si>
  <si>
    <t>CRISTIANE DE FREITAS CORREA</t>
  </si>
  <si>
    <t>B39510</t>
  </si>
  <si>
    <t>DAIANE LIRA CARVALHO</t>
  </si>
  <si>
    <t>B39511</t>
  </si>
  <si>
    <t>DENISE GEHRING FORRATI</t>
  </si>
  <si>
    <t>B39512</t>
  </si>
  <si>
    <t>DENISE INES BRAND</t>
  </si>
  <si>
    <t>B39513</t>
  </si>
  <si>
    <t>EDGAR FERREIRA NETO</t>
  </si>
  <si>
    <t>B39514</t>
  </si>
  <si>
    <t>EDUARDO KERN BOESING</t>
  </si>
  <si>
    <t>B39515</t>
  </si>
  <si>
    <t>ELDER BALARINE NUNES</t>
  </si>
  <si>
    <t>B39516</t>
  </si>
  <si>
    <t>EMILY RODRIGUES PINTO</t>
  </si>
  <si>
    <t>B39517</t>
  </si>
  <si>
    <t>ELIZIANE GONZATTO DE AVILA</t>
  </si>
  <si>
    <t>B39518</t>
  </si>
  <si>
    <t>FABIANO MELO DA SILVA</t>
  </si>
  <si>
    <t>B39519</t>
  </si>
  <si>
    <t>GORETE TERESINHA RICK</t>
  </si>
  <si>
    <t>B39520</t>
  </si>
  <si>
    <t>JONATAS DOS SANTOS LESSA</t>
  </si>
  <si>
    <t>B39521</t>
  </si>
  <si>
    <t>FABIANY MARTINS PASSONI</t>
  </si>
  <si>
    <t>B39524</t>
  </si>
  <si>
    <t>JOSIELI LOVATO ARCY</t>
  </si>
  <si>
    <t>B39525</t>
  </si>
  <si>
    <t>FILIPE DE ALMEIDA DIAS</t>
  </si>
  <si>
    <t>B39526</t>
  </si>
  <si>
    <t>JULIANA SANTOS DA SILVA</t>
  </si>
  <si>
    <t>B39527</t>
  </si>
  <si>
    <t>JULIANO MUNIZ CARDOSO</t>
  </si>
  <si>
    <t>B39528</t>
  </si>
  <si>
    <t>JACQUELINE LIMA SIEFERT COIMBRA</t>
  </si>
  <si>
    <t>B39529</t>
  </si>
  <si>
    <t>FRANCINE BARBOSA PRAVITZ</t>
  </si>
  <si>
    <t>B39530</t>
  </si>
  <si>
    <t>KAMILA SANTOS DA ROSA DIAS</t>
  </si>
  <si>
    <t>B39531</t>
  </si>
  <si>
    <t>KARIN KNOD</t>
  </si>
  <si>
    <t>B39532</t>
  </si>
  <si>
    <t>KLEBER PIAZZA</t>
  </si>
  <si>
    <t>B39533</t>
  </si>
  <si>
    <t>LAUANA GABRIELI DUTRA</t>
  </si>
  <si>
    <t>B39534</t>
  </si>
  <si>
    <t>FRANCIS BLANCO LEIVAS</t>
  </si>
  <si>
    <t>B39536</t>
  </si>
  <si>
    <t>JAQUES DE MORAES VIEIRA</t>
  </si>
  <si>
    <t>B39537</t>
  </si>
  <si>
    <t>FRANCISCO CARLOS VAZ DA SILVA ALVES</t>
  </si>
  <si>
    <t>B39538</t>
  </si>
  <si>
    <t>LEANDRO DEAK KLUG</t>
  </si>
  <si>
    <t>B39540</t>
  </si>
  <si>
    <t>LETIERI FERREIRA DIAS</t>
  </si>
  <si>
    <t>B39541</t>
  </si>
  <si>
    <t>JOAO GABRIEL MOSCARELLI PEREIRA</t>
  </si>
  <si>
    <t>B39542</t>
  </si>
  <si>
    <t>LOURDES HELENA MESQUITA DAME</t>
  </si>
  <si>
    <t>B39543</t>
  </si>
  <si>
    <t>GABRIEL OLIVEIRA BATISTA</t>
  </si>
  <si>
    <t>B39544</t>
  </si>
  <si>
    <t>LUCAS BASSANI DALMAGRO</t>
  </si>
  <si>
    <t>B39545</t>
  </si>
  <si>
    <t>LUCIELE REIS CANABARRO</t>
  </si>
  <si>
    <t>B39546</t>
  </si>
  <si>
    <t>LUIZ CLAUDIO CACERES MESSA</t>
  </si>
  <si>
    <t>B39547</t>
  </si>
  <si>
    <t>GIOVANI RODRIGUES DE MOURA</t>
  </si>
  <si>
    <t>B39548</t>
  </si>
  <si>
    <t>MANOELA BRANDOLFF STIVANIN TURQUIELLO</t>
  </si>
  <si>
    <t>B39549</t>
  </si>
  <si>
    <t>MARCIO FRANCA</t>
  </si>
  <si>
    <t>05561160000000</t>
  </si>
  <si>
    <t>CANDELARIA-FORMACAO</t>
  </si>
  <si>
    <t>B39550</t>
  </si>
  <si>
    <t>MARIANA GERHARDT BURTET</t>
  </si>
  <si>
    <t>B39551</t>
  </si>
  <si>
    <t>MARILDA MONTEIRO CORREA</t>
  </si>
  <si>
    <t>B39552</t>
  </si>
  <si>
    <t>MARIVIA DE AGUIAR NUNES</t>
  </si>
  <si>
    <t>B39553</t>
  </si>
  <si>
    <t>MAURILIO BATISTA DE ALMEIDA JUNIOR</t>
  </si>
  <si>
    <t>B39554</t>
  </si>
  <si>
    <t>MARIA JOSE PEREIRA</t>
  </si>
  <si>
    <t>B39555</t>
  </si>
  <si>
    <t>MARIA WANESSA STASIAK MACHADO</t>
  </si>
  <si>
    <t>B39556</t>
  </si>
  <si>
    <t>MARIANA BOTELHO BRUM</t>
  </si>
  <si>
    <t>B39557</t>
  </si>
  <si>
    <t>OSVALDO FREITAS MORAES JUNIOR</t>
  </si>
  <si>
    <t>B39558</t>
  </si>
  <si>
    <t>PAULO CESAR PINTANEL SILVA</t>
  </si>
  <si>
    <t>B39559</t>
  </si>
  <si>
    <t>PAULO DE ASSIS DE CASTRO MARTINS JUNIOR</t>
  </si>
  <si>
    <t>B39560</t>
  </si>
  <si>
    <t>QUELI FRANCINE HINZ LOPES BRASIL</t>
  </si>
  <si>
    <t>B39561</t>
  </si>
  <si>
    <t>RAFAEL DA SILVA DUARTE</t>
  </si>
  <si>
    <t>B39562</t>
  </si>
  <si>
    <t>MAXIMILIANO RIVERA GUIDOLIN</t>
  </si>
  <si>
    <t>B39563</t>
  </si>
  <si>
    <t>RAFAEL KOLOGESKI SEMENSATTO</t>
  </si>
  <si>
    <t>B39564</t>
  </si>
  <si>
    <t>RAFAEL SILVEIRA DOS SANTOS</t>
  </si>
  <si>
    <t>B39565</t>
  </si>
  <si>
    <t>MILENA DE OLIVEIRA HAMMES</t>
  </si>
  <si>
    <t>B39566</t>
  </si>
  <si>
    <t>RODRIGO NORONHA FIORAVANTI</t>
  </si>
  <si>
    <t>B39567</t>
  </si>
  <si>
    <t>ROSIMARA SILVA DE SOUZA</t>
  </si>
  <si>
    <t>B39568</t>
  </si>
  <si>
    <t>NADIA WICHRESTINK CARUCCIO</t>
  </si>
  <si>
    <t>B39569</t>
  </si>
  <si>
    <t>SANDRA JANDREY</t>
  </si>
  <si>
    <t>B39570</t>
  </si>
  <si>
    <t>SUSAN ALINE KURZ</t>
  </si>
  <si>
    <t>B39571</t>
  </si>
  <si>
    <t>OSCAR ALBERTO MELO MUNDSTOCK</t>
  </si>
  <si>
    <t>B39572</t>
  </si>
  <si>
    <t>TAIS WORTMANN LARROSA</t>
  </si>
  <si>
    <t>B39573</t>
  </si>
  <si>
    <t>VINICIUS FARIAS MARQUES</t>
  </si>
  <si>
    <t>B39574</t>
  </si>
  <si>
    <t>VIVIANE SOARES TEIXEIRA MENEZES</t>
  </si>
  <si>
    <t>B39575</t>
  </si>
  <si>
    <t>MARCUS FELIPE ALVES ARAUJO</t>
  </si>
  <si>
    <t>B39576</t>
  </si>
  <si>
    <t>ADIMIR MARASCO MARQUES JUNIOR</t>
  </si>
  <si>
    <t>B39577</t>
  </si>
  <si>
    <t>ADRIANE ADAMS</t>
  </si>
  <si>
    <t>B39578</t>
  </si>
  <si>
    <t>AIRTON JOSE PERRINI</t>
  </si>
  <si>
    <t>B39579</t>
  </si>
  <si>
    <t>ALEX PITONI</t>
  </si>
  <si>
    <t>B39580</t>
  </si>
  <si>
    <t>ALINE DE ROSSO CORREA</t>
  </si>
  <si>
    <t>B39581</t>
  </si>
  <si>
    <t>ALINE MACHADO RUVIARO</t>
  </si>
  <si>
    <t>B39582</t>
  </si>
  <si>
    <t>ANAELE MARIO BELLINASO JUNIOR</t>
  </si>
  <si>
    <t>B39584</t>
  </si>
  <si>
    <t>ANGELA MULLER</t>
  </si>
  <si>
    <t>B39585</t>
  </si>
  <si>
    <t>ARIANE DE CESARO KAEMMERER</t>
  </si>
  <si>
    <t>B39586</t>
  </si>
  <si>
    <t>BARBARA SILVEIRA</t>
  </si>
  <si>
    <t>B39587</t>
  </si>
  <si>
    <t>BERNARDO GUEDES DINIZ</t>
  </si>
  <si>
    <t>B39588</t>
  </si>
  <si>
    <t>BRUNA BAUMART FERREIRA</t>
  </si>
  <si>
    <t>B39589</t>
  </si>
  <si>
    <t>BRUNO APPEL DA FONSECA</t>
  </si>
  <si>
    <t>B39590</t>
  </si>
  <si>
    <t>CLAUDIA MIRANDA ROSA</t>
  </si>
  <si>
    <t>B39591</t>
  </si>
  <si>
    <t>CRISTIANE MONTAGNER</t>
  </si>
  <si>
    <t>B39592</t>
  </si>
  <si>
    <t>DANIELE BITENCOURT CABRAL</t>
  </si>
  <si>
    <t>B39593</t>
  </si>
  <si>
    <t>DEBORA GOUVEA REDIN</t>
  </si>
  <si>
    <t>B39594</t>
  </si>
  <si>
    <t>DEMPSEY MAYER GOMEZ</t>
  </si>
  <si>
    <t>B39595</t>
  </si>
  <si>
    <t>DENER SASSO DA SILVA</t>
  </si>
  <si>
    <t>03391160000000</t>
  </si>
  <si>
    <t>ROSARIO DO SUL-FORMACAO</t>
  </si>
  <si>
    <t>B39597</t>
  </si>
  <si>
    <t>DIEGO DUARTE</t>
  </si>
  <si>
    <t>B39598</t>
  </si>
  <si>
    <t>EDSON COSTA SOUZA</t>
  </si>
  <si>
    <t>05701160000000</t>
  </si>
  <si>
    <t>NOVA SANTA RITA-FORMACAO</t>
  </si>
  <si>
    <t>B39599</t>
  </si>
  <si>
    <t>EDUARDO MUNHOZ LAGO</t>
  </si>
  <si>
    <t>B39600</t>
  </si>
  <si>
    <t>EVERTON RODRIGUES DE LIMA</t>
  </si>
  <si>
    <t>B39601</t>
  </si>
  <si>
    <t>FABIO ALVES FREITAS</t>
  </si>
  <si>
    <t>B39602</t>
  </si>
  <si>
    <t>FABRICIA BASTIANI RUVIARO</t>
  </si>
  <si>
    <t>03701160000000</t>
  </si>
  <si>
    <t>SANTO ANGELO-FORMACAO</t>
  </si>
  <si>
    <t>B39603</t>
  </si>
  <si>
    <t>FABRICIO SILVEIRA DA SILVA</t>
  </si>
  <si>
    <t>B39604</t>
  </si>
  <si>
    <t>FRANCINE DORNELLES RANGEL</t>
  </si>
  <si>
    <t>B39605</t>
  </si>
  <si>
    <t>GABRIELA PEREIRA</t>
  </si>
  <si>
    <t>B39606</t>
  </si>
  <si>
    <t>GISLAINE PATRICIA BOSSONI RHODES</t>
  </si>
  <si>
    <t>B39607</t>
  </si>
  <si>
    <t>GREICE KLEINOWSKI</t>
  </si>
  <si>
    <t>B39608</t>
  </si>
  <si>
    <t>GUILHERME CASSIANO QUAIATTO</t>
  </si>
  <si>
    <t>B39609</t>
  </si>
  <si>
    <t>HENRIQUE GREFF APPELT</t>
  </si>
  <si>
    <t>B39610</t>
  </si>
  <si>
    <t>ISTELA SOUZA RIBEIRO</t>
  </si>
  <si>
    <t>B39611</t>
  </si>
  <si>
    <t>JAIR IOVANOVICHI COELHO</t>
  </si>
  <si>
    <t>03571160000000</t>
  </si>
  <si>
    <t>STA VITORIA PALMAR-FORMACAO</t>
  </si>
  <si>
    <t>B39612</t>
  </si>
  <si>
    <t>JENIFER COPATTI GONCALVES CAPRIOLI</t>
  </si>
  <si>
    <t>B39613</t>
  </si>
  <si>
    <t>JOICE HOCH BERGER</t>
  </si>
  <si>
    <t>B39614</t>
  </si>
  <si>
    <t>JOSE FRANCISCO FREITAS DA SILVA</t>
  </si>
  <si>
    <t>B39615</t>
  </si>
  <si>
    <t>LEONARDO CITADINI DE ALMEIDA</t>
  </si>
  <si>
    <t>B39616</t>
  </si>
  <si>
    <t>JOSEANE FILIPPI MASSIRER</t>
  </si>
  <si>
    <t>B39617</t>
  </si>
  <si>
    <t>JULIANO DA SILVA DE OLIVEIRA</t>
  </si>
  <si>
    <t>B39618</t>
  </si>
  <si>
    <t>LEONARDO HARTMANN</t>
  </si>
  <si>
    <t>B39619</t>
  </si>
  <si>
    <t>KELLI DAIANA VARGAS DA SILVA</t>
  </si>
  <si>
    <t>B39620</t>
  </si>
  <si>
    <t>LEANDRO CESAR RIVAROLA MESQUITA</t>
  </si>
  <si>
    <t>B39621</t>
  </si>
  <si>
    <t>LEANDRO SANTOS DA SILVA</t>
  </si>
  <si>
    <t>B39622</t>
  </si>
  <si>
    <t>LICERIO GOMES BRAZ</t>
  </si>
  <si>
    <t>08741160000000</t>
  </si>
  <si>
    <t>CAPUCHINHOS-FORMACAO</t>
  </si>
  <si>
    <t>B39623</t>
  </si>
  <si>
    <t>MARCOS VINICIUS LIMA DA SILVA</t>
  </si>
  <si>
    <t>B39624</t>
  </si>
  <si>
    <t>MARTA CARLA MEYER BARCHET</t>
  </si>
  <si>
    <t>B39625</t>
  </si>
  <si>
    <t>MILENE FEIJO MARTINS SILVEIRA</t>
  </si>
  <si>
    <t>B39626</t>
  </si>
  <si>
    <t>LEILA BEHNCK APOLINARIO</t>
  </si>
  <si>
    <t>B39627</t>
  </si>
  <si>
    <t>LISLEI GASPARETO CELESTINO ALVES</t>
  </si>
  <si>
    <t>B39628</t>
  </si>
  <si>
    <t>LUCIANA SILVA HERMES</t>
  </si>
  <si>
    <t>B39631</t>
  </si>
  <si>
    <t>MOISES MACHADO XAVIER</t>
  </si>
  <si>
    <t>B39632</t>
  </si>
  <si>
    <t>PATRICIA DA SILVA MACHADO</t>
  </si>
  <si>
    <t>B39633</t>
  </si>
  <si>
    <t>REGIS LEYSER BITTENCOURT</t>
  </si>
  <si>
    <t>B39635</t>
  </si>
  <si>
    <t>RODRIGO AQUINO PEREIRA</t>
  </si>
  <si>
    <t>B39636</t>
  </si>
  <si>
    <t>RODRIGO PEDROSO DORNELES</t>
  </si>
  <si>
    <t>B39637</t>
  </si>
  <si>
    <t>RODRIGO PEREIRA SOARES</t>
  </si>
  <si>
    <t>B39638</t>
  </si>
  <si>
    <t>RONIVAL NUNES</t>
  </si>
  <si>
    <t>B39639</t>
  </si>
  <si>
    <t>SANDRO OLIVEIRA DA SILVA</t>
  </si>
  <si>
    <t>B39640</t>
  </si>
  <si>
    <t>SIMONE BARBIERI</t>
  </si>
  <si>
    <t>B39641</t>
  </si>
  <si>
    <t>SIMONE DALLA CORTE VISSOTO</t>
  </si>
  <si>
    <t>B39642</t>
  </si>
  <si>
    <t>SIMONE DOS ANJOS MACHADO</t>
  </si>
  <si>
    <t>B39643</t>
  </si>
  <si>
    <t>SUELEN CAROLINA SARAIVA QUEVEDO</t>
  </si>
  <si>
    <t>B39644</t>
  </si>
  <si>
    <t>SUZI CEREZER ULIANA</t>
  </si>
  <si>
    <t>B39645</t>
  </si>
  <si>
    <t>VALQUIRIA RODRIGUES MACEDO</t>
  </si>
  <si>
    <t>B39646</t>
  </si>
  <si>
    <t>VANESSA SCALCO DE SOUZA</t>
  </si>
  <si>
    <t>B39647</t>
  </si>
  <si>
    <t>VERIDIANA TAVARES</t>
  </si>
  <si>
    <t>B39648</t>
  </si>
  <si>
    <t>VIVIANE MIRANDA FURTADO</t>
  </si>
  <si>
    <t>B39649</t>
  </si>
  <si>
    <t>ADRIANA MOURA DA SILVA</t>
  </si>
  <si>
    <t>B39650</t>
  </si>
  <si>
    <t>ANTONIO CARLOS HEBERLE PEREIRA NETO</t>
  </si>
  <si>
    <t>B39651</t>
  </si>
  <si>
    <t>BRUNO THOMAS LOSS EGGRES</t>
  </si>
  <si>
    <t>B39652</t>
  </si>
  <si>
    <t>CELSO CARLOS MAGALHAES BARBOSA</t>
  </si>
  <si>
    <t>B39653</t>
  </si>
  <si>
    <t>CELSO KIESLING BRAGA</t>
  </si>
  <si>
    <t>B39654</t>
  </si>
  <si>
    <t>CINIA CERONI LIED</t>
  </si>
  <si>
    <t>B39655</t>
  </si>
  <si>
    <t>CRISTIANE DA SILVA ALVES</t>
  </si>
  <si>
    <t>B39656</t>
  </si>
  <si>
    <t>DEBORA DOS SANTOS WINTER</t>
  </si>
  <si>
    <t>B39657</t>
  </si>
  <si>
    <t>DIOGO DA SILVA METZDORFF</t>
  </si>
  <si>
    <t>B39658</t>
  </si>
  <si>
    <t>EDUARDO PEREIRA MAGNUS</t>
  </si>
  <si>
    <t>B39659</t>
  </si>
  <si>
    <t>EVANDRO DORNELES DA ROSA</t>
  </si>
  <si>
    <t>B39660</t>
  </si>
  <si>
    <t>FELIPE ESTIMA</t>
  </si>
  <si>
    <t>B39661</t>
  </si>
  <si>
    <t>GIOVANI DA ROSA WIDENHOFT</t>
  </si>
  <si>
    <t>B39662</t>
  </si>
  <si>
    <t>ILONI CONEGATTI BATISTA</t>
  </si>
  <si>
    <t>B39663</t>
  </si>
  <si>
    <t>IVAN DA SILVA FERREIRA</t>
  </si>
  <si>
    <t>B39664</t>
  </si>
  <si>
    <t>IVANISE MARIA M AMARAL DOS SANTOS</t>
  </si>
  <si>
    <t>B39665</t>
  </si>
  <si>
    <t>JULIANA DOMINGOS DA SILVA</t>
  </si>
  <si>
    <t>B39666</t>
  </si>
  <si>
    <t>JULIANO REIS DA SILVA</t>
  </si>
  <si>
    <t>B39667</t>
  </si>
  <si>
    <t>LEANDRA TERESINHA SANTOS P PEREIRA</t>
  </si>
  <si>
    <t>B39668</t>
  </si>
  <si>
    <t>LISIANE CHIARADIA</t>
  </si>
  <si>
    <t>B39669</t>
  </si>
  <si>
    <t>MARCELO DA SILVA COLLAR E SILVA</t>
  </si>
  <si>
    <t>B39670</t>
  </si>
  <si>
    <t>ANDRE LUIZ SILVEIRA DOS SANTOS</t>
  </si>
  <si>
    <t>B39671</t>
  </si>
  <si>
    <t>RENATO LUIS LOPES ROLLO</t>
  </si>
  <si>
    <t>B39672</t>
  </si>
  <si>
    <t>RODRIGO RODRIGUES MACHADO</t>
  </si>
  <si>
    <t>B39673</t>
  </si>
  <si>
    <t>RONALDO CHARAO SILVEIRA</t>
  </si>
  <si>
    <t>B39674</t>
  </si>
  <si>
    <t>ROSANA SCOMAZZON DE MENEZES</t>
  </si>
  <si>
    <t>B39675</t>
  </si>
  <si>
    <t>THAIENY FONTES GUGLIERI</t>
  </si>
  <si>
    <t>B39676</t>
  </si>
  <si>
    <t>TIAGO FLORES VARGAS</t>
  </si>
  <si>
    <t>B39677</t>
  </si>
  <si>
    <t>VIVIAN SANTOS BUENO</t>
  </si>
  <si>
    <t>B39678</t>
  </si>
  <si>
    <t>ALEXANDRE ESTEVES LEITE</t>
  </si>
  <si>
    <t>B39679</t>
  </si>
  <si>
    <t>WAGNER DA COSTA FERREIRA</t>
  </si>
  <si>
    <t>B39680</t>
  </si>
  <si>
    <t>ADRIANA FRACARI DO NASCIMENTO</t>
  </si>
  <si>
    <t>B39681</t>
  </si>
  <si>
    <t>ANA PAULA GARCIA GORGEN</t>
  </si>
  <si>
    <t>B39682</t>
  </si>
  <si>
    <t>ANTONIO LEONI SCHAFER</t>
  </si>
  <si>
    <t>B39683</t>
  </si>
  <si>
    <t>CAREN CRISTINA DA SILVA MARQUES MEDINA</t>
  </si>
  <si>
    <t>B39684</t>
  </si>
  <si>
    <t>CRISTIANO MALESCHA</t>
  </si>
  <si>
    <t>B39685</t>
  </si>
  <si>
    <t>ANA PAULA BASSO SCHIO</t>
  </si>
  <si>
    <t>09571160000000</t>
  </si>
  <si>
    <t>VENANCIO AIRES-FORMACAO</t>
  </si>
  <si>
    <t>B39686</t>
  </si>
  <si>
    <t>CARLA CRISTINA KERSCHNER</t>
  </si>
  <si>
    <t>B39687</t>
  </si>
  <si>
    <t>CRISTINA PALHANO NUNES</t>
  </si>
  <si>
    <t>B39688</t>
  </si>
  <si>
    <t>CARLA ELISIANE CARVALHO PERES</t>
  </si>
  <si>
    <t>B39689</t>
  </si>
  <si>
    <t>ANDREIA MARIA VENTURINI</t>
  </si>
  <si>
    <t>B39690</t>
  </si>
  <si>
    <t>CIBELE OLIVEIRA DOS SANTOS</t>
  </si>
  <si>
    <t>B39691</t>
  </si>
  <si>
    <t>DANIEL DA COSTA DE LIMA</t>
  </si>
  <si>
    <t>B39692</t>
  </si>
  <si>
    <t>ANDREIA PUNTEL</t>
  </si>
  <si>
    <t>B39693</t>
  </si>
  <si>
    <t>CICERO DO AMARAL MORETI</t>
  </si>
  <si>
    <t>B39694</t>
  </si>
  <si>
    <t>CLAUDIA DORLINGE NETO</t>
  </si>
  <si>
    <t>B39696</t>
  </si>
  <si>
    <t>DALVA AUGUSTA DE OLIVEIRA MEDINA</t>
  </si>
  <si>
    <t>B39697</t>
  </si>
  <si>
    <t>CLAUDIA NARA DA ROSA FLORES</t>
  </si>
  <si>
    <t>B39698</t>
  </si>
  <si>
    <t>DERLI VIEIRA PALUDO</t>
  </si>
  <si>
    <t>B39699</t>
  </si>
  <si>
    <t>DENER SOUZA BAUM</t>
  </si>
  <si>
    <t>B39700</t>
  </si>
  <si>
    <t>EDSON TESSER</t>
  </si>
  <si>
    <t>B39701</t>
  </si>
  <si>
    <t>EDUARDO MALTA VARGAS</t>
  </si>
  <si>
    <t>B39702</t>
  </si>
  <si>
    <t>GREICE SCOTTA DOMINGUES</t>
  </si>
  <si>
    <t>B39703</t>
  </si>
  <si>
    <t>ELOISA DE ASSIS</t>
  </si>
  <si>
    <t>B39704</t>
  </si>
  <si>
    <t>HENRIQUE BOHM</t>
  </si>
  <si>
    <t>B39705</t>
  </si>
  <si>
    <t>THALLES PONTE MOURAO</t>
  </si>
  <si>
    <t>B39706</t>
  </si>
  <si>
    <t>HENRIQUE BORGES BARRIONUEVO</t>
  </si>
  <si>
    <t>B39707</t>
  </si>
  <si>
    <t>IGOR DA FONTOURA VALLS</t>
  </si>
  <si>
    <t>B39708</t>
  </si>
  <si>
    <t>INGRID SANTANA CARRATU</t>
  </si>
  <si>
    <t>B39709</t>
  </si>
  <si>
    <t>JACSON LUIS FELIX SOARES</t>
  </si>
  <si>
    <t>B39710</t>
  </si>
  <si>
    <t>JANIRA DA SILVA MACEDO</t>
  </si>
  <si>
    <t>B39711</t>
  </si>
  <si>
    <t>JOAO BATISTA DA SILVA DE MELO</t>
  </si>
  <si>
    <t>B39712</t>
  </si>
  <si>
    <t>JULIANA DJANIRA JORDAN DOS SANTOS</t>
  </si>
  <si>
    <t>B39713</t>
  </si>
  <si>
    <t>JULIO DANIEL PEREIRA HOLSBACH</t>
  </si>
  <si>
    <t>B39714</t>
  </si>
  <si>
    <t>ELZA MARIA DUTRA RODRIGUES</t>
  </si>
  <si>
    <t>B39715</t>
  </si>
  <si>
    <t>JULIO GRECO DE LIZ</t>
  </si>
  <si>
    <t>B39716</t>
  </si>
  <si>
    <t>KARLA AREND</t>
  </si>
  <si>
    <t>03501160000000</t>
  </si>
  <si>
    <t>SANTA MARIA-FORMACAO</t>
  </si>
  <si>
    <t>B39717</t>
  </si>
  <si>
    <t>EMERSON TERRA</t>
  </si>
  <si>
    <t>B39718</t>
  </si>
  <si>
    <t>KATIA CRISTINE MUELLER</t>
  </si>
  <si>
    <t>B39719</t>
  </si>
  <si>
    <t>LEONARDO HOFFMANN</t>
  </si>
  <si>
    <t>B39720</t>
  </si>
  <si>
    <t>EVA MARIA MARQUES DE CASTRO</t>
  </si>
  <si>
    <t>B39721</t>
  </si>
  <si>
    <t>LETICIA GARCIA FERRAZ</t>
  </si>
  <si>
    <t>B39722</t>
  </si>
  <si>
    <t>LILIAN NEDEL</t>
  </si>
  <si>
    <t>B39723</t>
  </si>
  <si>
    <t>DENISE FABIANA BORGES CARPES</t>
  </si>
  <si>
    <t>B39724</t>
  </si>
  <si>
    <t>FABIO SCHAUN HARTER</t>
  </si>
  <si>
    <t>B39725</t>
  </si>
  <si>
    <t>LUCAS FIALHO CARDOSO MARTINS</t>
  </si>
  <si>
    <t>B39726</t>
  </si>
  <si>
    <t>LUIS TIAGO KIEFER DA CUNHA</t>
  </si>
  <si>
    <t>B39727</t>
  </si>
  <si>
    <t>MAYSON SOUTO DOS SANTOS</t>
  </si>
  <si>
    <t>B39728</t>
  </si>
  <si>
    <t>LUISE HEINEN</t>
  </si>
  <si>
    <t>B39729</t>
  </si>
  <si>
    <t>MARIA EMILIA LYSAKOVSKI DA SILVEIRA</t>
  </si>
  <si>
    <t>B39730</t>
  </si>
  <si>
    <t>LUIZ PAULO DORNELES GARCIA</t>
  </si>
  <si>
    <t>B39731</t>
  </si>
  <si>
    <t>FERNANDA ANDRADES DA SILVA</t>
  </si>
  <si>
    <t>B39732</t>
  </si>
  <si>
    <t>FELIPE AIRES BARCELLOS</t>
  </si>
  <si>
    <t>B39733</t>
  </si>
  <si>
    <t>FERNANDA DA SILVEIRA GREGORIO LOPES</t>
  </si>
  <si>
    <t>B39734</t>
  </si>
  <si>
    <t>FERNANDO LAPPANN LEAL</t>
  </si>
  <si>
    <t>B39735</t>
  </si>
  <si>
    <t>MAURICIO NUNES JARDIM</t>
  </si>
  <si>
    <t>B39736</t>
  </si>
  <si>
    <t>FELIPE BRAGA NUNES</t>
  </si>
  <si>
    <t>B39737</t>
  </si>
  <si>
    <t>GALAOR HENRIQUE DUARTE SOBRINHO</t>
  </si>
  <si>
    <t>B39738</t>
  </si>
  <si>
    <t>GEISIANE KRUMMENAUER</t>
  </si>
  <si>
    <t>B39739</t>
  </si>
  <si>
    <t>FELIPE MENEGASSI MARTINS</t>
  </si>
  <si>
    <t>B39740</t>
  </si>
  <si>
    <t>MAURICIO VARGAS CORTINA</t>
  </si>
  <si>
    <t>B39741</t>
  </si>
  <si>
    <t>GIORDANO MARQUES MONTAGNA</t>
  </si>
  <si>
    <t>B39742</t>
  </si>
  <si>
    <t>MILTON VIEIRA CORREA</t>
  </si>
  <si>
    <t>B39743</t>
  </si>
  <si>
    <t>GLAUCIA MARIELI HIRSCH</t>
  </si>
  <si>
    <t>B39744</t>
  </si>
  <si>
    <t>NATALIA INES BOSING</t>
  </si>
  <si>
    <t>B39745</t>
  </si>
  <si>
    <t>MADERLENE APARECIDA ABEL DANIEL</t>
  </si>
  <si>
    <t>B39746</t>
  </si>
  <si>
    <t>NADIA EMELAU JOBIM</t>
  </si>
  <si>
    <t>B39748</t>
  </si>
  <si>
    <t>NATHALIA FONTOURA VARGAS</t>
  </si>
  <si>
    <t>B39749</t>
  </si>
  <si>
    <t>QUEZIA MELO MARTINS</t>
  </si>
  <si>
    <t>B39750</t>
  </si>
  <si>
    <t>PAOLA MERLO SELI MAUER</t>
  </si>
  <si>
    <t>B39751</t>
  </si>
  <si>
    <t>RAFAEL CORREA MOTA</t>
  </si>
  <si>
    <t>B39752</t>
  </si>
  <si>
    <t>PATRICIA COSTA SENANES</t>
  </si>
  <si>
    <t>B39753</t>
  </si>
  <si>
    <t>RITA DE CASSIA NUNES DA SILVA</t>
  </si>
  <si>
    <t>B39754</t>
  </si>
  <si>
    <t>PATRICIA MARIN VARGAS</t>
  </si>
  <si>
    <t>B39755</t>
  </si>
  <si>
    <t>RODRIGO CAZULKE DE OLIVEIRA</t>
  </si>
  <si>
    <t>B39756</t>
  </si>
  <si>
    <t>MARCELO DA SILVA KOSLOWSKI</t>
  </si>
  <si>
    <t>B39757</t>
  </si>
  <si>
    <t>ROSIMERI RODRIGUES MIELCZARSKI</t>
  </si>
  <si>
    <t>B39758</t>
  </si>
  <si>
    <t>SANDRA REGINA DE OLIVEIRA TUZIN</t>
  </si>
  <si>
    <t>B39759</t>
  </si>
  <si>
    <t>SIMONE DE LIMA LAPA</t>
  </si>
  <si>
    <t>B39760</t>
  </si>
  <si>
    <t>SUHYAN COSTA FEIJO</t>
  </si>
  <si>
    <t>B39761</t>
  </si>
  <si>
    <t>PAULO HENRIQUE ARAUJO LIESENFELD JUNIOR</t>
  </si>
  <si>
    <t>B39762</t>
  </si>
  <si>
    <t>MARCOS VINICIUS ELIAS MACHADO</t>
  </si>
  <si>
    <t>B39763</t>
  </si>
  <si>
    <t>RODRIGO DE OLIVEIRA PINHEIRO</t>
  </si>
  <si>
    <t>B39764</t>
  </si>
  <si>
    <t>FRANCISCO CARLOS PRESTES GOMES</t>
  </si>
  <si>
    <t>B39765</t>
  </si>
  <si>
    <t>TALITA SALDANHA PENTEADO</t>
  </si>
  <si>
    <t>B39766</t>
  </si>
  <si>
    <t>RONILDO DE JESUS AMORIM</t>
  </si>
  <si>
    <t>B39767</t>
  </si>
  <si>
    <t>THALES KOPP NOBREGA</t>
  </si>
  <si>
    <t>B39768</t>
  </si>
  <si>
    <t>VALDIR ANTUNES CAMARA</t>
  </si>
  <si>
    <t>B39769</t>
  </si>
  <si>
    <t>VALQUIRIA PACHECO DA LUZ PIRES</t>
  </si>
  <si>
    <t>B39770</t>
  </si>
  <si>
    <t>ROSANA FARIAS QUINTIAN VALENTE</t>
  </si>
  <si>
    <t>09792500000000</t>
  </si>
  <si>
    <t>B39771</t>
  </si>
  <si>
    <t>VANDER MONTEIRO ANACLETO</t>
  </si>
  <si>
    <t>B39772</t>
  </si>
  <si>
    <t>VANESSA LIMA AGUIAR</t>
  </si>
  <si>
    <t>B39773</t>
  </si>
  <si>
    <t>VERA LUCIA SANTOS</t>
  </si>
  <si>
    <t>B39774</t>
  </si>
  <si>
    <t>VERIDIANA FERREIRA PADIA</t>
  </si>
  <si>
    <t>B39775</t>
  </si>
  <si>
    <t>VILNEI ORLANDO PAUL</t>
  </si>
  <si>
    <t>B39776</t>
  </si>
  <si>
    <t>RENATA CEZARINI</t>
  </si>
  <si>
    <t>B39777</t>
  </si>
  <si>
    <t>ADRIANA DOS SANTOS ALVEZ DA SILVA</t>
  </si>
  <si>
    <t>B39778</t>
  </si>
  <si>
    <t>ADRIANO FERNANDES ROCHA</t>
  </si>
  <si>
    <t>B39779</t>
  </si>
  <si>
    <t>ADRIANO RAFAEL CHAVES PAULI</t>
  </si>
  <si>
    <t>B39780</t>
  </si>
  <si>
    <t>ALEXSANDER SCHALLENBERGER</t>
  </si>
  <si>
    <t>B39781</t>
  </si>
  <si>
    <t>ALINE PAZ RAUPP</t>
  </si>
  <si>
    <t>B39782</t>
  </si>
  <si>
    <t>ALINE VENTORINI</t>
  </si>
  <si>
    <t>B39783</t>
  </si>
  <si>
    <t>ANA PAULA RODRIGUES</t>
  </si>
  <si>
    <t>B39784</t>
  </si>
  <si>
    <t>ANTONIO MARCOS SERPA GOMES</t>
  </si>
  <si>
    <t>B39785</t>
  </si>
  <si>
    <t>BRUNA POMATTI</t>
  </si>
  <si>
    <t>B39786</t>
  </si>
  <si>
    <t>CLAITON DA COSTA FRAGA</t>
  </si>
  <si>
    <t>B39787</t>
  </si>
  <si>
    <t>CRISTIANE ASCONAVIETA POSADA</t>
  </si>
  <si>
    <t>B39788</t>
  </si>
  <si>
    <t>CRISTIANO VERON GRUNDMANN</t>
  </si>
  <si>
    <t>B39789</t>
  </si>
  <si>
    <t>CRISTINA MEIRELES CORREA</t>
  </si>
  <si>
    <t>B39790</t>
  </si>
  <si>
    <t>DANIEL BARCELLOS NUNES</t>
  </si>
  <si>
    <t>B39791</t>
  </si>
  <si>
    <t>DANIEL BORGES DE SOUZA</t>
  </si>
  <si>
    <t>B39792</t>
  </si>
  <si>
    <t>DANIELA DA COSTA LOPES BRASIL</t>
  </si>
  <si>
    <t>B39793</t>
  </si>
  <si>
    <t>DARLIA DA FONTOURA NUNES</t>
  </si>
  <si>
    <t>B39794</t>
  </si>
  <si>
    <t>DESIREE BARBOSA DE SOUZA</t>
  </si>
  <si>
    <t>B39795</t>
  </si>
  <si>
    <t>DIEGO SILVA DO EVANGELHO</t>
  </si>
  <si>
    <t>B39796</t>
  </si>
  <si>
    <t>EDUARDO DE ALMEIDA BAYER</t>
  </si>
  <si>
    <t>B39797</t>
  </si>
  <si>
    <t>ELISANGELA MASIERO GOETTEMS</t>
  </si>
  <si>
    <t>B39798</t>
  </si>
  <si>
    <t>EMERSON DE PAULA PERES</t>
  </si>
  <si>
    <t>B39799</t>
  </si>
  <si>
    <t>ESTEFANIA DA SILVA FERRARI</t>
  </si>
  <si>
    <t>B39800</t>
  </si>
  <si>
    <t>FERNANDA GIL DE ALMEIDA</t>
  </si>
  <si>
    <t>07851160000000</t>
  </si>
  <si>
    <t>PORTAO-FORMACAO</t>
  </si>
  <si>
    <t>B39801</t>
  </si>
  <si>
    <t>FERNANDA MACIEL</t>
  </si>
  <si>
    <t>B39802</t>
  </si>
  <si>
    <t>FRANCINE ANDRESSA KNAK</t>
  </si>
  <si>
    <t>B39803</t>
  </si>
  <si>
    <t>GUILHERME ILHA KASPRUS</t>
  </si>
  <si>
    <t>B39804</t>
  </si>
  <si>
    <t>ITANARA DA SILVA BARBOSA</t>
  </si>
  <si>
    <t>B39805</t>
  </si>
  <si>
    <t>JAQUELINE WILKE BAYER</t>
  </si>
  <si>
    <t>B39806</t>
  </si>
  <si>
    <t>LEONARDO MATHEUS ALVES</t>
  </si>
  <si>
    <t>B39807</t>
  </si>
  <si>
    <t>LEONARDO PEREIRA PINTO</t>
  </si>
  <si>
    <t>B39808</t>
  </si>
  <si>
    <t>LIA MARA IEGGLE AZEVEDO</t>
  </si>
  <si>
    <t>B39809</t>
  </si>
  <si>
    <t>LISIANE ALMEIDA DE ROSSI</t>
  </si>
  <si>
    <t>B39810</t>
  </si>
  <si>
    <t>LIVIA RODRIGUES CADORE</t>
  </si>
  <si>
    <t>B39811</t>
  </si>
  <si>
    <t>LUIS FELIPE FAGUNDES DOS SANTOS</t>
  </si>
  <si>
    <t>B39813</t>
  </si>
  <si>
    <t>MANOELLE DO NASCIMENTO</t>
  </si>
  <si>
    <t>B39814</t>
  </si>
  <si>
    <t>MARCEL POLETO CARDOZO</t>
  </si>
  <si>
    <t>B39816</t>
  </si>
  <si>
    <t>MARIA MADALENA JUNGES</t>
  </si>
  <si>
    <t>B39817</t>
  </si>
  <si>
    <t>MARIELI DENARDI</t>
  </si>
  <si>
    <t>B39819</t>
  </si>
  <si>
    <t>MORGHANA GABRIELLE DE AVILA KOCH</t>
  </si>
  <si>
    <t>B39820</t>
  </si>
  <si>
    <t>NATHALY MOURA BAMPI</t>
  </si>
  <si>
    <t>B39821</t>
  </si>
  <si>
    <t>PAMELA CREMONINI TIBOLA</t>
  </si>
  <si>
    <t>B39822</t>
  </si>
  <si>
    <t>PAMELA VERONICA TUSINSKI MAIA</t>
  </si>
  <si>
    <t>B39823</t>
  </si>
  <si>
    <t>PATRICIA PACHECO MOZZAQUATRO SQUARCIERI</t>
  </si>
  <si>
    <t>B39824</t>
  </si>
  <si>
    <t>PIERRE BATALHA ROSSALES</t>
  </si>
  <si>
    <t>B39825</t>
  </si>
  <si>
    <t>PRISCILA BEATRIZ BIRCK</t>
  </si>
  <si>
    <t>B39826</t>
  </si>
  <si>
    <t>RAFAEL ALMEIDA GERMANO</t>
  </si>
  <si>
    <t>B39827</t>
  </si>
  <si>
    <t>RAQUEL DE FATIMA C BRUNETTA CARDOSO</t>
  </si>
  <si>
    <t>B39828</t>
  </si>
  <si>
    <t>ROBSON DE MATOS DOS SANTOS</t>
  </si>
  <si>
    <t>B39829</t>
  </si>
  <si>
    <t>ROSANA LANCINI</t>
  </si>
  <si>
    <t>02831160000000</t>
  </si>
  <si>
    <t>MONTENEGRO-FORMACAO</t>
  </si>
  <si>
    <t>B39830</t>
  </si>
  <si>
    <t>SABRINA OLIVEIRA VIGNOL</t>
  </si>
  <si>
    <t>B39831</t>
  </si>
  <si>
    <t>SABRINA RODRIGUES BAUER</t>
  </si>
  <si>
    <t>B39832</t>
  </si>
  <si>
    <t>SIMONE CRISTIANE SCHMIDT</t>
  </si>
  <si>
    <t>B39834</t>
  </si>
  <si>
    <t>VALMIR DA CRUZ DUTRA</t>
  </si>
  <si>
    <t>B39835</t>
  </si>
  <si>
    <t>ADRIANA MALTA DE AVILA</t>
  </si>
  <si>
    <t>B39836</t>
  </si>
  <si>
    <t>ADRIANA PORTO DE ALMEIDA</t>
  </si>
  <si>
    <t>B39837</t>
  </si>
  <si>
    <t>ALINE SILVA DE SOUZA GUERRA</t>
  </si>
  <si>
    <t>B39839</t>
  </si>
  <si>
    <t>ANDREA SEVERO PINHEIRO</t>
  </si>
  <si>
    <t>B39840</t>
  </si>
  <si>
    <t>ANUE DO CANTO PALMA</t>
  </si>
  <si>
    <t>B39841</t>
  </si>
  <si>
    <t>BRUNO RANGEL LEAL</t>
  </si>
  <si>
    <t>B39842</t>
  </si>
  <si>
    <t>CAMILA DA SILVA PINTO</t>
  </si>
  <si>
    <t>B39843</t>
  </si>
  <si>
    <t>CAMILA DENTEE</t>
  </si>
  <si>
    <t>B39844</t>
  </si>
  <si>
    <t>CAMILA ORTIZ MEDEIROS LEMES</t>
  </si>
  <si>
    <t>B39845</t>
  </si>
  <si>
    <t>CARLOS EDUARDO DA SILVEIRA LEITE</t>
  </si>
  <si>
    <t>B39846</t>
  </si>
  <si>
    <t>CATHARINE MILENA SILVA DE SOUZA</t>
  </si>
  <si>
    <t>B39847</t>
  </si>
  <si>
    <t>CRISTINA MARTINI</t>
  </si>
  <si>
    <t>B39849</t>
  </si>
  <si>
    <t>DENISE MARGARIDA SIMOES CORREA</t>
  </si>
  <si>
    <t>B39850</t>
  </si>
  <si>
    <t>DIOGO DA SILVA DOS SANTOS</t>
  </si>
  <si>
    <t>B39851</t>
  </si>
  <si>
    <t>ELIANE CALEGARI DITTRICH</t>
  </si>
  <si>
    <t>B39852</t>
  </si>
  <si>
    <t>ESTELA MONIQUE MATTES</t>
  </si>
  <si>
    <t>B39853</t>
  </si>
  <si>
    <t>EVERTON ADRIANO DELFINO DA SILVA</t>
  </si>
  <si>
    <t>B39854</t>
  </si>
  <si>
    <t>FERNANDA DE LA ROCHA BICA</t>
  </si>
  <si>
    <t>B39855</t>
  </si>
  <si>
    <t>FERNANDA PEREIRA BICCA</t>
  </si>
  <si>
    <t>B39856</t>
  </si>
  <si>
    <t>GISELLE MARQUES GAZZANA</t>
  </si>
  <si>
    <t>B39857</t>
  </si>
  <si>
    <t>GUILHERME SEGASPINI DA SILVA</t>
  </si>
  <si>
    <t>B39858</t>
  </si>
  <si>
    <t>IVANA RAQUEL FIEGENBAUM MARTINS</t>
  </si>
  <si>
    <t>B39859</t>
  </si>
  <si>
    <t>JADER JORDAN</t>
  </si>
  <si>
    <t>B39860</t>
  </si>
  <si>
    <t>JULIANA KOLOSZUK ROSA WIGNER</t>
  </si>
  <si>
    <t>B39861</t>
  </si>
  <si>
    <t>JULIANA SOUZA</t>
  </si>
  <si>
    <t>B39862</t>
  </si>
  <si>
    <t>KAREN ROCHA BANIAS</t>
  </si>
  <si>
    <t>B39863</t>
  </si>
  <si>
    <t>KARLA MACIEJEWSKI SEIDEL</t>
  </si>
  <si>
    <t>B39864</t>
  </si>
  <si>
    <t>KELLY ESTIGARRIBIA SERRANO</t>
  </si>
  <si>
    <t>B39865</t>
  </si>
  <si>
    <t>LEO DOMINIK CARVALHO BELOUS</t>
  </si>
  <si>
    <t>B39866</t>
  </si>
  <si>
    <t>LIANE GIORDANI PANIZ</t>
  </si>
  <si>
    <t>B39867</t>
  </si>
  <si>
    <t>LIS RAQUEL OSTERKAMP</t>
  </si>
  <si>
    <t>09220000099300</t>
  </si>
  <si>
    <t>SALVADOR DO SUL-P M SAO PEDRO DA SE</t>
  </si>
  <si>
    <t>B39868</t>
  </si>
  <si>
    <t>LUANA DANIELI</t>
  </si>
  <si>
    <t>B39869</t>
  </si>
  <si>
    <t>LUIZ FERNANDO ARAUJO LEAL</t>
  </si>
  <si>
    <t>B39870</t>
  </si>
  <si>
    <t>LUIS HENRIQUE RIBEIRO</t>
  </si>
  <si>
    <t>B39871</t>
  </si>
  <si>
    <t>MARCO ANTONIO CAVEDON</t>
  </si>
  <si>
    <t>B39872</t>
  </si>
  <si>
    <t>MARNETE TEIXEIRA DA VEIGA</t>
  </si>
  <si>
    <t>B39873</t>
  </si>
  <si>
    <t>MATHEUS SILVEIRA DA SILVA</t>
  </si>
  <si>
    <t>B39874</t>
  </si>
  <si>
    <t>MICHELE TIECHER BASSANI</t>
  </si>
  <si>
    <t>B39875</t>
  </si>
  <si>
    <t>MICHELINE FINATTO SALINI POZZA</t>
  </si>
  <si>
    <t>B39877</t>
  </si>
  <si>
    <t>PEDRO HENRIQUE DOS SANTOS NASCENTE</t>
  </si>
  <si>
    <t>B39879</t>
  </si>
  <si>
    <t>RITA DE CASSIA LIMA DOS SANTOS</t>
  </si>
  <si>
    <t>B39880</t>
  </si>
  <si>
    <t>RODRIGO BENTO PEREIRA DA FONSECA</t>
  </si>
  <si>
    <t>B39881</t>
  </si>
  <si>
    <t>ROSANA PEREIRA JACKS</t>
  </si>
  <si>
    <t>B39882</t>
  </si>
  <si>
    <t>ROSELAINE ABRAHAM</t>
  </si>
  <si>
    <t>B39883</t>
  </si>
  <si>
    <t>SAMARA MATTOS MACHADO</t>
  </si>
  <si>
    <t>B39884</t>
  </si>
  <si>
    <t>SUELEN DO NASCIMENTO RODRIGUES</t>
  </si>
  <si>
    <t>B39885</t>
  </si>
  <si>
    <t>TANISE ALICE FIGUEIRA DA SILVA</t>
  </si>
  <si>
    <t>B39886</t>
  </si>
  <si>
    <t>TATHIANA BRAGA CALDEIRA</t>
  </si>
  <si>
    <t>B39887</t>
  </si>
  <si>
    <t>VALDECIR OLICIO DA SILVA</t>
  </si>
  <si>
    <t>B39888</t>
  </si>
  <si>
    <t>VALERIA KORNALEWSKI STOLARSKI</t>
  </si>
  <si>
    <t>B39889</t>
  </si>
  <si>
    <t>ADRIENY AZEREDO GUTERRES</t>
  </si>
  <si>
    <t>B39890</t>
  </si>
  <si>
    <t>ALESSANDRA LEFFA DA SILVA</t>
  </si>
  <si>
    <t>B39891</t>
  </si>
  <si>
    <t>ALFONSO IBANEZ HAGEN GARCIA</t>
  </si>
  <si>
    <t>B39892</t>
  </si>
  <si>
    <t>ANDERSON LEMOS SIMANKE</t>
  </si>
  <si>
    <t>B39893</t>
  </si>
  <si>
    <t>ARBENIO GOVONI COUTINHO</t>
  </si>
  <si>
    <t>B39894</t>
  </si>
  <si>
    <t>BRUNO LUIS PEREIRA PIRES</t>
  </si>
  <si>
    <t>B39895</t>
  </si>
  <si>
    <t>CAMILA BUDASZEWSKI QUIROGA</t>
  </si>
  <si>
    <t>B39896</t>
  </si>
  <si>
    <t>CAMILA MENEGAT HAMERSKI</t>
  </si>
  <si>
    <t>B39897</t>
  </si>
  <si>
    <t>CARINE IMMIG</t>
  </si>
  <si>
    <t>B39898</t>
  </si>
  <si>
    <t>CAROLINE DE CASSIA MONTEIRO</t>
  </si>
  <si>
    <t>B39899</t>
  </si>
  <si>
    <t>CLAUDIA DUARTE DE SA GONCALVES</t>
  </si>
  <si>
    <t>B39900</t>
  </si>
  <si>
    <t>FABIANA FOGAZZI LOPES</t>
  </si>
  <si>
    <t>B39901</t>
  </si>
  <si>
    <t>CRISTIANE SPENGLER</t>
  </si>
  <si>
    <t>B39902</t>
  </si>
  <si>
    <t>FERNANDA SOUZA ALVES</t>
  </si>
  <si>
    <t>B39903</t>
  </si>
  <si>
    <t>DAGMAR SOLANGE NESTOR</t>
  </si>
  <si>
    <t>B39904</t>
  </si>
  <si>
    <t>GIOVANA FERNANDES GARCIA</t>
  </si>
  <si>
    <t>B39905</t>
  </si>
  <si>
    <t>DAIANE VARELLA LEITE</t>
  </si>
  <si>
    <t>B39906</t>
  </si>
  <si>
    <t>DANIELE BRITO FRANKE WEISSHEIMER</t>
  </si>
  <si>
    <t>B39908</t>
  </si>
  <si>
    <t>DENILSON ELSNER SANTOS</t>
  </si>
  <si>
    <t>B39909</t>
  </si>
  <si>
    <t>DIULIO GABRIEL GOETTEMS</t>
  </si>
  <si>
    <t>B39910</t>
  </si>
  <si>
    <t>GLADIS ELENA PEREIRA</t>
  </si>
  <si>
    <t>B39911</t>
  </si>
  <si>
    <t>GONCALINO EUGENIO DA SILVA JUNIOR</t>
  </si>
  <si>
    <t>B39912</t>
  </si>
  <si>
    <t>GREICE FERST DE OLIVEIRA</t>
  </si>
  <si>
    <t>B39913</t>
  </si>
  <si>
    <t>EDER BITTENCOURT DA SILVEIRA</t>
  </si>
  <si>
    <t>B39914</t>
  </si>
  <si>
    <t>GUSTAVO MELLO ALVES</t>
  </si>
  <si>
    <t>B39915</t>
  </si>
  <si>
    <t>INES TERESINHA MOREIRA GRACIOLI</t>
  </si>
  <si>
    <t>B39916</t>
  </si>
  <si>
    <t>JULIO AGOSTINHO S MARTINS JUNIOR</t>
  </si>
  <si>
    <t>B39918</t>
  </si>
  <si>
    <t>LIDIANE TAMARA LAUERMANN</t>
  </si>
  <si>
    <t>B39919</t>
  </si>
  <si>
    <t>LIELI BULIGON</t>
  </si>
  <si>
    <t>B39920</t>
  </si>
  <si>
    <t>JAMILLE DO ROSARIO MELO</t>
  </si>
  <si>
    <t>B39921</t>
  </si>
  <si>
    <t>LUCAS VEDANA FRAGA</t>
  </si>
  <si>
    <t>B39922</t>
  </si>
  <si>
    <t>LUCIANA BIANCHETTI MARQUES</t>
  </si>
  <si>
    <t>B39923</t>
  </si>
  <si>
    <t>JONADABE DAVI FAGUNDES DA CUNHA</t>
  </si>
  <si>
    <t>B39924</t>
  </si>
  <si>
    <t>JULIA KOLBERG WEBER GODOY</t>
  </si>
  <si>
    <t>B39925</t>
  </si>
  <si>
    <t>JORGE FABIANO NUNES DA CUNHA</t>
  </si>
  <si>
    <t>B39926</t>
  </si>
  <si>
    <t>JOSE FRANCISCO BARBOSA SEABRA</t>
  </si>
  <si>
    <t>B39927</t>
  </si>
  <si>
    <t>LUCIANA BIRCK</t>
  </si>
  <si>
    <t>B39928</t>
  </si>
  <si>
    <t>LUIS EVERTON DA SILVA CECONELO</t>
  </si>
  <si>
    <t>B39929</t>
  </si>
  <si>
    <t>LUISA DA SILVA RADTKE</t>
  </si>
  <si>
    <t>B39930</t>
  </si>
  <si>
    <t>LUIZA CAROLINE EMMEL PAZ</t>
  </si>
  <si>
    <t>B39931</t>
  </si>
  <si>
    <t>LUIZA MACHADO LAGASSE</t>
  </si>
  <si>
    <t>B39932</t>
  </si>
  <si>
    <t>MARCO ANTONIO ALVES CAVAGEIRO JUNIOR</t>
  </si>
  <si>
    <t>B39933</t>
  </si>
  <si>
    <t>MARIA ELIANE ALBANI CARDOSO</t>
  </si>
  <si>
    <t>B39934</t>
  </si>
  <si>
    <t>MICHELE ENDRES ZUEHL</t>
  </si>
  <si>
    <t>B39935</t>
  </si>
  <si>
    <t>MONIA ANDREIA STROHER RABUSCKE</t>
  </si>
  <si>
    <t>B39936</t>
  </si>
  <si>
    <t>MONICA VIANNA LOPES</t>
  </si>
  <si>
    <t>B39937</t>
  </si>
  <si>
    <t>PATRICIA PEREZ FUJII</t>
  </si>
  <si>
    <t>B39938</t>
  </si>
  <si>
    <t>RAEL BALLINSKI AZAMBUJA</t>
  </si>
  <si>
    <t>B39939</t>
  </si>
  <si>
    <t>RAFAEL MERTEN BULSING</t>
  </si>
  <si>
    <t>B39940</t>
  </si>
  <si>
    <t>RULAINE DOS SANTOS MUELLER</t>
  </si>
  <si>
    <t>B39941</t>
  </si>
  <si>
    <t>SAMIR ESTEVAO DE OLIVEIRA BRAVO</t>
  </si>
  <si>
    <t>B39942</t>
  </si>
  <si>
    <t>VALQUIRIA FIDELIX XAVIER</t>
  </si>
  <si>
    <t>B39943</t>
  </si>
  <si>
    <t>VANESSA JAQUES FERNANDES</t>
  </si>
  <si>
    <t>B39944</t>
  </si>
  <si>
    <t>WALTER FLERIO ESTEVES PINTO</t>
  </si>
  <si>
    <t>B39945</t>
  </si>
  <si>
    <t>WILLIAM BERNICKER SPIEGELBERG</t>
  </si>
  <si>
    <t>B39946</t>
  </si>
  <si>
    <t>PRISCILA GARCIA</t>
  </si>
  <si>
    <t>B39947</t>
  </si>
  <si>
    <t>ALESSANDRA CANTOS DOS SANTOS</t>
  </si>
  <si>
    <t>B39948</t>
  </si>
  <si>
    <t>ALINE MADALENA SEGATTO LEAL</t>
  </si>
  <si>
    <t>09242500000000</t>
  </si>
  <si>
    <t>B39949</t>
  </si>
  <si>
    <t>ANDRE SANTOS DOS SANTOS</t>
  </si>
  <si>
    <t>B39950</t>
  </si>
  <si>
    <t>ANGELA DEGUES DA CUNHA</t>
  </si>
  <si>
    <t>B39951</t>
  </si>
  <si>
    <t>BRUNO COSTA MACHADO</t>
  </si>
  <si>
    <t>B39952</t>
  </si>
  <si>
    <t>CASSIUS FERNANDES MIRAPALHETE</t>
  </si>
  <si>
    <t>B39953</t>
  </si>
  <si>
    <t>CINARA RODRIGUES DE FARIAS</t>
  </si>
  <si>
    <t>B39954</t>
  </si>
  <si>
    <t>CLARINDA DA SILVA PEREIRA</t>
  </si>
  <si>
    <t>B39955</t>
  </si>
  <si>
    <t>DANILO RODRIGUES DA SILVA</t>
  </si>
  <si>
    <t>B39956</t>
  </si>
  <si>
    <t>DENISE SALVADE MELLO</t>
  </si>
  <si>
    <t>B39957</t>
  </si>
  <si>
    <t>DIEGO UBINSKI BAIRROS</t>
  </si>
  <si>
    <t>B39958</t>
  </si>
  <si>
    <t>EDUARDO DA SILVA TEIXEIRA</t>
  </si>
  <si>
    <t>B39959</t>
  </si>
  <si>
    <t>GABRIELE NATALINA DOS SANTOS</t>
  </si>
  <si>
    <t>B39960</t>
  </si>
  <si>
    <t>HILDEGARD REDISS TIMM</t>
  </si>
  <si>
    <t>B39961</t>
  </si>
  <si>
    <t>ILAINE PETTERMANN BERTOLDO</t>
  </si>
  <si>
    <t>B39962</t>
  </si>
  <si>
    <t>JAMILE MACHADO AHMAD</t>
  </si>
  <si>
    <t>B39963</t>
  </si>
  <si>
    <t>JANICE LEITE SILVEIRA</t>
  </si>
  <si>
    <t>B39964</t>
  </si>
  <si>
    <t>JAQUELINE PRESTES</t>
  </si>
  <si>
    <t>B39965</t>
  </si>
  <si>
    <t>JEFREY VACHELISKI RECKZIEGEL</t>
  </si>
  <si>
    <t>B39966</t>
  </si>
  <si>
    <t>JULIANA VIERO PEREIRA</t>
  </si>
  <si>
    <t>B39967</t>
  </si>
  <si>
    <t>MARA JANE PLANELLA ROLL</t>
  </si>
  <si>
    <t>B39968</t>
  </si>
  <si>
    <t>MARIANA TEIXEIRA DA SILVEIRA E SILVA</t>
  </si>
  <si>
    <t>B39969</t>
  </si>
  <si>
    <t>MARIO LUIS MATTOS DOS SANTOS</t>
  </si>
  <si>
    <t>B39970</t>
  </si>
  <si>
    <t>MONICA DENISE BECKER GUTKENECHT</t>
  </si>
  <si>
    <t>B39971</t>
  </si>
  <si>
    <t>PAMELA BALBINOT</t>
  </si>
  <si>
    <t>B39973</t>
  </si>
  <si>
    <t>RAFAEL SCHIAVON BOLTE</t>
  </si>
  <si>
    <t>B39974</t>
  </si>
  <si>
    <t>RENAN VIEIRA NUNES</t>
  </si>
  <si>
    <t>B39975</t>
  </si>
  <si>
    <t>RODRIGO DA SILVA FERNANDES</t>
  </si>
  <si>
    <t>B39976</t>
  </si>
  <si>
    <t>VIVIANE DUARTE</t>
  </si>
  <si>
    <t>B39977</t>
  </si>
  <si>
    <t>WILSON RODRIGUES PICKERSGILL</t>
  </si>
  <si>
    <t>B39978</t>
  </si>
  <si>
    <t>GRAZIELA CIROLINI</t>
  </si>
  <si>
    <t>B39979</t>
  </si>
  <si>
    <t>B39980</t>
  </si>
  <si>
    <t>ANA CAROLINA CHAVES CARDOSO</t>
  </si>
  <si>
    <t>B39981</t>
  </si>
  <si>
    <t>ANA PAULA DA SILVA MACHADO</t>
  </si>
  <si>
    <t>B39982</t>
  </si>
  <si>
    <t>ARLETE DE LOURDES ERGUY</t>
  </si>
  <si>
    <t>B39983</t>
  </si>
  <si>
    <t>CAMILA SOUZA LOPES</t>
  </si>
  <si>
    <t>B39985</t>
  </si>
  <si>
    <t>CESAR AUGUSTO BOHN</t>
  </si>
  <si>
    <t>B39986</t>
  </si>
  <si>
    <t>ALINE ISABEL MAZZONI ROCHA</t>
  </si>
  <si>
    <t>B39987</t>
  </si>
  <si>
    <t>CHARLIE CORREA DA SILVA</t>
  </si>
  <si>
    <t>B39988</t>
  </si>
  <si>
    <t>CINTHIA DA SILVA</t>
  </si>
  <si>
    <t>B39989</t>
  </si>
  <si>
    <t>CLEBER MACIEL PUCINELLI</t>
  </si>
  <si>
    <t>B39990</t>
  </si>
  <si>
    <t>CONRADO DE BASTOS DE OLIVEIRA</t>
  </si>
  <si>
    <t>B39991</t>
  </si>
  <si>
    <t>CRISTIAN NEITZKE</t>
  </si>
  <si>
    <t>B39992</t>
  </si>
  <si>
    <t>CRISTIANE DOELER</t>
  </si>
  <si>
    <t>B39993</t>
  </si>
  <si>
    <t>CRISTIANE MARIA FREY</t>
  </si>
  <si>
    <t>B39994</t>
  </si>
  <si>
    <t>DANIEL ANTONIO SCHALEMBERGER</t>
  </si>
  <si>
    <t>B39995</t>
  </si>
  <si>
    <t>DANIEL ANTUNES FARRE</t>
  </si>
  <si>
    <t>B39996</t>
  </si>
  <si>
    <t>DIEGO DA CUNHA MUSSOLINI</t>
  </si>
  <si>
    <t>B39997</t>
  </si>
  <si>
    <t>DIEGO NASCIMENTO DE OLIVEIRA</t>
  </si>
  <si>
    <t>B39998</t>
  </si>
  <si>
    <t>EDUARDO SCUSSEL</t>
  </si>
  <si>
    <t>B39999</t>
  </si>
  <si>
    <t>ELIANE RIBEIRO XIMENES</t>
  </si>
  <si>
    <t>B40000</t>
  </si>
  <si>
    <t>ELTON LUIZ MARQUES MORENO</t>
  </si>
  <si>
    <t>B40001</t>
  </si>
  <si>
    <t>EMILIA DETTENBORN</t>
  </si>
  <si>
    <t>B40002</t>
  </si>
  <si>
    <t>FABIO HERRMANN KLAUS</t>
  </si>
  <si>
    <t>B40003</t>
  </si>
  <si>
    <t>FERNANDA TAVARES LISBOA</t>
  </si>
  <si>
    <t>B40004</t>
  </si>
  <si>
    <t>FERNANDO NARDES LEAL</t>
  </si>
  <si>
    <t>B40005</t>
  </si>
  <si>
    <t>GESSICA GALERA HUTTNER</t>
  </si>
  <si>
    <t>B40006</t>
  </si>
  <si>
    <t>GLENIO PARAGUASSU MENDES</t>
  </si>
  <si>
    <t>B40007</t>
  </si>
  <si>
    <t>GRAZIELA BERNARDES FAGUNDES</t>
  </si>
  <si>
    <t>B40008</t>
  </si>
  <si>
    <t>ANA LUCIA WEBER SANTOS</t>
  </si>
  <si>
    <t>B40009</t>
  </si>
  <si>
    <t>GUILHERME SOARES MARENCO</t>
  </si>
  <si>
    <t>B40010</t>
  </si>
  <si>
    <t>FERNANDA PARIZOTTO DA SILVA</t>
  </si>
  <si>
    <t>B40011</t>
  </si>
  <si>
    <t>HENRIQUETA MARQUES BIRK</t>
  </si>
  <si>
    <t>B40012</t>
  </si>
  <si>
    <t>ANDRESSA BERNARDES DOS SANTOS</t>
  </si>
  <si>
    <t>B40013</t>
  </si>
  <si>
    <t>ILDAMIR DALLA LANA</t>
  </si>
  <si>
    <t>B40014</t>
  </si>
  <si>
    <t>CLAUDIA TRINDADE RIGON</t>
  </si>
  <si>
    <t>B40015</t>
  </si>
  <si>
    <t>JOANA FERREIRA CARDIAS</t>
  </si>
  <si>
    <t>B40016</t>
  </si>
  <si>
    <t>FERNANDA RIBEIRO POLANCZIK</t>
  </si>
  <si>
    <t>B40017</t>
  </si>
  <si>
    <t>JOSIENI TEIXEIRA DA SILVA</t>
  </si>
  <si>
    <t>B40018</t>
  </si>
  <si>
    <t>FLAVIA ELIDIANE RODRIGUES BIANCHINI</t>
  </si>
  <si>
    <t>B40019</t>
  </si>
  <si>
    <t>JOVIANO ROBERTO BALDO</t>
  </si>
  <si>
    <t>B40020</t>
  </si>
  <si>
    <t>KARIN SIMONE DE SOUZA MATTOS</t>
  </si>
  <si>
    <t>B40021</t>
  </si>
  <si>
    <t>DANIEL FELIPE COSTA DA SILVA</t>
  </si>
  <si>
    <t>B40022</t>
  </si>
  <si>
    <t>DANIELE CRISTIANE ALVES PORTO</t>
  </si>
  <si>
    <t>B40023</t>
  </si>
  <si>
    <t>LUCAS LEONARDO GRIEBELER SOUZA</t>
  </si>
  <si>
    <t>B40024</t>
  </si>
  <si>
    <t>LUCIANA LEMOS DE OLIVEIRA SANTOS</t>
  </si>
  <si>
    <t>B40025</t>
  </si>
  <si>
    <t>ELIANA PALUDO</t>
  </si>
  <si>
    <t>B40026</t>
  </si>
  <si>
    <t>LUISA MARISA PIRES MACIEL</t>
  </si>
  <si>
    <t>B40027</t>
  </si>
  <si>
    <t>EDMILSON DA SILVA FONSECA</t>
  </si>
  <si>
    <t>B40028</t>
  </si>
  <si>
    <t>MAGALI MARCHESE</t>
  </si>
  <si>
    <t>B40029</t>
  </si>
  <si>
    <t>MARCELO FERNANDO RHEINHEIMER</t>
  </si>
  <si>
    <t>B40030</t>
  </si>
  <si>
    <t>EDSON OLIVEIRA DOS SANTOS</t>
  </si>
  <si>
    <t>B40031</t>
  </si>
  <si>
    <t>GEANA VEIGA AURELIO</t>
  </si>
  <si>
    <t>B40032</t>
  </si>
  <si>
    <t>MARCIA SILVIA FILIPIAK</t>
  </si>
  <si>
    <t>B40033</t>
  </si>
  <si>
    <t>GILBERTO FERNANDES BAHIANA</t>
  </si>
  <si>
    <t>B40034</t>
  </si>
  <si>
    <t>MARIANA CASTILHOS DE OLIVEIRA</t>
  </si>
  <si>
    <t>B40035</t>
  </si>
  <si>
    <t>MATHEUS VIANA OLIVEIRA</t>
  </si>
  <si>
    <t>B40036</t>
  </si>
  <si>
    <t>IARA LIMA SOUZA</t>
  </si>
  <si>
    <t>B40037</t>
  </si>
  <si>
    <t>FELIPE MAZZAROLLO</t>
  </si>
  <si>
    <t>B40038</t>
  </si>
  <si>
    <t>MAURICIO ROSA DA CONCEICAO</t>
  </si>
  <si>
    <t>B40039</t>
  </si>
  <si>
    <t>NATALIA SANTOS LEIVAS</t>
  </si>
  <si>
    <t>B40040</t>
  </si>
  <si>
    <t>IZABEL CRISTINA BECKER LUZ</t>
  </si>
  <si>
    <t>B40041</t>
  </si>
  <si>
    <t>ORESTES SANTOS ROCHA MATIVI</t>
  </si>
  <si>
    <t>B40042</t>
  </si>
  <si>
    <t>JANE MARILIA BOHM DA SILVA</t>
  </si>
  <si>
    <t>B40043</t>
  </si>
  <si>
    <t>PAOLA DIAS LIPPERT</t>
  </si>
  <si>
    <t>B40044</t>
  </si>
  <si>
    <t>RAFAEL FERREIRA RABELO</t>
  </si>
  <si>
    <t>B40045</t>
  </si>
  <si>
    <t>RAQUEL DE PAIVA MACHADO</t>
  </si>
  <si>
    <t>B40046</t>
  </si>
  <si>
    <t>RICARDO NUNES GOMES</t>
  </si>
  <si>
    <t>B40047</t>
  </si>
  <si>
    <t>RODRIGO RIOS OLIVEIRA</t>
  </si>
  <si>
    <t>B40048</t>
  </si>
  <si>
    <t>JOSHUA ABDI DE MORAIS</t>
  </si>
  <si>
    <t>B40049</t>
  </si>
  <si>
    <t>JULIANE SODRE BEHRENS</t>
  </si>
  <si>
    <t>B40050</t>
  </si>
  <si>
    <t>ROSANA MENDES DAMASCENO</t>
  </si>
  <si>
    <t>B40051</t>
  </si>
  <si>
    <t>MARTINA BEVILACQUA</t>
  </si>
  <si>
    <t>B40052</t>
  </si>
  <si>
    <t>ROSANA PEREGRINA</t>
  </si>
  <si>
    <t>B40053</t>
  </si>
  <si>
    <t>SHIRLEY SEIBEL</t>
  </si>
  <si>
    <t>B40054</t>
  </si>
  <si>
    <t>THIAGO KAUFMANN</t>
  </si>
  <si>
    <t>B40056</t>
  </si>
  <si>
    <t>VIVIANE CORREA SOARES</t>
  </si>
  <si>
    <t>B40058</t>
  </si>
  <si>
    <t>LEON DIAS VIEIRA</t>
  </si>
  <si>
    <t>B40059</t>
  </si>
  <si>
    <t>ROBERTO MARTINEZ DUARTE</t>
  </si>
  <si>
    <t>B40060</t>
  </si>
  <si>
    <t>RODRIGO ANDRADE PACHECO</t>
  </si>
  <si>
    <t>B40061</t>
  </si>
  <si>
    <t>SHAYANA MOURA BAMPI</t>
  </si>
  <si>
    <t>B40062</t>
  </si>
  <si>
    <t>SHIRLEY NEUZA CORREA PINTO</t>
  </si>
  <si>
    <t>B40063</t>
  </si>
  <si>
    <t>RENATA MARIA FERNANDES</t>
  </si>
  <si>
    <t>B40064</t>
  </si>
  <si>
    <t>SUELEN MAIRA DE SOUZA GOIS</t>
  </si>
  <si>
    <t>B40065</t>
  </si>
  <si>
    <t>YORTON ILHA MAHFUZ</t>
  </si>
  <si>
    <t>B40066</t>
  </si>
  <si>
    <t>ANA MARIA RAMOS ROSA</t>
  </si>
  <si>
    <t>B40067</t>
  </si>
  <si>
    <t>ANA PAULA MULLER DE O S MARQUARDT</t>
  </si>
  <si>
    <t>B40068</t>
  </si>
  <si>
    <t>ANDREA DA SILVEIRA COSTA</t>
  </si>
  <si>
    <t>B40069</t>
  </si>
  <si>
    <t>BRUNA DA SILVA FERREIRA</t>
  </si>
  <si>
    <t>B40070</t>
  </si>
  <si>
    <t>BRUNO MARTINS SCHMELING</t>
  </si>
  <si>
    <t>B40071</t>
  </si>
  <si>
    <t>CATIA CARGNIN</t>
  </si>
  <si>
    <t>B40072</t>
  </si>
  <si>
    <t>CRISTIANO NICOLAU EICHELBERGER</t>
  </si>
  <si>
    <t>B40073</t>
  </si>
  <si>
    <t>CRISTIANO SILVA DE FRAGA</t>
  </si>
  <si>
    <t>B40074</t>
  </si>
  <si>
    <t>DANIEL BICCA DE SOUZA</t>
  </si>
  <si>
    <t>B40076</t>
  </si>
  <si>
    <t>DIEGO BRETANHA NEVES</t>
  </si>
  <si>
    <t>B40077</t>
  </si>
  <si>
    <t>DIEGO E SILVA DIAS</t>
  </si>
  <si>
    <t>B40078</t>
  </si>
  <si>
    <t>EDUARDO REIS RODRIGUES</t>
  </si>
  <si>
    <t>B40079</t>
  </si>
  <si>
    <t>ELEANDRO DA SILVA CARDOZO</t>
  </si>
  <si>
    <t>B40080</t>
  </si>
  <si>
    <t>ELISANGELA DE PAULA FERNANDES</t>
  </si>
  <si>
    <t>B40081</t>
  </si>
  <si>
    <t>ELISEO FRANCISCO DO AMARAL SENA</t>
  </si>
  <si>
    <t>B40082</t>
  </si>
  <si>
    <t>GABRIELA BRITES DA SILVA</t>
  </si>
  <si>
    <t>B40083</t>
  </si>
  <si>
    <t>GLASIELA DE OLIVEIRA</t>
  </si>
  <si>
    <t>B40084</t>
  </si>
  <si>
    <t>GUILHERME VELHO DE CASTRO</t>
  </si>
  <si>
    <t>B40085</t>
  </si>
  <si>
    <t>HANDERSON DE FREITAS NOBRE</t>
  </si>
  <si>
    <t>B40086</t>
  </si>
  <si>
    <t>INARA KARINA DIAS VIEIRA</t>
  </si>
  <si>
    <t>B40087</t>
  </si>
  <si>
    <t>JOAO JERONIMO DA SILVA BARROS</t>
  </si>
  <si>
    <t>B40088</t>
  </si>
  <si>
    <t>JOICE FENGLER</t>
  </si>
  <si>
    <t>B40089</t>
  </si>
  <si>
    <t>JONAS OSMAEL DA SILVA PADUA</t>
  </si>
  <si>
    <t>B40090</t>
  </si>
  <si>
    <t>JOVANA MACULAN ZUCHETTO</t>
  </si>
  <si>
    <t>B40091</t>
  </si>
  <si>
    <t>JULIO CAPALONGA</t>
  </si>
  <si>
    <t>B40092</t>
  </si>
  <si>
    <t>LAILA TEREZINHA DA CRUZ SANTOS</t>
  </si>
  <si>
    <t>B40094</t>
  </si>
  <si>
    <t>LUCIANE DELLAVECHIA BRITES AQUINO</t>
  </si>
  <si>
    <t>B40095</t>
  </si>
  <si>
    <t>MARCIA IRIGONHE DOS SANTOS CAMEJO</t>
  </si>
  <si>
    <t>B40096</t>
  </si>
  <si>
    <t>MARCIO PINTO DOS SANTOS</t>
  </si>
  <si>
    <t>B40097</t>
  </si>
  <si>
    <t>MARCOS FREDERICO FORELL</t>
  </si>
  <si>
    <t>B40098</t>
  </si>
  <si>
    <t>MATEUS DIAS CORREA</t>
  </si>
  <si>
    <t>B40099</t>
  </si>
  <si>
    <t>MILA ELIZABETH MOURA BARTOLOMEU BOECHAT</t>
  </si>
  <si>
    <t>B40100</t>
  </si>
  <si>
    <t>MILENA MORAES WASEM</t>
  </si>
  <si>
    <t>B40101</t>
  </si>
  <si>
    <t>OSCAR GIOVANI BENEDETTI</t>
  </si>
  <si>
    <t>B40102</t>
  </si>
  <si>
    <t>PATRICIA ESMERIO MARQUES</t>
  </si>
  <si>
    <t>B40103</t>
  </si>
  <si>
    <t>PATRICIA FIUZA SILVEIRA</t>
  </si>
  <si>
    <t>B40104</t>
  </si>
  <si>
    <t>RAFAEL PEREIRA TAVARES</t>
  </si>
  <si>
    <t>B40105</t>
  </si>
  <si>
    <t>RENATA REGINA BROCKER</t>
  </si>
  <si>
    <t>B40106</t>
  </si>
  <si>
    <t>ROBSON DITTER BALESTRIN</t>
  </si>
  <si>
    <t>B40107</t>
  </si>
  <si>
    <t>RODRIGO FERNANDEZ RIBEIRO</t>
  </si>
  <si>
    <t>B40108</t>
  </si>
  <si>
    <t>ROGER SACHETE DORNELES</t>
  </si>
  <si>
    <t>B40110</t>
  </si>
  <si>
    <t>ROMARIO BRAZIL ROCHA</t>
  </si>
  <si>
    <t>B40111</t>
  </si>
  <si>
    <t>SABRINA BEGNIS KOVALSKI</t>
  </si>
  <si>
    <t>B40112</t>
  </si>
  <si>
    <t>TIAGO DA COSTA JAQUES</t>
  </si>
  <si>
    <t>B40113</t>
  </si>
  <si>
    <t>TIAGO RODRIGUES FREIRE</t>
  </si>
  <si>
    <t>B40114</t>
  </si>
  <si>
    <t>TIELE DA SILVA FERNANDES</t>
  </si>
  <si>
    <t>B40115</t>
  </si>
  <si>
    <t>THIELE DA SILVA MENDONCA</t>
  </si>
  <si>
    <t>00801160000000</t>
  </si>
  <si>
    <t>SAO JOAO-FORMACAO</t>
  </si>
  <si>
    <t>B40116</t>
  </si>
  <si>
    <t>VAGNER DANIEL ARRUDA OLIVEIRA</t>
  </si>
  <si>
    <t>B40117</t>
  </si>
  <si>
    <t>VIVIAN FEIJO DAS NEVES</t>
  </si>
  <si>
    <t>B40118</t>
  </si>
  <si>
    <t>WILSON NASCENTE SALVO</t>
  </si>
  <si>
    <t>B40119</t>
  </si>
  <si>
    <t>TANEA JANIRA BAIERFUS CONTER PEREIRA</t>
  </si>
  <si>
    <t>B40121</t>
  </si>
  <si>
    <t>ALEXSANDRO MARTINS CUNHA</t>
  </si>
  <si>
    <t>B40122</t>
  </si>
  <si>
    <t>ALEXIS ANTON LAZZAROTTO</t>
  </si>
  <si>
    <t>B40123</t>
  </si>
  <si>
    <t>ANDERSON AULER AMARO</t>
  </si>
  <si>
    <t>B40124</t>
  </si>
  <si>
    <t>BERNARDO MARTINS DA LUZ</t>
  </si>
  <si>
    <t>B40126</t>
  </si>
  <si>
    <t>BRUNO RECKZIEGEL FILHO</t>
  </si>
  <si>
    <t>B40127</t>
  </si>
  <si>
    <t>CHAIENE MACHADO BRASIL</t>
  </si>
  <si>
    <t>B40128</t>
  </si>
  <si>
    <t>CRISTIANE NUNES MOREIRA</t>
  </si>
  <si>
    <t>B40129</t>
  </si>
  <si>
    <t>CRISTIANO REIS DOS SANTOS</t>
  </si>
  <si>
    <t>B40130</t>
  </si>
  <si>
    <t>DALVA HELENA CORREA</t>
  </si>
  <si>
    <t>B40132</t>
  </si>
  <si>
    <t>DIEGO SILVA FIGINI</t>
  </si>
  <si>
    <t>B40133</t>
  </si>
  <si>
    <t>DOUGLAS POERSCHKE ROCHA</t>
  </si>
  <si>
    <t>B40134</t>
  </si>
  <si>
    <t>EDUARDO AFONSO DE LIMA SOARES</t>
  </si>
  <si>
    <t>B40136</t>
  </si>
  <si>
    <t>EDUARDO DIERSMANN</t>
  </si>
  <si>
    <t>B40137</t>
  </si>
  <si>
    <t>TIAGO SCHILLING BETT</t>
  </si>
  <si>
    <t>B40138</t>
  </si>
  <si>
    <t>TUNIA PFEIFER</t>
  </si>
  <si>
    <t>B40139</t>
  </si>
  <si>
    <t>FABIO DA COSTA MARQUES</t>
  </si>
  <si>
    <t>B40141</t>
  </si>
  <si>
    <t>GUSTAVO BRONDANI SCHENKEL</t>
  </si>
  <si>
    <t>B40142</t>
  </si>
  <si>
    <t>HELBER FAGUNDES BELMIRO</t>
  </si>
  <si>
    <t>B40144</t>
  </si>
  <si>
    <t>ISRAEL ANDREIS</t>
  </si>
  <si>
    <t>B40145</t>
  </si>
  <si>
    <t>ISRAEL ENDRIUS DE ALMEIDA</t>
  </si>
  <si>
    <t>B40147</t>
  </si>
  <si>
    <t>IVAN ISAIAS FRIESS</t>
  </si>
  <si>
    <t>B40149</t>
  </si>
  <si>
    <t>JOAO PAULO SALINAS GIL</t>
  </si>
  <si>
    <t>B40150</t>
  </si>
  <si>
    <t>FABRICIO LONGONI KLEE RIGON</t>
  </si>
  <si>
    <t>B40152</t>
  </si>
  <si>
    <t>JONAS JORNADA ATARAO</t>
  </si>
  <si>
    <t>B40153</t>
  </si>
  <si>
    <t>JONATAN DELLAGOSTIN</t>
  </si>
  <si>
    <t>B40154</t>
  </si>
  <si>
    <t>FABRICIO NOGUEIRA SANTIAGO</t>
  </si>
  <si>
    <t>B40155</t>
  </si>
  <si>
    <t>JORGE FELIPE RODRIGUES DE SA</t>
  </si>
  <si>
    <t>FELIPE ALBUQUERQUE HEIDEMANN</t>
  </si>
  <si>
    <t>B40158</t>
  </si>
  <si>
    <t>VINICIUS MAIA CHIARELLO</t>
  </si>
  <si>
    <t>B40159</t>
  </si>
  <si>
    <t>LEONARDO FELL</t>
  </si>
  <si>
    <t>B40160</t>
  </si>
  <si>
    <t>LENICE LAIN DE BARROS</t>
  </si>
  <si>
    <t>B40161</t>
  </si>
  <si>
    <t>LEONARDO PADUA GORON</t>
  </si>
  <si>
    <t>B40163</t>
  </si>
  <si>
    <t>FELIPE EDUARDO LAMMEL</t>
  </si>
  <si>
    <t>B40164</t>
  </si>
  <si>
    <t>LUCAS RODRIGUES DE FARIAS</t>
  </si>
  <si>
    <t>B40165</t>
  </si>
  <si>
    <t>CLAUDIO CARVALHO TAVARES</t>
  </si>
  <si>
    <t>B40166</t>
  </si>
  <si>
    <t>DIOGO GOMES GARCIA</t>
  </si>
  <si>
    <t>B40167</t>
  </si>
  <si>
    <t>DULCINEIA DOS SANTOS NAPOLITANO</t>
  </si>
  <si>
    <t>B40168</t>
  </si>
  <si>
    <t>FELIPE PINTO DA SILVA</t>
  </si>
  <si>
    <t>B40169</t>
  </si>
  <si>
    <t>GUILHERME LUIS FINOTTI</t>
  </si>
  <si>
    <t>B40170</t>
  </si>
  <si>
    <t>FELIPE SAN MARTIN IGNACIO GOMES</t>
  </si>
  <si>
    <t>B40171</t>
  </si>
  <si>
    <t>LUCAS SAMUEL DA SILVA DINIZ</t>
  </si>
  <si>
    <t>B40172</t>
  </si>
  <si>
    <t>MARCELO MENDES DUARTE</t>
  </si>
  <si>
    <t>B40173</t>
  </si>
  <si>
    <t>MARCOS KNY</t>
  </si>
  <si>
    <t>B40175</t>
  </si>
  <si>
    <t>LUCIANO DE ASSIS SANTANA</t>
  </si>
  <si>
    <t>B40176</t>
  </si>
  <si>
    <t>MARCOS VINICIUS BRAUN RODRIGUES</t>
  </si>
  <si>
    <t>B40177</t>
  </si>
  <si>
    <t>MARLON REGIS SCHMITZ</t>
  </si>
  <si>
    <t>B40178</t>
  </si>
  <si>
    <t>GABRIEL SILVEIRA DE OLIVEIRA</t>
  </si>
  <si>
    <t>B40180</t>
  </si>
  <si>
    <t>GILSON GIURIATTI</t>
  </si>
  <si>
    <t>B40181</t>
  </si>
  <si>
    <t>GUILHERME HAAG RIBACKI</t>
  </si>
  <si>
    <t>B40182</t>
  </si>
  <si>
    <t>MATEUS TEIXEIRA BORGES</t>
  </si>
  <si>
    <t>B40183</t>
  </si>
  <si>
    <t>MAURICIO BRIGNOL DUTRA</t>
  </si>
  <si>
    <t>B40185</t>
  </si>
  <si>
    <t>NORTON FAGUNDES GARCIA</t>
  </si>
  <si>
    <t>B40186</t>
  </si>
  <si>
    <t>OTERNO WEHRMANN JUNIOR</t>
  </si>
  <si>
    <t>B40187</t>
  </si>
  <si>
    <t>PAULO GINO MOREIRA</t>
  </si>
  <si>
    <t>B40188</t>
  </si>
  <si>
    <t>PEDRO FELIPE VERGO SCHEFFER</t>
  </si>
  <si>
    <t>B40190</t>
  </si>
  <si>
    <t>PAULO CESAR LANGE DE FREITAS</t>
  </si>
  <si>
    <t>B40192</t>
  </si>
  <si>
    <t>PIER CLAUDIO MICHELON NICOTTI</t>
  </si>
  <si>
    <t>B40193</t>
  </si>
  <si>
    <t>PLAUTO DE ABREU NETO</t>
  </si>
  <si>
    <t>B40195</t>
  </si>
  <si>
    <t>RODRIGO OTAVIO SILVA SANTOS</t>
  </si>
  <si>
    <t>B40196</t>
  </si>
  <si>
    <t>RODRIGO SAIKOSKI FALLER</t>
  </si>
  <si>
    <t>B40197</t>
  </si>
  <si>
    <t>ROGER BATTASSINI</t>
  </si>
  <si>
    <t>B40198</t>
  </si>
  <si>
    <t>ROSANE CRISTINA DA SILVA</t>
  </si>
  <si>
    <t>B40199</t>
  </si>
  <si>
    <t>MARCELO BOFF DOS SANTOS</t>
  </si>
  <si>
    <t>B40200</t>
  </si>
  <si>
    <t>MARCELO BRAGA VAZ</t>
  </si>
  <si>
    <t>B40202</t>
  </si>
  <si>
    <t>TIARAJU MATHYAS GUERREIRO</t>
  </si>
  <si>
    <t>B40204</t>
  </si>
  <si>
    <t>ELISIO RODRIGUES DE FREITAS</t>
  </si>
  <si>
    <t>B40205</t>
  </si>
  <si>
    <t>MARCOS ROSALEM</t>
  </si>
  <si>
    <t>B40206</t>
  </si>
  <si>
    <t>ALLAN ANDRE FIALHO DUTRA</t>
  </si>
  <si>
    <t>B40207</t>
  </si>
  <si>
    <t>ALEXANDRE DAL PIZZOL BREGOLIN</t>
  </si>
  <si>
    <t>B40208</t>
  </si>
  <si>
    <t>CAMILA ROHRMANN</t>
  </si>
  <si>
    <t>B40211</t>
  </si>
  <si>
    <t>LISANE DE OLIVEIRA MACHADO</t>
  </si>
  <si>
    <t>B40212</t>
  </si>
  <si>
    <t>RENE DE BARROS CORREIA KREBS</t>
  </si>
  <si>
    <t>B40214</t>
  </si>
  <si>
    <t>CLAISE MARIA DE GREGORI DA SILVEIRA</t>
  </si>
  <si>
    <t>B40215</t>
  </si>
  <si>
    <t>EDILENE MARIA BOTTON ANVERSA</t>
  </si>
  <si>
    <t>B40216</t>
  </si>
  <si>
    <t>NADIA ROSALI LOVAY</t>
  </si>
  <si>
    <t>B40217</t>
  </si>
  <si>
    <t>DAYANE GARCIA DA SILVA</t>
  </si>
  <si>
    <t>B40219</t>
  </si>
  <si>
    <t>ALESSANDRA VEIGA DA SILVA DANJO</t>
  </si>
  <si>
    <t>B40220</t>
  </si>
  <si>
    <t>JULCILEIA FRAGA BASTOS PEREIRA</t>
  </si>
  <si>
    <t>B40221</t>
  </si>
  <si>
    <t>LUIZ CESAR DOS SANTOS CORREA JUNIOR</t>
  </si>
  <si>
    <t>B40222</t>
  </si>
  <si>
    <t>ELLEN MARTHA DA SILVA LEMOS</t>
  </si>
  <si>
    <t>B40223</t>
  </si>
  <si>
    <t>FERNANDA OLIVEIRA PORTO</t>
  </si>
  <si>
    <t>B40224</t>
  </si>
  <si>
    <t>ELISANDRA MUNIZ DA ROSA</t>
  </si>
  <si>
    <t>B40225</t>
  </si>
  <si>
    <t>JULIANA PEDROZO VIEIRA</t>
  </si>
  <si>
    <t>B40226</t>
  </si>
  <si>
    <t>FERNANDA BICA ROSA</t>
  </si>
  <si>
    <t>B40227</t>
  </si>
  <si>
    <t>GORETI CARVALHO DA SILVA</t>
  </si>
  <si>
    <t>B40228</t>
  </si>
  <si>
    <t>CRISTIANO LUCAS REYES</t>
  </si>
  <si>
    <t>B40229</t>
  </si>
  <si>
    <t>FILIPY PEREIRA LADEIRA</t>
  </si>
  <si>
    <t>B40230</t>
  </si>
  <si>
    <t>DALVANA FUHR</t>
  </si>
  <si>
    <t>B40231</t>
  </si>
  <si>
    <t>ELIZETE OLIVEIRA DA CONCEICAO</t>
  </si>
  <si>
    <t>B40232</t>
  </si>
  <si>
    <t>FRANCISCO LISANDRO SILVA DE LEMOS</t>
  </si>
  <si>
    <t>B40233</t>
  </si>
  <si>
    <t>DANI HATANO BRUNO DA CUNHA</t>
  </si>
  <si>
    <t>B40235</t>
  </si>
  <si>
    <t>LIDIANA DIETRICH HAACK</t>
  </si>
  <si>
    <t>B40236</t>
  </si>
  <si>
    <t>DANIELA GODOY MOREIRA</t>
  </si>
  <si>
    <t>B40237</t>
  </si>
  <si>
    <t>LETICIA DORNELES</t>
  </si>
  <si>
    <t>B40238</t>
  </si>
  <si>
    <t>ELAINE CLARETI NIERICH</t>
  </si>
  <si>
    <t>B40239</t>
  </si>
  <si>
    <t>LEONI PITSCH</t>
  </si>
  <si>
    <t>B40240</t>
  </si>
  <si>
    <t>JULIANA DO N FALCAO NEVES DA SILVA</t>
  </si>
  <si>
    <t>B40241</t>
  </si>
  <si>
    <t>JUCARA DA SILVA SOARES LUZ</t>
  </si>
  <si>
    <t>B40242</t>
  </si>
  <si>
    <t>FERNANDA MOLLER</t>
  </si>
  <si>
    <t>B40243</t>
  </si>
  <si>
    <t>HENRIQUE KUHN KRAUSE</t>
  </si>
  <si>
    <t>B40244</t>
  </si>
  <si>
    <t>CRISTINA REGINA DE O B ESLABAO</t>
  </si>
  <si>
    <t>B40245</t>
  </si>
  <si>
    <t>ANDRE SILVA DA SILVEIRA</t>
  </si>
  <si>
    <t>B40246</t>
  </si>
  <si>
    <t>ANA CARLA MARAGNO</t>
  </si>
  <si>
    <t>B40247</t>
  </si>
  <si>
    <t>ALINE ZOTTMANN DA SILVA</t>
  </si>
  <si>
    <t>B40248</t>
  </si>
  <si>
    <t>CLOVIS JOSE MARCELINO DE SOUZA</t>
  </si>
  <si>
    <t>B40249</t>
  </si>
  <si>
    <t>LUCIANA THOME CASTRO</t>
  </si>
  <si>
    <t>B40250</t>
  </si>
  <si>
    <t>DAIANE DE FRAGA MENDES</t>
  </si>
  <si>
    <t>B40251</t>
  </si>
  <si>
    <t>JORGE ALBERTO MARQUES ROCHA</t>
  </si>
  <si>
    <t>B40252</t>
  </si>
  <si>
    <t>LUIS FELIPE MAZONI MACHADO</t>
  </si>
  <si>
    <t>B40253</t>
  </si>
  <si>
    <t>ITATIAIA SIMONE GIACOMO DE BARCELOS</t>
  </si>
  <si>
    <t>B40254</t>
  </si>
  <si>
    <t>JAQUELINE FABIANE DE ANDRADE</t>
  </si>
  <si>
    <t>B40255</t>
  </si>
  <si>
    <t>ANIBEL CRISTINA FUHR DELAZERI</t>
  </si>
  <si>
    <t>B40256</t>
  </si>
  <si>
    <t>JONADABE DE SOUZA KLEIN</t>
  </si>
  <si>
    <t>B40257</t>
  </si>
  <si>
    <t>ISIS MOTA KRUGER</t>
  </si>
  <si>
    <t>B40258</t>
  </si>
  <si>
    <t>THIAGO KRUG MARQUES</t>
  </si>
  <si>
    <t>B40259</t>
  </si>
  <si>
    <t>MARCO AURELIO KOLCHESKI</t>
  </si>
  <si>
    <t>B40260</t>
  </si>
  <si>
    <t>ANDRE DA ROSA LIMA</t>
  </si>
  <si>
    <t>B40261</t>
  </si>
  <si>
    <t>ANDERSON BARCELLOS</t>
  </si>
  <si>
    <t>B40262</t>
  </si>
  <si>
    <t>JORGE LUIS GOERGEN</t>
  </si>
  <si>
    <t>B40264</t>
  </si>
  <si>
    <t>TAINARA DOS SANTOS BOMBARDELLI</t>
  </si>
  <si>
    <t>B40265</t>
  </si>
  <si>
    <t>TATIANE FIUZA</t>
  </si>
  <si>
    <t>B40266</t>
  </si>
  <si>
    <t>SILVIA REBECA BARRETO DE ARAUJO GOMES</t>
  </si>
  <si>
    <t>B40267</t>
  </si>
  <si>
    <t>TANIA MARIA DEROSSI ANDREOTTI</t>
  </si>
  <si>
    <t>B40268</t>
  </si>
  <si>
    <t>RODRIGO TODESCHINI</t>
  </si>
  <si>
    <t>B40269</t>
  </si>
  <si>
    <t>BRUNA BULICH</t>
  </si>
  <si>
    <t>B40270</t>
  </si>
  <si>
    <t>RODRIGO MENGUE HIEGER</t>
  </si>
  <si>
    <t>B40271</t>
  </si>
  <si>
    <t>RAFAEL PRADO SEIBEL</t>
  </si>
  <si>
    <t>01522500000000</t>
  </si>
  <si>
    <t>B40272</t>
  </si>
  <si>
    <t>TIAGO DE OLIVEIRA ZANONI</t>
  </si>
  <si>
    <t>B40273</t>
  </si>
  <si>
    <t>CAMILA SCHEIN OSWALD</t>
  </si>
  <si>
    <t>B40274</t>
  </si>
  <si>
    <t>PAULO RENATO MACIEL LONGARAY</t>
  </si>
  <si>
    <t>B40275</t>
  </si>
  <si>
    <t>LUIZA HELENA DE OLIVEIRA PERES</t>
  </si>
  <si>
    <t>B40276</t>
  </si>
  <si>
    <t>MORGANA PEREIRA CORREA</t>
  </si>
  <si>
    <t>B40277</t>
  </si>
  <si>
    <t>LYA BEATRIZ BOTELHO PEREIRA</t>
  </si>
  <si>
    <t>B40278</t>
  </si>
  <si>
    <t>GISLAINE SCHETTERT DE ABREU</t>
  </si>
  <si>
    <t>B40279</t>
  </si>
  <si>
    <t>ISABEL CRISTINA JANTSCH</t>
  </si>
  <si>
    <t>B40280</t>
  </si>
  <si>
    <t>GILMAR LOPES FLORES</t>
  </si>
  <si>
    <t>B40281</t>
  </si>
  <si>
    <t>GRAYCE KELLY PRADO SCHAUSSARDT</t>
  </si>
  <si>
    <t>B40282</t>
  </si>
  <si>
    <t>GERSON LUIS NIEDERAUER</t>
  </si>
  <si>
    <t>B40283</t>
  </si>
  <si>
    <t>MIRIA DA ROSA OLIVEIRA</t>
  </si>
  <si>
    <t>B40284</t>
  </si>
  <si>
    <t>MARISTELA BERINGER VEIT</t>
  </si>
  <si>
    <t>B40285</t>
  </si>
  <si>
    <t>VINICIUS HENNEMANN</t>
  </si>
  <si>
    <t>B40286</t>
  </si>
  <si>
    <t>MATHEUS RIJO DIAS DA COSTA</t>
  </si>
  <si>
    <t>B40287</t>
  </si>
  <si>
    <t>FERNANDO LUIS BACK</t>
  </si>
  <si>
    <t>B40288</t>
  </si>
  <si>
    <t>MAIQUEL HARI VOIGT RHEINHEIMER</t>
  </si>
  <si>
    <t>B40289</t>
  </si>
  <si>
    <t>LUIS EDUARDO MIRANDA SCHAEFER</t>
  </si>
  <si>
    <t>B40290</t>
  </si>
  <si>
    <t>MARCIO PREVEDELLO CASARIN</t>
  </si>
  <si>
    <t>B40291</t>
  </si>
  <si>
    <t>FELIPE HOCHMULLER DA COSTA</t>
  </si>
  <si>
    <t>B40293</t>
  </si>
  <si>
    <t>MAURICIO DA SILVA POZZATTO</t>
  </si>
  <si>
    <t>B40294</t>
  </si>
  <si>
    <t>LEONARDO PERES</t>
  </si>
  <si>
    <t>B40296</t>
  </si>
  <si>
    <t>PAULO LUIS SILVA MARQUES</t>
  </si>
  <si>
    <t>B40298</t>
  </si>
  <si>
    <t>DANIELA MESQUITA ZAMBERLAN</t>
  </si>
  <si>
    <t>B40299</t>
  </si>
  <si>
    <t>ALBERTO AGOSTINI</t>
  </si>
  <si>
    <t>B40300</t>
  </si>
  <si>
    <t>MARCOS LOTTERMANN</t>
  </si>
  <si>
    <t>B40304</t>
  </si>
  <si>
    <t>IVANILDA MARLY GONCALVES</t>
  </si>
  <si>
    <t>B40305</t>
  </si>
  <si>
    <t>MARIA PRISCILA ROLIM</t>
  </si>
  <si>
    <t>B40306</t>
  </si>
  <si>
    <t>EDSON SOUZA DOS SANTOS</t>
  </si>
  <si>
    <t>B40307</t>
  </si>
  <si>
    <t>GUSTAVO TAVARES CABRAL</t>
  </si>
  <si>
    <t>B40308</t>
  </si>
  <si>
    <t>FABIO DE SOUZA SILVEIRA</t>
  </si>
  <si>
    <t>B40309</t>
  </si>
  <si>
    <t>ROGERIO TELOKEN SIQUEIRA</t>
  </si>
  <si>
    <t>B40310</t>
  </si>
  <si>
    <t>ALEXANDRE PAULO CAMARGO</t>
  </si>
  <si>
    <t>B40311</t>
  </si>
  <si>
    <t>FREDERICO CENTENO SELBACH</t>
  </si>
  <si>
    <t>B40313</t>
  </si>
  <si>
    <t>DEILOR FERRAZ DA COSTA</t>
  </si>
  <si>
    <t>B40314</t>
  </si>
  <si>
    <t>FABIO ACOSTA DUARTE</t>
  </si>
  <si>
    <t>B40315</t>
  </si>
  <si>
    <t>FERNANDO STRASSBURGER ANDRADE</t>
  </si>
  <si>
    <t>B40316</t>
  </si>
  <si>
    <t>BRUNO ATHAYDE SIMAO</t>
  </si>
  <si>
    <t>B40317</t>
  </si>
  <si>
    <t>GUSTAVO AVILA SILVA</t>
  </si>
  <si>
    <t>B40318</t>
  </si>
  <si>
    <t>GABRIEL GUOLO LEFFA</t>
  </si>
  <si>
    <t>B40319</t>
  </si>
  <si>
    <t>JOAO ANTONIO DEL FABRO DE SEVERO</t>
  </si>
  <si>
    <t>B40320</t>
  </si>
  <si>
    <t>EDUARDO ELLWANGER</t>
  </si>
  <si>
    <t>B40321</t>
  </si>
  <si>
    <t>DENILSON MARQUES MONTENEGRO</t>
  </si>
  <si>
    <t>B40322</t>
  </si>
  <si>
    <t>MAURICIO MERTINS</t>
  </si>
  <si>
    <t>B40323</t>
  </si>
  <si>
    <t>NEWTON DIAS JUNIOR</t>
  </si>
  <si>
    <t>B40324</t>
  </si>
  <si>
    <t>MATHEUS CAVALHEIRO TEIXEIRA</t>
  </si>
  <si>
    <t>B40325</t>
  </si>
  <si>
    <t>JORGE WICHROWSKI KRIEGER DE MELLO</t>
  </si>
  <si>
    <t>B40327</t>
  </si>
  <si>
    <t>DENISE LORETO ALVES ZANUZ</t>
  </si>
  <si>
    <t>B40328</t>
  </si>
  <si>
    <t>DIEGO ZIEG DE SOUSA</t>
  </si>
  <si>
    <t>B40330</t>
  </si>
  <si>
    <t>RONEY DIESEL GOMES</t>
  </si>
  <si>
    <t>B40332</t>
  </si>
  <si>
    <t>CLAIR BIDNIUK TOMBESI</t>
  </si>
  <si>
    <t>B40333</t>
  </si>
  <si>
    <t>CARLO GUSTAVO MILLANI</t>
  </si>
  <si>
    <t>B40334</t>
  </si>
  <si>
    <t>FLAVIO DE OLIVEIRA ALVES</t>
  </si>
  <si>
    <t>B40335</t>
  </si>
  <si>
    <t>JOSE EDUARDO DE CASTRO JUNIOR</t>
  </si>
  <si>
    <t>B40336</t>
  </si>
  <si>
    <t>JORGE LUIS BARRETO NACHTIGALL</t>
  </si>
  <si>
    <t>B40337</t>
  </si>
  <si>
    <t>RICARDO LUIS BINSFELD</t>
  </si>
  <si>
    <t>B40338</t>
  </si>
  <si>
    <t>LEIVIR FOCHEZATTO</t>
  </si>
  <si>
    <t>B40339</t>
  </si>
  <si>
    <t>MATEUS HILLEBRAND ROHSIG</t>
  </si>
  <si>
    <t>B40340</t>
  </si>
  <si>
    <t>JESIANE GOMES DE SOUZA</t>
  </si>
  <si>
    <t>B40341</t>
  </si>
  <si>
    <t>PAULO ERNESTO TREIN</t>
  </si>
  <si>
    <t>B40343</t>
  </si>
  <si>
    <t>CASSIO ALAN GARCIA</t>
  </si>
  <si>
    <t>B40344</t>
  </si>
  <si>
    <t>EDER STONE FONTOURA</t>
  </si>
  <si>
    <t>B40345</t>
  </si>
  <si>
    <t>MAURICIO CORVELLO DA SILVA</t>
  </si>
  <si>
    <t>B40346</t>
  </si>
  <si>
    <t>MIRCEIA VINTER FREIRE</t>
  </si>
  <si>
    <t>B40348</t>
  </si>
  <si>
    <t>RONALDO AMBONI FERRAO</t>
  </si>
  <si>
    <t>B40349</t>
  </si>
  <si>
    <t>MARCO AURELIO BERTOLDO</t>
  </si>
  <si>
    <t>B40350</t>
  </si>
  <si>
    <t>FELIPE MEDEIROS DE JESUS</t>
  </si>
  <si>
    <t>B40352</t>
  </si>
  <si>
    <t>CLAUDIO KROTH</t>
  </si>
  <si>
    <t>B40354</t>
  </si>
  <si>
    <t>BRUNO VIGANICO BARRETO</t>
  </si>
  <si>
    <t>B40355</t>
  </si>
  <si>
    <t>SILVANO OZYRYS AULER GUIMARAES</t>
  </si>
  <si>
    <t>B40356</t>
  </si>
  <si>
    <t>PAULO RICARDO FONTOURA</t>
  </si>
  <si>
    <t>B40357</t>
  </si>
  <si>
    <t>PERICLES MANICA</t>
  </si>
  <si>
    <t>B40358</t>
  </si>
  <si>
    <t>RODRIGO DOS SANTOS SILVA</t>
  </si>
  <si>
    <t>B40359</t>
  </si>
  <si>
    <t>RICARDO KROLL LINDEMAYER</t>
  </si>
  <si>
    <t>B40360</t>
  </si>
  <si>
    <t>MARA REJANE SISCATE BOHRER</t>
  </si>
  <si>
    <t>B40361</t>
  </si>
  <si>
    <t>FABIAN DALLA POSSA ILHA</t>
  </si>
  <si>
    <t>B40362</t>
  </si>
  <si>
    <t>LEANDRO NATANAEL LARA</t>
  </si>
  <si>
    <t>B40363</t>
  </si>
  <si>
    <t>MARCOS FERNANDO DA SILVA</t>
  </si>
  <si>
    <t>B40364</t>
  </si>
  <si>
    <t>FRANCO ALMADA VALDEZ</t>
  </si>
  <si>
    <t>B40365</t>
  </si>
  <si>
    <t>RODRIGO BORGES ALVES</t>
  </si>
  <si>
    <t>B40366</t>
  </si>
  <si>
    <t>BUARQUE GUTTERRES DE FIGUEIREDO</t>
  </si>
  <si>
    <t>B40368</t>
  </si>
  <si>
    <t>ROGUER GIORDANI BOSCHETTI</t>
  </si>
  <si>
    <t>B40369</t>
  </si>
  <si>
    <t>MAICO DIONISIO LEHMEN DA SILVA</t>
  </si>
  <si>
    <t>B40370</t>
  </si>
  <si>
    <t>MARCELO ARNDT DA SILVA</t>
  </si>
  <si>
    <t>B40371</t>
  </si>
  <si>
    <t>MARCELO REINKE</t>
  </si>
  <si>
    <t>B40372</t>
  </si>
  <si>
    <t>MOISES ALBERTO HAMESTER</t>
  </si>
  <si>
    <t>B40373</t>
  </si>
  <si>
    <t>ALINE GRACIELA LERMEN DOS SANTOS</t>
  </si>
  <si>
    <t>B40374</t>
  </si>
  <si>
    <t>OENDEL MERLO</t>
  </si>
  <si>
    <t>B40375</t>
  </si>
  <si>
    <t>CATIA GISELE OHLWEILER</t>
  </si>
  <si>
    <t>B40376</t>
  </si>
  <si>
    <t>DIEGO GOMES DE SOUSA</t>
  </si>
  <si>
    <t>B40377</t>
  </si>
  <si>
    <t>FLAVIA PEREIRA PINHEIRO LOBO</t>
  </si>
  <si>
    <t>B40378</t>
  </si>
  <si>
    <t>BRUNO MACHADO DA SILVA</t>
  </si>
  <si>
    <t>B40379</t>
  </si>
  <si>
    <t>CARLOS ALBERTO BASTOS DO NASCIMENTO</t>
  </si>
  <si>
    <t>B40380</t>
  </si>
  <si>
    <t>LEANDRO DA SILVA SILVEIRA</t>
  </si>
  <si>
    <t>B40381</t>
  </si>
  <si>
    <t>CARLOS RAFAEL DA SILVA PORTELLA</t>
  </si>
  <si>
    <t>B40382</t>
  </si>
  <si>
    <t>LUIS ERNESTO COSTA ALMEIDA</t>
  </si>
  <si>
    <t>B40383</t>
  </si>
  <si>
    <t>RADAMES ORTIZ VIEIRA</t>
  </si>
  <si>
    <t>B40384</t>
  </si>
  <si>
    <t>PAULO GILBERTO ROEHRS FILHO</t>
  </si>
  <si>
    <t>B40385</t>
  </si>
  <si>
    <t>LEONARDO SOARES DE OLIVEIRA</t>
  </si>
  <si>
    <t>B40387</t>
  </si>
  <si>
    <t>VINICIUS GEMELLI</t>
  </si>
  <si>
    <t>B40390</t>
  </si>
  <si>
    <t>JAIRO MAGALHAES DOS SANTOS</t>
  </si>
  <si>
    <t>B40391</t>
  </si>
  <si>
    <t>JONAS SEVERO</t>
  </si>
  <si>
    <t>B40392</t>
  </si>
  <si>
    <t>LUCAS TRINDADE MARQUES</t>
  </si>
  <si>
    <t>B40394</t>
  </si>
  <si>
    <t>ANDERSON KRAVCZYK DE OLIVEIRA</t>
  </si>
  <si>
    <t>B40395</t>
  </si>
  <si>
    <t>DEMETRIO DIAS NICOLAIDIS</t>
  </si>
  <si>
    <t>B40397</t>
  </si>
  <si>
    <t>LUCAS ARRIAGA MUXFELDT</t>
  </si>
  <si>
    <t>B40398</t>
  </si>
  <si>
    <t>NELSON ANTONIO ALBERTI DA ROSA</t>
  </si>
  <si>
    <t>B40399</t>
  </si>
  <si>
    <t>RITA DE CASSIA RODRIGUES MACHADO</t>
  </si>
  <si>
    <t>B40400</t>
  </si>
  <si>
    <t>SIMONE GIRARDON JULIEN SCHOLLES</t>
  </si>
  <si>
    <t>B40401</t>
  </si>
  <si>
    <t>MARIANE FERNANDES</t>
  </si>
  <si>
    <t>B40402</t>
  </si>
  <si>
    <t>BRUNO CELINO PEDREIRA DE LOUREIRO MAIOR</t>
  </si>
  <si>
    <t>B40403</t>
  </si>
  <si>
    <t>JEAN DOUGLAS CONTE</t>
  </si>
  <si>
    <t>B40404</t>
  </si>
  <si>
    <t>RENAN RODRIGO DO NASCIMENTO</t>
  </si>
  <si>
    <t>B40405</t>
  </si>
  <si>
    <t>ANA CLARA BRANCALIONE CABREIRA</t>
  </si>
  <si>
    <t>B40406</t>
  </si>
  <si>
    <t>LUIS EDUARDO BRITO DE BARROS</t>
  </si>
  <si>
    <t>B40407</t>
  </si>
  <si>
    <t>ROSE DEISE BIANCHINI BRESCIANI</t>
  </si>
  <si>
    <t>B40408</t>
  </si>
  <si>
    <t>PATRICIA RAQUEL PINTO GOMES FERNANDES</t>
  </si>
  <si>
    <t>B40410</t>
  </si>
  <si>
    <t>LUIZ ANTONIO FARIAS DUARTE</t>
  </si>
  <si>
    <t>B40411</t>
  </si>
  <si>
    <t>00102110101000</t>
  </si>
  <si>
    <t>B40413</t>
  </si>
  <si>
    <t>B40414</t>
  </si>
  <si>
    <t>B40415</t>
  </si>
  <si>
    <t>B40416</t>
  </si>
  <si>
    <t>B40418</t>
  </si>
  <si>
    <t>JULIO FRANCISCO GREGORY BRUNET</t>
  </si>
  <si>
    <t>B40419</t>
  </si>
  <si>
    <t>IRANY DE OLIVEIRA SANT ANNA JUNIOR</t>
  </si>
  <si>
    <t>B40420</t>
  </si>
  <si>
    <t>LUIZ CARLOS MORLIN</t>
  </si>
  <si>
    <t>00102110500000</t>
  </si>
  <si>
    <t>DIRETORIA-ASSESSORIA DA DIRETORIA</t>
  </si>
  <si>
    <t>B40421</t>
  </si>
  <si>
    <t>ADEMAR ANTONIO SARTORI</t>
  </si>
  <si>
    <t>B40422</t>
  </si>
  <si>
    <t>LAURO FERNANDO COSTA BARBOSA</t>
  </si>
  <si>
    <t>B40423</t>
  </si>
  <si>
    <t>OTAVIO BARCELOS GASPARETO</t>
  </si>
  <si>
    <t>B40424</t>
  </si>
  <si>
    <t>JOSE ANTONIO SASIA</t>
  </si>
  <si>
    <t>B40425</t>
  </si>
  <si>
    <t>IGOR RODRIGO MACHADO DE MENEZES</t>
  </si>
  <si>
    <t>B40426</t>
  </si>
  <si>
    <t>PAULO ROBERTO ALONSO</t>
  </si>
  <si>
    <t>B40427</t>
  </si>
  <si>
    <t>MARCIO CAVANUS VICARI</t>
  </si>
  <si>
    <t>B40429</t>
  </si>
  <si>
    <t>VINICIUS CASTELANI RECK</t>
  </si>
  <si>
    <t>B40430</t>
  </si>
  <si>
    <t>VICTOR KONRADO MONEGO WARTH</t>
  </si>
  <si>
    <t>B40431</t>
  </si>
  <si>
    <t>THANISE ALVES LOPES</t>
  </si>
  <si>
    <t>B40433</t>
  </si>
  <si>
    <t>TATIANA ROTAVA SCHABBACH</t>
  </si>
  <si>
    <t>B40435</t>
  </si>
  <si>
    <t>RUBEM ARDENGHI KETZER</t>
  </si>
  <si>
    <t>B40436</t>
  </si>
  <si>
    <t>REGINA AVELINE POLITO</t>
  </si>
  <si>
    <t>B40437</t>
  </si>
  <si>
    <t>LUKAS PEREIRA DA SILVEIRA</t>
  </si>
  <si>
    <t>B40438</t>
  </si>
  <si>
    <t>VANESSA RIBAS VILLASANTI</t>
  </si>
  <si>
    <t>B40439</t>
  </si>
  <si>
    <t>FERNANDO PINTO DE CARVALHO</t>
  </si>
  <si>
    <t>B40440</t>
  </si>
  <si>
    <t>TIAGO BORGES SANTOS</t>
  </si>
  <si>
    <t>B40441</t>
  </si>
  <si>
    <t>LUIS EDUARDO KUHN RAMOS</t>
  </si>
  <si>
    <t>B40443</t>
  </si>
  <si>
    <t>EDGAR FERNANDO SCHAUSSARD ZIEGLER</t>
  </si>
  <si>
    <t>B40444</t>
  </si>
  <si>
    <t>LUCAS CARVALHO DE OLIVEIRA</t>
  </si>
  <si>
    <t>B40445</t>
  </si>
  <si>
    <t>DANIEL DE CASTRIA FELIPETTO</t>
  </si>
  <si>
    <t>B40446</t>
  </si>
  <si>
    <t>LEONARDO MOTTER REN</t>
  </si>
  <si>
    <t>B40447</t>
  </si>
  <si>
    <t>LEONARDO CAMARGO FERNANDES</t>
  </si>
  <si>
    <t>B40448</t>
  </si>
  <si>
    <t>LUCAS NOWACZYK SEADI</t>
  </si>
  <si>
    <t>B40449</t>
  </si>
  <si>
    <t>ALESSANDRO FAGUNDES DA SILVA</t>
  </si>
  <si>
    <t>B40450</t>
  </si>
  <si>
    <t>RAFAEL VIECELIN ZANATTA</t>
  </si>
  <si>
    <t>B40451</t>
  </si>
  <si>
    <t>ALLAN DOS SANTOS GRAIS</t>
  </si>
  <si>
    <t>B40452</t>
  </si>
  <si>
    <t>CRISTIANO MONTEIRO SANTOS</t>
  </si>
  <si>
    <t>B40453</t>
  </si>
  <si>
    <t>DEBORA DONADEL DOS SANTOS</t>
  </si>
  <si>
    <t>B40454</t>
  </si>
  <si>
    <t>PEDRO HENRIQUE SOUZA</t>
  </si>
  <si>
    <t>B40455</t>
  </si>
  <si>
    <t>DIEGO MARTINS BEJAR</t>
  </si>
  <si>
    <t>B40456</t>
  </si>
  <si>
    <t>EUGENIO DE SOUZA AUGUSTO</t>
  </si>
  <si>
    <t>B40457</t>
  </si>
  <si>
    <t>CARLOS AUGUSTO GERLING</t>
  </si>
  <si>
    <t>B40458</t>
  </si>
  <si>
    <t>IVAN LAWISCH</t>
  </si>
  <si>
    <t>B40459</t>
  </si>
  <si>
    <t>FABIO MAXIMO RUTKOSKI</t>
  </si>
  <si>
    <t>B40460</t>
  </si>
  <si>
    <t>LUCIANO PALMEIRO MINUZZI</t>
  </si>
  <si>
    <t>B40461</t>
  </si>
  <si>
    <t>ROBSON TRUCOLO DA SILVA</t>
  </si>
  <si>
    <t>B40462</t>
  </si>
  <si>
    <t>DANIEL WEILER</t>
  </si>
  <si>
    <t>B40463</t>
  </si>
  <si>
    <t>BARBARA PAOLA VIEIRA FORNASIER</t>
  </si>
  <si>
    <t>B40465</t>
  </si>
  <si>
    <t>ANDRESSA GARCIA VON LAER</t>
  </si>
  <si>
    <t>B40466</t>
  </si>
  <si>
    <t>LEONARDO CENTENO SELBACH</t>
  </si>
  <si>
    <t>B40467</t>
  </si>
  <si>
    <t>TALES KUNZ CABRAL</t>
  </si>
  <si>
    <t>B40468</t>
  </si>
  <si>
    <t>PEDRO JULIANO ALVES DA SILVEIRA</t>
  </si>
  <si>
    <t>B40469</t>
  </si>
  <si>
    <t>ALEXANDRE GODOY GRAEFF</t>
  </si>
  <si>
    <t>B40470</t>
  </si>
  <si>
    <t>CASSIO FAGUNDES DE SOUZA</t>
  </si>
  <si>
    <t>B40471</t>
  </si>
  <si>
    <t>REGIS IGNACIO LIMA</t>
  </si>
  <si>
    <t>B40475</t>
  </si>
  <si>
    <t>THAIS DE SOUZA NUNES</t>
  </si>
  <si>
    <t>B40476</t>
  </si>
  <si>
    <t>ANDRE DA SILVA GIRU</t>
  </si>
  <si>
    <t>B40477</t>
  </si>
  <si>
    <t>FABRICIO SICA DA FONTE</t>
  </si>
  <si>
    <t>B40478</t>
  </si>
  <si>
    <t>SUELEN DAIANE DA SILVA SOARES</t>
  </si>
  <si>
    <t>B40479</t>
  </si>
  <si>
    <t>PAULA SANTIAGO DA SILVA</t>
  </si>
  <si>
    <t>03392500000000</t>
  </si>
  <si>
    <t>B40480</t>
  </si>
  <si>
    <t>OSCAR SILVA VITORINO JUNIOR</t>
  </si>
  <si>
    <t>B40481</t>
  </si>
  <si>
    <t>IRIANE RODRIGUES DA ROSA</t>
  </si>
  <si>
    <t>B40482</t>
  </si>
  <si>
    <t>DANIELA MACHADO ARRUDA POZER</t>
  </si>
  <si>
    <t>B40483</t>
  </si>
  <si>
    <t>OLIVIA TOMASIA DE OLIVEIRA</t>
  </si>
  <si>
    <t>B40484</t>
  </si>
  <si>
    <t>PAULO CASSIANO DA SILVA</t>
  </si>
  <si>
    <t>B40486</t>
  </si>
  <si>
    <t>PABLO LUIS OLIVEIRA SCHAEFER</t>
  </si>
  <si>
    <t>B40487</t>
  </si>
  <si>
    <t>MARCELO SCHNEIDER MASSON</t>
  </si>
  <si>
    <t>B40488</t>
  </si>
  <si>
    <t>LEANDRO RIBEIRO SAUCEDO</t>
  </si>
  <si>
    <t>B40489</t>
  </si>
  <si>
    <t>CLEONE FERNANDO SCHALLENBERGER</t>
  </si>
  <si>
    <t>B40490</t>
  </si>
  <si>
    <t>LUCAS MATEUS DE OLIVEIRA VIEGAS</t>
  </si>
  <si>
    <t>B40491</t>
  </si>
  <si>
    <t>FLAVIA FERRARI FLORES DA SILVA</t>
  </si>
  <si>
    <t>B40492</t>
  </si>
  <si>
    <t>ANTONIO BRUNO DA SILVA</t>
  </si>
  <si>
    <t>B40493</t>
  </si>
  <si>
    <t>VINICIUS ANDRE KAPPLER</t>
  </si>
  <si>
    <t>B40494</t>
  </si>
  <si>
    <t>DANIELA ZANOTTO CARDOSO</t>
  </si>
  <si>
    <t>B40495</t>
  </si>
  <si>
    <t>NATHAN SANTOS DA COSTA</t>
  </si>
  <si>
    <t>B40496</t>
  </si>
  <si>
    <t>CIBELI DOTTO GOI</t>
  </si>
  <si>
    <t>B40497</t>
  </si>
  <si>
    <t>IGOR DE BORBA CASTRO</t>
  </si>
  <si>
    <t>B40498</t>
  </si>
  <si>
    <t>EDGAR JOSE PUHL</t>
  </si>
  <si>
    <t>B40499</t>
  </si>
  <si>
    <t>EDGAR STAREPRAVO</t>
  </si>
  <si>
    <t>B40500</t>
  </si>
  <si>
    <t>RAFAEL ROCHA DA SILVA</t>
  </si>
  <si>
    <t>B40501</t>
  </si>
  <si>
    <t>MATHEUS CANAL</t>
  </si>
  <si>
    <t>B40502</t>
  </si>
  <si>
    <t>ANDREI FALKOWSKI</t>
  </si>
  <si>
    <t>B40503</t>
  </si>
  <si>
    <t>YURI BERLATO BOFF</t>
  </si>
  <si>
    <t>B40504</t>
  </si>
  <si>
    <t>ALINE MARQUES LINS</t>
  </si>
  <si>
    <t>B40505</t>
  </si>
  <si>
    <t>PATRICIA ILTCHENCO VALIM</t>
  </si>
  <si>
    <t>B40506</t>
  </si>
  <si>
    <t>LINCON COELHO DOS SANTOS</t>
  </si>
  <si>
    <t>B40507</t>
  </si>
  <si>
    <t>YURI DA SILVA MELLO</t>
  </si>
  <si>
    <t>B40508</t>
  </si>
  <si>
    <t>GRACIGELCIA DE VASCONCELOS COSTA</t>
  </si>
  <si>
    <t>B40509</t>
  </si>
  <si>
    <t>LUCIANA CLASEN VIEIRA</t>
  </si>
  <si>
    <t>B40510</t>
  </si>
  <si>
    <t>JEAN ROLOFF NUNES</t>
  </si>
  <si>
    <t>B40511</t>
  </si>
  <si>
    <t>CAMILA MARCHESE CAMILOTTI</t>
  </si>
  <si>
    <t>B40512</t>
  </si>
  <si>
    <t>STEFANO MARTINS PEREIRA</t>
  </si>
  <si>
    <t>B40513</t>
  </si>
  <si>
    <t>TIAGO LUIS ROSSATO</t>
  </si>
  <si>
    <t>B40514</t>
  </si>
  <si>
    <t>SIMONE ALINE HENN</t>
  </si>
  <si>
    <t>B40515</t>
  </si>
  <si>
    <t>FILIPE ZENI DA ROSA</t>
  </si>
  <si>
    <t>B40516</t>
  </si>
  <si>
    <t>JENNIFER SCHULZE</t>
  </si>
  <si>
    <t>B40517</t>
  </si>
  <si>
    <t>JERONIMO CORVELLO MORAES</t>
  </si>
  <si>
    <t>B40518</t>
  </si>
  <si>
    <t>JOSE CARLOS ZAMBERLAN CORDERO</t>
  </si>
  <si>
    <t>B40519</t>
  </si>
  <si>
    <t>DIEGO DELEVATI ALMERINI</t>
  </si>
  <si>
    <t>B40520</t>
  </si>
  <si>
    <t>FELIPE DA SILVA CRUZ</t>
  </si>
  <si>
    <t>B40521</t>
  </si>
  <si>
    <t>MARCELO CORD</t>
  </si>
  <si>
    <t>B40522</t>
  </si>
  <si>
    <t>CRISTIANO MEIGER FUHRMANN</t>
  </si>
  <si>
    <t>B40523</t>
  </si>
  <si>
    <t>IVAN DONADUZZI</t>
  </si>
  <si>
    <t>B40524</t>
  </si>
  <si>
    <t>LUCAS OLIVEIRA LENCINA</t>
  </si>
  <si>
    <t>B40525</t>
  </si>
  <si>
    <t>DOUGLAS LUTZ</t>
  </si>
  <si>
    <t>B40526</t>
  </si>
  <si>
    <t>LUIS FERNANDO CIGANA</t>
  </si>
  <si>
    <t>B40527</t>
  </si>
  <si>
    <t>KASIANO GONCALVES NUNES</t>
  </si>
  <si>
    <t>B40528</t>
  </si>
  <si>
    <t>MAYARA DA SILVA</t>
  </si>
  <si>
    <t>B40529</t>
  </si>
  <si>
    <t>GEISI RIBEIRO COSMAN</t>
  </si>
  <si>
    <t>B40530</t>
  </si>
  <si>
    <t>DILMAR PEREIRA</t>
  </si>
  <si>
    <t>B40531</t>
  </si>
  <si>
    <t>RODRIGO DE LIMA MELLO</t>
  </si>
  <si>
    <t>B40532</t>
  </si>
  <si>
    <t>JOSE OTTONELLI JUNIOR</t>
  </si>
  <si>
    <t>B40533</t>
  </si>
  <si>
    <t>LUIZ ALFREDO MENDES DOS SANTOS JUNIOR</t>
  </si>
  <si>
    <t>B40534</t>
  </si>
  <si>
    <t>DANTE RODRIGUES GHISLENI</t>
  </si>
  <si>
    <t>B40535</t>
  </si>
  <si>
    <t>RODRIGO GUSTAVO FLECK</t>
  </si>
  <si>
    <t>B40536</t>
  </si>
  <si>
    <t>TATIANA GARCIA GERONIMO</t>
  </si>
  <si>
    <t>B40538</t>
  </si>
  <si>
    <t>BRUNO CESCONETTO DA SILVA</t>
  </si>
  <si>
    <t>B40539</t>
  </si>
  <si>
    <t>EVELIN DA SILVA</t>
  </si>
  <si>
    <t>B40540</t>
  </si>
  <si>
    <t>VANDERLEI LOCATELLI</t>
  </si>
  <si>
    <t>B40541</t>
  </si>
  <si>
    <t>JHONATAN LEONARDO BRIXNER</t>
  </si>
  <si>
    <t>B40542</t>
  </si>
  <si>
    <t>DIOGO RUOSO</t>
  </si>
  <si>
    <t>B40543</t>
  </si>
  <si>
    <t>UIARA MARIA FELL COLVERO</t>
  </si>
  <si>
    <t>B40544</t>
  </si>
  <si>
    <t>JESSICA ARSAND</t>
  </si>
  <si>
    <t>B40545</t>
  </si>
  <si>
    <t>ROGERIO MENEZES BARBOSA</t>
  </si>
  <si>
    <t>B40546</t>
  </si>
  <si>
    <t>CASSIANO BARRIOS CORREA</t>
  </si>
  <si>
    <t>B40547</t>
  </si>
  <si>
    <t>JULIANO DE OLIVEIRA</t>
  </si>
  <si>
    <t>B40548</t>
  </si>
  <si>
    <t>LUCAS BELLINASO</t>
  </si>
  <si>
    <t>B40549</t>
  </si>
  <si>
    <t>LUCIANO HOMERCHER DALSASSO</t>
  </si>
  <si>
    <t>B40550</t>
  </si>
  <si>
    <t>ANDREA HUNEMEIER</t>
  </si>
  <si>
    <t>B40551</t>
  </si>
  <si>
    <t>ANGELICA LUIZA SEIBERT</t>
  </si>
  <si>
    <t>B40552</t>
  </si>
  <si>
    <t>GUILHERME DO COUTO CAGNINI</t>
  </si>
  <si>
    <t>B40553</t>
  </si>
  <si>
    <t>PAULA CRESPO PESSINI</t>
  </si>
  <si>
    <t>B40554</t>
  </si>
  <si>
    <t>RODRIGO DA SILVA KOWALSKI</t>
  </si>
  <si>
    <t>B40555</t>
  </si>
  <si>
    <t>NATANE DE CASSIA LEIVAS DE MEDEIROS</t>
  </si>
  <si>
    <t>B40556</t>
  </si>
  <si>
    <t>JEFERSON THARLES SCHWANTES TOLOTTI</t>
  </si>
  <si>
    <t>B40557</t>
  </si>
  <si>
    <t>LUCIANE PADILHA MENA</t>
  </si>
  <si>
    <t>B40558</t>
  </si>
  <si>
    <t>DIORGENES MACHADO DE OLIVEIRA</t>
  </si>
  <si>
    <t>B40559</t>
  </si>
  <si>
    <t>CLEITESON ANTONIO MANICA</t>
  </si>
  <si>
    <t>B40561</t>
  </si>
  <si>
    <t>GELSON PIZZI</t>
  </si>
  <si>
    <t>B40562</t>
  </si>
  <si>
    <t>MARCELO FELIPE BERGMANN</t>
  </si>
  <si>
    <t>B40563</t>
  </si>
  <si>
    <t>RAFAEL LENHART VACCARO</t>
  </si>
  <si>
    <t>B40564</t>
  </si>
  <si>
    <t>ANDREIA ALBUQUERQUE</t>
  </si>
  <si>
    <t>B40565</t>
  </si>
  <si>
    <t>TAIS MELO DA ROSA</t>
  </si>
  <si>
    <t>B40566</t>
  </si>
  <si>
    <t>LETICIA CRISTINA SEGANFREDO ORO</t>
  </si>
  <si>
    <t>B40567</t>
  </si>
  <si>
    <t>MAURICIO LAZZAROTTO NARDINI</t>
  </si>
  <si>
    <t>B40568</t>
  </si>
  <si>
    <t>WILLIAM BARTH</t>
  </si>
  <si>
    <t>B40569</t>
  </si>
  <si>
    <t>MARIA ALICE SOUZA CARNEIRO LIMA</t>
  </si>
  <si>
    <t>B40571</t>
  </si>
  <si>
    <t>PABLO SCHERER PIZZOLI</t>
  </si>
  <si>
    <t>B40572</t>
  </si>
  <si>
    <t>MARCELO DIECKMANN MOREIRA</t>
  </si>
  <si>
    <t>B40573</t>
  </si>
  <si>
    <t>VITORIO SILVEIRA DE FARIAS</t>
  </si>
  <si>
    <t>B40575</t>
  </si>
  <si>
    <t>JONAS BENEDETTI</t>
  </si>
  <si>
    <t>B40577</t>
  </si>
  <si>
    <t>GRACIELA FAVRETTO</t>
  </si>
  <si>
    <t>B40578</t>
  </si>
  <si>
    <t>RAFAEL BRUGNERA ACOSTA</t>
  </si>
  <si>
    <t>B40579</t>
  </si>
  <si>
    <t>CELINA CHIAMULERA</t>
  </si>
  <si>
    <t>B40580</t>
  </si>
  <si>
    <t>GABRIEL DOS SANTOS GRAEF</t>
  </si>
  <si>
    <t>B40581</t>
  </si>
  <si>
    <t>LUCIANE MANTOVANI CARVALHO</t>
  </si>
  <si>
    <t>B40582</t>
  </si>
  <si>
    <t>LUIZANDRO GONCALVES BRAGA</t>
  </si>
  <si>
    <t>B40583</t>
  </si>
  <si>
    <t>AFONSO ALADY DA SILVA DE LIMA</t>
  </si>
  <si>
    <t>B40584</t>
  </si>
  <si>
    <t>CRISTIANE DRESCLER SCHUNEMANN</t>
  </si>
  <si>
    <t>B40586</t>
  </si>
  <si>
    <t>EVANDRO MARCELO POTCZEK</t>
  </si>
  <si>
    <t>B40587</t>
  </si>
  <si>
    <t>RUDI FREIBERGER</t>
  </si>
  <si>
    <t>B40588</t>
  </si>
  <si>
    <t>FERNANDO BITENCOURT ZUCHETTO</t>
  </si>
  <si>
    <t>B40589</t>
  </si>
  <si>
    <t>FERNANDO RUPPENTHAL DA LUZ</t>
  </si>
  <si>
    <t>B40590</t>
  </si>
  <si>
    <t>CRISTIANO GRESSLER</t>
  </si>
  <si>
    <t>B40591</t>
  </si>
  <si>
    <t>LUCIANO WILHELMSEN MICHELENA MORENO</t>
  </si>
  <si>
    <t>B40593</t>
  </si>
  <si>
    <t>RAUL FIGUEIREDO TEIXEIRA</t>
  </si>
  <si>
    <t>B40594</t>
  </si>
  <si>
    <t>ARTHIDOR DEOCLECIO GUIMARAES BORGES</t>
  </si>
  <si>
    <t>B40595</t>
  </si>
  <si>
    <t>ERON DE CASTRO</t>
  </si>
  <si>
    <t>B40596</t>
  </si>
  <si>
    <t>MAURO MAX STUDART FEILHABER</t>
  </si>
  <si>
    <t>B40597</t>
  </si>
  <si>
    <t>FERNANDO BEREGULA</t>
  </si>
  <si>
    <t>B40598</t>
  </si>
  <si>
    <t>DENYS ROBSON CENTENARO</t>
  </si>
  <si>
    <t>B40599</t>
  </si>
  <si>
    <t>FABIO RIOS MIRANDA</t>
  </si>
  <si>
    <t>B40600</t>
  </si>
  <si>
    <t>JULIANA CASAROTTO</t>
  </si>
  <si>
    <t>B40601</t>
  </si>
  <si>
    <t>JOAO VITOR DA FONSECA PEREIRA</t>
  </si>
  <si>
    <t>B40603</t>
  </si>
  <si>
    <t>CRISTIANE HENN</t>
  </si>
  <si>
    <t>B40604</t>
  </si>
  <si>
    <t>JULIA MAIRA DRESCHER</t>
  </si>
  <si>
    <t>B40605</t>
  </si>
  <si>
    <t>LAISE ADRIANA KLUNK CHRISTOFF</t>
  </si>
  <si>
    <t>B40606</t>
  </si>
  <si>
    <t>ROSELEIA SCHMITZ GRUBLER</t>
  </si>
  <si>
    <t>B40607</t>
  </si>
  <si>
    <t>HELDER JOAQUIM ANKLAM</t>
  </si>
  <si>
    <t>B40608</t>
  </si>
  <si>
    <t>CARLA MUNARETO NEDEL</t>
  </si>
  <si>
    <t>B40609</t>
  </si>
  <si>
    <t>LEONARDO WEIRICH</t>
  </si>
  <si>
    <t>B40610</t>
  </si>
  <si>
    <t>MAICON BRITO BECHUETTI</t>
  </si>
  <si>
    <t>B40611</t>
  </si>
  <si>
    <t>MONIQUE DE ALMEIDA MEICHTRY</t>
  </si>
  <si>
    <t>B40612</t>
  </si>
  <si>
    <t>JORGE CLAUDIOMIRO DE ALMEIDA PEREIRA</t>
  </si>
  <si>
    <t>B40613</t>
  </si>
  <si>
    <t>FABIANA BOEIRA GIBICOSKI</t>
  </si>
  <si>
    <t>B40614</t>
  </si>
  <si>
    <t>CYNTHIA VARGAS DE DEUS</t>
  </si>
  <si>
    <t>B40615</t>
  </si>
  <si>
    <t>ELISELE DE OLIVEIRA DA SILVEIRA FERNER</t>
  </si>
  <si>
    <t>B40616</t>
  </si>
  <si>
    <t>CINTIA CISCATO NADALON</t>
  </si>
  <si>
    <t>B40617</t>
  </si>
  <si>
    <t>ADRIANA WERLE SPIES</t>
  </si>
  <si>
    <t>B40618</t>
  </si>
  <si>
    <t>CAROLINE PADILHA DA SILVA</t>
  </si>
  <si>
    <t>B40619</t>
  </si>
  <si>
    <t>MARCO AUDIERES DA SILVA ALVES</t>
  </si>
  <si>
    <t>B40620</t>
  </si>
  <si>
    <t>CESAR VINICIUS OSTROSKI</t>
  </si>
  <si>
    <t>B40621</t>
  </si>
  <si>
    <t>JEAN MARCEL KLEIN</t>
  </si>
  <si>
    <t>B40622</t>
  </si>
  <si>
    <t>MONIQUE FOGGIATO DA SILVA</t>
  </si>
  <si>
    <t>B40623</t>
  </si>
  <si>
    <t>JULIANE REGINA RORIG</t>
  </si>
  <si>
    <t>B40624</t>
  </si>
  <si>
    <t>TULIO MARCIO SLAVIERO</t>
  </si>
  <si>
    <t>B40625</t>
  </si>
  <si>
    <t>RICARDO RAMOS SCHENFELD</t>
  </si>
  <si>
    <t>B40626</t>
  </si>
  <si>
    <t>FELIPE EDUARDO OLEKSINSKI</t>
  </si>
  <si>
    <t>B40627</t>
  </si>
  <si>
    <t>WILLIAM GARZON RIBEIRO</t>
  </si>
  <si>
    <t>B40628</t>
  </si>
  <si>
    <t>MARIANE MUSSO</t>
  </si>
  <si>
    <t>B40629</t>
  </si>
  <si>
    <t>LENON CENTENARO</t>
  </si>
  <si>
    <t>B40630</t>
  </si>
  <si>
    <t>ALEX DEVENS DONATI</t>
  </si>
  <si>
    <t>B40631</t>
  </si>
  <si>
    <t>VICTOR FELIPE SILVEIRA</t>
  </si>
  <si>
    <t>B40632</t>
  </si>
  <si>
    <t>TIAGO ROBERTO CARRARO</t>
  </si>
  <si>
    <t>B40633</t>
  </si>
  <si>
    <t>THIAGO MATHEUS PACHECO</t>
  </si>
  <si>
    <t>B40635</t>
  </si>
  <si>
    <t>JOAO VIRGILIO MOREIRA CASTRO JUNIOR</t>
  </si>
  <si>
    <t>B40636</t>
  </si>
  <si>
    <t>IRVING ANGELIS SOUZA FRANCO</t>
  </si>
  <si>
    <t>B40637</t>
  </si>
  <si>
    <t>GIANE CORTIANA</t>
  </si>
  <si>
    <t>B40638</t>
  </si>
  <si>
    <t>RENATA ROTTA SCHROPFER</t>
  </si>
  <si>
    <t>B40639</t>
  </si>
  <si>
    <t>VINICIUS DOS SANTOS AJALA</t>
  </si>
  <si>
    <t>B40640</t>
  </si>
  <si>
    <t>VINICIUS MELO VIEIRA</t>
  </si>
  <si>
    <t>B40641</t>
  </si>
  <si>
    <t>GEANFRANCESCO MATOS BASTOS</t>
  </si>
  <si>
    <t>B40642</t>
  </si>
  <si>
    <t>MARINA CORREA DA ROCHA</t>
  </si>
  <si>
    <t>B40643</t>
  </si>
  <si>
    <t>JOSE LUIZ DE ALMEIDA ESPINDOLA JUNIOR</t>
  </si>
  <si>
    <t>B40644</t>
  </si>
  <si>
    <t>AUGUSTO FELIPE DOS SANTOS</t>
  </si>
  <si>
    <t>B40645</t>
  </si>
  <si>
    <t>GIAN MICHEL COLOMBO</t>
  </si>
  <si>
    <t>B40646</t>
  </si>
  <si>
    <t>FRANCIELE DA SILVA PINTO</t>
  </si>
  <si>
    <t>B40647</t>
  </si>
  <si>
    <t>ALESSANDRA CRISTIANA SCHWARTZ</t>
  </si>
  <si>
    <t>B40648</t>
  </si>
  <si>
    <t>ROBSON JOSE DHEIN</t>
  </si>
  <si>
    <t>B40649</t>
  </si>
  <si>
    <t>CASSIO ALEX PERIUS BACK</t>
  </si>
  <si>
    <t>B40650</t>
  </si>
  <si>
    <t>CARINE NUNES DOS SANTOS</t>
  </si>
  <si>
    <t>B40651</t>
  </si>
  <si>
    <t>ALISSON BRUNO OURIQUES PINHEIRO</t>
  </si>
  <si>
    <t>B40652</t>
  </si>
  <si>
    <t>EDER SEBASTIAO PAVAN ALVES</t>
  </si>
  <si>
    <t>B40653</t>
  </si>
  <si>
    <t>CLAUDENNBERG NASCIMENTO E SILVA</t>
  </si>
  <si>
    <t>B40654</t>
  </si>
  <si>
    <t>DIEGO SACOMORI</t>
  </si>
  <si>
    <t>B40655</t>
  </si>
  <si>
    <t>RUDI PAULO MENDO</t>
  </si>
  <si>
    <t>B40656</t>
  </si>
  <si>
    <t>FERNANDA SIEPKO</t>
  </si>
  <si>
    <t>B40657</t>
  </si>
  <si>
    <t>SORAIA SIRENA</t>
  </si>
  <si>
    <t>B40658</t>
  </si>
  <si>
    <t>MOISES EVANGELISTA</t>
  </si>
  <si>
    <t>B40659</t>
  </si>
  <si>
    <t>FERNANDO BECKER ALVES</t>
  </si>
  <si>
    <t>B40660</t>
  </si>
  <si>
    <t>EVERSON JESUS BARBOSA</t>
  </si>
  <si>
    <t>B40661</t>
  </si>
  <si>
    <t>IVANISE SILVEIRA PACHECO</t>
  </si>
  <si>
    <t>B40662</t>
  </si>
  <si>
    <t>FREDERICO GUIMARAES CHAVES</t>
  </si>
  <si>
    <t>B40663</t>
  </si>
  <si>
    <t>LUIZ EDUARDO ROMANO</t>
  </si>
  <si>
    <t>B40664</t>
  </si>
  <si>
    <t>EMERSON SAMPAIO KELLERMANN</t>
  </si>
  <si>
    <t>B40665</t>
  </si>
  <si>
    <t>DEBORA FERNANDES DE ABREU E SILVA</t>
  </si>
  <si>
    <t>B40666</t>
  </si>
  <si>
    <t>GIOVANY DE AVILA ARAUJO</t>
  </si>
  <si>
    <t>B40667</t>
  </si>
  <si>
    <t>RODRIGO ALMERON CARVALHO</t>
  </si>
  <si>
    <t>B40668</t>
  </si>
  <si>
    <t>JAKELLINE TORRES DA COSTA</t>
  </si>
  <si>
    <t>B40669</t>
  </si>
  <si>
    <t>LUANA DA VEIGA RUPPENTHAL</t>
  </si>
  <si>
    <t>B40670</t>
  </si>
  <si>
    <t>ANDRESSA BAUERMANN DE PAULA</t>
  </si>
  <si>
    <t>B40671</t>
  </si>
  <si>
    <t>RAFAEL HENRIQUE MARTINS DE ALMEIDA</t>
  </si>
  <si>
    <t>B40672</t>
  </si>
  <si>
    <t>DANIEL PIOVESAN</t>
  </si>
  <si>
    <t>B40673</t>
  </si>
  <si>
    <t>MARCELO MAYER</t>
  </si>
  <si>
    <t>B40674</t>
  </si>
  <si>
    <t>RAUL COSTA</t>
  </si>
  <si>
    <t>B40675</t>
  </si>
  <si>
    <t>VICTOR LUCAS ARAUJO COMASSETTO</t>
  </si>
  <si>
    <t>B40676</t>
  </si>
  <si>
    <t>DIEGO BEREZANSKI</t>
  </si>
  <si>
    <t>B40677</t>
  </si>
  <si>
    <t>TAILAN SALAMONI ZILCH</t>
  </si>
  <si>
    <t>B40678</t>
  </si>
  <si>
    <t>BERNARDO DANIELI DE OLIVEIRA</t>
  </si>
  <si>
    <t>B40679</t>
  </si>
  <si>
    <t>MATHEUS NERY DA SILVA TEIXEIRA</t>
  </si>
  <si>
    <t>B40680</t>
  </si>
  <si>
    <t>BRUNO LUCCA</t>
  </si>
  <si>
    <t>B40681</t>
  </si>
  <si>
    <t>MARCO LIMA KUBIACK</t>
  </si>
  <si>
    <t>B40682</t>
  </si>
  <si>
    <t>CHRISTOPHER SARAIVA FRANCA</t>
  </si>
  <si>
    <t>B40683</t>
  </si>
  <si>
    <t>SANANDRA REBELO</t>
  </si>
  <si>
    <t>B40684</t>
  </si>
  <si>
    <t>ANDRE LOPES GONCALVES</t>
  </si>
  <si>
    <t>B40685</t>
  </si>
  <si>
    <t>GIOVANI LUIZ BONA</t>
  </si>
  <si>
    <t>B40686</t>
  </si>
  <si>
    <t>ANDERSON FURTADO</t>
  </si>
  <si>
    <t>B40687</t>
  </si>
  <si>
    <t>LEONARDO BERGUENMAIER CORREA</t>
  </si>
  <si>
    <t>B40688</t>
  </si>
  <si>
    <t>MARIELLI GIACOMELLI PFEFFER</t>
  </si>
  <si>
    <t>B40689</t>
  </si>
  <si>
    <t>VINICIUS BIFFI</t>
  </si>
  <si>
    <t>B40691</t>
  </si>
  <si>
    <t>ANA TASSIA DE MORAES MOY</t>
  </si>
  <si>
    <t>B40692</t>
  </si>
  <si>
    <t>WILLIAM MICHEL KUSTER</t>
  </si>
  <si>
    <t>B40693</t>
  </si>
  <si>
    <t>CAMILA MARCUZZO</t>
  </si>
  <si>
    <t>B40694</t>
  </si>
  <si>
    <t>FABRICIO JONAS SPRANDEL</t>
  </si>
  <si>
    <t>B40695</t>
  </si>
  <si>
    <t>MARCELO BRUNHERA DA ROSA</t>
  </si>
  <si>
    <t>B40696</t>
  </si>
  <si>
    <t>IGOR SCHEUERMANN</t>
  </si>
  <si>
    <t>B40697</t>
  </si>
  <si>
    <t>JORDANA MENDEL</t>
  </si>
  <si>
    <t>B40698</t>
  </si>
  <si>
    <t>DANIEL DO GITO</t>
  </si>
  <si>
    <t>B40699</t>
  </si>
  <si>
    <t>JULIANA BARBOSA DOS SANTOS</t>
  </si>
  <si>
    <t>B40700</t>
  </si>
  <si>
    <t>VANESSA BENFATO</t>
  </si>
  <si>
    <t>B40701</t>
  </si>
  <si>
    <t>THIAGO HARTMANN</t>
  </si>
  <si>
    <t>B40702</t>
  </si>
  <si>
    <t>JHONATAN BUENO GARCIA</t>
  </si>
  <si>
    <t>B40703</t>
  </si>
  <si>
    <t>GUSTAVO GAMBIM PRADO</t>
  </si>
  <si>
    <t>B40704</t>
  </si>
  <si>
    <t>FRANCIELE MORAES DOS SANTOS</t>
  </si>
  <si>
    <t>B40705</t>
  </si>
  <si>
    <t>ANA PAULA BLEYER EBERHARDT</t>
  </si>
  <si>
    <t>B40706</t>
  </si>
  <si>
    <t>JULIANA RODRIGUES DA ROSA CINTRAO</t>
  </si>
  <si>
    <t>B40708</t>
  </si>
  <si>
    <t>WILLIAM FEIJO DIAS</t>
  </si>
  <si>
    <t>B40709</t>
  </si>
  <si>
    <t>EDSON MITSUO SASAKI</t>
  </si>
  <si>
    <t>B40710</t>
  </si>
  <si>
    <t>JESSICA DAIANE PIMENTEL</t>
  </si>
  <si>
    <t>B40711</t>
  </si>
  <si>
    <t>ROBERTO CARLOS DIAS RODRIGUES JUNIOR</t>
  </si>
  <si>
    <t>B40712</t>
  </si>
  <si>
    <t>JULIO CESAR DE OLIVEIRA</t>
  </si>
  <si>
    <t>B40713</t>
  </si>
  <si>
    <t>ADREIANE TEREZINHA BORGES DE MATOS</t>
  </si>
  <si>
    <t>B40714</t>
  </si>
  <si>
    <t>ELIANA MENEGAT LONGHI</t>
  </si>
  <si>
    <t>B40715</t>
  </si>
  <si>
    <t>ARAMIS TISOTT</t>
  </si>
  <si>
    <t>B40716</t>
  </si>
  <si>
    <t>ELISA BARUFFI</t>
  </si>
  <si>
    <t>B40717</t>
  </si>
  <si>
    <t>GABRIEL HANSEN DA COSTA</t>
  </si>
  <si>
    <t>B40718</t>
  </si>
  <si>
    <t>VANDERLEIA PERIN</t>
  </si>
  <si>
    <t>B40719</t>
  </si>
  <si>
    <t>FELIPE RAFAEL KEHL</t>
  </si>
  <si>
    <t>B40720</t>
  </si>
  <si>
    <t>RAFAEL DE OLIVEIRA RODRIGUES</t>
  </si>
  <si>
    <t>B40721</t>
  </si>
  <si>
    <t>RAFAEL BISPO DA SILVA</t>
  </si>
  <si>
    <t>B40722</t>
  </si>
  <si>
    <t>CLAUDIA ZIGON FERREIRA</t>
  </si>
  <si>
    <t>B40723</t>
  </si>
  <si>
    <t>FERNANDA PORTO ANTONIO</t>
  </si>
  <si>
    <t>B40724</t>
  </si>
  <si>
    <t>JHONATAN JUSTIN DE OLIVEIRA</t>
  </si>
  <si>
    <t>B40725</t>
  </si>
  <si>
    <t>RENATA CONCEICAO DA SILVA BALDUINO</t>
  </si>
  <si>
    <t>B40726</t>
  </si>
  <si>
    <t>RAFAELA NASCIMENTO BUHLER</t>
  </si>
  <si>
    <t>B40727</t>
  </si>
  <si>
    <t>RENAN IESSIM TAVORA</t>
  </si>
  <si>
    <t>B40728</t>
  </si>
  <si>
    <t>GUILHERME OLIVEIRA LIMA</t>
  </si>
  <si>
    <t>B40729</t>
  </si>
  <si>
    <t>ISRAEL CARNIEL MARQUES</t>
  </si>
  <si>
    <t>B40730</t>
  </si>
  <si>
    <t>VINICIUS CHAVES</t>
  </si>
  <si>
    <t>B40731</t>
  </si>
  <si>
    <t>RAMIRO DA CONCEICAO SANTIAGO</t>
  </si>
  <si>
    <t>B40732</t>
  </si>
  <si>
    <t>WILLIAN STOLFI BEGNINI</t>
  </si>
  <si>
    <t>B40733</t>
  </si>
  <si>
    <t>FELIPE MARTIGNONI</t>
  </si>
  <si>
    <t>B40734</t>
  </si>
  <si>
    <t>EVERSON LUCAS SEVERO BRAZ</t>
  </si>
  <si>
    <t>B40735</t>
  </si>
  <si>
    <t>ROBERTA DE SOUZA SILVA</t>
  </si>
  <si>
    <t>B40736</t>
  </si>
  <si>
    <t>ALISSON BERTE</t>
  </si>
  <si>
    <t>B40737</t>
  </si>
  <si>
    <t>JAQUELINE VALDUGA</t>
  </si>
  <si>
    <t>B40738</t>
  </si>
  <si>
    <t>FERNANDA DE MORAES REIS</t>
  </si>
  <si>
    <t>B40739</t>
  </si>
  <si>
    <t>LUCAS BOUVIE</t>
  </si>
  <si>
    <t>B40741</t>
  </si>
  <si>
    <t>ANDRE DA FONTOURA PORT</t>
  </si>
  <si>
    <t>B40742</t>
  </si>
  <si>
    <t>EDUARDO DUMKE</t>
  </si>
  <si>
    <t>B40743</t>
  </si>
  <si>
    <t>WILLIAN RENAN MASERA</t>
  </si>
  <si>
    <t>B40744</t>
  </si>
  <si>
    <t>SANDRO BOENO CANDIDO</t>
  </si>
  <si>
    <t>B40745</t>
  </si>
  <si>
    <t>SIMONE ZUCCONELLI</t>
  </si>
  <si>
    <t>B40746</t>
  </si>
  <si>
    <t>FELIPE VARGAS DA SILVA</t>
  </si>
  <si>
    <t>B40747</t>
  </si>
  <si>
    <t>RAFAEL MORIYUKI MIYAZAKI BARBOSA</t>
  </si>
  <si>
    <t>B40748</t>
  </si>
  <si>
    <t>ANA PAULA DALAVIA VON BOROWSKI</t>
  </si>
  <si>
    <t>B40749</t>
  </si>
  <si>
    <t>NILO JOSE PACHECO FERREIRA</t>
  </si>
  <si>
    <t>B40750</t>
  </si>
  <si>
    <t>JESSICA DE ALMEIDA VIEIRA OSMARINI</t>
  </si>
  <si>
    <t>B40752</t>
  </si>
  <si>
    <t>TIAGO NUNES DOS SANTOS</t>
  </si>
  <si>
    <t>B40753</t>
  </si>
  <si>
    <t>MANILVA PANHO MARCOLIN</t>
  </si>
  <si>
    <t>B40754</t>
  </si>
  <si>
    <t>ALFEU CARLOTO</t>
  </si>
  <si>
    <t>B40755</t>
  </si>
  <si>
    <t>LAUREN ELIZABETE SALVADOR</t>
  </si>
  <si>
    <t>B40756</t>
  </si>
  <si>
    <t>ILMAR CORREA DOS SANTOS FILHO</t>
  </si>
  <si>
    <t>B40757</t>
  </si>
  <si>
    <t>LUCAS ANDRICH GARBIN</t>
  </si>
  <si>
    <t>B40758</t>
  </si>
  <si>
    <t>JUREMA DAS VIRGENS ANDRADE</t>
  </si>
  <si>
    <t>B40759</t>
  </si>
  <si>
    <t>IGOR DE SOUZA CASTRO</t>
  </si>
  <si>
    <t>B40760</t>
  </si>
  <si>
    <t>EVERTON DE MATTOS ROSA</t>
  </si>
  <si>
    <t>B40761</t>
  </si>
  <si>
    <t>WESLLEY GOMES DA SILVA</t>
  </si>
  <si>
    <t>B40762</t>
  </si>
  <si>
    <t>FABRICIA CAROLINE DIAS CORA</t>
  </si>
  <si>
    <t>B40763</t>
  </si>
  <si>
    <t>WANDA WILDE</t>
  </si>
  <si>
    <t>B40764</t>
  </si>
  <si>
    <t>MARUAN ISA HUSEIN HAMAD</t>
  </si>
  <si>
    <t>B40765</t>
  </si>
  <si>
    <t>TALITA CRISTINA OLDONI</t>
  </si>
  <si>
    <t>B40766</t>
  </si>
  <si>
    <t>EDUARDO STROHER DA SILVA</t>
  </si>
  <si>
    <t>B40767</t>
  </si>
  <si>
    <t>RAFAELA BITENCOURT MACEDO</t>
  </si>
  <si>
    <t>B40768</t>
  </si>
  <si>
    <t>MARCOS MARTINS DA SILVA MONTENEGRO</t>
  </si>
  <si>
    <t>B40769</t>
  </si>
  <si>
    <t>EDIANE MARCOLIN VINCENZI</t>
  </si>
  <si>
    <t>B40770</t>
  </si>
  <si>
    <t>POLYANNA GONCALVES ROCHA DE OLIVEIRA</t>
  </si>
  <si>
    <t>B40771</t>
  </si>
  <si>
    <t>MARCELO PEREIRA BRZOSKOWSKI</t>
  </si>
  <si>
    <t>B40773</t>
  </si>
  <si>
    <t>ANDRESSA COSTELLA</t>
  </si>
  <si>
    <t>B40774</t>
  </si>
  <si>
    <t>ROSENARA CARNEIRO DA COSTA</t>
  </si>
  <si>
    <t>B40775</t>
  </si>
  <si>
    <t>E25509</t>
  </si>
  <si>
    <t>ALISSON CARDOSO DA SILVA</t>
  </si>
  <si>
    <t>00100710000000</t>
  </si>
  <si>
    <t>UNIDADE DE ENGENHARIA</t>
  </si>
  <si>
    <t>NAO COMISSIONADO</t>
  </si>
  <si>
    <t>E25511</t>
  </si>
  <si>
    <t>GABRIEL DOS SANTOS SCHERER</t>
  </si>
  <si>
    <t>CONTRATO SUSPENSO</t>
  </si>
  <si>
    <t>E25516</t>
  </si>
  <si>
    <t>GIAN MACIEL MACEDO</t>
  </si>
  <si>
    <t>E25519</t>
  </si>
  <si>
    <t>DARA DAL OSTO MOTTA</t>
  </si>
  <si>
    <t>00100720000000</t>
  </si>
  <si>
    <t>UNIDADE DE GESTAO PATRIMONIAL</t>
  </si>
  <si>
    <t>E25524</t>
  </si>
  <si>
    <t>SARAH DINAH DOS SANTOS BITTENCOURTE</t>
  </si>
  <si>
    <t>00100810000000</t>
  </si>
  <si>
    <t>UNIDADE DE MARKETING</t>
  </si>
  <si>
    <t>E25526</t>
  </si>
  <si>
    <t>ANA LUIZA RAMOS BANDEIRA</t>
  </si>
  <si>
    <t>E25527</t>
  </si>
  <si>
    <t>JONATAS DANIEL DA SILVA GARCIA</t>
  </si>
  <si>
    <t>E25529</t>
  </si>
  <si>
    <t>DANTON ORTIZ BARCELOS</t>
  </si>
  <si>
    <t>00100860000000</t>
  </si>
  <si>
    <t>UNIDADE DE CONTRATACOES E PAGADORIA</t>
  </si>
  <si>
    <t>E25531</t>
  </si>
  <si>
    <t>HELBER BARBOSA ZOMER</t>
  </si>
  <si>
    <t>E25532</t>
  </si>
  <si>
    <t>LEONARDO GABRIEL DA SILVA BAUM</t>
  </si>
  <si>
    <t>E25533</t>
  </si>
  <si>
    <t>JONATHAN JUNIOR MACHADO DA SILVA</t>
  </si>
  <si>
    <t>00100920000000</t>
  </si>
  <si>
    <t>UNIDADE DE LICITACOES E COMPRAS</t>
  </si>
  <si>
    <t>E25534</t>
  </si>
  <si>
    <t>NATALIA BORGES BERNARDES</t>
  </si>
  <si>
    <t>00100490600000</t>
  </si>
  <si>
    <t>RECURSOS-GER CONTROLADORIA DE PASSI</t>
  </si>
  <si>
    <t>E25535</t>
  </si>
  <si>
    <t>LEONARDO PADILHA JESKE</t>
  </si>
  <si>
    <t>E25537</t>
  </si>
  <si>
    <t>SAMUEL MEIRELES DE SOUZA</t>
  </si>
  <si>
    <t>E25539</t>
  </si>
  <si>
    <t>GABRIELLE DE OLIVEIRA SIMAO</t>
  </si>
  <si>
    <t>00100300000000</t>
  </si>
  <si>
    <t>UNIDADE DE GESTAO DE PESSOAS</t>
  </si>
  <si>
    <t>E25541</t>
  </si>
  <si>
    <t>MARCOS HENRIQUE DAMASIO VIEIRA</t>
  </si>
  <si>
    <t>00100900000000</t>
  </si>
  <si>
    <t>BANRISUL CARTOES</t>
  </si>
  <si>
    <t>E25542</t>
  </si>
  <si>
    <t>CAROLINA COSTA DA COSTA</t>
  </si>
  <si>
    <t>RECESSO GOZADO</t>
  </si>
  <si>
    <t>E25543</t>
  </si>
  <si>
    <t>GABRIEL BACK</t>
  </si>
  <si>
    <t>E25544</t>
  </si>
  <si>
    <t>MARIANE CORREA SILVEIRA</t>
  </si>
  <si>
    <t>E25545</t>
  </si>
  <si>
    <t>SOLANO BALERY ROCHA ZANELA</t>
  </si>
  <si>
    <t>E25546</t>
  </si>
  <si>
    <t>GABRIELA WAGNER ESPINDOLA</t>
  </si>
  <si>
    <t>E25547</t>
  </si>
  <si>
    <t>LUCAS VIEIRA ROSO</t>
  </si>
  <si>
    <t>E25550</t>
  </si>
  <si>
    <t>PEDRO AUGUSTO RUPPENTHAL</t>
  </si>
  <si>
    <t>E25551</t>
  </si>
  <si>
    <t>BRUNO VON BOROWSKI</t>
  </si>
  <si>
    <t>E25552</t>
  </si>
  <si>
    <t>VIVIANI MARIA VALIM VIEIRA</t>
  </si>
  <si>
    <t>E25554</t>
  </si>
  <si>
    <t>NATHAN FONSECA FERNANDES</t>
  </si>
  <si>
    <t>E25556</t>
  </si>
  <si>
    <t>FERNANDO LUIS COMIN</t>
  </si>
  <si>
    <t>E25557</t>
  </si>
  <si>
    <t>JULIO FARIAS IGLESIAS</t>
  </si>
  <si>
    <t>E25559</t>
  </si>
  <si>
    <t>DOUGLAS SANTOS DA SILVA</t>
  </si>
  <si>
    <t>E25561</t>
  </si>
  <si>
    <t>DANIEL BERLANDA ZANFERRARI</t>
  </si>
  <si>
    <t>E25562</t>
  </si>
  <si>
    <t>NAIANA PAVANELO DOS SANTOS</t>
  </si>
  <si>
    <t>E25563</t>
  </si>
  <si>
    <t>LUCAS QUINTANA FISCHER</t>
  </si>
  <si>
    <t>E25564</t>
  </si>
  <si>
    <t>GRACIELA SOARES DA SILVA</t>
  </si>
  <si>
    <t>E25565</t>
  </si>
  <si>
    <t>LETICIA SILVA DA SILVA</t>
  </si>
  <si>
    <t>E25566</t>
  </si>
  <si>
    <t>JULIO CEZAR FONSECA DA SILVA</t>
  </si>
  <si>
    <t>E25567</t>
  </si>
  <si>
    <t>GABRIEL SPADARI BRANDEBURSKI</t>
  </si>
  <si>
    <t>E25568</t>
  </si>
  <si>
    <t>ADRIELLE SOBRINHO DE SOUSA</t>
  </si>
  <si>
    <t>E25569</t>
  </si>
  <si>
    <t>LUANA ROSA DA SILVA</t>
  </si>
  <si>
    <t>E25570</t>
  </si>
  <si>
    <t>HELLEN VARGAS ALENCAR</t>
  </si>
  <si>
    <t>E25571</t>
  </si>
  <si>
    <t>GABRIEL DIAS MARISCO</t>
  </si>
  <si>
    <t>E25572</t>
  </si>
  <si>
    <t>BRUNA LENCINA BOEIRA</t>
  </si>
  <si>
    <t>E25573</t>
  </si>
  <si>
    <t>DANIELA MARILEI PEREZ</t>
  </si>
  <si>
    <t>E25574</t>
  </si>
  <si>
    <t>NATALIA PINHEIRO GAIECKI</t>
  </si>
  <si>
    <t>E25575</t>
  </si>
  <si>
    <t>VINICIUS DA SILVA VASATA</t>
  </si>
  <si>
    <t>E25576</t>
  </si>
  <si>
    <t>JOAO PEDRO PEREGRINA DE CAMARGO</t>
  </si>
  <si>
    <t>E25577</t>
  </si>
  <si>
    <t>JENIFFER RODRIGUES SIQUEIRA</t>
  </si>
  <si>
    <t>E25578</t>
  </si>
  <si>
    <t>NICOLE TREIN ROBINSON</t>
  </si>
  <si>
    <t>E25579</t>
  </si>
  <si>
    <t>GUILHERME FELIPE HORLLE</t>
  </si>
  <si>
    <t>E25580</t>
  </si>
  <si>
    <t>TAMIRES LORETO DE MORAES</t>
  </si>
  <si>
    <t>E25581</t>
  </si>
  <si>
    <t>DIENIFER DA SILVA</t>
  </si>
  <si>
    <t>E25582</t>
  </si>
  <si>
    <t>OTAVIO DALLAGNOL DE OLIVEIRA</t>
  </si>
  <si>
    <t>E25583</t>
  </si>
  <si>
    <t>LUIS FILIPE HOFFMANN</t>
  </si>
  <si>
    <t>E25584</t>
  </si>
  <si>
    <t>GILVAN VOIGT LOPES</t>
  </si>
  <si>
    <t>E25585</t>
  </si>
  <si>
    <t>PATRICIA SUELEN KOCH</t>
  </si>
  <si>
    <t>E25586</t>
  </si>
  <si>
    <t>VITOR LARRI VIST</t>
  </si>
  <si>
    <t>E25588</t>
  </si>
  <si>
    <t>JEAN CARLOS RAMON DA SILVA</t>
  </si>
  <si>
    <t>E25589</t>
  </si>
  <si>
    <t>GIOVANA IRIGARAY DE BEM</t>
  </si>
  <si>
    <t>E25590</t>
  </si>
  <si>
    <t>JULIA LOPES CONCEICAO</t>
  </si>
  <si>
    <t>E25591</t>
  </si>
  <si>
    <t>FABIANO ALEIXO</t>
  </si>
  <si>
    <t>E25592</t>
  </si>
  <si>
    <t>THALIA DOS SANTOS LISTAO</t>
  </si>
  <si>
    <t>E25593</t>
  </si>
  <si>
    <t>THALES PEREIRA PRZIBILSKI DIAS</t>
  </si>
  <si>
    <t>E25594</t>
  </si>
  <si>
    <t>ARIANE CRISTIANE KOHL</t>
  </si>
  <si>
    <t>E25595</t>
  </si>
  <si>
    <t>EDUARDO FARIA BARRIOS</t>
  </si>
  <si>
    <t>E25596</t>
  </si>
  <si>
    <t>JULIANA GOMES DOS SANTOS</t>
  </si>
  <si>
    <t>E25599</t>
  </si>
  <si>
    <t>JANE ZAUZA</t>
  </si>
  <si>
    <t>E25600</t>
  </si>
  <si>
    <t>KARLA JACOB DIETRICH</t>
  </si>
  <si>
    <t>E25601</t>
  </si>
  <si>
    <t>TAIS SILVEIRA DE ANDRADE</t>
  </si>
  <si>
    <t>E25602</t>
  </si>
  <si>
    <t>SABRINA SCHMITZ</t>
  </si>
  <si>
    <t>E25603</t>
  </si>
  <si>
    <t>JEFERSON DANIEL SCHRODER</t>
  </si>
  <si>
    <t>E25604</t>
  </si>
  <si>
    <t>LEILA GUADAGNIN DELLA BONA</t>
  </si>
  <si>
    <t>E25605</t>
  </si>
  <si>
    <t>CASSIA DA SILVA SILVA</t>
  </si>
  <si>
    <t>E25607</t>
  </si>
  <si>
    <t>JULIANO OLIVEIRA TEIXEIRA</t>
  </si>
  <si>
    <t>E25608</t>
  </si>
  <si>
    <t>ANDRE DOS SANTOS FRAGA</t>
  </si>
  <si>
    <t>E25609</t>
  </si>
  <si>
    <t>MORGANA MELLO BEVILACQUA</t>
  </si>
  <si>
    <t>E25610</t>
  </si>
  <si>
    <t>ANGELA BEATRIZ ROJAHN</t>
  </si>
  <si>
    <t>E25611</t>
  </si>
  <si>
    <t>NATHALIA SILVA DA COSTA</t>
  </si>
  <si>
    <t>E25612</t>
  </si>
  <si>
    <t>JULIA MACHADO DA SILVA</t>
  </si>
  <si>
    <t>E25613</t>
  </si>
  <si>
    <t>LAURA BOHRER</t>
  </si>
  <si>
    <t>E25614</t>
  </si>
  <si>
    <t>ADRIANO PEREIRA TASSINARI</t>
  </si>
  <si>
    <t>E25615</t>
  </si>
  <si>
    <t>BEATRIZ LEAO FONSECA CAVALCANTE</t>
  </si>
  <si>
    <t>E25616</t>
  </si>
  <si>
    <t>DANIELE CUSTODIA CORREA</t>
  </si>
  <si>
    <t>E25617</t>
  </si>
  <si>
    <t>JULIANO MACIEL DE SOUZA</t>
  </si>
  <si>
    <t>E25619</t>
  </si>
  <si>
    <t>GUILHERME DELAVALD</t>
  </si>
  <si>
    <t>E25620</t>
  </si>
  <si>
    <t>ALANA SILVA BERLANDA</t>
  </si>
  <si>
    <t>E25621</t>
  </si>
  <si>
    <t>GUSTAVO CECCONELLO SCHEFFER DA LUZ</t>
  </si>
  <si>
    <t>E25623</t>
  </si>
  <si>
    <t>HELOISA EL HATAL DE SOUZA</t>
  </si>
  <si>
    <t>E25624</t>
  </si>
  <si>
    <t>LUANA SILVEIRA ARAUJO</t>
  </si>
  <si>
    <t>E25625</t>
  </si>
  <si>
    <t>LUIS PEDRO ERTHAL</t>
  </si>
  <si>
    <t>E25626</t>
  </si>
  <si>
    <t>SIDNEI DA GAMA NUNES</t>
  </si>
  <si>
    <t>E25627</t>
  </si>
  <si>
    <t>KLEITON FELIPE DIEHL</t>
  </si>
  <si>
    <t>E25628</t>
  </si>
  <si>
    <t>CLECIMAR DA COSTA</t>
  </si>
  <si>
    <t>E25631</t>
  </si>
  <si>
    <t>CASSIO MULLER BOLZAN</t>
  </si>
  <si>
    <t>E25632</t>
  </si>
  <si>
    <t>ADRIANO DORNELES WOUTERS</t>
  </si>
  <si>
    <t>E25633</t>
  </si>
  <si>
    <t>GUSTAVO DA SILVA BEUREN</t>
  </si>
  <si>
    <t>E25634</t>
  </si>
  <si>
    <t>RENATA DE SOUZA DELAZERI</t>
  </si>
  <si>
    <t>E25635</t>
  </si>
  <si>
    <t>MARIA JULIA DA CRUZ</t>
  </si>
  <si>
    <t>E25636</t>
  </si>
  <si>
    <t>LUISA DA SILVA DREWANZ</t>
  </si>
  <si>
    <t>E25637</t>
  </si>
  <si>
    <t>ANDRESSA OLIVEIRA DA ROSA</t>
  </si>
  <si>
    <t>E25638</t>
  </si>
  <si>
    <t>LEONARDO LUIZ COLE</t>
  </si>
  <si>
    <t>E25639</t>
  </si>
  <si>
    <t>ANA PAULA DE MELLO KICH</t>
  </si>
  <si>
    <t>E25640</t>
  </si>
  <si>
    <t>CASSIO CHALME DE MENDONCA</t>
  </si>
  <si>
    <t>E25641</t>
  </si>
  <si>
    <t>GABRIELA DE ALMEIDA COELHO</t>
  </si>
  <si>
    <t>E25642</t>
  </si>
  <si>
    <t>FELIPE TAVARES DORNELES</t>
  </si>
  <si>
    <t>E25643</t>
  </si>
  <si>
    <t>DOUGLAS LUZ DA SILVEIRA</t>
  </si>
  <si>
    <t>E25644</t>
  </si>
  <si>
    <t>BEATRIZ MARIA BLASCZIKIEVIEZ</t>
  </si>
  <si>
    <t>E25645</t>
  </si>
  <si>
    <t>DAIANE GOMES</t>
  </si>
  <si>
    <t>E25646</t>
  </si>
  <si>
    <t>MATHEUS SIPPEL KERN</t>
  </si>
  <si>
    <t>E25647</t>
  </si>
  <si>
    <t>ANGELICA SANTOS DE ALMEIDA</t>
  </si>
  <si>
    <t>E25648</t>
  </si>
  <si>
    <t>DARLENE BIANCA AREND</t>
  </si>
  <si>
    <t>E25649</t>
  </si>
  <si>
    <t>MAYARA BERTAZO GAUBE</t>
  </si>
  <si>
    <t>E25650</t>
  </si>
  <si>
    <t>LEONARDO EIDELWEIN DO AMARAL</t>
  </si>
  <si>
    <t>E25651</t>
  </si>
  <si>
    <t>MARIELE GODINHO DA SILVA</t>
  </si>
  <si>
    <t>E25652</t>
  </si>
  <si>
    <t>RAFAEL STORCK DE SOTTO MAYOR</t>
  </si>
  <si>
    <t>E25654</t>
  </si>
  <si>
    <t>AMANDA DA ROSA CARDOSO</t>
  </si>
  <si>
    <t>E25657</t>
  </si>
  <si>
    <t>CARLA RAFAELA GRIEBELER</t>
  </si>
  <si>
    <t>E25658</t>
  </si>
  <si>
    <t>ARTHUR BECKER</t>
  </si>
  <si>
    <t>E25659</t>
  </si>
  <si>
    <t>FELIPE AZUAGA DE LUCENA</t>
  </si>
  <si>
    <t>E25660</t>
  </si>
  <si>
    <t>JULIANE DALINE BOTH ELLWANGER</t>
  </si>
  <si>
    <t>E25663</t>
  </si>
  <si>
    <t>DEISE LUCIARA MELLO MARQUES</t>
  </si>
  <si>
    <t>E25664</t>
  </si>
  <si>
    <t>ANA CLAUDIA DO NASCIMENTO</t>
  </si>
  <si>
    <t>E25665</t>
  </si>
  <si>
    <t>ADEMILSON CESAR LOPES</t>
  </si>
  <si>
    <t>E25666</t>
  </si>
  <si>
    <t>DANIEL DA ROSA</t>
  </si>
  <si>
    <t>E25667</t>
  </si>
  <si>
    <t>E25668</t>
  </si>
  <si>
    <t>MARCIO LAURENO WERNER</t>
  </si>
  <si>
    <t>E25669</t>
  </si>
  <si>
    <t>WILLIAM PRUX</t>
  </si>
  <si>
    <t>E25671</t>
  </si>
  <si>
    <t>GEISON AFONSO OLIVEIRA</t>
  </si>
  <si>
    <t>E25672</t>
  </si>
  <si>
    <t>JULIA EINSFELD</t>
  </si>
  <si>
    <t>E25673</t>
  </si>
  <si>
    <t>CARINE DA ROSA JOSE</t>
  </si>
  <si>
    <t>E25674</t>
  </si>
  <si>
    <t>CLAUDIA DA ROCHA NOGUEIRA</t>
  </si>
  <si>
    <t>E25675</t>
  </si>
  <si>
    <t>DARA DA COSTA DAHMER</t>
  </si>
  <si>
    <t>E25676</t>
  </si>
  <si>
    <t>JESSICA SIQUEIRA DE CAMARGO</t>
  </si>
  <si>
    <t>E25677</t>
  </si>
  <si>
    <t>MAURICIO RICARDO DA CRUZ</t>
  </si>
  <si>
    <t>E25678</t>
  </si>
  <si>
    <t>LUCAS SILVESTRE ALMEIDA</t>
  </si>
  <si>
    <t>E25679</t>
  </si>
  <si>
    <t>JULIANA GARCIA MESSA MACHADO</t>
  </si>
  <si>
    <t>E25680</t>
  </si>
  <si>
    <t>THIAGO DUMMER FERREIRA</t>
  </si>
  <si>
    <t>E25683</t>
  </si>
  <si>
    <t>THAIS DANIELA BAIERLE</t>
  </si>
  <si>
    <t>E25684</t>
  </si>
  <si>
    <t>JULIA VALDAMERI BETTONI</t>
  </si>
  <si>
    <t>E25685</t>
  </si>
  <si>
    <t>BRUNO MACHADO VIEIRA</t>
  </si>
  <si>
    <t>E25687</t>
  </si>
  <si>
    <t>KETLYN DOS SANTOS DUTRA</t>
  </si>
  <si>
    <t>E25688</t>
  </si>
  <si>
    <t>RAFAELA DORNELES VERDUM</t>
  </si>
  <si>
    <t>E25689</t>
  </si>
  <si>
    <t>MILENE DE LIMA DA FONSECA</t>
  </si>
  <si>
    <t>E25690</t>
  </si>
  <si>
    <t>ANTONIO DIEGO FAVIN</t>
  </si>
  <si>
    <t>E25691</t>
  </si>
  <si>
    <t>FELIPE PORTELLA KLEIN</t>
  </si>
  <si>
    <t>E25692</t>
  </si>
  <si>
    <t>SABRINA DE FREITAS</t>
  </si>
  <si>
    <t>E25694</t>
  </si>
  <si>
    <t>DENISE DAVID BETAT</t>
  </si>
  <si>
    <t>E25695</t>
  </si>
  <si>
    <t>LUCILIA PEREIRA BATISTA</t>
  </si>
  <si>
    <t>E25696</t>
  </si>
  <si>
    <t>VIVIAN GUIMARAES ROSA</t>
  </si>
  <si>
    <t>E25697</t>
  </si>
  <si>
    <t>CLAIDIR ROSANE KOHL</t>
  </si>
  <si>
    <t>E25699</t>
  </si>
  <si>
    <t>RAFAEL DOS SANTOS MONTE</t>
  </si>
  <si>
    <t>E25700</t>
  </si>
  <si>
    <t>ATAINA DAINARA DICKOW</t>
  </si>
  <si>
    <t>E25701</t>
  </si>
  <si>
    <t>ANDRESSA LAIS BAGOLIN FLOR</t>
  </si>
  <si>
    <t>E25702</t>
  </si>
  <si>
    <t>JULIA DA MOTTA ACAUAN</t>
  </si>
  <si>
    <t>E25703</t>
  </si>
  <si>
    <t>VINICIUS PEDROLO BOURSCHEID</t>
  </si>
  <si>
    <t>E25704</t>
  </si>
  <si>
    <t>MARCIA GABRIANE NEITZKE MUNSBERG</t>
  </si>
  <si>
    <t>E25705</t>
  </si>
  <si>
    <t>IGOR SCHNEIDER</t>
  </si>
  <si>
    <t>E25706</t>
  </si>
  <si>
    <t>SABRINA HECK</t>
  </si>
  <si>
    <t>E25707</t>
  </si>
  <si>
    <t>LOIZA SOUZA MACHADO</t>
  </si>
  <si>
    <t>E25708</t>
  </si>
  <si>
    <t>FERNANDA BIRKHAHN REIS</t>
  </si>
  <si>
    <t>E25709</t>
  </si>
  <si>
    <t>JAQUELINE CAPPELLETTI</t>
  </si>
  <si>
    <t>E25710</t>
  </si>
  <si>
    <t>GRAZIELE LUZ DUTRA</t>
  </si>
  <si>
    <t>E25711</t>
  </si>
  <si>
    <t>MARCO ANTONIO SENTI SILVA</t>
  </si>
  <si>
    <t>E25712</t>
  </si>
  <si>
    <t>PAMMELA SEIBERLICK REIS</t>
  </si>
  <si>
    <t>E25713</t>
  </si>
  <si>
    <t>JANICE KERBER HECKLER</t>
  </si>
  <si>
    <t>E25714</t>
  </si>
  <si>
    <t>GABRIELA BENITES VOLOSKI</t>
  </si>
  <si>
    <t>E25716</t>
  </si>
  <si>
    <t>LARISSA GONCALVES CASARA</t>
  </si>
  <si>
    <t>E25717</t>
  </si>
  <si>
    <t>BRUNO CASSIO TEIXEIRA DA SILVA</t>
  </si>
  <si>
    <t>E25718</t>
  </si>
  <si>
    <t>DOUGLAS DA SILVA SILVEIRA</t>
  </si>
  <si>
    <t>E25720</t>
  </si>
  <si>
    <t>JULIO CESAR MARTINELLI FAVARETTO</t>
  </si>
  <si>
    <t>E25721</t>
  </si>
  <si>
    <t>VICTOR MATHEUS MACHADO SANTOS</t>
  </si>
  <si>
    <t>E25722</t>
  </si>
  <si>
    <t>ROGER DE ALBUQUERQUE SUBTIL</t>
  </si>
  <si>
    <t>E25724</t>
  </si>
  <si>
    <t>KATRINI SANTOS BRUSH</t>
  </si>
  <si>
    <t>E25725</t>
  </si>
  <si>
    <t>FABRICIO HARTMANN SCOLARI</t>
  </si>
  <si>
    <t>E25726</t>
  </si>
  <si>
    <t>SAMANTA JACOBUS</t>
  </si>
  <si>
    <t>E25727</t>
  </si>
  <si>
    <t>GABRIELA DA SILVA PADILHA</t>
  </si>
  <si>
    <t>E25729</t>
  </si>
  <si>
    <t>NICHOLAS CASTRO RAMBO</t>
  </si>
  <si>
    <t>E25730</t>
  </si>
  <si>
    <t>EMERSON JUNIOR KLEIN BORBA</t>
  </si>
  <si>
    <t>E25731</t>
  </si>
  <si>
    <t>LUCAS RICARDO VIDORI</t>
  </si>
  <si>
    <t>E25732</t>
  </si>
  <si>
    <t>MONIQUE ARRUDA DA SILVA</t>
  </si>
  <si>
    <t>E25734</t>
  </si>
  <si>
    <t>LUIS HENRIQUE TOLEDO SOARES</t>
  </si>
  <si>
    <t>E25735</t>
  </si>
  <si>
    <t>SILVIA AUREA DA SILVA</t>
  </si>
  <si>
    <t>E25736</t>
  </si>
  <si>
    <t>PAMELA TAMARA SEEWALD</t>
  </si>
  <si>
    <t>E25737</t>
  </si>
  <si>
    <t>GABRIELA SARTORI DA SILVA</t>
  </si>
  <si>
    <t>E25738</t>
  </si>
  <si>
    <t>WILLIAN SILVA LEAL</t>
  </si>
  <si>
    <t>E25739</t>
  </si>
  <si>
    <t>ROCHELE GUTIERRES DA ROSA LAMPERT</t>
  </si>
  <si>
    <t>E25740</t>
  </si>
  <si>
    <t>MARCIANE AMAILI FAES</t>
  </si>
  <si>
    <t>E25741</t>
  </si>
  <si>
    <t>BRUNO ENNES MILANO DO CANTO</t>
  </si>
  <si>
    <t>E25742</t>
  </si>
  <si>
    <t>ALINE RICARDO GONCALVES</t>
  </si>
  <si>
    <t>E25743</t>
  </si>
  <si>
    <t>LEA ROSELAINE CAMPODONIO MACHADO</t>
  </si>
  <si>
    <t>E25744</t>
  </si>
  <si>
    <t>JOSIANE JARLISE TRASEL</t>
  </si>
  <si>
    <t>E25745</t>
  </si>
  <si>
    <t>NATALIA DIAS ARENA</t>
  </si>
  <si>
    <t>E25746</t>
  </si>
  <si>
    <t>ATAUANA SOARES DUARTE</t>
  </si>
  <si>
    <t>E25747</t>
  </si>
  <si>
    <t>LETICIA ARGENTA SUSIN</t>
  </si>
  <si>
    <t>E25748</t>
  </si>
  <si>
    <t>JANAINA BECKER RIBEIRO</t>
  </si>
  <si>
    <t>E25749</t>
  </si>
  <si>
    <t>PATRICIA SAMPAIO PEDROTTI</t>
  </si>
  <si>
    <t>E25750</t>
  </si>
  <si>
    <t>SARA LEMOS DA SILVA</t>
  </si>
  <si>
    <t>E25751</t>
  </si>
  <si>
    <t>MICHELE DE OLIVEIRA BERNARDO</t>
  </si>
  <si>
    <t>E25752</t>
  </si>
  <si>
    <t>LIANA KNACKFUSS SEVERO</t>
  </si>
  <si>
    <t>E25753</t>
  </si>
  <si>
    <t>MONICA PEDROSO RINGUES</t>
  </si>
  <si>
    <t>E25754</t>
  </si>
  <si>
    <t>LETICIA SILVEIRA GARCIA</t>
  </si>
  <si>
    <t>E25755</t>
  </si>
  <si>
    <t>LUCAS RUSCHEL DE ASSUMPCAO</t>
  </si>
  <si>
    <t>E25756</t>
  </si>
  <si>
    <t>LEONARDO CERVINSKI</t>
  </si>
  <si>
    <t>E25757</t>
  </si>
  <si>
    <t>NELMA LEITES FLORES</t>
  </si>
  <si>
    <t>E25759</t>
  </si>
  <si>
    <t>SILUANA PERETTO</t>
  </si>
  <si>
    <t>E25760</t>
  </si>
  <si>
    <t>LIZIANE SARTURI</t>
  </si>
  <si>
    <t>E25761</t>
  </si>
  <si>
    <t>LEONARDO CONCEICAO BOULANGER</t>
  </si>
  <si>
    <t>E25762</t>
  </si>
  <si>
    <t>ANNA KAROLINE SCHARCHT</t>
  </si>
  <si>
    <t>E25763</t>
  </si>
  <si>
    <t>ANDERSON SILVA BOM</t>
  </si>
  <si>
    <t>E25765</t>
  </si>
  <si>
    <t>LUCAS DALVANI RHODE</t>
  </si>
  <si>
    <t>E25766</t>
  </si>
  <si>
    <t>BRUNA DE OLIVEIRA ZUSE</t>
  </si>
  <si>
    <t>E25767</t>
  </si>
  <si>
    <t>VERONICA BOTELHO DE SOUZA</t>
  </si>
  <si>
    <t>E25768</t>
  </si>
  <si>
    <t>DAIANA DE OLIVEIRA FRIGO</t>
  </si>
  <si>
    <t>E25769</t>
  </si>
  <si>
    <t>GEOVANA PINHEIRO SOARES DE FARIAS</t>
  </si>
  <si>
    <t>E25770</t>
  </si>
  <si>
    <t>WILSON ALVES MACKIAS DA ROSA</t>
  </si>
  <si>
    <t>E25771</t>
  </si>
  <si>
    <t>MARCIA BONINI CONTRI</t>
  </si>
  <si>
    <t>E25772</t>
  </si>
  <si>
    <t>ANDERSON FELIPE CEZAR CORACINI</t>
  </si>
  <si>
    <t>E25773</t>
  </si>
  <si>
    <t>ALINE CAMERA</t>
  </si>
  <si>
    <t>E25775</t>
  </si>
  <si>
    <t>DAVIT HARTMANN</t>
  </si>
  <si>
    <t>E25776</t>
  </si>
  <si>
    <t>VALDAIR PINTO CENTENO JUNIOR</t>
  </si>
  <si>
    <t>E25777</t>
  </si>
  <si>
    <t>MARIANA MENEZES FARIAS</t>
  </si>
  <si>
    <t>E25778</t>
  </si>
  <si>
    <t>TAINARA FERREIRA</t>
  </si>
  <si>
    <t>E25780</t>
  </si>
  <si>
    <t>JULIA NICOLI REICHERT</t>
  </si>
  <si>
    <t>E25781</t>
  </si>
  <si>
    <t>MAURICIO FERNANDES</t>
  </si>
  <si>
    <t>E25782</t>
  </si>
  <si>
    <t>CLELIA DANIELE HOFFMANN GOMES</t>
  </si>
  <si>
    <t>E25783</t>
  </si>
  <si>
    <t>EDUARDO LUIS RITTER</t>
  </si>
  <si>
    <t>E25784</t>
  </si>
  <si>
    <t>PATRICK GOMES DE OLIVEIRA</t>
  </si>
  <si>
    <t>E25785</t>
  </si>
  <si>
    <t>ISADORA DA SILVA FERREIRA</t>
  </si>
  <si>
    <t>E25787</t>
  </si>
  <si>
    <t>CAIRUSA LEANGE CORREA FERREIRA</t>
  </si>
  <si>
    <t>E25788</t>
  </si>
  <si>
    <t>WILLIAN HENRICHSEN</t>
  </si>
  <si>
    <t>E25789</t>
  </si>
  <si>
    <t>LARISSA ROST RETZLAF</t>
  </si>
  <si>
    <t>E25790</t>
  </si>
  <si>
    <t>FERNANDA LUIZA MAHL</t>
  </si>
  <si>
    <t>E25791</t>
  </si>
  <si>
    <t>FABIO SOARES PINTO</t>
  </si>
  <si>
    <t>E25792</t>
  </si>
  <si>
    <t>FABIO COMIN</t>
  </si>
  <si>
    <t>E25793</t>
  </si>
  <si>
    <t>DANIELE DORNELES DE LOURENCO</t>
  </si>
  <si>
    <t>E25794</t>
  </si>
  <si>
    <t>DIENIFER BAUER GONCALVES</t>
  </si>
  <si>
    <t>E25795</t>
  </si>
  <si>
    <t>EDMAR ANDRE GIUSTI</t>
  </si>
  <si>
    <t>E25797</t>
  </si>
  <si>
    <t>AMADEU HENRIQUE OURIQUE DA SILVA</t>
  </si>
  <si>
    <t>E25798</t>
  </si>
  <si>
    <t>FABIELI OLIVEIRA DE ALMEIDA WEBER</t>
  </si>
  <si>
    <t>E25799</t>
  </si>
  <si>
    <t>ALINE SANHUDO DA SILVA</t>
  </si>
  <si>
    <t>E25800</t>
  </si>
  <si>
    <t>HITALO PRADO DE OLIVEIRA</t>
  </si>
  <si>
    <t>E25801</t>
  </si>
  <si>
    <t>LUCAS MESCH FERREIRA DA SILVA</t>
  </si>
  <si>
    <t>00100460000000</t>
  </si>
  <si>
    <t>UNIDADE POLITICA CREDITO ANALISE RI</t>
  </si>
  <si>
    <t>E25802</t>
  </si>
  <si>
    <t>MAISA DE MOURA</t>
  </si>
  <si>
    <t>00100460311100</t>
  </si>
  <si>
    <t>RISCO-GEPRG-GESTAO RISCO</t>
  </si>
  <si>
    <t>E25803</t>
  </si>
  <si>
    <t>RHUAN PIVETTA BESKOW</t>
  </si>
  <si>
    <t>E25804</t>
  </si>
  <si>
    <t>GIORDANO SPENCER E SOUZA</t>
  </si>
  <si>
    <t>00100270000000</t>
  </si>
  <si>
    <t>UNIDADE DE GESTAO CORPORATIVA</t>
  </si>
  <si>
    <t>E25805</t>
  </si>
  <si>
    <t>GABRIEL SILVA PERLI</t>
  </si>
  <si>
    <t>E25807</t>
  </si>
  <si>
    <t>RUBENS FERREIRA WITT</t>
  </si>
  <si>
    <t>E25808</t>
  </si>
  <si>
    <t>GUILHERME DE NARDIN</t>
  </si>
  <si>
    <t>E25809</t>
  </si>
  <si>
    <t>VITOR MIGUEL MEDEIROS GUZI</t>
  </si>
  <si>
    <t>E25810</t>
  </si>
  <si>
    <t>ANDERSON PETTENON BANDEIRA</t>
  </si>
  <si>
    <t>E25811</t>
  </si>
  <si>
    <t>ISADORA OLIVEIRA TESTA DA SILVA</t>
  </si>
  <si>
    <t>E25812</t>
  </si>
  <si>
    <t>MAGUEL KNEIB FIGUEIRO</t>
  </si>
  <si>
    <t>E25813</t>
  </si>
  <si>
    <t>LEONARDO DALLA VALENTINA</t>
  </si>
  <si>
    <t>00100600000000</t>
  </si>
  <si>
    <t>UNIDADE DE CREDITO</t>
  </si>
  <si>
    <t>E25814</t>
  </si>
  <si>
    <t>PEDRO NACHTIGAL DE LIMA</t>
  </si>
  <si>
    <t>E25815</t>
  </si>
  <si>
    <t>JEAN CARLOS CORREA</t>
  </si>
  <si>
    <t>E25816</t>
  </si>
  <si>
    <t>RAFAELA CARDOSO VIEIRA</t>
  </si>
  <si>
    <t>00100830000000</t>
  </si>
  <si>
    <t>UNIDADE DE NEGOCIOS ESPECIAIS</t>
  </si>
  <si>
    <t>E25817</t>
  </si>
  <si>
    <t>GERONIMO NUNES PADILHA</t>
  </si>
  <si>
    <t>E25818</t>
  </si>
  <si>
    <t>GABRIELA WILLE CLASEN</t>
  </si>
  <si>
    <t>00100330000000</t>
  </si>
  <si>
    <t>UNIDADE COMERCIAL CORPORATIVA</t>
  </si>
  <si>
    <t>E25819</t>
  </si>
  <si>
    <t>ANDREI SCHROEDER</t>
  </si>
  <si>
    <t>00102111300000</t>
  </si>
  <si>
    <t>DIRETORIA-GER DE VENDAS PROGRAMADAS</t>
  </si>
  <si>
    <t>E25820</t>
  </si>
  <si>
    <t>LUCCA POZZA DE LIMA</t>
  </si>
  <si>
    <t>E25821</t>
  </si>
  <si>
    <t>CAROLINA VALLE AMORIM</t>
  </si>
  <si>
    <t>E25823</t>
  </si>
  <si>
    <t>PABLO CARDOSO DA SILVA</t>
  </si>
  <si>
    <t>E25825</t>
  </si>
  <si>
    <t>VITOR ALVES DA LUZ JUNIOR</t>
  </si>
  <si>
    <t>E25826</t>
  </si>
  <si>
    <t>BRUNA CRISTIANE DIAS PEREIRA</t>
  </si>
  <si>
    <t>E25827</t>
  </si>
  <si>
    <t>GUILHERME FONSECA CORREA</t>
  </si>
  <si>
    <t>E25829</t>
  </si>
  <si>
    <t>DAIANE PEGLOW DUARTE</t>
  </si>
  <si>
    <t>E25830</t>
  </si>
  <si>
    <t>THAIS OLIVEIRA FERRI</t>
  </si>
  <si>
    <t>E25831</t>
  </si>
  <si>
    <t>ERIC LIVIERA</t>
  </si>
  <si>
    <t>E25832</t>
  </si>
  <si>
    <t>ELIZA ANDREIA WESTHAUSER</t>
  </si>
  <si>
    <t>E25833</t>
  </si>
  <si>
    <t>BRUNO MENTZ BOUCHARDET</t>
  </si>
  <si>
    <t>E25834</t>
  </si>
  <si>
    <t>MARIANA COSTA MATIAS</t>
  </si>
  <si>
    <t>ATENDIMENTO-GB-GERENCIA BANRIPONTOS</t>
  </si>
  <si>
    <t>E25835</t>
  </si>
  <si>
    <t>KAREN LAMERA</t>
  </si>
  <si>
    <t>00100440000000</t>
  </si>
  <si>
    <t>ASSESSORIA JURIDICA</t>
  </si>
  <si>
    <t>E25837</t>
  </si>
  <si>
    <t>GABRIEL VAZ GIACOMELLI</t>
  </si>
  <si>
    <t>E25838</t>
  </si>
  <si>
    <t>MARIANA SEVERO DA SILVA</t>
  </si>
  <si>
    <t>E25840</t>
  </si>
  <si>
    <t>TAINARA AMANDA SCHWARZER</t>
  </si>
  <si>
    <t>E25841</t>
  </si>
  <si>
    <t>RODRIGO ZUCHETTO</t>
  </si>
  <si>
    <t>E25842</t>
  </si>
  <si>
    <t>MARIA LUISA LAMB SOUTO</t>
  </si>
  <si>
    <t>00101150000000</t>
  </si>
  <si>
    <t>UNIDADE FINANCEIRA</t>
  </si>
  <si>
    <t>E25843</t>
  </si>
  <si>
    <t>DOUGLAS COLARES DA SILVEIRA</t>
  </si>
  <si>
    <t>E25844</t>
  </si>
  <si>
    <t>CARLA JACQUELINE MARTINS</t>
  </si>
  <si>
    <t>E25845</t>
  </si>
  <si>
    <t>ELISANA DE MARIA GRAUKE TAKAHAMA</t>
  </si>
  <si>
    <t>E25846</t>
  </si>
  <si>
    <t>LAURA DE OLIVEIRA LANDEIRA</t>
  </si>
  <si>
    <t>E25847</t>
  </si>
  <si>
    <t>LEONARDO LACERDA CAIRES</t>
  </si>
  <si>
    <t>E25848</t>
  </si>
  <si>
    <t>ISADORA ALANO DA SILVA</t>
  </si>
  <si>
    <t>E25849</t>
  </si>
  <si>
    <t>DANIEL RAUBER</t>
  </si>
  <si>
    <t>E25850</t>
  </si>
  <si>
    <t>PRISCILA MEDEIROS DA SILVA</t>
  </si>
  <si>
    <t>E25851</t>
  </si>
  <si>
    <t>ANDRESSA ALVES BENJAMIN</t>
  </si>
  <si>
    <t>E25852</t>
  </si>
  <si>
    <t>MARCIANE SILVEIRA DA ROSA</t>
  </si>
  <si>
    <t>E25853</t>
  </si>
  <si>
    <t>TAILINE SILVA MIOLI</t>
  </si>
  <si>
    <t>E25855</t>
  </si>
  <si>
    <t>ROGER CADENA DE ASSUNPCAO</t>
  </si>
  <si>
    <t>E25856</t>
  </si>
  <si>
    <t>PHILIPE GUILHERME ZIANI PORT</t>
  </si>
  <si>
    <t>E25857</t>
  </si>
  <si>
    <t>RAFAEL LUNKES MACHADO</t>
  </si>
  <si>
    <t>E25858</t>
  </si>
  <si>
    <t>KELLEN ALINE LINKE</t>
  </si>
  <si>
    <t>E25859</t>
  </si>
  <si>
    <t>WILLIAM RICARDO BARBIERI NUNES</t>
  </si>
  <si>
    <t>E25860</t>
  </si>
  <si>
    <t>MARINA DOS SANTOS LOPES</t>
  </si>
  <si>
    <t>E25861</t>
  </si>
  <si>
    <t>KATYELY KNEVITZ VENTURA</t>
  </si>
  <si>
    <t>E25862</t>
  </si>
  <si>
    <t>ANDRE FINATTO DONASSOLO</t>
  </si>
  <si>
    <t>E25863</t>
  </si>
  <si>
    <t>GUSTAVO NASCIMENTO STEYER</t>
  </si>
  <si>
    <t>E25864</t>
  </si>
  <si>
    <t>CRISTIANO SOUZA LEMOS</t>
  </si>
  <si>
    <t>E25865</t>
  </si>
  <si>
    <t>ALINE MENDES DA ROSA</t>
  </si>
  <si>
    <t>E25866</t>
  </si>
  <si>
    <t>ANDRE BRISTOT</t>
  </si>
  <si>
    <t>E25867</t>
  </si>
  <si>
    <t>EDUARDO AUGUSTO GUADAGNINI BONI</t>
  </si>
  <si>
    <t>E25868</t>
  </si>
  <si>
    <t>RENAN JEFREMOVAS DE OLIVEIRA</t>
  </si>
  <si>
    <t>E25869</t>
  </si>
  <si>
    <t>YAGO STOFFELS ALVES</t>
  </si>
  <si>
    <t>E25870</t>
  </si>
  <si>
    <t>ELIAS RICARDO MACHADO DA SILVA</t>
  </si>
  <si>
    <t>E25871</t>
  </si>
  <si>
    <t>LUANA LUCIANA ALTMANN</t>
  </si>
  <si>
    <t>E25872</t>
  </si>
  <si>
    <t>CAMILA OLIVEIRA RIBEIRO</t>
  </si>
  <si>
    <t>E25873</t>
  </si>
  <si>
    <t>GRAZIELLE CAROLINE TROMBETTA SILVA</t>
  </si>
  <si>
    <t>E25874</t>
  </si>
  <si>
    <t>RENAN DE SOUZA ALANO</t>
  </si>
  <si>
    <t>E25876</t>
  </si>
  <si>
    <t>VALERIA VIEIRA DOS SANTOS</t>
  </si>
  <si>
    <t>E25877</t>
  </si>
  <si>
    <t>VINICIUS ANDRE THIESEN</t>
  </si>
  <si>
    <t>E25878</t>
  </si>
  <si>
    <t>PATRICIA CRISTINA HEINRICH</t>
  </si>
  <si>
    <t>E25879</t>
  </si>
  <si>
    <t>MATEUS SILVA FARIAS</t>
  </si>
  <si>
    <t>E25880</t>
  </si>
  <si>
    <t>MATHEUS ANTONIO OURIQUE</t>
  </si>
  <si>
    <t>E25881</t>
  </si>
  <si>
    <t>RAFAEL DE ANDRADE</t>
  </si>
  <si>
    <t>E25882</t>
  </si>
  <si>
    <t>DIEGO RIBEIRO PINTO DA SILVA</t>
  </si>
  <si>
    <t>00100380000000</t>
  </si>
  <si>
    <t>UNIDADE DE DESENVOLVIMENTO DE SISTE</t>
  </si>
  <si>
    <t>E25883</t>
  </si>
  <si>
    <t>VINICIUS PEGORINI ARNHOLD</t>
  </si>
  <si>
    <t>E25884</t>
  </si>
  <si>
    <t>GABRIEL GROSSINI BRUM</t>
  </si>
  <si>
    <t>E25885</t>
  </si>
  <si>
    <t>THIAGO PIZZIO MEDINA</t>
  </si>
  <si>
    <t>00100500400000</t>
  </si>
  <si>
    <t>SEGURANCA-GER PREV MONIT E COMB FRAUDES</t>
  </si>
  <si>
    <t>E25886</t>
  </si>
  <si>
    <t>JOAO BORGES COELHO</t>
  </si>
  <si>
    <t>E25888</t>
  </si>
  <si>
    <t>JOAO PEDRO BOEIRA MARTINS DE SOUZA</t>
  </si>
  <si>
    <t>TECNOLOGIA-GSPD-TELEPROCESSAMENTO NOITE</t>
  </si>
  <si>
    <t>E25889</t>
  </si>
  <si>
    <t>TIANA REGINA LUIS LUCA</t>
  </si>
  <si>
    <t>E25890</t>
  </si>
  <si>
    <t>JULIANA CRISTINA MENDES</t>
  </si>
  <si>
    <t>E25891</t>
  </si>
  <si>
    <t>LUA HENRIQUE DO NASCIMENTO CASSURIAGA</t>
  </si>
  <si>
    <t>TECONOLOGIA-GPC-GESTAP PROCES E SERVI TI</t>
  </si>
  <si>
    <t>E25892</t>
  </si>
  <si>
    <t>MATHEUS CHASSOT GENZ</t>
  </si>
  <si>
    <t>00100500300000</t>
  </si>
  <si>
    <t>SEGURANCA-GER SEG CANAIS COM COMUN</t>
  </si>
  <si>
    <t>E25893</t>
  </si>
  <si>
    <t>BRUNA SOUZA DE OLIVEIRA</t>
  </si>
  <si>
    <t>E25894</t>
  </si>
  <si>
    <t>MAICON FABRICIO BELARMINA</t>
  </si>
  <si>
    <t>E25895</t>
  </si>
  <si>
    <t>JANINY SCHIMIDEL DE OLIVEIRA</t>
  </si>
  <si>
    <t>00100500200000</t>
  </si>
  <si>
    <t>SEGURANCA-GER PROJETOS ADMINIS SEGU</t>
  </si>
  <si>
    <t>E25896</t>
  </si>
  <si>
    <t>ARGEL BATTASSINI</t>
  </si>
  <si>
    <t>E25897</t>
  </si>
  <si>
    <t>KATSUTOSHI RECH FUKUOKA</t>
  </si>
  <si>
    <t>E25898</t>
  </si>
  <si>
    <t>GELSON CHRYSTIANO CAVALHEIRO DA COSTA</t>
  </si>
  <si>
    <t>E25899</t>
  </si>
  <si>
    <t>RAFAEL SILVESTRE CARDOSO</t>
  </si>
  <si>
    <t>E25900</t>
  </si>
  <si>
    <t>JUNIOR CASSIANO RAMOS</t>
  </si>
  <si>
    <t>E25901</t>
  </si>
  <si>
    <t>GABRIEL DAVI REIS</t>
  </si>
  <si>
    <t>E25902</t>
  </si>
  <si>
    <t>MARIO FRANCISCO DOMINGUES AVILA JUNIOR</t>
  </si>
  <si>
    <t>E25903</t>
  </si>
  <si>
    <t>KIMBERLLY RODENBUSCH MARQUES</t>
  </si>
  <si>
    <t>E25904</t>
  </si>
  <si>
    <t>DIEISSON GOMES VIEIRA</t>
  </si>
  <si>
    <t>E25905</t>
  </si>
  <si>
    <t>ROSSANA SARAIVA CORREA</t>
  </si>
  <si>
    <t>E25907</t>
  </si>
  <si>
    <t>JULIANA BIRREIK LACERDA</t>
  </si>
  <si>
    <t>E25910</t>
  </si>
  <si>
    <t>JESSICA FLORES CEZAR</t>
  </si>
  <si>
    <t>E25913</t>
  </si>
  <si>
    <t>DELIZARA DOS SANTOS BALDISSERA</t>
  </si>
  <si>
    <t>E25914</t>
  </si>
  <si>
    <t>EDUARDO BATIROLA</t>
  </si>
  <si>
    <t>E25915</t>
  </si>
  <si>
    <t>KAUANA PILATI</t>
  </si>
  <si>
    <t>E25916</t>
  </si>
  <si>
    <t>MARIA APARECIDA FERNANDES SANDI</t>
  </si>
  <si>
    <t>E25917</t>
  </si>
  <si>
    <t>CAMILA TITTON JUNIOR</t>
  </si>
  <si>
    <t>E25918</t>
  </si>
  <si>
    <t>RICARDO DOTTO DE OLIVEIRA</t>
  </si>
  <si>
    <t>CONTABILIDADE-GCECFI-BANRISUL SERVI</t>
  </si>
  <si>
    <t>E25919</t>
  </si>
  <si>
    <t>RAFAELA SEGURA BRESSAN</t>
  </si>
  <si>
    <t>E25920</t>
  </si>
  <si>
    <t>MATHEUS CAMARGO HONORIO DA SILVA</t>
  </si>
  <si>
    <t>E25921</t>
  </si>
  <si>
    <t>CRISLAINE AMALIA WAGNER</t>
  </si>
  <si>
    <t>E25922</t>
  </si>
  <si>
    <t>MARJANE CARLA MARTELLI</t>
  </si>
  <si>
    <t>E25923</t>
  </si>
  <si>
    <t>PIERRE BRUM DOTTO</t>
  </si>
  <si>
    <t>E25924</t>
  </si>
  <si>
    <t>RAFAEL BERNARDINO DA SILVEIRA</t>
  </si>
  <si>
    <t>E25925</t>
  </si>
  <si>
    <t>PAULO HENRIQUE COSSETIM</t>
  </si>
  <si>
    <t>E25926</t>
  </si>
  <si>
    <t>PIETRO GALLI PRIMIERI</t>
  </si>
  <si>
    <t>E25927</t>
  </si>
  <si>
    <t>CARINE INES ROHLEDER</t>
  </si>
  <si>
    <t>E25928</t>
  </si>
  <si>
    <t>MONALISA MEZZOMO DEBOM</t>
  </si>
  <si>
    <t>E25929</t>
  </si>
  <si>
    <t>ELIZANDRA MEDEIROS MILLER</t>
  </si>
  <si>
    <t>E25930</t>
  </si>
  <si>
    <t>DARLEN VIEIRA FERREIRA DA SILVA</t>
  </si>
  <si>
    <t>E25931</t>
  </si>
  <si>
    <t>FABRICIO DA LUZ PEREIRA</t>
  </si>
  <si>
    <t>E25932</t>
  </si>
  <si>
    <t>ANDRE LUCAS MACHADO</t>
  </si>
  <si>
    <t>E25933</t>
  </si>
  <si>
    <t>BIANCA LETICIA FRITSCHER</t>
  </si>
  <si>
    <t>E25934</t>
  </si>
  <si>
    <t>MAIQUELE ANDRINE HOLZ SCHRODER</t>
  </si>
  <si>
    <t>E25935</t>
  </si>
  <si>
    <t>FLAVIA ALESSANDRA PEREIRA MENDES</t>
  </si>
  <si>
    <t>E25936</t>
  </si>
  <si>
    <t>SONIA ANELICE LOURENCO</t>
  </si>
  <si>
    <t>E25937</t>
  </si>
  <si>
    <t>JENNIFER DIETRICH COSTA DA SILVA</t>
  </si>
  <si>
    <t>E25938</t>
  </si>
  <si>
    <t>JULIO CEZAR RODRIGUES DE OLIVEIRA</t>
  </si>
  <si>
    <t>E25939</t>
  </si>
  <si>
    <t>CARLA CURZEL</t>
  </si>
  <si>
    <t>E25940</t>
  </si>
  <si>
    <t>GISLAINE CZEVMANSKI</t>
  </si>
  <si>
    <t>E25941</t>
  </si>
  <si>
    <t>GESSICA DELLAZERI</t>
  </si>
  <si>
    <t>E25942</t>
  </si>
  <si>
    <t>ANDRIELI DINIZ VIZZOTO</t>
  </si>
  <si>
    <t>E25943</t>
  </si>
  <si>
    <t>GIULIA XISTO DE OLIVEIRA</t>
  </si>
  <si>
    <t>E25944</t>
  </si>
  <si>
    <t>MATHEUS DA ROSA CONSTANTE</t>
  </si>
  <si>
    <t>E25945</t>
  </si>
  <si>
    <t>ANDRE FILIPE NORATO CORSO</t>
  </si>
  <si>
    <t>E25946</t>
  </si>
  <si>
    <t>LEONARDO BERGMANN</t>
  </si>
  <si>
    <t>E25947</t>
  </si>
  <si>
    <t>MAKELI ALMEIDA DE SOUZA</t>
  </si>
  <si>
    <t>E25948</t>
  </si>
  <si>
    <t>HELISA GONCALVES MACHADO</t>
  </si>
  <si>
    <t>E25949</t>
  </si>
  <si>
    <t>DAIELE MARTINS DE OLIVEIRA</t>
  </si>
  <si>
    <t>E25950</t>
  </si>
  <si>
    <t>ANGELA MAIARA MARTINS</t>
  </si>
  <si>
    <t>E25951</t>
  </si>
  <si>
    <t>ARTUR OLIVEIRA CAVION</t>
  </si>
  <si>
    <t>E25952</t>
  </si>
  <si>
    <t>LUIS ADRIANO DOS SANTOS PIRES</t>
  </si>
  <si>
    <t>E25953</t>
  </si>
  <si>
    <t>E25954</t>
  </si>
  <si>
    <t>SHANA BAICOA CASARIN</t>
  </si>
  <si>
    <t>E25955</t>
  </si>
  <si>
    <t>DEBORA OHANA BURGHARDT</t>
  </si>
  <si>
    <t>E25956</t>
  </si>
  <si>
    <t>MARIA CAROLINA SILVEIRA REIS</t>
  </si>
  <si>
    <t>E25957</t>
  </si>
  <si>
    <t>BARBARA REGINA PELICIOLI</t>
  </si>
  <si>
    <t>E25958</t>
  </si>
  <si>
    <t>MATEUS HENRIQUE STOLBEN</t>
  </si>
  <si>
    <t>E25959</t>
  </si>
  <si>
    <t>ALICE TROMBINI GARCIA</t>
  </si>
  <si>
    <t>E25960</t>
  </si>
  <si>
    <t>DOUGLAS FOPPA MOREIRA</t>
  </si>
  <si>
    <t>E25961</t>
  </si>
  <si>
    <t>RAFAELLI MAGALHAES AQUINO</t>
  </si>
  <si>
    <t>E25962</t>
  </si>
  <si>
    <t>AMANDA SALDANHA POSSER</t>
  </si>
  <si>
    <t>E25963</t>
  </si>
  <si>
    <t>SUELEN MARQUISIO DOS SANTOS</t>
  </si>
  <si>
    <t>E25964</t>
  </si>
  <si>
    <t>STEFANI DO ROSARIO DINIZ</t>
  </si>
  <si>
    <t>E25965</t>
  </si>
  <si>
    <t>ANELISE CASAROTTO</t>
  </si>
  <si>
    <t>E25966</t>
  </si>
  <si>
    <t>VANESSA GOMES DA FONTOURA</t>
  </si>
  <si>
    <t>E25967</t>
  </si>
  <si>
    <t>ELISA AIRES MARKOSKI</t>
  </si>
  <si>
    <t>E25968</t>
  </si>
  <si>
    <t>HENRIQUE DA SILVA VERON</t>
  </si>
  <si>
    <t>E25969</t>
  </si>
  <si>
    <t>LARISSA MELLO DE ABREU</t>
  </si>
  <si>
    <t>E25970</t>
  </si>
  <si>
    <t>JULIA LUIZA RUSCH</t>
  </si>
  <si>
    <t>E25971</t>
  </si>
  <si>
    <t>ROCKSANA ROSA DOS SANTOS</t>
  </si>
  <si>
    <t>E25972</t>
  </si>
  <si>
    <t>NATALIE RAFAELA FERRAO BRANDAO</t>
  </si>
  <si>
    <t>E25973</t>
  </si>
  <si>
    <t>VAGNER DA LUZ MAZZARDO</t>
  </si>
  <si>
    <t>E25974</t>
  </si>
  <si>
    <t>KISSIANE VIEIRA DE SOUZA</t>
  </si>
  <si>
    <t>E25975</t>
  </si>
  <si>
    <t>SABRINA MONIQUE SZYNVELSKI DIEL</t>
  </si>
  <si>
    <t>E25977</t>
  </si>
  <si>
    <t>GABRIEL LEMANSKI KREVER</t>
  </si>
  <si>
    <t>E25978</t>
  </si>
  <si>
    <t>VERONICA DE MEDEIROS VARGAS</t>
  </si>
  <si>
    <t>E25980</t>
  </si>
  <si>
    <t>BRUNA SILVA AVILA</t>
  </si>
  <si>
    <t>E25981</t>
  </si>
  <si>
    <t>MACIANO ELLWANGER</t>
  </si>
  <si>
    <t>E25982</t>
  </si>
  <si>
    <t>ISABELA CAMPELLO MACHADO</t>
  </si>
  <si>
    <t>E25983</t>
  </si>
  <si>
    <t>GABRIEL OLIVEIRA DA SILVA</t>
  </si>
  <si>
    <t>E25984</t>
  </si>
  <si>
    <t>ANGELICA DE OLIVEIRA</t>
  </si>
  <si>
    <t>E25985</t>
  </si>
  <si>
    <t>IGOR FUHR DICK</t>
  </si>
  <si>
    <t>E25986</t>
  </si>
  <si>
    <t>LUCAS LIMA DA SILVA</t>
  </si>
  <si>
    <t>E25987</t>
  </si>
  <si>
    <t>ADRIELLE BASSANI ROSSATO</t>
  </si>
  <si>
    <t>E25988</t>
  </si>
  <si>
    <t>ALESSANDRA SILVA DA SILVA</t>
  </si>
  <si>
    <t>E25990</t>
  </si>
  <si>
    <t>LUIZA ZANON SEGALA</t>
  </si>
  <si>
    <t>E25991</t>
  </si>
  <si>
    <t>ROSIELE RODRIGUES DOS SANTOS</t>
  </si>
  <si>
    <t>E25992</t>
  </si>
  <si>
    <t>JULIANA DE OLIVEIRA RODRIGUES</t>
  </si>
  <si>
    <t>E25993</t>
  </si>
  <si>
    <t>TAINA TAIS RESCHKE</t>
  </si>
  <si>
    <t>E25994</t>
  </si>
  <si>
    <t>DANIELA CASTRO FAGUNDES</t>
  </si>
  <si>
    <t>E25995</t>
  </si>
  <si>
    <t>FRANCIELE BORGES TEIXEIRA</t>
  </si>
  <si>
    <t>E25996</t>
  </si>
  <si>
    <t>CAROLAINE PALUCHOWSKI</t>
  </si>
  <si>
    <t>E25997</t>
  </si>
  <si>
    <t>SABRINE PAULA MARTINAZZO</t>
  </si>
  <si>
    <t>E25998</t>
  </si>
  <si>
    <t>PAULA REGINA RUBIN</t>
  </si>
  <si>
    <t>E25999</t>
  </si>
  <si>
    <t>FRANCIELE VIEIRA CONTREIRA</t>
  </si>
  <si>
    <t>E26000</t>
  </si>
  <si>
    <t>CAROLINE SOARES GODOIS</t>
  </si>
  <si>
    <t>E26001</t>
  </si>
  <si>
    <t>CASSIANO ERTHAL DIAS</t>
  </si>
  <si>
    <t>E26002</t>
  </si>
  <si>
    <t>JESSICA SENTER</t>
  </si>
  <si>
    <t>E26004</t>
  </si>
  <si>
    <t>MAIQUELI SEVERO DA SILVA</t>
  </si>
  <si>
    <t>E26005</t>
  </si>
  <si>
    <t>LUCAS PEDROSO KONRATH ALMEIDA</t>
  </si>
  <si>
    <t>E26006</t>
  </si>
  <si>
    <t>GERMANO DE ALMEIDA ROCHA DA LUZ</t>
  </si>
  <si>
    <t>E26008</t>
  </si>
  <si>
    <t>LUIZA GUERRA RIBEIRO</t>
  </si>
  <si>
    <t>E26009</t>
  </si>
  <si>
    <t>LUANA MORSCHEL</t>
  </si>
  <si>
    <t>E26010</t>
  </si>
  <si>
    <t>BRUNO RUIZ DA ROSA</t>
  </si>
  <si>
    <t>E26011</t>
  </si>
  <si>
    <t>ESTHER WYSE DE LUCENA</t>
  </si>
  <si>
    <t>E26013</t>
  </si>
  <si>
    <t>DANIELA POMERENING</t>
  </si>
  <si>
    <t>E26014</t>
  </si>
  <si>
    <t>MONICA BRUM LINTENER</t>
  </si>
  <si>
    <t>E26015</t>
  </si>
  <si>
    <t>FABIANE RIBEIRO LERMEN</t>
  </si>
  <si>
    <t>E26016</t>
  </si>
  <si>
    <t>JENIFFER LILIAN FLORES</t>
  </si>
  <si>
    <t>E26017</t>
  </si>
  <si>
    <t>FRANSSIS HESPER SAURIN</t>
  </si>
  <si>
    <t>E26018</t>
  </si>
  <si>
    <t>LILIAN RAQUEL DAENECKE</t>
  </si>
  <si>
    <t>E26019</t>
  </si>
  <si>
    <t>DENISE CHRISTMANN</t>
  </si>
  <si>
    <t>E26020</t>
  </si>
  <si>
    <t>DIANA BOPSIN DA LUZ</t>
  </si>
  <si>
    <t>E26021</t>
  </si>
  <si>
    <t>PATRINI MAIA MARIN</t>
  </si>
  <si>
    <t>E26022</t>
  </si>
  <si>
    <t>MAIARA ROSSATO</t>
  </si>
  <si>
    <t>E26023</t>
  </si>
  <si>
    <t>WILLIAN PORNER</t>
  </si>
  <si>
    <t>E26024</t>
  </si>
  <si>
    <t>MANUELA MAGNABOSCO SUSIN</t>
  </si>
  <si>
    <t>E26026</t>
  </si>
  <si>
    <t>MATHEUS ROSSI REIS</t>
  </si>
  <si>
    <t>E26027</t>
  </si>
  <si>
    <t>ANA PAULA OLIVEIRA EISENHARDT</t>
  </si>
  <si>
    <t>E26028</t>
  </si>
  <si>
    <t>ANDERSON LAUSCHNER</t>
  </si>
  <si>
    <t>E26029</t>
  </si>
  <si>
    <t>THAINARA FREITAS DORING</t>
  </si>
  <si>
    <t>E26031</t>
  </si>
  <si>
    <t>CASSIO TATIM GUIZZO</t>
  </si>
  <si>
    <t>E26032</t>
  </si>
  <si>
    <t>TAINARA OLIVEIRA DE BRITO</t>
  </si>
  <si>
    <t>E26033</t>
  </si>
  <si>
    <t>AMANDA DE SOUZA SCHERMAN</t>
  </si>
  <si>
    <t>E26035</t>
  </si>
  <si>
    <t>ROBERTA DA ROSA RODRIGUES</t>
  </si>
  <si>
    <t>E26036</t>
  </si>
  <si>
    <t>ANDERSON LUIS DO CARMO</t>
  </si>
  <si>
    <t>E26037</t>
  </si>
  <si>
    <t>CAMILA BATISTA BARBOSA</t>
  </si>
  <si>
    <t>E26038</t>
  </si>
  <si>
    <t>VICTORIA DE SALES FERNANDES</t>
  </si>
  <si>
    <t>E26039</t>
  </si>
  <si>
    <t>MATHEUS GUILHERME FRIES</t>
  </si>
  <si>
    <t>E26040</t>
  </si>
  <si>
    <t>LUCAS LEAL PIZZIO</t>
  </si>
  <si>
    <t>E26041</t>
  </si>
  <si>
    <t>JESSICA CARINA DA SILVA</t>
  </si>
  <si>
    <t>E26042</t>
  </si>
  <si>
    <t>JOEL JUNIOR MACHADO CORREA</t>
  </si>
  <si>
    <t>E26043</t>
  </si>
  <si>
    <t>GABRIELLA GRAVINA</t>
  </si>
  <si>
    <t>E26044</t>
  </si>
  <si>
    <t>FRANCIELI PAULA SUBIRAI</t>
  </si>
  <si>
    <t>E26045</t>
  </si>
  <si>
    <t>ALINE MICHELI MARQUES LEAL</t>
  </si>
  <si>
    <t>E26046</t>
  </si>
  <si>
    <t>DANIEL GARCIA DUTRA</t>
  </si>
  <si>
    <t>E26047</t>
  </si>
  <si>
    <t>MATEUS HENRIQUE BAVARESCO</t>
  </si>
  <si>
    <t>E26048</t>
  </si>
  <si>
    <t>RAFAEL PERUFFO RIBEIRO</t>
  </si>
  <si>
    <t>E26049</t>
  </si>
  <si>
    <t>ANA LAURA PINTO DE CAMPOS</t>
  </si>
  <si>
    <t>E26050</t>
  </si>
  <si>
    <t>NILIANE FATIMA PIEROK</t>
  </si>
  <si>
    <t>E26051</t>
  </si>
  <si>
    <t>BUNO HEINECK VOESE</t>
  </si>
  <si>
    <t>E26052</t>
  </si>
  <si>
    <t>GUILHERME DE OLIVEIRA SCHULZ</t>
  </si>
  <si>
    <t>E26053</t>
  </si>
  <si>
    <t>TAMIRES DREYER IRIGON</t>
  </si>
  <si>
    <t>E26054</t>
  </si>
  <si>
    <t>JAQUELINE RODRIGUES DOS SANTOS</t>
  </si>
  <si>
    <t>E26055</t>
  </si>
  <si>
    <t>MATEUS GONCALVES BOFF</t>
  </si>
  <si>
    <t>E26056</t>
  </si>
  <si>
    <t>GUILHERME RODRIGUES DA CUNHA</t>
  </si>
  <si>
    <t>E26057</t>
  </si>
  <si>
    <t>JONATHAN HENRIQUE FISCHER BROCK</t>
  </si>
  <si>
    <t>E26058</t>
  </si>
  <si>
    <t>GUILHERME SILVEIRA PURPER</t>
  </si>
  <si>
    <t>E26059</t>
  </si>
  <si>
    <t>PATRICIA FERREIRA DE MELLO</t>
  </si>
  <si>
    <t>E26060</t>
  </si>
  <si>
    <t>CARINE SCHIRMER</t>
  </si>
  <si>
    <t>E26062</t>
  </si>
  <si>
    <t>SANDRA ISABEL DE CAMPOS</t>
  </si>
  <si>
    <t>E26063</t>
  </si>
  <si>
    <t>MILENA LAIS KUPSKI</t>
  </si>
  <si>
    <t>E26064</t>
  </si>
  <si>
    <t>NATALIA HINTERHOLZ</t>
  </si>
  <si>
    <t>E26065</t>
  </si>
  <si>
    <t>BRUNO CARRION RIBEIRO</t>
  </si>
  <si>
    <t>E26066</t>
  </si>
  <si>
    <t>TAMIRES SILVA FREITAS</t>
  </si>
  <si>
    <t>E26067</t>
  </si>
  <si>
    <t>JENIFER NATACHA FERRO</t>
  </si>
  <si>
    <t>E26068</t>
  </si>
  <si>
    <t>CAROLINE BRITZ</t>
  </si>
  <si>
    <t>E26069</t>
  </si>
  <si>
    <t>EMANUEL PASINATTO PEREIRA</t>
  </si>
  <si>
    <t>E26070</t>
  </si>
  <si>
    <t>JULIA PORTO ALEGRE LEIVAS</t>
  </si>
  <si>
    <t>E26071</t>
  </si>
  <si>
    <t>ANDRE LUCIANO DOS REIS OLIVEIRA</t>
  </si>
  <si>
    <t>E26072</t>
  </si>
  <si>
    <t>PRISCILA PEIXOTO VIEIRA</t>
  </si>
  <si>
    <t>E26073</t>
  </si>
  <si>
    <t>LISA MARIANE BUENO</t>
  </si>
  <si>
    <t>E26074</t>
  </si>
  <si>
    <t>CAMILA GNOATTO</t>
  </si>
  <si>
    <t>E26076</t>
  </si>
  <si>
    <t>KAUANE LEANDRA RIZZARDI</t>
  </si>
  <si>
    <t>E26077</t>
  </si>
  <si>
    <t>MARIELI JOSIANE SCHROEDER</t>
  </si>
  <si>
    <t>E26078</t>
  </si>
  <si>
    <t>EWERTON HENRIQUE DE VASCONCELLOS PIMENTE</t>
  </si>
  <si>
    <t>E26079</t>
  </si>
  <si>
    <t>CRISTIANO RODRIGUES MIRANDA</t>
  </si>
  <si>
    <t>E26081</t>
  </si>
  <si>
    <t>ROGER ALESSANDRO ROSSINI TONIETTO</t>
  </si>
  <si>
    <t>E26082</t>
  </si>
  <si>
    <t>JENIFFER CARINE DE MIRANDA MORAES</t>
  </si>
  <si>
    <t>E26083</t>
  </si>
  <si>
    <t>DIEGO EL KEK DE CASTRO</t>
  </si>
  <si>
    <t>E26084</t>
  </si>
  <si>
    <t>LUTIANE TEIXEIRA LINHARES ABUD</t>
  </si>
  <si>
    <t>E26085</t>
  </si>
  <si>
    <t>GIULIANO MARTELLI FAGUNDES</t>
  </si>
  <si>
    <t>E26086</t>
  </si>
  <si>
    <t>INES LINK SCHEPFF</t>
  </si>
  <si>
    <t>E26087</t>
  </si>
  <si>
    <t>DANIELE BIERHALS ROLOFF</t>
  </si>
  <si>
    <t>E26088</t>
  </si>
  <si>
    <t>GISLANNE NUNES VITORINO</t>
  </si>
  <si>
    <t>E26089</t>
  </si>
  <si>
    <t>BRUNO ALVES DE OLIVEIRA</t>
  </si>
  <si>
    <t>E26090</t>
  </si>
  <si>
    <t>ARTHUR DE PAULA ESTIVALLET</t>
  </si>
  <si>
    <t>E26091</t>
  </si>
  <si>
    <t>MICHEL TEIXEIRA PEREIRA</t>
  </si>
  <si>
    <t>E26092</t>
  </si>
  <si>
    <t>KAREN RIVAROLLY DOS SANTOS</t>
  </si>
  <si>
    <t>E26093</t>
  </si>
  <si>
    <t>MATHEUS HENRIQUE BERTUZZI</t>
  </si>
  <si>
    <t>E26094</t>
  </si>
  <si>
    <t>TAILA SUZANA BAUERMANN</t>
  </si>
  <si>
    <t>E26095</t>
  </si>
  <si>
    <t>KAUE HENRIQUE TESORI BARANCELI</t>
  </si>
  <si>
    <t>E26096</t>
  </si>
  <si>
    <t>CAROLINA LEIVAS FERREIRA</t>
  </si>
  <si>
    <t>E26097</t>
  </si>
  <si>
    <t>MONICA BRANDAO SALA</t>
  </si>
  <si>
    <t>E26098</t>
  </si>
  <si>
    <t>BEATRIZ MINUTO PERES</t>
  </si>
  <si>
    <t>E26099</t>
  </si>
  <si>
    <t>RAIANE DOMINGUES FERREIRA</t>
  </si>
  <si>
    <t>E26100</t>
  </si>
  <si>
    <t>BRUNA FERREIRA CAMARGO</t>
  </si>
  <si>
    <t>E26101</t>
  </si>
  <si>
    <t>MARTA BRAGA DE SOUZA BARBOSA</t>
  </si>
  <si>
    <t>E26102</t>
  </si>
  <si>
    <t>BIANCA CAROLINE MOREIRA MAGNI</t>
  </si>
  <si>
    <t>E26103</t>
  </si>
  <si>
    <t>AMANDA FERNANDES GOMES</t>
  </si>
  <si>
    <t>E26104</t>
  </si>
  <si>
    <t>VALERIA PAIM NAYMAIER</t>
  </si>
  <si>
    <t>E26105</t>
  </si>
  <si>
    <t>ELOISY SCHAURICH</t>
  </si>
  <si>
    <t>E26106</t>
  </si>
  <si>
    <t>FELIPE RECH RODRIGUES</t>
  </si>
  <si>
    <t>E26107</t>
  </si>
  <si>
    <t>ISABELA COELHO FLORES</t>
  </si>
  <si>
    <t>E26108</t>
  </si>
  <si>
    <t>NATHAN MACHADO PINHEIRO</t>
  </si>
  <si>
    <t>E26109</t>
  </si>
  <si>
    <t>FRANCIELLE NEIS</t>
  </si>
  <si>
    <t>E26110</t>
  </si>
  <si>
    <t>CARLOS JOEL DE OLIVEIRA</t>
  </si>
  <si>
    <t>E26111</t>
  </si>
  <si>
    <t>ANDRIELLE TAUANA RODRIGUES DE OLIVEIRA</t>
  </si>
  <si>
    <t>E26112</t>
  </si>
  <si>
    <t>CASSIO VINICIUS BRIXNER</t>
  </si>
  <si>
    <t>E26113</t>
  </si>
  <si>
    <t>THOMAS MICHEL LOWE</t>
  </si>
  <si>
    <t>E26114</t>
  </si>
  <si>
    <t>DAIANE PATRICIA BALDIN</t>
  </si>
  <si>
    <t>E26115</t>
  </si>
  <si>
    <t>ALESSANDRA ALVES LANGHAMMER</t>
  </si>
  <si>
    <t>E26116</t>
  </si>
  <si>
    <t>NATALIA CRISTINA BACARIN REBOLLEDO</t>
  </si>
  <si>
    <t>E26118</t>
  </si>
  <si>
    <t>RUTE ELISA DE BARROS</t>
  </si>
  <si>
    <t>E26119</t>
  </si>
  <si>
    <t>MARCIO LOPES CIARNOSKI</t>
  </si>
  <si>
    <t>E26120</t>
  </si>
  <si>
    <t>HENRIQUE LOPES GALVAO</t>
  </si>
  <si>
    <t>E26121</t>
  </si>
  <si>
    <t>FELIPE FARIAS DE BARROS CARDOSO</t>
  </si>
  <si>
    <t>E26122</t>
  </si>
  <si>
    <t>CLAUDINEI LUIZ COSME</t>
  </si>
  <si>
    <t>E26123</t>
  </si>
  <si>
    <t>TIAGO OLIVEIRA TORRES</t>
  </si>
  <si>
    <t>E26124</t>
  </si>
  <si>
    <t>CATIANE PINTARELLI</t>
  </si>
  <si>
    <t>E26125</t>
  </si>
  <si>
    <t>DANIELA SILVEIRA GODOI</t>
  </si>
  <si>
    <t>E26126</t>
  </si>
  <si>
    <t>FERNANDA SALGADO DUARTE</t>
  </si>
  <si>
    <t>E26127</t>
  </si>
  <si>
    <t>ROGER OLIVEIRA DE LIMA</t>
  </si>
  <si>
    <t>E26128</t>
  </si>
  <si>
    <t>MARIA PAULA LEMOS CORIM</t>
  </si>
  <si>
    <t>E26129</t>
  </si>
  <si>
    <t>SARA STUMPF MITCHELL</t>
  </si>
  <si>
    <t>E26131</t>
  </si>
  <si>
    <t>GUSTAVO ALEXANDRE DA SILVA</t>
  </si>
  <si>
    <t>E26132</t>
  </si>
  <si>
    <t>LARISSA REINHARDT TOLEDO</t>
  </si>
  <si>
    <t>E26133</t>
  </si>
  <si>
    <t>DIENIFER MICHELI RECH</t>
  </si>
  <si>
    <t>E26134</t>
  </si>
  <si>
    <t>LUIS FELIPE CARDOSO GIRARDON</t>
  </si>
  <si>
    <t>E26135</t>
  </si>
  <si>
    <t>CAROLINA SCHUTZ</t>
  </si>
  <si>
    <t>E26136</t>
  </si>
  <si>
    <t>LUANA DE MATOS CLEE</t>
  </si>
  <si>
    <t>E26137</t>
  </si>
  <si>
    <t>JESSICA CAROLINE DA SILVA DA ROSA</t>
  </si>
  <si>
    <t>E26138</t>
  </si>
  <si>
    <t>FRANCIELEM NICOLINI</t>
  </si>
  <si>
    <t>E26139</t>
  </si>
  <si>
    <t>LUCAS PEGORARO</t>
  </si>
  <si>
    <t>E26140</t>
  </si>
  <si>
    <t>BRUNA BOHRER SIMOES</t>
  </si>
  <si>
    <t>E26141</t>
  </si>
  <si>
    <t>IASMIM SANTANA CRUZ</t>
  </si>
  <si>
    <t>E26143</t>
  </si>
  <si>
    <t>LUIZ HENRIQUE FROSI</t>
  </si>
  <si>
    <t>E26144</t>
  </si>
  <si>
    <t>BIANCA VIEIRA</t>
  </si>
  <si>
    <t>E26145</t>
  </si>
  <si>
    <t>FILIPE LOPES CARVALHO</t>
  </si>
  <si>
    <t>E26146</t>
  </si>
  <si>
    <t>LEONARDO GONCALVES CEZAR</t>
  </si>
  <si>
    <t>E26147</t>
  </si>
  <si>
    <t>SUELEN SPESSATTO</t>
  </si>
  <si>
    <t>E26148</t>
  </si>
  <si>
    <t>VANESSA ZARDO</t>
  </si>
  <si>
    <t>E26149</t>
  </si>
  <si>
    <t>LILLIA MORAIS GOMES</t>
  </si>
  <si>
    <t>E26150</t>
  </si>
  <si>
    <t>JANAYNA DA COSTA DE MORAES PALMA</t>
  </si>
  <si>
    <t>E26151</t>
  </si>
  <si>
    <t>PEDRO HENRIQUE SALVADOR STEIN</t>
  </si>
  <si>
    <t>E26152</t>
  </si>
  <si>
    <t>GUSTAVO SAURIN FLORES</t>
  </si>
  <si>
    <t>E26154</t>
  </si>
  <si>
    <t>FELIPE OLIVEIRA DE MELO</t>
  </si>
  <si>
    <t>E26155</t>
  </si>
  <si>
    <t>MARCOS ALAN TERRA DE OLIVEIRA BATISTA</t>
  </si>
  <si>
    <t>E26156</t>
  </si>
  <si>
    <t>ISABELLA DORNELLES DE ABREU</t>
  </si>
  <si>
    <t>E26157</t>
  </si>
  <si>
    <t>CARLA DENISE MOELLER</t>
  </si>
  <si>
    <t>E26158</t>
  </si>
  <si>
    <t>LUANA GAI BRUSAMARELLO</t>
  </si>
  <si>
    <t>E26159</t>
  </si>
  <si>
    <t>CATHLEN DE PAULA CAVALHEIRO</t>
  </si>
  <si>
    <t>E26160</t>
  </si>
  <si>
    <t>VICTORIA GOIA BAUMHARDT</t>
  </si>
  <si>
    <t>E26161</t>
  </si>
  <si>
    <t>BARBARA TODESCHINI</t>
  </si>
  <si>
    <t>E26162</t>
  </si>
  <si>
    <t>HENRIQUE PIMENTEL VIEIRA</t>
  </si>
  <si>
    <t>E26163</t>
  </si>
  <si>
    <t>HENRIQUE VITALE KUDLA</t>
  </si>
  <si>
    <t>E26164</t>
  </si>
  <si>
    <t>LETICIA BEATRIZ DE OLIVEIRA BORGES</t>
  </si>
  <si>
    <t>E26165</t>
  </si>
  <si>
    <t>ADRIANE CARLA CYBULSKI ROCHINSKI</t>
  </si>
  <si>
    <t>E26166</t>
  </si>
  <si>
    <t>NATALIA LUIZA SAUGO DE OLIVEIRA</t>
  </si>
  <si>
    <t>E26167</t>
  </si>
  <si>
    <t>BIANCA CAMARGO DOS SANTOS</t>
  </si>
  <si>
    <t>E26168</t>
  </si>
  <si>
    <t>ANGELICA DA SILVEIRA</t>
  </si>
  <si>
    <t>E26169</t>
  </si>
  <si>
    <t>ANA PAULA BRUM DA SILVA TAVARES</t>
  </si>
  <si>
    <t>E26170</t>
  </si>
  <si>
    <t>GABRIELA HERMES MARTH</t>
  </si>
  <si>
    <t>E26171</t>
  </si>
  <si>
    <t>LUANA SILVESTRE DE OLIVEIRA</t>
  </si>
  <si>
    <t>E26172</t>
  </si>
  <si>
    <t>AURO DA ROSA DOS SANTOS FILHO</t>
  </si>
  <si>
    <t>E26173</t>
  </si>
  <si>
    <t>HIGOR BERNARDES DOS SANTOS</t>
  </si>
  <si>
    <t>E26174</t>
  </si>
  <si>
    <t>VANESSA DE MORAES CASTRO</t>
  </si>
  <si>
    <t>E26175</t>
  </si>
  <si>
    <t>NADIA PEREIRA DAVID</t>
  </si>
  <si>
    <t>E26176</t>
  </si>
  <si>
    <t>JULIANO FERNANDES DE MEDEIROS</t>
  </si>
  <si>
    <t>E26177</t>
  </si>
  <si>
    <t>SAMANTA FLORES IRION</t>
  </si>
  <si>
    <t>E26178</t>
  </si>
  <si>
    <t>DANIELI DA SILVA</t>
  </si>
  <si>
    <t>E26179</t>
  </si>
  <si>
    <t>PAMELA BIZARRO DA SILVA CALDEIRA</t>
  </si>
  <si>
    <t>E26180</t>
  </si>
  <si>
    <t>MARCOS ANTONIO GRINGS</t>
  </si>
  <si>
    <t>E26181</t>
  </si>
  <si>
    <t>PEDRO DA SILVA MAGNUS</t>
  </si>
  <si>
    <t>E26182</t>
  </si>
  <si>
    <t>KATHERINE RIOS SOARES</t>
  </si>
  <si>
    <t>E26183</t>
  </si>
  <si>
    <t>PAMELA CAROLINE KOESTER</t>
  </si>
  <si>
    <t>E26184</t>
  </si>
  <si>
    <t>GABRIELA GRAEFF MACHADO</t>
  </si>
  <si>
    <t>E26185</t>
  </si>
  <si>
    <t>ANA PAULA SILVA DE OLIVEIRA</t>
  </si>
  <si>
    <t>E26186</t>
  </si>
  <si>
    <t>LUISE SILVA DE SOUZA</t>
  </si>
  <si>
    <t>E26187</t>
  </si>
  <si>
    <t>MARINARA MOTTA DA MOTTA</t>
  </si>
  <si>
    <t>E26188</t>
  </si>
  <si>
    <t>CAMILA RODRIGUES FONSECA SANTOS</t>
  </si>
  <si>
    <t>E26189</t>
  </si>
  <si>
    <t>PEDRO RAFAEL MOURA DE FRAGA</t>
  </si>
  <si>
    <t>E26190</t>
  </si>
  <si>
    <t>LUCIMARA CRISTINA FERRARI</t>
  </si>
  <si>
    <t>E26191</t>
  </si>
  <si>
    <t>MARIANA MILANI MELLO</t>
  </si>
  <si>
    <t>E26192</t>
  </si>
  <si>
    <t>SABRINA BIANCA PEREIRA</t>
  </si>
  <si>
    <t>E26193</t>
  </si>
  <si>
    <t>JEFFERSON BENDER DA SILVA</t>
  </si>
  <si>
    <t>E26194</t>
  </si>
  <si>
    <t>JACIR DE FREITAS JUNIOR</t>
  </si>
  <si>
    <t>E26195</t>
  </si>
  <si>
    <t>FERNANDO ROSIN MULLER</t>
  </si>
  <si>
    <t>E26196</t>
  </si>
  <si>
    <t>DENISE RAQUEL OSMARI</t>
  </si>
  <si>
    <t>E26197</t>
  </si>
  <si>
    <t>THUANY GONCALVES DA SILVA</t>
  </si>
  <si>
    <t>E26198</t>
  </si>
  <si>
    <t>MARTIELLI ROZIN TOMASI</t>
  </si>
  <si>
    <t>E26199</t>
  </si>
  <si>
    <t>ISIS SUZANA FIORIN ROTTA</t>
  </si>
  <si>
    <t>E26200</t>
  </si>
  <si>
    <t>ROBERTA BASTOS GUEDES</t>
  </si>
  <si>
    <t>E26201</t>
  </si>
  <si>
    <t>BERNARDO SCOTT BIGATA SCUCATO DOS SANTOS</t>
  </si>
  <si>
    <t>E26202</t>
  </si>
  <si>
    <t>BARBARA LOCATELLI</t>
  </si>
  <si>
    <t>E26203</t>
  </si>
  <si>
    <t>INDIANARA JULIANA DE O CARDOSO DA SILVA</t>
  </si>
  <si>
    <t>E26204</t>
  </si>
  <si>
    <t>CRISSIELEN SILVA DA SILVA</t>
  </si>
  <si>
    <t>E26206</t>
  </si>
  <si>
    <t>MATHEUS MARINHO DOS SANTOS SILVA</t>
  </si>
  <si>
    <t>E26207</t>
  </si>
  <si>
    <t>DANIELE MIDORI KADOOKA</t>
  </si>
  <si>
    <t>E26208</t>
  </si>
  <si>
    <t>ANDRESSA REIS DOS SANTOS</t>
  </si>
  <si>
    <t>E26209</t>
  </si>
  <si>
    <t>BRUNA BASEGGIO</t>
  </si>
  <si>
    <t>E26210</t>
  </si>
  <si>
    <t>MAYARA CRISTINA DA SILVA FERREIRA</t>
  </si>
  <si>
    <t>E26211</t>
  </si>
  <si>
    <t>ANTONIO PONCE DE LEAO NETO</t>
  </si>
  <si>
    <t>E26212</t>
  </si>
  <si>
    <t>ANA PAULA DOS SANTOS MOREIRA</t>
  </si>
  <si>
    <t>E26213</t>
  </si>
  <si>
    <t>LETICIA FERNANDA CECCATO WAIER</t>
  </si>
  <si>
    <t>E26214</t>
  </si>
  <si>
    <t>CLARISSA DOS SANTOS CARDOSO</t>
  </si>
  <si>
    <t>00100690000000</t>
  </si>
  <si>
    <t>UNIDADE DE SEGUROS PREVIDE E CAPITA</t>
  </si>
  <si>
    <t>E26215</t>
  </si>
  <si>
    <t>WESLEY DE PAULA FELISBINO</t>
  </si>
  <si>
    <t>E26217</t>
  </si>
  <si>
    <t>JESSICA TALITA GARCIA PIRES</t>
  </si>
  <si>
    <t>E26218</t>
  </si>
  <si>
    <t>VICTOR DANIEL SANTOS</t>
  </si>
  <si>
    <t>E26220</t>
  </si>
  <si>
    <t>KATIANE DE MENEZES HOSSA</t>
  </si>
  <si>
    <t>E26221</t>
  </si>
  <si>
    <t>VANESSA KARINE TEOTONIO SILVA</t>
  </si>
  <si>
    <t>E26222</t>
  </si>
  <si>
    <t>ALINE DAIANE RUDKE</t>
  </si>
  <si>
    <t>E26223</t>
  </si>
  <si>
    <t>NATHAN MACHADO DA SILVA</t>
  </si>
  <si>
    <t>E26224</t>
  </si>
  <si>
    <t>JULIANA NASCIMENTO SILVEIRA DIAS</t>
  </si>
  <si>
    <t>E26225</t>
  </si>
  <si>
    <t>NATALIA FRANCINE GORGEN</t>
  </si>
  <si>
    <t>E26226</t>
  </si>
  <si>
    <t>SIMONI DOS SANTOS DALMOLIN</t>
  </si>
  <si>
    <t>E26227</t>
  </si>
  <si>
    <t>LUCAS ANDRE HANKE</t>
  </si>
  <si>
    <t>E26228</t>
  </si>
  <si>
    <t>EDSON KISS</t>
  </si>
  <si>
    <t>E26229</t>
  </si>
  <si>
    <t>FRANCIANE LUIZ CIPRIANO</t>
  </si>
  <si>
    <t>E26230</t>
  </si>
  <si>
    <t>JESSICA DE OLIVEIRA ALVES</t>
  </si>
  <si>
    <t>E26231</t>
  </si>
  <si>
    <t>FERNANDO SILVA</t>
  </si>
  <si>
    <t>E26232</t>
  </si>
  <si>
    <t>EDUARDO MERLO</t>
  </si>
  <si>
    <t>E26233</t>
  </si>
  <si>
    <t>KAREN CRISTINA MELO</t>
  </si>
  <si>
    <t>E26235</t>
  </si>
  <si>
    <t>LISANDRA VARGAS DA SILVA</t>
  </si>
  <si>
    <t>E26236</t>
  </si>
  <si>
    <t>VICTORIA ROUSSENG CAMILO</t>
  </si>
  <si>
    <t>E26237</t>
  </si>
  <si>
    <t>ANA CAROLINA BEDIN GOLDSCHMIDT</t>
  </si>
  <si>
    <t>E26238</t>
  </si>
  <si>
    <t>VIVIAN DOS SANTOS ALMEIDA</t>
  </si>
  <si>
    <t>E26239</t>
  </si>
  <si>
    <t>ZILIANE PEREIRA GAIOSO NUNES</t>
  </si>
  <si>
    <t>E26240</t>
  </si>
  <si>
    <t>ANDRE EDUARDO GOULART ROMERO</t>
  </si>
  <si>
    <t>E26241</t>
  </si>
  <si>
    <t>GABRIELA SANTOS LIRIO</t>
  </si>
  <si>
    <t>E26242</t>
  </si>
  <si>
    <t>JOEL CARLOS SALES TELES DA SILVA</t>
  </si>
  <si>
    <t>E26244</t>
  </si>
  <si>
    <t>GABRIELA DE ALMEIDA C ANTUNES DE MATOS</t>
  </si>
  <si>
    <t>E26245</t>
  </si>
  <si>
    <t>LETICIA FERNANDES DE MORAIS</t>
  </si>
  <si>
    <t>E26246</t>
  </si>
  <si>
    <t>ISRAEL FRAGA CORDEIRO</t>
  </si>
  <si>
    <t>E26247</t>
  </si>
  <si>
    <t>LARA MARINS DOS SANTOS</t>
  </si>
  <si>
    <t>E26248</t>
  </si>
  <si>
    <t>CARLOS EDUARDO DOS SANTOS DA SILVA</t>
  </si>
  <si>
    <t>00100400000000</t>
  </si>
  <si>
    <t>UNIDADE DE CONTABILIDADE</t>
  </si>
  <si>
    <t>E26249</t>
  </si>
  <si>
    <t>ALEXANDRA OLIVEIRA ALMEIDA</t>
  </si>
  <si>
    <t>00102140000000</t>
  </si>
  <si>
    <t>SECRETARIA GERAL</t>
  </si>
  <si>
    <t>E26250</t>
  </si>
  <si>
    <t>LETICIA GLITZ ESPINDOLA</t>
  </si>
  <si>
    <t>E26251</t>
  </si>
  <si>
    <t>JEFFERSON DE MOREIRA REZENDE JUNIOR</t>
  </si>
  <si>
    <t>E26252</t>
  </si>
  <si>
    <t>MATHEUS LUCIANO DA SILVA</t>
  </si>
  <si>
    <t>E26253</t>
  </si>
  <si>
    <t>MARCOS EDUARDO MATOS POUEY</t>
  </si>
  <si>
    <t>E26254</t>
  </si>
  <si>
    <t>LIELI DE LARA TEIXEIRA</t>
  </si>
  <si>
    <t>E26255</t>
  </si>
  <si>
    <t>LOREN GORIS</t>
  </si>
  <si>
    <t>E26256</t>
  </si>
  <si>
    <t>AMANDA ZUCCONELLI</t>
  </si>
  <si>
    <t>E26257</t>
  </si>
  <si>
    <t>SANDRA MARIA PADILHA DE FREITAS</t>
  </si>
  <si>
    <t>E26258</t>
  </si>
  <si>
    <t>FILIPE MARTINS TEIXEIRA</t>
  </si>
  <si>
    <t>E26259</t>
  </si>
  <si>
    <t>THAMIRES DA SILVA MENDES</t>
  </si>
  <si>
    <t>00100450000000</t>
  </si>
  <si>
    <t>UNIDADE DE CAMBIO</t>
  </si>
  <si>
    <t>E26260</t>
  </si>
  <si>
    <t>JENIFER NANDA GUTERRES QUEIROZ</t>
  </si>
  <si>
    <t>E26261</t>
  </si>
  <si>
    <t>GABRIELLA APARECIDA SOUZA SOARES</t>
  </si>
  <si>
    <t>E26262</t>
  </si>
  <si>
    <t>CRISTIANE SOARES CARDOZO</t>
  </si>
  <si>
    <t>E26263</t>
  </si>
  <si>
    <t>ESTEFANIA GRINGS DOS SANTOS</t>
  </si>
  <si>
    <t>E26264</t>
  </si>
  <si>
    <t>FABIANO AUGUSTO RAMPELOTTI</t>
  </si>
  <si>
    <t>E26265</t>
  </si>
  <si>
    <t>ALAN DE MORAES</t>
  </si>
  <si>
    <t>E26266</t>
  </si>
  <si>
    <t>BARBARA VITORIA OLIVEIRA DOS SANTOS</t>
  </si>
  <si>
    <t>E26267</t>
  </si>
  <si>
    <t>MAYARA BARRUFI DA SILVA</t>
  </si>
  <si>
    <t>E26268</t>
  </si>
  <si>
    <t>DAIANE SCHWALBE GOMES</t>
  </si>
  <si>
    <t>E26269</t>
  </si>
  <si>
    <t>ELVIRA LEODORO DA SILVA</t>
  </si>
  <si>
    <t>E26270</t>
  </si>
  <si>
    <t>JESSICA CRISTIANE DUMMER</t>
  </si>
  <si>
    <t>E26271</t>
  </si>
  <si>
    <t>VANESSA SILVA ALVES</t>
  </si>
  <si>
    <t>E26272</t>
  </si>
  <si>
    <t>VANESSA OLIVEIRA PEIXOTO</t>
  </si>
  <si>
    <t>E26273</t>
  </si>
  <si>
    <t>DEIVID FRANKLIN DA SILVEIRA</t>
  </si>
  <si>
    <t>E26274</t>
  </si>
  <si>
    <t>LUANA FRAGA INSABRALDE</t>
  </si>
  <si>
    <t>E26275</t>
  </si>
  <si>
    <t>PATRICIA GOMES DA SILVA</t>
  </si>
  <si>
    <t>E26276</t>
  </si>
  <si>
    <t>ARTHUR SCIAPINA BALDISSEROTTO</t>
  </si>
  <si>
    <t>E26277</t>
  </si>
  <si>
    <t>ALEX VINICIUS LOPES</t>
  </si>
  <si>
    <t>E26278</t>
  </si>
  <si>
    <t>ARAMIS GUSMAO HENRIQUE</t>
  </si>
  <si>
    <t>E26279</t>
  </si>
  <si>
    <t>CARLA RENATA RODRIGUES DOS SANTOS</t>
  </si>
  <si>
    <t>E26280</t>
  </si>
  <si>
    <t>MATHEUS GONCALVES LOSS</t>
  </si>
  <si>
    <t>E26281</t>
  </si>
  <si>
    <t>ADRIANO MEDEIROS MACHADO</t>
  </si>
  <si>
    <t>E26282</t>
  </si>
  <si>
    <t>NICHOLAS KEVIN DOS SANTOS</t>
  </si>
  <si>
    <t>E26283</t>
  </si>
  <si>
    <t>LUCAS ROBERTO RAPHAELLI DOS SANTOS</t>
  </si>
  <si>
    <t>E26284</t>
  </si>
  <si>
    <t>KATYUSCA FRANCA OSORIO</t>
  </si>
  <si>
    <t>E26285</t>
  </si>
  <si>
    <t>ALAN PANISSON</t>
  </si>
  <si>
    <t>E26286</t>
  </si>
  <si>
    <t>VITOR DIAS WOLFF</t>
  </si>
  <si>
    <t>E26287</t>
  </si>
  <si>
    <t>WILLIAN DE OLIVEIRA LIBIANO</t>
  </si>
  <si>
    <t>E26288</t>
  </si>
  <si>
    <t>FELIPE WISNIEWSKI</t>
  </si>
  <si>
    <t>E26289</t>
  </si>
  <si>
    <t>MAIARA DE MELO PUNTEL</t>
  </si>
  <si>
    <t>E26290</t>
  </si>
  <si>
    <t>JONATHAN DE ARAUJO</t>
  </si>
  <si>
    <t>E26291</t>
  </si>
  <si>
    <t>MAIQUIELI FRANCA DA SILVA</t>
  </si>
  <si>
    <t>E26292</t>
  </si>
  <si>
    <t>PRISCILA CESAR ELESBAO</t>
  </si>
  <si>
    <t>E26293</t>
  </si>
  <si>
    <t>JOAO PEDRO SILVA DOS SANTOS</t>
  </si>
  <si>
    <t>E26294</t>
  </si>
  <si>
    <t>CATIUCE ENCARNACAO DE SOUZA</t>
  </si>
  <si>
    <t>E26295</t>
  </si>
  <si>
    <t>NICTOR PONTES DE JESUS</t>
  </si>
  <si>
    <t>E26296</t>
  </si>
  <si>
    <t>BRUNA BINOTTO DE MORAES</t>
  </si>
  <si>
    <t>E26297</t>
  </si>
  <si>
    <t>WILLIAN FREITAS SILVEIRA</t>
  </si>
  <si>
    <t>E26298</t>
  </si>
  <si>
    <t>SUANE MILENA WOLF</t>
  </si>
  <si>
    <t>E26299</t>
  </si>
  <si>
    <t>HEVELIN MARTINS COSTA</t>
  </si>
  <si>
    <t>E26300</t>
  </si>
  <si>
    <t>CHARLES MARION ZENKER SPIERING</t>
  </si>
  <si>
    <t>E26301</t>
  </si>
  <si>
    <t>WILLIAN ANDRE MAZZARDO DIAS</t>
  </si>
  <si>
    <t>E26302</t>
  </si>
  <si>
    <t>MARCELO WASIELEWSKI DE MATOS</t>
  </si>
  <si>
    <t>E26303</t>
  </si>
  <si>
    <t>CAMILA CAROLINA ARAUJO DE PAULA</t>
  </si>
  <si>
    <t>E26304</t>
  </si>
  <si>
    <t>FRANCELI DALBERTO DE MORAES</t>
  </si>
  <si>
    <t>E26305</t>
  </si>
  <si>
    <t>IURI FROHLICH DE SOUZA</t>
  </si>
  <si>
    <t>E26306</t>
  </si>
  <si>
    <t>PATRICIA JUSSIELE LOPES</t>
  </si>
  <si>
    <t>E26307</t>
  </si>
  <si>
    <t>KAMYLA LARISSA SANTOS DA SILVEIRA</t>
  </si>
  <si>
    <t>E26308</t>
  </si>
  <si>
    <t>ARIEL FELZKE VORPAGEL</t>
  </si>
  <si>
    <t>E26309</t>
  </si>
  <si>
    <t>AMANDA RIKUNENKO RAMOS</t>
  </si>
  <si>
    <t>E26310</t>
  </si>
  <si>
    <t>FELIPE GODOY MARQUES</t>
  </si>
  <si>
    <t>E26311</t>
  </si>
  <si>
    <t>MONICA WARGEN</t>
  </si>
  <si>
    <t>E26312</t>
  </si>
  <si>
    <t>CAROLINE FONTOURA RODRIGUES</t>
  </si>
  <si>
    <t>E26313</t>
  </si>
  <si>
    <t>VIKTOR MATHEUS SEIBERT</t>
  </si>
  <si>
    <t>E26314</t>
  </si>
  <si>
    <t>SUELEN CARINE ADAMS</t>
  </si>
  <si>
    <t>E26315</t>
  </si>
  <si>
    <t>VIVIANE BONI SIGNORI</t>
  </si>
  <si>
    <t>E26316</t>
  </si>
  <si>
    <t>HENRIQUE DE OLIVEIRA HUSKEN</t>
  </si>
  <si>
    <t>E26317</t>
  </si>
  <si>
    <t>FELIPE MARTINS MACIEL</t>
  </si>
  <si>
    <t>E26318</t>
  </si>
  <si>
    <t>MATHEUS LOPES LEMOS</t>
  </si>
  <si>
    <t>E26319</t>
  </si>
  <si>
    <t>PAMELA MARIA KOLINSKI DE LIMA</t>
  </si>
  <si>
    <t>E26320</t>
  </si>
  <si>
    <t>DANIEL RENAN DOS SANTOS</t>
  </si>
  <si>
    <t>E26321</t>
  </si>
  <si>
    <t>FERNANDA DENISE CHINVELSKI</t>
  </si>
  <si>
    <t>E26322</t>
  </si>
  <si>
    <t>JEAN DA SILVEIRA BOHRER</t>
  </si>
  <si>
    <t>E26323</t>
  </si>
  <si>
    <t>ANDRESSA GURALSKI BARBOSA</t>
  </si>
  <si>
    <t>E26324</t>
  </si>
  <si>
    <t>YAN FERREIRA MORAES</t>
  </si>
  <si>
    <t>E26325</t>
  </si>
  <si>
    <t>BRUNA FERNANDA SAMPAIO</t>
  </si>
  <si>
    <t>E26326</t>
  </si>
  <si>
    <t>DJAVAN LIMA DA SILVA</t>
  </si>
  <si>
    <t>E26327</t>
  </si>
  <si>
    <t>MARINA HEIDRICH GOTHE</t>
  </si>
  <si>
    <t>E26328</t>
  </si>
  <si>
    <t>ROSIVANI BARBOSA GOMES</t>
  </si>
  <si>
    <t>E26329</t>
  </si>
  <si>
    <t>FELIPE GUTERRES DA ROCHA</t>
  </si>
  <si>
    <t>E26330</t>
  </si>
  <si>
    <t>ELOISA KONZEN</t>
  </si>
  <si>
    <t>E26331</t>
  </si>
  <si>
    <t>KENER HAIGERT GARCIA</t>
  </si>
  <si>
    <t>E26332</t>
  </si>
  <si>
    <t>LUCAS GUZZO PANDOLFO</t>
  </si>
  <si>
    <t>E26333</t>
  </si>
  <si>
    <t>CARLOS EDUARDO RODRIGUES DA COSTA</t>
  </si>
  <si>
    <t>E26334</t>
  </si>
  <si>
    <t>ARUANA BELCHOR BARCELOS</t>
  </si>
  <si>
    <t>E26335</t>
  </si>
  <si>
    <t>DAIANE CRISTIANE SIQUEIRA</t>
  </si>
  <si>
    <t>E26336</t>
  </si>
  <si>
    <t>VANDERSON ZALEWSKI LAURIANO</t>
  </si>
  <si>
    <t>E26337</t>
  </si>
  <si>
    <t>ANA CAROLINA DOS SANTOS</t>
  </si>
  <si>
    <t>E26338</t>
  </si>
  <si>
    <t>JULIA RAFAELA JAQUES MARTINS</t>
  </si>
  <si>
    <t>E26339</t>
  </si>
  <si>
    <t>GISLAINE DA ROCHA FERREIRA</t>
  </si>
  <si>
    <t>E26340</t>
  </si>
  <si>
    <t>GUSTAVO NUNES</t>
  </si>
  <si>
    <t>E26341</t>
  </si>
  <si>
    <t>RAPHAEL KRAHL CASTANHEIRO</t>
  </si>
  <si>
    <t>E26342</t>
  </si>
  <si>
    <t>VICTORIA DA LUZ FRANTZ</t>
  </si>
  <si>
    <t>E26343</t>
  </si>
  <si>
    <t>ADRIANE SANTANA GUTERRES</t>
  </si>
  <si>
    <t>E26344</t>
  </si>
  <si>
    <t>MAICOM UILIAN DA SILVA HELDT</t>
  </si>
  <si>
    <t>E26345</t>
  </si>
  <si>
    <t>PATRICK ANDERSON MORAES FERREIRA</t>
  </si>
  <si>
    <t>E26346</t>
  </si>
  <si>
    <t>THAINARA CASAS DE LEON DA SILVA</t>
  </si>
  <si>
    <t>E26347</t>
  </si>
  <si>
    <t>PATRICIA CAMPOS DE ALMEIDA</t>
  </si>
  <si>
    <t>E26348</t>
  </si>
  <si>
    <t>LILIAN GNOATTO</t>
  </si>
  <si>
    <t>E26349</t>
  </si>
  <si>
    <t>ANDREA LIMA PACHECO</t>
  </si>
  <si>
    <t>E26350</t>
  </si>
  <si>
    <t>EDUARDA ANDRESSA RIETZ</t>
  </si>
  <si>
    <t>E26351</t>
  </si>
  <si>
    <t>TICIANE DA SILVA KERBES</t>
  </si>
  <si>
    <t>E26352</t>
  </si>
  <si>
    <t>BIBIANA HAUSCHILD</t>
  </si>
  <si>
    <t>E26353</t>
  </si>
  <si>
    <t>VIVIANE RENATA SOSTISSO LEONARDELLI</t>
  </si>
  <si>
    <t>E26354</t>
  </si>
  <si>
    <t>VIVIANE DURIGON GETELINA</t>
  </si>
  <si>
    <t>E26355</t>
  </si>
  <si>
    <t>DANIEL SILVEIRA DE MATTOS</t>
  </si>
  <si>
    <t>E26356</t>
  </si>
  <si>
    <t>SUELEN SCHMITT PFEIL CUNHA</t>
  </si>
  <si>
    <t>E26357</t>
  </si>
  <si>
    <t>RAZIEL TAINAN LUTZ</t>
  </si>
  <si>
    <t>E26358</t>
  </si>
  <si>
    <t>LAURO HENRIQUE ARNDT LOPES</t>
  </si>
  <si>
    <t>E26359</t>
  </si>
  <si>
    <t>LUANA KUSTER</t>
  </si>
  <si>
    <t>E26360</t>
  </si>
  <si>
    <t>RODRIGO DOS SANTOS GREVE</t>
  </si>
  <si>
    <t>E26361</t>
  </si>
  <si>
    <t>PAMELA DA ROSA GEHRKE</t>
  </si>
  <si>
    <t>E26362</t>
  </si>
  <si>
    <t>JULIANA BERNARDY</t>
  </si>
  <si>
    <t>E26363</t>
  </si>
  <si>
    <t>LIGIA OCTAVIA PETRY</t>
  </si>
  <si>
    <t>E26364</t>
  </si>
  <si>
    <t>ROBERT ROCHA PINHEIRO</t>
  </si>
  <si>
    <t>E26365</t>
  </si>
  <si>
    <t>FERNANDA ANDRIELE GUERRA</t>
  </si>
  <si>
    <t>E26366</t>
  </si>
  <si>
    <t>JONI EVERTON FAGUNDESDA SILVA</t>
  </si>
  <si>
    <t>E26367</t>
  </si>
  <si>
    <t>PAOLA CORTES DA SILVA</t>
  </si>
  <si>
    <t>E26368</t>
  </si>
  <si>
    <t>BEATRIZ BAUM DE SOUZA</t>
  </si>
  <si>
    <t>E26369</t>
  </si>
  <si>
    <t>LUANA LANZARINI PAGINI</t>
  </si>
  <si>
    <t>E26370</t>
  </si>
  <si>
    <t>MARCELLE VIEIRA DE OLIVEIRA</t>
  </si>
  <si>
    <t>E26371</t>
  </si>
  <si>
    <t>EDUARDO OTT DE MESQUITA</t>
  </si>
  <si>
    <t>E26372</t>
  </si>
  <si>
    <t>ELVIS DE OLIVEIRA</t>
  </si>
  <si>
    <t>E26373</t>
  </si>
  <si>
    <t>JULIANA COUTO AYALA</t>
  </si>
  <si>
    <t>E26374</t>
  </si>
  <si>
    <t>MARCOS ANTONIO SASSI</t>
  </si>
  <si>
    <t>E26375</t>
  </si>
  <si>
    <t>RAFAEL GRANDO BORGES</t>
  </si>
  <si>
    <t>E26376</t>
  </si>
  <si>
    <t>JONATHAN ANTUNES DA SILVA</t>
  </si>
  <si>
    <t>E26378</t>
  </si>
  <si>
    <t>NICHOLAS PINHEIRO AGOSTINI</t>
  </si>
  <si>
    <t>E26379</t>
  </si>
  <si>
    <t>FERNANDO HENRIQUE MARTINS</t>
  </si>
  <si>
    <t>E26380</t>
  </si>
  <si>
    <t>BRUNO ALEXANDRE WITTKOWSKI</t>
  </si>
  <si>
    <t>E26381</t>
  </si>
  <si>
    <t>DIEISSON MONTEIRO MACHADO</t>
  </si>
  <si>
    <t>E26382</t>
  </si>
  <si>
    <t>GRACIELA SILVA BORGES</t>
  </si>
  <si>
    <t>E26383</t>
  </si>
  <si>
    <t>LEONARDO MACHADO DE OLIVEIRA PEDROSO</t>
  </si>
  <si>
    <t>E26384</t>
  </si>
  <si>
    <t>JOAO FRANCISCO JANN DA SILVEIRA</t>
  </si>
  <si>
    <t>E26385</t>
  </si>
  <si>
    <t>RAFAELA PESS LINCKE</t>
  </si>
  <si>
    <t>E26386</t>
  </si>
  <si>
    <t>GABRIEL SILVA OLIVEIRA</t>
  </si>
  <si>
    <t>E26387</t>
  </si>
  <si>
    <t>GABRIELA RODRIGUES BERTIN</t>
  </si>
  <si>
    <t>E26388</t>
  </si>
  <si>
    <t>CAMILA KAIPER</t>
  </si>
  <si>
    <t>E26389</t>
  </si>
  <si>
    <t>JHENIFER ALVES CARLOS</t>
  </si>
  <si>
    <t>E26390</t>
  </si>
  <si>
    <t>ADILSON ABEL MALLMANN</t>
  </si>
  <si>
    <t>E26391</t>
  </si>
  <si>
    <t>ANDRE LUIS KOCH PEREIRA</t>
  </si>
  <si>
    <t>E26392</t>
  </si>
  <si>
    <t>MOACIR SILVA MATTOS NETO</t>
  </si>
  <si>
    <t>E26393</t>
  </si>
  <si>
    <t>CAROLINE DA SILVA</t>
  </si>
  <si>
    <t>E26394</t>
  </si>
  <si>
    <t>ILMO ALFREDO PLETSCH NETO</t>
  </si>
  <si>
    <t>E26395</t>
  </si>
  <si>
    <t>RENATO LUIS BAMPI JUNIOR</t>
  </si>
  <si>
    <t>E26396</t>
  </si>
  <si>
    <t>TAINA SILVA DA SILVA</t>
  </si>
  <si>
    <t>E26397</t>
  </si>
  <si>
    <t>BRUNO LUIS AVILA FREISCHLAG</t>
  </si>
  <si>
    <t>E26398</t>
  </si>
  <si>
    <t>GUILHERME JUNG BITTENCOURT</t>
  </si>
  <si>
    <t>E26399</t>
  </si>
  <si>
    <t>ANELISE BONMANN VEIGA</t>
  </si>
  <si>
    <t>E26400</t>
  </si>
  <si>
    <t>LUCAS GONCALVES BERNARDINO</t>
  </si>
  <si>
    <t>E26401</t>
  </si>
  <si>
    <t>MATHEUS BELISKI PERES</t>
  </si>
  <si>
    <t>E26402</t>
  </si>
  <si>
    <t>VICTOR DOS REIS WOLFFENBUTTEL</t>
  </si>
  <si>
    <t>E26403</t>
  </si>
  <si>
    <t>HENRIQUE DUTRA BANDINELLI</t>
  </si>
  <si>
    <t>E26406</t>
  </si>
  <si>
    <t>VANESSA SIQUEIRA FERREIRA</t>
  </si>
  <si>
    <t>E26407</t>
  </si>
  <si>
    <t>MARCOS DE ANDRADE MONTEIRO</t>
  </si>
  <si>
    <t>E26408</t>
  </si>
  <si>
    <t>MARTINA LANIUS</t>
  </si>
  <si>
    <t>E26409</t>
  </si>
  <si>
    <t>OTAVIO DASSI</t>
  </si>
  <si>
    <t>E26410</t>
  </si>
  <si>
    <t>EMANUEL DOS SANTOS MENNA</t>
  </si>
  <si>
    <t>E26411</t>
  </si>
  <si>
    <t>JOAO VICTOR LOPES SOUZA</t>
  </si>
  <si>
    <t>E26412</t>
  </si>
  <si>
    <t>BRUNO MINCATO DE AVILA</t>
  </si>
  <si>
    <t>E26413</t>
  </si>
  <si>
    <t>TAINA BORBA BALEM</t>
  </si>
  <si>
    <t>E26414</t>
  </si>
  <si>
    <t>JONATHAN LUIS BENDER MEZZETA</t>
  </si>
  <si>
    <t>E26415</t>
  </si>
  <si>
    <t>LUCAS LUCERO RODRIGUES</t>
  </si>
  <si>
    <t>E26416</t>
  </si>
  <si>
    <t>JONATAN RAMIRES CARBONEIRO</t>
  </si>
  <si>
    <t>E26417</t>
  </si>
  <si>
    <t>EDUANE SILVEIRA DOS SANTOS</t>
  </si>
  <si>
    <t>E26418</t>
  </si>
  <si>
    <t>GIAN CARLOS LUNARDI</t>
  </si>
  <si>
    <t>E26419</t>
  </si>
  <si>
    <t>RODRIGO BARBOSA RODRIGUES</t>
  </si>
  <si>
    <t>E26420</t>
  </si>
  <si>
    <t>FRANCIELI MILANI</t>
  </si>
  <si>
    <t>E26421</t>
  </si>
  <si>
    <t>VITORIA BONATTO</t>
  </si>
  <si>
    <t>E26422</t>
  </si>
  <si>
    <t>KELLYN PIRES GONCALVES</t>
  </si>
  <si>
    <t>E26423</t>
  </si>
  <si>
    <t>RENATA NOVELLO</t>
  </si>
  <si>
    <t>E26424</t>
  </si>
  <si>
    <t>ALLYNE APARECIDA SAVARIZ</t>
  </si>
  <si>
    <t>E26425</t>
  </si>
  <si>
    <t>LUCAS PORCIUNCULA ALMEIDA</t>
  </si>
  <si>
    <t>E26426</t>
  </si>
  <si>
    <t>JULIANA PONTICELLI</t>
  </si>
  <si>
    <t>E26427</t>
  </si>
  <si>
    <t>JULIANA KOIWASKE SILVEIRA</t>
  </si>
  <si>
    <t>E26428</t>
  </si>
  <si>
    <t>ANELISE SOARES ANDRADE</t>
  </si>
  <si>
    <t>E26429</t>
  </si>
  <si>
    <t>FRIEDRICH RENE WEBER</t>
  </si>
  <si>
    <t>00100290000000</t>
  </si>
  <si>
    <t>UNIDADE DE ATENDIMENTO E SERVICOS</t>
  </si>
  <si>
    <t>E26430</t>
  </si>
  <si>
    <t>ISADORA FRUHAUF CAPELLAO</t>
  </si>
  <si>
    <t>E26431</t>
  </si>
  <si>
    <t>LUANA PATRICIA DELARMELIN</t>
  </si>
  <si>
    <t>E26432</t>
  </si>
  <si>
    <t>JAILSON FERNER PINHEIRO</t>
  </si>
  <si>
    <t>E26433</t>
  </si>
  <si>
    <t>ANA PAULA FERREIRA SCHUSTER</t>
  </si>
  <si>
    <t>E26434</t>
  </si>
  <si>
    <t>MARIA EDUARDA RAMAZINI BENITES</t>
  </si>
  <si>
    <t>E26435</t>
  </si>
  <si>
    <t>GUILHERME PEREIRA MARIN</t>
  </si>
  <si>
    <t>E26436</t>
  </si>
  <si>
    <t>DIEGO DUARTE DE FRANCA</t>
  </si>
  <si>
    <t>E26437</t>
  </si>
  <si>
    <t>RAFAEL FAGUNDES MARTINS</t>
  </si>
  <si>
    <t>E26438</t>
  </si>
  <si>
    <t>RENATA DA SILVA MARTINS</t>
  </si>
  <si>
    <t>E26439</t>
  </si>
  <si>
    <t>JULIA MARASCA</t>
  </si>
  <si>
    <t>E26440</t>
  </si>
  <si>
    <t>RENAN DE MATOS DUARTE</t>
  </si>
  <si>
    <t>E26441</t>
  </si>
  <si>
    <t>BERNARDO MIGLIORE COSTA</t>
  </si>
  <si>
    <t>E26442</t>
  </si>
  <si>
    <t>LIGIA PINA</t>
  </si>
  <si>
    <t>E26443</t>
  </si>
  <si>
    <t>LUGIERO DE MEDEIROS ALBANO</t>
  </si>
  <si>
    <t>E26444</t>
  </si>
  <si>
    <t>FILIPE SOUZA SILVEIRA</t>
  </si>
  <si>
    <t>E26445</t>
  </si>
  <si>
    <t>LETICIA CHAVES DE FRAGA</t>
  </si>
  <si>
    <t>E26446</t>
  </si>
  <si>
    <t>JOAO MARCOS CORREA FONTOURA</t>
  </si>
  <si>
    <t>E26447</t>
  </si>
  <si>
    <t>BIANCA MARCELINO DE OLIVEIRA</t>
  </si>
  <si>
    <t>E26448</t>
  </si>
  <si>
    <t>CARLOS AUGUSTO POGGIO FAVARETTO</t>
  </si>
  <si>
    <t>E26449</t>
  </si>
  <si>
    <t>ANDRE ROCHA RODRIGUES</t>
  </si>
  <si>
    <t>E26450</t>
  </si>
  <si>
    <t>EDUARDO BOEIRA SOARES</t>
  </si>
  <si>
    <t>E26451</t>
  </si>
  <si>
    <t>MAURICIO RODRIGUES PEDROSO</t>
  </si>
  <si>
    <t>E26452</t>
  </si>
  <si>
    <t>ROSANE DE SOUZA TRINDADE</t>
  </si>
  <si>
    <t>E26453</t>
  </si>
  <si>
    <t>VICTOR RODUIT BAIDEK</t>
  </si>
  <si>
    <t>E26454</t>
  </si>
  <si>
    <t>DEBORA CRISTINI STEIL</t>
  </si>
  <si>
    <t>E26455</t>
  </si>
  <si>
    <t>GIULIANO BARCELLOS MARTINS</t>
  </si>
  <si>
    <t>E26456</t>
  </si>
  <si>
    <t>KARIN GISSIANE DE OLIVEIRA GOMES</t>
  </si>
  <si>
    <t>E26457</t>
  </si>
  <si>
    <t>JULIANE CIBELE JORNADA</t>
  </si>
  <si>
    <t>E26458</t>
  </si>
  <si>
    <t>LARISSA MARTELLO</t>
  </si>
  <si>
    <t>E26459</t>
  </si>
  <si>
    <t>ROSANA DOS SANTOS GEZONI</t>
  </si>
  <si>
    <t>E26460</t>
  </si>
  <si>
    <t>EDUARDO ERWIG DO NASCIMENTO</t>
  </si>
  <si>
    <t>E26461</t>
  </si>
  <si>
    <t>TAMIRES RODRIGUES MIRANDA</t>
  </si>
  <si>
    <t>E26462</t>
  </si>
  <si>
    <t>ANA CLAUDIA VIEGAS KIRSTEN</t>
  </si>
  <si>
    <t>E26463</t>
  </si>
  <si>
    <t>LUCAS DA SILVA PINTO</t>
  </si>
  <si>
    <t>E26464</t>
  </si>
  <si>
    <t>CALUANI PEREIRA</t>
  </si>
  <si>
    <t>E26465</t>
  </si>
  <si>
    <t>MAICO DE OLIVEIRA</t>
  </si>
  <si>
    <t>E26466</t>
  </si>
  <si>
    <t>ANA CAROLINA ANTONIO COELHO</t>
  </si>
  <si>
    <t>E26467</t>
  </si>
  <si>
    <t>ELISANGELA MATTEI</t>
  </si>
  <si>
    <t>E26468</t>
  </si>
  <si>
    <t>CAMILA ROSANGELA TONDIN</t>
  </si>
  <si>
    <t>E26469</t>
  </si>
  <si>
    <t>ALANA FREIRE OLIVEIRA DE OLIVEIRA</t>
  </si>
  <si>
    <t>E26470</t>
  </si>
  <si>
    <t>MARIANA DA SILVA CORREA</t>
  </si>
  <si>
    <t>E26471</t>
  </si>
  <si>
    <t>TACITON COSTA ZANETTE</t>
  </si>
  <si>
    <t>E26472</t>
  </si>
  <si>
    <t>CAROLINE VAZ SIRONI</t>
  </si>
  <si>
    <t>E26473</t>
  </si>
  <si>
    <t>JONATHAN LUIZ MORGANTTI</t>
  </si>
  <si>
    <t>E26474</t>
  </si>
  <si>
    <t>FELIPE DOS SANTOS ALVES</t>
  </si>
  <si>
    <t>E26475</t>
  </si>
  <si>
    <t>CRISTIANO BONAFE SILVEIRA</t>
  </si>
  <si>
    <t>E26476</t>
  </si>
  <si>
    <t>GIULIANA TERESINHA CONCI</t>
  </si>
  <si>
    <t>E26477</t>
  </si>
  <si>
    <t>JONAS ALBINO PALAORO</t>
  </si>
  <si>
    <t>E26478</t>
  </si>
  <si>
    <t>ALEXANDRA TEJKOWSKI</t>
  </si>
  <si>
    <t>E26479</t>
  </si>
  <si>
    <t>ANA CAROLINA POSTAL DIAS</t>
  </si>
  <si>
    <t>E26480</t>
  </si>
  <si>
    <t>DEBORA CRISTINA NEVES</t>
  </si>
  <si>
    <t>E26481</t>
  </si>
  <si>
    <t>PAOLA TAMIRES DE LIMA COIRO</t>
  </si>
  <si>
    <t>E26482</t>
  </si>
  <si>
    <t>TAILENE RATZ RELLY</t>
  </si>
  <si>
    <t>E26483</t>
  </si>
  <si>
    <t>TIELE POLICENO</t>
  </si>
  <si>
    <t>E26484</t>
  </si>
  <si>
    <t>JOSIANE DA SILVA DA SILVA</t>
  </si>
  <si>
    <t>E26485</t>
  </si>
  <si>
    <t>RODRIGO DA SILVA ROSA FAGUNDES</t>
  </si>
  <si>
    <t>E26486</t>
  </si>
  <si>
    <t>PEDRO PALMA MARTINS</t>
  </si>
  <si>
    <t>E26487</t>
  </si>
  <si>
    <t>FERNANDO RECH</t>
  </si>
  <si>
    <t>E26488</t>
  </si>
  <si>
    <t>FRANCIELE LISBOA BUENO</t>
  </si>
  <si>
    <t>E26489</t>
  </si>
  <si>
    <t>JULIA CANEPPELLE</t>
  </si>
  <si>
    <t>E26490</t>
  </si>
  <si>
    <t>ARIELSON SOARES WEPPO</t>
  </si>
  <si>
    <t>E26491</t>
  </si>
  <si>
    <t>PEDRO HENRIQUE DA SILVA SOARES</t>
  </si>
  <si>
    <t>E26492</t>
  </si>
  <si>
    <t>TULIO POSSAMAI</t>
  </si>
  <si>
    <t>E26493</t>
  </si>
  <si>
    <t>CAROLINE BEHLING</t>
  </si>
  <si>
    <t>E26494</t>
  </si>
  <si>
    <t>LEONARDO FREITAS AYRES</t>
  </si>
  <si>
    <t>E26495</t>
  </si>
  <si>
    <t>FILIPE FERRAZ MORAES LOPES</t>
  </si>
  <si>
    <t>E26496</t>
  </si>
  <si>
    <t>RODRIGO MATOS DA SILVA</t>
  </si>
  <si>
    <t>E26497</t>
  </si>
  <si>
    <t>CARINA ROSANGELA TONDIN</t>
  </si>
  <si>
    <t>E26498</t>
  </si>
  <si>
    <t>JULIO HENRIQUE DASSON</t>
  </si>
  <si>
    <t>E26499</t>
  </si>
  <si>
    <t>JAINE TAINA FUCHS</t>
  </si>
  <si>
    <t>E26500</t>
  </si>
  <si>
    <t>FERNANDA MODEL BEHENCK</t>
  </si>
  <si>
    <t>E26501</t>
  </si>
  <si>
    <t>GABRIEL BOCHI SANTOS</t>
  </si>
  <si>
    <t>E26502</t>
  </si>
  <si>
    <t>PAULA PALUDO MALVESTIDO</t>
  </si>
  <si>
    <t>E26503</t>
  </si>
  <si>
    <t>MARIA ELISANGELA SANTOS XAVIER</t>
  </si>
  <si>
    <t>E26504</t>
  </si>
  <si>
    <t>VANIELLE FABRICIO DA ROSA</t>
  </si>
  <si>
    <t>E26505</t>
  </si>
  <si>
    <t>CARINE SIGOLIN</t>
  </si>
  <si>
    <t>E26506</t>
  </si>
  <si>
    <t>DANIELA ROVIANE KURSCHNER</t>
  </si>
  <si>
    <t>E26507</t>
  </si>
  <si>
    <t>GIOVANA BEATRIZ STEVENS</t>
  </si>
  <si>
    <t>E26508</t>
  </si>
  <si>
    <t>AUDREY MARTINS DE OLIVEIRA</t>
  </si>
  <si>
    <t>E26509</t>
  </si>
  <si>
    <t>ESTEVAO HENRIQUE SCHNEIDER</t>
  </si>
  <si>
    <t>E26510</t>
  </si>
  <si>
    <t>ADRIANO WINCK</t>
  </si>
  <si>
    <t>E26511</t>
  </si>
  <si>
    <t>CARLA TREGANSIN</t>
  </si>
  <si>
    <t>E26512</t>
  </si>
  <si>
    <t>GABRIELA ALEXANDRA WEBER</t>
  </si>
  <si>
    <t>E26513</t>
  </si>
  <si>
    <t>FERNANDO DA COSTA FRANCO</t>
  </si>
  <si>
    <t>E26514</t>
  </si>
  <si>
    <t>LISIANE FRIGHETTO</t>
  </si>
  <si>
    <t>E26515</t>
  </si>
  <si>
    <t>LEONARDO GAVA TRAMONTINA</t>
  </si>
  <si>
    <t>E26516</t>
  </si>
  <si>
    <t>PAULO VITOR SILVA DA SILVA</t>
  </si>
  <si>
    <t>E26517</t>
  </si>
  <si>
    <t>LUAN CARLO VIZIOLI</t>
  </si>
  <si>
    <t>E26518</t>
  </si>
  <si>
    <t>BRUNA PEREIRA LOSEKANN</t>
  </si>
  <si>
    <t>E26519</t>
  </si>
  <si>
    <t>PEDRO HENRIQUE NASCIMENTO NUNES</t>
  </si>
  <si>
    <t>E26520</t>
  </si>
  <si>
    <t>LARISSA DE OLIVEIRA GOMES</t>
  </si>
  <si>
    <t>E26521</t>
  </si>
  <si>
    <t>PEDRO RICARDO BELLAVER HAEFLIGER</t>
  </si>
  <si>
    <t>E26522</t>
  </si>
  <si>
    <t>WESLLEY SOARES BRANDO</t>
  </si>
  <si>
    <t>E26523</t>
  </si>
  <si>
    <t>NIKOLAY VLADIMIROVICH ROMANOV</t>
  </si>
  <si>
    <t>E26524</t>
  </si>
  <si>
    <t>EDUARDO CASAGRANDE LOPES</t>
  </si>
  <si>
    <t>E26525</t>
  </si>
  <si>
    <t>ROSANA RECH WEIDE</t>
  </si>
  <si>
    <t>E26526</t>
  </si>
  <si>
    <t>CRISTIANE BONORA</t>
  </si>
  <si>
    <t>E26527</t>
  </si>
  <si>
    <t>AMANDA SILVA DE OLIVEIRA</t>
  </si>
  <si>
    <t>E26528</t>
  </si>
  <si>
    <t>LUCIONIR ALVES MOTA</t>
  </si>
  <si>
    <t>E26529</t>
  </si>
  <si>
    <t>LIZIANE GRAVINI HAHN</t>
  </si>
  <si>
    <t>E26530</t>
  </si>
  <si>
    <t>GUSTAVO ADOLFO BUTZKE</t>
  </si>
  <si>
    <t>E26531</t>
  </si>
  <si>
    <t>DENNER MUSSIO PEDROSO</t>
  </si>
  <si>
    <t>E26532</t>
  </si>
  <si>
    <t>EDUARDA VALENCIO RODRIGUES DE QUADROS</t>
  </si>
  <si>
    <t>E26533</t>
  </si>
  <si>
    <t>IVANA SOELI PRETTO</t>
  </si>
  <si>
    <t>E26534</t>
  </si>
  <si>
    <t>LEONARDO DA SILVA VARGAS</t>
  </si>
  <si>
    <t>E26535</t>
  </si>
  <si>
    <t>ANA CLARA FORMENTINI</t>
  </si>
  <si>
    <t>E26536</t>
  </si>
  <si>
    <t>DANIEL BOHN</t>
  </si>
  <si>
    <t>E26537</t>
  </si>
  <si>
    <t>MATEUS BORBA QUINTEIRO</t>
  </si>
  <si>
    <t>E26538</t>
  </si>
  <si>
    <t>FELIPE MEISNER WEGNER</t>
  </si>
  <si>
    <t>E26539</t>
  </si>
  <si>
    <t>PALOMA BOEIRA DA SILVA</t>
  </si>
  <si>
    <t>E26540</t>
  </si>
  <si>
    <t>IGOR PRETTO PESSOTTO</t>
  </si>
  <si>
    <t>E26541</t>
  </si>
  <si>
    <t>LEONARDO RODRIGUES DO NASCIMENTO</t>
  </si>
  <si>
    <t>E26542</t>
  </si>
  <si>
    <t>CASSIANO RONCONI OLIVEIRA DA SILVA</t>
  </si>
  <si>
    <t>E26543</t>
  </si>
  <si>
    <t>NICOLE PAULUS TEIXEIRA</t>
  </si>
  <si>
    <t>E26544</t>
  </si>
  <si>
    <t>RENATA DOS SANTOS TAVARES</t>
  </si>
  <si>
    <t>E26545</t>
  </si>
  <si>
    <t>DIOVANA KONRAD DA SILVA</t>
  </si>
  <si>
    <t>E26546</t>
  </si>
  <si>
    <t>VINICIUS RODRIGUES DE RAMOS</t>
  </si>
  <si>
    <t>E26547</t>
  </si>
  <si>
    <t>AUGUSTA RECK</t>
  </si>
  <si>
    <t>E26548</t>
  </si>
  <si>
    <t>JESSICA STRAPAZZON NUNES</t>
  </si>
  <si>
    <t>P02376</t>
  </si>
  <si>
    <t>RONI MARQUES CORREA</t>
  </si>
  <si>
    <t>00170600002000</t>
  </si>
  <si>
    <t>DESTACADOS BANCO</t>
  </si>
  <si>
    <t>00502</t>
  </si>
  <si>
    <t>GERENTE DEPARTAMENTO</t>
  </si>
  <si>
    <t>P02433</t>
  </si>
  <si>
    <t>LUIZ FERNANDO LOPES FERNANDES</t>
  </si>
  <si>
    <t>00621</t>
  </si>
  <si>
    <t>COORDENADOR DE GRUPO</t>
  </si>
  <si>
    <t>P02541</t>
  </si>
  <si>
    <t>ZILMINO JACEDIR TARTARI</t>
  </si>
  <si>
    <t>00170600001000</t>
  </si>
  <si>
    <t>DESTACADOS OUTROS ORGAOS</t>
  </si>
  <si>
    <t>25</t>
  </si>
  <si>
    <t>CEDIDO C/REMUNERACAO</t>
  </si>
  <si>
    <t>P02609</t>
  </si>
  <si>
    <t>CARLOS ALBERTO BESCHORNER</t>
  </si>
  <si>
    <t>P02712</t>
  </si>
  <si>
    <t>JALVO DOS SANTOS MACHADO</t>
  </si>
  <si>
    <t>RUA DA LADEIRA-DRH-FUNC DESTACADO</t>
  </si>
  <si>
    <t>AGENCIA CENTRAL-DRH-FUNC DESTACADO</t>
  </si>
  <si>
    <t>PARAISO DO SUL-DRH-FUNC DESTACADO</t>
  </si>
  <si>
    <t>FUNC EM DISPONIBILIDADE</t>
  </si>
  <si>
    <t>SUPERV. CRED.RURAL</t>
  </si>
  <si>
    <t>BORGES DE MEDEIROS-DRH-FUNC DESTACADO</t>
  </si>
  <si>
    <t>MAXIMILIANO ALMEIDA</t>
  </si>
  <si>
    <t>PRAIA DE BELAS SHOPP-DRH-FUNC DESTACADO</t>
  </si>
  <si>
    <t>FONTOURA XAVIER-PAB-SAO JOSE DO HERVAL</t>
  </si>
  <si>
    <t>DR.MAURICIO CARDOSO-DRH-FUNC DESTACADO</t>
  </si>
  <si>
    <t>CERRO BRANCO-DRH-FUNC DESTACADO</t>
  </si>
  <si>
    <t>VENEZIANOS-DRH-FUNC DESTACADO</t>
  </si>
  <si>
    <t>REDENCAO-DRH-FUNC DESTACADO</t>
  </si>
  <si>
    <t>NOVA SANTA RITA-DRH-FUNC DESTACADO</t>
  </si>
  <si>
    <t>PATRIMONIAL-GSL-MOV DE INFORMATICA</t>
  </si>
  <si>
    <t>CAMPINA DAS MISSOES</t>
  </si>
  <si>
    <t>FLORES DA CUNHA-DRH-FUNC DESTACADO</t>
  </si>
  <si>
    <t>PANAMBI-DRH-FUNC DESTACADO</t>
  </si>
  <si>
    <t>S.MIGUEL DAS MISSOES-DRH-FUNC DESTACADO</t>
  </si>
  <si>
    <t>NOVA HARTZ-DRH-FUNC DESTACADO</t>
  </si>
  <si>
    <t>SISTEMAS-GP II-CENTRAL RISCO E RAT</t>
  </si>
  <si>
    <t>COLISEU-DRH-FUNC DESTACADO</t>
  </si>
  <si>
    <t>ALVORADA-DRH-FUNC DESTACADO</t>
  </si>
  <si>
    <t>BARRA FUNDA-DRH-FUNC DESTACADO</t>
  </si>
  <si>
    <t>FONTOURA XAVIER</t>
  </si>
  <si>
    <t>SANTIAGO-DRH-FUNC DESTACADO</t>
  </si>
  <si>
    <t>UNIAO-DRH-FUNC DESTACADO</t>
  </si>
  <si>
    <t>DOIS IRMAOS-DRH-FUNC DESTACADO</t>
  </si>
  <si>
    <t>SAO PAULO DAS MISSOE-DRH-FUNC DESTACADO</t>
  </si>
  <si>
    <t>BAIRRO PIPPI-DRH-FUNC DESTACADO</t>
  </si>
  <si>
    <t>LAGOA VERMELHA-P M CASEIROS</t>
  </si>
  <si>
    <t>CEEE-DRH-FUNC DESTACADO</t>
  </si>
  <si>
    <t>WENCESLAU ESCOBAR-DRH-FUNC DESTACADO</t>
  </si>
  <si>
    <t>PONTAO-DRH-FUNC DESTACADO</t>
  </si>
  <si>
    <t>URUGUAIANA-DRH-FUNC DESTACADO</t>
  </si>
  <si>
    <t>ASSIS BRASIL-DRH-FUNC DESTACADO</t>
  </si>
  <si>
    <t>CATUIPE-DRH-FUNC DESTACADO</t>
  </si>
  <si>
    <t>BAIRRO VILA NOVA-DRH-FUNC DESTACADO</t>
  </si>
  <si>
    <t>GLORINHA-DRH-FUNC DESTACADO</t>
  </si>
  <si>
    <t>CERRITO-DRH-FUNC DESTACADO</t>
  </si>
  <si>
    <t>RUA DR.BOZANO-DRH-FUNC DESTACADO</t>
  </si>
  <si>
    <t>CACHOEIRINHA-DRH-FUNC DESTACADO</t>
  </si>
  <si>
    <t>ROSARIO DO SUL-DRH-FUNC DESTACADO</t>
  </si>
  <si>
    <t>Matrícula</t>
  </si>
  <si>
    <t>AG</t>
  </si>
  <si>
    <t>Ativo</t>
  </si>
  <si>
    <t>CC</t>
  </si>
  <si>
    <t>Função</t>
  </si>
  <si>
    <t>Total</t>
  </si>
  <si>
    <t>Local</t>
  </si>
  <si>
    <t>Nome Cargo</t>
  </si>
  <si>
    <t>SUREG SANTA CATARINA</t>
  </si>
  <si>
    <t>CARLOS MALAFAIA</t>
  </si>
  <si>
    <t>IVO SILVA EXT</t>
  </si>
  <si>
    <t>00100500000000</t>
  </si>
  <si>
    <t>Sites</t>
  </si>
  <si>
    <t>Dados
Vazados</t>
  </si>
  <si>
    <t>Dates of birth; Email addresses; Ethnicities; Genders; 
Names; Passwords;
Payment histories;
Phone numbers;
Physical addresses;
Security questions and answers; Sexual orientations;
Usernames; Website activity.</t>
  </si>
  <si>
    <t>Account balances;
Dates of birth;
Email addresses;
Genders; IP addresses;
Names; Phone numbers;
Physical addresses;
Security questions and answers;
Website activity.</t>
  </si>
  <si>
    <t>Device usage
tracking data.</t>
  </si>
  <si>
    <t>Email addresses;
Passwords;
Usernames.</t>
  </si>
  <si>
    <t>Dates of birth;
Email addresses;
IP addresses;
Passwords;
Usernames;
Website activity.</t>
  </si>
  <si>
    <t>Email addresses;
Password hints;
Passwords;
Usernames.</t>
  </si>
  <si>
    <t>Email addresses;
Password.</t>
  </si>
  <si>
    <t>Dates of birth;
Email addresses;
Genders;
IP addresses;
Job titles;
Names;
Phone numbers;
Physical addresses.</t>
  </si>
  <si>
    <t>Total de Breachs (Single Breach)</t>
  </si>
  <si>
    <t>Mais de um Breach</t>
  </si>
  <si>
    <t>Unidade</t>
  </si>
  <si>
    <t>UDS</t>
  </si>
  <si>
    <t>UIT</t>
  </si>
  <si>
    <t>USTI</t>
  </si>
  <si>
    <t>Unidades</t>
  </si>
  <si>
    <t>Casos</t>
  </si>
  <si>
    <t>038</t>
  </si>
  <si>
    <t>058</t>
  </si>
  <si>
    <t>050</t>
  </si>
  <si>
    <t>GOV TI</t>
  </si>
  <si>
    <t>Terceiros</t>
  </si>
  <si>
    <t>Chave Derivada</t>
  </si>
  <si>
    <t>Terceiro</t>
  </si>
  <si>
    <t>River City Media Spam List</t>
  </si>
  <si>
    <t>claudete_bertuzzi@banrisul.com.br</t>
  </si>
  <si>
    <t>claudia_camaratta@banrisul.com.br</t>
  </si>
  <si>
    <t>enzo_de_santis@banrisul.com.br</t>
  </si>
  <si>
    <t>eulani_vincensi@banrisul.com.br</t>
  </si>
  <si>
    <t>Email addresses;
IP addresses;
Names;
Physical addresses;</t>
  </si>
  <si>
    <t>ZZ</t>
  </si>
  <si>
    <t>TOTAL</t>
  </si>
  <si>
    <t>maria_cleusa_pereira@banrisul.com.br</t>
  </si>
  <si>
    <t>Outubro</t>
  </si>
  <si>
    <t>Maio</t>
  </si>
  <si>
    <t>Julho</t>
  </si>
  <si>
    <t>Janeiro</t>
  </si>
  <si>
    <t>Dezembro</t>
  </si>
  <si>
    <t>Agosto</t>
  </si>
  <si>
    <t>Junho</t>
  </si>
  <si>
    <t>Março</t>
  </si>
  <si>
    <t>Setembro</t>
  </si>
  <si>
    <t>Novembro</t>
  </si>
  <si>
    <t>Abril</t>
  </si>
  <si>
    <t>Fevereiro</t>
  </si>
  <si>
    <t>benira_rocha@banrisul.com.br</t>
  </si>
  <si>
    <t>dirceu_teixeira@banrisul.com.br</t>
  </si>
  <si>
    <t>fabio_pacheco@banrisul.com.br</t>
  </si>
  <si>
    <t>gilberto_capoani@banrisul.com.br</t>
  </si>
  <si>
    <t>ines@banrisul.com.br</t>
  </si>
  <si>
    <t>jaime_sulzbach@banrisul.com.br</t>
  </si>
  <si>
    <t>marcia_santos@banrisul.com.br</t>
  </si>
  <si>
    <t>margarete_fenner@banrisul.com.br</t>
  </si>
  <si>
    <t>nara_nunes@banrisul.com.br</t>
  </si>
  <si>
    <t>sonia_cortes@banrisul.com.br</t>
  </si>
  <si>
    <t>Exploit.In</t>
  </si>
  <si>
    <t>Anti Public Combo List</t>
  </si>
  <si>
    <t>Ano 1</t>
  </si>
  <si>
    <t>Ano 3</t>
  </si>
  <si>
    <t>Ano 2</t>
  </si>
  <si>
    <t>Mês 1</t>
  </si>
  <si>
    <t>Mês 2</t>
  </si>
  <si>
    <t>Mês 3</t>
  </si>
  <si>
    <t>Ano 4</t>
  </si>
  <si>
    <t>Mês 4</t>
  </si>
  <si>
    <t>lista (6 Oct '13): https://pastebin.com/52DF2vtd
lista (26 Jan '15): https://pastebin.com/17LTXEtD</t>
  </si>
  <si>
    <t>DANIEL TOMA ISSO 3 (19 Apr '16): https://pastebin.com/VuaFbzsY</t>
  </si>
  <si>
    <t>Email's Prefeitura Santo Antonio da Patrulha (31 Jul '13): https://pastebin.com/e25qjcfx</t>
  </si>
  <si>
    <t>lista (6 Oct '13): http://pastebin.com/52DF2vtd, lista (26 Jan '15): http://pastebin.com/17LTXEtD</t>
  </si>
  <si>
    <t>LinkedIn, Anti Public Combo List</t>
  </si>
  <si>
    <t>MySpace, Anti Public Combo List, Exploit.In</t>
  </si>
  <si>
    <t>LinkedIn, Anti Public Combo List, Exploit.In</t>
  </si>
  <si>
    <t>LinkedIn, Exploit.In</t>
  </si>
  <si>
    <t>Anti Public Combo List, Exploit.In</t>
  </si>
  <si>
    <t>No title (5 Jun '15): http://pastebin.com/CnaZ8ev4, Exploit.In</t>
  </si>
  <si>
    <t>Adobe, LinkedIn, Anti Public Combo List, Exploit.In</t>
  </si>
  <si>
    <t>No title (10 Oct '16): http://pastebin.com/RTjZXEwR, Exploit.In</t>
  </si>
  <si>
    <t>Adobe, LinkedIn</t>
  </si>
  <si>
    <t>Anti Public Combo List, LinkedIn</t>
  </si>
  <si>
    <t>Anti Public Combo List, iMesh</t>
  </si>
  <si>
    <t>Exploit.In, LinkedIn</t>
  </si>
  <si>
    <t>Ano</t>
  </si>
  <si>
    <t>Mês</t>
  </si>
  <si>
    <t>Ano 5</t>
  </si>
  <si>
    <t>Mês 5</t>
  </si>
  <si>
    <t>lista (6 Oct '13): https://pastebin.com/52DF2vtd, lista (26 Jan '15): https://pastebin.com/17LTXEtD</t>
  </si>
  <si>
    <t>Email addresses;
IP addresses;
Passwords;
Usernames.</t>
  </si>
  <si>
    <t>Email addresses;
Website activity;
Passwords;
Usernames.</t>
  </si>
  <si>
    <t>Num de Breachs</t>
  </si>
  <si>
    <t>No title (7 Aug '15): http://pastebin.com/4tJYVeEm, 15email cyberunder (14 Dec '14): http://pastebin.com/FpYBeyXz, 17k email cyberunder (14 Dec '14): http://pastebin.com/8REGmcBQ, Anti Public Combo List, Exploit.In</t>
  </si>
  <si>
    <t>TOTAL (F,S):</t>
  </si>
  <si>
    <t>ANO</t>
  </si>
  <si>
    <t>X</t>
  </si>
  <si>
    <t>No title (19 Mar '17): http://pastebin.com/95mAAShM</t>
  </si>
  <si>
    <t>BREACH</t>
  </si>
  <si>
    <t>PASTED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</si>
  <si>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</si>
  <si>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</si>
  <si>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</si>
  <si>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</si>
  <si>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</si>
  <si>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</si>
  <si>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</si>
  <si>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</si>
  <si>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</si>
  <si>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</si>
  <si>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</si>
  <si>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</si>
  <si>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Conteúdo</t>
  </si>
  <si>
    <t>Complemento</t>
  </si>
  <si>
    <t>No caso de 5 conteúdos do Pastebin, necessário complemento de funções por ultrapassar o limite do excel</t>
  </si>
  <si>
    <t>Emails Prefeitura Santo Antonio da Patrulha (31 Jul '13): https://pastebin.com/e25qjcfx</t>
  </si>
  <si>
    <t>1º Breach</t>
  </si>
  <si>
    <t>2º Breach</t>
  </si>
  <si>
    <t>3º Breach</t>
  </si>
  <si>
    <t>4º Breach</t>
  </si>
  <si>
    <t>5º Breach</t>
  </si>
  <si>
    <t>Possui Pasted Emails</t>
  </si>
  <si>
    <t>Total
Mês</t>
  </si>
  <si>
    <t>Total Ano</t>
  </si>
  <si>
    <t>Adobe, Anti Public Combo List</t>
  </si>
  <si>
    <t>River City Media Spam List, No title (9 Jan '17): http://pastebin.com/gtzxYzK4, No title (9 Jan '17): https://pastebin.com/gtzxYzK4</t>
  </si>
  <si>
    <t>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</si>
</sst>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9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</font>
    <font>
      <sz val="11"/>
      <color rgb="FF000000"/>
      <name val="Calibri"/>
      <family val="2"/>
    </font>
    <font>
      <sz val="11"/>
      <color theme="0"/>
      <name val="Marlett"/>
      <charset val="2"/>
    </font>
    <font>
      <u/>
      <sz val="11"/>
      <color rgb="FF000000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 applyBorder="0"/>
    <xf numFmtId="43" fontId="4" fillId="0" borderId="0" applyFont="0" applyFill="0" applyBorder="0" applyAlignment="0" applyProtection="0"/>
  </cellStyleXfs>
  <cellXfs count="140"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vertical="top"/>
    </xf>
    <xf numFmtId="0" fontId="0" fillId="0" borderId="0" xfId="0" applyNumberFormat="1" applyFill="1" applyAlignment="1" applyProtection="1">
      <alignment wrapText="1"/>
    </xf>
    <xf numFmtId="0" fontId="0" fillId="0" borderId="0" xfId="0" applyNumberFormat="1" applyFill="1" applyAlignment="1" applyProtection="1">
      <alignment horizontal="left"/>
    </xf>
    <xf numFmtId="0" fontId="0" fillId="0" borderId="0" xfId="0" applyNumberFormat="1" applyFill="1" applyAlignment="1" applyProtection="1">
      <alignment horizontal="center"/>
    </xf>
    <xf numFmtId="49" fontId="0" fillId="0" borderId="0" xfId="0" applyNumberFormat="1" applyFill="1" applyAlignment="1" applyProtection="1"/>
    <xf numFmtId="0" fontId="0" fillId="0" borderId="0" xfId="0" applyFill="1" applyAlignment="1" applyProtection="1"/>
    <xf numFmtId="0" fontId="0" fillId="0" borderId="2" xfId="0" applyNumberFormat="1" applyFill="1" applyBorder="1" applyAlignment="1" applyProtection="1"/>
    <xf numFmtId="0" fontId="0" fillId="0" borderId="1" xfId="0" applyNumberFormat="1" applyFill="1" applyBorder="1" applyAlignment="1" applyProtection="1"/>
    <xf numFmtId="0" fontId="0" fillId="0" borderId="4" xfId="0" applyNumberFormat="1" applyFill="1" applyBorder="1" applyAlignment="1" applyProtection="1"/>
    <xf numFmtId="0" fontId="0" fillId="0" borderId="0" xfId="0" applyNumberFormat="1" applyFill="1" applyBorder="1" applyAlignment="1" applyProtection="1"/>
    <xf numFmtId="0" fontId="0" fillId="0" borderId="5" xfId="0" applyNumberFormat="1" applyFill="1" applyBorder="1" applyAlignment="1" applyProtection="1"/>
    <xf numFmtId="0" fontId="0" fillId="0" borderId="1" xfId="0" applyNumberFormat="1" applyFill="1" applyBorder="1" applyAlignment="1" applyProtection="1">
      <alignment horizontal="center"/>
    </xf>
    <xf numFmtId="0" fontId="0" fillId="0" borderId="1" xfId="0" applyNumberFormat="1" applyFill="1" applyBorder="1" applyAlignment="1" applyProtection="1">
      <alignment horizontal="left"/>
    </xf>
    <xf numFmtId="49" fontId="0" fillId="0" borderId="1" xfId="1" applyNumberFormat="1" applyFont="1" applyFill="1" applyBorder="1" applyAlignment="1" applyProtection="1">
      <alignment horizontal="center"/>
    </xf>
    <xf numFmtId="0" fontId="0" fillId="0" borderId="0" xfId="0" applyNumberFormat="1" applyFill="1" applyBorder="1" applyAlignment="1" applyProtection="1">
      <alignment horizontal="center"/>
    </xf>
    <xf numFmtId="49" fontId="0" fillId="0" borderId="0" xfId="1" applyNumberFormat="1" applyFont="1" applyFill="1" applyBorder="1" applyAlignment="1" applyProtection="1">
      <alignment horizontal="center"/>
    </xf>
    <xf numFmtId="0" fontId="0" fillId="3" borderId="1" xfId="0" applyNumberFormat="1" applyFill="1" applyBorder="1" applyAlignment="1" applyProtection="1">
      <alignment horizontal="center" vertical="center" wrapText="1"/>
    </xf>
    <xf numFmtId="0" fontId="0" fillId="3" borderId="1" xfId="0" applyNumberFormat="1" applyFill="1" applyBorder="1" applyAlignment="1" applyProtection="1">
      <alignment horizontal="center" vertical="center"/>
    </xf>
    <xf numFmtId="0" fontId="1" fillId="4" borderId="1" xfId="0" applyNumberFormat="1" applyFont="1" applyFill="1" applyBorder="1" applyAlignment="1" applyProtection="1">
      <alignment horizontal="center" vertical="center"/>
    </xf>
    <xf numFmtId="0" fontId="0" fillId="2" borderId="1" xfId="0" applyNumberFormat="1" applyFill="1" applyBorder="1" applyAlignment="1" applyProtection="1">
      <alignment horizontal="left" vertical="center" wrapText="1"/>
    </xf>
    <xf numFmtId="0" fontId="2" fillId="2" borderId="1" xfId="0" applyNumberFormat="1" applyFont="1" applyFill="1" applyBorder="1" applyAlignment="1" applyProtection="1">
      <alignment horizontal="left" vertical="center" wrapText="1"/>
    </xf>
    <xf numFmtId="0" fontId="3" fillId="5" borderId="0" xfId="0" applyNumberFormat="1" applyFont="1" applyFill="1" applyBorder="1" applyAlignment="1" applyProtection="1">
      <alignment horizontal="center" vertical="center" wrapText="1"/>
    </xf>
    <xf numFmtId="0" fontId="5" fillId="5" borderId="0" xfId="0" applyNumberFormat="1" applyFont="1" applyFill="1" applyBorder="1" applyAlignment="1" applyProtection="1">
      <alignment horizontal="center" vertical="center" wrapText="1"/>
    </xf>
    <xf numFmtId="0" fontId="0" fillId="5" borderId="0" xfId="0" applyNumberFormat="1" applyFill="1" applyAlignment="1" applyProtection="1"/>
    <xf numFmtId="0" fontId="0" fillId="5" borderId="0" xfId="0" applyNumberFormat="1" applyFill="1" applyBorder="1" applyAlignment="1" applyProtection="1"/>
    <xf numFmtId="0" fontId="0" fillId="0" borderId="6" xfId="0" applyNumberFormat="1" applyFill="1" applyBorder="1" applyAlignment="1" applyProtection="1"/>
    <xf numFmtId="0" fontId="0" fillId="0" borderId="7" xfId="0" applyNumberFormat="1" applyFill="1" applyBorder="1" applyAlignment="1" applyProtection="1"/>
    <xf numFmtId="0" fontId="0" fillId="0" borderId="3" xfId="0" applyNumberFormat="1" applyFill="1" applyBorder="1" applyAlignment="1" applyProtection="1">
      <alignment vertical="center"/>
    </xf>
    <xf numFmtId="0" fontId="0" fillId="0" borderId="4" xfId="0" applyNumberFormat="1" applyFill="1" applyBorder="1" applyAlignment="1" applyProtection="1">
      <alignment vertical="center"/>
    </xf>
    <xf numFmtId="0" fontId="0" fillId="0" borderId="0" xfId="0" applyNumberFormat="1" applyFill="1" applyAlignment="1" applyProtection="1">
      <alignment horizontal="right"/>
    </xf>
    <xf numFmtId="0" fontId="0" fillId="0" borderId="0" xfId="0" applyNumberFormat="1" applyFill="1" applyAlignment="1" applyProtection="1">
      <alignment horizontal="center" vertical="center" wrapText="1"/>
    </xf>
    <xf numFmtId="0" fontId="0" fillId="0" borderId="0" xfId="0" applyNumberFormat="1" applyFill="1" applyAlignment="1" applyProtection="1">
      <alignment vertical="center" wrapText="1"/>
    </xf>
    <xf numFmtId="0" fontId="0" fillId="0" borderId="0" xfId="0" applyNumberFormat="1" applyFill="1" applyAlignment="1" applyProtection="1">
      <alignment vertical="center"/>
    </xf>
    <xf numFmtId="0" fontId="0" fillId="0" borderId="0" xfId="0" applyNumberFormat="1" applyFill="1" applyAlignment="1" applyProtection="1">
      <alignment horizontal="left" vertical="center"/>
    </xf>
    <xf numFmtId="0" fontId="0" fillId="0" borderId="0" xfId="0" applyNumberFormat="1" applyFill="1" applyAlignment="1" applyProtection="1">
      <alignment horizontal="center" vertical="center"/>
    </xf>
    <xf numFmtId="49" fontId="0" fillId="0" borderId="0" xfId="0" applyNumberFormat="1" applyFill="1" applyAlignment="1" applyProtection="1">
      <alignment vertical="center"/>
    </xf>
    <xf numFmtId="0" fontId="0" fillId="0" borderId="0" xfId="0" applyAlignment="1">
      <alignment vertical="center"/>
    </xf>
    <xf numFmtId="0" fontId="0" fillId="0" borderId="1" xfId="0" applyNumberFormat="1" applyFill="1" applyBorder="1" applyAlignment="1" applyProtection="1">
      <alignment horizontal="center" vertical="center"/>
    </xf>
    <xf numFmtId="0" fontId="0" fillId="0" borderId="1" xfId="0" applyNumberFormat="1" applyFill="1" applyBorder="1" applyAlignment="1" applyProtection="1">
      <alignment horizontal="left" vertical="center"/>
    </xf>
    <xf numFmtId="0" fontId="1" fillId="4" borderId="5" xfId="0" applyNumberFormat="1" applyFont="1" applyFill="1" applyBorder="1" applyAlignment="1" applyProtection="1">
      <alignment horizontal="center" vertical="center"/>
    </xf>
    <xf numFmtId="0" fontId="0" fillId="2" borderId="5" xfId="0" applyNumberFormat="1" applyFill="1" applyBorder="1" applyAlignment="1" applyProtection="1">
      <alignment horizontal="left" vertical="center" wrapText="1"/>
    </xf>
    <xf numFmtId="0" fontId="0" fillId="0" borderId="1" xfId="0" applyNumberFormat="1" applyFill="1" applyBorder="1" applyAlignment="1" applyProtection="1">
      <alignment vertical="center" wrapText="1"/>
    </xf>
    <xf numFmtId="0" fontId="0" fillId="0" borderId="2" xfId="0" applyNumberFormat="1" applyFill="1" applyBorder="1" applyAlignment="1" applyProtection="1">
      <alignment horizontal="center"/>
    </xf>
    <xf numFmtId="0" fontId="0" fillId="0" borderId="9" xfId="0" applyNumberFormat="1" applyFill="1" applyBorder="1" applyAlignment="1" applyProtection="1">
      <alignment horizontal="center"/>
    </xf>
    <xf numFmtId="0" fontId="0" fillId="0" borderId="8" xfId="0" applyNumberFormat="1" applyFill="1" applyBorder="1" applyAlignment="1" applyProtection="1">
      <alignment horizontal="center"/>
    </xf>
    <xf numFmtId="0" fontId="0" fillId="0" borderId="0" xfId="0" applyNumberFormat="1" applyFill="1" applyBorder="1" applyAlignment="1" applyProtection="1">
      <alignment horizontal="center" vertical="center"/>
    </xf>
    <xf numFmtId="0" fontId="0" fillId="0" borderId="11" xfId="0" applyNumberFormat="1" applyFill="1" applyBorder="1" applyAlignment="1" applyProtection="1">
      <alignment horizontal="center"/>
    </xf>
    <xf numFmtId="0" fontId="0" fillId="0" borderId="2" xfId="0" applyNumberFormat="1" applyFill="1" applyBorder="1" applyAlignment="1" applyProtection="1">
      <alignment horizontal="center" vertical="center"/>
    </xf>
    <xf numFmtId="0" fontId="1" fillId="0" borderId="1" xfId="0" applyNumberFormat="1" applyFont="1" applyFill="1" applyBorder="1" applyAlignment="1" applyProtection="1">
      <alignment horizontal="center"/>
    </xf>
    <xf numFmtId="0" fontId="6" fillId="0" borderId="10" xfId="0" applyNumberFormat="1" applyFont="1" applyFill="1" applyBorder="1" applyAlignment="1" applyProtection="1">
      <alignment horizontal="center"/>
    </xf>
    <xf numFmtId="0" fontId="6" fillId="0" borderId="4" xfId="0" applyNumberFormat="1" applyFont="1" applyFill="1" applyBorder="1" applyAlignment="1" applyProtection="1">
      <alignment horizontal="center"/>
    </xf>
    <xf numFmtId="0" fontId="6" fillId="0" borderId="2" xfId="0" applyNumberFormat="1" applyFont="1" applyFill="1" applyBorder="1" applyAlignment="1" applyProtection="1">
      <alignment horizontal="center"/>
    </xf>
    <xf numFmtId="0" fontId="6" fillId="0" borderId="9" xfId="0" applyNumberFormat="1" applyFont="1" applyFill="1" applyBorder="1" applyAlignment="1" applyProtection="1">
      <alignment horizontal="center"/>
    </xf>
    <xf numFmtId="0" fontId="0" fillId="0" borderId="5" xfId="0" applyNumberFormat="1" applyFill="1" applyBorder="1" applyAlignment="1" applyProtection="1">
      <alignment horizontal="center" vertical="center"/>
    </xf>
    <xf numFmtId="0" fontId="0" fillId="0" borderId="7" xfId="0" applyNumberFormat="1" applyFill="1" applyBorder="1" applyAlignment="1" applyProtection="1">
      <alignment horizontal="center" vertical="center"/>
    </xf>
    <xf numFmtId="0" fontId="0" fillId="0" borderId="3" xfId="0" applyNumberFormat="1" applyFill="1" applyBorder="1" applyAlignment="1" applyProtection="1">
      <alignment horizontal="center" vertical="center"/>
    </xf>
    <xf numFmtId="0" fontId="0" fillId="0" borderId="10" xfId="0" applyNumberFormat="1" applyFill="1" applyBorder="1" applyAlignment="1" applyProtection="1">
      <alignment horizontal="center" vertical="center"/>
    </xf>
    <xf numFmtId="0" fontId="0" fillId="0" borderId="4" xfId="0" applyNumberFormat="1" applyFill="1" applyBorder="1" applyAlignment="1" applyProtection="1">
      <alignment horizontal="center" vertical="center"/>
    </xf>
    <xf numFmtId="0" fontId="0" fillId="0" borderId="9" xfId="0" applyNumberFormat="1" applyFill="1" applyBorder="1" applyAlignment="1" applyProtection="1"/>
    <xf numFmtId="0" fontId="0" fillId="0" borderId="4" xfId="0" applyNumberFormat="1" applyFill="1" applyBorder="1" applyAlignment="1" applyProtection="1">
      <alignment horizontal="right" vertical="center"/>
    </xf>
    <xf numFmtId="0" fontId="0" fillId="0" borderId="3" xfId="0" applyNumberFormat="1" applyFill="1" applyBorder="1" applyAlignment="1" applyProtection="1">
      <alignment horizontal="right" vertical="center"/>
    </xf>
    <xf numFmtId="0" fontId="0" fillId="0" borderId="10" xfId="0" applyNumberFormat="1" applyFill="1" applyBorder="1" applyAlignment="1" applyProtection="1">
      <alignment horizontal="right" vertical="center"/>
    </xf>
    <xf numFmtId="0" fontId="1" fillId="0" borderId="0" xfId="0" applyNumberFormat="1" applyFont="1" applyFill="1" applyAlignment="1" applyProtection="1">
      <alignment vertical="center"/>
    </xf>
    <xf numFmtId="0" fontId="1" fillId="0" borderId="0" xfId="0" applyNumberFormat="1" applyFont="1" applyFill="1" applyAlignment="1" applyProtection="1">
      <alignment horizontal="left" vertical="center"/>
    </xf>
    <xf numFmtId="0" fontId="0" fillId="0" borderId="8" xfId="0" applyNumberFormat="1" applyFill="1" applyBorder="1" applyAlignment="1" applyProtection="1">
      <alignment horizontal="left" vertical="center"/>
    </xf>
    <xf numFmtId="0" fontId="0" fillId="0" borderId="12" xfId="0" applyNumberFormat="1" applyFill="1" applyBorder="1" applyAlignment="1" applyProtection="1">
      <alignment horizontal="left" vertical="center"/>
    </xf>
    <xf numFmtId="0" fontId="0" fillId="0" borderId="14" xfId="0" applyNumberFormat="1" applyFill="1" applyBorder="1" applyAlignment="1" applyProtection="1">
      <alignment horizontal="left" vertical="center"/>
    </xf>
    <xf numFmtId="0" fontId="0" fillId="0" borderId="0" xfId="0" applyNumberFormat="1" applyFill="1" applyBorder="1" applyAlignment="1" applyProtection="1">
      <alignment horizontal="left" vertical="center"/>
    </xf>
    <xf numFmtId="0" fontId="0" fillId="7" borderId="0" xfId="0" applyNumberFormat="1" applyFill="1" applyBorder="1" applyAlignment="1" applyProtection="1">
      <alignment horizontal="center" vertical="center"/>
    </xf>
    <xf numFmtId="0" fontId="0" fillId="8" borderId="0" xfId="0" applyNumberFormat="1" applyFont="1" applyFill="1" applyBorder="1" applyAlignment="1" applyProtection="1">
      <alignment horizontal="center" vertical="center"/>
    </xf>
    <xf numFmtId="0" fontId="0" fillId="2" borderId="15" xfId="0" applyNumberFormat="1" applyFill="1" applyBorder="1" applyAlignment="1" applyProtection="1">
      <alignment horizontal="center" vertical="center"/>
    </xf>
    <xf numFmtId="0" fontId="0" fillId="8" borderId="16" xfId="0" applyNumberFormat="1" applyFill="1" applyBorder="1" applyAlignment="1" applyProtection="1">
      <alignment horizontal="center" vertical="center"/>
    </xf>
    <xf numFmtId="0" fontId="0" fillId="8" borderId="16" xfId="0" applyNumberFormat="1" applyFont="1" applyFill="1" applyBorder="1" applyAlignment="1" applyProtection="1">
      <alignment horizontal="center" vertical="center"/>
    </xf>
    <xf numFmtId="0" fontId="0" fillId="7" borderId="16" xfId="0" applyNumberFormat="1" applyFont="1" applyFill="1" applyBorder="1" applyAlignment="1" applyProtection="1">
      <alignment horizontal="center" vertical="center"/>
    </xf>
    <xf numFmtId="0" fontId="0" fillId="7" borderId="16" xfId="0" applyNumberFormat="1" applyFill="1" applyBorder="1" applyAlignment="1" applyProtection="1">
      <alignment horizontal="center" vertical="center"/>
    </xf>
    <xf numFmtId="0" fontId="0" fillId="8" borderId="17" xfId="0" applyNumberFormat="1" applyFill="1" applyBorder="1" applyAlignment="1" applyProtection="1">
      <alignment horizontal="center" vertical="center"/>
    </xf>
    <xf numFmtId="0" fontId="0" fillId="8" borderId="18" xfId="0" applyNumberFormat="1" applyFill="1" applyBorder="1" applyAlignment="1" applyProtection="1">
      <alignment horizontal="center" vertical="center"/>
    </xf>
    <xf numFmtId="0" fontId="0" fillId="8" borderId="19" xfId="0" applyNumberFormat="1" applyFill="1" applyBorder="1" applyAlignment="1" applyProtection="1">
      <alignment horizontal="center" vertical="center"/>
    </xf>
    <xf numFmtId="0" fontId="0" fillId="7" borderId="20" xfId="0" applyNumberFormat="1" applyFill="1" applyBorder="1" applyAlignment="1" applyProtection="1">
      <alignment horizontal="center" vertical="center"/>
    </xf>
    <xf numFmtId="0" fontId="0" fillId="7" borderId="21" xfId="0" applyNumberFormat="1" applyFont="1" applyFill="1" applyBorder="1" applyAlignment="1" applyProtection="1">
      <alignment horizontal="center" vertical="center"/>
    </xf>
    <xf numFmtId="0" fontId="0" fillId="8" borderId="20" xfId="0" applyNumberFormat="1" applyFill="1" applyBorder="1" applyAlignment="1" applyProtection="1">
      <alignment horizontal="center" vertical="center"/>
    </xf>
    <xf numFmtId="0" fontId="0" fillId="8" borderId="21" xfId="0" applyNumberFormat="1" applyFont="1" applyFill="1" applyBorder="1" applyAlignment="1" applyProtection="1">
      <alignment horizontal="center" vertical="center"/>
    </xf>
    <xf numFmtId="0" fontId="0" fillId="7" borderId="22" xfId="0" applyNumberFormat="1" applyFill="1" applyBorder="1" applyAlignment="1" applyProtection="1">
      <alignment horizontal="center" vertical="center"/>
    </xf>
    <xf numFmtId="0" fontId="0" fillId="7" borderId="23" xfId="0" applyNumberFormat="1" applyFill="1" applyBorder="1" applyAlignment="1" applyProtection="1">
      <alignment horizontal="center" vertical="center"/>
    </xf>
    <xf numFmtId="0" fontId="0" fillId="7" borderId="23" xfId="0" applyNumberFormat="1" applyFont="1" applyFill="1" applyBorder="1" applyAlignment="1" applyProtection="1">
      <alignment horizontal="center" vertical="center"/>
    </xf>
    <xf numFmtId="0" fontId="0" fillId="7" borderId="24" xfId="0" applyNumberFormat="1" applyFont="1" applyFill="1" applyBorder="1" applyAlignment="1" applyProtection="1">
      <alignment horizontal="center" vertical="center"/>
    </xf>
    <xf numFmtId="0" fontId="7" fillId="6" borderId="25" xfId="0" applyNumberFormat="1" applyFont="1" applyFill="1" applyBorder="1" applyAlignment="1" applyProtection="1">
      <alignment horizontal="left" vertical="center"/>
    </xf>
    <xf numFmtId="0" fontId="7" fillId="6" borderId="26" xfId="0" applyNumberFormat="1" applyFont="1" applyFill="1" applyBorder="1" applyAlignment="1" applyProtection="1">
      <alignment horizontal="left" vertical="center"/>
    </xf>
    <xf numFmtId="0" fontId="7" fillId="6" borderId="27" xfId="0" applyNumberFormat="1" applyFont="1" applyFill="1" applyBorder="1" applyAlignment="1" applyProtection="1">
      <alignment horizontal="left" vertical="center"/>
    </xf>
    <xf numFmtId="0" fontId="0" fillId="6" borderId="28" xfId="0" applyNumberFormat="1" applyFill="1" applyBorder="1" applyAlignment="1" applyProtection="1">
      <alignment horizontal="left" vertical="center"/>
    </xf>
    <xf numFmtId="0" fontId="0" fillId="6" borderId="29" xfId="0" applyNumberFormat="1" applyFill="1" applyBorder="1" applyAlignment="1" applyProtection="1">
      <alignment horizontal="left" vertical="center"/>
    </xf>
    <xf numFmtId="0" fontId="0" fillId="6" borderId="30" xfId="0" applyNumberFormat="1" applyFill="1" applyBorder="1" applyAlignment="1" applyProtection="1">
      <alignment horizontal="left" vertical="center"/>
    </xf>
    <xf numFmtId="0" fontId="0" fillId="9" borderId="28" xfId="0" applyNumberFormat="1" applyFill="1" applyBorder="1" applyAlignment="1" applyProtection="1">
      <alignment horizontal="center" vertical="center"/>
    </xf>
    <xf numFmtId="0" fontId="0" fillId="9" borderId="29" xfId="0" applyNumberFormat="1" applyFill="1" applyBorder="1" applyAlignment="1" applyProtection="1">
      <alignment horizontal="center" vertical="center"/>
    </xf>
    <xf numFmtId="0" fontId="0" fillId="9" borderId="32" xfId="0" applyNumberFormat="1" applyFill="1" applyBorder="1" applyAlignment="1" applyProtection="1">
      <alignment horizontal="center" vertical="center"/>
    </xf>
    <xf numFmtId="0" fontId="0" fillId="9" borderId="25" xfId="0" applyNumberFormat="1" applyFill="1" applyBorder="1" applyAlignment="1" applyProtection="1">
      <alignment horizontal="center" vertical="center"/>
    </xf>
    <xf numFmtId="0" fontId="0" fillId="9" borderId="26" xfId="0" applyNumberFormat="1" applyFill="1" applyBorder="1" applyAlignment="1" applyProtection="1">
      <alignment horizontal="center" vertical="center"/>
    </xf>
    <xf numFmtId="0" fontId="0" fillId="9" borderId="31" xfId="0" applyNumberFormat="1" applyFill="1" applyBorder="1" applyAlignment="1" applyProtection="1">
      <alignment horizontal="center" vertical="center"/>
    </xf>
    <xf numFmtId="0" fontId="0" fillId="2" borderId="1" xfId="0" applyNumberFormat="1" applyFill="1" applyBorder="1" applyAlignment="1" applyProtection="1">
      <alignment horizontal="left" vertical="center"/>
    </xf>
    <xf numFmtId="0" fontId="0" fillId="2" borderId="13" xfId="0" applyNumberFormat="1" applyFill="1" applyBorder="1" applyAlignment="1" applyProtection="1">
      <alignment horizontal="center" vertical="center"/>
    </xf>
    <xf numFmtId="0" fontId="0" fillId="10" borderId="9" xfId="0" applyNumberFormat="1" applyFill="1" applyBorder="1" applyAlignment="1" applyProtection="1">
      <alignment horizontal="center" vertical="center"/>
    </xf>
    <xf numFmtId="0" fontId="7" fillId="0" borderId="0" xfId="0" applyNumberFormat="1" applyFont="1" applyFill="1" applyBorder="1" applyAlignment="1" applyProtection="1"/>
    <xf numFmtId="0" fontId="8" fillId="0" borderId="0" xfId="0" applyNumberFormat="1" applyFont="1" applyFill="1" applyAlignment="1" applyProtection="1">
      <alignment vertical="center"/>
    </xf>
    <xf numFmtId="0" fontId="8" fillId="0" borderId="0" xfId="0" applyNumberFormat="1" applyFont="1" applyFill="1" applyAlignment="1" applyProtection="1">
      <alignment horizontal="center" vertical="center"/>
    </xf>
    <xf numFmtId="0" fontId="7" fillId="0" borderId="0" xfId="0" applyNumberFormat="1" applyFont="1" applyFill="1" applyAlignment="1" applyProtection="1">
      <alignment horizontal="left" vertical="center" wrapText="1"/>
    </xf>
    <xf numFmtId="0" fontId="7" fillId="0" borderId="0" xfId="0" applyNumberFormat="1" applyFont="1" applyFill="1" applyAlignment="1" applyProtection="1">
      <alignment horizontal="left" vertical="center"/>
    </xf>
    <xf numFmtId="0" fontId="7" fillId="0" borderId="0" xfId="0" applyNumberFormat="1" applyFont="1" applyFill="1" applyAlignment="1" applyProtection="1">
      <alignment horizontal="center" vertical="center"/>
    </xf>
    <xf numFmtId="0" fontId="7" fillId="0" borderId="0" xfId="0" applyNumberFormat="1" applyFont="1" applyFill="1" applyAlignment="1" applyProtection="1">
      <alignment horizontal="center" vertical="center" wrapText="1"/>
    </xf>
    <xf numFmtId="0" fontId="3" fillId="0" borderId="0" xfId="0" applyNumberFormat="1" applyFont="1" applyFill="1" applyAlignment="1" applyProtection="1">
      <alignment horizontal="left" vertical="center" wrapText="1"/>
    </xf>
    <xf numFmtId="0" fontId="0" fillId="0" borderId="3" xfId="0" applyNumberFormat="1" applyFill="1" applyBorder="1" applyAlignment="1" applyProtection="1"/>
    <xf numFmtId="0" fontId="0" fillId="0" borderId="10" xfId="0" applyNumberFormat="1" applyFill="1" applyBorder="1" applyAlignment="1" applyProtection="1"/>
    <xf numFmtId="49" fontId="0" fillId="0" borderId="10" xfId="0" applyNumberFormat="1" applyFill="1" applyBorder="1" applyAlignment="1" applyProtection="1"/>
    <xf numFmtId="0" fontId="0" fillId="0" borderId="3" xfId="0" applyNumberFormat="1" applyFill="1" applyBorder="1" applyAlignment="1" applyProtection="1">
      <alignment horizontal="left" vertical="center"/>
    </xf>
    <xf numFmtId="0" fontId="0" fillId="0" borderId="10" xfId="0" applyNumberFormat="1" applyFill="1" applyBorder="1" applyAlignment="1" applyProtection="1">
      <alignment horizontal="left" vertical="center"/>
    </xf>
    <xf numFmtId="0" fontId="0" fillId="0" borderId="4" xfId="0" applyNumberFormat="1" applyFill="1" applyBorder="1" applyAlignment="1" applyProtection="1">
      <alignment horizontal="left" vertical="center"/>
    </xf>
    <xf numFmtId="0" fontId="0" fillId="0" borderId="8" xfId="0" applyNumberFormat="1" applyFill="1" applyBorder="1" applyAlignment="1" applyProtection="1">
      <alignment horizontal="center" vertical="center"/>
    </xf>
    <xf numFmtId="0" fontId="0" fillId="0" borderId="12" xfId="0" applyNumberFormat="1" applyFill="1" applyBorder="1" applyAlignment="1" applyProtection="1">
      <alignment horizontal="center" vertical="center"/>
    </xf>
    <xf numFmtId="0" fontId="0" fillId="0" borderId="13" xfId="0" applyNumberFormat="1" applyFill="1" applyBorder="1" applyAlignment="1" applyProtection="1">
      <alignment horizontal="center" vertical="center"/>
    </xf>
    <xf numFmtId="0" fontId="0" fillId="0" borderId="14" xfId="0" applyNumberFormat="1" applyFill="1" applyBorder="1" applyAlignment="1" applyProtection="1">
      <alignment horizontal="center" vertical="center"/>
    </xf>
    <xf numFmtId="0" fontId="0" fillId="0" borderId="11" xfId="0" applyNumberFormat="1" applyFill="1" applyBorder="1" applyAlignment="1" applyProtection="1">
      <alignment horizontal="center" vertical="center"/>
    </xf>
    <xf numFmtId="0" fontId="0" fillId="0" borderId="15" xfId="0" applyNumberFormat="1" applyFill="1" applyBorder="1" applyAlignment="1" applyProtection="1">
      <alignment horizontal="center" vertical="center"/>
    </xf>
    <xf numFmtId="0" fontId="0" fillId="0" borderId="9" xfId="0" applyNumberFormat="1" applyFill="1" applyBorder="1" applyAlignment="1" applyProtection="1">
      <alignment horizontal="center" vertical="center"/>
    </xf>
    <xf numFmtId="49" fontId="0" fillId="0" borderId="5" xfId="0" applyNumberFormat="1" applyFill="1" applyBorder="1" applyAlignment="1" applyProtection="1"/>
    <xf numFmtId="0" fontId="0" fillId="0" borderId="6" xfId="0" applyNumberFormat="1" applyFill="1" applyBorder="1" applyAlignment="1" applyProtection="1">
      <alignment horizontal="center"/>
    </xf>
    <xf numFmtId="0" fontId="0" fillId="0" borderId="13" xfId="0" applyNumberFormat="1" applyFill="1" applyBorder="1" applyAlignment="1" applyProtection="1">
      <alignment horizontal="left" vertical="center"/>
    </xf>
    <xf numFmtId="0" fontId="0" fillId="0" borderId="11" xfId="0" applyNumberFormat="1" applyFill="1" applyBorder="1" applyAlignment="1" applyProtection="1">
      <alignment horizontal="left" vertical="center"/>
    </xf>
    <xf numFmtId="0" fontId="0" fillId="0" borderId="9" xfId="0" applyNumberFormat="1" applyFill="1" applyBorder="1" applyAlignment="1" applyProtection="1">
      <alignment horizontal="left" vertical="center"/>
    </xf>
    <xf numFmtId="0" fontId="0" fillId="0" borderId="28" xfId="0" applyNumberFormat="1" applyFill="1" applyBorder="1" applyAlignment="1" applyProtection="1"/>
    <xf numFmtId="0" fontId="0" fillId="0" borderId="29" xfId="0" applyNumberFormat="1" applyFill="1" applyBorder="1" applyAlignment="1" applyProtection="1"/>
    <xf numFmtId="0" fontId="0" fillId="0" borderId="30" xfId="0" applyNumberFormat="1" applyFill="1" applyBorder="1" applyAlignment="1" applyProtection="1"/>
    <xf numFmtId="49" fontId="0" fillId="0" borderId="28" xfId="0" applyNumberFormat="1" applyFill="1" applyBorder="1" applyAlignment="1" applyProtection="1"/>
    <xf numFmtId="49" fontId="0" fillId="0" borderId="29" xfId="0" applyNumberFormat="1" applyFill="1" applyBorder="1" applyAlignment="1" applyProtection="1"/>
    <xf numFmtId="49" fontId="0" fillId="0" borderId="30" xfId="0" applyNumberFormat="1" applyFill="1" applyBorder="1" applyAlignment="1" applyProtection="1"/>
    <xf numFmtId="0" fontId="0" fillId="0" borderId="26" xfId="0" applyNumberFormat="1" applyFill="1" applyBorder="1" applyAlignment="1" applyProtection="1"/>
    <xf numFmtId="0" fontId="1" fillId="0" borderId="5" xfId="0" applyNumberFormat="1" applyFont="1" applyFill="1" applyBorder="1" applyAlignment="1" applyProtection="1">
      <alignment horizontal="center" wrapText="1"/>
    </xf>
    <xf numFmtId="0" fontId="1" fillId="0" borderId="6" xfId="0" applyNumberFormat="1" applyFont="1" applyFill="1" applyBorder="1" applyAlignment="1" applyProtection="1">
      <alignment horizontal="center" wrapText="1"/>
    </xf>
    <xf numFmtId="0" fontId="1" fillId="0" borderId="7" xfId="0" applyNumberFormat="1" applyFont="1" applyFill="1" applyBorder="1" applyAlignment="1" applyProtection="1">
      <alignment horizontal="center" wrapText="1"/>
    </xf>
    <xf numFmtId="0" fontId="0" fillId="0" borderId="5" xfId="0" applyNumberFormat="1" applyFill="1" applyBorder="1" applyAlignment="1" applyProtection="1">
      <alignment horizontal="center" vertical="center"/>
    </xf>
    <xf numFmtId="0" fontId="0" fillId="0" borderId="7" xfId="0" applyNumberFormat="1" applyFill="1" applyBorder="1" applyAlignment="1" applyProtection="1">
      <alignment horizontal="center" vertic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colors>
    <mruColors>
      <color rgb="FF29EB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5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3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Incidências</a:t>
            </a:r>
            <a:r>
              <a:rPr lang="en-US" baseline="0"/>
              <a:t> por Site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3527582214351734E-2"/>
          <c:y val="0.14046422990823745"/>
          <c:w val="0.5203975740878124"/>
          <c:h val="0.74463428707346591"/>
        </c:manualLayout>
      </c:layout>
      <c:pieChart>
        <c:varyColors val="1"/>
        <c:ser>
          <c:idx val="0"/>
          <c:order val="0"/>
          <c:tx>
            <c:strRef>
              <c:f>Comprometimentos!$F$2:$S$2</c:f>
              <c:strCache>
                <c:ptCount val="14"/>
                <c:pt idx="0">
                  <c:v>Adobe</c:v>
                </c:pt>
                <c:pt idx="1">
                  <c:v>LinkedIn</c:v>
                </c:pt>
                <c:pt idx="2">
                  <c:v>Ashley Madison</c:v>
                </c:pt>
                <c:pt idx="3">
                  <c:v>Dropbox</c:v>
                </c:pt>
                <c:pt idx="4">
                  <c:v>Modern Business Solutions</c:v>
                </c:pt>
                <c:pt idx="5">
                  <c:v>mSpy</c:v>
                </c:pt>
                <c:pt idx="6">
                  <c:v>MySpace</c:v>
                </c:pt>
                <c:pt idx="7">
                  <c:v>Neteller</c:v>
                </c:pt>
                <c:pt idx="8">
                  <c:v>QuinStreet</c:v>
                </c:pt>
                <c:pt idx="9">
                  <c:v>River City Media Spam List</c:v>
                </c:pt>
                <c:pt idx="10">
                  <c:v>Anti Public Combo List</c:v>
                </c:pt>
                <c:pt idx="11">
                  <c:v>Exploit.In</c:v>
                </c:pt>
                <c:pt idx="12">
                  <c:v>Last.fm</c:v>
                </c:pt>
                <c:pt idx="13">
                  <c:v>iMesh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6A9-47D8-B44E-C112B208FF4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6A9-47D8-B44E-C112B208FF4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6A9-47D8-B44E-C112B208FF4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6A9-47D8-B44E-C112B208FF4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6A9-47D8-B44E-C112B208FF4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6A9-47D8-B44E-C112B208FF4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6A9-47D8-B44E-C112B208FF4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6A9-47D8-B44E-C112B208FF4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C6A9-47D8-B44E-C112B208FF4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C6A9-47D8-B44E-C112B208FF4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C6A9-47D8-B44E-C112B208FF4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C6A9-47D8-B44E-C112B208FF48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C6A9-47D8-B44E-C112B208FF48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6A9-47D8-B44E-C112B208FF4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Comprometimentos!$F$2:$S$2</c:f>
              <c:strCache>
                <c:ptCount val="14"/>
                <c:pt idx="0">
                  <c:v>Adobe</c:v>
                </c:pt>
                <c:pt idx="1">
                  <c:v>LinkedIn</c:v>
                </c:pt>
                <c:pt idx="2">
                  <c:v>Ashley Madison</c:v>
                </c:pt>
                <c:pt idx="3">
                  <c:v>Dropbox</c:v>
                </c:pt>
                <c:pt idx="4">
                  <c:v>Modern Business Solutions</c:v>
                </c:pt>
                <c:pt idx="5">
                  <c:v>mSpy</c:v>
                </c:pt>
                <c:pt idx="6">
                  <c:v>MySpace</c:v>
                </c:pt>
                <c:pt idx="7">
                  <c:v>Neteller</c:v>
                </c:pt>
                <c:pt idx="8">
                  <c:v>QuinStreet</c:v>
                </c:pt>
                <c:pt idx="9">
                  <c:v>River City Media Spam List</c:v>
                </c:pt>
                <c:pt idx="10">
                  <c:v>Anti Public Combo List</c:v>
                </c:pt>
                <c:pt idx="11">
                  <c:v>Exploit.In</c:v>
                </c:pt>
                <c:pt idx="12">
                  <c:v>Last.fm</c:v>
                </c:pt>
                <c:pt idx="13">
                  <c:v>iMesh</c:v>
                </c:pt>
              </c:strCache>
            </c:strRef>
          </c:cat>
          <c:val>
            <c:numRef>
              <c:f>Comprometimentos!$F$20:$S$20</c:f>
              <c:numCache>
                <c:formatCode>General</c:formatCode>
                <c:ptCount val="14"/>
                <c:pt idx="0">
                  <c:v>28</c:v>
                </c:pt>
                <c:pt idx="1">
                  <c:v>64</c:v>
                </c:pt>
                <c:pt idx="2">
                  <c:v>2</c:v>
                </c:pt>
                <c:pt idx="3">
                  <c:v>1</c:v>
                </c:pt>
                <c:pt idx="4">
                  <c:v>19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28</c:v>
                </c:pt>
                <c:pt idx="11">
                  <c:v>9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6A9-47D8-B44E-C112B208FF4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extLst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210378746047324"/>
          <c:y val="0.22298009385339809"/>
          <c:w val="0.33527452969169458"/>
          <c:h val="0.7770198812852244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5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Incidêntes por Ano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5397703412073491"/>
          <c:y val="0"/>
          <c:w val="0.72291666666666665"/>
          <c:h val="0.90319031903190317"/>
        </c:manualLayout>
      </c:layout>
      <c:barChart>
        <c:barDir val="col"/>
        <c:grouping val="clustered"/>
        <c:varyColors val="0"/>
        <c:ser>
          <c:idx val="17"/>
          <c:order val="0"/>
          <c:tx>
            <c:strRef>
              <c:f>Datas!$A$2</c:f>
              <c:strCache>
                <c:ptCount val="1"/>
                <c:pt idx="0">
                  <c:v>2008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6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6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29E-436C-BFE9-7389CF58ED6E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29E-436C-BFE9-7389CF58ED6E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29E-436C-BFE9-7389CF58ED6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29E-436C-BFE9-7389CF58ED6E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29E-436C-BFE9-7389CF58ED6E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29E-436C-BFE9-7389CF58ED6E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B29E-436C-BFE9-7389CF58ED6E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29E-436C-BFE9-7389CF58ED6E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B29E-436C-BFE9-7389CF58ED6E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29E-436C-BFE9-7389CF58ED6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-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Datas!$O$5</c:f>
              <c:numCache>
                <c:formatCode>General</c:formatCode>
                <c:ptCount val="1"/>
                <c:pt idx="0">
                  <c:v>30</c:v>
                </c:pt>
              </c:numCache>
            </c:numRef>
          </c:cat>
          <c:val>
            <c:numRef>
              <c:f>Datas!$O$2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9E-436C-BFE9-7389CF58ED6E}"/>
            </c:ext>
          </c:extLst>
        </c:ser>
        <c:ser>
          <c:idx val="0"/>
          <c:order val="1"/>
          <c:tx>
            <c:strRef>
              <c:f>Datas!$A$3</c:f>
              <c:strCache>
                <c:ptCount val="1"/>
                <c:pt idx="0">
                  <c:v>2010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Datas!$O$5</c:f>
              <c:numCache>
                <c:formatCode>General</c:formatCode>
                <c:ptCount val="1"/>
                <c:pt idx="0">
                  <c:v>30</c:v>
                </c:pt>
              </c:numCache>
            </c:numRef>
          </c:cat>
          <c:val>
            <c:numRef>
              <c:f>Datas!$O$3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29E-436C-BFE9-7389CF58ED6E}"/>
            </c:ext>
          </c:extLst>
        </c:ser>
        <c:ser>
          <c:idx val="1"/>
          <c:order val="2"/>
          <c:tx>
            <c:strRef>
              <c:f>Datas!$A$4</c:f>
              <c:strCache>
                <c:ptCount val="1"/>
                <c:pt idx="0">
                  <c:v>2012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Datas!$O$5</c:f>
              <c:numCache>
                <c:formatCode>General</c:formatCode>
                <c:ptCount val="1"/>
                <c:pt idx="0">
                  <c:v>30</c:v>
                </c:pt>
              </c:numCache>
            </c:numRef>
          </c:cat>
          <c:val>
            <c:numRef>
              <c:f>Datas!$O$4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29E-436C-BFE9-7389CF58ED6E}"/>
            </c:ext>
          </c:extLst>
        </c:ser>
        <c:ser>
          <c:idx val="2"/>
          <c:order val="3"/>
          <c:tx>
            <c:strRef>
              <c:f>Datas!$A$5</c:f>
              <c:strCache>
                <c:ptCount val="1"/>
                <c:pt idx="0">
                  <c:v>2013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Datas!$O$5</c:f>
              <c:numCache>
                <c:formatCode>General</c:formatCode>
                <c:ptCount val="1"/>
                <c:pt idx="0">
                  <c:v>30</c:v>
                </c:pt>
              </c:numCache>
            </c:numRef>
          </c:cat>
          <c:val>
            <c:numRef>
              <c:f>Datas!$O$5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29E-436C-BFE9-7389CF58ED6E}"/>
            </c:ext>
          </c:extLst>
        </c:ser>
        <c:ser>
          <c:idx val="3"/>
          <c:order val="4"/>
          <c:tx>
            <c:strRef>
              <c:f>Datas!$A$6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Datas!$O$5</c:f>
              <c:numCache>
                <c:formatCode>General</c:formatCode>
                <c:ptCount val="1"/>
                <c:pt idx="0">
                  <c:v>30</c:v>
                </c:pt>
              </c:numCache>
            </c:numRef>
          </c:cat>
          <c:val>
            <c:numRef>
              <c:f>Datas!$O$6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29E-436C-BFE9-7389CF58ED6E}"/>
            </c:ext>
          </c:extLst>
        </c:ser>
        <c:ser>
          <c:idx val="4"/>
          <c:order val="5"/>
          <c:tx>
            <c:strRef>
              <c:f>Datas!$A$7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Datas!$O$5</c:f>
              <c:numCache>
                <c:formatCode>General</c:formatCode>
                <c:ptCount val="1"/>
                <c:pt idx="0">
                  <c:v>30</c:v>
                </c:pt>
              </c:numCache>
            </c:numRef>
          </c:cat>
          <c:val>
            <c:numRef>
              <c:f>Datas!$O$7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29E-436C-BFE9-7389CF58ED6E}"/>
            </c:ext>
          </c:extLst>
        </c:ser>
        <c:ser>
          <c:idx val="5"/>
          <c:order val="6"/>
          <c:tx>
            <c:strRef>
              <c:f>Datas!$A$8</c:f>
              <c:strCache>
                <c:ptCount val="1"/>
                <c:pt idx="0">
                  <c:v>2016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Datas!$O$5</c:f>
              <c:numCache>
                <c:formatCode>General</c:formatCode>
                <c:ptCount val="1"/>
                <c:pt idx="0">
                  <c:v>30</c:v>
                </c:pt>
              </c:numCache>
            </c:numRef>
          </c:cat>
          <c:val>
            <c:numRef>
              <c:f>Datas!$O$8</c:f>
              <c:numCache>
                <c:formatCode>General</c:formatCode>
                <c:ptCount val="1"/>
                <c:pt idx="0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29E-436C-BFE9-7389CF58ED6E}"/>
            </c:ext>
          </c:extLst>
        </c:ser>
        <c:ser>
          <c:idx val="6"/>
          <c:order val="7"/>
          <c:tx>
            <c:strRef>
              <c:f>Datas!$A$9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Datas!$O$5</c:f>
              <c:numCache>
                <c:formatCode>General</c:formatCode>
                <c:ptCount val="1"/>
                <c:pt idx="0">
                  <c:v>30</c:v>
                </c:pt>
              </c:numCache>
            </c:numRef>
          </c:cat>
          <c:val>
            <c:numRef>
              <c:f>Datas!$O$9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29E-436C-BFE9-7389CF58ED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2276376"/>
        <c:axId val="182276768"/>
      </c:barChart>
      <c:catAx>
        <c:axId val="1822763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2276768"/>
        <c:crosses val="autoZero"/>
        <c:auto val="1"/>
        <c:lblAlgn val="ctr"/>
        <c:lblOffset val="100"/>
        <c:noMultiLvlLbl val="0"/>
      </c:catAx>
      <c:valAx>
        <c:axId val="18227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27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213582677165355"/>
          <c:y val="0.93119217895928141"/>
          <c:w val="0.75004090113735788"/>
          <c:h val="6.8807821040718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Incidêntes por Mês</a:t>
            </a:r>
          </a:p>
        </c:rich>
      </c:tx>
      <c:layout>
        <c:manualLayout>
          <c:xMode val="edge"/>
          <c:yMode val="edge"/>
          <c:x val="0.44919233524233015"/>
          <c:y val="2.1505376344086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5397703412073491"/>
          <c:y val="0"/>
          <c:w val="0.67336181237021742"/>
          <c:h val="0.79207913526938167"/>
        </c:manualLayout>
      </c:layout>
      <c:barChart>
        <c:barDir val="col"/>
        <c:grouping val="clustered"/>
        <c:varyColors val="0"/>
        <c:ser>
          <c:idx val="17"/>
          <c:order val="0"/>
          <c:tx>
            <c:strRef>
              <c:f>Datas!$B$1</c:f>
              <c:strCache>
                <c:ptCount val="1"/>
                <c:pt idx="0">
                  <c:v>Janeiro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6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6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123C-424F-BDCD-8FF813E85B3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123C-424F-BDCD-8FF813E85B3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123C-424F-BDCD-8FF813E85B3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23C-424F-BDCD-8FF813E85B30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23C-424F-BDCD-8FF813E85B30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23C-424F-BDCD-8FF813E85B30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123C-424F-BDCD-8FF813E85B30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23C-424F-BDCD-8FF813E85B30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123C-424F-BDCD-8FF813E85B30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23C-424F-BDCD-8FF813E85B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-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Datas!$B$11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23C-424F-BDCD-8FF813E85B30}"/>
            </c:ext>
          </c:extLst>
        </c:ser>
        <c:ser>
          <c:idx val="0"/>
          <c:order val="1"/>
          <c:tx>
            <c:strRef>
              <c:f>Datas!$C$1</c:f>
              <c:strCache>
                <c:ptCount val="1"/>
                <c:pt idx="0">
                  <c:v>Fevereiro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Datas!$C$11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23C-424F-BDCD-8FF813E85B30}"/>
            </c:ext>
          </c:extLst>
        </c:ser>
        <c:ser>
          <c:idx val="1"/>
          <c:order val="2"/>
          <c:tx>
            <c:strRef>
              <c:f>Datas!$D$1</c:f>
              <c:strCache>
                <c:ptCount val="1"/>
                <c:pt idx="0">
                  <c:v>Março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Datas!$D$11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23C-424F-BDCD-8FF813E85B30}"/>
            </c:ext>
          </c:extLst>
        </c:ser>
        <c:ser>
          <c:idx val="2"/>
          <c:order val="3"/>
          <c:tx>
            <c:strRef>
              <c:f>Datas!$E$1</c:f>
              <c:strCache>
                <c:ptCount val="1"/>
                <c:pt idx="0">
                  <c:v>Abril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23C-424F-BDCD-8FF813E85B30}"/>
            </c:ext>
          </c:extLst>
        </c:ser>
        <c:ser>
          <c:idx val="3"/>
          <c:order val="4"/>
          <c:tx>
            <c:strRef>
              <c:f>Datas!$F$1</c:f>
              <c:strCache>
                <c:ptCount val="1"/>
                <c:pt idx="0">
                  <c:v>Maio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Datas!$F$11</c:f>
              <c:numCache>
                <c:formatCode>General</c:formatCode>
                <c:ptCount val="1"/>
                <c:pt idx="0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23C-424F-BDCD-8FF813E85B30}"/>
            </c:ext>
          </c:extLst>
        </c:ser>
        <c:ser>
          <c:idx val="4"/>
          <c:order val="5"/>
          <c:tx>
            <c:strRef>
              <c:f>Datas!$G$1</c:f>
              <c:strCache>
                <c:ptCount val="1"/>
                <c:pt idx="0">
                  <c:v>Junho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Datas!$G$11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23C-424F-BDCD-8FF813E85B30}"/>
            </c:ext>
          </c:extLst>
        </c:ser>
        <c:ser>
          <c:idx val="5"/>
          <c:order val="6"/>
          <c:tx>
            <c:strRef>
              <c:f>Datas!$H$1</c:f>
              <c:strCache>
                <c:ptCount val="1"/>
                <c:pt idx="0">
                  <c:v>Julho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Datas!$H$11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23C-424F-BDCD-8FF813E85B30}"/>
            </c:ext>
          </c:extLst>
        </c:ser>
        <c:ser>
          <c:idx val="6"/>
          <c:order val="7"/>
          <c:tx>
            <c:strRef>
              <c:f>Datas!$I$1</c:f>
              <c:strCache>
                <c:ptCount val="1"/>
                <c:pt idx="0">
                  <c:v>Agosto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Datas!$I$11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23C-424F-BDCD-8FF813E85B30}"/>
            </c:ext>
          </c:extLst>
        </c:ser>
        <c:ser>
          <c:idx val="7"/>
          <c:order val="8"/>
          <c:tx>
            <c:strRef>
              <c:f>Datas!$J$1</c:f>
              <c:strCache>
                <c:ptCount val="1"/>
                <c:pt idx="0">
                  <c:v>Setembro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hade val="51000"/>
                    <a:satMod val="130000"/>
                  </a:schemeClr>
                </a:gs>
                <a:gs pos="80000">
                  <a:schemeClr val="accent2">
                    <a:lumMod val="60000"/>
                    <a:shade val="93000"/>
                    <a:satMod val="130000"/>
                  </a:schemeClr>
                </a:gs>
                <a:gs pos="100000">
                  <a:schemeClr val="accent2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Datas!$J$11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23C-424F-BDCD-8FF813E85B30}"/>
            </c:ext>
          </c:extLst>
        </c:ser>
        <c:ser>
          <c:idx val="8"/>
          <c:order val="9"/>
          <c:tx>
            <c:strRef>
              <c:f>Datas!$K$1</c:f>
              <c:strCache>
                <c:ptCount val="1"/>
                <c:pt idx="0">
                  <c:v>Outubro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51000"/>
                    <a:satMod val="130000"/>
                  </a:schemeClr>
                </a:gs>
                <a:gs pos="80000">
                  <a:schemeClr val="accent3">
                    <a:lumMod val="60000"/>
                    <a:shade val="93000"/>
                    <a:satMod val="130000"/>
                  </a:schemeClr>
                </a:gs>
                <a:gs pos="100000">
                  <a:schemeClr val="accent3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Datas!$K$11</c:f>
              <c:numCache>
                <c:formatCode>General</c:formatCode>
                <c:ptCount val="1"/>
                <c:pt idx="0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23C-424F-BDCD-8FF813E85B30}"/>
            </c:ext>
          </c:extLst>
        </c:ser>
        <c:ser>
          <c:idx val="9"/>
          <c:order val="10"/>
          <c:tx>
            <c:strRef>
              <c:f>Datas!$L$1</c:f>
              <c:strCache>
                <c:ptCount val="1"/>
                <c:pt idx="0">
                  <c:v>Novembro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51000"/>
                    <a:satMod val="130000"/>
                  </a:schemeClr>
                </a:gs>
                <a:gs pos="80000">
                  <a:schemeClr val="accent4">
                    <a:lumMod val="60000"/>
                    <a:shade val="93000"/>
                    <a:satMod val="130000"/>
                  </a:schemeClr>
                </a:gs>
                <a:gs pos="100000">
                  <a:schemeClr val="accent4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Datas!$L$11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23C-424F-BDCD-8FF813E85B30}"/>
            </c:ext>
          </c:extLst>
        </c:ser>
        <c:ser>
          <c:idx val="10"/>
          <c:order val="11"/>
          <c:tx>
            <c:strRef>
              <c:f>Datas!$M$1</c:f>
              <c:strCache>
                <c:ptCount val="1"/>
                <c:pt idx="0">
                  <c:v>Dezembro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hade val="51000"/>
                    <a:satMod val="130000"/>
                  </a:schemeClr>
                </a:gs>
                <a:gs pos="80000">
                  <a:schemeClr val="accent5">
                    <a:lumMod val="60000"/>
                    <a:shade val="93000"/>
                    <a:satMod val="130000"/>
                  </a:schemeClr>
                </a:gs>
                <a:gs pos="100000">
                  <a:schemeClr val="accent5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Datas!$E$11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Datas!$M$11</c:f>
              <c:numCache>
                <c:formatCode>General</c:formatCode>
                <c:ptCount val="1"/>
                <c:pt idx="0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23C-424F-BDCD-8FF813E85B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2277552"/>
        <c:axId val="182277944"/>
      </c:barChart>
      <c:catAx>
        <c:axId val="1822775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2277944"/>
        <c:crosses val="autoZero"/>
        <c:auto val="1"/>
        <c:lblAlgn val="ctr"/>
        <c:lblOffset val="100"/>
        <c:noMultiLvlLbl val="0"/>
      </c:catAx>
      <c:valAx>
        <c:axId val="18227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27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184676493664257"/>
          <c:y val="0.84139700279400553"/>
          <c:w val="0.70623277105899807"/>
          <c:h val="0.133513391471227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800"/>
              <a:t>Locais de Incidências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9A-4218-9A61-7EEDB40F2C7B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9A-4218-9A61-7EEDB40F2C7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Comprometimentos!$C$2:$D$2</c:f>
              <c:strCache>
                <c:ptCount val="2"/>
                <c:pt idx="0">
                  <c:v>AG</c:v>
                </c:pt>
                <c:pt idx="1">
                  <c:v>DG</c:v>
                </c:pt>
              </c:strCache>
            </c:strRef>
          </c:cat>
          <c:val>
            <c:numRef>
              <c:f>Comprometimentos!$C$20:$D$20</c:f>
              <c:numCache>
                <c:formatCode>General</c:formatCode>
                <c:ptCount val="2"/>
                <c:pt idx="0">
                  <c:v>57</c:v>
                </c:pt>
                <c:pt idx="1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9A-4218-9A61-7EEDB40F2C7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93613298337704"/>
          <c:y val="0.38568642461358998"/>
          <c:w val="0.21839720034995624"/>
          <c:h val="0.2008493729950423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2400"/>
              <a:t>Incidências por Cargo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2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Comprometimentos!$B$3:$B$19</c:f>
              <c:strCache>
                <c:ptCount val="17"/>
                <c:pt idx="0">
                  <c:v>ANALISTA</c:v>
                </c:pt>
                <c:pt idx="1">
                  <c:v>SEM FUNCAO</c:v>
                </c:pt>
                <c:pt idx="2">
                  <c:v>GERENTE GERAL</c:v>
                </c:pt>
                <c:pt idx="3">
                  <c:v>GERENTE ADJUNTO</c:v>
                </c:pt>
                <c:pt idx="4">
                  <c:v>GERENTE EXECUTIVO</c:v>
                </c:pt>
                <c:pt idx="5">
                  <c:v>GER. DE NEGOCIOS II</c:v>
                </c:pt>
                <c:pt idx="6">
                  <c:v>SUPERINT. EXECUTIVO</c:v>
                </c:pt>
                <c:pt idx="7">
                  <c:v>NAO COMISSIONADO</c:v>
                </c:pt>
                <c:pt idx="8">
                  <c:v>AUDITOR</c:v>
                </c:pt>
                <c:pt idx="9">
                  <c:v>DESCOMISSIONADO</c:v>
                </c:pt>
                <c:pt idx="10">
                  <c:v>ASSISTENTE</c:v>
                </c:pt>
                <c:pt idx="11">
                  <c:v>ASSES.CONSULTIVO DIR</c:v>
                </c:pt>
                <c:pt idx="12">
                  <c:v>ASSESSOR JURIDICO</c:v>
                </c:pt>
                <c:pt idx="13">
                  <c:v>GER. DE NEGOCIOS</c:v>
                </c:pt>
                <c:pt idx="14">
                  <c:v>GERENTE DE MERCADO</c:v>
                </c:pt>
                <c:pt idx="15">
                  <c:v>SUPERVISOR</c:v>
                </c:pt>
                <c:pt idx="16">
                  <c:v>GERENTE EQUIPE COBRANCA</c:v>
                </c:pt>
              </c:strCache>
            </c:strRef>
          </c:cat>
          <c:val>
            <c:numRef>
              <c:f>Comprometimentos!$E$3:$E$19</c:f>
              <c:numCache>
                <c:formatCode>General</c:formatCode>
                <c:ptCount val="17"/>
                <c:pt idx="0">
                  <c:v>65</c:v>
                </c:pt>
                <c:pt idx="1">
                  <c:v>27</c:v>
                </c:pt>
                <c:pt idx="2">
                  <c:v>13</c:v>
                </c:pt>
                <c:pt idx="3">
                  <c:v>10</c:v>
                </c:pt>
                <c:pt idx="4">
                  <c:v>7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0-4D57-97C9-72A46D3DCC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3028856"/>
        <c:axId val="1830292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Comprometimentos!$B$3:$B$19</c15:sqref>
                        </c15:formulaRef>
                      </c:ext>
                    </c:extLst>
                    <c:strCache>
                      <c:ptCount val="17"/>
                      <c:pt idx="0">
                        <c:v>ANALISTA</c:v>
                      </c:pt>
                      <c:pt idx="1">
                        <c:v>SEM FUNCAO</c:v>
                      </c:pt>
                      <c:pt idx="2">
                        <c:v>GERENTE GERAL</c:v>
                      </c:pt>
                      <c:pt idx="3">
                        <c:v>GERENTE ADJUNTO</c:v>
                      </c:pt>
                      <c:pt idx="4">
                        <c:v>GERENTE EXECUTIVO</c:v>
                      </c:pt>
                      <c:pt idx="5">
                        <c:v>GER. DE NEGOCIOS II</c:v>
                      </c:pt>
                      <c:pt idx="6">
                        <c:v>SUPERINT. EXECUTIVO</c:v>
                      </c:pt>
                      <c:pt idx="7">
                        <c:v>NAO COMISSIONADO</c:v>
                      </c:pt>
                      <c:pt idx="8">
                        <c:v>AUDITOR</c:v>
                      </c:pt>
                      <c:pt idx="9">
                        <c:v>DESCOMISSIONADO</c:v>
                      </c:pt>
                      <c:pt idx="10">
                        <c:v>ASSISTENTE</c:v>
                      </c:pt>
                      <c:pt idx="11">
                        <c:v>ASSES.CONSULTIVO DIR</c:v>
                      </c:pt>
                      <c:pt idx="12">
                        <c:v>ASSESSOR JURIDICO</c:v>
                      </c:pt>
                      <c:pt idx="13">
                        <c:v>GER. DE NEGOCIOS</c:v>
                      </c:pt>
                      <c:pt idx="14">
                        <c:v>GERENTE DE MERCADO</c:v>
                      </c:pt>
                      <c:pt idx="15">
                        <c:v>SUPERVISOR</c:v>
                      </c:pt>
                      <c:pt idx="16">
                        <c:v>GERENTE EQUIPE COBRANCA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Comprometimentos!$C$3:$C$19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</c:v>
                      </c:pt>
                      <c:pt idx="1">
                        <c:v>23</c:v>
                      </c:pt>
                      <c:pt idx="2">
                        <c:v>13</c:v>
                      </c:pt>
                      <c:pt idx="3">
                        <c:v>10</c:v>
                      </c:pt>
                      <c:pt idx="4">
                        <c:v>0</c:v>
                      </c:pt>
                      <c:pt idx="5">
                        <c:v>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FE0-4D57-97C9-72A46D3DCCE1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Comprometimentos!$B$3:$B$19</c15:sqref>
                        </c15:formulaRef>
                      </c:ext>
                    </c:extLst>
                    <c:strCache>
                      <c:ptCount val="17"/>
                      <c:pt idx="0">
                        <c:v>ANALISTA</c:v>
                      </c:pt>
                      <c:pt idx="1">
                        <c:v>SEM FUNCAO</c:v>
                      </c:pt>
                      <c:pt idx="2">
                        <c:v>GERENTE GERAL</c:v>
                      </c:pt>
                      <c:pt idx="3">
                        <c:v>GERENTE ADJUNTO</c:v>
                      </c:pt>
                      <c:pt idx="4">
                        <c:v>GERENTE EXECUTIVO</c:v>
                      </c:pt>
                      <c:pt idx="5">
                        <c:v>GER. DE NEGOCIOS II</c:v>
                      </c:pt>
                      <c:pt idx="6">
                        <c:v>SUPERINT. EXECUTIVO</c:v>
                      </c:pt>
                      <c:pt idx="7">
                        <c:v>NAO COMISSIONADO</c:v>
                      </c:pt>
                      <c:pt idx="8">
                        <c:v>AUDITOR</c:v>
                      </c:pt>
                      <c:pt idx="9">
                        <c:v>DESCOMISSIONADO</c:v>
                      </c:pt>
                      <c:pt idx="10">
                        <c:v>ASSISTENTE</c:v>
                      </c:pt>
                      <c:pt idx="11">
                        <c:v>ASSES.CONSULTIVO DIR</c:v>
                      </c:pt>
                      <c:pt idx="12">
                        <c:v>ASSESSOR JURIDICO</c:v>
                      </c:pt>
                      <c:pt idx="13">
                        <c:v>GER. DE NEGOCIOS</c:v>
                      </c:pt>
                      <c:pt idx="14">
                        <c:v>GERENTE DE MERCADO</c:v>
                      </c:pt>
                      <c:pt idx="15">
                        <c:v>SUPERVISOR</c:v>
                      </c:pt>
                      <c:pt idx="16">
                        <c:v>GERENTE EQUIPE COBRANCA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Comprometimentos!$D$3:$D$19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65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5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6FE0-4D57-97C9-72A46D3DCCE1}"/>
                  </c:ext>
                </c:extLst>
              </c15:ser>
            </c15:filteredBarSeries>
          </c:ext>
        </c:extLst>
      </c:barChart>
      <c:catAx>
        <c:axId val="183028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3029248"/>
        <c:crosses val="autoZero"/>
        <c:auto val="1"/>
        <c:lblAlgn val="ctr"/>
        <c:lblOffset val="100"/>
        <c:noMultiLvlLbl val="0"/>
      </c:catAx>
      <c:valAx>
        <c:axId val="18302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3028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3200"/>
              <a:t>Relevância dos Cargos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844-4658-88E8-AADF43E63A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844-4658-88E8-AADF43E63A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844-4658-88E8-AADF43E63A9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844-4658-88E8-AADF43E63A9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844-4658-88E8-AADF43E63A9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Comprometimentos!$B$3:$B$19</c15:sqref>
                  </c15:fullRef>
                </c:ext>
              </c:extLst>
              <c:f>(Comprometimentos!$B$5:$B$7,Comprometimentos!$B$9,Comprometimentos!$B$11)</c:f>
              <c:strCache>
                <c:ptCount val="5"/>
                <c:pt idx="0">
                  <c:v>GERENTE GERAL</c:v>
                </c:pt>
                <c:pt idx="1">
                  <c:v>GERENTE ADJUNTO</c:v>
                </c:pt>
                <c:pt idx="2">
                  <c:v>GERENTE EXECUTIVO</c:v>
                </c:pt>
                <c:pt idx="3">
                  <c:v>SUPERINT. EXECUTIVO</c:v>
                </c:pt>
                <c:pt idx="4">
                  <c:v>AUDITOR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Comprometimentos!$E$3:$E$19</c15:sqref>
                  </c15:fullRef>
                </c:ext>
              </c:extLst>
              <c:f>(Comprometimentos!$E$5:$E$7,Comprometimentos!$E$9,Comprometimentos!$E$11)</c:f>
              <c:numCache>
                <c:formatCode>General</c:formatCode>
                <c:ptCount val="5"/>
                <c:pt idx="0">
                  <c:v>13</c:v>
                </c:pt>
                <c:pt idx="1">
                  <c:v>10</c:v>
                </c:pt>
                <c:pt idx="2">
                  <c:v>7</c:v>
                </c:pt>
                <c:pt idx="3">
                  <c:v>5</c:v>
                </c:pt>
                <c:pt idx="4">
                  <c:v>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Comprometimentos!$E$8</c15:sqref>
                  <c15:spPr xmlns:c15="http://schemas.microsoft.com/office/drawing/2012/chart">
                    <a:solidFill>
                      <a:schemeClr val="accent6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15:spPr>
                  <c15:bubble3D val="0"/>
                </c15:categoryFilterException>
                <c15:categoryFilterException>
                  <c15:sqref>Comprometimentos!$E$13</c15:sqref>
                  <c15:spPr xmlns:c15="http://schemas.microsoft.com/office/drawing/2012/chart">
                    <a:solidFill>
                      <a:schemeClr val="accent5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15:spPr>
                  <c15:bubble3D val="0"/>
                </c15:categoryFilterException>
                <c15:categoryFilterException>
                  <c15:sqref>Comprometimentos!$E$14</c15:sqref>
                  <c15:spPr xmlns:c15="http://schemas.microsoft.com/office/drawing/2012/chart">
                    <a:solidFill>
                      <a:schemeClr val="accent6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15:spPr>
                  <c15:bubble3D val="0"/>
                </c15:categoryFilterException>
                <c15:categoryFilterException>
                  <c15:sqref>Comprometimentos!$E$15</c15:sqref>
                  <c15:spPr xmlns:c15="http://schemas.microsoft.com/office/drawing/2012/chart">
                    <a:solidFill>
                      <a:schemeClr val="accent1">
                        <a:lumMod val="80000"/>
                        <a:lumOff val="2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15:spPr>
                  <c15:bubble3D val="0"/>
                </c15:categoryFilterException>
                <c15:categoryFilterException>
                  <c15:sqref>Comprometimentos!$E$16</c15:sqref>
                  <c15:spPr xmlns:c15="http://schemas.microsoft.com/office/drawing/2012/chart">
                    <a:solidFill>
                      <a:schemeClr val="accent2">
                        <a:lumMod val="80000"/>
                        <a:lumOff val="2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15:spPr>
                  <c15:bubble3D val="0"/>
                </c15:categoryFilterException>
                <c15:categoryFilterException>
                  <c15:sqref>Comprometimentos!$E$17</c15:sqref>
                  <c15:spPr xmlns:c15="http://schemas.microsoft.com/office/drawing/2012/chart">
                    <a:solidFill>
                      <a:schemeClr val="accent3">
                        <a:lumMod val="80000"/>
                        <a:lumOff val="2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15:spPr>
                  <c15:bubble3D val="0"/>
                </c15:categoryFilterException>
                <c15:categoryFilterException>
                  <c15:sqref>Comprometimentos!$E$19</c15:sqref>
                  <c15:spPr xmlns:c15="http://schemas.microsoft.com/office/drawing/2012/chart">
                    <a:solidFill>
                      <a:schemeClr val="accent5">
                        <a:lumMod val="80000"/>
                        <a:lumOff val="2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A-D844-4658-88E8-AADF43E63A9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D844-4658-88E8-AADF43E63A94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E-D844-4658-88E8-AADF43E63A94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0-D844-4658-88E8-AADF43E63A94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2-D844-4658-88E8-AADF43E63A94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4-D844-4658-88E8-AADF43E63A94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Comprometimentos!$B$3:$B$19</c15:sqref>
                        </c15:fullRef>
                        <c15:formulaRef>
                          <c15:sqref>(Comprometimentos!$B$5:$B$7,Comprometimentos!$B$9,Comprometimentos!$B$11)</c15:sqref>
                        </c15:formulaRef>
                      </c:ext>
                    </c:extLst>
                    <c:strCache>
                      <c:ptCount val="5"/>
                      <c:pt idx="0">
                        <c:v>GERENTE GERAL</c:v>
                      </c:pt>
                      <c:pt idx="1">
                        <c:v>GERENTE ADJUNTO</c:v>
                      </c:pt>
                      <c:pt idx="2">
                        <c:v>GERENTE EXECUTIVO</c:v>
                      </c:pt>
                      <c:pt idx="3">
                        <c:v>SUPERINT. EXECUTIVO</c:v>
                      </c:pt>
                      <c:pt idx="4">
                        <c:v>AUDITOR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Comprometimentos!$C$3:$C$19</c15:sqref>
                        </c15:fullRef>
                        <c15:formulaRef>
                          <c15:sqref>(Comprometimentos!$C$5:$C$7,Comprometimentos!$C$9,Comprometimentos!$C$11)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13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uri="{02D57815-91ED-43cb-92C2-25804820EDAC}">
                    <c15:categoryFilterExceptions>
                      <c15:categoryFilterException>
                        <c15:sqref>Comprometimentos!$C$8</c15:sqref>
                        <c15:spPr xmlns:c15="http://schemas.microsoft.com/office/drawing/2012/chart">
                          <a:solidFill>
                            <a:schemeClr val="accent6"/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  <c15:categoryFilterException>
                        <c15:sqref>Comprometimentos!$C$13</c15:sqref>
                        <c15:spPr xmlns:c15="http://schemas.microsoft.com/office/drawing/2012/chart">
                          <a:solidFill>
                            <a:schemeClr val="accent5">
                              <a:lumMod val="60000"/>
                            </a:schemeClr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  <c15:categoryFilterException>
                        <c15:sqref>Comprometimentos!$C$14</c15:sqref>
                        <c15:spPr xmlns:c15="http://schemas.microsoft.com/office/drawing/2012/chart">
                          <a:solidFill>
                            <a:schemeClr val="accent6">
                              <a:lumMod val="60000"/>
                            </a:schemeClr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  <c15:categoryFilterException>
                        <c15:sqref>Comprometimentos!$C$15</c15:sqref>
                        <c15:spPr xmlns:c15="http://schemas.microsoft.com/office/drawing/2012/chart">
                          <a:solidFill>
                            <a:schemeClr val="accent1">
                              <a:lumMod val="80000"/>
                              <a:lumOff val="20000"/>
                            </a:schemeClr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  <c15:categoryFilterException>
                        <c15:sqref>Comprometimentos!$C$16</c15:sqref>
                        <c15:spPr xmlns:c15="http://schemas.microsoft.com/office/drawing/2012/chart">
                          <a:solidFill>
                            <a:schemeClr val="accent2">
                              <a:lumMod val="80000"/>
                              <a:lumOff val="20000"/>
                            </a:schemeClr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  <c15:categoryFilterException>
                        <c15:sqref>Comprometimentos!$C$17</c15:sqref>
                        <c15:spPr xmlns:c15="http://schemas.microsoft.com/office/drawing/2012/chart">
                          <a:solidFill>
                            <a:schemeClr val="accent3">
                              <a:lumMod val="80000"/>
                              <a:lumOff val="20000"/>
                            </a:schemeClr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  <c15:categoryFilterException>
                        <c15:sqref>Comprometimentos!$C$19</c15:sqref>
                        <c15:spPr xmlns:c15="http://schemas.microsoft.com/office/drawing/2012/chart">
                          <a:solidFill>
                            <a:schemeClr val="accent5">
                              <a:lumMod val="80000"/>
                              <a:lumOff val="20000"/>
                            </a:schemeClr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15-D844-4658-88E8-AADF43E63A94}"/>
                  </c:ext>
                </c:extLst>
              </c15:ser>
            </c15:filteredPieSeries>
            <c15:filteredPieSeries>
              <c15:ser>
                <c:idx val="1"/>
                <c:order val="1"/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844-4658-88E8-AADF43E63A94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844-4658-88E8-AADF43E63A94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844-4658-88E8-AADF43E63A94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844-4658-88E8-AADF43E63A94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844-4658-88E8-AADF43E63A94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Comprometimentos!$B$3:$B$19</c15:sqref>
                        </c15:fullRef>
                        <c15:formulaRef>
                          <c15:sqref>(Comprometimentos!$B$5:$B$7,Comprometimentos!$B$9,Comprometimentos!$B$11)</c15:sqref>
                        </c15:formulaRef>
                      </c:ext>
                    </c:extLst>
                    <c:strCache>
                      <c:ptCount val="5"/>
                      <c:pt idx="0">
                        <c:v>GERENTE GERAL</c:v>
                      </c:pt>
                      <c:pt idx="1">
                        <c:v>GERENTE ADJUNTO</c:v>
                      </c:pt>
                      <c:pt idx="2">
                        <c:v>GERENTE EXECUTIVO</c:v>
                      </c:pt>
                      <c:pt idx="3">
                        <c:v>SUPERINT. EXECUTIVO</c:v>
                      </c:pt>
                      <c:pt idx="4">
                        <c:v>AUDITOR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Comprometimentos!$D$3:$D$19</c15:sqref>
                        </c15:fullRef>
                        <c15:formulaRef>
                          <c15:sqref>(Comprometimentos!$D$5:$D$7,Comprometimentos!$D$9,Comprometimentos!$D$11)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7</c:v>
                      </c:pt>
                      <c:pt idx="3">
                        <c:v>5</c:v>
                      </c:pt>
                      <c:pt idx="4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>
                      <c15:categoryFilterException>
                        <c15:sqref>Comprometimentos!$D$8</c15:sqref>
                        <c15:spPr xmlns:c15="http://schemas.microsoft.com/office/drawing/2012/chart">
                          <a:solidFill>
                            <a:schemeClr val="accent6"/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  <c15:categoryFilterException>
                        <c15:sqref>Comprometimentos!$D$13</c15:sqref>
                        <c15:spPr xmlns:c15="http://schemas.microsoft.com/office/drawing/2012/chart">
                          <a:solidFill>
                            <a:schemeClr val="accent5">
                              <a:lumMod val="60000"/>
                            </a:schemeClr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  <c15:categoryFilterException>
                        <c15:sqref>Comprometimentos!$D$14</c15:sqref>
                        <c15:spPr xmlns:c15="http://schemas.microsoft.com/office/drawing/2012/chart">
                          <a:solidFill>
                            <a:schemeClr val="accent6">
                              <a:lumMod val="60000"/>
                            </a:schemeClr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  <c15:categoryFilterException>
                        <c15:sqref>Comprometimentos!$D$15</c15:sqref>
                        <c15:spPr xmlns:c15="http://schemas.microsoft.com/office/drawing/2012/chart">
                          <a:solidFill>
                            <a:schemeClr val="accent1">
                              <a:lumMod val="80000"/>
                              <a:lumOff val="20000"/>
                            </a:schemeClr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  <c15:categoryFilterException>
                        <c15:sqref>Comprometimentos!$D$16</c15:sqref>
                        <c15:spPr xmlns:c15="http://schemas.microsoft.com/office/drawing/2012/chart">
                          <a:solidFill>
                            <a:schemeClr val="accent2">
                              <a:lumMod val="80000"/>
                              <a:lumOff val="20000"/>
                            </a:schemeClr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  <c15:categoryFilterException>
                        <c15:sqref>Comprometimentos!$D$17</c15:sqref>
                        <c15:spPr xmlns:c15="http://schemas.microsoft.com/office/drawing/2012/chart">
                          <a:solidFill>
                            <a:schemeClr val="accent3">
                              <a:lumMod val="80000"/>
                              <a:lumOff val="20000"/>
                            </a:schemeClr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  <c15:categoryFilterException>
                        <c15:sqref>Comprometimentos!$D$19</c15:sqref>
                        <c15:spPr xmlns:c15="http://schemas.microsoft.com/office/drawing/2012/chart">
                          <a:solidFill>
                            <a:schemeClr val="accent5">
                              <a:lumMod val="80000"/>
                              <a:lumOff val="20000"/>
                            </a:schemeClr>
                          </a:solidFill>
                          <a:ln>
                            <a:noFill/>
                          </a:ln>
                          <a:effectLst>
                            <a:outerShdw blurRad="254000" sx="102000" sy="102000" algn="ctr" rotWithShape="0">
                              <a:prstClr val="black">
                                <a:alpha val="20000"/>
                              </a:prstClr>
                            </a:outerShdw>
                          </a:effectLst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20-D844-4658-88E8-AADF43E63A94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800"/>
              <a:t>Incidências por Unidade de TI</a:t>
            </a:r>
          </a:p>
        </c:rich>
      </c:tx>
      <c:layout>
        <c:manualLayout>
          <c:xMode val="edge"/>
          <c:yMode val="edge"/>
          <c:x val="0.31596544392448817"/>
          <c:y val="5.6886794283980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4914260717410336E-2"/>
          <c:y val="5.0925925925925923E-2"/>
          <c:w val="0.90286351706036749"/>
          <c:h val="0.790818022747156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Comprometimentos!$C$22</c:f>
              <c:strCache>
                <c:ptCount val="1"/>
                <c:pt idx="0">
                  <c:v>Casos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Comprometimentos!$B$23:$B$28</c15:sqref>
                  </c15:fullRef>
                </c:ext>
              </c:extLst>
              <c:f>Comprometimentos!$B$23:$B$27</c:f>
              <c:strCache>
                <c:ptCount val="5"/>
                <c:pt idx="0">
                  <c:v>UDS</c:v>
                </c:pt>
                <c:pt idx="1">
                  <c:v>UIT</c:v>
                </c:pt>
                <c:pt idx="2">
                  <c:v>USTI</c:v>
                </c:pt>
                <c:pt idx="3">
                  <c:v>Terceiros</c:v>
                </c:pt>
                <c:pt idx="4">
                  <c:v>Chave Derivada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Comprometimentos!$C$23:$C$28</c15:sqref>
                  </c15:fullRef>
                </c:ext>
              </c:extLst>
              <c:f>Comprometimentos!$C$23:$C$27</c:f>
              <c:numCache>
                <c:formatCode>General</c:formatCode>
                <c:ptCount val="5"/>
                <c:pt idx="0">
                  <c:v>21</c:v>
                </c:pt>
                <c:pt idx="1">
                  <c:v>10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E-4B41-A28C-3CAA16123C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600984"/>
        <c:axId val="185601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Comprometimentos!$D$22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Comprometimentos!$B$23:$B$28</c15:sqref>
                        </c15:fullRef>
                        <c15:formulaRef>
                          <c15:sqref>Comprometimentos!$B$23:$B$27</c15:sqref>
                        </c15:formulaRef>
                      </c:ext>
                    </c:extLst>
                    <c:strCache>
                      <c:ptCount val="5"/>
                      <c:pt idx="0">
                        <c:v>UDS</c:v>
                      </c:pt>
                      <c:pt idx="1">
                        <c:v>UIT</c:v>
                      </c:pt>
                      <c:pt idx="2">
                        <c:v>USTI</c:v>
                      </c:pt>
                      <c:pt idx="3">
                        <c:v>Terceiros</c:v>
                      </c:pt>
                      <c:pt idx="4">
                        <c:v>Chave Derivada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Comprometimentos!$D$23:$D$28</c15:sqref>
                        </c15:fullRef>
                        <c15:formulaRef>
                          <c15:sqref>Comprometimentos!$D$23:$D$27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34E-4B41-A28C-3CAA16123CB5}"/>
                  </c:ext>
                </c:extLst>
              </c15:ser>
            </c15:filteredBarSeries>
          </c:ext>
        </c:extLst>
      </c:barChart>
      <c:catAx>
        <c:axId val="18560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601376"/>
        <c:crosses val="autoZero"/>
        <c:auto val="1"/>
        <c:lblAlgn val="ctr"/>
        <c:lblOffset val="100"/>
        <c:noMultiLvlLbl val="0"/>
      </c:catAx>
      <c:valAx>
        <c:axId val="18560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600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800"/>
              <a:t>Incidências por Local x Cargo</a:t>
            </a:r>
          </a:p>
        </c:rich>
      </c:tx>
      <c:layout>
        <c:manualLayout>
          <c:xMode val="edge"/>
          <c:yMode val="edge"/>
          <c:x val="0.27888019286957733"/>
          <c:y val="5.26729576703522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3.8224074137765997E-2"/>
          <c:y val="4.9633398551926944E-2"/>
          <c:w val="0.96177592586223404"/>
          <c:h val="0.588490983633889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Comprometimentos!$C$2</c:f>
              <c:strCache>
                <c:ptCount val="1"/>
                <c:pt idx="0">
                  <c:v>AG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Comprometimentos!$B$2:$B$19</c15:sqref>
                  </c15:fullRef>
                </c:ext>
              </c:extLst>
              <c:f>Comprometimentos!$B$3:$B$19</c:f>
              <c:strCache>
                <c:ptCount val="17"/>
                <c:pt idx="0">
                  <c:v>ANALISTA</c:v>
                </c:pt>
                <c:pt idx="1">
                  <c:v>SEM FUNCAO</c:v>
                </c:pt>
                <c:pt idx="2">
                  <c:v>GERENTE GERAL</c:v>
                </c:pt>
                <c:pt idx="3">
                  <c:v>GERENTE ADJUNTO</c:v>
                </c:pt>
                <c:pt idx="4">
                  <c:v>GERENTE EXECUTIVO</c:v>
                </c:pt>
                <c:pt idx="5">
                  <c:v>GER. DE NEGOCIOS II</c:v>
                </c:pt>
                <c:pt idx="6">
                  <c:v>SUPERINT. EXECUTIVO</c:v>
                </c:pt>
                <c:pt idx="7">
                  <c:v>NAO COMISSIONADO</c:v>
                </c:pt>
                <c:pt idx="8">
                  <c:v>AUDITOR</c:v>
                </c:pt>
                <c:pt idx="9">
                  <c:v>DESCOMISSIONADO</c:v>
                </c:pt>
                <c:pt idx="10">
                  <c:v>ASSISTENTE</c:v>
                </c:pt>
                <c:pt idx="11">
                  <c:v>ASSES.CONSULTIVO DIR</c:v>
                </c:pt>
                <c:pt idx="12">
                  <c:v>ASSESSOR JURIDICO</c:v>
                </c:pt>
                <c:pt idx="13">
                  <c:v>GER. DE NEGOCIOS</c:v>
                </c:pt>
                <c:pt idx="14">
                  <c:v>GERENTE DE MERCADO</c:v>
                </c:pt>
                <c:pt idx="15">
                  <c:v>SUPERVISOR</c:v>
                </c:pt>
                <c:pt idx="16">
                  <c:v>GERENTE EQUIPE COBRANCA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Comprometimentos!$C$2:$C$19</c15:sqref>
                  </c15:fullRef>
                </c:ext>
              </c:extLst>
              <c:f>Comprometimentos!$C$3:$C$19</c:f>
              <c:numCache>
                <c:formatCode>General</c:formatCode>
                <c:ptCount val="17"/>
                <c:pt idx="0">
                  <c:v>0</c:v>
                </c:pt>
                <c:pt idx="1">
                  <c:v>23</c:v>
                </c:pt>
                <c:pt idx="2">
                  <c:v>13</c:v>
                </c:pt>
                <c:pt idx="3">
                  <c:v>10</c:v>
                </c:pt>
                <c:pt idx="4">
                  <c:v>0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1-4624-BDE5-C9850AC152F8}"/>
            </c:ext>
          </c:extLst>
        </c:ser>
        <c:ser>
          <c:idx val="1"/>
          <c:order val="1"/>
          <c:tx>
            <c:strRef>
              <c:f>Comprometimentos!$D$2</c:f>
              <c:strCache>
                <c:ptCount val="1"/>
                <c:pt idx="0">
                  <c:v>DG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Comprometimentos!$B$2:$B$19</c15:sqref>
                  </c15:fullRef>
                </c:ext>
              </c:extLst>
              <c:f>Comprometimentos!$B$3:$B$19</c:f>
              <c:strCache>
                <c:ptCount val="17"/>
                <c:pt idx="0">
                  <c:v>ANALISTA</c:v>
                </c:pt>
                <c:pt idx="1">
                  <c:v>SEM FUNCAO</c:v>
                </c:pt>
                <c:pt idx="2">
                  <c:v>GERENTE GERAL</c:v>
                </c:pt>
                <c:pt idx="3">
                  <c:v>GERENTE ADJUNTO</c:v>
                </c:pt>
                <c:pt idx="4">
                  <c:v>GERENTE EXECUTIVO</c:v>
                </c:pt>
                <c:pt idx="5">
                  <c:v>GER. DE NEGOCIOS II</c:v>
                </c:pt>
                <c:pt idx="6">
                  <c:v>SUPERINT. EXECUTIVO</c:v>
                </c:pt>
                <c:pt idx="7">
                  <c:v>NAO COMISSIONADO</c:v>
                </c:pt>
                <c:pt idx="8">
                  <c:v>AUDITOR</c:v>
                </c:pt>
                <c:pt idx="9">
                  <c:v>DESCOMISSIONADO</c:v>
                </c:pt>
                <c:pt idx="10">
                  <c:v>ASSISTENTE</c:v>
                </c:pt>
                <c:pt idx="11">
                  <c:v>ASSES.CONSULTIVO DIR</c:v>
                </c:pt>
                <c:pt idx="12">
                  <c:v>ASSESSOR JURIDICO</c:v>
                </c:pt>
                <c:pt idx="13">
                  <c:v>GER. DE NEGOCIOS</c:v>
                </c:pt>
                <c:pt idx="14">
                  <c:v>GERENTE DE MERCADO</c:v>
                </c:pt>
                <c:pt idx="15">
                  <c:v>SUPERVISOR</c:v>
                </c:pt>
                <c:pt idx="16">
                  <c:v>GERENTE EQUIPE COBRANCA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Comprometimentos!$D$2:$D$19</c15:sqref>
                  </c15:fullRef>
                </c:ext>
              </c:extLst>
              <c:f>Comprometimentos!$D$3:$D$19</c:f>
              <c:numCache>
                <c:formatCode>General</c:formatCode>
                <c:ptCount val="17"/>
                <c:pt idx="0">
                  <c:v>65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5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E1-4624-BDE5-C9850AC152F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602160"/>
        <c:axId val="185602552"/>
      </c:barChart>
      <c:catAx>
        <c:axId val="18560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602552"/>
        <c:crosses val="autoZero"/>
        <c:auto val="1"/>
        <c:lblAlgn val="ctr"/>
        <c:lblOffset val="100"/>
        <c:noMultiLvlLbl val="0"/>
      </c:catAx>
      <c:valAx>
        <c:axId val="18560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60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126515728388724"/>
          <c:y val="0.86380918299488052"/>
          <c:w val="0.13955492530258365"/>
          <c:h val="0.13480033126829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152399</xdr:colOff>
      <xdr:row>2</xdr:row>
      <xdr:rowOff>19051</xdr:rowOff>
    </xdr:from>
    <xdr:to>
      <xdr:col>31</xdr:col>
      <xdr:colOff>304800</xdr:colOff>
      <xdr:row>22</xdr:row>
      <xdr:rowOff>85725</xdr:rowOff>
    </xdr:to>
    <xdr:graphicFrame macro="">
      <xdr:nvGraphicFramePr>
        <xdr:cNvPr id="26" name="Gráfico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276225</xdr:colOff>
      <xdr:row>0</xdr:row>
      <xdr:rowOff>80962</xdr:rowOff>
    </xdr:from>
    <xdr:to>
      <xdr:col>22</xdr:col>
      <xdr:colOff>581025</xdr:colOff>
      <xdr:row>15</xdr:row>
      <xdr:rowOff>109537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190499</xdr:colOff>
      <xdr:row>11</xdr:row>
      <xdr:rowOff>161925</xdr:rowOff>
    </xdr:from>
    <xdr:to>
      <xdr:col>14</xdr:col>
      <xdr:colOff>419100</xdr:colOff>
      <xdr:row>30</xdr:row>
      <xdr:rowOff>66675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652948" cy="6027761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652948" cy="6027761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652948" cy="6027761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652948" cy="6027761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652948" cy="6027761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80"/>
  <sheetViews>
    <sheetView tabSelected="1" topLeftCell="R1" zoomScaleNormal="100" workbookViewId="0">
      <pane ySplit="1" topLeftCell="A2" activePane="bottomLeft" state="frozen"/>
      <selection pane="bottomLeft" activeCell="AA7" sqref="AA7"/>
    </sheetView>
  </sheetViews>
  <sheetFormatPr defaultRowHeight="15" customHeight="1" x14ac:dyDescent="0.25"/>
  <cols>
    <col min="1" max="1" width="2.7109375" style="33" hidden="1" customWidth="1"/>
    <col min="2" max="2" width="12.5703125" style="33" bestFit="1" customWidth="1"/>
    <col min="3" max="3" width="36.42578125" style="33" customWidth="1"/>
    <col min="4" max="4" width="6.140625" style="33" hidden="1" customWidth="1"/>
    <col min="5" max="5" width="5.85546875" style="33" hidden="1" customWidth="1"/>
    <col min="6" max="6" width="47.28515625" style="33" customWidth="1"/>
    <col min="7" max="7" width="9.7109375" style="33" hidden="1" customWidth="1"/>
    <col min="8" max="8" width="12.140625" style="33" hidden="1" customWidth="1"/>
    <col min="9" max="9" width="21.28515625" style="33" customWidth="1"/>
    <col min="10" max="10" width="12" style="33" customWidth="1"/>
    <col min="11" max="11" width="11.5703125" style="33" customWidth="1"/>
    <col min="12" max="12" width="12.42578125" style="33" customWidth="1"/>
    <col min="13" max="13" width="11.7109375" style="33" bestFit="1" customWidth="1"/>
    <col min="14" max="14" width="10.5703125" style="35" bestFit="1" customWidth="1"/>
    <col min="15" max="15" width="10.5703125" style="35" customWidth="1"/>
    <col min="16" max="18" width="10.5703125" style="35" bestFit="1" customWidth="1"/>
    <col min="19" max="19" width="2.85546875" style="35" hidden="1" customWidth="1"/>
    <col min="20" max="20" width="11.28515625" style="35" customWidth="1"/>
    <col min="21" max="24" width="10.85546875" style="35" bestFit="1" customWidth="1"/>
    <col min="25" max="25" width="40.85546875" style="33" bestFit="1" customWidth="1"/>
    <col min="26" max="26" width="17.5703125" style="33" bestFit="1" customWidth="1"/>
    <col min="27" max="27" width="7.7109375" style="33" bestFit="1" customWidth="1"/>
    <col min="28" max="28" width="9.5703125" style="33" bestFit="1" customWidth="1"/>
    <col min="29" max="29" width="26.7109375" style="33" bestFit="1" customWidth="1"/>
    <col min="30" max="30" width="14.85546875" style="33" bestFit="1" customWidth="1"/>
    <col min="31" max="16384" width="9.140625" style="33"/>
  </cols>
  <sheetData>
    <row r="1" spans="1:30" s="63" customFormat="1" ht="15" customHeight="1" x14ac:dyDescent="0.25">
      <c r="A1" s="63" t="s">
        <v>334</v>
      </c>
      <c r="B1" s="64" t="s">
        <v>27893</v>
      </c>
      <c r="C1" s="63" t="s">
        <v>0</v>
      </c>
      <c r="D1" s="64" t="s">
        <v>324</v>
      </c>
      <c r="E1" s="64" t="s">
        <v>325</v>
      </c>
      <c r="F1" s="63" t="s">
        <v>1</v>
      </c>
      <c r="G1" s="63" t="s">
        <v>27994</v>
      </c>
      <c r="H1" s="63" t="s">
        <v>28023</v>
      </c>
      <c r="I1" s="103" t="s">
        <v>28018</v>
      </c>
      <c r="J1" s="103" t="s">
        <v>28019</v>
      </c>
      <c r="K1" s="103" t="s">
        <v>28020</v>
      </c>
      <c r="L1" s="103" t="s">
        <v>28021</v>
      </c>
      <c r="M1" s="103" t="s">
        <v>28022</v>
      </c>
      <c r="N1" s="104" t="s">
        <v>27963</v>
      </c>
      <c r="O1" s="104" t="s">
        <v>27965</v>
      </c>
      <c r="P1" s="104" t="s">
        <v>27964</v>
      </c>
      <c r="Q1" s="104" t="s">
        <v>27969</v>
      </c>
      <c r="R1" s="104" t="s">
        <v>27989</v>
      </c>
      <c r="S1" s="104" t="s">
        <v>28015</v>
      </c>
      <c r="T1" s="104" t="s">
        <v>27966</v>
      </c>
      <c r="U1" s="104" t="s">
        <v>27967</v>
      </c>
      <c r="V1" s="104" t="s">
        <v>27968</v>
      </c>
      <c r="W1" s="104" t="s">
        <v>27970</v>
      </c>
      <c r="X1" s="104" t="s">
        <v>27990</v>
      </c>
      <c r="Y1" s="63" t="s">
        <v>27895</v>
      </c>
      <c r="Z1" s="63" t="s">
        <v>27896</v>
      </c>
      <c r="AA1" s="63" t="s">
        <v>27899</v>
      </c>
      <c r="AB1" s="63" t="s">
        <v>27897</v>
      </c>
      <c r="AC1" s="63" t="s">
        <v>324</v>
      </c>
      <c r="AD1" s="63" t="s">
        <v>27917</v>
      </c>
    </row>
    <row r="2" spans="1:30" ht="15" customHeight="1" x14ac:dyDescent="0.25">
      <c r="A2" s="33" t="s">
        <v>333</v>
      </c>
      <c r="B2" s="33" t="s">
        <v>198</v>
      </c>
      <c r="C2" s="33" t="s">
        <v>5</v>
      </c>
      <c r="F2" s="33" t="s">
        <v>6</v>
      </c>
      <c r="G2" s="31">
        <f t="shared" ref="G2:G33" si="0">SUM((LEN(F2)-LEN(SUBSTITUTE(F2,",",""))),1)</f>
        <v>1</v>
      </c>
      <c r="H2" s="31" t="b">
        <f>IF(F2="","",ISNUMBER(FIND("'",F2)))</f>
        <v>0</v>
      </c>
      <c r="I2" s="105" t="str">
        <f>IF(F2="","",IF(G2&gt;1,IF(ISNUMBER(FIND("'",LEFT(LEFT(F2,SEARCH(",",F2)),LEN(LEFT(F2,SEARCH(",",F2)))-1))),LEFT(LEFT(F2,SEARCH(",",F2)),LEN(LEFT(F2,SEARCH(",",F2)))-1),LEFT(LEFT(F2,SEARCH(",",F2)),LEN(LEFT(F2,SEARCH(",",F2)))-1)),F2))</f>
        <v>Modern Business Solutions</v>
      </c>
      <c r="J2" s="109" t="str">
        <f>IF(F2="","",IF(G2&lt;2,"",IF(G2&gt;2,RIGHT(LEFT(LEFT(SUBSTITUTE(F2,LEFT(F2,SEARCH(",",F2)),""),SEARCH(",",SUBSTITUTE(F2,LEFT(F2,SEARCH(",",F2)),""))),LEN(LEFT(SUBSTITUTE(F2,LEFT(F2,SEARCH(",",F2)),""),SEARCH(",",SUBSTITUTE(F2,LEFT(F2,SEARCH(",",F2)),""))))-1),LEN(LEFT(LEFT(SUBSTITUTE(F2,LEFT(F2,SEARCH(",",F2)),""),SEARCH(",",SUBSTITUTE(F2,LEFT(F2,SEARCH(",",F2)),""))),LEN(LEFT(SUBSTITUTE(F2,LEFT(F2,SEARCH(",",F2)),""),SEARCH(",",SUBSTITUTE(F2,LEFT(F2,SEARCH(",",F2)),""))))-1))-1),RIGHT(SUBSTITUTE(F2,LEFT(F2,SEARCH(",",F2)),""),LEN(SUBSTITUTE(F2,LEFT(F2,SEARCH(",",F2)),""))-1))))</f>
        <v/>
      </c>
      <c r="K2" s="106" t="str">
        <f t="shared" ref="K2:K33" si="1">IF(G2&lt;3,"",IF(G2&gt;3,RIGHT(LEFT(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LEN(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)-1),LEN(LEFT(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LEN(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)-1))-1),RIGHT(LEFT(LEFT(SUBSTITUTE(F2,LEFT(F2,SEARCH(",",F2)),""),SEARCH(",",SUBSTITUTE(F2,LEFT(F2,SEARCH(",",F2)),""))),LEN(LEFT(SUBSTITUTE(F2,LEFT(F2,SEARCH(",",F2)),""),SEARCH(",",SUBSTITUTE(F2,LEFT(F2,SEARCH(",",F2)),""))))-1),LEN(LEFT(LEFT(SUBSTITUTE(F2,LEFT(F2,SEARCH(",",F2)),""),SEARCH(",",SUBSTITUTE(F2,LEFT(F2,SEARCH(",",F2)),""))),LEN(LEFT(SUBSTITUTE(F2,LEFT(F2,SEARCH(",",F2)),""),SEARCH(",",SUBSTITUTE(F2,LEFT(F2,SEARCH(",",F2)),""))))-1))-1)))</f>
        <v/>
      </c>
      <c r="L2" s="106" t="str">
        <f t="shared" ref="L2:L33" si="2">IF(G2&lt;4,"",IF(G2&gt;4,RIGHT(LEFT(LEFT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SEARCH(",",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)),LEN(LEFT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SEARCH(",",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)))-1),LEN(LEFT(LEFT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SEARCH(",",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)),LEN(LEFT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SEARCH(",",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)))-1))-1),RIGHT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LEN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)-1)))</f>
        <v/>
      </c>
      <c r="M2" s="105" t="str">
        <f t="shared" ref="M2:M33" si="3">IF(G2&lt;5,"",IF(G2&gt;5,"Código ainda não desenvolvido",RIGHT(SUBSTITUTE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LEFT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SEARCH(",",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)),""),LEN(SUBSTITUTE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LEFT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SEARCH(",",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)),""))-1)))</f>
        <v/>
      </c>
      <c r="N2" s="107">
        <f>IF(ISNUMBER(FIND(")",I2)),"20"&amp;SUBSTITUTE(RIGHT(SUBSTITUTE(LEFT(F2,SEARCH(")",F2)),LEFT(LEFT(F2,SEARCH(")",F2)),SEARCH("(",LEFT(F2,SEARCH(")",F2)))),""),3),")",""),VLOOKUP(I2,Breachs!B:D,3,FALSE))</f>
        <v>2016</v>
      </c>
      <c r="O2" s="108" t="str">
        <f>IF(G2&lt;2,"",IF(G2&gt;2,IF(ISNUMBER(FIND(")",J2)),"20"&amp;SUBSTITUTE(SUBSTITUTE(LEFT(LEFT(SUBSTITUTE(F2,LEFT(F2,SEARCH(",",F2)),""),SEARCH(",",SUBSTITUTE(F2,LEFT(F2,SEARCH(",",F2)),""))),SEARCH(")",LEFT(SUBSTITUTE(F2,LEFT(F2,SEARCH(",",F2)),""),SEARCH(",",SUBSTITUTE(F2,LEFT(F2,SEARCH(",",F2)),""))))),LEFT(LEFT(LEFT(SUBSTITUTE(F2,LEFT(F2,SEARCH(",",F2)),""),SEARCH(",",SUBSTITUTE(F2,LEFT(F2,SEARCH(",",F2)),""))),SEARCH(")",LEFT(SUBSTITUTE(F2,LEFT(F2,SEARCH(",",F2)),""),SEARCH(",",SUBSTITUTE(F2,LEFT(F2,SEARCH(",",F2)),""))))),SEARCH("'",LEFT(LEFT(SUBSTITUTE(F2,LEFT(F2,SEARCH(",",F2)),""),SEARCH(",",SUBSTITUTE(F2,LEFT(F2,SEARCH(",",F2)),""))),SEARCH(")",LEFT(SUBSTITUTE(F2,LEFT(F2,SEARCH(",",F2)),""),SEARCH(",",SUBSTITUTE(F2,LEFT(F2,SEARCH(",",F2)),""))))))),""),")",""),VLOOKUP(J2,Breachs!B:D,3,FALSE)),IF(ISNUMBER(FIND(")",J2)),"20"&amp;SUBSTITUTE(LEFT(SUBSTITUTE(SUBSTITUTE(F2,LEFT(F2,SEARCH(",",F2)),""),LEFT(SUBSTITUTE(F2,LEFT(F2,SEARCH(",",F2)),""),SEARCH("'",SUBSTITUTE(F2,LEFT(F2,SEARCH(",",F2)),""))),""),SEARCH(")",SUBSTITUTE(SUBSTITUTE(F2,LEFT(F2,SEARCH(",",F2)),""),LEFT(SUBSTITUTE(F2,LEFT(F2,SEARCH(",",F2)),""),SEARCH("'",SUBSTITUTE(F2,LEFT(F2,SEARCH(",",F2)),""))),""))),")",""),VLOOKUP(J2,Breachs!B:D,3,FALSE))))</f>
        <v/>
      </c>
      <c r="P2" s="108" t="str">
        <f>IF(G2&lt;3,"",IF(G2&gt;3,IF(ISNUMBER(FIND(")",K2)),"20"&amp;SUBSTITUTE(SUBSTITUTE(LEFT(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SEARCH(")"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)),LEFT(LEFT(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SEARCH(")"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)),SEARCH("'",LEFT(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SEARCH(")"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)))),""),")",""),VLOOKUP(K2,Breachs!B:D,3,FALSE)),IF(ISNUMBER(FIND(")",K2)),"20"&amp;SUBSTITUTE(SUBSTITUTE(LEFT(SUBSTITUTE(SUBSTITUTE(F2,LEFT(F2,SEARCH(",",F2)),""),LEFT(SUBSTITUTE(F2,LEFT(F2,SEARCH(",",F2)),""),SEARCH(",",SUBSTITUTE(F2,LEFT(F2,SEARCH(",",F2)),""))),""),SEARCH(")",SUBSTITUTE(SUBSTITUTE(F2,LEFT(F2,SEARCH(",",F2)),""),LEFT(SUBSTITUTE(F2,LEFT(F2,SEARCH(",",F2)),""),SEARCH(",",SUBSTITUTE(F2,LEFT(F2,SEARCH(",",F2)),""))),""))),LEFT(LEFT(SUBSTITUTE(SUBSTITUTE(F2,LEFT(F2,SEARCH(",",F2)),""),LEFT(SUBSTITUTE(F2,LEFT(F2,SEARCH(",",F2)),""),SEARCH(",",SUBSTITUTE(F2,LEFT(F2,SEARCH(",",F2)),""))),""),SEARCH(")",SUBSTITUTE(SUBSTITUTE(F2,LEFT(F2,SEARCH(",",F2)),""),LEFT(SUBSTITUTE(F2,LEFT(F2,SEARCH(",",F2)),""),SEARCH(",",SUBSTITUTE(F2,LEFT(F2,SEARCH(",",F2)),""))),""))),SEARCH("'",LEFT(SUBSTITUTE(SUBSTITUTE(F2,LEFT(F2,SEARCH(",",F2)),""),LEFT(SUBSTITUTE(F2,LEFT(F2,SEARCH(",",F2)),""),SEARCH(",",SUBSTITUTE(F2,LEFT(F2,SEARCH(",",F2)),""))),""),SEARCH(")",SUBSTITUTE(SUBSTITUTE(F2,LEFT(F2,SEARCH(",",F2)),""),LEFT(SUBSTITUTE(F2,LEFT(F2,SEARCH(",",F2)),""),SEARCH(",",SUBSTITUTE(F2,LEFT(F2,SEARCH(",",F2)),""))),""))))),""),")",""),VLOOKUP(K2,Breachs!B:D,3,FALSE))))</f>
        <v/>
      </c>
      <c r="Q2" s="108" t="str">
        <f>IF(G2&lt;4,"",IF(G2&gt;4,IF(ISNUMBER(FIND(")",L2)),"20"&amp;SUBSTITUTE(SUBSTITUTE(LEFT(SUBSTITUTE(SUBSTITUTE(SUBSTITUTE(L2,LEFT(L2,SEARCH(",",L2)),""),LEFT(SUBSTITUTE(L2,LEFT(L2,SEARCH(",",L2)),""),SEARCH(",",SUBSTITUTE(L2,LEFT(L2,SEARCH(",",L2)),""))),""),LEFT(SUBSTITUTE(SUBSTITUTE(L2,LEFT(L2,SEARCH(",",L2)),""),LEFT(SUBSTITUTE(L2,LEFT(L2,SEARCH(",",L2)),""),SEARCH(",",SUBSTITUTE(L2,LEFT(L2,SEARCH(",",L2)),""))),""),SEARCH(",",SUBSTITUTE(SUBSTITUTE(L2,LEFT(L2,SEARCH(",",L2)),""),LEFT(SUBSTITUTE(L2,LEFT(L2,SEARCH(",",L2)),""),SEARCH(",",SUBSTITUTE(L2,LEFT(L2,SEARCH(",",L2)),""))),""))),""),SEARCH(")",SUBSTITUTE(SUBSTITUTE(SUBSTITUTE(L2,LEFT(L2,SEARCH(",",L2)),""),LEFT(SUBSTITUTE(L2,LEFT(L2,SEARCH(",",L2)),""),SEARCH(",",SUBSTITUTE(L2,LEFT(L2,SEARCH(",",L2)),""))),""),LEFT(SUBSTITUTE(SUBSTITUTE(L2,LEFT(L2,SEARCH(",",L2)),""),LEFT(SUBSTITUTE(L2,LEFT(L2,SEARCH(",",L2)),""),SEARCH(",",SUBSTITUTE(L2,LEFT(L2,SEARCH(",",L2)),""))),""),SEARCH(",",SUBSTITUTE(SUBSTITUTE(L2,LEFT(L2,SEARCH(",",L2)),""),LEFT(SUBSTITUTE(L2,LEFT(L2,SEARCH(",",L2)),""),SEARCH(",",SUBSTITUTE(L2,LEFT(L2,SEARCH(",",L2)),""))),""))),""))),LEFT(LEFT(SUBSTITUTE(SUBSTITUTE(SUBSTITUTE(L2,LEFT(L2,SEARCH(",",L2)),""),LEFT(SUBSTITUTE(L2,LEFT(L2,SEARCH(",",L2)),""),SEARCH(",",SUBSTITUTE(L2,LEFT(L2,SEARCH(",",L2)),""))),""),LEFT(SUBSTITUTE(SUBSTITUTE(L2,LEFT(L2,SEARCH(",",L2)),""),LEFT(SUBSTITUTE(L2,LEFT(L2,SEARCH(",",L2)),""),SEARCH(",",SUBSTITUTE(L2,LEFT(L2,SEARCH(",",L2)),""))),""),SEARCH(",",SUBSTITUTE(SUBSTITUTE(L2,LEFT(L2,SEARCH(",",L2)),""),LEFT(SUBSTITUTE(L2,LEFT(L2,SEARCH(",",L2)),""),SEARCH(",",SUBSTITUTE(L2,LEFT(L2,SEARCH(",",L2)),""))),""))),""),SEARCH(")",SUBSTITUTE(SUBSTITUTE(SUBSTITUTE(L2,LEFT(L2,SEARCH(",",L2)),""),LEFT(SUBSTITUTE(L2,LEFT(L2,SEARCH(",",L2)),""),SEARCH(",",SUBSTITUTE(L2,LEFT(L2,SEARCH(",",L2)),""))),""),LEFT(SUBSTITUTE(SUBSTITUTE(L2,LEFT(L2,SEARCH(",",L2)),""),LEFT(SUBSTITUTE(L2,LEFT(L2,SEARCH(",",L2)),""),SEARCH(",",SUBSTITUTE(L2,LEFT(L2,SEARCH(",",L2)),""))),""),SEARCH(",",SUBSTITUTE(SUBSTITUTE(L2,LEFT(L2,SEARCH(",",L2)),""),LEFT(SUBSTITUTE(L2,LEFT(L2,SEARCH(",",L2)),""),SEARCH(",",SUBSTITUTE(L2,LEFT(L2,SEARCH(",",L2)),""))),""))),""))),SEARCH("'",LEFT(SUBSTITUTE(SUBSTITUTE(SUBSTITUTE(L2,LEFT(L2,SEARCH(",",L2)),""),LEFT(SUBSTITUTE(L2,LEFT(L2,SEARCH(",",L2)),""),SEARCH(",",SUBSTITUTE(L2,LEFT(L2,SEARCH(",",L2)),""))),""),LEFT(SUBSTITUTE(SUBSTITUTE(L2,LEFT(L2,SEARCH(",",L2)),""),LEFT(SUBSTITUTE(L2,LEFT(L2,SEARCH(",",L2)),""),SEARCH(",",SUBSTITUTE(L2,LEFT(L2,SEARCH(",",L2)),""))),""),SEARCH(",",SUBSTITUTE(SUBSTITUTE(L2,LEFT(L2,SEARCH(",",L2)),""),LEFT(SUBSTITUTE(L2,LEFT(L2,SEARCH(",",L2)),""),SEARCH(",",SUBSTITUTE(L2,LEFT(L2,SEARCH(",",L2)),""))),""))),""),SEARCH(")",SUBSTITUTE(SUBSTITUTE(SUBSTITUTE(L2,LEFT(L2,SEARCH(",",L2)),""),LEFT(SUBSTITUTE(L2,LEFT(L2,SEARCH(",",L2)),""),SEARCH(",",SUBSTITUTE(L2,LEFT(L2,SEARCH(",",L2)),""))),""),LEFT(SUBSTITUTE(SUBSTITUTE(L2,LEFT(L2,SEARCH(",",L2)),""),LEFT(SUBSTITUTE(L2,LEFT(L2,SEARCH(",",L2)),""),SEARCH(",",SUBSTITUTE(L2,LEFT(L2,SEARCH(",",L2)),""))),""),SEARCH(",",SUBSTITUTE(SUBSTITUTE(L2,LEFT(L2,SEARCH(",",L2)),""),LEFT(SUBSTITUTE(L2,LEFT(L2,SEARCH(",",L2)),""),SEARCH(",",SUBSTITUTE(L2,LEFT(L2,SEARCH(",",L2)),""))),""))),""))))),""),")",""),VLOOKUP(L2,Breachs!B:D,3,FALSE)),IF(ISNUMBER(FIND(")",L2)),"20"&amp;SUBSTITUTE(SUBSTITUTE(LEFT(SUBSTITUTE(SUBSTITUTE(SUBSTITUTE(L2,LEFT(L2,SEARCH(",",L2)),""),LEFT(SUBSTITUTE(L2,LEFT(L2,SEARCH(",",L2)),""),SEARCH(",",SUBSTITUTE(L2,LEFT(L2,SEARCH(",",L2)),""))),""),LEFT(SUBSTITUTE(SUBSTITUTE(L2,LEFT(L2,SEARCH(",",L2)),""),LEFT(SUBSTITUTE(L2,LEFT(L2,SEARCH(",",L2)),""),SEARCH(",",SUBSTITUTE(L2,LEFT(L2,SEARCH(",",L2)),""))),""),SEARCH(",",SUBSTITUTE(SUBSTITUTE(L2,LEFT(L2,SEARCH(",",L2)),""),LEFT(SUBSTITUTE(L2,LEFT(L2,SEARCH(",",L2)),""),SEARCH(",",SUBSTITUTE(L2,LEFT(L2,SEARCH(",",L2)),""))),""))),""),SEARCH(")",SUBSTITUTE(SUBSTITUTE(SUBSTITUTE(L2,LEFT(L2,SEARCH(",",L2)),""),LEFT(SUBSTITUTE(L2,LEFT(L2,SEARCH(",",L2)),""),SEARCH(",",SUBSTITUTE(L2,LEFT(L2,SEARCH(",",L2)),""))),""),LEFT(SUBSTITUTE(SUBSTITUTE(L2,LEFT(L2,SEARCH(",",L2)),""),LEFT(SUBSTITUTE(L2,LEFT(L2,SEARCH(",",L2)),""),SEARCH(",",SUBSTITUTE(L2,LEFT(L2,SEARCH(",",L2)),""))),""),SEARCH(",",SUBSTITUTE(SUBSTITUTE(L2,LEFT(L2,SEARCH(",",L2)),""),LEFT(SUBSTITUTE(L2,LEFT(L2,SEARCH(",",L2)),""),SEARCH(",",SUBSTITUTE(L2,LEFT(L2,SEARCH(",",L2)),""))),""))),""))),LEFT(LEFT(SUBSTITUTE(SUBSTITUTE(SUBSTITUTE(L2,LEFT(L2,SEARCH(",",L2)),""),LEFT(SUBSTITUTE(L2,LEFT(L2,SEARCH(",",L2)),""),SEARCH(",",SUBSTITUTE(L2,LEFT(L2,SEARCH(",",L2)),""))),""),LEFT(SUBSTITUTE(SUBSTITUTE(L2,LEFT(L2,SEARCH(",",L2)),""),LEFT(SUBSTITUTE(L2,LEFT(L2,SEARCH(",",L2)),""),SEARCH(",",SUBSTITUTE(L2,LEFT(L2,SEARCH(",",L2)),""))),""),SEARCH(",",SUBSTITUTE(SUBSTITUTE(L2,LEFT(L2,SEARCH(",",L2)),""),LEFT(SUBSTITUTE(L2,LEFT(L2,SEARCH(",",L2)),""),SEARCH(",",SUBSTITUTE(L2,LEFT(L2,SEARCH(",",L2)),""))),""))),""),SEARCH(")",SUBSTITUTE(SUBSTITUTE(SUBSTITUTE(L2,LEFT(L2,SEARCH(",",L2)),""),LEFT(SUBSTITUTE(L2,LEFT(L2,SEARCH(",",L2)),""),SEARCH(",",SUBSTITUTE(L2,LEFT(L2,SEARCH(",",L2)),""))),""),LEFT(SUBSTITUTE(SUBSTITUTE(L2,LEFT(L2,SEARCH(",",L2)),""),LEFT(SUBSTITUTE(L2,LEFT(L2,SEARCH(",",L2)),""),SEARCH(",",SUBSTITUTE(L2,LEFT(L2,SEARCH(",",L2)),""))),""),SEARCH(",",SUBSTITUTE(SUBSTITUTE(L2,LEFT(L2,SEARCH(",",L2)),""),LEFT(SUBSTITUTE(L2,LEFT(L2,SEARCH(",",L2)),""),SEARCH(",",SUBSTITUTE(L2,LEFT(L2,SEARCH(",",L2)),""))),""))),""))),SEARCH("'",LEFT(SUBSTITUTE(SUBSTITUTE(SUBSTITUTE(L2,LEFT(L2,SEARCH(",",L2)),""),LEFT(SUBSTITUTE(L2,LEFT(L2,SEARCH(",",L2)),""),SEARCH(",",SUBSTITUTE(L2,LEFT(L2,SEARCH(",",L2)),""))),""),LEFT(SUBSTITUTE(SUBSTITUTE(L2,LEFT(L2,SEARCH(",",L2)),""),LEFT(SUBSTITUTE(L2,LEFT(L2,SEARCH(",",L2)),""),SEARCH(",",SUBSTITUTE(L2,LEFT(L2,SEARCH(",",L2)),""))),""),SEARCH(",",SUBSTITUTE(SUBSTITUTE(L2,LEFT(L2,SEARCH(",",L2)),""),LEFT(SUBSTITUTE(L2,LEFT(L2,SEARCH(",",L2)),""),SEARCH(",",SUBSTITUTE(L2,LEFT(L2,SEARCH(",",L2)),""))),""))),""),SEARCH(")",SUBSTITUTE(SUBSTITUTE(SUBSTITUTE(L2,LEFT(L2,SEARCH(",",L2)),""),LEFT(SUBSTITUTE(L2,LEFT(L2,SEARCH(",",L2)),""),SEARCH(",",SUBSTITUTE(L2,LEFT(L2,SEARCH(",",L2)),""))),""),LEFT(SUBSTITUTE(SUBSTITUTE(L2,LEFT(L2,SEARCH(",",L2)),""),LEFT(SUBSTITUTE(L2,LEFT(L2,SEARCH(",",L2)),""),SEARCH(",",SUBSTITUTE(L2,LEFT(L2,SEARCH(",",L2)),""))),""),SEARCH(",",SUBSTITUTE(SUBSTITUTE(L2,LEFT(L2,SEARCH(",",L2)),""),LEFT(SUBSTITUTE(L2,LEFT(L2,SEARCH(",",L2)),""),SEARCH(",",SUBSTITUTE(L2,LEFT(L2,SEARCH(",",L2)),""))),""))),""))))),""),")",""),VLOOKUP(L2,Breachs!B:D,3,FALSE))))</f>
        <v/>
      </c>
      <c r="R2" s="108" t="str">
        <f>IF(G2=5,IF(ISNUMBER(FIND(")",M2)),"20"&amp;SUBSTITUTE(SUBSTITUTE(LEFT(SUBSTITUTE(SUBSTITUTE(SUBSTITUTE(S2,LEFT(S2,SEARCH(",",S2)),""),LEFT(SUBSTITUTE(S2,LEFT(S2,SEARCH(",",S2)),""),SEARCH(",",SUBSTITUTE(S2,LEFT(S2,SEARCH(",",S2)),""))),""),LEFT(SUBSTITUTE(SUBSTITUTE(S2,LEFT(S2,SEARCH(",",S2)),""),LEFT(SUBSTITUTE(S2,LEFT(S2,SEARCH(",",S2)),""),SEARCH(",",SUBSTITUTE(S2,LEFT(S2,SEARCH(",",S2)),""))),""),SEARCH(",",SUBSTITUTE(SUBSTITUTE(S2,LEFT(S2,SEARCH(",",S2)),""),LEFT(SUBSTITUTE(S2,LEFT(S2,SEARCH(",",S2)),""),SEARCH(",",SUBSTITUTE(S2,LEFT(S2,SEARCH(",",S2)),""))),""))),""),SEARCH(")",SUBSTITUTE(SUBSTITUTE(SUBSTITUTE(S2,LEFT(S2,SEARCH(",",S2)),""),LEFT(SUBSTITUTE(S2,LEFT(S2,SEARCH(",",S2)),""),SEARCH(",",SUBSTITUTE(S2,LEFT(S2,SEARCH(",",S2)),""))),""),LEFT(SUBSTITUTE(SUBSTITUTE(S2,LEFT(S2,SEARCH(",",S2)),""),LEFT(SUBSTITUTE(S2,LEFT(S2,SEARCH(",",S2)),""),SEARCH(",",SUBSTITUTE(S2,LEFT(S2,SEARCH(",",S2)),""))),""),SEARCH(",",SUBSTITUTE(SUBSTITUTE(S2,LEFT(S2,SEARCH(",",S2)),""),LEFT(SUBSTITUTE(S2,LEFT(S2,SEARCH(",",S2)),""),SEARCH(",",SUBSTITUTE(S2,LEFT(S2,SEARCH(",",S2)),""))),""))),""))),LEFT(LEFT(SUBSTITUTE(SUBSTITUTE(SUBSTITUTE(S2,LEFT(S2,SEARCH(",",S2)),""),LEFT(SUBSTITUTE(S2,LEFT(S2,SEARCH(",",S2)),""),SEARCH(",",SUBSTITUTE(S2,LEFT(S2,SEARCH(",",S2)),""))),""),LEFT(SUBSTITUTE(SUBSTITUTE(S2,LEFT(S2,SEARCH(",",S2)),""),LEFT(SUBSTITUTE(S2,LEFT(S2,SEARCH(",",S2)),""),SEARCH(",",SUBSTITUTE(S2,LEFT(S2,SEARCH(",",S2)),""))),""),SEARCH(",",SUBSTITUTE(SUBSTITUTE(S2,LEFT(S2,SEARCH(",",S2)),""),LEFT(SUBSTITUTE(S2,LEFT(S2,SEARCH(",",S2)),""),SEARCH(",",SUBSTITUTE(S2,LEFT(S2,SEARCH(",",S2)),""))),""))),""),SEARCH(")",SUBSTITUTE(SUBSTITUTE(SUBSTITUTE(S2,LEFT(S2,SEARCH(",",S2)),""),LEFT(SUBSTITUTE(S2,LEFT(S2,SEARCH(",",S2)),""),SEARCH(",",SUBSTITUTE(S2,LEFT(S2,SEARCH(",",S2)),""))),""),LEFT(SUBSTITUTE(SUBSTITUTE(S2,LEFT(S2,SEARCH(",",S2)),""),LEFT(SUBSTITUTE(S2,LEFT(S2,SEARCH(",",S2)),""),SEARCH(",",SUBSTITUTE(S2,LEFT(S2,SEARCH(",",S2)),""))),""),SEARCH(",",SUBSTITUTE(SUBSTITUTE(S2,LEFT(S2,SEARCH(",",S2)),""),LEFT(SUBSTITUTE(S2,LEFT(S2,SEARCH(",",S2)),""),SEARCH(",",SUBSTITUTE(S2,LEFT(S2,SEARCH(",",S2)),""))),""))),""))),SEARCH("'",LEFT(SUBSTITUTE(SUBSTITUTE(SUBSTITUTE(S2,LEFT(S2,SEARCH(",",S2)),""),LEFT(SUBSTITUTE(S2,LEFT(S2,SEARCH(",",S2)),""),SEARCH(",",SUBSTITUTE(S2,LEFT(S2,SEARCH(",",S2)),""))),""),LEFT(SUBSTITUTE(SUBSTITUTE(S2,LEFT(S2,SEARCH(",",S2)),""),LEFT(SUBSTITUTE(S2,LEFT(S2,SEARCH(",",S2)),""),SEARCH(",",SUBSTITUTE(S2,LEFT(S2,SEARCH(",",S2)),""))),""),SEARCH(",",SUBSTITUTE(SUBSTITUTE(S2,LEFT(S2,SEARCH(",",S2)),""),LEFT(SUBSTITUTE(S2,LEFT(S2,SEARCH(",",S2)),""),SEARCH(",",SUBSTITUTE(S2,LEFT(S2,SEARCH(",",S2)),""))),""))),""),SEARCH(")",SUBSTITUTE(SUBSTITUTE(SUBSTITUTE(S2,LEFT(S2,SEARCH(",",S2)),""),LEFT(SUBSTITUTE(S2,LEFT(S2,SEARCH(",",S2)),""),SEARCH(",",SUBSTITUTE(S2,LEFT(S2,SEARCH(",",S2)),""))),""),LEFT(SUBSTITUTE(SUBSTITUTE(S2,LEFT(S2,SEARCH(",",S2)),""),LEFT(SUBSTITUTE(S2,LEFT(S2,SEARCH(",",S2)),""),SEARCH(",",SUBSTITUTE(S2,LEFT(S2,SEARCH(",",S2)),""))),""),SEARCH(",",SUBSTITUTE(SUBSTITUTE(S2,LEFT(S2,SEARCH(",",S2)),""),LEFT(SUBSTITUTE(S2,LEFT(S2,SEARCH(",",S2)),""),SEARCH(",",SUBSTITUTE(S2,LEFT(S2,SEARCH(",",S2)),""))),""))),""))))),""),")",""),VLOOKUP(M2,Breachs!B:D,3,FALSE)),"")</f>
        <v/>
      </c>
      <c r="S2" s="108" t="e">
        <f t="shared" ref="S2:S33" si="4">SUBSTITUTE(M2,LEFT(M2,SEARCH(",",M2)),"")</f>
        <v>#VALUE!</v>
      </c>
      <c r="T2" s="108" t="str">
        <f>IF(ISNUMBER(FIND("'",I2)),VLOOKUP(SUBSTITUTE(RIGHT(LEFT(I2,SEARCH("'",I2)),5)," '",""),Breachs!P:Q,2,FALSE),VLOOKUP(I2,Breachs!B:D,2,FALSE))</f>
        <v>Outubro</v>
      </c>
      <c r="U2" s="108" t="str">
        <f>IF(G2&lt;2,"",IF(ISNUMBER(FIND("'",J2)),VLOOKUP(SUBSTITUTE(RIGHT(LEFT(J2,SEARCH("'",J2)),5)," '",""),Breachs!P:Q,2,FALSE),VLOOKUP(J2,Breachs!B:D,2,FALSE)))</f>
        <v/>
      </c>
      <c r="V2" s="107" t="str">
        <f>IF(G2&lt;3,"",IF(ISNUMBER(FIND("'",K2)),VLOOKUP(SUBSTITUTE(RIGHT(LEFT(K2,SEARCH("'",K2)),5)," '",""),Breachs!P:Q,2,FALSE),VLOOKUP(K2,Breachs!B:D,2,FALSE)))</f>
        <v/>
      </c>
      <c r="W2" s="107" t="str">
        <f>IF(G2&lt;4,"",IF(ISNUMBER(FIND("'",L2)),VLOOKUP(SUBSTITUTE(RIGHT(LEFT(L2,SEARCH("'",L2)),5)," '",""),Breachs!P:Q,2,FALSE),VLOOKUP(L2,Breachs!B:D,2,FALSE)))</f>
        <v/>
      </c>
      <c r="X2" s="107" t="str">
        <f>IF(G2&lt;5,"",IF(ISNUMBER(FIND("'",M2)),VLOOKUP(SUBSTITUTE(RIGHT(LEFT(M2,SEARCH("'",M2)),5)," '",""),Breachs!P:Q,2,FALSE),VLOOKUP(M2,Breachs!B:D,2,FALSE)))</f>
        <v/>
      </c>
      <c r="Y2" s="34" t="str">
        <f>IFERROR(VLOOKUP(B2,BGU!A:B,2),"")</f>
        <v/>
      </c>
      <c r="Z2" s="34" t="str">
        <f>TEXT(IFERROR(VLOOKUP(B2,BGU!A:C,3),""),"0000-000-000-0000")</f>
        <v/>
      </c>
      <c r="AA2" s="34" t="str">
        <f t="shared" ref="AA2:AA33" si="5">MID(Z2,1,4)</f>
        <v/>
      </c>
      <c r="AB2" s="34" t="str">
        <f>IFERROR(VLOOKUP(B2,BGU!A:F,6),"")</f>
        <v/>
      </c>
      <c r="AC2" s="34" t="str">
        <f>IFERROR(VLOOKUP(B2,BGU!A:G,7),"")</f>
        <v/>
      </c>
      <c r="AD2" s="34" t="str">
        <f t="shared" ref="AD2:AD33" si="6">MID(Z2,6,3)</f>
        <v/>
      </c>
    </row>
    <row r="3" spans="1:30" ht="15" customHeight="1" x14ac:dyDescent="0.25">
      <c r="A3" s="33" t="s">
        <v>335</v>
      </c>
      <c r="B3" s="33" t="s">
        <v>345</v>
      </c>
      <c r="C3" s="33" t="s">
        <v>174</v>
      </c>
      <c r="F3" s="33" t="s">
        <v>167</v>
      </c>
      <c r="G3" s="31">
        <f t="shared" si="0"/>
        <v>1</v>
      </c>
      <c r="H3" s="31" t="b">
        <f t="shared" ref="H3:H66" si="7">IF(F3="","",ISNUMBER(FIND("'",F3)))</f>
        <v>1</v>
      </c>
      <c r="I3" s="105" t="str">
        <f t="shared" ref="I3:I66" si="8">IF(F3="","",IF(G3&gt;1,IF(ISNUMBER(FIND("'",LEFT(LEFT(F3,SEARCH(",",F3)),LEN(LEFT(F3,SEARCH(",",F3)))-1))),LEFT(LEFT(F3,SEARCH(",",F3)),LEN(LEFT(F3,SEARCH(",",F3)))-1),LEFT(LEFT(F3,SEARCH(",",F3)),LEN(LEFT(F3,SEARCH(",",F3)))-1)),F3))</f>
        <v>No title (5 Jun '15): http://pastebin.com/CnaZ8ev4</v>
      </c>
      <c r="J3" s="105" t="str">
        <f t="shared" ref="J3:J34" si="9">IF(G3&lt;2,"",IF(G3&gt;2,RIGHT(LEFT(LEFT(SUBSTITUTE(F3,LEFT(F3,SEARCH(",",F3)),""),SEARCH(",",SUBSTITUTE(F3,LEFT(F3,SEARCH(",",F3)),""))),LEN(LEFT(SUBSTITUTE(F3,LEFT(F3,SEARCH(",",F3)),""),SEARCH(",",SUBSTITUTE(F3,LEFT(F3,SEARCH(",",F3)),""))))-1),LEN(LEFT(LEFT(SUBSTITUTE(F3,LEFT(F3,SEARCH(",",F3)),""),SEARCH(",",SUBSTITUTE(F3,LEFT(F3,SEARCH(",",F3)),""))),LEN(LEFT(SUBSTITUTE(F3,LEFT(F3,SEARCH(",",F3)),""),SEARCH(",",SUBSTITUTE(F3,LEFT(F3,SEARCH(",",F3)),""))))-1))-1),RIGHT(SUBSTITUTE(F3,LEFT(F3,SEARCH(",",F3)),""),LEN(SUBSTITUTE(F3,LEFT(F3,SEARCH(",",F3)),""))-1)))</f>
        <v/>
      </c>
      <c r="K3" s="106" t="str">
        <f t="shared" si="1"/>
        <v/>
      </c>
      <c r="L3" s="106" t="str">
        <f t="shared" si="2"/>
        <v/>
      </c>
      <c r="M3" s="105" t="str">
        <f t="shared" si="3"/>
        <v/>
      </c>
      <c r="N3" s="107" t="str">
        <f>IF(ISNUMBER(FIND(")",I3)),"20"&amp;SUBSTITUTE(RIGHT(SUBSTITUTE(LEFT(F3,SEARCH(")",F3)),LEFT(LEFT(F3,SEARCH(")",F3)),SEARCH("(",LEFT(F3,SEARCH(")",F3)))),""),3),")",""),VLOOKUP(I3,Breachs!B:D,3,FALSE))</f>
        <v>2015</v>
      </c>
      <c r="O3" s="108" t="str">
        <f>IF(G3&lt;2,"",IF(G3&gt;2,IF(ISNUMBER(FIND(")",J3)),"20"&amp;SUBSTITUTE(SUBSTITUTE(LEFT(LEFT(SUBSTITUTE(F3,LEFT(F3,SEARCH(",",F3)),""),SEARCH(",",SUBSTITUTE(F3,LEFT(F3,SEARCH(",",F3)),""))),SEARCH(")",LEFT(SUBSTITUTE(F3,LEFT(F3,SEARCH(",",F3)),""),SEARCH(",",SUBSTITUTE(F3,LEFT(F3,SEARCH(",",F3)),""))))),LEFT(LEFT(LEFT(SUBSTITUTE(F3,LEFT(F3,SEARCH(",",F3)),""),SEARCH(",",SUBSTITUTE(F3,LEFT(F3,SEARCH(",",F3)),""))),SEARCH(")",LEFT(SUBSTITUTE(F3,LEFT(F3,SEARCH(",",F3)),""),SEARCH(",",SUBSTITUTE(F3,LEFT(F3,SEARCH(",",F3)),""))))),SEARCH("'",LEFT(LEFT(SUBSTITUTE(F3,LEFT(F3,SEARCH(",",F3)),""),SEARCH(",",SUBSTITUTE(F3,LEFT(F3,SEARCH(",",F3)),""))),SEARCH(")",LEFT(SUBSTITUTE(F3,LEFT(F3,SEARCH(",",F3)),""),SEARCH(",",SUBSTITUTE(F3,LEFT(F3,SEARCH(",",F3)),""))))))),""),")",""),VLOOKUP(J3,Breachs!B:D,3,FALSE)),IF(ISNUMBER(FIND(")",J3)),"20"&amp;SUBSTITUTE(LEFT(SUBSTITUTE(SUBSTITUTE(F3,LEFT(F3,SEARCH(",",F3)),""),LEFT(SUBSTITUTE(F3,LEFT(F3,SEARCH(",",F3)),""),SEARCH("'",SUBSTITUTE(F3,LEFT(F3,SEARCH(",",F3)),""))),""),SEARCH(")",SUBSTITUTE(SUBSTITUTE(F3,LEFT(F3,SEARCH(",",F3)),""),LEFT(SUBSTITUTE(F3,LEFT(F3,SEARCH(",",F3)),""),SEARCH("'",SUBSTITUTE(F3,LEFT(F3,SEARCH(",",F3)),""))),""))),")",""),VLOOKUP(J3,Breachs!B:D,3,FALSE))))</f>
        <v/>
      </c>
      <c r="P3" s="108" t="str">
        <f>IF(G3&lt;3,"",IF(G3&gt;3,IF(ISNUMBER(FIND(")",K3)),"20"&amp;SUBSTITUTE(SUBSTITUTE(LEFT(LEFT(SUBSTITUTE(SUBSTITUTE(F3,LEFT(F3,SEARCH(",",F3)),""),LEFT(SUBSTITUTE(F3,LEFT(F3,SEARCH(",",F3)),""),SEARCH(",",SUBSTITUTE(F3,LEFT(F3,SEARCH(",",F3)),""))),""),SEARCH(",",SUBSTITUTE(SUBSTITUTE(F3,LEFT(F3,SEARCH(",",F3)),""),LEFT(SUBSTITUTE(F3,LEFT(F3,SEARCH(",",F3)),""),SEARCH(",",SUBSTITUTE(F3,LEFT(F3,SEARCH(",",F3)),""))),""))),SEARCH(")",LEFT(SUBSTITUTE(SUBSTITUTE(F3,LEFT(F3,SEARCH(",",F3)),""),LEFT(SUBSTITUTE(F3,LEFT(F3,SEARCH(",",F3)),""),SEARCH(",",SUBSTITUTE(F3,LEFT(F3,SEARCH(",",F3)),""))),""),SEARCH(",",SUBSTITUTE(SUBSTITUTE(F3,LEFT(F3,SEARCH(",",F3)),""),LEFT(SUBSTITUTE(F3,LEFT(F3,SEARCH(",",F3)),""),SEARCH(",",SUBSTITUTE(F3,LEFT(F3,SEARCH(",",F3)),""))),""))))),LEFT(LEFT(LEFT(SUBSTITUTE(SUBSTITUTE(F3,LEFT(F3,SEARCH(",",F3)),""),LEFT(SUBSTITUTE(F3,LEFT(F3,SEARCH(",",F3)),""),SEARCH(",",SUBSTITUTE(F3,LEFT(F3,SEARCH(",",F3)),""))),""),SEARCH(",",SUBSTITUTE(SUBSTITUTE(F3,LEFT(F3,SEARCH(",",F3)),""),LEFT(SUBSTITUTE(F3,LEFT(F3,SEARCH(",",F3)),""),SEARCH(",",SUBSTITUTE(F3,LEFT(F3,SEARCH(",",F3)),""))),""))),SEARCH(")",LEFT(SUBSTITUTE(SUBSTITUTE(F3,LEFT(F3,SEARCH(",",F3)),""),LEFT(SUBSTITUTE(F3,LEFT(F3,SEARCH(",",F3)),""),SEARCH(",",SUBSTITUTE(F3,LEFT(F3,SEARCH(",",F3)),""))),""),SEARCH(",",SUBSTITUTE(SUBSTITUTE(F3,LEFT(F3,SEARCH(",",F3)),""),LEFT(SUBSTITUTE(F3,LEFT(F3,SEARCH(",",F3)),""),SEARCH(",",SUBSTITUTE(F3,LEFT(F3,SEARCH(",",F3)),""))),""))))),SEARCH("'",LEFT(LEFT(SUBSTITUTE(SUBSTITUTE(F3,LEFT(F3,SEARCH(",",F3)),""),LEFT(SUBSTITUTE(F3,LEFT(F3,SEARCH(",",F3)),""),SEARCH(",",SUBSTITUTE(F3,LEFT(F3,SEARCH(",",F3)),""))),""),SEARCH(",",SUBSTITUTE(SUBSTITUTE(F3,LEFT(F3,SEARCH(",",F3)),""),LEFT(SUBSTITUTE(F3,LEFT(F3,SEARCH(",",F3)),""),SEARCH(",",SUBSTITUTE(F3,LEFT(F3,SEARCH(",",F3)),""))),""))),SEARCH(")",LEFT(SUBSTITUTE(SUBSTITUTE(F3,LEFT(F3,SEARCH(",",F3)),""),LEFT(SUBSTITUTE(F3,LEFT(F3,SEARCH(",",F3)),""),SEARCH(",",SUBSTITUTE(F3,LEFT(F3,SEARCH(",",F3)),""))),""),SEARCH(",",SUBSTITUTE(SUBSTITUTE(F3,LEFT(F3,SEARCH(",",F3)),""),LEFT(SUBSTITUTE(F3,LEFT(F3,SEARCH(",",F3)),""),SEARCH(",",SUBSTITUTE(F3,LEFT(F3,SEARCH(",",F3)),""))),""))))))),""),")",""),VLOOKUP(K3,Breachs!B:D,3,FALSE)),IF(ISNUMBER(FIND(")",K3)),"20"&amp;SUBSTITUTE(SUBSTITUTE(LEFT(SUBSTITUTE(SUBSTITUTE(F3,LEFT(F3,SEARCH(",",F3)),""),LEFT(SUBSTITUTE(F3,LEFT(F3,SEARCH(",",F3)),""),SEARCH(",",SUBSTITUTE(F3,LEFT(F3,SEARCH(",",F3)),""))),""),SEARCH(")",SUBSTITUTE(SUBSTITUTE(F3,LEFT(F3,SEARCH(",",F3)),""),LEFT(SUBSTITUTE(F3,LEFT(F3,SEARCH(",",F3)),""),SEARCH(",",SUBSTITUTE(F3,LEFT(F3,SEARCH(",",F3)),""))),""))),LEFT(LEFT(SUBSTITUTE(SUBSTITUTE(F3,LEFT(F3,SEARCH(",",F3)),""),LEFT(SUBSTITUTE(F3,LEFT(F3,SEARCH(",",F3)),""),SEARCH(",",SUBSTITUTE(F3,LEFT(F3,SEARCH(",",F3)),""))),""),SEARCH(")",SUBSTITUTE(SUBSTITUTE(F3,LEFT(F3,SEARCH(",",F3)),""),LEFT(SUBSTITUTE(F3,LEFT(F3,SEARCH(",",F3)),""),SEARCH(",",SUBSTITUTE(F3,LEFT(F3,SEARCH(",",F3)),""))),""))),SEARCH("'",LEFT(SUBSTITUTE(SUBSTITUTE(F3,LEFT(F3,SEARCH(",",F3)),""),LEFT(SUBSTITUTE(F3,LEFT(F3,SEARCH(",",F3)),""),SEARCH(",",SUBSTITUTE(F3,LEFT(F3,SEARCH(",",F3)),""))),""),SEARCH(")",SUBSTITUTE(SUBSTITUTE(F3,LEFT(F3,SEARCH(",",F3)),""),LEFT(SUBSTITUTE(F3,LEFT(F3,SEARCH(",",F3)),""),SEARCH(",",SUBSTITUTE(F3,LEFT(F3,SEARCH(",",F3)),""))),""))))),""),")",""),VLOOKUP(K3,Breachs!B:D,3,FALSE))))</f>
        <v/>
      </c>
      <c r="Q3" s="108" t="str">
        <f>IF(G3&lt;4,"",IF(G3&gt;4,IF(ISNUMBER(FIND(")",L3)),"20"&amp;SUBSTITUTE(SUBSTITUTE(LEFT(SUBSTITUTE(SUBSTITUTE(SUBSTITUTE(L3,LEFT(L3,SEARCH(",",L3)),""),LEFT(SUBSTITUTE(L3,LEFT(L3,SEARCH(",",L3)),""),SEARCH(",",SUBSTITUTE(L3,LEFT(L3,SEARCH(",",L3)),""))),""),LEFT(SUBSTITUTE(SUBSTITUTE(L3,LEFT(L3,SEARCH(",",L3)),""),LEFT(SUBSTITUTE(L3,LEFT(L3,SEARCH(",",L3)),""),SEARCH(",",SUBSTITUTE(L3,LEFT(L3,SEARCH(",",L3)),""))),""),SEARCH(",",SUBSTITUTE(SUBSTITUTE(L3,LEFT(L3,SEARCH(",",L3)),""),LEFT(SUBSTITUTE(L3,LEFT(L3,SEARCH(",",L3)),""),SEARCH(",",SUBSTITUTE(L3,LEFT(L3,SEARCH(",",L3)),""))),""))),""),SEARCH(")",SUBSTITUTE(SUBSTITUTE(SUBSTITUTE(L3,LEFT(L3,SEARCH(",",L3)),""),LEFT(SUBSTITUTE(L3,LEFT(L3,SEARCH(",",L3)),""),SEARCH(",",SUBSTITUTE(L3,LEFT(L3,SEARCH(",",L3)),""))),""),LEFT(SUBSTITUTE(SUBSTITUTE(L3,LEFT(L3,SEARCH(",",L3)),""),LEFT(SUBSTITUTE(L3,LEFT(L3,SEARCH(",",L3)),""),SEARCH(",",SUBSTITUTE(L3,LEFT(L3,SEARCH(",",L3)),""))),""),SEARCH(",",SUBSTITUTE(SUBSTITUTE(L3,LEFT(L3,SEARCH(",",L3)),""),LEFT(SUBSTITUTE(L3,LEFT(L3,SEARCH(",",L3)),""),SEARCH(",",SUBSTITUTE(L3,LEFT(L3,SEARCH(",",L3)),""))),""))),""))),LEFT(LEFT(SUBSTITUTE(SUBSTITUTE(SUBSTITUTE(L3,LEFT(L3,SEARCH(",",L3)),""),LEFT(SUBSTITUTE(L3,LEFT(L3,SEARCH(",",L3)),""),SEARCH(",",SUBSTITUTE(L3,LEFT(L3,SEARCH(",",L3)),""))),""),LEFT(SUBSTITUTE(SUBSTITUTE(L3,LEFT(L3,SEARCH(",",L3)),""),LEFT(SUBSTITUTE(L3,LEFT(L3,SEARCH(",",L3)),""),SEARCH(",",SUBSTITUTE(L3,LEFT(L3,SEARCH(",",L3)),""))),""),SEARCH(",",SUBSTITUTE(SUBSTITUTE(L3,LEFT(L3,SEARCH(",",L3)),""),LEFT(SUBSTITUTE(L3,LEFT(L3,SEARCH(",",L3)),""),SEARCH(",",SUBSTITUTE(L3,LEFT(L3,SEARCH(",",L3)),""))),""))),""),SEARCH(")",SUBSTITUTE(SUBSTITUTE(SUBSTITUTE(L3,LEFT(L3,SEARCH(",",L3)),""),LEFT(SUBSTITUTE(L3,LEFT(L3,SEARCH(",",L3)),""),SEARCH(",",SUBSTITUTE(L3,LEFT(L3,SEARCH(",",L3)),""))),""),LEFT(SUBSTITUTE(SUBSTITUTE(L3,LEFT(L3,SEARCH(",",L3)),""),LEFT(SUBSTITUTE(L3,LEFT(L3,SEARCH(",",L3)),""),SEARCH(",",SUBSTITUTE(L3,LEFT(L3,SEARCH(",",L3)),""))),""),SEARCH(",",SUBSTITUTE(SUBSTITUTE(L3,LEFT(L3,SEARCH(",",L3)),""),LEFT(SUBSTITUTE(L3,LEFT(L3,SEARCH(",",L3)),""),SEARCH(",",SUBSTITUTE(L3,LEFT(L3,SEARCH(",",L3)),""))),""))),""))),SEARCH("'",LEFT(SUBSTITUTE(SUBSTITUTE(SUBSTITUTE(L3,LEFT(L3,SEARCH(",",L3)),""),LEFT(SUBSTITUTE(L3,LEFT(L3,SEARCH(",",L3)),""),SEARCH(",",SUBSTITUTE(L3,LEFT(L3,SEARCH(",",L3)),""))),""),LEFT(SUBSTITUTE(SUBSTITUTE(L3,LEFT(L3,SEARCH(",",L3)),""),LEFT(SUBSTITUTE(L3,LEFT(L3,SEARCH(",",L3)),""),SEARCH(",",SUBSTITUTE(L3,LEFT(L3,SEARCH(",",L3)),""))),""),SEARCH(",",SUBSTITUTE(SUBSTITUTE(L3,LEFT(L3,SEARCH(",",L3)),""),LEFT(SUBSTITUTE(L3,LEFT(L3,SEARCH(",",L3)),""),SEARCH(",",SUBSTITUTE(L3,LEFT(L3,SEARCH(",",L3)),""))),""))),""),SEARCH(")",SUBSTITUTE(SUBSTITUTE(SUBSTITUTE(L3,LEFT(L3,SEARCH(",",L3)),""),LEFT(SUBSTITUTE(L3,LEFT(L3,SEARCH(",",L3)),""),SEARCH(",",SUBSTITUTE(L3,LEFT(L3,SEARCH(",",L3)),""))),""),LEFT(SUBSTITUTE(SUBSTITUTE(L3,LEFT(L3,SEARCH(",",L3)),""),LEFT(SUBSTITUTE(L3,LEFT(L3,SEARCH(",",L3)),""),SEARCH(",",SUBSTITUTE(L3,LEFT(L3,SEARCH(",",L3)),""))),""),SEARCH(",",SUBSTITUTE(SUBSTITUTE(L3,LEFT(L3,SEARCH(",",L3)),""),LEFT(SUBSTITUTE(L3,LEFT(L3,SEARCH(",",L3)),""),SEARCH(",",SUBSTITUTE(L3,LEFT(L3,SEARCH(",",L3)),""))),""))),""))))),""),")",""),VLOOKUP(L3,Breachs!B:D,3,FALSE)),IF(ISNUMBER(FIND(")",L3)),"20"&amp;SUBSTITUTE(SUBSTITUTE(LEFT(SUBSTITUTE(SUBSTITUTE(SUBSTITUTE(L3,LEFT(L3,SEARCH(",",L3)),""),LEFT(SUBSTITUTE(L3,LEFT(L3,SEARCH(",",L3)),""),SEARCH(",",SUBSTITUTE(L3,LEFT(L3,SEARCH(",",L3)),""))),""),LEFT(SUBSTITUTE(SUBSTITUTE(L3,LEFT(L3,SEARCH(",",L3)),""),LEFT(SUBSTITUTE(L3,LEFT(L3,SEARCH(",",L3)),""),SEARCH(",",SUBSTITUTE(L3,LEFT(L3,SEARCH(",",L3)),""))),""),SEARCH(",",SUBSTITUTE(SUBSTITUTE(L3,LEFT(L3,SEARCH(",",L3)),""),LEFT(SUBSTITUTE(L3,LEFT(L3,SEARCH(",",L3)),""),SEARCH(",",SUBSTITUTE(L3,LEFT(L3,SEARCH(",",L3)),""))),""))),""),SEARCH(")",SUBSTITUTE(SUBSTITUTE(SUBSTITUTE(L3,LEFT(L3,SEARCH(",",L3)),""),LEFT(SUBSTITUTE(L3,LEFT(L3,SEARCH(",",L3)),""),SEARCH(",",SUBSTITUTE(L3,LEFT(L3,SEARCH(",",L3)),""))),""),LEFT(SUBSTITUTE(SUBSTITUTE(L3,LEFT(L3,SEARCH(",",L3)),""),LEFT(SUBSTITUTE(L3,LEFT(L3,SEARCH(",",L3)),""),SEARCH(",",SUBSTITUTE(L3,LEFT(L3,SEARCH(",",L3)),""))),""),SEARCH(",",SUBSTITUTE(SUBSTITUTE(L3,LEFT(L3,SEARCH(",",L3)),""),LEFT(SUBSTITUTE(L3,LEFT(L3,SEARCH(",",L3)),""),SEARCH(",",SUBSTITUTE(L3,LEFT(L3,SEARCH(",",L3)),""))),""))),""))),LEFT(LEFT(SUBSTITUTE(SUBSTITUTE(SUBSTITUTE(L3,LEFT(L3,SEARCH(",",L3)),""),LEFT(SUBSTITUTE(L3,LEFT(L3,SEARCH(",",L3)),""),SEARCH(",",SUBSTITUTE(L3,LEFT(L3,SEARCH(",",L3)),""))),""),LEFT(SUBSTITUTE(SUBSTITUTE(L3,LEFT(L3,SEARCH(",",L3)),""),LEFT(SUBSTITUTE(L3,LEFT(L3,SEARCH(",",L3)),""),SEARCH(",",SUBSTITUTE(L3,LEFT(L3,SEARCH(",",L3)),""))),""),SEARCH(",",SUBSTITUTE(SUBSTITUTE(L3,LEFT(L3,SEARCH(",",L3)),""),LEFT(SUBSTITUTE(L3,LEFT(L3,SEARCH(",",L3)),""),SEARCH(",",SUBSTITUTE(L3,LEFT(L3,SEARCH(",",L3)),""))),""))),""),SEARCH(")",SUBSTITUTE(SUBSTITUTE(SUBSTITUTE(L3,LEFT(L3,SEARCH(",",L3)),""),LEFT(SUBSTITUTE(L3,LEFT(L3,SEARCH(",",L3)),""),SEARCH(",",SUBSTITUTE(L3,LEFT(L3,SEARCH(",",L3)),""))),""),LEFT(SUBSTITUTE(SUBSTITUTE(L3,LEFT(L3,SEARCH(",",L3)),""),LEFT(SUBSTITUTE(L3,LEFT(L3,SEARCH(",",L3)),""),SEARCH(",",SUBSTITUTE(L3,LEFT(L3,SEARCH(",",L3)),""))),""),SEARCH(",",SUBSTITUTE(SUBSTITUTE(L3,LEFT(L3,SEARCH(",",L3)),""),LEFT(SUBSTITUTE(L3,LEFT(L3,SEARCH(",",L3)),""),SEARCH(",",SUBSTITUTE(L3,LEFT(L3,SEARCH(",",L3)),""))),""))),""))),SEARCH("'",LEFT(SUBSTITUTE(SUBSTITUTE(SUBSTITUTE(L3,LEFT(L3,SEARCH(",",L3)),""),LEFT(SUBSTITUTE(L3,LEFT(L3,SEARCH(",",L3)),""),SEARCH(",",SUBSTITUTE(L3,LEFT(L3,SEARCH(",",L3)),""))),""),LEFT(SUBSTITUTE(SUBSTITUTE(L3,LEFT(L3,SEARCH(",",L3)),""),LEFT(SUBSTITUTE(L3,LEFT(L3,SEARCH(",",L3)),""),SEARCH(",",SUBSTITUTE(L3,LEFT(L3,SEARCH(",",L3)),""))),""),SEARCH(",",SUBSTITUTE(SUBSTITUTE(L3,LEFT(L3,SEARCH(",",L3)),""),LEFT(SUBSTITUTE(L3,LEFT(L3,SEARCH(",",L3)),""),SEARCH(",",SUBSTITUTE(L3,LEFT(L3,SEARCH(",",L3)),""))),""))),""),SEARCH(")",SUBSTITUTE(SUBSTITUTE(SUBSTITUTE(L3,LEFT(L3,SEARCH(",",L3)),""),LEFT(SUBSTITUTE(L3,LEFT(L3,SEARCH(",",L3)),""),SEARCH(",",SUBSTITUTE(L3,LEFT(L3,SEARCH(",",L3)),""))),""),LEFT(SUBSTITUTE(SUBSTITUTE(L3,LEFT(L3,SEARCH(",",L3)),""),LEFT(SUBSTITUTE(L3,LEFT(L3,SEARCH(",",L3)),""),SEARCH(",",SUBSTITUTE(L3,LEFT(L3,SEARCH(",",L3)),""))),""),SEARCH(",",SUBSTITUTE(SUBSTITUTE(L3,LEFT(L3,SEARCH(",",L3)),""),LEFT(SUBSTITUTE(L3,LEFT(L3,SEARCH(",",L3)),""),SEARCH(",",SUBSTITUTE(L3,LEFT(L3,SEARCH(",",L3)),""))),""))),""))))),""),")",""),VLOOKUP(L3,Breachs!B:D,3,FALSE))))</f>
        <v/>
      </c>
      <c r="R3" s="108" t="str">
        <f>IF(G3=5,IF(ISNUMBER(FIND(")",M3)),"20"&amp;SUBSTITUTE(SUBSTITUTE(LEFT(SUBSTITUTE(SUBSTITUTE(SUBSTITUTE(S3,LEFT(S3,SEARCH(",",S3)),""),LEFT(SUBSTITUTE(S3,LEFT(S3,SEARCH(",",S3)),""),SEARCH(",",SUBSTITUTE(S3,LEFT(S3,SEARCH(",",S3)),""))),""),LEFT(SUBSTITUTE(SUBSTITUTE(S3,LEFT(S3,SEARCH(",",S3)),""),LEFT(SUBSTITUTE(S3,LEFT(S3,SEARCH(",",S3)),""),SEARCH(",",SUBSTITUTE(S3,LEFT(S3,SEARCH(",",S3)),""))),""),SEARCH(",",SUBSTITUTE(SUBSTITUTE(S3,LEFT(S3,SEARCH(",",S3)),""),LEFT(SUBSTITUTE(S3,LEFT(S3,SEARCH(",",S3)),""),SEARCH(",",SUBSTITUTE(S3,LEFT(S3,SEARCH(",",S3)),""))),""))),""),SEARCH(")",SUBSTITUTE(SUBSTITUTE(SUBSTITUTE(S3,LEFT(S3,SEARCH(",",S3)),""),LEFT(SUBSTITUTE(S3,LEFT(S3,SEARCH(",",S3)),""),SEARCH(",",SUBSTITUTE(S3,LEFT(S3,SEARCH(",",S3)),""))),""),LEFT(SUBSTITUTE(SUBSTITUTE(S3,LEFT(S3,SEARCH(",",S3)),""),LEFT(SUBSTITUTE(S3,LEFT(S3,SEARCH(",",S3)),""),SEARCH(",",SUBSTITUTE(S3,LEFT(S3,SEARCH(",",S3)),""))),""),SEARCH(",",SUBSTITUTE(SUBSTITUTE(S3,LEFT(S3,SEARCH(",",S3)),""),LEFT(SUBSTITUTE(S3,LEFT(S3,SEARCH(",",S3)),""),SEARCH(",",SUBSTITUTE(S3,LEFT(S3,SEARCH(",",S3)),""))),""))),""))),LEFT(LEFT(SUBSTITUTE(SUBSTITUTE(SUBSTITUTE(S3,LEFT(S3,SEARCH(",",S3)),""),LEFT(SUBSTITUTE(S3,LEFT(S3,SEARCH(",",S3)),""),SEARCH(",",SUBSTITUTE(S3,LEFT(S3,SEARCH(",",S3)),""))),""),LEFT(SUBSTITUTE(SUBSTITUTE(S3,LEFT(S3,SEARCH(",",S3)),""),LEFT(SUBSTITUTE(S3,LEFT(S3,SEARCH(",",S3)),""),SEARCH(",",SUBSTITUTE(S3,LEFT(S3,SEARCH(",",S3)),""))),""),SEARCH(",",SUBSTITUTE(SUBSTITUTE(S3,LEFT(S3,SEARCH(",",S3)),""),LEFT(SUBSTITUTE(S3,LEFT(S3,SEARCH(",",S3)),""),SEARCH(",",SUBSTITUTE(S3,LEFT(S3,SEARCH(",",S3)),""))),""))),""),SEARCH(")",SUBSTITUTE(SUBSTITUTE(SUBSTITUTE(S3,LEFT(S3,SEARCH(",",S3)),""),LEFT(SUBSTITUTE(S3,LEFT(S3,SEARCH(",",S3)),""),SEARCH(",",SUBSTITUTE(S3,LEFT(S3,SEARCH(",",S3)),""))),""),LEFT(SUBSTITUTE(SUBSTITUTE(S3,LEFT(S3,SEARCH(",",S3)),""),LEFT(SUBSTITUTE(S3,LEFT(S3,SEARCH(",",S3)),""),SEARCH(",",SUBSTITUTE(S3,LEFT(S3,SEARCH(",",S3)),""))),""),SEARCH(",",SUBSTITUTE(SUBSTITUTE(S3,LEFT(S3,SEARCH(",",S3)),""),LEFT(SUBSTITUTE(S3,LEFT(S3,SEARCH(",",S3)),""),SEARCH(",",SUBSTITUTE(S3,LEFT(S3,SEARCH(",",S3)),""))),""))),""))),SEARCH("'",LEFT(SUBSTITUTE(SUBSTITUTE(SUBSTITUTE(S3,LEFT(S3,SEARCH(",",S3)),""),LEFT(SUBSTITUTE(S3,LEFT(S3,SEARCH(",",S3)),""),SEARCH(",",SUBSTITUTE(S3,LEFT(S3,SEARCH(",",S3)),""))),""),LEFT(SUBSTITUTE(SUBSTITUTE(S3,LEFT(S3,SEARCH(",",S3)),""),LEFT(SUBSTITUTE(S3,LEFT(S3,SEARCH(",",S3)),""),SEARCH(",",SUBSTITUTE(S3,LEFT(S3,SEARCH(",",S3)),""))),""),SEARCH(",",SUBSTITUTE(SUBSTITUTE(S3,LEFT(S3,SEARCH(",",S3)),""),LEFT(SUBSTITUTE(S3,LEFT(S3,SEARCH(",",S3)),""),SEARCH(",",SUBSTITUTE(S3,LEFT(S3,SEARCH(",",S3)),""))),""))),""),SEARCH(")",SUBSTITUTE(SUBSTITUTE(SUBSTITUTE(S3,LEFT(S3,SEARCH(",",S3)),""),LEFT(SUBSTITUTE(S3,LEFT(S3,SEARCH(",",S3)),""),SEARCH(",",SUBSTITUTE(S3,LEFT(S3,SEARCH(",",S3)),""))),""),LEFT(SUBSTITUTE(SUBSTITUTE(S3,LEFT(S3,SEARCH(",",S3)),""),LEFT(SUBSTITUTE(S3,LEFT(S3,SEARCH(",",S3)),""),SEARCH(",",SUBSTITUTE(S3,LEFT(S3,SEARCH(",",S3)),""))),""),SEARCH(",",SUBSTITUTE(SUBSTITUTE(S3,LEFT(S3,SEARCH(",",S3)),""),LEFT(SUBSTITUTE(S3,LEFT(S3,SEARCH(",",S3)),""),SEARCH(",",SUBSTITUTE(S3,LEFT(S3,SEARCH(",",S3)),""))),""))),""))))),""),")",""),VLOOKUP(M3,Breachs!B:D,3,FALSE)),"")</f>
        <v/>
      </c>
      <c r="S3" s="108" t="e">
        <f t="shared" si="4"/>
        <v>#VALUE!</v>
      </c>
      <c r="T3" s="108" t="str">
        <f>IF(ISNUMBER(FIND("'",I3)),VLOOKUP(SUBSTITUTE(RIGHT(LEFT(I3,SEARCH("'",I3)),5)," '",""),Breachs!P:Q,2,FALSE),VLOOKUP(I3,Breachs!B:D,2,FALSE))</f>
        <v>Junho</v>
      </c>
      <c r="U3" s="108" t="str">
        <f>IF(G3&lt;2,"",IF(ISNUMBER(FIND("'",J3)),VLOOKUP(SUBSTITUTE(RIGHT(LEFT(J3,SEARCH("'",J3)),5)," '",""),Breachs!P:Q,2,FALSE),VLOOKUP(J3,Breachs!B:D,2,FALSE)))</f>
        <v/>
      </c>
      <c r="V3" s="107" t="str">
        <f>IF(G3&lt;3,"",IF(ISNUMBER(FIND("'",K3)),VLOOKUP(SUBSTITUTE(RIGHT(LEFT(K3,SEARCH("'",K3)),5)," '",""),Breachs!P:Q,2,FALSE),VLOOKUP(K3,Breachs!B:D,2,FALSE)))</f>
        <v/>
      </c>
      <c r="W3" s="107" t="str">
        <f>IF(G3&lt;4,"",IF(ISNUMBER(FIND("'",L3)),VLOOKUP(SUBSTITUTE(RIGHT(LEFT(L3,SEARCH("'",L3)),5)," '",""),Breachs!P:Q,2,FALSE),VLOOKUP(L3,Breachs!B:D,2,FALSE)))</f>
        <v/>
      </c>
      <c r="X3" s="107" t="str">
        <f>IF(G3&lt;5,"",IF(ISNUMBER(FIND("'",M3)),VLOOKUP(SUBSTITUTE(RIGHT(LEFT(M3,SEARCH("'",M3)),5)," '",""),Breachs!P:Q,2,FALSE),VLOOKUP(M3,Breachs!B:D,2,FALSE)))</f>
        <v/>
      </c>
      <c r="Y3" s="34" t="str">
        <f>IFERROR(VLOOKUP(B3,BGU!A:B,2),"")</f>
        <v>ERNESTO VICENTE CARMO CORONEL</v>
      </c>
      <c r="Z3" s="34" t="str">
        <f>TEXT(IFERROR(VLOOKUP(B3,BGU!A:C,3),""),"0000-000-000-0000")</f>
        <v>0010-035-131-1100</v>
      </c>
      <c r="AA3" s="34" t="str">
        <f t="shared" si="5"/>
        <v>0010</v>
      </c>
      <c r="AB3" s="34" t="str">
        <f>IFERROR(VLOOKUP(B3,BGU!A:F,6),"")</f>
        <v>00011</v>
      </c>
      <c r="AC3" s="34" t="str">
        <f>IFERROR(VLOOKUP(B3,BGU!A:G,7),"")</f>
        <v>ANALISTA</v>
      </c>
      <c r="AD3" s="34" t="str">
        <f t="shared" si="6"/>
        <v>035</v>
      </c>
    </row>
    <row r="4" spans="1:30" ht="15" customHeight="1" x14ac:dyDescent="0.25">
      <c r="A4" s="33" t="s">
        <v>333</v>
      </c>
      <c r="B4" s="34" t="s">
        <v>303</v>
      </c>
      <c r="C4" s="33" t="s">
        <v>143</v>
      </c>
      <c r="D4" s="34" t="s">
        <v>207</v>
      </c>
      <c r="E4" s="34" t="s">
        <v>322</v>
      </c>
      <c r="F4" s="33" t="s">
        <v>79</v>
      </c>
      <c r="G4" s="31">
        <f t="shared" si="0"/>
        <v>1</v>
      </c>
      <c r="H4" s="31" t="b">
        <f t="shared" si="7"/>
        <v>0</v>
      </c>
      <c r="I4" s="105" t="str">
        <f t="shared" si="8"/>
        <v>Ashley Madison</v>
      </c>
      <c r="J4" s="105" t="str">
        <f t="shared" si="9"/>
        <v/>
      </c>
      <c r="K4" s="106" t="str">
        <f t="shared" si="1"/>
        <v/>
      </c>
      <c r="L4" s="106" t="str">
        <f t="shared" si="2"/>
        <v/>
      </c>
      <c r="M4" s="105" t="str">
        <f t="shared" si="3"/>
        <v/>
      </c>
      <c r="N4" s="107">
        <f>IF(ISNUMBER(FIND(")",I4)),"20"&amp;SUBSTITUTE(RIGHT(SUBSTITUTE(LEFT(F4,SEARCH(")",F4)),LEFT(LEFT(F4,SEARCH(")",F4)),SEARCH("(",LEFT(F4,SEARCH(")",F4)))),""),3),")",""),VLOOKUP(I4,Breachs!B:D,3,FALSE))</f>
        <v>2015</v>
      </c>
      <c r="O4" s="108" t="str">
        <f>IF(G4&lt;2,"",IF(G4&gt;2,IF(ISNUMBER(FIND(")",J4)),"20"&amp;SUBSTITUTE(SUBSTITUTE(LEFT(LEFT(SUBSTITUTE(F4,LEFT(F4,SEARCH(",",F4)),""),SEARCH(",",SUBSTITUTE(F4,LEFT(F4,SEARCH(",",F4)),""))),SEARCH(")",LEFT(SUBSTITUTE(F4,LEFT(F4,SEARCH(",",F4)),""),SEARCH(",",SUBSTITUTE(F4,LEFT(F4,SEARCH(",",F4)),""))))),LEFT(LEFT(LEFT(SUBSTITUTE(F4,LEFT(F4,SEARCH(",",F4)),""),SEARCH(",",SUBSTITUTE(F4,LEFT(F4,SEARCH(",",F4)),""))),SEARCH(")",LEFT(SUBSTITUTE(F4,LEFT(F4,SEARCH(",",F4)),""),SEARCH(",",SUBSTITUTE(F4,LEFT(F4,SEARCH(",",F4)),""))))),SEARCH("'",LEFT(LEFT(SUBSTITUTE(F4,LEFT(F4,SEARCH(",",F4)),""),SEARCH(",",SUBSTITUTE(F4,LEFT(F4,SEARCH(",",F4)),""))),SEARCH(")",LEFT(SUBSTITUTE(F4,LEFT(F4,SEARCH(",",F4)),""),SEARCH(",",SUBSTITUTE(F4,LEFT(F4,SEARCH(",",F4)),""))))))),""),")",""),VLOOKUP(J4,Breachs!B:D,3,FALSE)),IF(ISNUMBER(FIND(")",J4)),"20"&amp;SUBSTITUTE(LEFT(SUBSTITUTE(SUBSTITUTE(F4,LEFT(F4,SEARCH(",",F4)),""),LEFT(SUBSTITUTE(F4,LEFT(F4,SEARCH(",",F4)),""),SEARCH("'",SUBSTITUTE(F4,LEFT(F4,SEARCH(",",F4)),""))),""),SEARCH(")",SUBSTITUTE(SUBSTITUTE(F4,LEFT(F4,SEARCH(",",F4)),""),LEFT(SUBSTITUTE(F4,LEFT(F4,SEARCH(",",F4)),""),SEARCH("'",SUBSTITUTE(F4,LEFT(F4,SEARCH(",",F4)),""))),""))),")",""),VLOOKUP(J4,Breachs!B:D,3,FALSE))))</f>
        <v/>
      </c>
      <c r="P4" s="108" t="str">
        <f>IF(G4&lt;3,"",IF(G4&gt;3,IF(ISNUMBER(FIND(")",K4)),"20"&amp;SUBSTITUTE(SUBSTITUTE(LEFT(LEFT(SUBSTITUTE(SUBSTITUTE(F4,LEFT(F4,SEARCH(",",F4)),""),LEFT(SUBSTITUTE(F4,LEFT(F4,SEARCH(",",F4)),""),SEARCH(",",SUBSTITUTE(F4,LEFT(F4,SEARCH(",",F4)),""))),""),SEARCH(",",SUBSTITUTE(SUBSTITUTE(F4,LEFT(F4,SEARCH(",",F4)),""),LEFT(SUBSTITUTE(F4,LEFT(F4,SEARCH(",",F4)),""),SEARCH(",",SUBSTITUTE(F4,LEFT(F4,SEARCH(",",F4)),""))),""))),SEARCH(")",LEFT(SUBSTITUTE(SUBSTITUTE(F4,LEFT(F4,SEARCH(",",F4)),""),LEFT(SUBSTITUTE(F4,LEFT(F4,SEARCH(",",F4)),""),SEARCH(",",SUBSTITUTE(F4,LEFT(F4,SEARCH(",",F4)),""))),""),SEARCH(",",SUBSTITUTE(SUBSTITUTE(F4,LEFT(F4,SEARCH(",",F4)),""),LEFT(SUBSTITUTE(F4,LEFT(F4,SEARCH(",",F4)),""),SEARCH(",",SUBSTITUTE(F4,LEFT(F4,SEARCH(",",F4)),""))),""))))),LEFT(LEFT(LEFT(SUBSTITUTE(SUBSTITUTE(F4,LEFT(F4,SEARCH(",",F4)),""),LEFT(SUBSTITUTE(F4,LEFT(F4,SEARCH(",",F4)),""),SEARCH(",",SUBSTITUTE(F4,LEFT(F4,SEARCH(",",F4)),""))),""),SEARCH(",",SUBSTITUTE(SUBSTITUTE(F4,LEFT(F4,SEARCH(",",F4)),""),LEFT(SUBSTITUTE(F4,LEFT(F4,SEARCH(",",F4)),""),SEARCH(",",SUBSTITUTE(F4,LEFT(F4,SEARCH(",",F4)),""))),""))),SEARCH(")",LEFT(SUBSTITUTE(SUBSTITUTE(F4,LEFT(F4,SEARCH(",",F4)),""),LEFT(SUBSTITUTE(F4,LEFT(F4,SEARCH(",",F4)),""),SEARCH(",",SUBSTITUTE(F4,LEFT(F4,SEARCH(",",F4)),""))),""),SEARCH(",",SUBSTITUTE(SUBSTITUTE(F4,LEFT(F4,SEARCH(",",F4)),""),LEFT(SUBSTITUTE(F4,LEFT(F4,SEARCH(",",F4)),""),SEARCH(",",SUBSTITUTE(F4,LEFT(F4,SEARCH(",",F4)),""))),""))))),SEARCH("'",LEFT(LEFT(SUBSTITUTE(SUBSTITUTE(F4,LEFT(F4,SEARCH(",",F4)),""),LEFT(SUBSTITUTE(F4,LEFT(F4,SEARCH(",",F4)),""),SEARCH(",",SUBSTITUTE(F4,LEFT(F4,SEARCH(",",F4)),""))),""),SEARCH(",",SUBSTITUTE(SUBSTITUTE(F4,LEFT(F4,SEARCH(",",F4)),""),LEFT(SUBSTITUTE(F4,LEFT(F4,SEARCH(",",F4)),""),SEARCH(",",SUBSTITUTE(F4,LEFT(F4,SEARCH(",",F4)),""))),""))),SEARCH(")",LEFT(SUBSTITUTE(SUBSTITUTE(F4,LEFT(F4,SEARCH(",",F4)),""),LEFT(SUBSTITUTE(F4,LEFT(F4,SEARCH(",",F4)),""),SEARCH(",",SUBSTITUTE(F4,LEFT(F4,SEARCH(",",F4)),""))),""),SEARCH(",",SUBSTITUTE(SUBSTITUTE(F4,LEFT(F4,SEARCH(",",F4)),""),LEFT(SUBSTITUTE(F4,LEFT(F4,SEARCH(",",F4)),""),SEARCH(",",SUBSTITUTE(F4,LEFT(F4,SEARCH(",",F4)),""))),""))))))),""),")",""),VLOOKUP(K4,Breachs!B:D,3,FALSE)),IF(ISNUMBER(FIND(")",K4)),"20"&amp;SUBSTITUTE(SUBSTITUTE(LEFT(SUBSTITUTE(SUBSTITUTE(F4,LEFT(F4,SEARCH(",",F4)),""),LEFT(SUBSTITUTE(F4,LEFT(F4,SEARCH(",",F4)),""),SEARCH(",",SUBSTITUTE(F4,LEFT(F4,SEARCH(",",F4)),""))),""),SEARCH(")",SUBSTITUTE(SUBSTITUTE(F4,LEFT(F4,SEARCH(",",F4)),""),LEFT(SUBSTITUTE(F4,LEFT(F4,SEARCH(",",F4)),""),SEARCH(",",SUBSTITUTE(F4,LEFT(F4,SEARCH(",",F4)),""))),""))),LEFT(LEFT(SUBSTITUTE(SUBSTITUTE(F4,LEFT(F4,SEARCH(",",F4)),""),LEFT(SUBSTITUTE(F4,LEFT(F4,SEARCH(",",F4)),""),SEARCH(",",SUBSTITUTE(F4,LEFT(F4,SEARCH(",",F4)),""))),""),SEARCH(")",SUBSTITUTE(SUBSTITUTE(F4,LEFT(F4,SEARCH(",",F4)),""),LEFT(SUBSTITUTE(F4,LEFT(F4,SEARCH(",",F4)),""),SEARCH(",",SUBSTITUTE(F4,LEFT(F4,SEARCH(",",F4)),""))),""))),SEARCH("'",LEFT(SUBSTITUTE(SUBSTITUTE(F4,LEFT(F4,SEARCH(",",F4)),""),LEFT(SUBSTITUTE(F4,LEFT(F4,SEARCH(",",F4)),""),SEARCH(",",SUBSTITUTE(F4,LEFT(F4,SEARCH(",",F4)),""))),""),SEARCH(")",SUBSTITUTE(SUBSTITUTE(F4,LEFT(F4,SEARCH(",",F4)),""),LEFT(SUBSTITUTE(F4,LEFT(F4,SEARCH(",",F4)),""),SEARCH(",",SUBSTITUTE(F4,LEFT(F4,SEARCH(",",F4)),""))),""))))),""),")",""),VLOOKUP(K4,Breachs!B:D,3,FALSE))))</f>
        <v/>
      </c>
      <c r="Q4" s="108" t="str">
        <f>IF(G4&lt;4,"",IF(G4&gt;4,IF(ISNUMBER(FIND(")",L4)),"20"&amp;SUBSTITUTE(SUBSTITUTE(LEFT(SUBSTITUTE(SUBSTITUTE(SUBSTITUTE(L4,LEFT(L4,SEARCH(",",L4)),""),LEFT(SUBSTITUTE(L4,LEFT(L4,SEARCH(",",L4)),""),SEARCH(",",SUBSTITUTE(L4,LEFT(L4,SEARCH(",",L4)),""))),""),LEFT(SUBSTITUTE(SUBSTITUTE(L4,LEFT(L4,SEARCH(",",L4)),""),LEFT(SUBSTITUTE(L4,LEFT(L4,SEARCH(",",L4)),""),SEARCH(",",SUBSTITUTE(L4,LEFT(L4,SEARCH(",",L4)),""))),""),SEARCH(",",SUBSTITUTE(SUBSTITUTE(L4,LEFT(L4,SEARCH(",",L4)),""),LEFT(SUBSTITUTE(L4,LEFT(L4,SEARCH(",",L4)),""),SEARCH(",",SUBSTITUTE(L4,LEFT(L4,SEARCH(",",L4)),""))),""))),""),SEARCH(")",SUBSTITUTE(SUBSTITUTE(SUBSTITUTE(L4,LEFT(L4,SEARCH(",",L4)),""),LEFT(SUBSTITUTE(L4,LEFT(L4,SEARCH(",",L4)),""),SEARCH(",",SUBSTITUTE(L4,LEFT(L4,SEARCH(",",L4)),""))),""),LEFT(SUBSTITUTE(SUBSTITUTE(L4,LEFT(L4,SEARCH(",",L4)),""),LEFT(SUBSTITUTE(L4,LEFT(L4,SEARCH(",",L4)),""),SEARCH(",",SUBSTITUTE(L4,LEFT(L4,SEARCH(",",L4)),""))),""),SEARCH(",",SUBSTITUTE(SUBSTITUTE(L4,LEFT(L4,SEARCH(",",L4)),""),LEFT(SUBSTITUTE(L4,LEFT(L4,SEARCH(",",L4)),""),SEARCH(",",SUBSTITUTE(L4,LEFT(L4,SEARCH(",",L4)),""))),""))),""))),LEFT(LEFT(SUBSTITUTE(SUBSTITUTE(SUBSTITUTE(L4,LEFT(L4,SEARCH(",",L4)),""),LEFT(SUBSTITUTE(L4,LEFT(L4,SEARCH(",",L4)),""),SEARCH(",",SUBSTITUTE(L4,LEFT(L4,SEARCH(",",L4)),""))),""),LEFT(SUBSTITUTE(SUBSTITUTE(L4,LEFT(L4,SEARCH(",",L4)),""),LEFT(SUBSTITUTE(L4,LEFT(L4,SEARCH(",",L4)),""),SEARCH(",",SUBSTITUTE(L4,LEFT(L4,SEARCH(",",L4)),""))),""),SEARCH(",",SUBSTITUTE(SUBSTITUTE(L4,LEFT(L4,SEARCH(",",L4)),""),LEFT(SUBSTITUTE(L4,LEFT(L4,SEARCH(",",L4)),""),SEARCH(",",SUBSTITUTE(L4,LEFT(L4,SEARCH(",",L4)),""))),""))),""),SEARCH(")",SUBSTITUTE(SUBSTITUTE(SUBSTITUTE(L4,LEFT(L4,SEARCH(",",L4)),""),LEFT(SUBSTITUTE(L4,LEFT(L4,SEARCH(",",L4)),""),SEARCH(",",SUBSTITUTE(L4,LEFT(L4,SEARCH(",",L4)),""))),""),LEFT(SUBSTITUTE(SUBSTITUTE(L4,LEFT(L4,SEARCH(",",L4)),""),LEFT(SUBSTITUTE(L4,LEFT(L4,SEARCH(",",L4)),""),SEARCH(",",SUBSTITUTE(L4,LEFT(L4,SEARCH(",",L4)),""))),""),SEARCH(",",SUBSTITUTE(SUBSTITUTE(L4,LEFT(L4,SEARCH(",",L4)),""),LEFT(SUBSTITUTE(L4,LEFT(L4,SEARCH(",",L4)),""),SEARCH(",",SUBSTITUTE(L4,LEFT(L4,SEARCH(",",L4)),""))),""))),""))),SEARCH("'",LEFT(SUBSTITUTE(SUBSTITUTE(SUBSTITUTE(L4,LEFT(L4,SEARCH(",",L4)),""),LEFT(SUBSTITUTE(L4,LEFT(L4,SEARCH(",",L4)),""),SEARCH(",",SUBSTITUTE(L4,LEFT(L4,SEARCH(",",L4)),""))),""),LEFT(SUBSTITUTE(SUBSTITUTE(L4,LEFT(L4,SEARCH(",",L4)),""),LEFT(SUBSTITUTE(L4,LEFT(L4,SEARCH(",",L4)),""),SEARCH(",",SUBSTITUTE(L4,LEFT(L4,SEARCH(",",L4)),""))),""),SEARCH(",",SUBSTITUTE(SUBSTITUTE(L4,LEFT(L4,SEARCH(",",L4)),""),LEFT(SUBSTITUTE(L4,LEFT(L4,SEARCH(",",L4)),""),SEARCH(",",SUBSTITUTE(L4,LEFT(L4,SEARCH(",",L4)),""))),""))),""),SEARCH(")",SUBSTITUTE(SUBSTITUTE(SUBSTITUTE(L4,LEFT(L4,SEARCH(",",L4)),""),LEFT(SUBSTITUTE(L4,LEFT(L4,SEARCH(",",L4)),""),SEARCH(",",SUBSTITUTE(L4,LEFT(L4,SEARCH(",",L4)),""))),""),LEFT(SUBSTITUTE(SUBSTITUTE(L4,LEFT(L4,SEARCH(",",L4)),""),LEFT(SUBSTITUTE(L4,LEFT(L4,SEARCH(",",L4)),""),SEARCH(",",SUBSTITUTE(L4,LEFT(L4,SEARCH(",",L4)),""))),""),SEARCH(",",SUBSTITUTE(SUBSTITUTE(L4,LEFT(L4,SEARCH(",",L4)),""),LEFT(SUBSTITUTE(L4,LEFT(L4,SEARCH(",",L4)),""),SEARCH(",",SUBSTITUTE(L4,LEFT(L4,SEARCH(",",L4)),""))),""))),""))))),""),")",""),VLOOKUP(L4,Breachs!B:D,3,FALSE)),IF(ISNUMBER(FIND(")",L4)),"20"&amp;SUBSTITUTE(SUBSTITUTE(LEFT(SUBSTITUTE(SUBSTITUTE(SUBSTITUTE(L4,LEFT(L4,SEARCH(",",L4)),""),LEFT(SUBSTITUTE(L4,LEFT(L4,SEARCH(",",L4)),""),SEARCH(",",SUBSTITUTE(L4,LEFT(L4,SEARCH(",",L4)),""))),""),LEFT(SUBSTITUTE(SUBSTITUTE(L4,LEFT(L4,SEARCH(",",L4)),""),LEFT(SUBSTITUTE(L4,LEFT(L4,SEARCH(",",L4)),""),SEARCH(",",SUBSTITUTE(L4,LEFT(L4,SEARCH(",",L4)),""))),""),SEARCH(",",SUBSTITUTE(SUBSTITUTE(L4,LEFT(L4,SEARCH(",",L4)),""),LEFT(SUBSTITUTE(L4,LEFT(L4,SEARCH(",",L4)),""),SEARCH(",",SUBSTITUTE(L4,LEFT(L4,SEARCH(",",L4)),""))),""))),""),SEARCH(")",SUBSTITUTE(SUBSTITUTE(SUBSTITUTE(L4,LEFT(L4,SEARCH(",",L4)),""),LEFT(SUBSTITUTE(L4,LEFT(L4,SEARCH(",",L4)),""),SEARCH(",",SUBSTITUTE(L4,LEFT(L4,SEARCH(",",L4)),""))),""),LEFT(SUBSTITUTE(SUBSTITUTE(L4,LEFT(L4,SEARCH(",",L4)),""),LEFT(SUBSTITUTE(L4,LEFT(L4,SEARCH(",",L4)),""),SEARCH(",",SUBSTITUTE(L4,LEFT(L4,SEARCH(",",L4)),""))),""),SEARCH(",",SUBSTITUTE(SUBSTITUTE(L4,LEFT(L4,SEARCH(",",L4)),""),LEFT(SUBSTITUTE(L4,LEFT(L4,SEARCH(",",L4)),""),SEARCH(",",SUBSTITUTE(L4,LEFT(L4,SEARCH(",",L4)),""))),""))),""))),LEFT(LEFT(SUBSTITUTE(SUBSTITUTE(SUBSTITUTE(L4,LEFT(L4,SEARCH(",",L4)),""),LEFT(SUBSTITUTE(L4,LEFT(L4,SEARCH(",",L4)),""),SEARCH(",",SUBSTITUTE(L4,LEFT(L4,SEARCH(",",L4)),""))),""),LEFT(SUBSTITUTE(SUBSTITUTE(L4,LEFT(L4,SEARCH(",",L4)),""),LEFT(SUBSTITUTE(L4,LEFT(L4,SEARCH(",",L4)),""),SEARCH(",",SUBSTITUTE(L4,LEFT(L4,SEARCH(",",L4)),""))),""),SEARCH(",",SUBSTITUTE(SUBSTITUTE(L4,LEFT(L4,SEARCH(",",L4)),""),LEFT(SUBSTITUTE(L4,LEFT(L4,SEARCH(",",L4)),""),SEARCH(",",SUBSTITUTE(L4,LEFT(L4,SEARCH(",",L4)),""))),""))),""),SEARCH(")",SUBSTITUTE(SUBSTITUTE(SUBSTITUTE(L4,LEFT(L4,SEARCH(",",L4)),""),LEFT(SUBSTITUTE(L4,LEFT(L4,SEARCH(",",L4)),""),SEARCH(",",SUBSTITUTE(L4,LEFT(L4,SEARCH(",",L4)),""))),""),LEFT(SUBSTITUTE(SUBSTITUTE(L4,LEFT(L4,SEARCH(",",L4)),""),LEFT(SUBSTITUTE(L4,LEFT(L4,SEARCH(",",L4)),""),SEARCH(",",SUBSTITUTE(L4,LEFT(L4,SEARCH(",",L4)),""))),""),SEARCH(",",SUBSTITUTE(SUBSTITUTE(L4,LEFT(L4,SEARCH(",",L4)),""),LEFT(SUBSTITUTE(L4,LEFT(L4,SEARCH(",",L4)),""),SEARCH(",",SUBSTITUTE(L4,LEFT(L4,SEARCH(",",L4)),""))),""))),""))),SEARCH("'",LEFT(SUBSTITUTE(SUBSTITUTE(SUBSTITUTE(L4,LEFT(L4,SEARCH(",",L4)),""),LEFT(SUBSTITUTE(L4,LEFT(L4,SEARCH(",",L4)),""),SEARCH(",",SUBSTITUTE(L4,LEFT(L4,SEARCH(",",L4)),""))),""),LEFT(SUBSTITUTE(SUBSTITUTE(L4,LEFT(L4,SEARCH(",",L4)),""),LEFT(SUBSTITUTE(L4,LEFT(L4,SEARCH(",",L4)),""),SEARCH(",",SUBSTITUTE(L4,LEFT(L4,SEARCH(",",L4)),""))),""),SEARCH(",",SUBSTITUTE(SUBSTITUTE(L4,LEFT(L4,SEARCH(",",L4)),""),LEFT(SUBSTITUTE(L4,LEFT(L4,SEARCH(",",L4)),""),SEARCH(",",SUBSTITUTE(L4,LEFT(L4,SEARCH(",",L4)),""))),""))),""),SEARCH(")",SUBSTITUTE(SUBSTITUTE(SUBSTITUTE(L4,LEFT(L4,SEARCH(",",L4)),""),LEFT(SUBSTITUTE(L4,LEFT(L4,SEARCH(",",L4)),""),SEARCH(",",SUBSTITUTE(L4,LEFT(L4,SEARCH(",",L4)),""))),""),LEFT(SUBSTITUTE(SUBSTITUTE(L4,LEFT(L4,SEARCH(",",L4)),""),LEFT(SUBSTITUTE(L4,LEFT(L4,SEARCH(",",L4)),""),SEARCH(",",SUBSTITUTE(L4,LEFT(L4,SEARCH(",",L4)),""))),""),SEARCH(",",SUBSTITUTE(SUBSTITUTE(L4,LEFT(L4,SEARCH(",",L4)),""),LEFT(SUBSTITUTE(L4,LEFT(L4,SEARCH(",",L4)),""),SEARCH(",",SUBSTITUTE(L4,LEFT(L4,SEARCH(",",L4)),""))),""))),""))))),""),")",""),VLOOKUP(L4,Breachs!B:D,3,FALSE))))</f>
        <v/>
      </c>
      <c r="R4" s="108" t="str">
        <f>IF(G4=5,IF(ISNUMBER(FIND(")",M4)),"20"&amp;SUBSTITUTE(SUBSTITUTE(LEFT(SUBSTITUTE(SUBSTITUTE(SUBSTITUTE(S4,LEFT(S4,SEARCH(",",S4)),""),LEFT(SUBSTITUTE(S4,LEFT(S4,SEARCH(",",S4)),""),SEARCH(",",SUBSTITUTE(S4,LEFT(S4,SEARCH(",",S4)),""))),""),LEFT(SUBSTITUTE(SUBSTITUTE(S4,LEFT(S4,SEARCH(",",S4)),""),LEFT(SUBSTITUTE(S4,LEFT(S4,SEARCH(",",S4)),""),SEARCH(",",SUBSTITUTE(S4,LEFT(S4,SEARCH(",",S4)),""))),""),SEARCH(",",SUBSTITUTE(SUBSTITUTE(S4,LEFT(S4,SEARCH(",",S4)),""),LEFT(SUBSTITUTE(S4,LEFT(S4,SEARCH(",",S4)),""),SEARCH(",",SUBSTITUTE(S4,LEFT(S4,SEARCH(",",S4)),""))),""))),""),SEARCH(")",SUBSTITUTE(SUBSTITUTE(SUBSTITUTE(S4,LEFT(S4,SEARCH(",",S4)),""),LEFT(SUBSTITUTE(S4,LEFT(S4,SEARCH(",",S4)),""),SEARCH(",",SUBSTITUTE(S4,LEFT(S4,SEARCH(",",S4)),""))),""),LEFT(SUBSTITUTE(SUBSTITUTE(S4,LEFT(S4,SEARCH(",",S4)),""),LEFT(SUBSTITUTE(S4,LEFT(S4,SEARCH(",",S4)),""),SEARCH(",",SUBSTITUTE(S4,LEFT(S4,SEARCH(",",S4)),""))),""),SEARCH(",",SUBSTITUTE(SUBSTITUTE(S4,LEFT(S4,SEARCH(",",S4)),""),LEFT(SUBSTITUTE(S4,LEFT(S4,SEARCH(",",S4)),""),SEARCH(",",SUBSTITUTE(S4,LEFT(S4,SEARCH(",",S4)),""))),""))),""))),LEFT(LEFT(SUBSTITUTE(SUBSTITUTE(SUBSTITUTE(S4,LEFT(S4,SEARCH(",",S4)),""),LEFT(SUBSTITUTE(S4,LEFT(S4,SEARCH(",",S4)),""),SEARCH(",",SUBSTITUTE(S4,LEFT(S4,SEARCH(",",S4)),""))),""),LEFT(SUBSTITUTE(SUBSTITUTE(S4,LEFT(S4,SEARCH(",",S4)),""),LEFT(SUBSTITUTE(S4,LEFT(S4,SEARCH(",",S4)),""),SEARCH(",",SUBSTITUTE(S4,LEFT(S4,SEARCH(",",S4)),""))),""),SEARCH(",",SUBSTITUTE(SUBSTITUTE(S4,LEFT(S4,SEARCH(",",S4)),""),LEFT(SUBSTITUTE(S4,LEFT(S4,SEARCH(",",S4)),""),SEARCH(",",SUBSTITUTE(S4,LEFT(S4,SEARCH(",",S4)),""))),""))),""),SEARCH(")",SUBSTITUTE(SUBSTITUTE(SUBSTITUTE(S4,LEFT(S4,SEARCH(",",S4)),""),LEFT(SUBSTITUTE(S4,LEFT(S4,SEARCH(",",S4)),""),SEARCH(",",SUBSTITUTE(S4,LEFT(S4,SEARCH(",",S4)),""))),""),LEFT(SUBSTITUTE(SUBSTITUTE(S4,LEFT(S4,SEARCH(",",S4)),""),LEFT(SUBSTITUTE(S4,LEFT(S4,SEARCH(",",S4)),""),SEARCH(",",SUBSTITUTE(S4,LEFT(S4,SEARCH(",",S4)),""))),""),SEARCH(",",SUBSTITUTE(SUBSTITUTE(S4,LEFT(S4,SEARCH(",",S4)),""),LEFT(SUBSTITUTE(S4,LEFT(S4,SEARCH(",",S4)),""),SEARCH(",",SUBSTITUTE(S4,LEFT(S4,SEARCH(",",S4)),""))),""))),""))),SEARCH("'",LEFT(SUBSTITUTE(SUBSTITUTE(SUBSTITUTE(S4,LEFT(S4,SEARCH(",",S4)),""),LEFT(SUBSTITUTE(S4,LEFT(S4,SEARCH(",",S4)),""),SEARCH(",",SUBSTITUTE(S4,LEFT(S4,SEARCH(",",S4)),""))),""),LEFT(SUBSTITUTE(SUBSTITUTE(S4,LEFT(S4,SEARCH(",",S4)),""),LEFT(SUBSTITUTE(S4,LEFT(S4,SEARCH(",",S4)),""),SEARCH(",",SUBSTITUTE(S4,LEFT(S4,SEARCH(",",S4)),""))),""),SEARCH(",",SUBSTITUTE(SUBSTITUTE(S4,LEFT(S4,SEARCH(",",S4)),""),LEFT(SUBSTITUTE(S4,LEFT(S4,SEARCH(",",S4)),""),SEARCH(",",SUBSTITUTE(S4,LEFT(S4,SEARCH(",",S4)),""))),""))),""),SEARCH(")",SUBSTITUTE(SUBSTITUTE(SUBSTITUTE(S4,LEFT(S4,SEARCH(",",S4)),""),LEFT(SUBSTITUTE(S4,LEFT(S4,SEARCH(",",S4)),""),SEARCH(",",SUBSTITUTE(S4,LEFT(S4,SEARCH(",",S4)),""))),""),LEFT(SUBSTITUTE(SUBSTITUTE(S4,LEFT(S4,SEARCH(",",S4)),""),LEFT(SUBSTITUTE(S4,LEFT(S4,SEARCH(",",S4)),""),SEARCH(",",SUBSTITUTE(S4,LEFT(S4,SEARCH(",",S4)),""))),""),SEARCH(",",SUBSTITUTE(SUBSTITUTE(S4,LEFT(S4,SEARCH(",",S4)),""),LEFT(SUBSTITUTE(S4,LEFT(S4,SEARCH(",",S4)),""),SEARCH(",",SUBSTITUTE(S4,LEFT(S4,SEARCH(",",S4)),""))),""))),""))))),""),")",""),VLOOKUP(M4,Breachs!B:D,3,FALSE)),"")</f>
        <v/>
      </c>
      <c r="S4" s="108" t="e">
        <f t="shared" si="4"/>
        <v>#VALUE!</v>
      </c>
      <c r="T4" s="108" t="str">
        <f>IF(ISNUMBER(FIND("'",I4)),VLOOKUP(SUBSTITUTE(RIGHT(LEFT(I4,SEARCH("'",I4)),5)," '",""),Breachs!P:Q,2,FALSE),VLOOKUP(I4,Breachs!B:D,2,FALSE))</f>
        <v>Julho</v>
      </c>
      <c r="U4" s="108" t="str">
        <f>IF(G4&lt;2,"",IF(ISNUMBER(FIND("'",J4)),VLOOKUP(SUBSTITUTE(RIGHT(LEFT(J4,SEARCH("'",J4)),5)," '",""),Breachs!P:Q,2,FALSE),VLOOKUP(J4,Breachs!B:D,2,FALSE)))</f>
        <v/>
      </c>
      <c r="V4" s="107" t="str">
        <f>IF(G4&lt;3,"",IF(ISNUMBER(FIND("'",K4)),VLOOKUP(SUBSTITUTE(RIGHT(LEFT(K4,SEARCH("'",K4)),5)," '",""),Breachs!P:Q,2,FALSE),VLOOKUP(K4,Breachs!B:D,2,FALSE)))</f>
        <v/>
      </c>
      <c r="W4" s="107" t="str">
        <f>IF(G4&lt;4,"",IF(ISNUMBER(FIND("'",L4)),VLOOKUP(SUBSTITUTE(RIGHT(LEFT(L4,SEARCH("'",L4)),5)," '",""),Breachs!P:Q,2,FALSE),VLOOKUP(L4,Breachs!B:D,2,FALSE)))</f>
        <v/>
      </c>
      <c r="X4" s="107" t="str">
        <f>IF(G4&lt;5,"",IF(ISNUMBER(FIND("'",M4)),VLOOKUP(SUBSTITUTE(RIGHT(LEFT(M4,SEARCH("'",M4)),5)," '",""),Breachs!P:Q,2,FALSE),VLOOKUP(M4,Breachs!B:D,2,FALSE)))</f>
        <v/>
      </c>
      <c r="Y4" s="34" t="str">
        <f>IFERROR(VLOOKUP(B4,BGU!A:B,2),"")</f>
        <v>RUI ANTONIO LEDUR WENDT</v>
      </c>
      <c r="Z4" s="34" t="str">
        <f>TEXT(IFERROR(VLOOKUP(B4,BGU!A:C,3),""),"0000-000-000-0000")</f>
        <v>0341-000-000-0000</v>
      </c>
      <c r="AA4" s="34" t="str">
        <f t="shared" si="5"/>
        <v>0341</v>
      </c>
      <c r="AB4" s="34" t="str">
        <f>IFERROR(VLOOKUP(B4,BGU!A:F,6),"")</f>
        <v>00540</v>
      </c>
      <c r="AC4" s="34" t="str">
        <f>IFERROR(VLOOKUP(B4,BGU!A:G,7),"")</f>
        <v>GERENTE GERAL</v>
      </c>
      <c r="AD4" s="34" t="str">
        <f t="shared" si="6"/>
        <v>000</v>
      </c>
    </row>
    <row r="5" spans="1:30" ht="15" customHeight="1" x14ac:dyDescent="0.25">
      <c r="A5" s="33" t="s">
        <v>335</v>
      </c>
      <c r="B5" s="33" t="s">
        <v>352</v>
      </c>
      <c r="C5" s="33" t="s">
        <v>181</v>
      </c>
      <c r="E5" s="33" t="s">
        <v>348</v>
      </c>
      <c r="F5" s="33" t="s">
        <v>167</v>
      </c>
      <c r="G5" s="31">
        <f t="shared" si="0"/>
        <v>1</v>
      </c>
      <c r="H5" s="31" t="b">
        <f t="shared" si="7"/>
        <v>1</v>
      </c>
      <c r="I5" s="105" t="str">
        <f t="shared" si="8"/>
        <v>No title (5 Jun '15): http://pastebin.com/CnaZ8ev4</v>
      </c>
      <c r="J5" s="105" t="str">
        <f t="shared" si="9"/>
        <v/>
      </c>
      <c r="K5" s="106" t="str">
        <f t="shared" si="1"/>
        <v/>
      </c>
      <c r="L5" s="106" t="str">
        <f t="shared" si="2"/>
        <v/>
      </c>
      <c r="M5" s="105" t="str">
        <f t="shared" si="3"/>
        <v/>
      </c>
      <c r="N5" s="107" t="str">
        <f>IF(ISNUMBER(FIND(")",I5)),"20"&amp;SUBSTITUTE(RIGHT(SUBSTITUTE(LEFT(F5,SEARCH(")",F5)),LEFT(LEFT(F5,SEARCH(")",F5)),SEARCH("(",LEFT(F5,SEARCH(")",F5)))),""),3),")",""),VLOOKUP(I5,Breachs!B:D,3,FALSE))</f>
        <v>2015</v>
      </c>
      <c r="O5" s="108" t="str">
        <f>IF(G5&lt;2,"",IF(G5&gt;2,IF(ISNUMBER(FIND(")",J5)),"20"&amp;SUBSTITUTE(SUBSTITUTE(LEFT(LEFT(SUBSTITUTE(F5,LEFT(F5,SEARCH(",",F5)),""),SEARCH(",",SUBSTITUTE(F5,LEFT(F5,SEARCH(",",F5)),""))),SEARCH(")",LEFT(SUBSTITUTE(F5,LEFT(F5,SEARCH(",",F5)),""),SEARCH(",",SUBSTITUTE(F5,LEFT(F5,SEARCH(",",F5)),""))))),LEFT(LEFT(LEFT(SUBSTITUTE(F5,LEFT(F5,SEARCH(",",F5)),""),SEARCH(",",SUBSTITUTE(F5,LEFT(F5,SEARCH(",",F5)),""))),SEARCH(")",LEFT(SUBSTITUTE(F5,LEFT(F5,SEARCH(",",F5)),""),SEARCH(",",SUBSTITUTE(F5,LEFT(F5,SEARCH(",",F5)),""))))),SEARCH("'",LEFT(LEFT(SUBSTITUTE(F5,LEFT(F5,SEARCH(",",F5)),""),SEARCH(",",SUBSTITUTE(F5,LEFT(F5,SEARCH(",",F5)),""))),SEARCH(")",LEFT(SUBSTITUTE(F5,LEFT(F5,SEARCH(",",F5)),""),SEARCH(",",SUBSTITUTE(F5,LEFT(F5,SEARCH(",",F5)),""))))))),""),")",""),VLOOKUP(J5,Breachs!B:D,3,FALSE)),IF(ISNUMBER(FIND(")",J5)),"20"&amp;SUBSTITUTE(LEFT(SUBSTITUTE(SUBSTITUTE(F5,LEFT(F5,SEARCH(",",F5)),""),LEFT(SUBSTITUTE(F5,LEFT(F5,SEARCH(",",F5)),""),SEARCH("'",SUBSTITUTE(F5,LEFT(F5,SEARCH(",",F5)),""))),""),SEARCH(")",SUBSTITUTE(SUBSTITUTE(F5,LEFT(F5,SEARCH(",",F5)),""),LEFT(SUBSTITUTE(F5,LEFT(F5,SEARCH(",",F5)),""),SEARCH("'",SUBSTITUTE(F5,LEFT(F5,SEARCH(",",F5)),""))),""))),")",""),VLOOKUP(J5,Breachs!B:D,3,FALSE))))</f>
        <v/>
      </c>
      <c r="P5" s="108" t="str">
        <f>IF(G5&lt;3,"",IF(G5&gt;3,IF(ISNUMBER(FIND(")",K5)),"20"&amp;SUBSTITUTE(SUBSTITUTE(LEFT(LEFT(SUBSTITUTE(SUBSTITUTE(F5,LEFT(F5,SEARCH(",",F5)),""),LEFT(SUBSTITUTE(F5,LEFT(F5,SEARCH(",",F5)),""),SEARCH(",",SUBSTITUTE(F5,LEFT(F5,SEARCH(",",F5)),""))),""),SEARCH(",",SUBSTITUTE(SUBSTITUTE(F5,LEFT(F5,SEARCH(",",F5)),""),LEFT(SUBSTITUTE(F5,LEFT(F5,SEARCH(",",F5)),""),SEARCH(",",SUBSTITUTE(F5,LEFT(F5,SEARCH(",",F5)),""))),""))),SEARCH(")",LEFT(SUBSTITUTE(SUBSTITUTE(F5,LEFT(F5,SEARCH(",",F5)),""),LEFT(SUBSTITUTE(F5,LEFT(F5,SEARCH(",",F5)),""),SEARCH(",",SUBSTITUTE(F5,LEFT(F5,SEARCH(",",F5)),""))),""),SEARCH(",",SUBSTITUTE(SUBSTITUTE(F5,LEFT(F5,SEARCH(",",F5)),""),LEFT(SUBSTITUTE(F5,LEFT(F5,SEARCH(",",F5)),""),SEARCH(",",SUBSTITUTE(F5,LEFT(F5,SEARCH(",",F5)),""))),""))))),LEFT(LEFT(LEFT(SUBSTITUTE(SUBSTITUTE(F5,LEFT(F5,SEARCH(",",F5)),""),LEFT(SUBSTITUTE(F5,LEFT(F5,SEARCH(",",F5)),""),SEARCH(",",SUBSTITUTE(F5,LEFT(F5,SEARCH(",",F5)),""))),""),SEARCH(",",SUBSTITUTE(SUBSTITUTE(F5,LEFT(F5,SEARCH(",",F5)),""),LEFT(SUBSTITUTE(F5,LEFT(F5,SEARCH(",",F5)),""),SEARCH(",",SUBSTITUTE(F5,LEFT(F5,SEARCH(",",F5)),""))),""))),SEARCH(")",LEFT(SUBSTITUTE(SUBSTITUTE(F5,LEFT(F5,SEARCH(",",F5)),""),LEFT(SUBSTITUTE(F5,LEFT(F5,SEARCH(",",F5)),""),SEARCH(",",SUBSTITUTE(F5,LEFT(F5,SEARCH(",",F5)),""))),""),SEARCH(",",SUBSTITUTE(SUBSTITUTE(F5,LEFT(F5,SEARCH(",",F5)),""),LEFT(SUBSTITUTE(F5,LEFT(F5,SEARCH(",",F5)),""),SEARCH(",",SUBSTITUTE(F5,LEFT(F5,SEARCH(",",F5)),""))),""))))),SEARCH("'",LEFT(LEFT(SUBSTITUTE(SUBSTITUTE(F5,LEFT(F5,SEARCH(",",F5)),""),LEFT(SUBSTITUTE(F5,LEFT(F5,SEARCH(",",F5)),""),SEARCH(",",SUBSTITUTE(F5,LEFT(F5,SEARCH(",",F5)),""))),""),SEARCH(",",SUBSTITUTE(SUBSTITUTE(F5,LEFT(F5,SEARCH(",",F5)),""),LEFT(SUBSTITUTE(F5,LEFT(F5,SEARCH(",",F5)),""),SEARCH(",",SUBSTITUTE(F5,LEFT(F5,SEARCH(",",F5)),""))),""))),SEARCH(")",LEFT(SUBSTITUTE(SUBSTITUTE(F5,LEFT(F5,SEARCH(",",F5)),""),LEFT(SUBSTITUTE(F5,LEFT(F5,SEARCH(",",F5)),""),SEARCH(",",SUBSTITUTE(F5,LEFT(F5,SEARCH(",",F5)),""))),""),SEARCH(",",SUBSTITUTE(SUBSTITUTE(F5,LEFT(F5,SEARCH(",",F5)),""),LEFT(SUBSTITUTE(F5,LEFT(F5,SEARCH(",",F5)),""),SEARCH(",",SUBSTITUTE(F5,LEFT(F5,SEARCH(",",F5)),""))),""))))))),""),")",""),VLOOKUP(K5,Breachs!B:D,3,FALSE)),IF(ISNUMBER(FIND(")",K5)),"20"&amp;SUBSTITUTE(SUBSTITUTE(LEFT(SUBSTITUTE(SUBSTITUTE(F5,LEFT(F5,SEARCH(",",F5)),""),LEFT(SUBSTITUTE(F5,LEFT(F5,SEARCH(",",F5)),""),SEARCH(",",SUBSTITUTE(F5,LEFT(F5,SEARCH(",",F5)),""))),""),SEARCH(")",SUBSTITUTE(SUBSTITUTE(F5,LEFT(F5,SEARCH(",",F5)),""),LEFT(SUBSTITUTE(F5,LEFT(F5,SEARCH(",",F5)),""),SEARCH(",",SUBSTITUTE(F5,LEFT(F5,SEARCH(",",F5)),""))),""))),LEFT(LEFT(SUBSTITUTE(SUBSTITUTE(F5,LEFT(F5,SEARCH(",",F5)),""),LEFT(SUBSTITUTE(F5,LEFT(F5,SEARCH(",",F5)),""),SEARCH(",",SUBSTITUTE(F5,LEFT(F5,SEARCH(",",F5)),""))),""),SEARCH(")",SUBSTITUTE(SUBSTITUTE(F5,LEFT(F5,SEARCH(",",F5)),""),LEFT(SUBSTITUTE(F5,LEFT(F5,SEARCH(",",F5)),""),SEARCH(",",SUBSTITUTE(F5,LEFT(F5,SEARCH(",",F5)),""))),""))),SEARCH("'",LEFT(SUBSTITUTE(SUBSTITUTE(F5,LEFT(F5,SEARCH(",",F5)),""),LEFT(SUBSTITUTE(F5,LEFT(F5,SEARCH(",",F5)),""),SEARCH(",",SUBSTITUTE(F5,LEFT(F5,SEARCH(",",F5)),""))),""),SEARCH(")",SUBSTITUTE(SUBSTITUTE(F5,LEFT(F5,SEARCH(",",F5)),""),LEFT(SUBSTITUTE(F5,LEFT(F5,SEARCH(",",F5)),""),SEARCH(",",SUBSTITUTE(F5,LEFT(F5,SEARCH(",",F5)),""))),""))))),""),")",""),VLOOKUP(K5,Breachs!B:D,3,FALSE))))</f>
        <v/>
      </c>
      <c r="Q5" s="108" t="str">
        <f>IF(G5&lt;4,"",IF(G5&gt;4,IF(ISNUMBER(FIND(")",L5)),"20"&amp;SUBSTITUTE(SUBSTITUTE(LEFT(SUBSTITUTE(SUBSTITUTE(SUBSTITUTE(L5,LEFT(L5,SEARCH(",",L5)),""),LEFT(SUBSTITUTE(L5,LEFT(L5,SEARCH(",",L5)),""),SEARCH(",",SUBSTITUTE(L5,LEFT(L5,SEARCH(",",L5)),""))),""),LEFT(SUBSTITUTE(SUBSTITUTE(L5,LEFT(L5,SEARCH(",",L5)),""),LEFT(SUBSTITUTE(L5,LEFT(L5,SEARCH(",",L5)),""),SEARCH(",",SUBSTITUTE(L5,LEFT(L5,SEARCH(",",L5)),""))),""),SEARCH(",",SUBSTITUTE(SUBSTITUTE(L5,LEFT(L5,SEARCH(",",L5)),""),LEFT(SUBSTITUTE(L5,LEFT(L5,SEARCH(",",L5)),""),SEARCH(",",SUBSTITUTE(L5,LEFT(L5,SEARCH(",",L5)),""))),""))),""),SEARCH(")",SUBSTITUTE(SUBSTITUTE(SUBSTITUTE(L5,LEFT(L5,SEARCH(",",L5)),""),LEFT(SUBSTITUTE(L5,LEFT(L5,SEARCH(",",L5)),""),SEARCH(",",SUBSTITUTE(L5,LEFT(L5,SEARCH(",",L5)),""))),""),LEFT(SUBSTITUTE(SUBSTITUTE(L5,LEFT(L5,SEARCH(",",L5)),""),LEFT(SUBSTITUTE(L5,LEFT(L5,SEARCH(",",L5)),""),SEARCH(",",SUBSTITUTE(L5,LEFT(L5,SEARCH(",",L5)),""))),""),SEARCH(",",SUBSTITUTE(SUBSTITUTE(L5,LEFT(L5,SEARCH(",",L5)),""),LEFT(SUBSTITUTE(L5,LEFT(L5,SEARCH(",",L5)),""),SEARCH(",",SUBSTITUTE(L5,LEFT(L5,SEARCH(",",L5)),""))),""))),""))),LEFT(LEFT(SUBSTITUTE(SUBSTITUTE(SUBSTITUTE(L5,LEFT(L5,SEARCH(",",L5)),""),LEFT(SUBSTITUTE(L5,LEFT(L5,SEARCH(",",L5)),""),SEARCH(",",SUBSTITUTE(L5,LEFT(L5,SEARCH(",",L5)),""))),""),LEFT(SUBSTITUTE(SUBSTITUTE(L5,LEFT(L5,SEARCH(",",L5)),""),LEFT(SUBSTITUTE(L5,LEFT(L5,SEARCH(",",L5)),""),SEARCH(",",SUBSTITUTE(L5,LEFT(L5,SEARCH(",",L5)),""))),""),SEARCH(",",SUBSTITUTE(SUBSTITUTE(L5,LEFT(L5,SEARCH(",",L5)),""),LEFT(SUBSTITUTE(L5,LEFT(L5,SEARCH(",",L5)),""),SEARCH(",",SUBSTITUTE(L5,LEFT(L5,SEARCH(",",L5)),""))),""))),""),SEARCH(")",SUBSTITUTE(SUBSTITUTE(SUBSTITUTE(L5,LEFT(L5,SEARCH(",",L5)),""),LEFT(SUBSTITUTE(L5,LEFT(L5,SEARCH(",",L5)),""),SEARCH(",",SUBSTITUTE(L5,LEFT(L5,SEARCH(",",L5)),""))),""),LEFT(SUBSTITUTE(SUBSTITUTE(L5,LEFT(L5,SEARCH(",",L5)),""),LEFT(SUBSTITUTE(L5,LEFT(L5,SEARCH(",",L5)),""),SEARCH(",",SUBSTITUTE(L5,LEFT(L5,SEARCH(",",L5)),""))),""),SEARCH(",",SUBSTITUTE(SUBSTITUTE(L5,LEFT(L5,SEARCH(",",L5)),""),LEFT(SUBSTITUTE(L5,LEFT(L5,SEARCH(",",L5)),""),SEARCH(",",SUBSTITUTE(L5,LEFT(L5,SEARCH(",",L5)),""))),""))),""))),SEARCH("'",LEFT(SUBSTITUTE(SUBSTITUTE(SUBSTITUTE(L5,LEFT(L5,SEARCH(",",L5)),""),LEFT(SUBSTITUTE(L5,LEFT(L5,SEARCH(",",L5)),""),SEARCH(",",SUBSTITUTE(L5,LEFT(L5,SEARCH(",",L5)),""))),""),LEFT(SUBSTITUTE(SUBSTITUTE(L5,LEFT(L5,SEARCH(",",L5)),""),LEFT(SUBSTITUTE(L5,LEFT(L5,SEARCH(",",L5)),""),SEARCH(",",SUBSTITUTE(L5,LEFT(L5,SEARCH(",",L5)),""))),""),SEARCH(",",SUBSTITUTE(SUBSTITUTE(L5,LEFT(L5,SEARCH(",",L5)),""),LEFT(SUBSTITUTE(L5,LEFT(L5,SEARCH(",",L5)),""),SEARCH(",",SUBSTITUTE(L5,LEFT(L5,SEARCH(",",L5)),""))),""))),""),SEARCH(")",SUBSTITUTE(SUBSTITUTE(SUBSTITUTE(L5,LEFT(L5,SEARCH(",",L5)),""),LEFT(SUBSTITUTE(L5,LEFT(L5,SEARCH(",",L5)),""),SEARCH(",",SUBSTITUTE(L5,LEFT(L5,SEARCH(",",L5)),""))),""),LEFT(SUBSTITUTE(SUBSTITUTE(L5,LEFT(L5,SEARCH(",",L5)),""),LEFT(SUBSTITUTE(L5,LEFT(L5,SEARCH(",",L5)),""),SEARCH(",",SUBSTITUTE(L5,LEFT(L5,SEARCH(",",L5)),""))),""),SEARCH(",",SUBSTITUTE(SUBSTITUTE(L5,LEFT(L5,SEARCH(",",L5)),""),LEFT(SUBSTITUTE(L5,LEFT(L5,SEARCH(",",L5)),""),SEARCH(",",SUBSTITUTE(L5,LEFT(L5,SEARCH(",",L5)),""))),""))),""))))),""),")",""),VLOOKUP(L5,Breachs!B:D,3,FALSE)),IF(ISNUMBER(FIND(")",L5)),"20"&amp;SUBSTITUTE(SUBSTITUTE(LEFT(SUBSTITUTE(SUBSTITUTE(SUBSTITUTE(L5,LEFT(L5,SEARCH(",",L5)),""),LEFT(SUBSTITUTE(L5,LEFT(L5,SEARCH(",",L5)),""),SEARCH(",",SUBSTITUTE(L5,LEFT(L5,SEARCH(",",L5)),""))),""),LEFT(SUBSTITUTE(SUBSTITUTE(L5,LEFT(L5,SEARCH(",",L5)),""),LEFT(SUBSTITUTE(L5,LEFT(L5,SEARCH(",",L5)),""),SEARCH(",",SUBSTITUTE(L5,LEFT(L5,SEARCH(",",L5)),""))),""),SEARCH(",",SUBSTITUTE(SUBSTITUTE(L5,LEFT(L5,SEARCH(",",L5)),""),LEFT(SUBSTITUTE(L5,LEFT(L5,SEARCH(",",L5)),""),SEARCH(",",SUBSTITUTE(L5,LEFT(L5,SEARCH(",",L5)),""))),""))),""),SEARCH(")",SUBSTITUTE(SUBSTITUTE(SUBSTITUTE(L5,LEFT(L5,SEARCH(",",L5)),""),LEFT(SUBSTITUTE(L5,LEFT(L5,SEARCH(",",L5)),""),SEARCH(",",SUBSTITUTE(L5,LEFT(L5,SEARCH(",",L5)),""))),""),LEFT(SUBSTITUTE(SUBSTITUTE(L5,LEFT(L5,SEARCH(",",L5)),""),LEFT(SUBSTITUTE(L5,LEFT(L5,SEARCH(",",L5)),""),SEARCH(",",SUBSTITUTE(L5,LEFT(L5,SEARCH(",",L5)),""))),""),SEARCH(",",SUBSTITUTE(SUBSTITUTE(L5,LEFT(L5,SEARCH(",",L5)),""),LEFT(SUBSTITUTE(L5,LEFT(L5,SEARCH(",",L5)),""),SEARCH(",",SUBSTITUTE(L5,LEFT(L5,SEARCH(",",L5)),""))),""))),""))),LEFT(LEFT(SUBSTITUTE(SUBSTITUTE(SUBSTITUTE(L5,LEFT(L5,SEARCH(",",L5)),""),LEFT(SUBSTITUTE(L5,LEFT(L5,SEARCH(",",L5)),""),SEARCH(",",SUBSTITUTE(L5,LEFT(L5,SEARCH(",",L5)),""))),""),LEFT(SUBSTITUTE(SUBSTITUTE(L5,LEFT(L5,SEARCH(",",L5)),""),LEFT(SUBSTITUTE(L5,LEFT(L5,SEARCH(",",L5)),""),SEARCH(",",SUBSTITUTE(L5,LEFT(L5,SEARCH(",",L5)),""))),""),SEARCH(",",SUBSTITUTE(SUBSTITUTE(L5,LEFT(L5,SEARCH(",",L5)),""),LEFT(SUBSTITUTE(L5,LEFT(L5,SEARCH(",",L5)),""),SEARCH(",",SUBSTITUTE(L5,LEFT(L5,SEARCH(",",L5)),""))),""))),""),SEARCH(")",SUBSTITUTE(SUBSTITUTE(SUBSTITUTE(L5,LEFT(L5,SEARCH(",",L5)),""),LEFT(SUBSTITUTE(L5,LEFT(L5,SEARCH(",",L5)),""),SEARCH(",",SUBSTITUTE(L5,LEFT(L5,SEARCH(",",L5)),""))),""),LEFT(SUBSTITUTE(SUBSTITUTE(L5,LEFT(L5,SEARCH(",",L5)),""),LEFT(SUBSTITUTE(L5,LEFT(L5,SEARCH(",",L5)),""),SEARCH(",",SUBSTITUTE(L5,LEFT(L5,SEARCH(",",L5)),""))),""),SEARCH(",",SUBSTITUTE(SUBSTITUTE(L5,LEFT(L5,SEARCH(",",L5)),""),LEFT(SUBSTITUTE(L5,LEFT(L5,SEARCH(",",L5)),""),SEARCH(",",SUBSTITUTE(L5,LEFT(L5,SEARCH(",",L5)),""))),""))),""))),SEARCH("'",LEFT(SUBSTITUTE(SUBSTITUTE(SUBSTITUTE(L5,LEFT(L5,SEARCH(",",L5)),""),LEFT(SUBSTITUTE(L5,LEFT(L5,SEARCH(",",L5)),""),SEARCH(",",SUBSTITUTE(L5,LEFT(L5,SEARCH(",",L5)),""))),""),LEFT(SUBSTITUTE(SUBSTITUTE(L5,LEFT(L5,SEARCH(",",L5)),""),LEFT(SUBSTITUTE(L5,LEFT(L5,SEARCH(",",L5)),""),SEARCH(",",SUBSTITUTE(L5,LEFT(L5,SEARCH(",",L5)),""))),""),SEARCH(",",SUBSTITUTE(SUBSTITUTE(L5,LEFT(L5,SEARCH(",",L5)),""),LEFT(SUBSTITUTE(L5,LEFT(L5,SEARCH(",",L5)),""),SEARCH(",",SUBSTITUTE(L5,LEFT(L5,SEARCH(",",L5)),""))),""))),""),SEARCH(")",SUBSTITUTE(SUBSTITUTE(SUBSTITUTE(L5,LEFT(L5,SEARCH(",",L5)),""),LEFT(SUBSTITUTE(L5,LEFT(L5,SEARCH(",",L5)),""),SEARCH(",",SUBSTITUTE(L5,LEFT(L5,SEARCH(",",L5)),""))),""),LEFT(SUBSTITUTE(SUBSTITUTE(L5,LEFT(L5,SEARCH(",",L5)),""),LEFT(SUBSTITUTE(L5,LEFT(L5,SEARCH(",",L5)),""),SEARCH(",",SUBSTITUTE(L5,LEFT(L5,SEARCH(",",L5)),""))),""),SEARCH(",",SUBSTITUTE(SUBSTITUTE(L5,LEFT(L5,SEARCH(",",L5)),""),LEFT(SUBSTITUTE(L5,LEFT(L5,SEARCH(",",L5)),""),SEARCH(",",SUBSTITUTE(L5,LEFT(L5,SEARCH(",",L5)),""))),""))),""))))),""),")",""),VLOOKUP(L5,Breachs!B:D,3,FALSE))))</f>
        <v/>
      </c>
      <c r="R5" s="108" t="str">
        <f>IF(G5=5,IF(ISNUMBER(FIND(")",M5)),"20"&amp;SUBSTITUTE(SUBSTITUTE(LEFT(SUBSTITUTE(SUBSTITUTE(SUBSTITUTE(S5,LEFT(S5,SEARCH(",",S5)),""),LEFT(SUBSTITUTE(S5,LEFT(S5,SEARCH(",",S5)),""),SEARCH(",",SUBSTITUTE(S5,LEFT(S5,SEARCH(",",S5)),""))),""),LEFT(SUBSTITUTE(SUBSTITUTE(S5,LEFT(S5,SEARCH(",",S5)),""),LEFT(SUBSTITUTE(S5,LEFT(S5,SEARCH(",",S5)),""),SEARCH(",",SUBSTITUTE(S5,LEFT(S5,SEARCH(",",S5)),""))),""),SEARCH(",",SUBSTITUTE(SUBSTITUTE(S5,LEFT(S5,SEARCH(",",S5)),""),LEFT(SUBSTITUTE(S5,LEFT(S5,SEARCH(",",S5)),""),SEARCH(",",SUBSTITUTE(S5,LEFT(S5,SEARCH(",",S5)),""))),""))),""),SEARCH(")",SUBSTITUTE(SUBSTITUTE(SUBSTITUTE(S5,LEFT(S5,SEARCH(",",S5)),""),LEFT(SUBSTITUTE(S5,LEFT(S5,SEARCH(",",S5)),""),SEARCH(",",SUBSTITUTE(S5,LEFT(S5,SEARCH(",",S5)),""))),""),LEFT(SUBSTITUTE(SUBSTITUTE(S5,LEFT(S5,SEARCH(",",S5)),""),LEFT(SUBSTITUTE(S5,LEFT(S5,SEARCH(",",S5)),""),SEARCH(",",SUBSTITUTE(S5,LEFT(S5,SEARCH(",",S5)),""))),""),SEARCH(",",SUBSTITUTE(SUBSTITUTE(S5,LEFT(S5,SEARCH(",",S5)),""),LEFT(SUBSTITUTE(S5,LEFT(S5,SEARCH(",",S5)),""),SEARCH(",",SUBSTITUTE(S5,LEFT(S5,SEARCH(",",S5)),""))),""))),""))),LEFT(LEFT(SUBSTITUTE(SUBSTITUTE(SUBSTITUTE(S5,LEFT(S5,SEARCH(",",S5)),""),LEFT(SUBSTITUTE(S5,LEFT(S5,SEARCH(",",S5)),""),SEARCH(",",SUBSTITUTE(S5,LEFT(S5,SEARCH(",",S5)),""))),""),LEFT(SUBSTITUTE(SUBSTITUTE(S5,LEFT(S5,SEARCH(",",S5)),""),LEFT(SUBSTITUTE(S5,LEFT(S5,SEARCH(",",S5)),""),SEARCH(",",SUBSTITUTE(S5,LEFT(S5,SEARCH(",",S5)),""))),""),SEARCH(",",SUBSTITUTE(SUBSTITUTE(S5,LEFT(S5,SEARCH(",",S5)),""),LEFT(SUBSTITUTE(S5,LEFT(S5,SEARCH(",",S5)),""),SEARCH(",",SUBSTITUTE(S5,LEFT(S5,SEARCH(",",S5)),""))),""))),""),SEARCH(")",SUBSTITUTE(SUBSTITUTE(SUBSTITUTE(S5,LEFT(S5,SEARCH(",",S5)),""),LEFT(SUBSTITUTE(S5,LEFT(S5,SEARCH(",",S5)),""),SEARCH(",",SUBSTITUTE(S5,LEFT(S5,SEARCH(",",S5)),""))),""),LEFT(SUBSTITUTE(SUBSTITUTE(S5,LEFT(S5,SEARCH(",",S5)),""),LEFT(SUBSTITUTE(S5,LEFT(S5,SEARCH(",",S5)),""),SEARCH(",",SUBSTITUTE(S5,LEFT(S5,SEARCH(",",S5)),""))),""),SEARCH(",",SUBSTITUTE(SUBSTITUTE(S5,LEFT(S5,SEARCH(",",S5)),""),LEFT(SUBSTITUTE(S5,LEFT(S5,SEARCH(",",S5)),""),SEARCH(",",SUBSTITUTE(S5,LEFT(S5,SEARCH(",",S5)),""))),""))),""))),SEARCH("'",LEFT(SUBSTITUTE(SUBSTITUTE(SUBSTITUTE(S5,LEFT(S5,SEARCH(",",S5)),""),LEFT(SUBSTITUTE(S5,LEFT(S5,SEARCH(",",S5)),""),SEARCH(",",SUBSTITUTE(S5,LEFT(S5,SEARCH(",",S5)),""))),""),LEFT(SUBSTITUTE(SUBSTITUTE(S5,LEFT(S5,SEARCH(",",S5)),""),LEFT(SUBSTITUTE(S5,LEFT(S5,SEARCH(",",S5)),""),SEARCH(",",SUBSTITUTE(S5,LEFT(S5,SEARCH(",",S5)),""))),""),SEARCH(",",SUBSTITUTE(SUBSTITUTE(S5,LEFT(S5,SEARCH(",",S5)),""),LEFT(SUBSTITUTE(S5,LEFT(S5,SEARCH(",",S5)),""),SEARCH(",",SUBSTITUTE(S5,LEFT(S5,SEARCH(",",S5)),""))),""))),""),SEARCH(")",SUBSTITUTE(SUBSTITUTE(SUBSTITUTE(S5,LEFT(S5,SEARCH(",",S5)),""),LEFT(SUBSTITUTE(S5,LEFT(S5,SEARCH(",",S5)),""),SEARCH(",",SUBSTITUTE(S5,LEFT(S5,SEARCH(",",S5)),""))),""),LEFT(SUBSTITUTE(SUBSTITUTE(S5,LEFT(S5,SEARCH(",",S5)),""),LEFT(SUBSTITUTE(S5,LEFT(S5,SEARCH(",",S5)),""),SEARCH(",",SUBSTITUTE(S5,LEFT(S5,SEARCH(",",S5)),""))),""),SEARCH(",",SUBSTITUTE(SUBSTITUTE(S5,LEFT(S5,SEARCH(",",S5)),""),LEFT(SUBSTITUTE(S5,LEFT(S5,SEARCH(",",S5)),""),SEARCH(",",SUBSTITUTE(S5,LEFT(S5,SEARCH(",",S5)),""))),""))),""))))),""),")",""),VLOOKUP(M5,Breachs!B:D,3,FALSE)),"")</f>
        <v/>
      </c>
      <c r="S5" s="108" t="e">
        <f t="shared" si="4"/>
        <v>#VALUE!</v>
      </c>
      <c r="T5" s="108" t="str">
        <f>IF(F5="","",IF(ISNUMBER(FIND("'",I5)),VLOOKUP(SUBSTITUTE(RIGHT(LEFT(I5,SEARCH("'",I5)),5)," '",""),Breachs!P:Q,2,FALSE),VLOOKUP(I5,Breachs!B:D,2,FALSE)))</f>
        <v>Junho</v>
      </c>
      <c r="U5" s="108" t="str">
        <f>IF(G5&lt;2,"",IF(ISNUMBER(FIND("'",J5)),VLOOKUP(SUBSTITUTE(RIGHT(LEFT(J5,SEARCH("'",J5)),5)," '",""),Breachs!P:Q,2,FALSE),VLOOKUP(J5,Breachs!B:D,2,FALSE)))</f>
        <v/>
      </c>
      <c r="V5" s="107" t="str">
        <f>IF(G5&lt;3,"",IF(ISNUMBER(FIND("'",K5)),VLOOKUP(SUBSTITUTE(RIGHT(LEFT(K5,SEARCH("'",K5)),5)," '",""),Breachs!P:Q,2,FALSE),VLOOKUP(K5,Breachs!B:D,2,FALSE)))</f>
        <v/>
      </c>
      <c r="W5" s="107" t="str">
        <f>IF(G5&lt;4,"",IF(ISNUMBER(FIND("'",L5)),VLOOKUP(SUBSTITUTE(RIGHT(LEFT(L5,SEARCH("'",L5)),5)," '",""),Breachs!P:Q,2,FALSE),VLOOKUP(L5,Breachs!B:D,2,FALSE)))</f>
        <v/>
      </c>
      <c r="X5" s="107" t="str">
        <f>IF(G5&lt;5,"",IF(ISNUMBER(FIND("'",M5)),VLOOKUP(SUBSTITUTE(RIGHT(LEFT(M5,SEARCH("'",M5)),5)," '",""),Breachs!P:Q,2,FALSE),VLOOKUP(M5,Breachs!B:D,2,FALSE)))</f>
        <v/>
      </c>
      <c r="Y5" s="34" t="str">
        <f>IFERROR(VLOOKUP(B5,BGU!A:B,2),"")</f>
        <v>MARCOS DE FREITAS RIBEIRO</v>
      </c>
      <c r="Z5" s="34" t="str">
        <f>TEXT(IFERROR(VLOOKUP(B5,BGU!A:C,3),""),"0000-000-000-0000")</f>
        <v>0010-058-021-1600</v>
      </c>
      <c r="AA5" s="34" t="str">
        <f t="shared" si="5"/>
        <v>0010</v>
      </c>
      <c r="AB5" s="34" t="str">
        <f>IFERROR(VLOOKUP(B5,BGU!A:F,6),"")</f>
        <v>00011</v>
      </c>
      <c r="AC5" s="34" t="str">
        <f>IFERROR(VLOOKUP(B5,BGU!A:G,7),"")</f>
        <v>ANALISTA</v>
      </c>
      <c r="AD5" s="34" t="str">
        <f t="shared" si="6"/>
        <v>058</v>
      </c>
    </row>
    <row r="6" spans="1:30" ht="15" customHeight="1" x14ac:dyDescent="0.25">
      <c r="A6" s="33" t="s">
        <v>335</v>
      </c>
      <c r="B6" s="33" t="s">
        <v>359</v>
      </c>
      <c r="C6" s="33" t="s">
        <v>190</v>
      </c>
      <c r="D6" s="33" t="s">
        <v>318</v>
      </c>
      <c r="E6" s="33" t="s">
        <v>348</v>
      </c>
      <c r="F6" s="33" t="s">
        <v>167</v>
      </c>
      <c r="G6" s="31">
        <f t="shared" si="0"/>
        <v>1</v>
      </c>
      <c r="H6" s="31" t="b">
        <f t="shared" si="7"/>
        <v>1</v>
      </c>
      <c r="I6" s="105" t="str">
        <f t="shared" si="8"/>
        <v>No title (5 Jun '15): http://pastebin.com/CnaZ8ev4</v>
      </c>
      <c r="J6" s="105" t="str">
        <f t="shared" si="9"/>
        <v/>
      </c>
      <c r="K6" s="106" t="str">
        <f t="shared" si="1"/>
        <v/>
      </c>
      <c r="L6" s="106" t="str">
        <f t="shared" si="2"/>
        <v/>
      </c>
      <c r="M6" s="105" t="str">
        <f t="shared" si="3"/>
        <v/>
      </c>
      <c r="N6" s="107" t="str">
        <f>IF(ISNUMBER(FIND(")",I6)),"20"&amp;SUBSTITUTE(RIGHT(SUBSTITUTE(LEFT(F6,SEARCH(")",F6)),LEFT(LEFT(F6,SEARCH(")",F6)),SEARCH("(",LEFT(F6,SEARCH(")",F6)))),""),3),")",""),VLOOKUP(I6,Breachs!B:D,3,FALSE))</f>
        <v>2015</v>
      </c>
      <c r="O6" s="108" t="str">
        <f>IF(G6&lt;2,"",IF(G6&gt;2,IF(ISNUMBER(FIND(")",J6)),"20"&amp;SUBSTITUTE(SUBSTITUTE(LEFT(LEFT(SUBSTITUTE(F6,LEFT(F6,SEARCH(",",F6)),""),SEARCH(",",SUBSTITUTE(F6,LEFT(F6,SEARCH(",",F6)),""))),SEARCH(")",LEFT(SUBSTITUTE(F6,LEFT(F6,SEARCH(",",F6)),""),SEARCH(",",SUBSTITUTE(F6,LEFT(F6,SEARCH(",",F6)),""))))),LEFT(LEFT(LEFT(SUBSTITUTE(F6,LEFT(F6,SEARCH(",",F6)),""),SEARCH(",",SUBSTITUTE(F6,LEFT(F6,SEARCH(",",F6)),""))),SEARCH(")",LEFT(SUBSTITUTE(F6,LEFT(F6,SEARCH(",",F6)),""),SEARCH(",",SUBSTITUTE(F6,LEFT(F6,SEARCH(",",F6)),""))))),SEARCH("'",LEFT(LEFT(SUBSTITUTE(F6,LEFT(F6,SEARCH(",",F6)),""),SEARCH(",",SUBSTITUTE(F6,LEFT(F6,SEARCH(",",F6)),""))),SEARCH(")",LEFT(SUBSTITUTE(F6,LEFT(F6,SEARCH(",",F6)),""),SEARCH(",",SUBSTITUTE(F6,LEFT(F6,SEARCH(",",F6)),""))))))),""),")",""),VLOOKUP(J6,Breachs!B:D,3,FALSE)),IF(ISNUMBER(FIND(")",J6)),"20"&amp;SUBSTITUTE(LEFT(SUBSTITUTE(SUBSTITUTE(F6,LEFT(F6,SEARCH(",",F6)),""),LEFT(SUBSTITUTE(F6,LEFT(F6,SEARCH(",",F6)),""),SEARCH("'",SUBSTITUTE(F6,LEFT(F6,SEARCH(",",F6)),""))),""),SEARCH(")",SUBSTITUTE(SUBSTITUTE(F6,LEFT(F6,SEARCH(",",F6)),""),LEFT(SUBSTITUTE(F6,LEFT(F6,SEARCH(",",F6)),""),SEARCH("'",SUBSTITUTE(F6,LEFT(F6,SEARCH(",",F6)),""))),""))),")",""),VLOOKUP(J6,Breachs!B:D,3,FALSE))))</f>
        <v/>
      </c>
      <c r="P6" s="108"/>
      <c r="Q6" s="108" t="str">
        <f>IF(G6&lt;4,"",IF(G6&gt;4,IF(ISNUMBER(FIND(")",L6)),"20"&amp;SUBSTITUTE(SUBSTITUTE(LEFT(SUBSTITUTE(SUBSTITUTE(SUBSTITUTE(L6,LEFT(L6,SEARCH(",",L6)),""),LEFT(SUBSTITUTE(L6,LEFT(L6,SEARCH(",",L6)),""),SEARCH(",",SUBSTITUTE(L6,LEFT(L6,SEARCH(",",L6)),""))),""),LEFT(SUBSTITUTE(SUBSTITUTE(L6,LEFT(L6,SEARCH(",",L6)),""),LEFT(SUBSTITUTE(L6,LEFT(L6,SEARCH(",",L6)),""),SEARCH(",",SUBSTITUTE(L6,LEFT(L6,SEARCH(",",L6)),""))),""),SEARCH(",",SUBSTITUTE(SUBSTITUTE(L6,LEFT(L6,SEARCH(",",L6)),""),LEFT(SUBSTITUTE(L6,LEFT(L6,SEARCH(",",L6)),""),SEARCH(",",SUBSTITUTE(L6,LEFT(L6,SEARCH(",",L6)),""))),""))),""),SEARCH(")",SUBSTITUTE(SUBSTITUTE(SUBSTITUTE(L6,LEFT(L6,SEARCH(",",L6)),""),LEFT(SUBSTITUTE(L6,LEFT(L6,SEARCH(",",L6)),""),SEARCH(",",SUBSTITUTE(L6,LEFT(L6,SEARCH(",",L6)),""))),""),LEFT(SUBSTITUTE(SUBSTITUTE(L6,LEFT(L6,SEARCH(",",L6)),""),LEFT(SUBSTITUTE(L6,LEFT(L6,SEARCH(",",L6)),""),SEARCH(",",SUBSTITUTE(L6,LEFT(L6,SEARCH(",",L6)),""))),""),SEARCH(",",SUBSTITUTE(SUBSTITUTE(L6,LEFT(L6,SEARCH(",",L6)),""),LEFT(SUBSTITUTE(L6,LEFT(L6,SEARCH(",",L6)),""),SEARCH(",",SUBSTITUTE(L6,LEFT(L6,SEARCH(",",L6)),""))),""))),""))),LEFT(LEFT(SUBSTITUTE(SUBSTITUTE(SUBSTITUTE(L6,LEFT(L6,SEARCH(",",L6)),""),LEFT(SUBSTITUTE(L6,LEFT(L6,SEARCH(",",L6)),""),SEARCH(",",SUBSTITUTE(L6,LEFT(L6,SEARCH(",",L6)),""))),""),LEFT(SUBSTITUTE(SUBSTITUTE(L6,LEFT(L6,SEARCH(",",L6)),""),LEFT(SUBSTITUTE(L6,LEFT(L6,SEARCH(",",L6)),""),SEARCH(",",SUBSTITUTE(L6,LEFT(L6,SEARCH(",",L6)),""))),""),SEARCH(",",SUBSTITUTE(SUBSTITUTE(L6,LEFT(L6,SEARCH(",",L6)),""),LEFT(SUBSTITUTE(L6,LEFT(L6,SEARCH(",",L6)),""),SEARCH(",",SUBSTITUTE(L6,LEFT(L6,SEARCH(",",L6)),""))),""))),""),SEARCH(")",SUBSTITUTE(SUBSTITUTE(SUBSTITUTE(L6,LEFT(L6,SEARCH(",",L6)),""),LEFT(SUBSTITUTE(L6,LEFT(L6,SEARCH(",",L6)),""),SEARCH(",",SUBSTITUTE(L6,LEFT(L6,SEARCH(",",L6)),""))),""),LEFT(SUBSTITUTE(SUBSTITUTE(L6,LEFT(L6,SEARCH(",",L6)),""),LEFT(SUBSTITUTE(L6,LEFT(L6,SEARCH(",",L6)),""),SEARCH(",",SUBSTITUTE(L6,LEFT(L6,SEARCH(",",L6)),""))),""),SEARCH(",",SUBSTITUTE(SUBSTITUTE(L6,LEFT(L6,SEARCH(",",L6)),""),LEFT(SUBSTITUTE(L6,LEFT(L6,SEARCH(",",L6)),""),SEARCH(",",SUBSTITUTE(L6,LEFT(L6,SEARCH(",",L6)),""))),""))),""))),SEARCH("'",LEFT(SUBSTITUTE(SUBSTITUTE(SUBSTITUTE(L6,LEFT(L6,SEARCH(",",L6)),""),LEFT(SUBSTITUTE(L6,LEFT(L6,SEARCH(",",L6)),""),SEARCH(",",SUBSTITUTE(L6,LEFT(L6,SEARCH(",",L6)),""))),""),LEFT(SUBSTITUTE(SUBSTITUTE(L6,LEFT(L6,SEARCH(",",L6)),""),LEFT(SUBSTITUTE(L6,LEFT(L6,SEARCH(",",L6)),""),SEARCH(",",SUBSTITUTE(L6,LEFT(L6,SEARCH(",",L6)),""))),""),SEARCH(",",SUBSTITUTE(SUBSTITUTE(L6,LEFT(L6,SEARCH(",",L6)),""),LEFT(SUBSTITUTE(L6,LEFT(L6,SEARCH(",",L6)),""),SEARCH(",",SUBSTITUTE(L6,LEFT(L6,SEARCH(",",L6)),""))),""))),""),SEARCH(")",SUBSTITUTE(SUBSTITUTE(SUBSTITUTE(L6,LEFT(L6,SEARCH(",",L6)),""),LEFT(SUBSTITUTE(L6,LEFT(L6,SEARCH(",",L6)),""),SEARCH(",",SUBSTITUTE(L6,LEFT(L6,SEARCH(",",L6)),""))),""),LEFT(SUBSTITUTE(SUBSTITUTE(L6,LEFT(L6,SEARCH(",",L6)),""),LEFT(SUBSTITUTE(L6,LEFT(L6,SEARCH(",",L6)),""),SEARCH(",",SUBSTITUTE(L6,LEFT(L6,SEARCH(",",L6)),""))),""),SEARCH(",",SUBSTITUTE(SUBSTITUTE(L6,LEFT(L6,SEARCH(",",L6)),""),LEFT(SUBSTITUTE(L6,LEFT(L6,SEARCH(",",L6)),""),SEARCH(",",SUBSTITUTE(L6,LEFT(L6,SEARCH(",",L6)),""))),""))),""))))),""),")",""),VLOOKUP(L6,Breachs!B:D,3,FALSE)),IF(ISNUMBER(FIND(")",L6)),"20"&amp;SUBSTITUTE(SUBSTITUTE(LEFT(SUBSTITUTE(SUBSTITUTE(SUBSTITUTE(L6,LEFT(L6,SEARCH(",",L6)),""),LEFT(SUBSTITUTE(L6,LEFT(L6,SEARCH(",",L6)),""),SEARCH(",",SUBSTITUTE(L6,LEFT(L6,SEARCH(",",L6)),""))),""),LEFT(SUBSTITUTE(SUBSTITUTE(L6,LEFT(L6,SEARCH(",",L6)),""),LEFT(SUBSTITUTE(L6,LEFT(L6,SEARCH(",",L6)),""),SEARCH(",",SUBSTITUTE(L6,LEFT(L6,SEARCH(",",L6)),""))),""),SEARCH(",",SUBSTITUTE(SUBSTITUTE(L6,LEFT(L6,SEARCH(",",L6)),""),LEFT(SUBSTITUTE(L6,LEFT(L6,SEARCH(",",L6)),""),SEARCH(",",SUBSTITUTE(L6,LEFT(L6,SEARCH(",",L6)),""))),""))),""),SEARCH(")",SUBSTITUTE(SUBSTITUTE(SUBSTITUTE(L6,LEFT(L6,SEARCH(",",L6)),""),LEFT(SUBSTITUTE(L6,LEFT(L6,SEARCH(",",L6)),""),SEARCH(",",SUBSTITUTE(L6,LEFT(L6,SEARCH(",",L6)),""))),""),LEFT(SUBSTITUTE(SUBSTITUTE(L6,LEFT(L6,SEARCH(",",L6)),""),LEFT(SUBSTITUTE(L6,LEFT(L6,SEARCH(",",L6)),""),SEARCH(",",SUBSTITUTE(L6,LEFT(L6,SEARCH(",",L6)),""))),""),SEARCH(",",SUBSTITUTE(SUBSTITUTE(L6,LEFT(L6,SEARCH(",",L6)),""),LEFT(SUBSTITUTE(L6,LEFT(L6,SEARCH(",",L6)),""),SEARCH(",",SUBSTITUTE(L6,LEFT(L6,SEARCH(",",L6)),""))),""))),""))),LEFT(LEFT(SUBSTITUTE(SUBSTITUTE(SUBSTITUTE(L6,LEFT(L6,SEARCH(",",L6)),""),LEFT(SUBSTITUTE(L6,LEFT(L6,SEARCH(",",L6)),""),SEARCH(",",SUBSTITUTE(L6,LEFT(L6,SEARCH(",",L6)),""))),""),LEFT(SUBSTITUTE(SUBSTITUTE(L6,LEFT(L6,SEARCH(",",L6)),""),LEFT(SUBSTITUTE(L6,LEFT(L6,SEARCH(",",L6)),""),SEARCH(",",SUBSTITUTE(L6,LEFT(L6,SEARCH(",",L6)),""))),""),SEARCH(",",SUBSTITUTE(SUBSTITUTE(L6,LEFT(L6,SEARCH(",",L6)),""),LEFT(SUBSTITUTE(L6,LEFT(L6,SEARCH(",",L6)),""),SEARCH(",",SUBSTITUTE(L6,LEFT(L6,SEARCH(",",L6)),""))),""))),""),SEARCH(")",SUBSTITUTE(SUBSTITUTE(SUBSTITUTE(L6,LEFT(L6,SEARCH(",",L6)),""),LEFT(SUBSTITUTE(L6,LEFT(L6,SEARCH(",",L6)),""),SEARCH(",",SUBSTITUTE(L6,LEFT(L6,SEARCH(",",L6)),""))),""),LEFT(SUBSTITUTE(SUBSTITUTE(L6,LEFT(L6,SEARCH(",",L6)),""),LEFT(SUBSTITUTE(L6,LEFT(L6,SEARCH(",",L6)),""),SEARCH(",",SUBSTITUTE(L6,LEFT(L6,SEARCH(",",L6)),""))),""),SEARCH(",",SUBSTITUTE(SUBSTITUTE(L6,LEFT(L6,SEARCH(",",L6)),""),LEFT(SUBSTITUTE(L6,LEFT(L6,SEARCH(",",L6)),""),SEARCH(",",SUBSTITUTE(L6,LEFT(L6,SEARCH(",",L6)),""))),""))),""))),SEARCH("'",LEFT(SUBSTITUTE(SUBSTITUTE(SUBSTITUTE(L6,LEFT(L6,SEARCH(",",L6)),""),LEFT(SUBSTITUTE(L6,LEFT(L6,SEARCH(",",L6)),""),SEARCH(",",SUBSTITUTE(L6,LEFT(L6,SEARCH(",",L6)),""))),""),LEFT(SUBSTITUTE(SUBSTITUTE(L6,LEFT(L6,SEARCH(",",L6)),""),LEFT(SUBSTITUTE(L6,LEFT(L6,SEARCH(",",L6)),""),SEARCH(",",SUBSTITUTE(L6,LEFT(L6,SEARCH(",",L6)),""))),""),SEARCH(",",SUBSTITUTE(SUBSTITUTE(L6,LEFT(L6,SEARCH(",",L6)),""),LEFT(SUBSTITUTE(L6,LEFT(L6,SEARCH(",",L6)),""),SEARCH(",",SUBSTITUTE(L6,LEFT(L6,SEARCH(",",L6)),""))),""))),""),SEARCH(")",SUBSTITUTE(SUBSTITUTE(SUBSTITUTE(L6,LEFT(L6,SEARCH(",",L6)),""),LEFT(SUBSTITUTE(L6,LEFT(L6,SEARCH(",",L6)),""),SEARCH(",",SUBSTITUTE(L6,LEFT(L6,SEARCH(",",L6)),""))),""),LEFT(SUBSTITUTE(SUBSTITUTE(L6,LEFT(L6,SEARCH(",",L6)),""),LEFT(SUBSTITUTE(L6,LEFT(L6,SEARCH(",",L6)),""),SEARCH(",",SUBSTITUTE(L6,LEFT(L6,SEARCH(",",L6)),""))),""),SEARCH(",",SUBSTITUTE(SUBSTITUTE(L6,LEFT(L6,SEARCH(",",L6)),""),LEFT(SUBSTITUTE(L6,LEFT(L6,SEARCH(",",L6)),""),SEARCH(",",SUBSTITUTE(L6,LEFT(L6,SEARCH(",",L6)),""))),""))),""))))),""),")",""),VLOOKUP(L6,Breachs!B:D,3,FALSE))))</f>
        <v/>
      </c>
      <c r="R6" s="108" t="str">
        <f>IF(G6=5,IF(ISNUMBER(FIND(")",M6)),"20"&amp;SUBSTITUTE(SUBSTITUTE(LEFT(SUBSTITUTE(SUBSTITUTE(SUBSTITUTE(S6,LEFT(S6,SEARCH(",",S6)),""),LEFT(SUBSTITUTE(S6,LEFT(S6,SEARCH(",",S6)),""),SEARCH(",",SUBSTITUTE(S6,LEFT(S6,SEARCH(",",S6)),""))),""),LEFT(SUBSTITUTE(SUBSTITUTE(S6,LEFT(S6,SEARCH(",",S6)),""),LEFT(SUBSTITUTE(S6,LEFT(S6,SEARCH(",",S6)),""),SEARCH(",",SUBSTITUTE(S6,LEFT(S6,SEARCH(",",S6)),""))),""),SEARCH(",",SUBSTITUTE(SUBSTITUTE(S6,LEFT(S6,SEARCH(",",S6)),""),LEFT(SUBSTITUTE(S6,LEFT(S6,SEARCH(",",S6)),""),SEARCH(",",SUBSTITUTE(S6,LEFT(S6,SEARCH(",",S6)),""))),""))),""),SEARCH(")",SUBSTITUTE(SUBSTITUTE(SUBSTITUTE(S6,LEFT(S6,SEARCH(",",S6)),""),LEFT(SUBSTITUTE(S6,LEFT(S6,SEARCH(",",S6)),""),SEARCH(",",SUBSTITUTE(S6,LEFT(S6,SEARCH(",",S6)),""))),""),LEFT(SUBSTITUTE(SUBSTITUTE(S6,LEFT(S6,SEARCH(",",S6)),""),LEFT(SUBSTITUTE(S6,LEFT(S6,SEARCH(",",S6)),""),SEARCH(",",SUBSTITUTE(S6,LEFT(S6,SEARCH(",",S6)),""))),""),SEARCH(",",SUBSTITUTE(SUBSTITUTE(S6,LEFT(S6,SEARCH(",",S6)),""),LEFT(SUBSTITUTE(S6,LEFT(S6,SEARCH(",",S6)),""),SEARCH(",",SUBSTITUTE(S6,LEFT(S6,SEARCH(",",S6)),""))),""))),""))),LEFT(LEFT(SUBSTITUTE(SUBSTITUTE(SUBSTITUTE(S6,LEFT(S6,SEARCH(",",S6)),""),LEFT(SUBSTITUTE(S6,LEFT(S6,SEARCH(",",S6)),""),SEARCH(",",SUBSTITUTE(S6,LEFT(S6,SEARCH(",",S6)),""))),""),LEFT(SUBSTITUTE(SUBSTITUTE(S6,LEFT(S6,SEARCH(",",S6)),""),LEFT(SUBSTITUTE(S6,LEFT(S6,SEARCH(",",S6)),""),SEARCH(",",SUBSTITUTE(S6,LEFT(S6,SEARCH(",",S6)),""))),""),SEARCH(",",SUBSTITUTE(SUBSTITUTE(S6,LEFT(S6,SEARCH(",",S6)),""),LEFT(SUBSTITUTE(S6,LEFT(S6,SEARCH(",",S6)),""),SEARCH(",",SUBSTITUTE(S6,LEFT(S6,SEARCH(",",S6)),""))),""))),""),SEARCH(")",SUBSTITUTE(SUBSTITUTE(SUBSTITUTE(S6,LEFT(S6,SEARCH(",",S6)),""),LEFT(SUBSTITUTE(S6,LEFT(S6,SEARCH(",",S6)),""),SEARCH(",",SUBSTITUTE(S6,LEFT(S6,SEARCH(",",S6)),""))),""),LEFT(SUBSTITUTE(SUBSTITUTE(S6,LEFT(S6,SEARCH(",",S6)),""),LEFT(SUBSTITUTE(S6,LEFT(S6,SEARCH(",",S6)),""),SEARCH(",",SUBSTITUTE(S6,LEFT(S6,SEARCH(",",S6)),""))),""),SEARCH(",",SUBSTITUTE(SUBSTITUTE(S6,LEFT(S6,SEARCH(",",S6)),""),LEFT(SUBSTITUTE(S6,LEFT(S6,SEARCH(",",S6)),""),SEARCH(",",SUBSTITUTE(S6,LEFT(S6,SEARCH(",",S6)),""))),""))),""))),SEARCH("'",LEFT(SUBSTITUTE(SUBSTITUTE(SUBSTITUTE(S6,LEFT(S6,SEARCH(",",S6)),""),LEFT(SUBSTITUTE(S6,LEFT(S6,SEARCH(",",S6)),""),SEARCH(",",SUBSTITUTE(S6,LEFT(S6,SEARCH(",",S6)),""))),""),LEFT(SUBSTITUTE(SUBSTITUTE(S6,LEFT(S6,SEARCH(",",S6)),""),LEFT(SUBSTITUTE(S6,LEFT(S6,SEARCH(",",S6)),""),SEARCH(",",SUBSTITUTE(S6,LEFT(S6,SEARCH(",",S6)),""))),""),SEARCH(",",SUBSTITUTE(SUBSTITUTE(S6,LEFT(S6,SEARCH(",",S6)),""),LEFT(SUBSTITUTE(S6,LEFT(S6,SEARCH(",",S6)),""),SEARCH(",",SUBSTITUTE(S6,LEFT(S6,SEARCH(",",S6)),""))),""))),""),SEARCH(")",SUBSTITUTE(SUBSTITUTE(SUBSTITUTE(S6,LEFT(S6,SEARCH(",",S6)),""),LEFT(SUBSTITUTE(S6,LEFT(S6,SEARCH(",",S6)),""),SEARCH(",",SUBSTITUTE(S6,LEFT(S6,SEARCH(",",S6)),""))),""),LEFT(SUBSTITUTE(SUBSTITUTE(S6,LEFT(S6,SEARCH(",",S6)),""),LEFT(SUBSTITUTE(S6,LEFT(S6,SEARCH(",",S6)),""),SEARCH(",",SUBSTITUTE(S6,LEFT(S6,SEARCH(",",S6)),""))),""),SEARCH(",",SUBSTITUTE(SUBSTITUTE(S6,LEFT(S6,SEARCH(",",S6)),""),LEFT(SUBSTITUTE(S6,LEFT(S6,SEARCH(",",S6)),""),SEARCH(",",SUBSTITUTE(S6,LEFT(S6,SEARCH(",",S6)),""))),""))),""))))),""),")",""),VLOOKUP(M6,Breachs!B:D,3,FALSE)),"")</f>
        <v/>
      </c>
      <c r="S6" s="108" t="e">
        <f t="shared" si="4"/>
        <v>#VALUE!</v>
      </c>
      <c r="T6" s="108" t="str">
        <f>IF(F6="","",IF(ISNUMBER(FIND("'",I6)),VLOOKUP(SUBSTITUTE(RIGHT(LEFT(I6,SEARCH("'",I6)),5)," '",""),Breachs!P:Q,2,FALSE),VLOOKUP(I6,Breachs!B:D,2,FALSE)))</f>
        <v>Junho</v>
      </c>
      <c r="U6" s="108" t="str">
        <f>IF(G6&lt;2,"",IF(ISNUMBER(FIND("'",J6)),VLOOKUP(SUBSTITUTE(RIGHT(LEFT(J6,SEARCH("'",J6)),5)," '",""),Breachs!P:Q,2,FALSE),VLOOKUP(J6,Breachs!B:D,2,FALSE)))</f>
        <v/>
      </c>
      <c r="V6" s="107" t="str">
        <f>IF(G6&lt;3,"",IF(ISNUMBER(FIND("'",K6)),VLOOKUP(SUBSTITUTE(RIGHT(LEFT(K6,SEARCH("'",K6)),5)," '",""),Breachs!P:Q,2,FALSE),VLOOKUP(K6,Breachs!B:D,2,FALSE)))</f>
        <v/>
      </c>
      <c r="W6" s="107" t="str">
        <f>IF(G6&lt;4,"",IF(ISNUMBER(FIND("'",L6)),VLOOKUP(SUBSTITUTE(RIGHT(LEFT(L6,SEARCH("'",L6)),5)," '",""),Breachs!P:Q,2,FALSE),VLOOKUP(L6,Breachs!B:D,2,FALSE)))</f>
        <v/>
      </c>
      <c r="X6" s="107" t="str">
        <f>IF(G6&lt;5,"",IF(ISNUMBER(FIND("'",M6)),VLOOKUP(SUBSTITUTE(RIGHT(LEFT(M6,SEARCH("'",M6)),5)," '",""),Breachs!P:Q,2,FALSE),VLOOKUP(M6,Breachs!B:D,2,FALSE)))</f>
        <v/>
      </c>
      <c r="Y6" s="34" t="str">
        <f>IFERROR(VLOOKUP(B6,BGU!A:B,2),"")</f>
        <v>PAULO KLEIN</v>
      </c>
      <c r="Z6" s="34" t="str">
        <f>TEXT(IFERROR(VLOOKUP(B6,BGU!A:C,3),""),"0000-000-000-0000")</f>
        <v>0062-000-000-0000</v>
      </c>
      <c r="AA6" s="34" t="str">
        <f>MID(Z6,1,4)</f>
        <v>0062</v>
      </c>
      <c r="AB6" s="34" t="str">
        <f>IFERROR(VLOOKUP(B6,BGU!A:F,6),"")</f>
        <v>00460</v>
      </c>
      <c r="AC6" s="34" t="str">
        <f>IFERROR(VLOOKUP(B6,BGU!A:G,7),"")</f>
        <v>GERENTE ADJUNTO</v>
      </c>
      <c r="AD6" s="34" t="str">
        <f t="shared" si="6"/>
        <v>000</v>
      </c>
    </row>
    <row r="7" spans="1:30" ht="15" customHeight="1" x14ac:dyDescent="0.25">
      <c r="A7" s="33" t="s">
        <v>333</v>
      </c>
      <c r="B7" s="34" t="s">
        <v>203</v>
      </c>
      <c r="C7" s="33" t="s">
        <v>12</v>
      </c>
      <c r="D7" s="35" t="s">
        <v>362</v>
      </c>
      <c r="E7" s="34" t="s">
        <v>322</v>
      </c>
      <c r="F7" s="33" t="s">
        <v>3</v>
      </c>
      <c r="G7" s="31">
        <f t="shared" si="0"/>
        <v>1</v>
      </c>
      <c r="H7" s="31" t="b">
        <f t="shared" si="7"/>
        <v>0</v>
      </c>
      <c r="I7" s="105" t="str">
        <f t="shared" si="8"/>
        <v>LinkedIn</v>
      </c>
      <c r="J7" s="105" t="str">
        <f t="shared" si="9"/>
        <v/>
      </c>
      <c r="K7" s="106" t="str">
        <f t="shared" si="1"/>
        <v/>
      </c>
      <c r="L7" s="106" t="str">
        <f t="shared" si="2"/>
        <v/>
      </c>
      <c r="M7" s="105" t="str">
        <f t="shared" si="3"/>
        <v/>
      </c>
      <c r="N7" s="107">
        <f>IF(ISNUMBER(FIND(")",I7)),"20"&amp;SUBSTITUTE(RIGHT(SUBSTITUTE(LEFT(F7,SEARCH(")",F7)),LEFT(LEFT(F7,SEARCH(")",F7)),SEARCH("(",LEFT(F7,SEARCH(")",F7)))),""),3),")",""),VLOOKUP(I7,Breachs!B:D,3,FALSE))</f>
        <v>2016</v>
      </c>
      <c r="O7" s="108" t="str">
        <f>IF(G7&lt;2,"",IF(G7&gt;2,IF(ISNUMBER(FIND(")",J7)),"20"&amp;SUBSTITUTE(SUBSTITUTE(LEFT(LEFT(SUBSTITUTE(F7,LEFT(F7,SEARCH(",",F7)),""),SEARCH(",",SUBSTITUTE(F7,LEFT(F7,SEARCH(",",F7)),""))),SEARCH(")",LEFT(SUBSTITUTE(F7,LEFT(F7,SEARCH(",",F7)),""),SEARCH(",",SUBSTITUTE(F7,LEFT(F7,SEARCH(",",F7)),""))))),LEFT(LEFT(LEFT(SUBSTITUTE(F7,LEFT(F7,SEARCH(",",F7)),""),SEARCH(",",SUBSTITUTE(F7,LEFT(F7,SEARCH(",",F7)),""))),SEARCH(")",LEFT(SUBSTITUTE(F7,LEFT(F7,SEARCH(",",F7)),""),SEARCH(",",SUBSTITUTE(F7,LEFT(F7,SEARCH(",",F7)),""))))),SEARCH("'",LEFT(LEFT(SUBSTITUTE(F7,LEFT(F7,SEARCH(",",F7)),""),SEARCH(",",SUBSTITUTE(F7,LEFT(F7,SEARCH(",",F7)),""))),SEARCH(")",LEFT(SUBSTITUTE(F7,LEFT(F7,SEARCH(",",F7)),""),SEARCH(",",SUBSTITUTE(F7,LEFT(F7,SEARCH(",",F7)),""))))))),""),")",""),VLOOKUP(J7,Breachs!B:D,3,FALSE)),IF(ISNUMBER(FIND(")",J7)),"20"&amp;SUBSTITUTE(LEFT(SUBSTITUTE(SUBSTITUTE(F7,LEFT(F7,SEARCH(",",F7)),""),LEFT(SUBSTITUTE(F7,LEFT(F7,SEARCH(",",F7)),""),SEARCH("'",SUBSTITUTE(F7,LEFT(F7,SEARCH(",",F7)),""))),""),SEARCH(")",SUBSTITUTE(SUBSTITUTE(F7,LEFT(F7,SEARCH(",",F7)),""),LEFT(SUBSTITUTE(F7,LEFT(F7,SEARCH(",",F7)),""),SEARCH("'",SUBSTITUTE(F7,LEFT(F7,SEARCH(",",F7)),""))),""))),")",""),VLOOKUP(J7,Breachs!B:D,3,FALSE))))</f>
        <v/>
      </c>
      <c r="P7" s="108" t="str">
        <f>IF(G7&lt;3,"",IF(G7&gt;3,IF(ISNUMBER(FIND(")",K7)),"20"&amp;SUBSTITUTE(SUBSTITUTE(LEFT(LEFT(SUBSTITUTE(SUBSTITUTE(F7,LEFT(F7,SEARCH(",",F7)),""),LEFT(SUBSTITUTE(F7,LEFT(F7,SEARCH(",",F7)),""),SEARCH(",",SUBSTITUTE(F7,LEFT(F7,SEARCH(",",F7)),""))),""),SEARCH(",",SUBSTITUTE(SUBSTITUTE(F7,LEFT(F7,SEARCH(",",F7)),""),LEFT(SUBSTITUTE(F7,LEFT(F7,SEARCH(",",F7)),""),SEARCH(",",SUBSTITUTE(F7,LEFT(F7,SEARCH(",",F7)),""))),""))),SEARCH(")",LEFT(SUBSTITUTE(SUBSTITUTE(F7,LEFT(F7,SEARCH(",",F7)),""),LEFT(SUBSTITUTE(F7,LEFT(F7,SEARCH(",",F7)),""),SEARCH(",",SUBSTITUTE(F7,LEFT(F7,SEARCH(",",F7)),""))),""),SEARCH(",",SUBSTITUTE(SUBSTITUTE(F7,LEFT(F7,SEARCH(",",F7)),""),LEFT(SUBSTITUTE(F7,LEFT(F7,SEARCH(",",F7)),""),SEARCH(",",SUBSTITUTE(F7,LEFT(F7,SEARCH(",",F7)),""))),""))))),LEFT(LEFT(LEFT(SUBSTITUTE(SUBSTITUTE(F7,LEFT(F7,SEARCH(",",F7)),""),LEFT(SUBSTITUTE(F7,LEFT(F7,SEARCH(",",F7)),""),SEARCH(",",SUBSTITUTE(F7,LEFT(F7,SEARCH(",",F7)),""))),""),SEARCH(",",SUBSTITUTE(SUBSTITUTE(F7,LEFT(F7,SEARCH(",",F7)),""),LEFT(SUBSTITUTE(F7,LEFT(F7,SEARCH(",",F7)),""),SEARCH(",",SUBSTITUTE(F7,LEFT(F7,SEARCH(",",F7)),""))),""))),SEARCH(")",LEFT(SUBSTITUTE(SUBSTITUTE(F7,LEFT(F7,SEARCH(",",F7)),""),LEFT(SUBSTITUTE(F7,LEFT(F7,SEARCH(",",F7)),""),SEARCH(",",SUBSTITUTE(F7,LEFT(F7,SEARCH(",",F7)),""))),""),SEARCH(",",SUBSTITUTE(SUBSTITUTE(F7,LEFT(F7,SEARCH(",",F7)),""),LEFT(SUBSTITUTE(F7,LEFT(F7,SEARCH(",",F7)),""),SEARCH(",",SUBSTITUTE(F7,LEFT(F7,SEARCH(",",F7)),""))),""))))),SEARCH("'",LEFT(LEFT(SUBSTITUTE(SUBSTITUTE(F7,LEFT(F7,SEARCH(",",F7)),""),LEFT(SUBSTITUTE(F7,LEFT(F7,SEARCH(",",F7)),""),SEARCH(",",SUBSTITUTE(F7,LEFT(F7,SEARCH(",",F7)),""))),""),SEARCH(",",SUBSTITUTE(SUBSTITUTE(F7,LEFT(F7,SEARCH(",",F7)),""),LEFT(SUBSTITUTE(F7,LEFT(F7,SEARCH(",",F7)),""),SEARCH(",",SUBSTITUTE(F7,LEFT(F7,SEARCH(",",F7)),""))),""))),SEARCH(")",LEFT(SUBSTITUTE(SUBSTITUTE(F7,LEFT(F7,SEARCH(",",F7)),""),LEFT(SUBSTITUTE(F7,LEFT(F7,SEARCH(",",F7)),""),SEARCH(",",SUBSTITUTE(F7,LEFT(F7,SEARCH(",",F7)),""))),""),SEARCH(",",SUBSTITUTE(SUBSTITUTE(F7,LEFT(F7,SEARCH(",",F7)),""),LEFT(SUBSTITUTE(F7,LEFT(F7,SEARCH(",",F7)),""),SEARCH(",",SUBSTITUTE(F7,LEFT(F7,SEARCH(",",F7)),""))),""))))))),""),")",""),VLOOKUP(K7,Breachs!B:D,3,FALSE)),IF(ISNUMBER(FIND(")",K7)),"20"&amp;SUBSTITUTE(SUBSTITUTE(LEFT(SUBSTITUTE(SUBSTITUTE(F7,LEFT(F7,SEARCH(",",F7)),""),LEFT(SUBSTITUTE(F7,LEFT(F7,SEARCH(",",F7)),""),SEARCH(",",SUBSTITUTE(F7,LEFT(F7,SEARCH(",",F7)),""))),""),SEARCH(")",SUBSTITUTE(SUBSTITUTE(F7,LEFT(F7,SEARCH(",",F7)),""),LEFT(SUBSTITUTE(F7,LEFT(F7,SEARCH(",",F7)),""),SEARCH(",",SUBSTITUTE(F7,LEFT(F7,SEARCH(",",F7)),""))),""))),LEFT(LEFT(SUBSTITUTE(SUBSTITUTE(F7,LEFT(F7,SEARCH(",",F7)),""),LEFT(SUBSTITUTE(F7,LEFT(F7,SEARCH(",",F7)),""),SEARCH(",",SUBSTITUTE(F7,LEFT(F7,SEARCH(",",F7)),""))),""),SEARCH(")",SUBSTITUTE(SUBSTITUTE(F7,LEFT(F7,SEARCH(",",F7)),""),LEFT(SUBSTITUTE(F7,LEFT(F7,SEARCH(",",F7)),""),SEARCH(",",SUBSTITUTE(F7,LEFT(F7,SEARCH(",",F7)),""))),""))),SEARCH("'",LEFT(SUBSTITUTE(SUBSTITUTE(F7,LEFT(F7,SEARCH(",",F7)),""),LEFT(SUBSTITUTE(F7,LEFT(F7,SEARCH(",",F7)),""),SEARCH(",",SUBSTITUTE(F7,LEFT(F7,SEARCH(",",F7)),""))),""),SEARCH(")",SUBSTITUTE(SUBSTITUTE(F7,LEFT(F7,SEARCH(",",F7)),""),LEFT(SUBSTITUTE(F7,LEFT(F7,SEARCH(",",F7)),""),SEARCH(",",SUBSTITUTE(F7,LEFT(F7,SEARCH(",",F7)),""))),""))))),""),")",""),VLOOKUP(K7,Breachs!B:D,3,FALSE))))</f>
        <v/>
      </c>
      <c r="Q7" s="108" t="str">
        <f>IF(G7&lt;4,"",IF(G7&gt;4,IF(ISNUMBER(FIND(")",L7)),"20"&amp;SUBSTITUTE(SUBSTITUTE(LEFT(SUBSTITUTE(SUBSTITUTE(SUBSTITUTE(L7,LEFT(L7,SEARCH(",",L7)),""),LEFT(SUBSTITUTE(L7,LEFT(L7,SEARCH(",",L7)),""),SEARCH(",",SUBSTITUTE(L7,LEFT(L7,SEARCH(",",L7)),""))),""),LEFT(SUBSTITUTE(SUBSTITUTE(L7,LEFT(L7,SEARCH(",",L7)),""),LEFT(SUBSTITUTE(L7,LEFT(L7,SEARCH(",",L7)),""),SEARCH(",",SUBSTITUTE(L7,LEFT(L7,SEARCH(",",L7)),""))),""),SEARCH(",",SUBSTITUTE(SUBSTITUTE(L7,LEFT(L7,SEARCH(",",L7)),""),LEFT(SUBSTITUTE(L7,LEFT(L7,SEARCH(",",L7)),""),SEARCH(",",SUBSTITUTE(L7,LEFT(L7,SEARCH(",",L7)),""))),""))),""),SEARCH(")",SUBSTITUTE(SUBSTITUTE(SUBSTITUTE(L7,LEFT(L7,SEARCH(",",L7)),""),LEFT(SUBSTITUTE(L7,LEFT(L7,SEARCH(",",L7)),""),SEARCH(",",SUBSTITUTE(L7,LEFT(L7,SEARCH(",",L7)),""))),""),LEFT(SUBSTITUTE(SUBSTITUTE(L7,LEFT(L7,SEARCH(",",L7)),""),LEFT(SUBSTITUTE(L7,LEFT(L7,SEARCH(",",L7)),""),SEARCH(",",SUBSTITUTE(L7,LEFT(L7,SEARCH(",",L7)),""))),""),SEARCH(",",SUBSTITUTE(SUBSTITUTE(L7,LEFT(L7,SEARCH(",",L7)),""),LEFT(SUBSTITUTE(L7,LEFT(L7,SEARCH(",",L7)),""),SEARCH(",",SUBSTITUTE(L7,LEFT(L7,SEARCH(",",L7)),""))),""))),""))),LEFT(LEFT(SUBSTITUTE(SUBSTITUTE(SUBSTITUTE(L7,LEFT(L7,SEARCH(",",L7)),""),LEFT(SUBSTITUTE(L7,LEFT(L7,SEARCH(",",L7)),""),SEARCH(",",SUBSTITUTE(L7,LEFT(L7,SEARCH(",",L7)),""))),""),LEFT(SUBSTITUTE(SUBSTITUTE(L7,LEFT(L7,SEARCH(",",L7)),""),LEFT(SUBSTITUTE(L7,LEFT(L7,SEARCH(",",L7)),""),SEARCH(",",SUBSTITUTE(L7,LEFT(L7,SEARCH(",",L7)),""))),""),SEARCH(",",SUBSTITUTE(SUBSTITUTE(L7,LEFT(L7,SEARCH(",",L7)),""),LEFT(SUBSTITUTE(L7,LEFT(L7,SEARCH(",",L7)),""),SEARCH(",",SUBSTITUTE(L7,LEFT(L7,SEARCH(",",L7)),""))),""))),""),SEARCH(")",SUBSTITUTE(SUBSTITUTE(SUBSTITUTE(L7,LEFT(L7,SEARCH(",",L7)),""),LEFT(SUBSTITUTE(L7,LEFT(L7,SEARCH(",",L7)),""),SEARCH(",",SUBSTITUTE(L7,LEFT(L7,SEARCH(",",L7)),""))),""),LEFT(SUBSTITUTE(SUBSTITUTE(L7,LEFT(L7,SEARCH(",",L7)),""),LEFT(SUBSTITUTE(L7,LEFT(L7,SEARCH(",",L7)),""),SEARCH(",",SUBSTITUTE(L7,LEFT(L7,SEARCH(",",L7)),""))),""),SEARCH(",",SUBSTITUTE(SUBSTITUTE(L7,LEFT(L7,SEARCH(",",L7)),""),LEFT(SUBSTITUTE(L7,LEFT(L7,SEARCH(",",L7)),""),SEARCH(",",SUBSTITUTE(L7,LEFT(L7,SEARCH(",",L7)),""))),""))),""))),SEARCH("'",LEFT(SUBSTITUTE(SUBSTITUTE(SUBSTITUTE(L7,LEFT(L7,SEARCH(",",L7)),""),LEFT(SUBSTITUTE(L7,LEFT(L7,SEARCH(",",L7)),""),SEARCH(",",SUBSTITUTE(L7,LEFT(L7,SEARCH(",",L7)),""))),""),LEFT(SUBSTITUTE(SUBSTITUTE(L7,LEFT(L7,SEARCH(",",L7)),""),LEFT(SUBSTITUTE(L7,LEFT(L7,SEARCH(",",L7)),""),SEARCH(",",SUBSTITUTE(L7,LEFT(L7,SEARCH(",",L7)),""))),""),SEARCH(",",SUBSTITUTE(SUBSTITUTE(L7,LEFT(L7,SEARCH(",",L7)),""),LEFT(SUBSTITUTE(L7,LEFT(L7,SEARCH(",",L7)),""),SEARCH(",",SUBSTITUTE(L7,LEFT(L7,SEARCH(",",L7)),""))),""))),""),SEARCH(")",SUBSTITUTE(SUBSTITUTE(SUBSTITUTE(L7,LEFT(L7,SEARCH(",",L7)),""),LEFT(SUBSTITUTE(L7,LEFT(L7,SEARCH(",",L7)),""),SEARCH(",",SUBSTITUTE(L7,LEFT(L7,SEARCH(",",L7)),""))),""),LEFT(SUBSTITUTE(SUBSTITUTE(L7,LEFT(L7,SEARCH(",",L7)),""),LEFT(SUBSTITUTE(L7,LEFT(L7,SEARCH(",",L7)),""),SEARCH(",",SUBSTITUTE(L7,LEFT(L7,SEARCH(",",L7)),""))),""),SEARCH(",",SUBSTITUTE(SUBSTITUTE(L7,LEFT(L7,SEARCH(",",L7)),""),LEFT(SUBSTITUTE(L7,LEFT(L7,SEARCH(",",L7)),""),SEARCH(",",SUBSTITUTE(L7,LEFT(L7,SEARCH(",",L7)),""))),""))),""))))),""),")",""),VLOOKUP(L7,Breachs!B:D,3,FALSE)),IF(ISNUMBER(FIND(")",L7)),"20"&amp;SUBSTITUTE(SUBSTITUTE(LEFT(SUBSTITUTE(SUBSTITUTE(SUBSTITUTE(L7,LEFT(L7,SEARCH(",",L7)),""),LEFT(SUBSTITUTE(L7,LEFT(L7,SEARCH(",",L7)),""),SEARCH(",",SUBSTITUTE(L7,LEFT(L7,SEARCH(",",L7)),""))),""),LEFT(SUBSTITUTE(SUBSTITUTE(L7,LEFT(L7,SEARCH(",",L7)),""),LEFT(SUBSTITUTE(L7,LEFT(L7,SEARCH(",",L7)),""),SEARCH(",",SUBSTITUTE(L7,LEFT(L7,SEARCH(",",L7)),""))),""),SEARCH(",",SUBSTITUTE(SUBSTITUTE(L7,LEFT(L7,SEARCH(",",L7)),""),LEFT(SUBSTITUTE(L7,LEFT(L7,SEARCH(",",L7)),""),SEARCH(",",SUBSTITUTE(L7,LEFT(L7,SEARCH(",",L7)),""))),""))),""),SEARCH(")",SUBSTITUTE(SUBSTITUTE(SUBSTITUTE(L7,LEFT(L7,SEARCH(",",L7)),""),LEFT(SUBSTITUTE(L7,LEFT(L7,SEARCH(",",L7)),""),SEARCH(",",SUBSTITUTE(L7,LEFT(L7,SEARCH(",",L7)),""))),""),LEFT(SUBSTITUTE(SUBSTITUTE(L7,LEFT(L7,SEARCH(",",L7)),""),LEFT(SUBSTITUTE(L7,LEFT(L7,SEARCH(",",L7)),""),SEARCH(",",SUBSTITUTE(L7,LEFT(L7,SEARCH(",",L7)),""))),""),SEARCH(",",SUBSTITUTE(SUBSTITUTE(L7,LEFT(L7,SEARCH(",",L7)),""),LEFT(SUBSTITUTE(L7,LEFT(L7,SEARCH(",",L7)),""),SEARCH(",",SUBSTITUTE(L7,LEFT(L7,SEARCH(",",L7)),""))),""))),""))),LEFT(LEFT(SUBSTITUTE(SUBSTITUTE(SUBSTITUTE(L7,LEFT(L7,SEARCH(",",L7)),""),LEFT(SUBSTITUTE(L7,LEFT(L7,SEARCH(",",L7)),""),SEARCH(",",SUBSTITUTE(L7,LEFT(L7,SEARCH(",",L7)),""))),""),LEFT(SUBSTITUTE(SUBSTITUTE(L7,LEFT(L7,SEARCH(",",L7)),""),LEFT(SUBSTITUTE(L7,LEFT(L7,SEARCH(",",L7)),""),SEARCH(",",SUBSTITUTE(L7,LEFT(L7,SEARCH(",",L7)),""))),""),SEARCH(",",SUBSTITUTE(SUBSTITUTE(L7,LEFT(L7,SEARCH(",",L7)),""),LEFT(SUBSTITUTE(L7,LEFT(L7,SEARCH(",",L7)),""),SEARCH(",",SUBSTITUTE(L7,LEFT(L7,SEARCH(",",L7)),""))),""))),""),SEARCH(")",SUBSTITUTE(SUBSTITUTE(SUBSTITUTE(L7,LEFT(L7,SEARCH(",",L7)),""),LEFT(SUBSTITUTE(L7,LEFT(L7,SEARCH(",",L7)),""),SEARCH(",",SUBSTITUTE(L7,LEFT(L7,SEARCH(",",L7)),""))),""),LEFT(SUBSTITUTE(SUBSTITUTE(L7,LEFT(L7,SEARCH(",",L7)),""),LEFT(SUBSTITUTE(L7,LEFT(L7,SEARCH(",",L7)),""),SEARCH(",",SUBSTITUTE(L7,LEFT(L7,SEARCH(",",L7)),""))),""),SEARCH(",",SUBSTITUTE(SUBSTITUTE(L7,LEFT(L7,SEARCH(",",L7)),""),LEFT(SUBSTITUTE(L7,LEFT(L7,SEARCH(",",L7)),""),SEARCH(",",SUBSTITUTE(L7,LEFT(L7,SEARCH(",",L7)),""))),""))),""))),SEARCH("'",LEFT(SUBSTITUTE(SUBSTITUTE(SUBSTITUTE(L7,LEFT(L7,SEARCH(",",L7)),""),LEFT(SUBSTITUTE(L7,LEFT(L7,SEARCH(",",L7)),""),SEARCH(",",SUBSTITUTE(L7,LEFT(L7,SEARCH(",",L7)),""))),""),LEFT(SUBSTITUTE(SUBSTITUTE(L7,LEFT(L7,SEARCH(",",L7)),""),LEFT(SUBSTITUTE(L7,LEFT(L7,SEARCH(",",L7)),""),SEARCH(",",SUBSTITUTE(L7,LEFT(L7,SEARCH(",",L7)),""))),""),SEARCH(",",SUBSTITUTE(SUBSTITUTE(L7,LEFT(L7,SEARCH(",",L7)),""),LEFT(SUBSTITUTE(L7,LEFT(L7,SEARCH(",",L7)),""),SEARCH(",",SUBSTITUTE(L7,LEFT(L7,SEARCH(",",L7)),""))),""))),""),SEARCH(")",SUBSTITUTE(SUBSTITUTE(SUBSTITUTE(L7,LEFT(L7,SEARCH(",",L7)),""),LEFT(SUBSTITUTE(L7,LEFT(L7,SEARCH(",",L7)),""),SEARCH(",",SUBSTITUTE(L7,LEFT(L7,SEARCH(",",L7)),""))),""),LEFT(SUBSTITUTE(SUBSTITUTE(L7,LEFT(L7,SEARCH(",",L7)),""),LEFT(SUBSTITUTE(L7,LEFT(L7,SEARCH(",",L7)),""),SEARCH(",",SUBSTITUTE(L7,LEFT(L7,SEARCH(",",L7)),""))),""),SEARCH(",",SUBSTITUTE(SUBSTITUTE(L7,LEFT(L7,SEARCH(",",L7)),""),LEFT(SUBSTITUTE(L7,LEFT(L7,SEARCH(",",L7)),""),SEARCH(",",SUBSTITUTE(L7,LEFT(L7,SEARCH(",",L7)),""))),""))),""))))),""),")",""),VLOOKUP(L7,Breachs!B:D,3,FALSE))))</f>
        <v/>
      </c>
      <c r="R7" s="108" t="str">
        <f>IF(G7=5,IF(ISNUMBER(FIND(")",M7)),"20"&amp;SUBSTITUTE(SUBSTITUTE(LEFT(SUBSTITUTE(SUBSTITUTE(SUBSTITUTE(S7,LEFT(S7,SEARCH(",",S7)),""),LEFT(SUBSTITUTE(S7,LEFT(S7,SEARCH(",",S7)),""),SEARCH(",",SUBSTITUTE(S7,LEFT(S7,SEARCH(",",S7)),""))),""),LEFT(SUBSTITUTE(SUBSTITUTE(S7,LEFT(S7,SEARCH(",",S7)),""),LEFT(SUBSTITUTE(S7,LEFT(S7,SEARCH(",",S7)),""),SEARCH(",",SUBSTITUTE(S7,LEFT(S7,SEARCH(",",S7)),""))),""),SEARCH(",",SUBSTITUTE(SUBSTITUTE(S7,LEFT(S7,SEARCH(",",S7)),""),LEFT(SUBSTITUTE(S7,LEFT(S7,SEARCH(",",S7)),""),SEARCH(",",SUBSTITUTE(S7,LEFT(S7,SEARCH(",",S7)),""))),""))),""),SEARCH(")",SUBSTITUTE(SUBSTITUTE(SUBSTITUTE(S7,LEFT(S7,SEARCH(",",S7)),""),LEFT(SUBSTITUTE(S7,LEFT(S7,SEARCH(",",S7)),""),SEARCH(",",SUBSTITUTE(S7,LEFT(S7,SEARCH(",",S7)),""))),""),LEFT(SUBSTITUTE(SUBSTITUTE(S7,LEFT(S7,SEARCH(",",S7)),""),LEFT(SUBSTITUTE(S7,LEFT(S7,SEARCH(",",S7)),""),SEARCH(",",SUBSTITUTE(S7,LEFT(S7,SEARCH(",",S7)),""))),""),SEARCH(",",SUBSTITUTE(SUBSTITUTE(S7,LEFT(S7,SEARCH(",",S7)),""),LEFT(SUBSTITUTE(S7,LEFT(S7,SEARCH(",",S7)),""),SEARCH(",",SUBSTITUTE(S7,LEFT(S7,SEARCH(",",S7)),""))),""))),""))),LEFT(LEFT(SUBSTITUTE(SUBSTITUTE(SUBSTITUTE(S7,LEFT(S7,SEARCH(",",S7)),""),LEFT(SUBSTITUTE(S7,LEFT(S7,SEARCH(",",S7)),""),SEARCH(",",SUBSTITUTE(S7,LEFT(S7,SEARCH(",",S7)),""))),""),LEFT(SUBSTITUTE(SUBSTITUTE(S7,LEFT(S7,SEARCH(",",S7)),""),LEFT(SUBSTITUTE(S7,LEFT(S7,SEARCH(",",S7)),""),SEARCH(",",SUBSTITUTE(S7,LEFT(S7,SEARCH(",",S7)),""))),""),SEARCH(",",SUBSTITUTE(SUBSTITUTE(S7,LEFT(S7,SEARCH(",",S7)),""),LEFT(SUBSTITUTE(S7,LEFT(S7,SEARCH(",",S7)),""),SEARCH(",",SUBSTITUTE(S7,LEFT(S7,SEARCH(",",S7)),""))),""))),""),SEARCH(")",SUBSTITUTE(SUBSTITUTE(SUBSTITUTE(S7,LEFT(S7,SEARCH(",",S7)),""),LEFT(SUBSTITUTE(S7,LEFT(S7,SEARCH(",",S7)),""),SEARCH(",",SUBSTITUTE(S7,LEFT(S7,SEARCH(",",S7)),""))),""),LEFT(SUBSTITUTE(SUBSTITUTE(S7,LEFT(S7,SEARCH(",",S7)),""),LEFT(SUBSTITUTE(S7,LEFT(S7,SEARCH(",",S7)),""),SEARCH(",",SUBSTITUTE(S7,LEFT(S7,SEARCH(",",S7)),""))),""),SEARCH(",",SUBSTITUTE(SUBSTITUTE(S7,LEFT(S7,SEARCH(",",S7)),""),LEFT(SUBSTITUTE(S7,LEFT(S7,SEARCH(",",S7)),""),SEARCH(",",SUBSTITUTE(S7,LEFT(S7,SEARCH(",",S7)),""))),""))),""))),SEARCH("'",LEFT(SUBSTITUTE(SUBSTITUTE(SUBSTITUTE(S7,LEFT(S7,SEARCH(",",S7)),""),LEFT(SUBSTITUTE(S7,LEFT(S7,SEARCH(",",S7)),""),SEARCH(",",SUBSTITUTE(S7,LEFT(S7,SEARCH(",",S7)),""))),""),LEFT(SUBSTITUTE(SUBSTITUTE(S7,LEFT(S7,SEARCH(",",S7)),""),LEFT(SUBSTITUTE(S7,LEFT(S7,SEARCH(",",S7)),""),SEARCH(",",SUBSTITUTE(S7,LEFT(S7,SEARCH(",",S7)),""))),""),SEARCH(",",SUBSTITUTE(SUBSTITUTE(S7,LEFT(S7,SEARCH(",",S7)),""),LEFT(SUBSTITUTE(S7,LEFT(S7,SEARCH(",",S7)),""),SEARCH(",",SUBSTITUTE(S7,LEFT(S7,SEARCH(",",S7)),""))),""))),""),SEARCH(")",SUBSTITUTE(SUBSTITUTE(SUBSTITUTE(S7,LEFT(S7,SEARCH(",",S7)),""),LEFT(SUBSTITUTE(S7,LEFT(S7,SEARCH(",",S7)),""),SEARCH(",",SUBSTITUTE(S7,LEFT(S7,SEARCH(",",S7)),""))),""),LEFT(SUBSTITUTE(SUBSTITUTE(S7,LEFT(S7,SEARCH(",",S7)),""),LEFT(SUBSTITUTE(S7,LEFT(S7,SEARCH(",",S7)),""),SEARCH(",",SUBSTITUTE(S7,LEFT(S7,SEARCH(",",S7)),""))),""),SEARCH(",",SUBSTITUTE(SUBSTITUTE(S7,LEFT(S7,SEARCH(",",S7)),""),LEFT(SUBSTITUTE(S7,LEFT(S7,SEARCH(",",S7)),""),SEARCH(",",SUBSTITUTE(S7,LEFT(S7,SEARCH(",",S7)),""))),""))),""))))),""),")",""),VLOOKUP(M7,Breachs!B:D,3,FALSE)),"")</f>
        <v/>
      </c>
      <c r="S7" s="108" t="e">
        <f t="shared" si="4"/>
        <v>#VALUE!</v>
      </c>
      <c r="T7" s="108" t="str">
        <f>IF(F7="","",IF(ISNUMBER(FIND("'",I7)),VLOOKUP(SUBSTITUTE(RIGHT(LEFT(I7,SEARCH("'",I7)),5)," '",""),Breachs!P:Q,2,FALSE),VLOOKUP(I7,Breachs!B:D,2,FALSE)))</f>
        <v>Maio</v>
      </c>
      <c r="U7" s="108" t="str">
        <f>IF(G7&lt;2,"",IF(ISNUMBER(FIND("'",J7)),VLOOKUP(SUBSTITUTE(RIGHT(LEFT(J7,SEARCH("'",J7)),5)," '",""),Breachs!P:Q,2,FALSE),VLOOKUP(J7,Breachs!B:D,2,FALSE)))</f>
        <v/>
      </c>
      <c r="V7" s="107" t="str">
        <f>IF(G7&lt;3,"",IF(ISNUMBER(FIND("'",K7)),VLOOKUP(SUBSTITUTE(RIGHT(LEFT(K7,SEARCH("'",K7)),5)," '",""),Breachs!P:Q,2,FALSE),VLOOKUP(K7,Breachs!B:D,2,FALSE)))</f>
        <v/>
      </c>
      <c r="W7" s="107" t="str">
        <f>IF(G7&lt;4,"",IF(ISNUMBER(FIND("'",L7)),VLOOKUP(SUBSTITUTE(RIGHT(LEFT(L7,SEARCH("'",L7)),5)," '",""),Breachs!P:Q,2,FALSE),VLOOKUP(L7,Breachs!B:D,2,FALSE)))</f>
        <v/>
      </c>
      <c r="X7" s="107" t="str">
        <f>IF(G7&lt;5,"",IF(ISNUMBER(FIND("'",M7)),VLOOKUP(SUBSTITUTE(RIGHT(LEFT(M7,SEARCH("'",M7)),5)," '",""),Breachs!P:Q,2,FALSE),VLOOKUP(M7,Breachs!B:D,2,FALSE)))</f>
        <v/>
      </c>
      <c r="Y7" s="34" t="str">
        <f>IFERROR(VLOOKUP(B7,BGU!A:B,2),"")</f>
        <v>ANTONIO VALDENIR SARAIVA LOPES</v>
      </c>
      <c r="Z7" s="34" t="str">
        <f>TEXT(IFERROR(VLOOKUP(B7,BGU!A:C,3),""),"0000-000-000-0000")</f>
        <v>0120-000-000-0000</v>
      </c>
      <c r="AA7" s="34" t="str">
        <f t="shared" si="5"/>
        <v>0120</v>
      </c>
      <c r="AB7" s="34" t="str">
        <f>IFERROR(VLOOKUP(B7,BGU!A:F,6),"")</f>
        <v>00000</v>
      </c>
      <c r="AC7" s="34" t="str">
        <f>IFERROR(VLOOKUP(B7,BGU!A:G,7),"")</f>
        <v>SEM FUNCAO</v>
      </c>
      <c r="AD7" s="34" t="str">
        <f t="shared" si="6"/>
        <v>000</v>
      </c>
    </row>
    <row r="8" spans="1:30" ht="15" customHeight="1" x14ac:dyDescent="0.25">
      <c r="A8" s="33" t="s">
        <v>335</v>
      </c>
      <c r="B8" s="33" t="s">
        <v>336</v>
      </c>
      <c r="C8" s="33" t="s">
        <v>164</v>
      </c>
      <c r="D8" s="33" t="s">
        <v>309</v>
      </c>
      <c r="E8" s="33" t="s">
        <v>337</v>
      </c>
      <c r="F8" s="32" t="s">
        <v>27974</v>
      </c>
      <c r="G8" s="31">
        <f t="shared" si="0"/>
        <v>2</v>
      </c>
      <c r="H8" s="31" t="b">
        <f t="shared" si="7"/>
        <v>1</v>
      </c>
      <c r="I8" s="105" t="str">
        <f t="shared" si="8"/>
        <v>lista (6 Oct '13): http://pastebin.com/52DF2vtd</v>
      </c>
      <c r="J8" s="105" t="str">
        <f t="shared" si="9"/>
        <v>lista (26 Jan '15): http://pastebin.com/17LTXEtD</v>
      </c>
      <c r="K8" s="106" t="str">
        <f t="shared" si="1"/>
        <v/>
      </c>
      <c r="L8" s="106" t="str">
        <f t="shared" si="2"/>
        <v/>
      </c>
      <c r="M8" s="105" t="str">
        <f t="shared" si="3"/>
        <v/>
      </c>
      <c r="N8" s="107" t="str">
        <f>IF(ISNUMBER(FIND(")",I8)),"20"&amp;SUBSTITUTE(RIGHT(SUBSTITUTE(LEFT(F8,SEARCH(")",F8)),LEFT(LEFT(F8,SEARCH(")",F8)),SEARCH("(",LEFT(F8,SEARCH(")",F8)))),""),3),")",""),VLOOKUP(I8,Breachs!B:D,3,FALSE))</f>
        <v>2013</v>
      </c>
      <c r="O8" s="108" t="str">
        <f>IF(G8&lt;2,"",IF(G8&gt;2,IF(ISNUMBER(FIND(")",J8)),"20"&amp;SUBSTITUTE(SUBSTITUTE(LEFT(LEFT(SUBSTITUTE(F8,LEFT(F8,SEARCH(",",F8)),""),SEARCH(",",SUBSTITUTE(F8,LEFT(F8,SEARCH(",",F8)),""))),SEARCH(")",LEFT(SUBSTITUTE(F8,LEFT(F8,SEARCH(",",F8)),""),SEARCH(",",SUBSTITUTE(F8,LEFT(F8,SEARCH(",",F8)),""))))),LEFT(LEFT(LEFT(SUBSTITUTE(F8,LEFT(F8,SEARCH(",",F8)),""),SEARCH(",",SUBSTITUTE(F8,LEFT(F8,SEARCH(",",F8)),""))),SEARCH(")",LEFT(SUBSTITUTE(F8,LEFT(F8,SEARCH(",",F8)),""),SEARCH(",",SUBSTITUTE(F8,LEFT(F8,SEARCH(",",F8)),""))))),SEARCH("'",LEFT(LEFT(SUBSTITUTE(F8,LEFT(F8,SEARCH(",",F8)),""),SEARCH(",",SUBSTITUTE(F8,LEFT(F8,SEARCH(",",F8)),""))),SEARCH(")",LEFT(SUBSTITUTE(F8,LEFT(F8,SEARCH(",",F8)),""),SEARCH(",",SUBSTITUTE(F8,LEFT(F8,SEARCH(",",F8)),""))))))),""),")",""),VLOOKUP(J8,Breachs!B:D,3,FALSE)),IF(ISNUMBER(FIND(")",J8)),"20"&amp;SUBSTITUTE(LEFT(SUBSTITUTE(SUBSTITUTE(F8,LEFT(F8,SEARCH(",",F8)),""),LEFT(SUBSTITUTE(F8,LEFT(F8,SEARCH(",",F8)),""),SEARCH("'",SUBSTITUTE(F8,LEFT(F8,SEARCH(",",F8)),""))),""),SEARCH(")",SUBSTITUTE(SUBSTITUTE(F8,LEFT(F8,SEARCH(",",F8)),""),LEFT(SUBSTITUTE(F8,LEFT(F8,SEARCH(",",F8)),""),SEARCH("'",SUBSTITUTE(F8,LEFT(F8,SEARCH(",",F8)),""))),""))),")",""),VLOOKUP(J8,Breachs!B:D,3,FALSE))))</f>
        <v>2015</v>
      </c>
      <c r="P8" s="108" t="str">
        <f>IF(G8&lt;3,"",IF(G8&gt;3,IF(ISNUMBER(FIND(")",K8)),"20"&amp;SUBSTITUTE(SUBSTITUTE(LEFT(LEFT(SUBSTITUTE(SUBSTITUTE(F8,LEFT(F8,SEARCH(",",F8)),""),LEFT(SUBSTITUTE(F8,LEFT(F8,SEARCH(",",F8)),""),SEARCH(",",SUBSTITUTE(F8,LEFT(F8,SEARCH(",",F8)),""))),""),SEARCH(",",SUBSTITUTE(SUBSTITUTE(F8,LEFT(F8,SEARCH(",",F8)),""),LEFT(SUBSTITUTE(F8,LEFT(F8,SEARCH(",",F8)),""),SEARCH(",",SUBSTITUTE(F8,LEFT(F8,SEARCH(",",F8)),""))),""))),SEARCH(")",LEFT(SUBSTITUTE(SUBSTITUTE(F8,LEFT(F8,SEARCH(",",F8)),""),LEFT(SUBSTITUTE(F8,LEFT(F8,SEARCH(",",F8)),""),SEARCH(",",SUBSTITUTE(F8,LEFT(F8,SEARCH(",",F8)),""))),""),SEARCH(",",SUBSTITUTE(SUBSTITUTE(F8,LEFT(F8,SEARCH(",",F8)),""),LEFT(SUBSTITUTE(F8,LEFT(F8,SEARCH(",",F8)),""),SEARCH(",",SUBSTITUTE(F8,LEFT(F8,SEARCH(",",F8)),""))),""))))),LEFT(LEFT(LEFT(SUBSTITUTE(SUBSTITUTE(F8,LEFT(F8,SEARCH(",",F8)),""),LEFT(SUBSTITUTE(F8,LEFT(F8,SEARCH(",",F8)),""),SEARCH(",",SUBSTITUTE(F8,LEFT(F8,SEARCH(",",F8)),""))),""),SEARCH(",",SUBSTITUTE(SUBSTITUTE(F8,LEFT(F8,SEARCH(",",F8)),""),LEFT(SUBSTITUTE(F8,LEFT(F8,SEARCH(",",F8)),""),SEARCH(",",SUBSTITUTE(F8,LEFT(F8,SEARCH(",",F8)),""))),""))),SEARCH(")",LEFT(SUBSTITUTE(SUBSTITUTE(F8,LEFT(F8,SEARCH(",",F8)),""),LEFT(SUBSTITUTE(F8,LEFT(F8,SEARCH(",",F8)),""),SEARCH(",",SUBSTITUTE(F8,LEFT(F8,SEARCH(",",F8)),""))),""),SEARCH(",",SUBSTITUTE(SUBSTITUTE(F8,LEFT(F8,SEARCH(",",F8)),""),LEFT(SUBSTITUTE(F8,LEFT(F8,SEARCH(",",F8)),""),SEARCH(",",SUBSTITUTE(F8,LEFT(F8,SEARCH(",",F8)),""))),""))))),SEARCH("'",LEFT(LEFT(SUBSTITUTE(SUBSTITUTE(F8,LEFT(F8,SEARCH(",",F8)),""),LEFT(SUBSTITUTE(F8,LEFT(F8,SEARCH(",",F8)),""),SEARCH(",",SUBSTITUTE(F8,LEFT(F8,SEARCH(",",F8)),""))),""),SEARCH(",",SUBSTITUTE(SUBSTITUTE(F8,LEFT(F8,SEARCH(",",F8)),""),LEFT(SUBSTITUTE(F8,LEFT(F8,SEARCH(",",F8)),""),SEARCH(",",SUBSTITUTE(F8,LEFT(F8,SEARCH(",",F8)),""))),""))),SEARCH(")",LEFT(SUBSTITUTE(SUBSTITUTE(F8,LEFT(F8,SEARCH(",",F8)),""),LEFT(SUBSTITUTE(F8,LEFT(F8,SEARCH(",",F8)),""),SEARCH(",",SUBSTITUTE(F8,LEFT(F8,SEARCH(",",F8)),""))),""),SEARCH(",",SUBSTITUTE(SUBSTITUTE(F8,LEFT(F8,SEARCH(",",F8)),""),LEFT(SUBSTITUTE(F8,LEFT(F8,SEARCH(",",F8)),""),SEARCH(",",SUBSTITUTE(F8,LEFT(F8,SEARCH(",",F8)),""))),""))))))),""),")",""),VLOOKUP(K8,Breachs!B:D,3,FALSE)),IF(ISNUMBER(FIND(")",K8)),"20"&amp;SUBSTITUTE(SUBSTITUTE(LEFT(SUBSTITUTE(SUBSTITUTE(F8,LEFT(F8,SEARCH(",",F8)),""),LEFT(SUBSTITUTE(F8,LEFT(F8,SEARCH(",",F8)),""),SEARCH(",",SUBSTITUTE(F8,LEFT(F8,SEARCH(",",F8)),""))),""),SEARCH(")",SUBSTITUTE(SUBSTITUTE(F8,LEFT(F8,SEARCH(",",F8)),""),LEFT(SUBSTITUTE(F8,LEFT(F8,SEARCH(",",F8)),""),SEARCH(",",SUBSTITUTE(F8,LEFT(F8,SEARCH(",",F8)),""))),""))),LEFT(LEFT(SUBSTITUTE(SUBSTITUTE(F8,LEFT(F8,SEARCH(",",F8)),""),LEFT(SUBSTITUTE(F8,LEFT(F8,SEARCH(",",F8)),""),SEARCH(",",SUBSTITUTE(F8,LEFT(F8,SEARCH(",",F8)),""))),""),SEARCH(")",SUBSTITUTE(SUBSTITUTE(F8,LEFT(F8,SEARCH(",",F8)),""),LEFT(SUBSTITUTE(F8,LEFT(F8,SEARCH(",",F8)),""),SEARCH(",",SUBSTITUTE(F8,LEFT(F8,SEARCH(",",F8)),""))),""))),SEARCH("'",LEFT(SUBSTITUTE(SUBSTITUTE(F8,LEFT(F8,SEARCH(",",F8)),""),LEFT(SUBSTITUTE(F8,LEFT(F8,SEARCH(",",F8)),""),SEARCH(",",SUBSTITUTE(F8,LEFT(F8,SEARCH(",",F8)),""))),""),SEARCH(")",SUBSTITUTE(SUBSTITUTE(F8,LEFT(F8,SEARCH(",",F8)),""),LEFT(SUBSTITUTE(F8,LEFT(F8,SEARCH(",",F8)),""),SEARCH(",",SUBSTITUTE(F8,LEFT(F8,SEARCH(",",F8)),""))),""))))),""),")",""),VLOOKUP(K8,Breachs!B:D,3,FALSE))))</f>
        <v/>
      </c>
      <c r="Q8" s="108" t="str">
        <f>IF(G8&lt;4,"",IF(G8&gt;4,IF(ISNUMBER(FIND(")",L8)),"20"&amp;SUBSTITUTE(SUBSTITUTE(LEFT(SUBSTITUTE(SUBSTITUTE(SUBSTITUTE(L8,LEFT(L8,SEARCH(",",L8)),""),LEFT(SUBSTITUTE(L8,LEFT(L8,SEARCH(",",L8)),""),SEARCH(",",SUBSTITUTE(L8,LEFT(L8,SEARCH(",",L8)),""))),""),LEFT(SUBSTITUTE(SUBSTITUTE(L8,LEFT(L8,SEARCH(",",L8)),""),LEFT(SUBSTITUTE(L8,LEFT(L8,SEARCH(",",L8)),""),SEARCH(",",SUBSTITUTE(L8,LEFT(L8,SEARCH(",",L8)),""))),""),SEARCH(",",SUBSTITUTE(SUBSTITUTE(L8,LEFT(L8,SEARCH(",",L8)),""),LEFT(SUBSTITUTE(L8,LEFT(L8,SEARCH(",",L8)),""),SEARCH(",",SUBSTITUTE(L8,LEFT(L8,SEARCH(",",L8)),""))),""))),""),SEARCH(")",SUBSTITUTE(SUBSTITUTE(SUBSTITUTE(L8,LEFT(L8,SEARCH(",",L8)),""),LEFT(SUBSTITUTE(L8,LEFT(L8,SEARCH(",",L8)),""),SEARCH(",",SUBSTITUTE(L8,LEFT(L8,SEARCH(",",L8)),""))),""),LEFT(SUBSTITUTE(SUBSTITUTE(L8,LEFT(L8,SEARCH(",",L8)),""),LEFT(SUBSTITUTE(L8,LEFT(L8,SEARCH(",",L8)),""),SEARCH(",",SUBSTITUTE(L8,LEFT(L8,SEARCH(",",L8)),""))),""),SEARCH(",",SUBSTITUTE(SUBSTITUTE(L8,LEFT(L8,SEARCH(",",L8)),""),LEFT(SUBSTITUTE(L8,LEFT(L8,SEARCH(",",L8)),""),SEARCH(",",SUBSTITUTE(L8,LEFT(L8,SEARCH(",",L8)),""))),""))),""))),LEFT(LEFT(SUBSTITUTE(SUBSTITUTE(SUBSTITUTE(L8,LEFT(L8,SEARCH(",",L8)),""),LEFT(SUBSTITUTE(L8,LEFT(L8,SEARCH(",",L8)),""),SEARCH(",",SUBSTITUTE(L8,LEFT(L8,SEARCH(",",L8)),""))),""),LEFT(SUBSTITUTE(SUBSTITUTE(L8,LEFT(L8,SEARCH(",",L8)),""),LEFT(SUBSTITUTE(L8,LEFT(L8,SEARCH(",",L8)),""),SEARCH(",",SUBSTITUTE(L8,LEFT(L8,SEARCH(",",L8)),""))),""),SEARCH(",",SUBSTITUTE(SUBSTITUTE(L8,LEFT(L8,SEARCH(",",L8)),""),LEFT(SUBSTITUTE(L8,LEFT(L8,SEARCH(",",L8)),""),SEARCH(",",SUBSTITUTE(L8,LEFT(L8,SEARCH(",",L8)),""))),""))),""),SEARCH(")",SUBSTITUTE(SUBSTITUTE(SUBSTITUTE(L8,LEFT(L8,SEARCH(",",L8)),""),LEFT(SUBSTITUTE(L8,LEFT(L8,SEARCH(",",L8)),""),SEARCH(",",SUBSTITUTE(L8,LEFT(L8,SEARCH(",",L8)),""))),""),LEFT(SUBSTITUTE(SUBSTITUTE(L8,LEFT(L8,SEARCH(",",L8)),""),LEFT(SUBSTITUTE(L8,LEFT(L8,SEARCH(",",L8)),""),SEARCH(",",SUBSTITUTE(L8,LEFT(L8,SEARCH(",",L8)),""))),""),SEARCH(",",SUBSTITUTE(SUBSTITUTE(L8,LEFT(L8,SEARCH(",",L8)),""),LEFT(SUBSTITUTE(L8,LEFT(L8,SEARCH(",",L8)),""),SEARCH(",",SUBSTITUTE(L8,LEFT(L8,SEARCH(",",L8)),""))),""))),""))),SEARCH("'",LEFT(SUBSTITUTE(SUBSTITUTE(SUBSTITUTE(L8,LEFT(L8,SEARCH(",",L8)),""),LEFT(SUBSTITUTE(L8,LEFT(L8,SEARCH(",",L8)),""),SEARCH(",",SUBSTITUTE(L8,LEFT(L8,SEARCH(",",L8)),""))),""),LEFT(SUBSTITUTE(SUBSTITUTE(L8,LEFT(L8,SEARCH(",",L8)),""),LEFT(SUBSTITUTE(L8,LEFT(L8,SEARCH(",",L8)),""),SEARCH(",",SUBSTITUTE(L8,LEFT(L8,SEARCH(",",L8)),""))),""),SEARCH(",",SUBSTITUTE(SUBSTITUTE(L8,LEFT(L8,SEARCH(",",L8)),""),LEFT(SUBSTITUTE(L8,LEFT(L8,SEARCH(",",L8)),""),SEARCH(",",SUBSTITUTE(L8,LEFT(L8,SEARCH(",",L8)),""))),""))),""),SEARCH(")",SUBSTITUTE(SUBSTITUTE(SUBSTITUTE(L8,LEFT(L8,SEARCH(",",L8)),""),LEFT(SUBSTITUTE(L8,LEFT(L8,SEARCH(",",L8)),""),SEARCH(",",SUBSTITUTE(L8,LEFT(L8,SEARCH(",",L8)),""))),""),LEFT(SUBSTITUTE(SUBSTITUTE(L8,LEFT(L8,SEARCH(",",L8)),""),LEFT(SUBSTITUTE(L8,LEFT(L8,SEARCH(",",L8)),""),SEARCH(",",SUBSTITUTE(L8,LEFT(L8,SEARCH(",",L8)),""))),""),SEARCH(",",SUBSTITUTE(SUBSTITUTE(L8,LEFT(L8,SEARCH(",",L8)),""),LEFT(SUBSTITUTE(L8,LEFT(L8,SEARCH(",",L8)),""),SEARCH(",",SUBSTITUTE(L8,LEFT(L8,SEARCH(",",L8)),""))),""))),""))))),""),")",""),VLOOKUP(L8,Breachs!B:D,3,FALSE)),IF(ISNUMBER(FIND(")",L8)),"20"&amp;SUBSTITUTE(SUBSTITUTE(LEFT(SUBSTITUTE(SUBSTITUTE(SUBSTITUTE(L8,LEFT(L8,SEARCH(",",L8)),""),LEFT(SUBSTITUTE(L8,LEFT(L8,SEARCH(",",L8)),""),SEARCH(",",SUBSTITUTE(L8,LEFT(L8,SEARCH(",",L8)),""))),""),LEFT(SUBSTITUTE(SUBSTITUTE(L8,LEFT(L8,SEARCH(",",L8)),""),LEFT(SUBSTITUTE(L8,LEFT(L8,SEARCH(",",L8)),""),SEARCH(",",SUBSTITUTE(L8,LEFT(L8,SEARCH(",",L8)),""))),""),SEARCH(",",SUBSTITUTE(SUBSTITUTE(L8,LEFT(L8,SEARCH(",",L8)),""),LEFT(SUBSTITUTE(L8,LEFT(L8,SEARCH(",",L8)),""),SEARCH(",",SUBSTITUTE(L8,LEFT(L8,SEARCH(",",L8)),""))),""))),""),SEARCH(")",SUBSTITUTE(SUBSTITUTE(SUBSTITUTE(L8,LEFT(L8,SEARCH(",",L8)),""),LEFT(SUBSTITUTE(L8,LEFT(L8,SEARCH(",",L8)),""),SEARCH(",",SUBSTITUTE(L8,LEFT(L8,SEARCH(",",L8)),""))),""),LEFT(SUBSTITUTE(SUBSTITUTE(L8,LEFT(L8,SEARCH(",",L8)),""),LEFT(SUBSTITUTE(L8,LEFT(L8,SEARCH(",",L8)),""),SEARCH(",",SUBSTITUTE(L8,LEFT(L8,SEARCH(",",L8)),""))),""),SEARCH(",",SUBSTITUTE(SUBSTITUTE(L8,LEFT(L8,SEARCH(",",L8)),""),LEFT(SUBSTITUTE(L8,LEFT(L8,SEARCH(",",L8)),""),SEARCH(",",SUBSTITUTE(L8,LEFT(L8,SEARCH(",",L8)),""))),""))),""))),LEFT(LEFT(SUBSTITUTE(SUBSTITUTE(SUBSTITUTE(L8,LEFT(L8,SEARCH(",",L8)),""),LEFT(SUBSTITUTE(L8,LEFT(L8,SEARCH(",",L8)),""),SEARCH(",",SUBSTITUTE(L8,LEFT(L8,SEARCH(",",L8)),""))),""),LEFT(SUBSTITUTE(SUBSTITUTE(L8,LEFT(L8,SEARCH(",",L8)),""),LEFT(SUBSTITUTE(L8,LEFT(L8,SEARCH(",",L8)),""),SEARCH(",",SUBSTITUTE(L8,LEFT(L8,SEARCH(",",L8)),""))),""),SEARCH(",",SUBSTITUTE(SUBSTITUTE(L8,LEFT(L8,SEARCH(",",L8)),""),LEFT(SUBSTITUTE(L8,LEFT(L8,SEARCH(",",L8)),""),SEARCH(",",SUBSTITUTE(L8,LEFT(L8,SEARCH(",",L8)),""))),""))),""),SEARCH(")",SUBSTITUTE(SUBSTITUTE(SUBSTITUTE(L8,LEFT(L8,SEARCH(",",L8)),""),LEFT(SUBSTITUTE(L8,LEFT(L8,SEARCH(",",L8)),""),SEARCH(",",SUBSTITUTE(L8,LEFT(L8,SEARCH(",",L8)),""))),""),LEFT(SUBSTITUTE(SUBSTITUTE(L8,LEFT(L8,SEARCH(",",L8)),""),LEFT(SUBSTITUTE(L8,LEFT(L8,SEARCH(",",L8)),""),SEARCH(",",SUBSTITUTE(L8,LEFT(L8,SEARCH(",",L8)),""))),""),SEARCH(",",SUBSTITUTE(SUBSTITUTE(L8,LEFT(L8,SEARCH(",",L8)),""),LEFT(SUBSTITUTE(L8,LEFT(L8,SEARCH(",",L8)),""),SEARCH(",",SUBSTITUTE(L8,LEFT(L8,SEARCH(",",L8)),""))),""))),""))),SEARCH("'",LEFT(SUBSTITUTE(SUBSTITUTE(SUBSTITUTE(L8,LEFT(L8,SEARCH(",",L8)),""),LEFT(SUBSTITUTE(L8,LEFT(L8,SEARCH(",",L8)),""),SEARCH(",",SUBSTITUTE(L8,LEFT(L8,SEARCH(",",L8)),""))),""),LEFT(SUBSTITUTE(SUBSTITUTE(L8,LEFT(L8,SEARCH(",",L8)),""),LEFT(SUBSTITUTE(L8,LEFT(L8,SEARCH(",",L8)),""),SEARCH(",",SUBSTITUTE(L8,LEFT(L8,SEARCH(",",L8)),""))),""),SEARCH(",",SUBSTITUTE(SUBSTITUTE(L8,LEFT(L8,SEARCH(",",L8)),""),LEFT(SUBSTITUTE(L8,LEFT(L8,SEARCH(",",L8)),""),SEARCH(",",SUBSTITUTE(L8,LEFT(L8,SEARCH(",",L8)),""))),""))),""),SEARCH(")",SUBSTITUTE(SUBSTITUTE(SUBSTITUTE(L8,LEFT(L8,SEARCH(",",L8)),""),LEFT(SUBSTITUTE(L8,LEFT(L8,SEARCH(",",L8)),""),SEARCH(",",SUBSTITUTE(L8,LEFT(L8,SEARCH(",",L8)),""))),""),LEFT(SUBSTITUTE(SUBSTITUTE(L8,LEFT(L8,SEARCH(",",L8)),""),LEFT(SUBSTITUTE(L8,LEFT(L8,SEARCH(",",L8)),""),SEARCH(",",SUBSTITUTE(L8,LEFT(L8,SEARCH(",",L8)),""))),""),SEARCH(",",SUBSTITUTE(SUBSTITUTE(L8,LEFT(L8,SEARCH(",",L8)),""),LEFT(SUBSTITUTE(L8,LEFT(L8,SEARCH(",",L8)),""),SEARCH(",",SUBSTITUTE(L8,LEFT(L8,SEARCH(",",L8)),""))),""))),""))))),""),")",""),VLOOKUP(L8,Breachs!B:D,3,FALSE))))</f>
        <v/>
      </c>
      <c r="R8" s="108" t="str">
        <f>IF(G8=5,IF(ISNUMBER(FIND(")",M8)),"20"&amp;SUBSTITUTE(SUBSTITUTE(LEFT(SUBSTITUTE(SUBSTITUTE(SUBSTITUTE(S8,LEFT(S8,SEARCH(",",S8)),""),LEFT(SUBSTITUTE(S8,LEFT(S8,SEARCH(",",S8)),""),SEARCH(",",SUBSTITUTE(S8,LEFT(S8,SEARCH(",",S8)),""))),""),LEFT(SUBSTITUTE(SUBSTITUTE(S8,LEFT(S8,SEARCH(",",S8)),""),LEFT(SUBSTITUTE(S8,LEFT(S8,SEARCH(",",S8)),""),SEARCH(",",SUBSTITUTE(S8,LEFT(S8,SEARCH(",",S8)),""))),""),SEARCH(",",SUBSTITUTE(SUBSTITUTE(S8,LEFT(S8,SEARCH(",",S8)),""),LEFT(SUBSTITUTE(S8,LEFT(S8,SEARCH(",",S8)),""),SEARCH(",",SUBSTITUTE(S8,LEFT(S8,SEARCH(",",S8)),""))),""))),""),SEARCH(")",SUBSTITUTE(SUBSTITUTE(SUBSTITUTE(S8,LEFT(S8,SEARCH(",",S8)),""),LEFT(SUBSTITUTE(S8,LEFT(S8,SEARCH(",",S8)),""),SEARCH(",",SUBSTITUTE(S8,LEFT(S8,SEARCH(",",S8)),""))),""),LEFT(SUBSTITUTE(SUBSTITUTE(S8,LEFT(S8,SEARCH(",",S8)),""),LEFT(SUBSTITUTE(S8,LEFT(S8,SEARCH(",",S8)),""),SEARCH(",",SUBSTITUTE(S8,LEFT(S8,SEARCH(",",S8)),""))),""),SEARCH(",",SUBSTITUTE(SUBSTITUTE(S8,LEFT(S8,SEARCH(",",S8)),""),LEFT(SUBSTITUTE(S8,LEFT(S8,SEARCH(",",S8)),""),SEARCH(",",SUBSTITUTE(S8,LEFT(S8,SEARCH(",",S8)),""))),""))),""))),LEFT(LEFT(SUBSTITUTE(SUBSTITUTE(SUBSTITUTE(S8,LEFT(S8,SEARCH(",",S8)),""),LEFT(SUBSTITUTE(S8,LEFT(S8,SEARCH(",",S8)),""),SEARCH(",",SUBSTITUTE(S8,LEFT(S8,SEARCH(",",S8)),""))),""),LEFT(SUBSTITUTE(SUBSTITUTE(S8,LEFT(S8,SEARCH(",",S8)),""),LEFT(SUBSTITUTE(S8,LEFT(S8,SEARCH(",",S8)),""),SEARCH(",",SUBSTITUTE(S8,LEFT(S8,SEARCH(",",S8)),""))),""),SEARCH(",",SUBSTITUTE(SUBSTITUTE(S8,LEFT(S8,SEARCH(",",S8)),""),LEFT(SUBSTITUTE(S8,LEFT(S8,SEARCH(",",S8)),""),SEARCH(",",SUBSTITUTE(S8,LEFT(S8,SEARCH(",",S8)),""))),""))),""),SEARCH(")",SUBSTITUTE(SUBSTITUTE(SUBSTITUTE(S8,LEFT(S8,SEARCH(",",S8)),""),LEFT(SUBSTITUTE(S8,LEFT(S8,SEARCH(",",S8)),""),SEARCH(",",SUBSTITUTE(S8,LEFT(S8,SEARCH(",",S8)),""))),""),LEFT(SUBSTITUTE(SUBSTITUTE(S8,LEFT(S8,SEARCH(",",S8)),""),LEFT(SUBSTITUTE(S8,LEFT(S8,SEARCH(",",S8)),""),SEARCH(",",SUBSTITUTE(S8,LEFT(S8,SEARCH(",",S8)),""))),""),SEARCH(",",SUBSTITUTE(SUBSTITUTE(S8,LEFT(S8,SEARCH(",",S8)),""),LEFT(SUBSTITUTE(S8,LEFT(S8,SEARCH(",",S8)),""),SEARCH(",",SUBSTITUTE(S8,LEFT(S8,SEARCH(",",S8)),""))),""))),""))),SEARCH("'",LEFT(SUBSTITUTE(SUBSTITUTE(SUBSTITUTE(S8,LEFT(S8,SEARCH(",",S8)),""),LEFT(SUBSTITUTE(S8,LEFT(S8,SEARCH(",",S8)),""),SEARCH(",",SUBSTITUTE(S8,LEFT(S8,SEARCH(",",S8)),""))),""),LEFT(SUBSTITUTE(SUBSTITUTE(S8,LEFT(S8,SEARCH(",",S8)),""),LEFT(SUBSTITUTE(S8,LEFT(S8,SEARCH(",",S8)),""),SEARCH(",",SUBSTITUTE(S8,LEFT(S8,SEARCH(",",S8)),""))),""),SEARCH(",",SUBSTITUTE(SUBSTITUTE(S8,LEFT(S8,SEARCH(",",S8)),""),LEFT(SUBSTITUTE(S8,LEFT(S8,SEARCH(",",S8)),""),SEARCH(",",SUBSTITUTE(S8,LEFT(S8,SEARCH(",",S8)),""))),""))),""),SEARCH(")",SUBSTITUTE(SUBSTITUTE(SUBSTITUTE(S8,LEFT(S8,SEARCH(",",S8)),""),LEFT(SUBSTITUTE(S8,LEFT(S8,SEARCH(",",S8)),""),SEARCH(",",SUBSTITUTE(S8,LEFT(S8,SEARCH(",",S8)),""))),""),LEFT(SUBSTITUTE(SUBSTITUTE(S8,LEFT(S8,SEARCH(",",S8)),""),LEFT(SUBSTITUTE(S8,LEFT(S8,SEARCH(",",S8)),""),SEARCH(",",SUBSTITUTE(S8,LEFT(S8,SEARCH(",",S8)),""))),""),SEARCH(",",SUBSTITUTE(SUBSTITUTE(S8,LEFT(S8,SEARCH(",",S8)),""),LEFT(SUBSTITUTE(S8,LEFT(S8,SEARCH(",",S8)),""),SEARCH(",",SUBSTITUTE(S8,LEFT(S8,SEARCH(",",S8)),""))),""))),""))))),""),")",""),VLOOKUP(M8,Breachs!B:D,3,FALSE)),"")</f>
        <v/>
      </c>
      <c r="S8" s="108" t="e">
        <f t="shared" si="4"/>
        <v>#VALUE!</v>
      </c>
      <c r="T8" s="108" t="str">
        <f>IF(F8="","",IF(ISNUMBER(FIND("'",I8)),VLOOKUP(SUBSTITUTE(RIGHT(LEFT(I8,SEARCH("'",I8)),5)," '",""),Breachs!P:Q,2,FALSE),VLOOKUP(I8,Breachs!B:D,2,FALSE)))</f>
        <v>Outubro</v>
      </c>
      <c r="U8" s="108" t="str">
        <f>IF(G8&lt;2,"",IF(ISNUMBER(FIND("'",J8)),VLOOKUP(SUBSTITUTE(RIGHT(LEFT(J8,SEARCH("'",J8)),5)," '",""),Breachs!P:Q,2,FALSE),VLOOKUP(J8,Breachs!B:D,2,FALSE)))</f>
        <v>Janeiro</v>
      </c>
      <c r="V8" s="107" t="str">
        <f>IF(G8&lt;3,"",IF(ISNUMBER(FIND("'",K8)),VLOOKUP(SUBSTITUTE(RIGHT(LEFT(K8,SEARCH("'",K8)),5)," '",""),Breachs!P:Q,2,FALSE),VLOOKUP(K8,Breachs!B:D,2,FALSE)))</f>
        <v/>
      </c>
      <c r="W8" s="107" t="str">
        <f>IF(G8&lt;4,"",IF(ISNUMBER(FIND("'",L8)),VLOOKUP(SUBSTITUTE(RIGHT(LEFT(L8,SEARCH("'",L8)),5)," '",""),Breachs!P:Q,2,FALSE),VLOOKUP(L8,Breachs!B:D,2,FALSE)))</f>
        <v/>
      </c>
      <c r="X8" s="107" t="str">
        <f>IF(G8&lt;5,"",IF(ISNUMBER(FIND("'",M8)),VLOOKUP(SUBSTITUTE(RIGHT(LEFT(M8,SEARCH("'",M8)),5)," '",""),Breachs!P:Q,2,FALSE),VLOOKUP(M8,Breachs!B:D,2,FALSE)))</f>
        <v/>
      </c>
      <c r="Y8" s="34" t="str">
        <f>IFERROR(VLOOKUP(B8,BGU!A:B,2),"")</f>
        <v>ADEMAR CITOLIN</v>
      </c>
      <c r="Z8" s="34" t="str">
        <f>TEXT(IFERROR(VLOOKUP(B8,BGU!A:C,3),""),"0000-000-000-0000")</f>
        <v>0010-067-011-1000</v>
      </c>
      <c r="AA8" s="34" t="str">
        <f t="shared" si="5"/>
        <v>0010</v>
      </c>
      <c r="AB8" s="34" t="str">
        <f>IFERROR(VLOOKUP(B8,BGU!A:F,6),"")</f>
        <v>00061</v>
      </c>
      <c r="AC8" s="34" t="str">
        <f>IFERROR(VLOOKUP(B8,BGU!A:G,7),"")</f>
        <v>SUPERINT. EXECUTIVO</v>
      </c>
      <c r="AD8" s="34" t="str">
        <f t="shared" si="6"/>
        <v>067</v>
      </c>
    </row>
    <row r="9" spans="1:30" ht="15" customHeight="1" x14ac:dyDescent="0.25">
      <c r="A9" s="33" t="s">
        <v>335</v>
      </c>
      <c r="B9" s="33" t="s">
        <v>349</v>
      </c>
      <c r="C9" s="33" t="s">
        <v>177</v>
      </c>
      <c r="E9" s="33" t="s">
        <v>348</v>
      </c>
      <c r="F9" s="33" t="s">
        <v>167</v>
      </c>
      <c r="G9" s="31">
        <f t="shared" si="0"/>
        <v>1</v>
      </c>
      <c r="H9" s="31" t="b">
        <f t="shared" si="7"/>
        <v>1</v>
      </c>
      <c r="I9" s="105" t="str">
        <f t="shared" si="8"/>
        <v>No title (5 Jun '15): http://pastebin.com/CnaZ8ev4</v>
      </c>
      <c r="J9" s="105" t="str">
        <f t="shared" si="9"/>
        <v/>
      </c>
      <c r="K9" s="106" t="str">
        <f t="shared" si="1"/>
        <v/>
      </c>
      <c r="L9" s="106" t="str">
        <f t="shared" si="2"/>
        <v/>
      </c>
      <c r="M9" s="105" t="str">
        <f t="shared" si="3"/>
        <v/>
      </c>
      <c r="N9" s="107" t="str">
        <f>IF(F9="","",IF(ISNUMBER(FIND(")",I9)),"20"&amp;SUBSTITUTE(RIGHT(SUBSTITUTE(LEFT(F9,SEARCH(")",F9)),LEFT(LEFT(F9,SEARCH(")",F9)),SEARCH("(",LEFT(F9,SEARCH(")",F9)))),""),3),")",""),VLOOKUP(I9,Breachs!B:D,3,FALSE)))</f>
        <v>2015</v>
      </c>
      <c r="O9" s="108" t="str">
        <f>IF(G9&lt;2,"",IF(G9&gt;2,IF(ISNUMBER(FIND(")",J9)),"20"&amp;SUBSTITUTE(SUBSTITUTE(LEFT(LEFT(SUBSTITUTE(F9,LEFT(F9,SEARCH(",",F9)),""),SEARCH(",",SUBSTITUTE(F9,LEFT(F9,SEARCH(",",F9)),""))),SEARCH(")",LEFT(SUBSTITUTE(F9,LEFT(F9,SEARCH(",",F9)),""),SEARCH(",",SUBSTITUTE(F9,LEFT(F9,SEARCH(",",F9)),""))))),LEFT(LEFT(LEFT(SUBSTITUTE(F9,LEFT(F9,SEARCH(",",F9)),""),SEARCH(",",SUBSTITUTE(F9,LEFT(F9,SEARCH(",",F9)),""))),SEARCH(")",LEFT(SUBSTITUTE(F9,LEFT(F9,SEARCH(",",F9)),""),SEARCH(",",SUBSTITUTE(F9,LEFT(F9,SEARCH(",",F9)),""))))),SEARCH("'",LEFT(LEFT(SUBSTITUTE(F9,LEFT(F9,SEARCH(",",F9)),""),SEARCH(",",SUBSTITUTE(F9,LEFT(F9,SEARCH(",",F9)),""))),SEARCH(")",LEFT(SUBSTITUTE(F9,LEFT(F9,SEARCH(",",F9)),""),SEARCH(",",SUBSTITUTE(F9,LEFT(F9,SEARCH(",",F9)),""))))))),""),")",""),VLOOKUP(J9,Breachs!B:D,3,FALSE)),IF(ISNUMBER(FIND(")",J9)),"20"&amp;SUBSTITUTE(LEFT(SUBSTITUTE(SUBSTITUTE(F9,LEFT(F9,SEARCH(",",F9)),""),LEFT(SUBSTITUTE(F9,LEFT(F9,SEARCH(",",F9)),""),SEARCH("'",SUBSTITUTE(F9,LEFT(F9,SEARCH(",",F9)),""))),""),SEARCH(")",SUBSTITUTE(SUBSTITUTE(F9,LEFT(F9,SEARCH(",",F9)),""),LEFT(SUBSTITUTE(F9,LEFT(F9,SEARCH(",",F9)),""),SEARCH("'",SUBSTITUTE(F9,LEFT(F9,SEARCH(",",F9)),""))),""))),")",""),VLOOKUP(J9,Breachs!B:D,3,FALSE))))</f>
        <v/>
      </c>
      <c r="P9" s="108"/>
      <c r="Q9" s="108" t="str">
        <f>IF(G9&lt;4,"",IF(G9&gt;4,IF(ISNUMBER(FIND(")",L9)),"20"&amp;SUBSTITUTE(SUBSTITUTE(LEFT(SUBSTITUTE(SUBSTITUTE(SUBSTITUTE(L9,LEFT(L9,SEARCH(",",L9)),""),LEFT(SUBSTITUTE(L9,LEFT(L9,SEARCH(",",L9)),""),SEARCH(",",SUBSTITUTE(L9,LEFT(L9,SEARCH(",",L9)),""))),""),LEFT(SUBSTITUTE(SUBSTITUTE(L9,LEFT(L9,SEARCH(",",L9)),""),LEFT(SUBSTITUTE(L9,LEFT(L9,SEARCH(",",L9)),""),SEARCH(",",SUBSTITUTE(L9,LEFT(L9,SEARCH(",",L9)),""))),""),SEARCH(",",SUBSTITUTE(SUBSTITUTE(L9,LEFT(L9,SEARCH(",",L9)),""),LEFT(SUBSTITUTE(L9,LEFT(L9,SEARCH(",",L9)),""),SEARCH(",",SUBSTITUTE(L9,LEFT(L9,SEARCH(",",L9)),""))),""))),""),SEARCH(")",SUBSTITUTE(SUBSTITUTE(SUBSTITUTE(L9,LEFT(L9,SEARCH(",",L9)),""),LEFT(SUBSTITUTE(L9,LEFT(L9,SEARCH(",",L9)),""),SEARCH(",",SUBSTITUTE(L9,LEFT(L9,SEARCH(",",L9)),""))),""),LEFT(SUBSTITUTE(SUBSTITUTE(L9,LEFT(L9,SEARCH(",",L9)),""),LEFT(SUBSTITUTE(L9,LEFT(L9,SEARCH(",",L9)),""),SEARCH(",",SUBSTITUTE(L9,LEFT(L9,SEARCH(",",L9)),""))),""),SEARCH(",",SUBSTITUTE(SUBSTITUTE(L9,LEFT(L9,SEARCH(",",L9)),""),LEFT(SUBSTITUTE(L9,LEFT(L9,SEARCH(",",L9)),""),SEARCH(",",SUBSTITUTE(L9,LEFT(L9,SEARCH(",",L9)),""))),""))),""))),LEFT(LEFT(SUBSTITUTE(SUBSTITUTE(SUBSTITUTE(L9,LEFT(L9,SEARCH(",",L9)),""),LEFT(SUBSTITUTE(L9,LEFT(L9,SEARCH(",",L9)),""),SEARCH(",",SUBSTITUTE(L9,LEFT(L9,SEARCH(",",L9)),""))),""),LEFT(SUBSTITUTE(SUBSTITUTE(L9,LEFT(L9,SEARCH(",",L9)),""),LEFT(SUBSTITUTE(L9,LEFT(L9,SEARCH(",",L9)),""),SEARCH(",",SUBSTITUTE(L9,LEFT(L9,SEARCH(",",L9)),""))),""),SEARCH(",",SUBSTITUTE(SUBSTITUTE(L9,LEFT(L9,SEARCH(",",L9)),""),LEFT(SUBSTITUTE(L9,LEFT(L9,SEARCH(",",L9)),""),SEARCH(",",SUBSTITUTE(L9,LEFT(L9,SEARCH(",",L9)),""))),""))),""),SEARCH(")",SUBSTITUTE(SUBSTITUTE(SUBSTITUTE(L9,LEFT(L9,SEARCH(",",L9)),""),LEFT(SUBSTITUTE(L9,LEFT(L9,SEARCH(",",L9)),""),SEARCH(",",SUBSTITUTE(L9,LEFT(L9,SEARCH(",",L9)),""))),""),LEFT(SUBSTITUTE(SUBSTITUTE(L9,LEFT(L9,SEARCH(",",L9)),""),LEFT(SUBSTITUTE(L9,LEFT(L9,SEARCH(",",L9)),""),SEARCH(",",SUBSTITUTE(L9,LEFT(L9,SEARCH(",",L9)),""))),""),SEARCH(",",SUBSTITUTE(SUBSTITUTE(L9,LEFT(L9,SEARCH(",",L9)),""),LEFT(SUBSTITUTE(L9,LEFT(L9,SEARCH(",",L9)),""),SEARCH(",",SUBSTITUTE(L9,LEFT(L9,SEARCH(",",L9)),""))),""))),""))),SEARCH("'",LEFT(SUBSTITUTE(SUBSTITUTE(SUBSTITUTE(L9,LEFT(L9,SEARCH(",",L9)),""),LEFT(SUBSTITUTE(L9,LEFT(L9,SEARCH(",",L9)),""),SEARCH(",",SUBSTITUTE(L9,LEFT(L9,SEARCH(",",L9)),""))),""),LEFT(SUBSTITUTE(SUBSTITUTE(L9,LEFT(L9,SEARCH(",",L9)),""),LEFT(SUBSTITUTE(L9,LEFT(L9,SEARCH(",",L9)),""),SEARCH(",",SUBSTITUTE(L9,LEFT(L9,SEARCH(",",L9)),""))),""),SEARCH(",",SUBSTITUTE(SUBSTITUTE(L9,LEFT(L9,SEARCH(",",L9)),""),LEFT(SUBSTITUTE(L9,LEFT(L9,SEARCH(",",L9)),""),SEARCH(",",SUBSTITUTE(L9,LEFT(L9,SEARCH(",",L9)),""))),""))),""),SEARCH(")",SUBSTITUTE(SUBSTITUTE(SUBSTITUTE(L9,LEFT(L9,SEARCH(",",L9)),""),LEFT(SUBSTITUTE(L9,LEFT(L9,SEARCH(",",L9)),""),SEARCH(",",SUBSTITUTE(L9,LEFT(L9,SEARCH(",",L9)),""))),""),LEFT(SUBSTITUTE(SUBSTITUTE(L9,LEFT(L9,SEARCH(",",L9)),""),LEFT(SUBSTITUTE(L9,LEFT(L9,SEARCH(",",L9)),""),SEARCH(",",SUBSTITUTE(L9,LEFT(L9,SEARCH(",",L9)),""))),""),SEARCH(",",SUBSTITUTE(SUBSTITUTE(L9,LEFT(L9,SEARCH(",",L9)),""),LEFT(SUBSTITUTE(L9,LEFT(L9,SEARCH(",",L9)),""),SEARCH(",",SUBSTITUTE(L9,LEFT(L9,SEARCH(",",L9)),""))),""))),""))))),""),")",""),VLOOKUP(L9,Breachs!B:D,3,FALSE)),IF(ISNUMBER(FIND(")",L9)),"20"&amp;SUBSTITUTE(SUBSTITUTE(LEFT(SUBSTITUTE(SUBSTITUTE(SUBSTITUTE(L9,LEFT(L9,SEARCH(",",L9)),""),LEFT(SUBSTITUTE(L9,LEFT(L9,SEARCH(",",L9)),""),SEARCH(",",SUBSTITUTE(L9,LEFT(L9,SEARCH(",",L9)),""))),""),LEFT(SUBSTITUTE(SUBSTITUTE(L9,LEFT(L9,SEARCH(",",L9)),""),LEFT(SUBSTITUTE(L9,LEFT(L9,SEARCH(",",L9)),""),SEARCH(",",SUBSTITUTE(L9,LEFT(L9,SEARCH(",",L9)),""))),""),SEARCH(",",SUBSTITUTE(SUBSTITUTE(L9,LEFT(L9,SEARCH(",",L9)),""),LEFT(SUBSTITUTE(L9,LEFT(L9,SEARCH(",",L9)),""),SEARCH(",",SUBSTITUTE(L9,LEFT(L9,SEARCH(",",L9)),""))),""))),""),SEARCH(")",SUBSTITUTE(SUBSTITUTE(SUBSTITUTE(L9,LEFT(L9,SEARCH(",",L9)),""),LEFT(SUBSTITUTE(L9,LEFT(L9,SEARCH(",",L9)),""),SEARCH(",",SUBSTITUTE(L9,LEFT(L9,SEARCH(",",L9)),""))),""),LEFT(SUBSTITUTE(SUBSTITUTE(L9,LEFT(L9,SEARCH(",",L9)),""),LEFT(SUBSTITUTE(L9,LEFT(L9,SEARCH(",",L9)),""),SEARCH(",",SUBSTITUTE(L9,LEFT(L9,SEARCH(",",L9)),""))),""),SEARCH(",",SUBSTITUTE(SUBSTITUTE(L9,LEFT(L9,SEARCH(",",L9)),""),LEFT(SUBSTITUTE(L9,LEFT(L9,SEARCH(",",L9)),""),SEARCH(",",SUBSTITUTE(L9,LEFT(L9,SEARCH(",",L9)),""))),""))),""))),LEFT(LEFT(SUBSTITUTE(SUBSTITUTE(SUBSTITUTE(L9,LEFT(L9,SEARCH(",",L9)),""),LEFT(SUBSTITUTE(L9,LEFT(L9,SEARCH(",",L9)),""),SEARCH(",",SUBSTITUTE(L9,LEFT(L9,SEARCH(",",L9)),""))),""),LEFT(SUBSTITUTE(SUBSTITUTE(L9,LEFT(L9,SEARCH(",",L9)),""),LEFT(SUBSTITUTE(L9,LEFT(L9,SEARCH(",",L9)),""),SEARCH(",",SUBSTITUTE(L9,LEFT(L9,SEARCH(",",L9)),""))),""),SEARCH(",",SUBSTITUTE(SUBSTITUTE(L9,LEFT(L9,SEARCH(",",L9)),""),LEFT(SUBSTITUTE(L9,LEFT(L9,SEARCH(",",L9)),""),SEARCH(",",SUBSTITUTE(L9,LEFT(L9,SEARCH(",",L9)),""))),""))),""),SEARCH(")",SUBSTITUTE(SUBSTITUTE(SUBSTITUTE(L9,LEFT(L9,SEARCH(",",L9)),""),LEFT(SUBSTITUTE(L9,LEFT(L9,SEARCH(",",L9)),""),SEARCH(",",SUBSTITUTE(L9,LEFT(L9,SEARCH(",",L9)),""))),""),LEFT(SUBSTITUTE(SUBSTITUTE(L9,LEFT(L9,SEARCH(",",L9)),""),LEFT(SUBSTITUTE(L9,LEFT(L9,SEARCH(",",L9)),""),SEARCH(",",SUBSTITUTE(L9,LEFT(L9,SEARCH(",",L9)),""))),""),SEARCH(",",SUBSTITUTE(SUBSTITUTE(L9,LEFT(L9,SEARCH(",",L9)),""),LEFT(SUBSTITUTE(L9,LEFT(L9,SEARCH(",",L9)),""),SEARCH(",",SUBSTITUTE(L9,LEFT(L9,SEARCH(",",L9)),""))),""))),""))),SEARCH("'",LEFT(SUBSTITUTE(SUBSTITUTE(SUBSTITUTE(L9,LEFT(L9,SEARCH(",",L9)),""),LEFT(SUBSTITUTE(L9,LEFT(L9,SEARCH(",",L9)),""),SEARCH(",",SUBSTITUTE(L9,LEFT(L9,SEARCH(",",L9)),""))),""),LEFT(SUBSTITUTE(SUBSTITUTE(L9,LEFT(L9,SEARCH(",",L9)),""),LEFT(SUBSTITUTE(L9,LEFT(L9,SEARCH(",",L9)),""),SEARCH(",",SUBSTITUTE(L9,LEFT(L9,SEARCH(",",L9)),""))),""),SEARCH(",",SUBSTITUTE(SUBSTITUTE(L9,LEFT(L9,SEARCH(",",L9)),""),LEFT(SUBSTITUTE(L9,LEFT(L9,SEARCH(",",L9)),""),SEARCH(",",SUBSTITUTE(L9,LEFT(L9,SEARCH(",",L9)),""))),""))),""),SEARCH(")",SUBSTITUTE(SUBSTITUTE(SUBSTITUTE(L9,LEFT(L9,SEARCH(",",L9)),""),LEFT(SUBSTITUTE(L9,LEFT(L9,SEARCH(",",L9)),""),SEARCH(",",SUBSTITUTE(L9,LEFT(L9,SEARCH(",",L9)),""))),""),LEFT(SUBSTITUTE(SUBSTITUTE(L9,LEFT(L9,SEARCH(",",L9)),""),LEFT(SUBSTITUTE(L9,LEFT(L9,SEARCH(",",L9)),""),SEARCH(",",SUBSTITUTE(L9,LEFT(L9,SEARCH(",",L9)),""))),""),SEARCH(",",SUBSTITUTE(SUBSTITUTE(L9,LEFT(L9,SEARCH(",",L9)),""),LEFT(SUBSTITUTE(L9,LEFT(L9,SEARCH(",",L9)),""),SEARCH(",",SUBSTITUTE(L9,LEFT(L9,SEARCH(",",L9)),""))),""))),""))))),""),")",""),VLOOKUP(L9,Breachs!B:D,3,FALSE))))</f>
        <v/>
      </c>
      <c r="R9" s="108" t="str">
        <f>IF(G9=5,IF(ISNUMBER(FIND(")",M9)),"20"&amp;SUBSTITUTE(SUBSTITUTE(LEFT(SUBSTITUTE(SUBSTITUTE(SUBSTITUTE(S9,LEFT(S9,SEARCH(",",S9)),""),LEFT(SUBSTITUTE(S9,LEFT(S9,SEARCH(",",S9)),""),SEARCH(",",SUBSTITUTE(S9,LEFT(S9,SEARCH(",",S9)),""))),""),LEFT(SUBSTITUTE(SUBSTITUTE(S9,LEFT(S9,SEARCH(",",S9)),""),LEFT(SUBSTITUTE(S9,LEFT(S9,SEARCH(",",S9)),""),SEARCH(",",SUBSTITUTE(S9,LEFT(S9,SEARCH(",",S9)),""))),""),SEARCH(",",SUBSTITUTE(SUBSTITUTE(S9,LEFT(S9,SEARCH(",",S9)),""),LEFT(SUBSTITUTE(S9,LEFT(S9,SEARCH(",",S9)),""),SEARCH(",",SUBSTITUTE(S9,LEFT(S9,SEARCH(",",S9)),""))),""))),""),SEARCH(")",SUBSTITUTE(SUBSTITUTE(SUBSTITUTE(S9,LEFT(S9,SEARCH(",",S9)),""),LEFT(SUBSTITUTE(S9,LEFT(S9,SEARCH(",",S9)),""),SEARCH(",",SUBSTITUTE(S9,LEFT(S9,SEARCH(",",S9)),""))),""),LEFT(SUBSTITUTE(SUBSTITUTE(S9,LEFT(S9,SEARCH(",",S9)),""),LEFT(SUBSTITUTE(S9,LEFT(S9,SEARCH(",",S9)),""),SEARCH(",",SUBSTITUTE(S9,LEFT(S9,SEARCH(",",S9)),""))),""),SEARCH(",",SUBSTITUTE(SUBSTITUTE(S9,LEFT(S9,SEARCH(",",S9)),""),LEFT(SUBSTITUTE(S9,LEFT(S9,SEARCH(",",S9)),""),SEARCH(",",SUBSTITUTE(S9,LEFT(S9,SEARCH(",",S9)),""))),""))),""))),LEFT(LEFT(SUBSTITUTE(SUBSTITUTE(SUBSTITUTE(S9,LEFT(S9,SEARCH(",",S9)),""),LEFT(SUBSTITUTE(S9,LEFT(S9,SEARCH(",",S9)),""),SEARCH(",",SUBSTITUTE(S9,LEFT(S9,SEARCH(",",S9)),""))),""),LEFT(SUBSTITUTE(SUBSTITUTE(S9,LEFT(S9,SEARCH(",",S9)),""),LEFT(SUBSTITUTE(S9,LEFT(S9,SEARCH(",",S9)),""),SEARCH(",",SUBSTITUTE(S9,LEFT(S9,SEARCH(",",S9)),""))),""),SEARCH(",",SUBSTITUTE(SUBSTITUTE(S9,LEFT(S9,SEARCH(",",S9)),""),LEFT(SUBSTITUTE(S9,LEFT(S9,SEARCH(",",S9)),""),SEARCH(",",SUBSTITUTE(S9,LEFT(S9,SEARCH(",",S9)),""))),""))),""),SEARCH(")",SUBSTITUTE(SUBSTITUTE(SUBSTITUTE(S9,LEFT(S9,SEARCH(",",S9)),""),LEFT(SUBSTITUTE(S9,LEFT(S9,SEARCH(",",S9)),""),SEARCH(",",SUBSTITUTE(S9,LEFT(S9,SEARCH(",",S9)),""))),""),LEFT(SUBSTITUTE(SUBSTITUTE(S9,LEFT(S9,SEARCH(",",S9)),""),LEFT(SUBSTITUTE(S9,LEFT(S9,SEARCH(",",S9)),""),SEARCH(",",SUBSTITUTE(S9,LEFT(S9,SEARCH(",",S9)),""))),""),SEARCH(",",SUBSTITUTE(SUBSTITUTE(S9,LEFT(S9,SEARCH(",",S9)),""),LEFT(SUBSTITUTE(S9,LEFT(S9,SEARCH(",",S9)),""),SEARCH(",",SUBSTITUTE(S9,LEFT(S9,SEARCH(",",S9)),""))),""))),""))),SEARCH("'",LEFT(SUBSTITUTE(SUBSTITUTE(SUBSTITUTE(S9,LEFT(S9,SEARCH(",",S9)),""),LEFT(SUBSTITUTE(S9,LEFT(S9,SEARCH(",",S9)),""),SEARCH(",",SUBSTITUTE(S9,LEFT(S9,SEARCH(",",S9)),""))),""),LEFT(SUBSTITUTE(SUBSTITUTE(S9,LEFT(S9,SEARCH(",",S9)),""),LEFT(SUBSTITUTE(S9,LEFT(S9,SEARCH(",",S9)),""),SEARCH(",",SUBSTITUTE(S9,LEFT(S9,SEARCH(",",S9)),""))),""),SEARCH(",",SUBSTITUTE(SUBSTITUTE(S9,LEFT(S9,SEARCH(",",S9)),""),LEFT(SUBSTITUTE(S9,LEFT(S9,SEARCH(",",S9)),""),SEARCH(",",SUBSTITUTE(S9,LEFT(S9,SEARCH(",",S9)),""))),""))),""),SEARCH(")",SUBSTITUTE(SUBSTITUTE(SUBSTITUTE(S9,LEFT(S9,SEARCH(",",S9)),""),LEFT(SUBSTITUTE(S9,LEFT(S9,SEARCH(",",S9)),""),SEARCH(",",SUBSTITUTE(S9,LEFT(S9,SEARCH(",",S9)),""))),""),LEFT(SUBSTITUTE(SUBSTITUTE(S9,LEFT(S9,SEARCH(",",S9)),""),LEFT(SUBSTITUTE(S9,LEFT(S9,SEARCH(",",S9)),""),SEARCH(",",SUBSTITUTE(S9,LEFT(S9,SEARCH(",",S9)),""))),""),SEARCH(",",SUBSTITUTE(SUBSTITUTE(S9,LEFT(S9,SEARCH(",",S9)),""),LEFT(SUBSTITUTE(S9,LEFT(S9,SEARCH(",",S9)),""),SEARCH(",",SUBSTITUTE(S9,LEFT(S9,SEARCH(",",S9)),""))),""))),""))))),""),")",""),VLOOKUP(M9,Breachs!B:D,3,FALSE)),"")</f>
        <v/>
      </c>
      <c r="S9" s="108" t="e">
        <f t="shared" si="4"/>
        <v>#VALUE!</v>
      </c>
      <c r="T9" s="108" t="str">
        <f>IF(F9="","",IF(ISNUMBER(FIND("'",I9)),VLOOKUP(SUBSTITUTE(RIGHT(LEFT(I9,SEARCH("'",I9)),5)," '",""),Breachs!P:Q,2,FALSE),VLOOKUP(I9,Breachs!B:D,2,FALSE)))</f>
        <v>Junho</v>
      </c>
      <c r="U9" s="108" t="str">
        <f>IF(G9&lt;2,"",IF(ISNUMBER(FIND("'",J9)),VLOOKUP(SUBSTITUTE(RIGHT(LEFT(J9,SEARCH("'",J9)),5)," '",""),Breachs!P:Q,2,FALSE),VLOOKUP(J9,Breachs!B:D,2,FALSE)))</f>
        <v/>
      </c>
      <c r="V9" s="107" t="str">
        <f>IF(G9&lt;3,"",IF(ISNUMBER(FIND("'",K9)),VLOOKUP(SUBSTITUTE(RIGHT(LEFT(K9,SEARCH("'",K9)),5)," '",""),Breachs!P:Q,2,FALSE),VLOOKUP(K9,Breachs!B:D,2,FALSE)))</f>
        <v/>
      </c>
      <c r="W9" s="107" t="str">
        <f>IF(G9&lt;4,"",IF(ISNUMBER(FIND("'",L9)),VLOOKUP(SUBSTITUTE(RIGHT(LEFT(L9,SEARCH("'",L9)),5)," '",""),Breachs!P:Q,2,FALSE),VLOOKUP(L9,Breachs!B:D,2,FALSE)))</f>
        <v/>
      </c>
      <c r="X9" s="107" t="str">
        <f>IF(G9&lt;5,"",IF(ISNUMBER(FIND("'",M9)),VLOOKUP(SUBSTITUTE(RIGHT(LEFT(M9,SEARCH("'",M9)),5)," '",""),Breachs!P:Q,2,FALSE),VLOOKUP(M9,Breachs!B:D,2,FALSE)))</f>
        <v/>
      </c>
      <c r="Y9" s="34" t="str">
        <f>IFERROR(VLOOKUP(B9,BGU!A:B,2),"")</f>
        <v>HELENA AYUB</v>
      </c>
      <c r="Z9" s="34" t="str">
        <f>TEXT(IFERROR(VLOOKUP(B9,BGU!A:C,3),""),"0000-000-000-0000")</f>
        <v>0100-000-000-8000</v>
      </c>
      <c r="AA9" s="34" t="str">
        <f t="shared" si="5"/>
        <v>0100</v>
      </c>
      <c r="AB9" s="34" t="str">
        <f>IFERROR(VLOOKUP(B9,BGU!A:F,6),"")</f>
        <v>00000</v>
      </c>
      <c r="AC9" s="34" t="str">
        <f>IFERROR(VLOOKUP(B9,BGU!A:G,7),"")</f>
        <v>SEM FUNCAO</v>
      </c>
      <c r="AD9" s="34" t="str">
        <f t="shared" si="6"/>
        <v>000</v>
      </c>
    </row>
    <row r="10" spans="1:30" ht="15" customHeight="1" x14ac:dyDescent="0.25">
      <c r="A10" s="33" t="s">
        <v>335</v>
      </c>
      <c r="B10" s="33" t="s">
        <v>347</v>
      </c>
      <c r="C10" s="33" t="s">
        <v>176</v>
      </c>
      <c r="E10" s="33" t="s">
        <v>348</v>
      </c>
      <c r="F10" s="32" t="s">
        <v>27995</v>
      </c>
      <c r="G10" s="31">
        <f t="shared" si="0"/>
        <v>5</v>
      </c>
      <c r="H10" s="31" t="b">
        <f t="shared" si="7"/>
        <v>1</v>
      </c>
      <c r="I10" s="105" t="str">
        <f t="shared" si="8"/>
        <v>No title (7 Aug '15): http://pastebin.com/4tJYVeEm</v>
      </c>
      <c r="J10" s="105" t="str">
        <f t="shared" si="9"/>
        <v>15email cyberunder (14 Dec '14): http://pastebin.com/FpYBeyXz</v>
      </c>
      <c r="K10" s="106" t="str">
        <f t="shared" si="1"/>
        <v>17k email cyberunder (14 Dec '14): http://pastebin.com/8REGmcBQ</v>
      </c>
      <c r="L10" s="106" t="str">
        <f t="shared" si="2"/>
        <v>Anti Public Combo List</v>
      </c>
      <c r="M10" s="105" t="str">
        <f t="shared" si="3"/>
        <v>Exploit.In</v>
      </c>
      <c r="N10" s="107" t="str">
        <f>IF(F10="","",IF(ISNUMBER(FIND(")",I10)),"20"&amp;SUBSTITUTE(RIGHT(SUBSTITUTE(LEFT(F10,SEARCH(")",F10)),LEFT(LEFT(F10,SEARCH(")",F10)),SEARCH("(",LEFT(F10,SEARCH(")",F10)))),""),3),")",""),VLOOKUP(I10,Breachs!B:D,3,FALSE)))</f>
        <v>2015</v>
      </c>
      <c r="O10" s="108" t="str">
        <f>IF(G10&lt;2,"",IF(G10&gt;2,IF(ISNUMBER(FIND(")",J10)),"20"&amp;SUBSTITUTE(SUBSTITUTE(LEFT(LEFT(SUBSTITUTE(F10,LEFT(F10,SEARCH(",",F10)),""),SEARCH(",",SUBSTITUTE(F10,LEFT(F10,SEARCH(",",F10)),""))),SEARCH(")",LEFT(SUBSTITUTE(F10,LEFT(F10,SEARCH(",",F10)),""),SEARCH(",",SUBSTITUTE(F10,LEFT(F10,SEARCH(",",F10)),""))))),LEFT(LEFT(LEFT(SUBSTITUTE(F10,LEFT(F10,SEARCH(",",F10)),""),SEARCH(",",SUBSTITUTE(F10,LEFT(F10,SEARCH(",",F10)),""))),SEARCH(")",LEFT(SUBSTITUTE(F10,LEFT(F10,SEARCH(",",F10)),""),SEARCH(",",SUBSTITUTE(F10,LEFT(F10,SEARCH(",",F10)),""))))),SEARCH("'",LEFT(LEFT(SUBSTITUTE(F10,LEFT(F10,SEARCH(",",F10)),""),SEARCH(",",SUBSTITUTE(F10,LEFT(F10,SEARCH(",",F10)),""))),SEARCH(")",LEFT(SUBSTITUTE(F10,LEFT(F10,SEARCH(",",F10)),""),SEARCH(",",SUBSTITUTE(F10,LEFT(F10,SEARCH(",",F10)),""))))))),""),")",""),VLOOKUP(J10,Breachs!B:D,3,FALSE)),IF(ISNUMBER(FIND(")",J10)),"20"&amp;SUBSTITUTE(LEFT(SUBSTITUTE(SUBSTITUTE(F10,LEFT(F10,SEARCH(",",F10)),""),LEFT(SUBSTITUTE(F10,LEFT(F10,SEARCH(",",F10)),""),SEARCH("'",SUBSTITUTE(F10,LEFT(F10,SEARCH(",",F10)),""))),""),SEARCH(")",SUBSTITUTE(SUBSTITUTE(F10,LEFT(F10,SEARCH(",",F10)),""),LEFT(SUBSTITUTE(F10,LEFT(F10,SEARCH(",",F10)),""),SEARCH("'",SUBSTITUTE(F10,LEFT(F10,SEARCH(",",F10)),""))),""))),")",""),VLOOKUP(J10,Breachs!B:D,3,FALSE))))</f>
        <v>2014</v>
      </c>
      <c r="P10" s="108" t="str">
        <f>IF(G10&lt;3,"",IF(G10&gt;3,IF(ISNUMBER(FIND(")",K10)),"20"&amp;SUBSTITUTE(SUBSTITUTE(LEFT(LEFT(SUBSTITUTE(SUBSTITUTE(F10,LEFT(F10,SEARCH(",",F10)),""),LEFT(SUBSTITUTE(F10,LEFT(F10,SEARCH(",",F10)),""),SEARCH(",",SUBSTITUTE(F10,LEFT(F10,SEARCH(",",F10)),""))),""),SEARCH(",",SUBSTITUTE(SUBSTITUTE(F10,LEFT(F10,SEARCH(",",F10)),""),LEFT(SUBSTITUTE(F10,LEFT(F10,SEARCH(",",F10)),""),SEARCH(",",SUBSTITUTE(F10,LEFT(F10,SEARCH(",",F10)),""))),""))),SEARCH(")",LEFT(SUBSTITUTE(SUBSTITUTE(F10,LEFT(F10,SEARCH(",",F10)),""),LEFT(SUBSTITUTE(F10,LEFT(F10,SEARCH(",",F10)),""),SEARCH(",",SUBSTITUTE(F10,LEFT(F10,SEARCH(",",F10)),""))),""),SEARCH(",",SUBSTITUTE(SUBSTITUTE(F10,LEFT(F10,SEARCH(",",F10)),""),LEFT(SUBSTITUTE(F10,LEFT(F10,SEARCH(",",F10)),""),SEARCH(",",SUBSTITUTE(F10,LEFT(F10,SEARCH(",",F10)),""))),""))))),LEFT(LEFT(LEFT(SUBSTITUTE(SUBSTITUTE(F10,LEFT(F10,SEARCH(",",F10)),""),LEFT(SUBSTITUTE(F10,LEFT(F10,SEARCH(",",F10)),""),SEARCH(",",SUBSTITUTE(F10,LEFT(F10,SEARCH(",",F10)),""))),""),SEARCH(",",SUBSTITUTE(SUBSTITUTE(F10,LEFT(F10,SEARCH(",",F10)),""),LEFT(SUBSTITUTE(F10,LEFT(F10,SEARCH(",",F10)),""),SEARCH(",",SUBSTITUTE(F10,LEFT(F10,SEARCH(",",F10)),""))),""))),SEARCH(")",LEFT(SUBSTITUTE(SUBSTITUTE(F10,LEFT(F10,SEARCH(",",F10)),""),LEFT(SUBSTITUTE(F10,LEFT(F10,SEARCH(",",F10)),""),SEARCH(",",SUBSTITUTE(F10,LEFT(F10,SEARCH(",",F10)),""))),""),SEARCH(",",SUBSTITUTE(SUBSTITUTE(F10,LEFT(F10,SEARCH(",",F10)),""),LEFT(SUBSTITUTE(F10,LEFT(F10,SEARCH(",",F10)),""),SEARCH(",",SUBSTITUTE(F10,LEFT(F10,SEARCH(",",F10)),""))),""))))),SEARCH("'",LEFT(LEFT(SUBSTITUTE(SUBSTITUTE(F10,LEFT(F10,SEARCH(",",F10)),""),LEFT(SUBSTITUTE(F10,LEFT(F10,SEARCH(",",F10)),""),SEARCH(",",SUBSTITUTE(F10,LEFT(F10,SEARCH(",",F10)),""))),""),SEARCH(",",SUBSTITUTE(SUBSTITUTE(F10,LEFT(F10,SEARCH(",",F10)),""),LEFT(SUBSTITUTE(F10,LEFT(F10,SEARCH(",",F10)),""),SEARCH(",",SUBSTITUTE(F10,LEFT(F10,SEARCH(",",F10)),""))),""))),SEARCH(")",LEFT(SUBSTITUTE(SUBSTITUTE(F10,LEFT(F10,SEARCH(",",F10)),""),LEFT(SUBSTITUTE(F10,LEFT(F10,SEARCH(",",F10)),""),SEARCH(",",SUBSTITUTE(F10,LEFT(F10,SEARCH(",",F10)),""))),""),SEARCH(",",SUBSTITUTE(SUBSTITUTE(F10,LEFT(F10,SEARCH(",",F10)),""),LEFT(SUBSTITUTE(F10,LEFT(F10,SEARCH(",",F10)),""),SEARCH(",",SUBSTITUTE(F10,LEFT(F10,SEARCH(",",F10)),""))),""))))))),""),")",""),VLOOKUP(K10,Breachs!B:D,3,FALSE)),IF(ISNUMBER(FIND(")",K10)),"20"&amp;SUBSTITUTE(SUBSTITUTE(LEFT(SUBSTITUTE(SUBSTITUTE(F10,LEFT(F10,SEARCH(",",F10)),""),LEFT(SUBSTITUTE(F10,LEFT(F10,SEARCH(",",F10)),""),SEARCH(",",SUBSTITUTE(F10,LEFT(F10,SEARCH(",",F10)),""))),""),SEARCH(")",SUBSTITUTE(SUBSTITUTE(F10,LEFT(F10,SEARCH(",",F10)),""),LEFT(SUBSTITUTE(F10,LEFT(F10,SEARCH(",",F10)),""),SEARCH(",",SUBSTITUTE(F10,LEFT(F10,SEARCH(",",F10)),""))),""))),LEFT(LEFT(SUBSTITUTE(SUBSTITUTE(F10,LEFT(F10,SEARCH(",",F10)),""),LEFT(SUBSTITUTE(F10,LEFT(F10,SEARCH(",",F10)),""),SEARCH(",",SUBSTITUTE(F10,LEFT(F10,SEARCH(",",F10)),""))),""),SEARCH(")",SUBSTITUTE(SUBSTITUTE(F10,LEFT(F10,SEARCH(",",F10)),""),LEFT(SUBSTITUTE(F10,LEFT(F10,SEARCH(",",F10)),""),SEARCH(",",SUBSTITUTE(F10,LEFT(F10,SEARCH(",",F10)),""))),""))),SEARCH("'",LEFT(SUBSTITUTE(SUBSTITUTE(F10,LEFT(F10,SEARCH(",",F10)),""),LEFT(SUBSTITUTE(F10,LEFT(F10,SEARCH(",",F10)),""),SEARCH(",",SUBSTITUTE(F10,LEFT(F10,SEARCH(",",F10)),""))),""),SEARCH(")",SUBSTITUTE(SUBSTITUTE(F10,LEFT(F10,SEARCH(",",F10)),""),LEFT(SUBSTITUTE(F10,LEFT(F10,SEARCH(",",F10)),""),SEARCH(",",SUBSTITUTE(F10,LEFT(F10,SEARCH(",",F10)),""))),""))))),""),")",""),VLOOKUP(K10,Breachs!B:D,3,FALSE))))</f>
        <v>2014</v>
      </c>
      <c r="Q10" s="108">
        <f>IF(G10&lt;4,"",IF(G10&gt;4,IF(ISNUMBER(FIND(")",L10)),"20"&amp;SUBSTITUTE(SUBSTITUTE(LEFT(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,SEARCH(")",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)),LEFT(LEFT(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,SEARCH(")",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)),SEARCH("'",LEFT(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,SEARCH(")",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)))),""),")",""),VLOOKUP(L10,Breachs!B:D,3,FALSE)),IF(ISNUMBER(FIND(")",L10)),"20"&amp;SUBSTITUTE(SUBSTITUTE(LEFT(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,SEARCH(")",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)),LEFT(LEFT(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,SEARCH(")",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)),SEARCH("'",LEFT(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,SEARCH(")",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)))),""),")",""),VLOOKUP(L10,Breachs!B:D,3,FALSE))))</f>
        <v>2016</v>
      </c>
      <c r="R10" s="108">
        <f>IF(G10=5,IF(ISNUMBER(FIND(")",M10)),"20"&amp;SUBSTITUTE(SUBSTITUTE(LEFT(SUBSTITUTE(SUBSTITUTE(SUBSTITUTE(S10,LEFT(S10,SEARCH(",",S10)),""),LEFT(SUBSTITUTE(S10,LEFT(S10,SEARCH(",",S10)),""),SEARCH(",",SUBSTITUTE(S10,LEFT(S10,SEARCH(",",S10)),""))),""),LEFT(SUBSTITUTE(SUBSTITUTE(S10,LEFT(S10,SEARCH(",",S10)),""),LEFT(SUBSTITUTE(S10,LEFT(S10,SEARCH(",",S10)),""),SEARCH(",",SUBSTITUTE(S10,LEFT(S10,SEARCH(",",S10)),""))),""),SEARCH(",",SUBSTITUTE(SUBSTITUTE(S10,LEFT(S10,SEARCH(",",S10)),""),LEFT(SUBSTITUTE(S10,LEFT(S10,SEARCH(",",S10)),""),SEARCH(",",SUBSTITUTE(S10,LEFT(S10,SEARCH(",",S10)),""))),""))),""),SEARCH(")",SUBSTITUTE(SUBSTITUTE(SUBSTITUTE(S10,LEFT(S10,SEARCH(",",S10)),""),LEFT(SUBSTITUTE(S10,LEFT(S10,SEARCH(",",S10)),""),SEARCH(",",SUBSTITUTE(S10,LEFT(S10,SEARCH(",",S10)),""))),""),LEFT(SUBSTITUTE(SUBSTITUTE(S10,LEFT(S10,SEARCH(",",S10)),""),LEFT(SUBSTITUTE(S10,LEFT(S10,SEARCH(",",S10)),""),SEARCH(",",SUBSTITUTE(S10,LEFT(S10,SEARCH(",",S10)),""))),""),SEARCH(",",SUBSTITUTE(SUBSTITUTE(S10,LEFT(S10,SEARCH(",",S10)),""),LEFT(SUBSTITUTE(S10,LEFT(S10,SEARCH(",",S10)),""),SEARCH(",",SUBSTITUTE(S10,LEFT(S10,SEARCH(",",S10)),""))),""))),""))),LEFT(LEFT(SUBSTITUTE(SUBSTITUTE(SUBSTITUTE(S10,LEFT(S10,SEARCH(",",S10)),""),LEFT(SUBSTITUTE(S10,LEFT(S10,SEARCH(",",S10)),""),SEARCH(",",SUBSTITUTE(S10,LEFT(S10,SEARCH(",",S10)),""))),""),LEFT(SUBSTITUTE(SUBSTITUTE(S10,LEFT(S10,SEARCH(",",S10)),""),LEFT(SUBSTITUTE(S10,LEFT(S10,SEARCH(",",S10)),""),SEARCH(",",SUBSTITUTE(S10,LEFT(S10,SEARCH(",",S10)),""))),""),SEARCH(",",SUBSTITUTE(SUBSTITUTE(S10,LEFT(S10,SEARCH(",",S10)),""),LEFT(SUBSTITUTE(S10,LEFT(S10,SEARCH(",",S10)),""),SEARCH(",",SUBSTITUTE(S10,LEFT(S10,SEARCH(",",S10)),""))),""))),""),SEARCH(")",SUBSTITUTE(SUBSTITUTE(SUBSTITUTE(S10,LEFT(S10,SEARCH(",",S10)),""),LEFT(SUBSTITUTE(S10,LEFT(S10,SEARCH(",",S10)),""),SEARCH(",",SUBSTITUTE(S10,LEFT(S10,SEARCH(",",S10)),""))),""),LEFT(SUBSTITUTE(SUBSTITUTE(S10,LEFT(S10,SEARCH(",",S10)),""),LEFT(SUBSTITUTE(S10,LEFT(S10,SEARCH(",",S10)),""),SEARCH(",",SUBSTITUTE(S10,LEFT(S10,SEARCH(",",S10)),""))),""),SEARCH(",",SUBSTITUTE(SUBSTITUTE(S10,LEFT(S10,SEARCH(",",S10)),""),LEFT(SUBSTITUTE(S10,LEFT(S10,SEARCH(",",S10)),""),SEARCH(",",SUBSTITUTE(S10,LEFT(S10,SEARCH(",",S10)),""))),""))),""))),SEARCH("'",LEFT(SUBSTITUTE(SUBSTITUTE(SUBSTITUTE(S10,LEFT(S10,SEARCH(",",S10)),""),LEFT(SUBSTITUTE(S10,LEFT(S10,SEARCH(",",S10)),""),SEARCH(",",SUBSTITUTE(S10,LEFT(S10,SEARCH(",",S10)),""))),""),LEFT(SUBSTITUTE(SUBSTITUTE(S10,LEFT(S10,SEARCH(",",S10)),""),LEFT(SUBSTITUTE(S10,LEFT(S10,SEARCH(",",S10)),""),SEARCH(",",SUBSTITUTE(S10,LEFT(S10,SEARCH(",",S10)),""))),""),SEARCH(",",SUBSTITUTE(SUBSTITUTE(S10,LEFT(S10,SEARCH(",",S10)),""),LEFT(SUBSTITUTE(S10,LEFT(S10,SEARCH(",",S10)),""),SEARCH(",",SUBSTITUTE(S10,LEFT(S10,SEARCH(",",S10)),""))),""))),""),SEARCH(")",SUBSTITUTE(SUBSTITUTE(SUBSTITUTE(S10,LEFT(S10,SEARCH(",",S10)),""),LEFT(SUBSTITUTE(S10,LEFT(S10,SEARCH(",",S10)),""),SEARCH(",",SUBSTITUTE(S10,LEFT(S10,SEARCH(",",S10)),""))),""),LEFT(SUBSTITUTE(SUBSTITUTE(S10,LEFT(S10,SEARCH(",",S10)),""),LEFT(SUBSTITUTE(S10,LEFT(S10,SEARCH(",",S10)),""),SEARCH(",",SUBSTITUTE(S10,LEFT(S10,SEARCH(",",S10)),""))),""),SEARCH(",",SUBSTITUTE(SUBSTITUTE(S10,LEFT(S10,SEARCH(",",S10)),""),LEFT(SUBSTITUTE(S10,LEFT(S10,SEARCH(",",S10)),""),SEARCH(",",SUBSTITUTE(S10,LEFT(S10,SEARCH(",",S10)),""))),""))),""))))),""),")",""),VLOOKUP(M10,Breachs!B:D,3,FALSE)),"")</f>
        <v>2016</v>
      </c>
      <c r="S10" s="108" t="e">
        <f t="shared" si="4"/>
        <v>#VALUE!</v>
      </c>
      <c r="T10" s="108" t="str">
        <f>IF(F10="","",IF(ISNUMBER(FIND("'",I10)),VLOOKUP(SUBSTITUTE(RIGHT(LEFT(I10,SEARCH("'",I10)),5)," '",""),Breachs!P:Q,2,FALSE),VLOOKUP(I10,Breachs!B:D,2,FALSE)))</f>
        <v>Agosto</v>
      </c>
      <c r="U10" s="108" t="str">
        <f>IF(G10&lt;2,"",IF(ISNUMBER(FIND("'",J10)),VLOOKUP(SUBSTITUTE(RIGHT(LEFT(J10,SEARCH("'",J10)),5)," '",""),Breachs!P:Q,2,FALSE),VLOOKUP(J10,Breachs!B:D,2,FALSE)))</f>
        <v>Dezembro</v>
      </c>
      <c r="V10" s="107" t="str">
        <f>IF(G10&lt;3,"",IF(ISNUMBER(FIND("'",K10)),VLOOKUP(SUBSTITUTE(RIGHT(LEFT(K10,SEARCH("'",K10)),5)," '",""),Breachs!P:Q,2,FALSE),VLOOKUP(K10,Breachs!B:D,2,FALSE)))</f>
        <v>Dezembro</v>
      </c>
      <c r="W10" s="107" t="str">
        <f>IF(G10&lt;4,"",IF(ISNUMBER(FIND("'",L10)),VLOOKUP(SUBSTITUTE(RIGHT(LEFT(L10,SEARCH("'",L10)),5)," '",""),Breachs!P:Q,2,FALSE),VLOOKUP(L10,Breachs!B:D,2,FALSE)))</f>
        <v>Dezembro</v>
      </c>
      <c r="X10" s="107" t="str">
        <f>IF(G10&lt;5,"",IF(ISNUMBER(FIND("'",M10)),VLOOKUP(SUBSTITUTE(RIGHT(LEFT(M10,SEARCH("'",M10)),5)," '",""),Breachs!P:Q,2,FALSE),VLOOKUP(M10,Breachs!B:D,2,FALSE)))</f>
        <v>Dezembro</v>
      </c>
      <c r="Y10" s="34" t="str">
        <f>IFERROR(VLOOKUP(B10,BGU!A:B,2),"")</f>
        <v>GILMAR JOAO MORESCO</v>
      </c>
      <c r="Z10" s="34" t="str">
        <f>TEXT(IFERROR(VLOOKUP(B10,BGU!A:C,3),""),"0000-000-000-0000")</f>
        <v>0595-000-000-0000</v>
      </c>
      <c r="AA10" s="34" t="str">
        <f t="shared" si="5"/>
        <v>0595</v>
      </c>
      <c r="AB10" s="34" t="str">
        <f>IFERROR(VLOOKUP(B10,BGU!A:F,6),"")</f>
        <v>00000</v>
      </c>
      <c r="AC10" s="34" t="str">
        <f>IFERROR(VLOOKUP(B10,BGU!A:G,7),"")</f>
        <v>SEM FUNCAO</v>
      </c>
      <c r="AD10" s="34" t="str">
        <f t="shared" si="6"/>
        <v>000</v>
      </c>
    </row>
    <row r="11" spans="1:30" ht="15" customHeight="1" x14ac:dyDescent="0.25">
      <c r="A11" s="33" t="s">
        <v>335</v>
      </c>
      <c r="B11" s="33" t="s">
        <v>356</v>
      </c>
      <c r="C11" s="33" t="s">
        <v>186</v>
      </c>
      <c r="D11" s="33" t="s">
        <v>207</v>
      </c>
      <c r="F11" s="33" t="s">
        <v>167</v>
      </c>
      <c r="G11" s="31">
        <f t="shared" si="0"/>
        <v>1</v>
      </c>
      <c r="H11" s="31" t="b">
        <f t="shared" si="7"/>
        <v>1</v>
      </c>
      <c r="I11" s="105" t="str">
        <f t="shared" si="8"/>
        <v>No title (5 Jun '15): http://pastebin.com/CnaZ8ev4</v>
      </c>
      <c r="J11" s="105" t="str">
        <f t="shared" si="9"/>
        <v/>
      </c>
      <c r="K11" s="106" t="str">
        <f t="shared" si="1"/>
        <v/>
      </c>
      <c r="L11" s="106" t="str">
        <f t="shared" si="2"/>
        <v/>
      </c>
      <c r="M11" s="105" t="str">
        <f t="shared" si="3"/>
        <v/>
      </c>
      <c r="N11" s="107" t="str">
        <f>IF(F11="","",IF(ISNUMBER(FIND(")",I11)),"20"&amp;SUBSTITUTE(RIGHT(SUBSTITUTE(LEFT(F11,SEARCH(")",F11)),LEFT(LEFT(F11,SEARCH(")",F11)),SEARCH("(",LEFT(F11,SEARCH(")",F11)))),""),3),")",""),VLOOKUP(I11,Breachs!B:D,3,FALSE)))</f>
        <v>2015</v>
      </c>
      <c r="O11" s="108" t="str">
        <f>IF(G11&lt;2,"",IF(G11&gt;2,IF(ISNUMBER(FIND(")",J11)),"20"&amp;SUBSTITUTE(SUBSTITUTE(LEFT(LEFT(SUBSTITUTE(F11,LEFT(F11,SEARCH(",",F11)),""),SEARCH(",",SUBSTITUTE(F11,LEFT(F11,SEARCH(",",F11)),""))),SEARCH(")",LEFT(SUBSTITUTE(F11,LEFT(F11,SEARCH(",",F11)),""),SEARCH(",",SUBSTITUTE(F11,LEFT(F11,SEARCH(",",F11)),""))))),LEFT(LEFT(LEFT(SUBSTITUTE(F11,LEFT(F11,SEARCH(",",F11)),""),SEARCH(",",SUBSTITUTE(F11,LEFT(F11,SEARCH(",",F11)),""))),SEARCH(")",LEFT(SUBSTITUTE(F11,LEFT(F11,SEARCH(",",F11)),""),SEARCH(",",SUBSTITUTE(F11,LEFT(F11,SEARCH(",",F11)),""))))),SEARCH("'",LEFT(LEFT(SUBSTITUTE(F11,LEFT(F11,SEARCH(",",F11)),""),SEARCH(",",SUBSTITUTE(F11,LEFT(F11,SEARCH(",",F11)),""))),SEARCH(")",LEFT(SUBSTITUTE(F11,LEFT(F11,SEARCH(",",F11)),""),SEARCH(",",SUBSTITUTE(F11,LEFT(F11,SEARCH(",",F11)),""))))))),""),")",""),VLOOKUP(J11,Breachs!B:D,3,FALSE)),IF(ISNUMBER(FIND(")",J11)),"20"&amp;SUBSTITUTE(LEFT(SUBSTITUTE(SUBSTITUTE(F11,LEFT(F11,SEARCH(",",F11)),""),LEFT(SUBSTITUTE(F11,LEFT(F11,SEARCH(",",F11)),""),SEARCH("'",SUBSTITUTE(F11,LEFT(F11,SEARCH(",",F11)),""))),""),SEARCH(")",SUBSTITUTE(SUBSTITUTE(F11,LEFT(F11,SEARCH(",",F11)),""),LEFT(SUBSTITUTE(F11,LEFT(F11,SEARCH(",",F11)),""),SEARCH("'",SUBSTITUTE(F11,LEFT(F11,SEARCH(",",F11)),""))),""))),")",""),VLOOKUP(J11,Breachs!B:D,3,FALSE))))</f>
        <v/>
      </c>
      <c r="P11" s="108"/>
      <c r="Q11" s="108" t="str">
        <f>IF(G11&lt;4,"",IF(G11&gt;4,IF(ISNUMBER(FIND(")",L11)),"20"&amp;SUBSTITUTE(SUBSTITUTE(LEFT(SUBSTITUTE(SUBSTITUTE(SUBSTITUTE(L11,LEFT(L11,SEARCH(",",L11)),""),LEFT(SUBSTITUTE(L11,LEFT(L11,SEARCH(",",L11)),""),SEARCH(",",SUBSTITUTE(L11,LEFT(L11,SEARCH(",",L11)),""))),""),LEFT(SUBSTITUTE(SUBSTITUTE(L11,LEFT(L11,SEARCH(",",L11)),""),LEFT(SUBSTITUTE(L11,LEFT(L11,SEARCH(",",L11)),""),SEARCH(",",SUBSTITUTE(L11,LEFT(L11,SEARCH(",",L11)),""))),""),SEARCH(",",SUBSTITUTE(SUBSTITUTE(L11,LEFT(L11,SEARCH(",",L11)),""),LEFT(SUBSTITUTE(L11,LEFT(L11,SEARCH(",",L11)),""),SEARCH(",",SUBSTITUTE(L11,LEFT(L11,SEARCH(",",L11)),""))),""))),""),SEARCH(")",SUBSTITUTE(SUBSTITUTE(SUBSTITUTE(L11,LEFT(L11,SEARCH(",",L11)),""),LEFT(SUBSTITUTE(L11,LEFT(L11,SEARCH(",",L11)),""),SEARCH(",",SUBSTITUTE(L11,LEFT(L11,SEARCH(",",L11)),""))),""),LEFT(SUBSTITUTE(SUBSTITUTE(L11,LEFT(L11,SEARCH(",",L11)),""),LEFT(SUBSTITUTE(L11,LEFT(L11,SEARCH(",",L11)),""),SEARCH(",",SUBSTITUTE(L11,LEFT(L11,SEARCH(",",L11)),""))),""),SEARCH(",",SUBSTITUTE(SUBSTITUTE(L11,LEFT(L11,SEARCH(",",L11)),""),LEFT(SUBSTITUTE(L11,LEFT(L11,SEARCH(",",L11)),""),SEARCH(",",SUBSTITUTE(L11,LEFT(L11,SEARCH(",",L11)),""))),""))),""))),LEFT(LEFT(SUBSTITUTE(SUBSTITUTE(SUBSTITUTE(L11,LEFT(L11,SEARCH(",",L11)),""),LEFT(SUBSTITUTE(L11,LEFT(L11,SEARCH(",",L11)),""),SEARCH(",",SUBSTITUTE(L11,LEFT(L11,SEARCH(",",L11)),""))),""),LEFT(SUBSTITUTE(SUBSTITUTE(L11,LEFT(L11,SEARCH(",",L11)),""),LEFT(SUBSTITUTE(L11,LEFT(L11,SEARCH(",",L11)),""),SEARCH(",",SUBSTITUTE(L11,LEFT(L11,SEARCH(",",L11)),""))),""),SEARCH(",",SUBSTITUTE(SUBSTITUTE(L11,LEFT(L11,SEARCH(",",L11)),""),LEFT(SUBSTITUTE(L11,LEFT(L11,SEARCH(",",L11)),""),SEARCH(",",SUBSTITUTE(L11,LEFT(L11,SEARCH(",",L11)),""))),""))),""),SEARCH(")",SUBSTITUTE(SUBSTITUTE(SUBSTITUTE(L11,LEFT(L11,SEARCH(",",L11)),""),LEFT(SUBSTITUTE(L11,LEFT(L11,SEARCH(",",L11)),""),SEARCH(",",SUBSTITUTE(L11,LEFT(L11,SEARCH(",",L11)),""))),""),LEFT(SUBSTITUTE(SUBSTITUTE(L11,LEFT(L11,SEARCH(",",L11)),""),LEFT(SUBSTITUTE(L11,LEFT(L11,SEARCH(",",L11)),""),SEARCH(",",SUBSTITUTE(L11,LEFT(L11,SEARCH(",",L11)),""))),""),SEARCH(",",SUBSTITUTE(SUBSTITUTE(L11,LEFT(L11,SEARCH(",",L11)),""),LEFT(SUBSTITUTE(L11,LEFT(L11,SEARCH(",",L11)),""),SEARCH(",",SUBSTITUTE(L11,LEFT(L11,SEARCH(",",L11)),""))),""))),""))),SEARCH("'",LEFT(SUBSTITUTE(SUBSTITUTE(SUBSTITUTE(L11,LEFT(L11,SEARCH(",",L11)),""),LEFT(SUBSTITUTE(L11,LEFT(L11,SEARCH(",",L11)),""),SEARCH(",",SUBSTITUTE(L11,LEFT(L11,SEARCH(",",L11)),""))),""),LEFT(SUBSTITUTE(SUBSTITUTE(L11,LEFT(L11,SEARCH(",",L11)),""),LEFT(SUBSTITUTE(L11,LEFT(L11,SEARCH(",",L11)),""),SEARCH(",",SUBSTITUTE(L11,LEFT(L11,SEARCH(",",L11)),""))),""),SEARCH(",",SUBSTITUTE(SUBSTITUTE(L11,LEFT(L11,SEARCH(",",L11)),""),LEFT(SUBSTITUTE(L11,LEFT(L11,SEARCH(",",L11)),""),SEARCH(",",SUBSTITUTE(L11,LEFT(L11,SEARCH(",",L11)),""))),""))),""),SEARCH(")",SUBSTITUTE(SUBSTITUTE(SUBSTITUTE(L11,LEFT(L11,SEARCH(",",L11)),""),LEFT(SUBSTITUTE(L11,LEFT(L11,SEARCH(",",L11)),""),SEARCH(",",SUBSTITUTE(L11,LEFT(L11,SEARCH(",",L11)),""))),""),LEFT(SUBSTITUTE(SUBSTITUTE(L11,LEFT(L11,SEARCH(",",L11)),""),LEFT(SUBSTITUTE(L11,LEFT(L11,SEARCH(",",L11)),""),SEARCH(",",SUBSTITUTE(L11,LEFT(L11,SEARCH(",",L11)),""))),""),SEARCH(",",SUBSTITUTE(SUBSTITUTE(L11,LEFT(L11,SEARCH(",",L11)),""),LEFT(SUBSTITUTE(L11,LEFT(L11,SEARCH(",",L11)),""),SEARCH(",",SUBSTITUTE(L11,LEFT(L11,SEARCH(",",L11)),""))),""))),""))))),""),")",""),VLOOKUP(L11,Breachs!B:D,3,FALSE)),IF(ISNUMBER(FIND(")",L11)),"20"&amp;SUBSTITUTE(SUBSTITUTE(LEFT(SUBSTITUTE(SUBSTITUTE(SUBSTITUTE(L11,LEFT(L11,SEARCH(",",L11)),""),LEFT(SUBSTITUTE(L11,LEFT(L11,SEARCH(",",L11)),""),SEARCH(",",SUBSTITUTE(L11,LEFT(L11,SEARCH(",",L11)),""))),""),LEFT(SUBSTITUTE(SUBSTITUTE(L11,LEFT(L11,SEARCH(",",L11)),""),LEFT(SUBSTITUTE(L11,LEFT(L11,SEARCH(",",L11)),""),SEARCH(",",SUBSTITUTE(L11,LEFT(L11,SEARCH(",",L11)),""))),""),SEARCH(",",SUBSTITUTE(SUBSTITUTE(L11,LEFT(L11,SEARCH(",",L11)),""),LEFT(SUBSTITUTE(L11,LEFT(L11,SEARCH(",",L11)),""),SEARCH(",",SUBSTITUTE(L11,LEFT(L11,SEARCH(",",L11)),""))),""))),""),SEARCH(")",SUBSTITUTE(SUBSTITUTE(SUBSTITUTE(L11,LEFT(L11,SEARCH(",",L11)),""),LEFT(SUBSTITUTE(L11,LEFT(L11,SEARCH(",",L11)),""),SEARCH(",",SUBSTITUTE(L11,LEFT(L11,SEARCH(",",L11)),""))),""),LEFT(SUBSTITUTE(SUBSTITUTE(L11,LEFT(L11,SEARCH(",",L11)),""),LEFT(SUBSTITUTE(L11,LEFT(L11,SEARCH(",",L11)),""),SEARCH(",",SUBSTITUTE(L11,LEFT(L11,SEARCH(",",L11)),""))),""),SEARCH(",",SUBSTITUTE(SUBSTITUTE(L11,LEFT(L11,SEARCH(",",L11)),""),LEFT(SUBSTITUTE(L11,LEFT(L11,SEARCH(",",L11)),""),SEARCH(",",SUBSTITUTE(L11,LEFT(L11,SEARCH(",",L11)),""))),""))),""))),LEFT(LEFT(SUBSTITUTE(SUBSTITUTE(SUBSTITUTE(L11,LEFT(L11,SEARCH(",",L11)),""),LEFT(SUBSTITUTE(L11,LEFT(L11,SEARCH(",",L11)),""),SEARCH(",",SUBSTITUTE(L11,LEFT(L11,SEARCH(",",L11)),""))),""),LEFT(SUBSTITUTE(SUBSTITUTE(L11,LEFT(L11,SEARCH(",",L11)),""),LEFT(SUBSTITUTE(L11,LEFT(L11,SEARCH(",",L11)),""),SEARCH(",",SUBSTITUTE(L11,LEFT(L11,SEARCH(",",L11)),""))),""),SEARCH(",",SUBSTITUTE(SUBSTITUTE(L11,LEFT(L11,SEARCH(",",L11)),""),LEFT(SUBSTITUTE(L11,LEFT(L11,SEARCH(",",L11)),""),SEARCH(",",SUBSTITUTE(L11,LEFT(L11,SEARCH(",",L11)),""))),""))),""),SEARCH(")",SUBSTITUTE(SUBSTITUTE(SUBSTITUTE(L11,LEFT(L11,SEARCH(",",L11)),""),LEFT(SUBSTITUTE(L11,LEFT(L11,SEARCH(",",L11)),""),SEARCH(",",SUBSTITUTE(L11,LEFT(L11,SEARCH(",",L11)),""))),""),LEFT(SUBSTITUTE(SUBSTITUTE(L11,LEFT(L11,SEARCH(",",L11)),""),LEFT(SUBSTITUTE(L11,LEFT(L11,SEARCH(",",L11)),""),SEARCH(",",SUBSTITUTE(L11,LEFT(L11,SEARCH(",",L11)),""))),""),SEARCH(",",SUBSTITUTE(SUBSTITUTE(L11,LEFT(L11,SEARCH(",",L11)),""),LEFT(SUBSTITUTE(L11,LEFT(L11,SEARCH(",",L11)),""),SEARCH(",",SUBSTITUTE(L11,LEFT(L11,SEARCH(",",L11)),""))),""))),""))),SEARCH("'",LEFT(SUBSTITUTE(SUBSTITUTE(SUBSTITUTE(L11,LEFT(L11,SEARCH(",",L11)),""),LEFT(SUBSTITUTE(L11,LEFT(L11,SEARCH(",",L11)),""),SEARCH(",",SUBSTITUTE(L11,LEFT(L11,SEARCH(",",L11)),""))),""),LEFT(SUBSTITUTE(SUBSTITUTE(L11,LEFT(L11,SEARCH(",",L11)),""),LEFT(SUBSTITUTE(L11,LEFT(L11,SEARCH(",",L11)),""),SEARCH(",",SUBSTITUTE(L11,LEFT(L11,SEARCH(",",L11)),""))),""),SEARCH(",",SUBSTITUTE(SUBSTITUTE(L11,LEFT(L11,SEARCH(",",L11)),""),LEFT(SUBSTITUTE(L11,LEFT(L11,SEARCH(",",L11)),""),SEARCH(",",SUBSTITUTE(L11,LEFT(L11,SEARCH(",",L11)),""))),""))),""),SEARCH(")",SUBSTITUTE(SUBSTITUTE(SUBSTITUTE(L11,LEFT(L11,SEARCH(",",L11)),""),LEFT(SUBSTITUTE(L11,LEFT(L11,SEARCH(",",L11)),""),SEARCH(",",SUBSTITUTE(L11,LEFT(L11,SEARCH(",",L11)),""))),""),LEFT(SUBSTITUTE(SUBSTITUTE(L11,LEFT(L11,SEARCH(",",L11)),""),LEFT(SUBSTITUTE(L11,LEFT(L11,SEARCH(",",L11)),""),SEARCH(",",SUBSTITUTE(L11,LEFT(L11,SEARCH(",",L11)),""))),""),SEARCH(",",SUBSTITUTE(SUBSTITUTE(L11,LEFT(L11,SEARCH(",",L11)),""),LEFT(SUBSTITUTE(L11,LEFT(L11,SEARCH(",",L11)),""),SEARCH(",",SUBSTITUTE(L11,LEFT(L11,SEARCH(",",L11)),""))),""))),""))))),""),")",""),VLOOKUP(L11,Breachs!B:D,3,FALSE))))</f>
        <v/>
      </c>
      <c r="R11" s="108" t="str">
        <f>IF(G11=5,IF(ISNUMBER(FIND(")",M11)),"20"&amp;SUBSTITUTE(SUBSTITUTE(LEFT(SUBSTITUTE(SUBSTITUTE(SUBSTITUTE(S11,LEFT(S11,SEARCH(",",S11)),""),LEFT(SUBSTITUTE(S11,LEFT(S11,SEARCH(",",S11)),""),SEARCH(",",SUBSTITUTE(S11,LEFT(S11,SEARCH(",",S11)),""))),""),LEFT(SUBSTITUTE(SUBSTITUTE(S11,LEFT(S11,SEARCH(",",S11)),""),LEFT(SUBSTITUTE(S11,LEFT(S11,SEARCH(",",S11)),""),SEARCH(",",SUBSTITUTE(S11,LEFT(S11,SEARCH(",",S11)),""))),""),SEARCH(",",SUBSTITUTE(SUBSTITUTE(S11,LEFT(S11,SEARCH(",",S11)),""),LEFT(SUBSTITUTE(S11,LEFT(S11,SEARCH(",",S11)),""),SEARCH(",",SUBSTITUTE(S11,LEFT(S11,SEARCH(",",S11)),""))),""))),""),SEARCH(")",SUBSTITUTE(SUBSTITUTE(SUBSTITUTE(S11,LEFT(S11,SEARCH(",",S11)),""),LEFT(SUBSTITUTE(S11,LEFT(S11,SEARCH(",",S11)),""),SEARCH(",",SUBSTITUTE(S11,LEFT(S11,SEARCH(",",S11)),""))),""),LEFT(SUBSTITUTE(SUBSTITUTE(S11,LEFT(S11,SEARCH(",",S11)),""),LEFT(SUBSTITUTE(S11,LEFT(S11,SEARCH(",",S11)),""),SEARCH(",",SUBSTITUTE(S11,LEFT(S11,SEARCH(",",S11)),""))),""),SEARCH(",",SUBSTITUTE(SUBSTITUTE(S11,LEFT(S11,SEARCH(",",S11)),""),LEFT(SUBSTITUTE(S11,LEFT(S11,SEARCH(",",S11)),""),SEARCH(",",SUBSTITUTE(S11,LEFT(S11,SEARCH(",",S11)),""))),""))),""))),LEFT(LEFT(SUBSTITUTE(SUBSTITUTE(SUBSTITUTE(S11,LEFT(S11,SEARCH(",",S11)),""),LEFT(SUBSTITUTE(S11,LEFT(S11,SEARCH(",",S11)),""),SEARCH(",",SUBSTITUTE(S11,LEFT(S11,SEARCH(",",S11)),""))),""),LEFT(SUBSTITUTE(SUBSTITUTE(S11,LEFT(S11,SEARCH(",",S11)),""),LEFT(SUBSTITUTE(S11,LEFT(S11,SEARCH(",",S11)),""),SEARCH(",",SUBSTITUTE(S11,LEFT(S11,SEARCH(",",S11)),""))),""),SEARCH(",",SUBSTITUTE(SUBSTITUTE(S11,LEFT(S11,SEARCH(",",S11)),""),LEFT(SUBSTITUTE(S11,LEFT(S11,SEARCH(",",S11)),""),SEARCH(",",SUBSTITUTE(S11,LEFT(S11,SEARCH(",",S11)),""))),""))),""),SEARCH(")",SUBSTITUTE(SUBSTITUTE(SUBSTITUTE(S11,LEFT(S11,SEARCH(",",S11)),""),LEFT(SUBSTITUTE(S11,LEFT(S11,SEARCH(",",S11)),""),SEARCH(",",SUBSTITUTE(S11,LEFT(S11,SEARCH(",",S11)),""))),""),LEFT(SUBSTITUTE(SUBSTITUTE(S11,LEFT(S11,SEARCH(",",S11)),""),LEFT(SUBSTITUTE(S11,LEFT(S11,SEARCH(",",S11)),""),SEARCH(",",SUBSTITUTE(S11,LEFT(S11,SEARCH(",",S11)),""))),""),SEARCH(",",SUBSTITUTE(SUBSTITUTE(S11,LEFT(S11,SEARCH(",",S11)),""),LEFT(SUBSTITUTE(S11,LEFT(S11,SEARCH(",",S11)),""),SEARCH(",",SUBSTITUTE(S11,LEFT(S11,SEARCH(",",S11)),""))),""))),""))),SEARCH("'",LEFT(SUBSTITUTE(SUBSTITUTE(SUBSTITUTE(S11,LEFT(S11,SEARCH(",",S11)),""),LEFT(SUBSTITUTE(S11,LEFT(S11,SEARCH(",",S11)),""),SEARCH(",",SUBSTITUTE(S11,LEFT(S11,SEARCH(",",S11)),""))),""),LEFT(SUBSTITUTE(SUBSTITUTE(S11,LEFT(S11,SEARCH(",",S11)),""),LEFT(SUBSTITUTE(S11,LEFT(S11,SEARCH(",",S11)),""),SEARCH(",",SUBSTITUTE(S11,LEFT(S11,SEARCH(",",S11)),""))),""),SEARCH(",",SUBSTITUTE(SUBSTITUTE(S11,LEFT(S11,SEARCH(",",S11)),""),LEFT(SUBSTITUTE(S11,LEFT(S11,SEARCH(",",S11)),""),SEARCH(",",SUBSTITUTE(S11,LEFT(S11,SEARCH(",",S11)),""))),""))),""),SEARCH(")",SUBSTITUTE(SUBSTITUTE(SUBSTITUTE(S11,LEFT(S11,SEARCH(",",S11)),""),LEFT(SUBSTITUTE(S11,LEFT(S11,SEARCH(",",S11)),""),SEARCH(",",SUBSTITUTE(S11,LEFT(S11,SEARCH(",",S11)),""))),""),LEFT(SUBSTITUTE(SUBSTITUTE(S11,LEFT(S11,SEARCH(",",S11)),""),LEFT(SUBSTITUTE(S11,LEFT(S11,SEARCH(",",S11)),""),SEARCH(",",SUBSTITUTE(S11,LEFT(S11,SEARCH(",",S11)),""))),""),SEARCH(",",SUBSTITUTE(SUBSTITUTE(S11,LEFT(S11,SEARCH(",",S11)),""),LEFT(SUBSTITUTE(S11,LEFT(S11,SEARCH(",",S11)),""),SEARCH(",",SUBSTITUTE(S11,LEFT(S11,SEARCH(",",S11)),""))),""))),""))))),""),")",""),VLOOKUP(M11,Breachs!B:D,3,FALSE)),"")</f>
        <v/>
      </c>
      <c r="S11" s="108" t="e">
        <f t="shared" si="4"/>
        <v>#VALUE!</v>
      </c>
      <c r="T11" s="108" t="str">
        <f>IF(F11="","",IF(ISNUMBER(FIND("'",I11)),VLOOKUP(SUBSTITUTE(RIGHT(LEFT(I11,SEARCH("'",I11)),5)," '",""),Breachs!P:Q,2,FALSE),VLOOKUP(I11,Breachs!B:D,2,FALSE)))</f>
        <v>Junho</v>
      </c>
      <c r="U11" s="108" t="str">
        <f>IF(G11&lt;2,"",IF(ISNUMBER(FIND("'",J11)),VLOOKUP(SUBSTITUTE(RIGHT(LEFT(J11,SEARCH("'",J11)),5)," '",""),Breachs!P:Q,2,FALSE),VLOOKUP(J11,Breachs!B:D,2,FALSE)))</f>
        <v/>
      </c>
      <c r="V11" s="107" t="str">
        <f>IF(G11&lt;3,"",IF(ISNUMBER(FIND("'",K11)),VLOOKUP(SUBSTITUTE(RIGHT(LEFT(K11,SEARCH("'",K11)),5)," '",""),Breachs!P:Q,2,FALSE),VLOOKUP(K11,Breachs!B:D,2,FALSE)))</f>
        <v/>
      </c>
      <c r="W11" s="107" t="str">
        <f>IF(G11&lt;4,"",IF(ISNUMBER(FIND("'",L11)),VLOOKUP(SUBSTITUTE(RIGHT(LEFT(L11,SEARCH("'",L11)),5)," '",""),Breachs!P:Q,2,FALSE),VLOOKUP(L11,Breachs!B:D,2,FALSE)))</f>
        <v/>
      </c>
      <c r="X11" s="107" t="str">
        <f>IF(G11&lt;5,"",IF(ISNUMBER(FIND("'",M11)),VLOOKUP(SUBSTITUTE(RIGHT(LEFT(M11,SEARCH("'",M11)),5)," '",""),Breachs!P:Q,2,FALSE),VLOOKUP(M11,Breachs!B:D,2,FALSE)))</f>
        <v/>
      </c>
      <c r="Y11" s="34" t="str">
        <f>IFERROR(VLOOKUP(B11,BGU!A:B,2),"")</f>
        <v>MOACIR JOSE HILBIG</v>
      </c>
      <c r="Z11" s="34" t="str">
        <f>TEXT(IFERROR(VLOOKUP(B11,BGU!A:C,3),""),"0000-000-000-0000")</f>
        <v>0125-000-000-0000</v>
      </c>
      <c r="AA11" s="34" t="str">
        <f t="shared" si="5"/>
        <v>0125</v>
      </c>
      <c r="AB11" s="34" t="str">
        <f>IFERROR(VLOOKUP(B11,BGU!A:F,6),"")</f>
        <v>00540</v>
      </c>
      <c r="AC11" s="34" t="str">
        <f>IFERROR(VLOOKUP(B11,BGU!A:G,7),"")</f>
        <v>GERENTE GERAL</v>
      </c>
      <c r="AD11" s="34" t="str">
        <f t="shared" si="6"/>
        <v>000</v>
      </c>
    </row>
    <row r="12" spans="1:30" ht="15" customHeight="1" x14ac:dyDescent="0.25">
      <c r="A12" s="33" t="s">
        <v>333</v>
      </c>
      <c r="B12" s="34" t="s">
        <v>204</v>
      </c>
      <c r="C12" s="33" t="s">
        <v>13</v>
      </c>
      <c r="D12" s="34" t="s">
        <v>362</v>
      </c>
      <c r="E12" s="34"/>
      <c r="F12" s="33" t="s">
        <v>3</v>
      </c>
      <c r="G12" s="31">
        <f t="shared" si="0"/>
        <v>1</v>
      </c>
      <c r="H12" s="31" t="b">
        <f t="shared" si="7"/>
        <v>0</v>
      </c>
      <c r="I12" s="105" t="str">
        <f t="shared" si="8"/>
        <v>LinkedIn</v>
      </c>
      <c r="J12" s="105" t="str">
        <f t="shared" si="9"/>
        <v/>
      </c>
      <c r="K12" s="106" t="str">
        <f t="shared" si="1"/>
        <v/>
      </c>
      <c r="L12" s="106" t="str">
        <f t="shared" si="2"/>
        <v/>
      </c>
      <c r="M12" s="105" t="str">
        <f t="shared" si="3"/>
        <v/>
      </c>
      <c r="N12" s="107">
        <f>IF(F12="","",IF(ISNUMBER(FIND(")",I12)),"20"&amp;SUBSTITUTE(RIGHT(SUBSTITUTE(LEFT(F12,SEARCH(")",F12)),LEFT(LEFT(F12,SEARCH(")",F12)),SEARCH("(",LEFT(F12,SEARCH(")",F12)))),""),3),")",""),VLOOKUP(I12,Breachs!B:D,3,FALSE)))</f>
        <v>2016</v>
      </c>
      <c r="O12" s="108" t="str">
        <f>IF(G12&lt;2,"",IF(G12&gt;2,IF(ISNUMBER(FIND(")",J12)),"20"&amp;SUBSTITUTE(SUBSTITUTE(LEFT(LEFT(SUBSTITUTE(F12,LEFT(F12,SEARCH(",",F12)),""),SEARCH(",",SUBSTITUTE(F12,LEFT(F12,SEARCH(",",F12)),""))),SEARCH(")",LEFT(SUBSTITUTE(F12,LEFT(F12,SEARCH(",",F12)),""),SEARCH(",",SUBSTITUTE(F12,LEFT(F12,SEARCH(",",F12)),""))))),LEFT(LEFT(LEFT(SUBSTITUTE(F12,LEFT(F12,SEARCH(",",F12)),""),SEARCH(",",SUBSTITUTE(F12,LEFT(F12,SEARCH(",",F12)),""))),SEARCH(")",LEFT(SUBSTITUTE(F12,LEFT(F12,SEARCH(",",F12)),""),SEARCH(",",SUBSTITUTE(F12,LEFT(F12,SEARCH(",",F12)),""))))),SEARCH("'",LEFT(LEFT(SUBSTITUTE(F12,LEFT(F12,SEARCH(",",F12)),""),SEARCH(",",SUBSTITUTE(F12,LEFT(F12,SEARCH(",",F12)),""))),SEARCH(")",LEFT(SUBSTITUTE(F12,LEFT(F12,SEARCH(",",F12)),""),SEARCH(",",SUBSTITUTE(F12,LEFT(F12,SEARCH(",",F12)),""))))))),""),")",""),VLOOKUP(J12,Breachs!B:D,3,FALSE)),IF(ISNUMBER(FIND(")",J12)),"20"&amp;SUBSTITUTE(LEFT(SUBSTITUTE(SUBSTITUTE(F12,LEFT(F12,SEARCH(",",F12)),""),LEFT(SUBSTITUTE(F12,LEFT(F12,SEARCH(",",F12)),""),SEARCH("'",SUBSTITUTE(F12,LEFT(F12,SEARCH(",",F12)),""))),""),SEARCH(")",SUBSTITUTE(SUBSTITUTE(F12,LEFT(F12,SEARCH(",",F12)),""),LEFT(SUBSTITUTE(F12,LEFT(F12,SEARCH(",",F12)),""),SEARCH("'",SUBSTITUTE(F12,LEFT(F12,SEARCH(",",F12)),""))),""))),")",""),VLOOKUP(J12,Breachs!B:D,3,FALSE))))</f>
        <v/>
      </c>
      <c r="P12" s="108" t="str">
        <f>IF(G12&lt;3,"",IF(G12&gt;3,IF(ISNUMBER(FIND(")",K12)),"20"&amp;SUBSTITUTE(SUBSTITUTE(LEFT(LEFT(SUBSTITUTE(SUBSTITUTE(F12,LEFT(F12,SEARCH(",",F12)),""),LEFT(SUBSTITUTE(F12,LEFT(F12,SEARCH(",",F12)),""),SEARCH(",",SUBSTITUTE(F12,LEFT(F12,SEARCH(",",F12)),""))),""),SEARCH(",",SUBSTITUTE(SUBSTITUTE(F12,LEFT(F12,SEARCH(",",F12)),""),LEFT(SUBSTITUTE(F12,LEFT(F12,SEARCH(",",F12)),""),SEARCH(",",SUBSTITUTE(F12,LEFT(F12,SEARCH(",",F12)),""))),""))),SEARCH(")",LEFT(SUBSTITUTE(SUBSTITUTE(F12,LEFT(F12,SEARCH(",",F12)),""),LEFT(SUBSTITUTE(F12,LEFT(F12,SEARCH(",",F12)),""),SEARCH(",",SUBSTITUTE(F12,LEFT(F12,SEARCH(",",F12)),""))),""),SEARCH(",",SUBSTITUTE(SUBSTITUTE(F12,LEFT(F12,SEARCH(",",F12)),""),LEFT(SUBSTITUTE(F12,LEFT(F12,SEARCH(",",F12)),""),SEARCH(",",SUBSTITUTE(F12,LEFT(F12,SEARCH(",",F12)),""))),""))))),LEFT(LEFT(LEFT(SUBSTITUTE(SUBSTITUTE(F12,LEFT(F12,SEARCH(",",F12)),""),LEFT(SUBSTITUTE(F12,LEFT(F12,SEARCH(",",F12)),""),SEARCH(",",SUBSTITUTE(F12,LEFT(F12,SEARCH(",",F12)),""))),""),SEARCH(",",SUBSTITUTE(SUBSTITUTE(F12,LEFT(F12,SEARCH(",",F12)),""),LEFT(SUBSTITUTE(F12,LEFT(F12,SEARCH(",",F12)),""),SEARCH(",",SUBSTITUTE(F12,LEFT(F12,SEARCH(",",F12)),""))),""))),SEARCH(")",LEFT(SUBSTITUTE(SUBSTITUTE(F12,LEFT(F12,SEARCH(",",F12)),""),LEFT(SUBSTITUTE(F12,LEFT(F12,SEARCH(",",F12)),""),SEARCH(",",SUBSTITUTE(F12,LEFT(F12,SEARCH(",",F12)),""))),""),SEARCH(",",SUBSTITUTE(SUBSTITUTE(F12,LEFT(F12,SEARCH(",",F12)),""),LEFT(SUBSTITUTE(F12,LEFT(F12,SEARCH(",",F12)),""),SEARCH(",",SUBSTITUTE(F12,LEFT(F12,SEARCH(",",F12)),""))),""))))),SEARCH("'",LEFT(LEFT(SUBSTITUTE(SUBSTITUTE(F12,LEFT(F12,SEARCH(",",F12)),""),LEFT(SUBSTITUTE(F12,LEFT(F12,SEARCH(",",F12)),""),SEARCH(",",SUBSTITUTE(F12,LEFT(F12,SEARCH(",",F12)),""))),""),SEARCH(",",SUBSTITUTE(SUBSTITUTE(F12,LEFT(F12,SEARCH(",",F12)),""),LEFT(SUBSTITUTE(F12,LEFT(F12,SEARCH(",",F12)),""),SEARCH(",",SUBSTITUTE(F12,LEFT(F12,SEARCH(",",F12)),""))),""))),SEARCH(")",LEFT(SUBSTITUTE(SUBSTITUTE(F12,LEFT(F12,SEARCH(",",F12)),""),LEFT(SUBSTITUTE(F12,LEFT(F12,SEARCH(",",F12)),""),SEARCH(",",SUBSTITUTE(F12,LEFT(F12,SEARCH(",",F12)),""))),""),SEARCH(",",SUBSTITUTE(SUBSTITUTE(F12,LEFT(F12,SEARCH(",",F12)),""),LEFT(SUBSTITUTE(F12,LEFT(F12,SEARCH(",",F12)),""),SEARCH(",",SUBSTITUTE(F12,LEFT(F12,SEARCH(",",F12)),""))),""))))))),""),")",""),VLOOKUP(K12,Breachs!B:D,3,FALSE)),IF(ISNUMBER(FIND(")",K12)),"20"&amp;SUBSTITUTE(SUBSTITUTE(LEFT(SUBSTITUTE(SUBSTITUTE(F12,LEFT(F12,SEARCH(",",F12)),""),LEFT(SUBSTITUTE(F12,LEFT(F12,SEARCH(",",F12)),""),SEARCH(",",SUBSTITUTE(F12,LEFT(F12,SEARCH(",",F12)),""))),""),SEARCH(")",SUBSTITUTE(SUBSTITUTE(F12,LEFT(F12,SEARCH(",",F12)),""),LEFT(SUBSTITUTE(F12,LEFT(F12,SEARCH(",",F12)),""),SEARCH(",",SUBSTITUTE(F12,LEFT(F12,SEARCH(",",F12)),""))),""))),LEFT(LEFT(SUBSTITUTE(SUBSTITUTE(F12,LEFT(F12,SEARCH(",",F12)),""),LEFT(SUBSTITUTE(F12,LEFT(F12,SEARCH(",",F12)),""),SEARCH(",",SUBSTITUTE(F12,LEFT(F12,SEARCH(",",F12)),""))),""),SEARCH(")",SUBSTITUTE(SUBSTITUTE(F12,LEFT(F12,SEARCH(",",F12)),""),LEFT(SUBSTITUTE(F12,LEFT(F12,SEARCH(",",F12)),""),SEARCH(",",SUBSTITUTE(F12,LEFT(F12,SEARCH(",",F12)),""))),""))),SEARCH("'",LEFT(SUBSTITUTE(SUBSTITUTE(F12,LEFT(F12,SEARCH(",",F12)),""),LEFT(SUBSTITUTE(F12,LEFT(F12,SEARCH(",",F12)),""),SEARCH(",",SUBSTITUTE(F12,LEFT(F12,SEARCH(",",F12)),""))),""),SEARCH(")",SUBSTITUTE(SUBSTITUTE(F12,LEFT(F12,SEARCH(",",F12)),""),LEFT(SUBSTITUTE(F12,LEFT(F12,SEARCH(",",F12)),""),SEARCH(",",SUBSTITUTE(F12,LEFT(F12,SEARCH(",",F12)),""))),""))))),""),")",""),VLOOKUP(K12,Breachs!B:D,3,FALSE))))</f>
        <v/>
      </c>
      <c r="Q12" s="108" t="str">
        <f>IF(G12&lt;4,"",IF(G12&gt;4,IF(ISNUMBER(FIND(")",L12)),"20"&amp;SUBSTITUTE(SUBSTITUTE(LEFT(SUBSTITUTE(SUBSTITUTE(SUBSTITUTE(L12,LEFT(L12,SEARCH(",",L12)),""),LEFT(SUBSTITUTE(L12,LEFT(L12,SEARCH(",",L12)),""),SEARCH(",",SUBSTITUTE(L12,LEFT(L12,SEARCH(",",L12)),""))),""),LEFT(SUBSTITUTE(SUBSTITUTE(L12,LEFT(L12,SEARCH(",",L12)),""),LEFT(SUBSTITUTE(L12,LEFT(L12,SEARCH(",",L12)),""),SEARCH(",",SUBSTITUTE(L12,LEFT(L12,SEARCH(",",L12)),""))),""),SEARCH(",",SUBSTITUTE(SUBSTITUTE(L12,LEFT(L12,SEARCH(",",L12)),""),LEFT(SUBSTITUTE(L12,LEFT(L12,SEARCH(",",L12)),""),SEARCH(",",SUBSTITUTE(L12,LEFT(L12,SEARCH(",",L12)),""))),""))),""),SEARCH(")",SUBSTITUTE(SUBSTITUTE(SUBSTITUTE(L12,LEFT(L12,SEARCH(",",L12)),""),LEFT(SUBSTITUTE(L12,LEFT(L12,SEARCH(",",L12)),""),SEARCH(",",SUBSTITUTE(L12,LEFT(L12,SEARCH(",",L12)),""))),""),LEFT(SUBSTITUTE(SUBSTITUTE(L12,LEFT(L12,SEARCH(",",L12)),""),LEFT(SUBSTITUTE(L12,LEFT(L12,SEARCH(",",L12)),""),SEARCH(",",SUBSTITUTE(L12,LEFT(L12,SEARCH(",",L12)),""))),""),SEARCH(",",SUBSTITUTE(SUBSTITUTE(L12,LEFT(L12,SEARCH(",",L12)),""),LEFT(SUBSTITUTE(L12,LEFT(L12,SEARCH(",",L12)),""),SEARCH(",",SUBSTITUTE(L12,LEFT(L12,SEARCH(",",L12)),""))),""))),""))),LEFT(LEFT(SUBSTITUTE(SUBSTITUTE(SUBSTITUTE(L12,LEFT(L12,SEARCH(",",L12)),""),LEFT(SUBSTITUTE(L12,LEFT(L12,SEARCH(",",L12)),""),SEARCH(",",SUBSTITUTE(L12,LEFT(L12,SEARCH(",",L12)),""))),""),LEFT(SUBSTITUTE(SUBSTITUTE(L12,LEFT(L12,SEARCH(",",L12)),""),LEFT(SUBSTITUTE(L12,LEFT(L12,SEARCH(",",L12)),""),SEARCH(",",SUBSTITUTE(L12,LEFT(L12,SEARCH(",",L12)),""))),""),SEARCH(",",SUBSTITUTE(SUBSTITUTE(L12,LEFT(L12,SEARCH(",",L12)),""),LEFT(SUBSTITUTE(L12,LEFT(L12,SEARCH(",",L12)),""),SEARCH(",",SUBSTITUTE(L12,LEFT(L12,SEARCH(",",L12)),""))),""))),""),SEARCH(")",SUBSTITUTE(SUBSTITUTE(SUBSTITUTE(L12,LEFT(L12,SEARCH(",",L12)),""),LEFT(SUBSTITUTE(L12,LEFT(L12,SEARCH(",",L12)),""),SEARCH(",",SUBSTITUTE(L12,LEFT(L12,SEARCH(",",L12)),""))),""),LEFT(SUBSTITUTE(SUBSTITUTE(L12,LEFT(L12,SEARCH(",",L12)),""),LEFT(SUBSTITUTE(L12,LEFT(L12,SEARCH(",",L12)),""),SEARCH(",",SUBSTITUTE(L12,LEFT(L12,SEARCH(",",L12)),""))),""),SEARCH(",",SUBSTITUTE(SUBSTITUTE(L12,LEFT(L12,SEARCH(",",L12)),""),LEFT(SUBSTITUTE(L12,LEFT(L12,SEARCH(",",L12)),""),SEARCH(",",SUBSTITUTE(L12,LEFT(L12,SEARCH(",",L12)),""))),""))),""))),SEARCH("'",LEFT(SUBSTITUTE(SUBSTITUTE(SUBSTITUTE(L12,LEFT(L12,SEARCH(",",L12)),""),LEFT(SUBSTITUTE(L12,LEFT(L12,SEARCH(",",L12)),""),SEARCH(",",SUBSTITUTE(L12,LEFT(L12,SEARCH(",",L12)),""))),""),LEFT(SUBSTITUTE(SUBSTITUTE(L12,LEFT(L12,SEARCH(",",L12)),""),LEFT(SUBSTITUTE(L12,LEFT(L12,SEARCH(",",L12)),""),SEARCH(",",SUBSTITUTE(L12,LEFT(L12,SEARCH(",",L12)),""))),""),SEARCH(",",SUBSTITUTE(SUBSTITUTE(L12,LEFT(L12,SEARCH(",",L12)),""),LEFT(SUBSTITUTE(L12,LEFT(L12,SEARCH(",",L12)),""),SEARCH(",",SUBSTITUTE(L12,LEFT(L12,SEARCH(",",L12)),""))),""))),""),SEARCH(")",SUBSTITUTE(SUBSTITUTE(SUBSTITUTE(L12,LEFT(L12,SEARCH(",",L12)),""),LEFT(SUBSTITUTE(L12,LEFT(L12,SEARCH(",",L12)),""),SEARCH(",",SUBSTITUTE(L12,LEFT(L12,SEARCH(",",L12)),""))),""),LEFT(SUBSTITUTE(SUBSTITUTE(L12,LEFT(L12,SEARCH(",",L12)),""),LEFT(SUBSTITUTE(L12,LEFT(L12,SEARCH(",",L12)),""),SEARCH(",",SUBSTITUTE(L12,LEFT(L12,SEARCH(",",L12)),""))),""),SEARCH(",",SUBSTITUTE(SUBSTITUTE(L12,LEFT(L12,SEARCH(",",L12)),""),LEFT(SUBSTITUTE(L12,LEFT(L12,SEARCH(",",L12)),""),SEARCH(",",SUBSTITUTE(L12,LEFT(L12,SEARCH(",",L12)),""))),""))),""))))),""),")",""),VLOOKUP(L12,Breachs!B:D,3,FALSE)),IF(ISNUMBER(FIND(")",L12)),"20"&amp;SUBSTITUTE(SUBSTITUTE(LEFT(SUBSTITUTE(SUBSTITUTE(SUBSTITUTE(L12,LEFT(L12,SEARCH(",",L12)),""),LEFT(SUBSTITUTE(L12,LEFT(L12,SEARCH(",",L12)),""),SEARCH(",",SUBSTITUTE(L12,LEFT(L12,SEARCH(",",L12)),""))),""),LEFT(SUBSTITUTE(SUBSTITUTE(L12,LEFT(L12,SEARCH(",",L12)),""),LEFT(SUBSTITUTE(L12,LEFT(L12,SEARCH(",",L12)),""),SEARCH(",",SUBSTITUTE(L12,LEFT(L12,SEARCH(",",L12)),""))),""),SEARCH(",",SUBSTITUTE(SUBSTITUTE(L12,LEFT(L12,SEARCH(",",L12)),""),LEFT(SUBSTITUTE(L12,LEFT(L12,SEARCH(",",L12)),""),SEARCH(",",SUBSTITUTE(L12,LEFT(L12,SEARCH(",",L12)),""))),""))),""),SEARCH(")",SUBSTITUTE(SUBSTITUTE(SUBSTITUTE(L12,LEFT(L12,SEARCH(",",L12)),""),LEFT(SUBSTITUTE(L12,LEFT(L12,SEARCH(",",L12)),""),SEARCH(",",SUBSTITUTE(L12,LEFT(L12,SEARCH(",",L12)),""))),""),LEFT(SUBSTITUTE(SUBSTITUTE(L12,LEFT(L12,SEARCH(",",L12)),""),LEFT(SUBSTITUTE(L12,LEFT(L12,SEARCH(",",L12)),""),SEARCH(",",SUBSTITUTE(L12,LEFT(L12,SEARCH(",",L12)),""))),""),SEARCH(",",SUBSTITUTE(SUBSTITUTE(L12,LEFT(L12,SEARCH(",",L12)),""),LEFT(SUBSTITUTE(L12,LEFT(L12,SEARCH(",",L12)),""),SEARCH(",",SUBSTITUTE(L12,LEFT(L12,SEARCH(",",L12)),""))),""))),""))),LEFT(LEFT(SUBSTITUTE(SUBSTITUTE(SUBSTITUTE(L12,LEFT(L12,SEARCH(",",L12)),""),LEFT(SUBSTITUTE(L12,LEFT(L12,SEARCH(",",L12)),""),SEARCH(",",SUBSTITUTE(L12,LEFT(L12,SEARCH(",",L12)),""))),""),LEFT(SUBSTITUTE(SUBSTITUTE(L12,LEFT(L12,SEARCH(",",L12)),""),LEFT(SUBSTITUTE(L12,LEFT(L12,SEARCH(",",L12)),""),SEARCH(",",SUBSTITUTE(L12,LEFT(L12,SEARCH(",",L12)),""))),""),SEARCH(",",SUBSTITUTE(SUBSTITUTE(L12,LEFT(L12,SEARCH(",",L12)),""),LEFT(SUBSTITUTE(L12,LEFT(L12,SEARCH(",",L12)),""),SEARCH(",",SUBSTITUTE(L12,LEFT(L12,SEARCH(",",L12)),""))),""))),""),SEARCH(")",SUBSTITUTE(SUBSTITUTE(SUBSTITUTE(L12,LEFT(L12,SEARCH(",",L12)),""),LEFT(SUBSTITUTE(L12,LEFT(L12,SEARCH(",",L12)),""),SEARCH(",",SUBSTITUTE(L12,LEFT(L12,SEARCH(",",L12)),""))),""),LEFT(SUBSTITUTE(SUBSTITUTE(L12,LEFT(L12,SEARCH(",",L12)),""),LEFT(SUBSTITUTE(L12,LEFT(L12,SEARCH(",",L12)),""),SEARCH(",",SUBSTITUTE(L12,LEFT(L12,SEARCH(",",L12)),""))),""),SEARCH(",",SUBSTITUTE(SUBSTITUTE(L12,LEFT(L12,SEARCH(",",L12)),""),LEFT(SUBSTITUTE(L12,LEFT(L12,SEARCH(",",L12)),""),SEARCH(",",SUBSTITUTE(L12,LEFT(L12,SEARCH(",",L12)),""))),""))),""))),SEARCH("'",LEFT(SUBSTITUTE(SUBSTITUTE(SUBSTITUTE(L12,LEFT(L12,SEARCH(",",L12)),""),LEFT(SUBSTITUTE(L12,LEFT(L12,SEARCH(",",L12)),""),SEARCH(",",SUBSTITUTE(L12,LEFT(L12,SEARCH(",",L12)),""))),""),LEFT(SUBSTITUTE(SUBSTITUTE(L12,LEFT(L12,SEARCH(",",L12)),""),LEFT(SUBSTITUTE(L12,LEFT(L12,SEARCH(",",L12)),""),SEARCH(",",SUBSTITUTE(L12,LEFT(L12,SEARCH(",",L12)),""))),""),SEARCH(",",SUBSTITUTE(SUBSTITUTE(L12,LEFT(L12,SEARCH(",",L12)),""),LEFT(SUBSTITUTE(L12,LEFT(L12,SEARCH(",",L12)),""),SEARCH(",",SUBSTITUTE(L12,LEFT(L12,SEARCH(",",L12)),""))),""))),""),SEARCH(")",SUBSTITUTE(SUBSTITUTE(SUBSTITUTE(L12,LEFT(L12,SEARCH(",",L12)),""),LEFT(SUBSTITUTE(L12,LEFT(L12,SEARCH(",",L12)),""),SEARCH(",",SUBSTITUTE(L12,LEFT(L12,SEARCH(",",L12)),""))),""),LEFT(SUBSTITUTE(SUBSTITUTE(L12,LEFT(L12,SEARCH(",",L12)),""),LEFT(SUBSTITUTE(L12,LEFT(L12,SEARCH(",",L12)),""),SEARCH(",",SUBSTITUTE(L12,LEFT(L12,SEARCH(",",L12)),""))),""),SEARCH(",",SUBSTITUTE(SUBSTITUTE(L12,LEFT(L12,SEARCH(",",L12)),""),LEFT(SUBSTITUTE(L12,LEFT(L12,SEARCH(",",L12)),""),SEARCH(",",SUBSTITUTE(L12,LEFT(L12,SEARCH(",",L12)),""))),""))),""))))),""),")",""),VLOOKUP(L12,Breachs!B:D,3,FALSE))))</f>
        <v/>
      </c>
      <c r="R12" s="108" t="str">
        <f>IF(G12=5,IF(ISNUMBER(FIND(")",M12)),"20"&amp;SUBSTITUTE(SUBSTITUTE(LEFT(SUBSTITUTE(SUBSTITUTE(SUBSTITUTE(S12,LEFT(S12,SEARCH(",",S12)),""),LEFT(SUBSTITUTE(S12,LEFT(S12,SEARCH(",",S12)),""),SEARCH(",",SUBSTITUTE(S12,LEFT(S12,SEARCH(",",S12)),""))),""),LEFT(SUBSTITUTE(SUBSTITUTE(S12,LEFT(S12,SEARCH(",",S12)),""),LEFT(SUBSTITUTE(S12,LEFT(S12,SEARCH(",",S12)),""),SEARCH(",",SUBSTITUTE(S12,LEFT(S12,SEARCH(",",S12)),""))),""),SEARCH(",",SUBSTITUTE(SUBSTITUTE(S12,LEFT(S12,SEARCH(",",S12)),""),LEFT(SUBSTITUTE(S12,LEFT(S12,SEARCH(",",S12)),""),SEARCH(",",SUBSTITUTE(S12,LEFT(S12,SEARCH(",",S12)),""))),""))),""),SEARCH(")",SUBSTITUTE(SUBSTITUTE(SUBSTITUTE(S12,LEFT(S12,SEARCH(",",S12)),""),LEFT(SUBSTITUTE(S12,LEFT(S12,SEARCH(",",S12)),""),SEARCH(",",SUBSTITUTE(S12,LEFT(S12,SEARCH(",",S12)),""))),""),LEFT(SUBSTITUTE(SUBSTITUTE(S12,LEFT(S12,SEARCH(",",S12)),""),LEFT(SUBSTITUTE(S12,LEFT(S12,SEARCH(",",S12)),""),SEARCH(",",SUBSTITUTE(S12,LEFT(S12,SEARCH(",",S12)),""))),""),SEARCH(",",SUBSTITUTE(SUBSTITUTE(S12,LEFT(S12,SEARCH(",",S12)),""),LEFT(SUBSTITUTE(S12,LEFT(S12,SEARCH(",",S12)),""),SEARCH(",",SUBSTITUTE(S12,LEFT(S12,SEARCH(",",S12)),""))),""))),""))),LEFT(LEFT(SUBSTITUTE(SUBSTITUTE(SUBSTITUTE(S12,LEFT(S12,SEARCH(",",S12)),""),LEFT(SUBSTITUTE(S12,LEFT(S12,SEARCH(",",S12)),""),SEARCH(",",SUBSTITUTE(S12,LEFT(S12,SEARCH(",",S12)),""))),""),LEFT(SUBSTITUTE(SUBSTITUTE(S12,LEFT(S12,SEARCH(",",S12)),""),LEFT(SUBSTITUTE(S12,LEFT(S12,SEARCH(",",S12)),""),SEARCH(",",SUBSTITUTE(S12,LEFT(S12,SEARCH(",",S12)),""))),""),SEARCH(",",SUBSTITUTE(SUBSTITUTE(S12,LEFT(S12,SEARCH(",",S12)),""),LEFT(SUBSTITUTE(S12,LEFT(S12,SEARCH(",",S12)),""),SEARCH(",",SUBSTITUTE(S12,LEFT(S12,SEARCH(",",S12)),""))),""))),""),SEARCH(")",SUBSTITUTE(SUBSTITUTE(SUBSTITUTE(S12,LEFT(S12,SEARCH(",",S12)),""),LEFT(SUBSTITUTE(S12,LEFT(S12,SEARCH(",",S12)),""),SEARCH(",",SUBSTITUTE(S12,LEFT(S12,SEARCH(",",S12)),""))),""),LEFT(SUBSTITUTE(SUBSTITUTE(S12,LEFT(S12,SEARCH(",",S12)),""),LEFT(SUBSTITUTE(S12,LEFT(S12,SEARCH(",",S12)),""),SEARCH(",",SUBSTITUTE(S12,LEFT(S12,SEARCH(",",S12)),""))),""),SEARCH(",",SUBSTITUTE(SUBSTITUTE(S12,LEFT(S12,SEARCH(",",S12)),""),LEFT(SUBSTITUTE(S12,LEFT(S12,SEARCH(",",S12)),""),SEARCH(",",SUBSTITUTE(S12,LEFT(S12,SEARCH(",",S12)),""))),""))),""))),SEARCH("'",LEFT(SUBSTITUTE(SUBSTITUTE(SUBSTITUTE(S12,LEFT(S12,SEARCH(",",S12)),""),LEFT(SUBSTITUTE(S12,LEFT(S12,SEARCH(",",S12)),""),SEARCH(",",SUBSTITUTE(S12,LEFT(S12,SEARCH(",",S12)),""))),""),LEFT(SUBSTITUTE(SUBSTITUTE(S12,LEFT(S12,SEARCH(",",S12)),""),LEFT(SUBSTITUTE(S12,LEFT(S12,SEARCH(",",S12)),""),SEARCH(",",SUBSTITUTE(S12,LEFT(S12,SEARCH(",",S12)),""))),""),SEARCH(",",SUBSTITUTE(SUBSTITUTE(S12,LEFT(S12,SEARCH(",",S12)),""),LEFT(SUBSTITUTE(S12,LEFT(S12,SEARCH(",",S12)),""),SEARCH(",",SUBSTITUTE(S12,LEFT(S12,SEARCH(",",S12)),""))),""))),""),SEARCH(")",SUBSTITUTE(SUBSTITUTE(SUBSTITUTE(S12,LEFT(S12,SEARCH(",",S12)),""),LEFT(SUBSTITUTE(S12,LEFT(S12,SEARCH(",",S12)),""),SEARCH(",",SUBSTITUTE(S12,LEFT(S12,SEARCH(",",S12)),""))),""),LEFT(SUBSTITUTE(SUBSTITUTE(S12,LEFT(S12,SEARCH(",",S12)),""),LEFT(SUBSTITUTE(S12,LEFT(S12,SEARCH(",",S12)),""),SEARCH(",",SUBSTITUTE(S12,LEFT(S12,SEARCH(",",S12)),""))),""),SEARCH(",",SUBSTITUTE(SUBSTITUTE(S12,LEFT(S12,SEARCH(",",S12)),""),LEFT(SUBSTITUTE(S12,LEFT(S12,SEARCH(",",S12)),""),SEARCH(",",SUBSTITUTE(S12,LEFT(S12,SEARCH(",",S12)),""))),""))),""))))),""),")",""),VLOOKUP(M12,Breachs!B:D,3,FALSE)),"")</f>
        <v/>
      </c>
      <c r="S12" s="108" t="e">
        <f t="shared" si="4"/>
        <v>#VALUE!</v>
      </c>
      <c r="T12" s="108" t="str">
        <f>IF(F12="","",IF(ISNUMBER(FIND("'",I12)),VLOOKUP(SUBSTITUTE(RIGHT(LEFT(I12,SEARCH("'",I12)),5)," '",""),Breachs!P:Q,2,FALSE),VLOOKUP(I12,Breachs!B:D,2,FALSE)))</f>
        <v>Maio</v>
      </c>
      <c r="U12" s="108" t="str">
        <f>IF(G12&lt;2,"",IF(ISNUMBER(FIND("'",J12)),VLOOKUP(SUBSTITUTE(RIGHT(LEFT(J12,SEARCH("'",J12)),5)," '",""),Breachs!P:Q,2,FALSE),VLOOKUP(J12,Breachs!B:D,2,FALSE)))</f>
        <v/>
      </c>
      <c r="V12" s="107" t="str">
        <f>IF(G12&lt;3,"",IF(ISNUMBER(FIND("'",K12)),VLOOKUP(SUBSTITUTE(RIGHT(LEFT(K12,SEARCH("'",K12)),5)," '",""),Breachs!P:Q,2,FALSE),VLOOKUP(K12,Breachs!B:D,2,FALSE)))</f>
        <v/>
      </c>
      <c r="W12" s="107" t="str">
        <f>IF(G12&lt;4,"",IF(ISNUMBER(FIND("'",L12)),VLOOKUP(SUBSTITUTE(RIGHT(LEFT(L12,SEARCH("'",L12)),5)," '",""),Breachs!P:Q,2,FALSE),VLOOKUP(L12,Breachs!B:D,2,FALSE)))</f>
        <v/>
      </c>
      <c r="X12" s="107" t="str">
        <f>IF(G12&lt;5,"",IF(ISNUMBER(FIND("'",M12)),VLOOKUP(SUBSTITUTE(RIGHT(LEFT(M12,SEARCH("'",M12)),5)," '",""),Breachs!P:Q,2,FALSE),VLOOKUP(M12,Breachs!B:D,2,FALSE)))</f>
        <v/>
      </c>
      <c r="Y12" s="34" t="str">
        <f>IFERROR(VLOOKUP(B12,BGU!A:B,2),"")</f>
        <v>ARLETE MARIA GOES</v>
      </c>
      <c r="Z12" s="34" t="str">
        <f>TEXT(IFERROR(VLOOKUP(B12,BGU!A:C,3),""),"0000-000-000-0000")</f>
        <v>0010-030-021-1500</v>
      </c>
      <c r="AA12" s="34" t="str">
        <f t="shared" si="5"/>
        <v>0010</v>
      </c>
      <c r="AB12" s="34" t="str">
        <f>IFERROR(VLOOKUP(B12,BGU!A:F,6),"")</f>
        <v>00011</v>
      </c>
      <c r="AC12" s="34" t="str">
        <f>IFERROR(VLOOKUP(B12,BGU!A:G,7),"")</f>
        <v>ANALISTA</v>
      </c>
      <c r="AD12" s="34" t="str">
        <f t="shared" si="6"/>
        <v>030</v>
      </c>
    </row>
    <row r="13" spans="1:30" ht="15" customHeight="1" x14ac:dyDescent="0.25">
      <c r="A13" s="33" t="s">
        <v>333</v>
      </c>
      <c r="B13" s="34" t="s">
        <v>301</v>
      </c>
      <c r="C13" s="33" t="s">
        <v>142</v>
      </c>
      <c r="D13" s="34" t="s">
        <v>302</v>
      </c>
      <c r="E13" s="34"/>
      <c r="F13" s="32" t="s">
        <v>27975</v>
      </c>
      <c r="G13" s="31">
        <f t="shared" si="0"/>
        <v>2</v>
      </c>
      <c r="H13" s="31" t="b">
        <f t="shared" si="7"/>
        <v>0</v>
      </c>
      <c r="I13" s="105" t="str">
        <f t="shared" si="8"/>
        <v>LinkedIn</v>
      </c>
      <c r="J13" s="105" t="str">
        <f t="shared" si="9"/>
        <v>Anti Public Combo List</v>
      </c>
      <c r="K13" s="106" t="str">
        <f t="shared" si="1"/>
        <v/>
      </c>
      <c r="L13" s="106" t="str">
        <f t="shared" si="2"/>
        <v/>
      </c>
      <c r="M13" s="105" t="str">
        <f t="shared" si="3"/>
        <v/>
      </c>
      <c r="N13" s="107">
        <f>IF(F13="","",IF(ISNUMBER(FIND(")",I13)),"20"&amp;SUBSTITUTE(RIGHT(SUBSTITUTE(LEFT(F13,SEARCH(")",F13)),LEFT(LEFT(F13,SEARCH(")",F13)),SEARCH("(",LEFT(F13,SEARCH(")",F13)))),""),3),")",""),VLOOKUP(I13,Breachs!B:D,3,FALSE)))</f>
        <v>2016</v>
      </c>
      <c r="O13" s="108">
        <f>IF(G13&lt;2,"",IF(G13&gt;2,IF(ISNUMBER(FIND(")",J13)),"20"&amp;SUBSTITUTE(SUBSTITUTE(LEFT(LEFT(SUBSTITUTE(F13,LEFT(F13,SEARCH(",",F13)),""),SEARCH(",",SUBSTITUTE(F13,LEFT(F13,SEARCH(",",F13)),""))),SEARCH(")",LEFT(SUBSTITUTE(F13,LEFT(F13,SEARCH(",",F13)),""),SEARCH(",",SUBSTITUTE(F13,LEFT(F13,SEARCH(",",F13)),""))))),LEFT(LEFT(LEFT(SUBSTITUTE(F13,LEFT(F13,SEARCH(",",F13)),""),SEARCH(",",SUBSTITUTE(F13,LEFT(F13,SEARCH(",",F13)),""))),SEARCH(")",LEFT(SUBSTITUTE(F13,LEFT(F13,SEARCH(",",F13)),""),SEARCH(",",SUBSTITUTE(F13,LEFT(F13,SEARCH(",",F13)),""))))),SEARCH("'",LEFT(LEFT(SUBSTITUTE(F13,LEFT(F13,SEARCH(",",F13)),""),SEARCH(",",SUBSTITUTE(F13,LEFT(F13,SEARCH(",",F13)),""))),SEARCH(")",LEFT(SUBSTITUTE(F13,LEFT(F13,SEARCH(",",F13)),""),SEARCH(",",SUBSTITUTE(F13,LEFT(F13,SEARCH(",",F13)),""))))))),""),")",""),VLOOKUP(J13,Breachs!B:D,3,FALSE)),IF(ISNUMBER(FIND(")",J13)),"20"&amp;SUBSTITUTE(LEFT(SUBSTITUTE(SUBSTITUTE(F13,LEFT(F13,SEARCH(",",F13)),""),LEFT(SUBSTITUTE(F13,LEFT(F13,SEARCH(",",F13)),""),SEARCH("'",SUBSTITUTE(F13,LEFT(F13,SEARCH(",",F13)),""))),""),SEARCH(")",SUBSTITUTE(SUBSTITUTE(F13,LEFT(F13,SEARCH(",",F13)),""),LEFT(SUBSTITUTE(F13,LEFT(F13,SEARCH(",",F13)),""),SEARCH("'",SUBSTITUTE(F13,LEFT(F13,SEARCH(",",F13)),""))),""))),")",""),VLOOKUP(J13,Breachs!B:D,3,FALSE))))</f>
        <v>2016</v>
      </c>
      <c r="P13" s="108" t="str">
        <f>IF(G13&lt;3,"",IF(G13&gt;3,IF(ISNUMBER(FIND(")",K13)),"20"&amp;SUBSTITUTE(SUBSTITUTE(LEFT(LEFT(SUBSTITUTE(SUBSTITUTE(F13,LEFT(F13,SEARCH(",",F13)),""),LEFT(SUBSTITUTE(F13,LEFT(F13,SEARCH(",",F13)),""),SEARCH(",",SUBSTITUTE(F13,LEFT(F13,SEARCH(",",F13)),""))),""),SEARCH(",",SUBSTITUTE(SUBSTITUTE(F13,LEFT(F13,SEARCH(",",F13)),""),LEFT(SUBSTITUTE(F13,LEFT(F13,SEARCH(",",F13)),""),SEARCH(",",SUBSTITUTE(F13,LEFT(F13,SEARCH(",",F13)),""))),""))),SEARCH(")",LEFT(SUBSTITUTE(SUBSTITUTE(F13,LEFT(F13,SEARCH(",",F13)),""),LEFT(SUBSTITUTE(F13,LEFT(F13,SEARCH(",",F13)),""),SEARCH(",",SUBSTITUTE(F13,LEFT(F13,SEARCH(",",F13)),""))),""),SEARCH(",",SUBSTITUTE(SUBSTITUTE(F13,LEFT(F13,SEARCH(",",F13)),""),LEFT(SUBSTITUTE(F13,LEFT(F13,SEARCH(",",F13)),""),SEARCH(",",SUBSTITUTE(F13,LEFT(F13,SEARCH(",",F13)),""))),""))))),LEFT(LEFT(LEFT(SUBSTITUTE(SUBSTITUTE(F13,LEFT(F13,SEARCH(",",F13)),""),LEFT(SUBSTITUTE(F13,LEFT(F13,SEARCH(",",F13)),""),SEARCH(",",SUBSTITUTE(F13,LEFT(F13,SEARCH(",",F13)),""))),""),SEARCH(",",SUBSTITUTE(SUBSTITUTE(F13,LEFT(F13,SEARCH(",",F13)),""),LEFT(SUBSTITUTE(F13,LEFT(F13,SEARCH(",",F13)),""),SEARCH(",",SUBSTITUTE(F13,LEFT(F13,SEARCH(",",F13)),""))),""))),SEARCH(")",LEFT(SUBSTITUTE(SUBSTITUTE(F13,LEFT(F13,SEARCH(",",F13)),""),LEFT(SUBSTITUTE(F13,LEFT(F13,SEARCH(",",F13)),""),SEARCH(",",SUBSTITUTE(F13,LEFT(F13,SEARCH(",",F13)),""))),""),SEARCH(",",SUBSTITUTE(SUBSTITUTE(F13,LEFT(F13,SEARCH(",",F13)),""),LEFT(SUBSTITUTE(F13,LEFT(F13,SEARCH(",",F13)),""),SEARCH(",",SUBSTITUTE(F13,LEFT(F13,SEARCH(",",F13)),""))),""))))),SEARCH("'",LEFT(LEFT(SUBSTITUTE(SUBSTITUTE(F13,LEFT(F13,SEARCH(",",F13)),""),LEFT(SUBSTITUTE(F13,LEFT(F13,SEARCH(",",F13)),""),SEARCH(",",SUBSTITUTE(F13,LEFT(F13,SEARCH(",",F13)),""))),""),SEARCH(",",SUBSTITUTE(SUBSTITUTE(F13,LEFT(F13,SEARCH(",",F13)),""),LEFT(SUBSTITUTE(F13,LEFT(F13,SEARCH(",",F13)),""),SEARCH(",",SUBSTITUTE(F13,LEFT(F13,SEARCH(",",F13)),""))),""))),SEARCH(")",LEFT(SUBSTITUTE(SUBSTITUTE(F13,LEFT(F13,SEARCH(",",F13)),""),LEFT(SUBSTITUTE(F13,LEFT(F13,SEARCH(",",F13)),""),SEARCH(",",SUBSTITUTE(F13,LEFT(F13,SEARCH(",",F13)),""))),""),SEARCH(",",SUBSTITUTE(SUBSTITUTE(F13,LEFT(F13,SEARCH(",",F13)),""),LEFT(SUBSTITUTE(F13,LEFT(F13,SEARCH(",",F13)),""),SEARCH(",",SUBSTITUTE(F13,LEFT(F13,SEARCH(",",F13)),""))),""))))))),""),")",""),VLOOKUP(K13,Breachs!B:D,3,FALSE)),IF(ISNUMBER(FIND(")",K13)),"20"&amp;SUBSTITUTE(SUBSTITUTE(LEFT(SUBSTITUTE(SUBSTITUTE(F13,LEFT(F13,SEARCH(",",F13)),""),LEFT(SUBSTITUTE(F13,LEFT(F13,SEARCH(",",F13)),""),SEARCH(",",SUBSTITUTE(F13,LEFT(F13,SEARCH(",",F13)),""))),""),SEARCH(")",SUBSTITUTE(SUBSTITUTE(F13,LEFT(F13,SEARCH(",",F13)),""),LEFT(SUBSTITUTE(F13,LEFT(F13,SEARCH(",",F13)),""),SEARCH(",",SUBSTITUTE(F13,LEFT(F13,SEARCH(",",F13)),""))),""))),LEFT(LEFT(SUBSTITUTE(SUBSTITUTE(F13,LEFT(F13,SEARCH(",",F13)),""),LEFT(SUBSTITUTE(F13,LEFT(F13,SEARCH(",",F13)),""),SEARCH(",",SUBSTITUTE(F13,LEFT(F13,SEARCH(",",F13)),""))),""),SEARCH(")",SUBSTITUTE(SUBSTITUTE(F13,LEFT(F13,SEARCH(",",F13)),""),LEFT(SUBSTITUTE(F13,LEFT(F13,SEARCH(",",F13)),""),SEARCH(",",SUBSTITUTE(F13,LEFT(F13,SEARCH(",",F13)),""))),""))),SEARCH("'",LEFT(SUBSTITUTE(SUBSTITUTE(F13,LEFT(F13,SEARCH(",",F13)),""),LEFT(SUBSTITUTE(F13,LEFT(F13,SEARCH(",",F13)),""),SEARCH(",",SUBSTITUTE(F13,LEFT(F13,SEARCH(",",F13)),""))),""),SEARCH(")",SUBSTITUTE(SUBSTITUTE(F13,LEFT(F13,SEARCH(",",F13)),""),LEFT(SUBSTITUTE(F13,LEFT(F13,SEARCH(",",F13)),""),SEARCH(",",SUBSTITUTE(F13,LEFT(F13,SEARCH(",",F13)),""))),""))))),""),")",""),VLOOKUP(K13,Breachs!B:D,3,FALSE))))</f>
        <v/>
      </c>
      <c r="Q13" s="108" t="str">
        <f>IF(G13&lt;4,"",IF(G13&gt;4,IF(ISNUMBER(FIND(")",L13)),"20"&amp;SUBSTITUTE(SUBSTITUTE(LEFT(SUBSTITUTE(SUBSTITUTE(SUBSTITUTE(L13,LEFT(L13,SEARCH(",",L13)),""),LEFT(SUBSTITUTE(L13,LEFT(L13,SEARCH(",",L13)),""),SEARCH(",",SUBSTITUTE(L13,LEFT(L13,SEARCH(",",L13)),""))),""),LEFT(SUBSTITUTE(SUBSTITUTE(L13,LEFT(L13,SEARCH(",",L13)),""),LEFT(SUBSTITUTE(L13,LEFT(L13,SEARCH(",",L13)),""),SEARCH(",",SUBSTITUTE(L13,LEFT(L13,SEARCH(",",L13)),""))),""),SEARCH(",",SUBSTITUTE(SUBSTITUTE(L13,LEFT(L13,SEARCH(",",L13)),""),LEFT(SUBSTITUTE(L13,LEFT(L13,SEARCH(",",L13)),""),SEARCH(",",SUBSTITUTE(L13,LEFT(L13,SEARCH(",",L13)),""))),""))),""),SEARCH(")",SUBSTITUTE(SUBSTITUTE(SUBSTITUTE(L13,LEFT(L13,SEARCH(",",L13)),""),LEFT(SUBSTITUTE(L13,LEFT(L13,SEARCH(",",L13)),""),SEARCH(",",SUBSTITUTE(L13,LEFT(L13,SEARCH(",",L13)),""))),""),LEFT(SUBSTITUTE(SUBSTITUTE(L13,LEFT(L13,SEARCH(",",L13)),""),LEFT(SUBSTITUTE(L13,LEFT(L13,SEARCH(",",L13)),""),SEARCH(",",SUBSTITUTE(L13,LEFT(L13,SEARCH(",",L13)),""))),""),SEARCH(",",SUBSTITUTE(SUBSTITUTE(L13,LEFT(L13,SEARCH(",",L13)),""),LEFT(SUBSTITUTE(L13,LEFT(L13,SEARCH(",",L13)),""),SEARCH(",",SUBSTITUTE(L13,LEFT(L13,SEARCH(",",L13)),""))),""))),""))),LEFT(LEFT(SUBSTITUTE(SUBSTITUTE(SUBSTITUTE(L13,LEFT(L13,SEARCH(",",L13)),""),LEFT(SUBSTITUTE(L13,LEFT(L13,SEARCH(",",L13)),""),SEARCH(",",SUBSTITUTE(L13,LEFT(L13,SEARCH(",",L13)),""))),""),LEFT(SUBSTITUTE(SUBSTITUTE(L13,LEFT(L13,SEARCH(",",L13)),""),LEFT(SUBSTITUTE(L13,LEFT(L13,SEARCH(",",L13)),""),SEARCH(",",SUBSTITUTE(L13,LEFT(L13,SEARCH(",",L13)),""))),""),SEARCH(",",SUBSTITUTE(SUBSTITUTE(L13,LEFT(L13,SEARCH(",",L13)),""),LEFT(SUBSTITUTE(L13,LEFT(L13,SEARCH(",",L13)),""),SEARCH(",",SUBSTITUTE(L13,LEFT(L13,SEARCH(",",L13)),""))),""))),""),SEARCH(")",SUBSTITUTE(SUBSTITUTE(SUBSTITUTE(L13,LEFT(L13,SEARCH(",",L13)),""),LEFT(SUBSTITUTE(L13,LEFT(L13,SEARCH(",",L13)),""),SEARCH(",",SUBSTITUTE(L13,LEFT(L13,SEARCH(",",L13)),""))),""),LEFT(SUBSTITUTE(SUBSTITUTE(L13,LEFT(L13,SEARCH(",",L13)),""),LEFT(SUBSTITUTE(L13,LEFT(L13,SEARCH(",",L13)),""),SEARCH(",",SUBSTITUTE(L13,LEFT(L13,SEARCH(",",L13)),""))),""),SEARCH(",",SUBSTITUTE(SUBSTITUTE(L13,LEFT(L13,SEARCH(",",L13)),""),LEFT(SUBSTITUTE(L13,LEFT(L13,SEARCH(",",L13)),""),SEARCH(",",SUBSTITUTE(L13,LEFT(L13,SEARCH(",",L13)),""))),""))),""))),SEARCH("'",LEFT(SUBSTITUTE(SUBSTITUTE(SUBSTITUTE(L13,LEFT(L13,SEARCH(",",L13)),""),LEFT(SUBSTITUTE(L13,LEFT(L13,SEARCH(",",L13)),""),SEARCH(",",SUBSTITUTE(L13,LEFT(L13,SEARCH(",",L13)),""))),""),LEFT(SUBSTITUTE(SUBSTITUTE(L13,LEFT(L13,SEARCH(",",L13)),""),LEFT(SUBSTITUTE(L13,LEFT(L13,SEARCH(",",L13)),""),SEARCH(",",SUBSTITUTE(L13,LEFT(L13,SEARCH(",",L13)),""))),""),SEARCH(",",SUBSTITUTE(SUBSTITUTE(L13,LEFT(L13,SEARCH(",",L13)),""),LEFT(SUBSTITUTE(L13,LEFT(L13,SEARCH(",",L13)),""),SEARCH(",",SUBSTITUTE(L13,LEFT(L13,SEARCH(",",L13)),""))),""))),""),SEARCH(")",SUBSTITUTE(SUBSTITUTE(SUBSTITUTE(L13,LEFT(L13,SEARCH(",",L13)),""),LEFT(SUBSTITUTE(L13,LEFT(L13,SEARCH(",",L13)),""),SEARCH(",",SUBSTITUTE(L13,LEFT(L13,SEARCH(",",L13)),""))),""),LEFT(SUBSTITUTE(SUBSTITUTE(L13,LEFT(L13,SEARCH(",",L13)),""),LEFT(SUBSTITUTE(L13,LEFT(L13,SEARCH(",",L13)),""),SEARCH(",",SUBSTITUTE(L13,LEFT(L13,SEARCH(",",L13)),""))),""),SEARCH(",",SUBSTITUTE(SUBSTITUTE(L13,LEFT(L13,SEARCH(",",L13)),""),LEFT(SUBSTITUTE(L13,LEFT(L13,SEARCH(",",L13)),""),SEARCH(",",SUBSTITUTE(L13,LEFT(L13,SEARCH(",",L13)),""))),""))),""))))),""),")",""),VLOOKUP(L13,Breachs!B:D,3,FALSE)),IF(ISNUMBER(FIND(")",L13)),"20"&amp;SUBSTITUTE(SUBSTITUTE(LEFT(SUBSTITUTE(SUBSTITUTE(SUBSTITUTE(L13,LEFT(L13,SEARCH(",",L13)),""),LEFT(SUBSTITUTE(L13,LEFT(L13,SEARCH(",",L13)),""),SEARCH(",",SUBSTITUTE(L13,LEFT(L13,SEARCH(",",L13)),""))),""),LEFT(SUBSTITUTE(SUBSTITUTE(L13,LEFT(L13,SEARCH(",",L13)),""),LEFT(SUBSTITUTE(L13,LEFT(L13,SEARCH(",",L13)),""),SEARCH(",",SUBSTITUTE(L13,LEFT(L13,SEARCH(",",L13)),""))),""),SEARCH(",",SUBSTITUTE(SUBSTITUTE(L13,LEFT(L13,SEARCH(",",L13)),""),LEFT(SUBSTITUTE(L13,LEFT(L13,SEARCH(",",L13)),""),SEARCH(",",SUBSTITUTE(L13,LEFT(L13,SEARCH(",",L13)),""))),""))),""),SEARCH(")",SUBSTITUTE(SUBSTITUTE(SUBSTITUTE(L13,LEFT(L13,SEARCH(",",L13)),""),LEFT(SUBSTITUTE(L13,LEFT(L13,SEARCH(",",L13)),""),SEARCH(",",SUBSTITUTE(L13,LEFT(L13,SEARCH(",",L13)),""))),""),LEFT(SUBSTITUTE(SUBSTITUTE(L13,LEFT(L13,SEARCH(",",L13)),""),LEFT(SUBSTITUTE(L13,LEFT(L13,SEARCH(",",L13)),""),SEARCH(",",SUBSTITUTE(L13,LEFT(L13,SEARCH(",",L13)),""))),""),SEARCH(",",SUBSTITUTE(SUBSTITUTE(L13,LEFT(L13,SEARCH(",",L13)),""),LEFT(SUBSTITUTE(L13,LEFT(L13,SEARCH(",",L13)),""),SEARCH(",",SUBSTITUTE(L13,LEFT(L13,SEARCH(",",L13)),""))),""))),""))),LEFT(LEFT(SUBSTITUTE(SUBSTITUTE(SUBSTITUTE(L13,LEFT(L13,SEARCH(",",L13)),""),LEFT(SUBSTITUTE(L13,LEFT(L13,SEARCH(",",L13)),""),SEARCH(",",SUBSTITUTE(L13,LEFT(L13,SEARCH(",",L13)),""))),""),LEFT(SUBSTITUTE(SUBSTITUTE(L13,LEFT(L13,SEARCH(",",L13)),""),LEFT(SUBSTITUTE(L13,LEFT(L13,SEARCH(",",L13)),""),SEARCH(",",SUBSTITUTE(L13,LEFT(L13,SEARCH(",",L13)),""))),""),SEARCH(",",SUBSTITUTE(SUBSTITUTE(L13,LEFT(L13,SEARCH(",",L13)),""),LEFT(SUBSTITUTE(L13,LEFT(L13,SEARCH(",",L13)),""),SEARCH(",",SUBSTITUTE(L13,LEFT(L13,SEARCH(",",L13)),""))),""))),""),SEARCH(")",SUBSTITUTE(SUBSTITUTE(SUBSTITUTE(L13,LEFT(L13,SEARCH(",",L13)),""),LEFT(SUBSTITUTE(L13,LEFT(L13,SEARCH(",",L13)),""),SEARCH(",",SUBSTITUTE(L13,LEFT(L13,SEARCH(",",L13)),""))),""),LEFT(SUBSTITUTE(SUBSTITUTE(L13,LEFT(L13,SEARCH(",",L13)),""),LEFT(SUBSTITUTE(L13,LEFT(L13,SEARCH(",",L13)),""),SEARCH(",",SUBSTITUTE(L13,LEFT(L13,SEARCH(",",L13)),""))),""),SEARCH(",",SUBSTITUTE(SUBSTITUTE(L13,LEFT(L13,SEARCH(",",L13)),""),LEFT(SUBSTITUTE(L13,LEFT(L13,SEARCH(",",L13)),""),SEARCH(",",SUBSTITUTE(L13,LEFT(L13,SEARCH(",",L13)),""))),""))),""))),SEARCH("'",LEFT(SUBSTITUTE(SUBSTITUTE(SUBSTITUTE(L13,LEFT(L13,SEARCH(",",L13)),""),LEFT(SUBSTITUTE(L13,LEFT(L13,SEARCH(",",L13)),""),SEARCH(",",SUBSTITUTE(L13,LEFT(L13,SEARCH(",",L13)),""))),""),LEFT(SUBSTITUTE(SUBSTITUTE(L13,LEFT(L13,SEARCH(",",L13)),""),LEFT(SUBSTITUTE(L13,LEFT(L13,SEARCH(",",L13)),""),SEARCH(",",SUBSTITUTE(L13,LEFT(L13,SEARCH(",",L13)),""))),""),SEARCH(",",SUBSTITUTE(SUBSTITUTE(L13,LEFT(L13,SEARCH(",",L13)),""),LEFT(SUBSTITUTE(L13,LEFT(L13,SEARCH(",",L13)),""),SEARCH(",",SUBSTITUTE(L13,LEFT(L13,SEARCH(",",L13)),""))),""))),""),SEARCH(")",SUBSTITUTE(SUBSTITUTE(SUBSTITUTE(L13,LEFT(L13,SEARCH(",",L13)),""),LEFT(SUBSTITUTE(L13,LEFT(L13,SEARCH(",",L13)),""),SEARCH(",",SUBSTITUTE(L13,LEFT(L13,SEARCH(",",L13)),""))),""),LEFT(SUBSTITUTE(SUBSTITUTE(L13,LEFT(L13,SEARCH(",",L13)),""),LEFT(SUBSTITUTE(L13,LEFT(L13,SEARCH(",",L13)),""),SEARCH(",",SUBSTITUTE(L13,LEFT(L13,SEARCH(",",L13)),""))),""),SEARCH(",",SUBSTITUTE(SUBSTITUTE(L13,LEFT(L13,SEARCH(",",L13)),""),LEFT(SUBSTITUTE(L13,LEFT(L13,SEARCH(",",L13)),""),SEARCH(",",SUBSTITUTE(L13,LEFT(L13,SEARCH(",",L13)),""))),""))),""))))),""),")",""),VLOOKUP(L13,Breachs!B:D,3,FALSE))))</f>
        <v/>
      </c>
      <c r="R13" s="108" t="str">
        <f>IF(G13=5,IF(ISNUMBER(FIND(")",M13)),"20"&amp;SUBSTITUTE(SUBSTITUTE(LEFT(SUBSTITUTE(SUBSTITUTE(SUBSTITUTE(S13,LEFT(S13,SEARCH(",",S13)),""),LEFT(SUBSTITUTE(S13,LEFT(S13,SEARCH(",",S13)),""),SEARCH(",",SUBSTITUTE(S13,LEFT(S13,SEARCH(",",S13)),""))),""),LEFT(SUBSTITUTE(SUBSTITUTE(S13,LEFT(S13,SEARCH(",",S13)),""),LEFT(SUBSTITUTE(S13,LEFT(S13,SEARCH(",",S13)),""),SEARCH(",",SUBSTITUTE(S13,LEFT(S13,SEARCH(",",S13)),""))),""),SEARCH(",",SUBSTITUTE(SUBSTITUTE(S13,LEFT(S13,SEARCH(",",S13)),""),LEFT(SUBSTITUTE(S13,LEFT(S13,SEARCH(",",S13)),""),SEARCH(",",SUBSTITUTE(S13,LEFT(S13,SEARCH(",",S13)),""))),""))),""),SEARCH(")",SUBSTITUTE(SUBSTITUTE(SUBSTITUTE(S13,LEFT(S13,SEARCH(",",S13)),""),LEFT(SUBSTITUTE(S13,LEFT(S13,SEARCH(",",S13)),""),SEARCH(",",SUBSTITUTE(S13,LEFT(S13,SEARCH(",",S13)),""))),""),LEFT(SUBSTITUTE(SUBSTITUTE(S13,LEFT(S13,SEARCH(",",S13)),""),LEFT(SUBSTITUTE(S13,LEFT(S13,SEARCH(",",S13)),""),SEARCH(",",SUBSTITUTE(S13,LEFT(S13,SEARCH(",",S13)),""))),""),SEARCH(",",SUBSTITUTE(SUBSTITUTE(S13,LEFT(S13,SEARCH(",",S13)),""),LEFT(SUBSTITUTE(S13,LEFT(S13,SEARCH(",",S13)),""),SEARCH(",",SUBSTITUTE(S13,LEFT(S13,SEARCH(",",S13)),""))),""))),""))),LEFT(LEFT(SUBSTITUTE(SUBSTITUTE(SUBSTITUTE(S13,LEFT(S13,SEARCH(",",S13)),""),LEFT(SUBSTITUTE(S13,LEFT(S13,SEARCH(",",S13)),""),SEARCH(",",SUBSTITUTE(S13,LEFT(S13,SEARCH(",",S13)),""))),""),LEFT(SUBSTITUTE(SUBSTITUTE(S13,LEFT(S13,SEARCH(",",S13)),""),LEFT(SUBSTITUTE(S13,LEFT(S13,SEARCH(",",S13)),""),SEARCH(",",SUBSTITUTE(S13,LEFT(S13,SEARCH(",",S13)),""))),""),SEARCH(",",SUBSTITUTE(SUBSTITUTE(S13,LEFT(S13,SEARCH(",",S13)),""),LEFT(SUBSTITUTE(S13,LEFT(S13,SEARCH(",",S13)),""),SEARCH(",",SUBSTITUTE(S13,LEFT(S13,SEARCH(",",S13)),""))),""))),""),SEARCH(")",SUBSTITUTE(SUBSTITUTE(SUBSTITUTE(S13,LEFT(S13,SEARCH(",",S13)),""),LEFT(SUBSTITUTE(S13,LEFT(S13,SEARCH(",",S13)),""),SEARCH(",",SUBSTITUTE(S13,LEFT(S13,SEARCH(",",S13)),""))),""),LEFT(SUBSTITUTE(SUBSTITUTE(S13,LEFT(S13,SEARCH(",",S13)),""),LEFT(SUBSTITUTE(S13,LEFT(S13,SEARCH(",",S13)),""),SEARCH(",",SUBSTITUTE(S13,LEFT(S13,SEARCH(",",S13)),""))),""),SEARCH(",",SUBSTITUTE(SUBSTITUTE(S13,LEFT(S13,SEARCH(",",S13)),""),LEFT(SUBSTITUTE(S13,LEFT(S13,SEARCH(",",S13)),""),SEARCH(",",SUBSTITUTE(S13,LEFT(S13,SEARCH(",",S13)),""))),""))),""))),SEARCH("'",LEFT(SUBSTITUTE(SUBSTITUTE(SUBSTITUTE(S13,LEFT(S13,SEARCH(",",S13)),""),LEFT(SUBSTITUTE(S13,LEFT(S13,SEARCH(",",S13)),""),SEARCH(",",SUBSTITUTE(S13,LEFT(S13,SEARCH(",",S13)),""))),""),LEFT(SUBSTITUTE(SUBSTITUTE(S13,LEFT(S13,SEARCH(",",S13)),""),LEFT(SUBSTITUTE(S13,LEFT(S13,SEARCH(",",S13)),""),SEARCH(",",SUBSTITUTE(S13,LEFT(S13,SEARCH(",",S13)),""))),""),SEARCH(",",SUBSTITUTE(SUBSTITUTE(S13,LEFT(S13,SEARCH(",",S13)),""),LEFT(SUBSTITUTE(S13,LEFT(S13,SEARCH(",",S13)),""),SEARCH(",",SUBSTITUTE(S13,LEFT(S13,SEARCH(",",S13)),""))),""))),""),SEARCH(")",SUBSTITUTE(SUBSTITUTE(SUBSTITUTE(S13,LEFT(S13,SEARCH(",",S13)),""),LEFT(SUBSTITUTE(S13,LEFT(S13,SEARCH(",",S13)),""),SEARCH(",",SUBSTITUTE(S13,LEFT(S13,SEARCH(",",S13)),""))),""),LEFT(SUBSTITUTE(SUBSTITUTE(S13,LEFT(S13,SEARCH(",",S13)),""),LEFT(SUBSTITUTE(S13,LEFT(S13,SEARCH(",",S13)),""),SEARCH(",",SUBSTITUTE(S13,LEFT(S13,SEARCH(",",S13)),""))),""),SEARCH(",",SUBSTITUTE(SUBSTITUTE(S13,LEFT(S13,SEARCH(",",S13)),""),LEFT(SUBSTITUTE(S13,LEFT(S13,SEARCH(",",S13)),""),SEARCH(",",SUBSTITUTE(S13,LEFT(S13,SEARCH(",",S13)),""))),""))),""))))),""),")",""),VLOOKUP(M13,Breachs!B:D,3,FALSE)),"")</f>
        <v/>
      </c>
      <c r="S13" s="108" t="e">
        <f t="shared" si="4"/>
        <v>#VALUE!</v>
      </c>
      <c r="T13" s="108" t="str">
        <f>IF(F13="","",IF(ISNUMBER(FIND("'",I13)),VLOOKUP(SUBSTITUTE(RIGHT(LEFT(I13,SEARCH("'",I13)),5)," '",""),Breachs!P:Q,2,FALSE),VLOOKUP(I13,Breachs!B:D,2,FALSE)))</f>
        <v>Maio</v>
      </c>
      <c r="U13" s="108" t="str">
        <f>IF(G13&lt;2,"",IF(ISNUMBER(FIND("'",J13)),VLOOKUP(SUBSTITUTE(RIGHT(LEFT(J13,SEARCH("'",J13)),5)," '",""),Breachs!P:Q,2,FALSE),VLOOKUP(J13,Breachs!B:D,2,FALSE)))</f>
        <v>Dezembro</v>
      </c>
      <c r="V13" s="107" t="str">
        <f>IF(G13&lt;3,"",IF(ISNUMBER(FIND("'",K13)),VLOOKUP(SUBSTITUTE(RIGHT(LEFT(K13,SEARCH("'",K13)),5)," '",""),Breachs!P:Q,2,FALSE),VLOOKUP(K13,Breachs!B:D,2,FALSE)))</f>
        <v/>
      </c>
      <c r="W13" s="107" t="str">
        <f>IF(G13&lt;4,"",IF(ISNUMBER(FIND("'",L13)),VLOOKUP(SUBSTITUTE(RIGHT(LEFT(L13,SEARCH("'",L13)),5)," '",""),Breachs!P:Q,2,FALSE),VLOOKUP(L13,Breachs!B:D,2,FALSE)))</f>
        <v/>
      </c>
      <c r="X13" s="107" t="str">
        <f>IF(G13&lt;5,"",IF(ISNUMBER(FIND("'",M13)),VLOOKUP(SUBSTITUTE(RIGHT(LEFT(M13,SEARCH("'",M13)),5)," '",""),Breachs!P:Q,2,FALSE),VLOOKUP(M13,Breachs!B:D,2,FALSE)))</f>
        <v/>
      </c>
      <c r="Y13" s="34" t="str">
        <f>IFERROR(VLOOKUP(B13,BGU!A:B,2),"")</f>
        <v>ROSANE DE OLIVEIRA CORREA</v>
      </c>
      <c r="Z13" s="34" t="str">
        <f>TEXT(IFERROR(VLOOKUP(B13,BGU!A:C,3),""),"0000-000-000-0000")</f>
        <v>0010-059-021-1100</v>
      </c>
      <c r="AA13" s="34" t="str">
        <f t="shared" si="5"/>
        <v>0010</v>
      </c>
      <c r="AB13" s="34" t="str">
        <f>IFERROR(VLOOKUP(B13,BGU!A:F,6),"")</f>
        <v>00011</v>
      </c>
      <c r="AC13" s="34" t="str">
        <f>IFERROR(VLOOKUP(B13,BGU!A:G,7),"")</f>
        <v>ANALISTA</v>
      </c>
      <c r="AD13" s="34" t="str">
        <f t="shared" si="6"/>
        <v>059</v>
      </c>
    </row>
    <row r="14" spans="1:30" ht="15" customHeight="1" x14ac:dyDescent="0.25">
      <c r="A14" s="33" t="s">
        <v>333</v>
      </c>
      <c r="B14" s="34" t="s">
        <v>317</v>
      </c>
      <c r="C14" s="33" t="s">
        <v>160</v>
      </c>
      <c r="D14" s="34" t="s">
        <v>318</v>
      </c>
      <c r="E14" s="34" t="s">
        <v>322</v>
      </c>
      <c r="F14" s="33" t="s">
        <v>6</v>
      </c>
      <c r="G14" s="31">
        <f t="shared" si="0"/>
        <v>1</v>
      </c>
      <c r="H14" s="31" t="b">
        <f t="shared" si="7"/>
        <v>0</v>
      </c>
      <c r="I14" s="105" t="str">
        <f t="shared" si="8"/>
        <v>Modern Business Solutions</v>
      </c>
      <c r="J14" s="105" t="str">
        <f t="shared" si="9"/>
        <v/>
      </c>
      <c r="K14" s="106" t="str">
        <f t="shared" si="1"/>
        <v/>
      </c>
      <c r="L14" s="106" t="str">
        <f t="shared" si="2"/>
        <v/>
      </c>
      <c r="M14" s="105" t="str">
        <f t="shared" si="3"/>
        <v/>
      </c>
      <c r="N14" s="107">
        <f>IF(F14="","",IF(ISNUMBER(FIND(")",I14)),"20"&amp;SUBSTITUTE(RIGHT(SUBSTITUTE(LEFT(F14,SEARCH(")",F14)),LEFT(LEFT(F14,SEARCH(")",F14)),SEARCH("(",LEFT(F14,SEARCH(")",F14)))),""),3),")",""),VLOOKUP(I14,Breachs!B:D,3,FALSE)))</f>
        <v>2016</v>
      </c>
      <c r="O14" s="108" t="str">
        <f>IF(G14&lt;2,"",IF(G14&gt;2,IF(ISNUMBER(FIND(")",J14)),"20"&amp;SUBSTITUTE(SUBSTITUTE(LEFT(LEFT(SUBSTITUTE(F14,LEFT(F14,SEARCH(",",F14)),""),SEARCH(",",SUBSTITUTE(F14,LEFT(F14,SEARCH(",",F14)),""))),SEARCH(")",LEFT(SUBSTITUTE(F14,LEFT(F14,SEARCH(",",F14)),""),SEARCH(",",SUBSTITUTE(F14,LEFT(F14,SEARCH(",",F14)),""))))),LEFT(LEFT(LEFT(SUBSTITUTE(F14,LEFT(F14,SEARCH(",",F14)),""),SEARCH(",",SUBSTITUTE(F14,LEFT(F14,SEARCH(",",F14)),""))),SEARCH(")",LEFT(SUBSTITUTE(F14,LEFT(F14,SEARCH(",",F14)),""),SEARCH(",",SUBSTITUTE(F14,LEFT(F14,SEARCH(",",F14)),""))))),SEARCH("'",LEFT(LEFT(SUBSTITUTE(F14,LEFT(F14,SEARCH(",",F14)),""),SEARCH(",",SUBSTITUTE(F14,LEFT(F14,SEARCH(",",F14)),""))),SEARCH(")",LEFT(SUBSTITUTE(F14,LEFT(F14,SEARCH(",",F14)),""),SEARCH(",",SUBSTITUTE(F14,LEFT(F14,SEARCH(",",F14)),""))))))),""),")",""),VLOOKUP(J14,Breachs!B:D,3,FALSE)),IF(ISNUMBER(FIND(")",J14)),"20"&amp;SUBSTITUTE(LEFT(SUBSTITUTE(SUBSTITUTE(F14,LEFT(F14,SEARCH(",",F14)),""),LEFT(SUBSTITUTE(F14,LEFT(F14,SEARCH(",",F14)),""),SEARCH("'",SUBSTITUTE(F14,LEFT(F14,SEARCH(",",F14)),""))),""),SEARCH(")",SUBSTITUTE(SUBSTITUTE(F14,LEFT(F14,SEARCH(",",F14)),""),LEFT(SUBSTITUTE(F14,LEFT(F14,SEARCH(",",F14)),""),SEARCH("'",SUBSTITUTE(F14,LEFT(F14,SEARCH(",",F14)),""))),""))),")",""),VLOOKUP(J14,Breachs!B:D,3,FALSE))))</f>
        <v/>
      </c>
      <c r="P14" s="108" t="str">
        <f>IF(G14&lt;3,"",IF(G14&gt;3,IF(ISNUMBER(FIND(")",K14)),"20"&amp;SUBSTITUTE(SUBSTITUTE(LEFT(LEFT(SUBSTITUTE(SUBSTITUTE(F14,LEFT(F14,SEARCH(",",F14)),""),LEFT(SUBSTITUTE(F14,LEFT(F14,SEARCH(",",F14)),""),SEARCH(",",SUBSTITUTE(F14,LEFT(F14,SEARCH(",",F14)),""))),""),SEARCH(",",SUBSTITUTE(SUBSTITUTE(F14,LEFT(F14,SEARCH(",",F14)),""),LEFT(SUBSTITUTE(F14,LEFT(F14,SEARCH(",",F14)),""),SEARCH(",",SUBSTITUTE(F14,LEFT(F14,SEARCH(",",F14)),""))),""))),SEARCH(")",LEFT(SUBSTITUTE(SUBSTITUTE(F14,LEFT(F14,SEARCH(",",F14)),""),LEFT(SUBSTITUTE(F14,LEFT(F14,SEARCH(",",F14)),""),SEARCH(",",SUBSTITUTE(F14,LEFT(F14,SEARCH(",",F14)),""))),""),SEARCH(",",SUBSTITUTE(SUBSTITUTE(F14,LEFT(F14,SEARCH(",",F14)),""),LEFT(SUBSTITUTE(F14,LEFT(F14,SEARCH(",",F14)),""),SEARCH(",",SUBSTITUTE(F14,LEFT(F14,SEARCH(",",F14)),""))),""))))),LEFT(LEFT(LEFT(SUBSTITUTE(SUBSTITUTE(F14,LEFT(F14,SEARCH(",",F14)),""),LEFT(SUBSTITUTE(F14,LEFT(F14,SEARCH(",",F14)),""),SEARCH(",",SUBSTITUTE(F14,LEFT(F14,SEARCH(",",F14)),""))),""),SEARCH(",",SUBSTITUTE(SUBSTITUTE(F14,LEFT(F14,SEARCH(",",F14)),""),LEFT(SUBSTITUTE(F14,LEFT(F14,SEARCH(",",F14)),""),SEARCH(",",SUBSTITUTE(F14,LEFT(F14,SEARCH(",",F14)),""))),""))),SEARCH(")",LEFT(SUBSTITUTE(SUBSTITUTE(F14,LEFT(F14,SEARCH(",",F14)),""),LEFT(SUBSTITUTE(F14,LEFT(F14,SEARCH(",",F14)),""),SEARCH(",",SUBSTITUTE(F14,LEFT(F14,SEARCH(",",F14)),""))),""),SEARCH(",",SUBSTITUTE(SUBSTITUTE(F14,LEFT(F14,SEARCH(",",F14)),""),LEFT(SUBSTITUTE(F14,LEFT(F14,SEARCH(",",F14)),""),SEARCH(",",SUBSTITUTE(F14,LEFT(F14,SEARCH(",",F14)),""))),""))))),SEARCH("'",LEFT(LEFT(SUBSTITUTE(SUBSTITUTE(F14,LEFT(F14,SEARCH(",",F14)),""),LEFT(SUBSTITUTE(F14,LEFT(F14,SEARCH(",",F14)),""),SEARCH(",",SUBSTITUTE(F14,LEFT(F14,SEARCH(",",F14)),""))),""),SEARCH(",",SUBSTITUTE(SUBSTITUTE(F14,LEFT(F14,SEARCH(",",F14)),""),LEFT(SUBSTITUTE(F14,LEFT(F14,SEARCH(",",F14)),""),SEARCH(",",SUBSTITUTE(F14,LEFT(F14,SEARCH(",",F14)),""))),""))),SEARCH(")",LEFT(SUBSTITUTE(SUBSTITUTE(F14,LEFT(F14,SEARCH(",",F14)),""),LEFT(SUBSTITUTE(F14,LEFT(F14,SEARCH(",",F14)),""),SEARCH(",",SUBSTITUTE(F14,LEFT(F14,SEARCH(",",F14)),""))),""),SEARCH(",",SUBSTITUTE(SUBSTITUTE(F14,LEFT(F14,SEARCH(",",F14)),""),LEFT(SUBSTITUTE(F14,LEFT(F14,SEARCH(",",F14)),""),SEARCH(",",SUBSTITUTE(F14,LEFT(F14,SEARCH(",",F14)),""))),""))))))),""),")",""),VLOOKUP(K14,Breachs!B:D,3,FALSE)),IF(ISNUMBER(FIND(")",K14)),"20"&amp;SUBSTITUTE(SUBSTITUTE(LEFT(SUBSTITUTE(SUBSTITUTE(F14,LEFT(F14,SEARCH(",",F14)),""),LEFT(SUBSTITUTE(F14,LEFT(F14,SEARCH(",",F14)),""),SEARCH(",",SUBSTITUTE(F14,LEFT(F14,SEARCH(",",F14)),""))),""),SEARCH(")",SUBSTITUTE(SUBSTITUTE(F14,LEFT(F14,SEARCH(",",F14)),""),LEFT(SUBSTITUTE(F14,LEFT(F14,SEARCH(",",F14)),""),SEARCH(",",SUBSTITUTE(F14,LEFT(F14,SEARCH(",",F14)),""))),""))),LEFT(LEFT(SUBSTITUTE(SUBSTITUTE(F14,LEFT(F14,SEARCH(",",F14)),""),LEFT(SUBSTITUTE(F14,LEFT(F14,SEARCH(",",F14)),""),SEARCH(",",SUBSTITUTE(F14,LEFT(F14,SEARCH(",",F14)),""))),""),SEARCH(")",SUBSTITUTE(SUBSTITUTE(F14,LEFT(F14,SEARCH(",",F14)),""),LEFT(SUBSTITUTE(F14,LEFT(F14,SEARCH(",",F14)),""),SEARCH(",",SUBSTITUTE(F14,LEFT(F14,SEARCH(",",F14)),""))),""))),SEARCH("'",LEFT(SUBSTITUTE(SUBSTITUTE(F14,LEFT(F14,SEARCH(",",F14)),""),LEFT(SUBSTITUTE(F14,LEFT(F14,SEARCH(",",F14)),""),SEARCH(",",SUBSTITUTE(F14,LEFT(F14,SEARCH(",",F14)),""))),""),SEARCH(")",SUBSTITUTE(SUBSTITUTE(F14,LEFT(F14,SEARCH(",",F14)),""),LEFT(SUBSTITUTE(F14,LEFT(F14,SEARCH(",",F14)),""),SEARCH(",",SUBSTITUTE(F14,LEFT(F14,SEARCH(",",F14)),""))),""))))),""),")",""),VLOOKUP(K14,Breachs!B:D,3,FALSE))))</f>
        <v/>
      </c>
      <c r="Q14" s="108" t="str">
        <f>IF(G14&lt;4,"",IF(G14&gt;4,IF(ISNUMBER(FIND(")",L14)),"20"&amp;SUBSTITUTE(SUBSTITUTE(LEFT(SUBSTITUTE(SUBSTITUTE(SUBSTITUTE(L14,LEFT(L14,SEARCH(",",L14)),""),LEFT(SUBSTITUTE(L14,LEFT(L14,SEARCH(",",L14)),""),SEARCH(",",SUBSTITUTE(L14,LEFT(L14,SEARCH(",",L14)),""))),""),LEFT(SUBSTITUTE(SUBSTITUTE(L14,LEFT(L14,SEARCH(",",L14)),""),LEFT(SUBSTITUTE(L14,LEFT(L14,SEARCH(",",L14)),""),SEARCH(",",SUBSTITUTE(L14,LEFT(L14,SEARCH(",",L14)),""))),""),SEARCH(",",SUBSTITUTE(SUBSTITUTE(L14,LEFT(L14,SEARCH(",",L14)),""),LEFT(SUBSTITUTE(L14,LEFT(L14,SEARCH(",",L14)),""),SEARCH(",",SUBSTITUTE(L14,LEFT(L14,SEARCH(",",L14)),""))),""))),""),SEARCH(")",SUBSTITUTE(SUBSTITUTE(SUBSTITUTE(L14,LEFT(L14,SEARCH(",",L14)),""),LEFT(SUBSTITUTE(L14,LEFT(L14,SEARCH(",",L14)),""),SEARCH(",",SUBSTITUTE(L14,LEFT(L14,SEARCH(",",L14)),""))),""),LEFT(SUBSTITUTE(SUBSTITUTE(L14,LEFT(L14,SEARCH(",",L14)),""),LEFT(SUBSTITUTE(L14,LEFT(L14,SEARCH(",",L14)),""),SEARCH(",",SUBSTITUTE(L14,LEFT(L14,SEARCH(",",L14)),""))),""),SEARCH(",",SUBSTITUTE(SUBSTITUTE(L14,LEFT(L14,SEARCH(",",L14)),""),LEFT(SUBSTITUTE(L14,LEFT(L14,SEARCH(",",L14)),""),SEARCH(",",SUBSTITUTE(L14,LEFT(L14,SEARCH(",",L14)),""))),""))),""))),LEFT(LEFT(SUBSTITUTE(SUBSTITUTE(SUBSTITUTE(L14,LEFT(L14,SEARCH(",",L14)),""),LEFT(SUBSTITUTE(L14,LEFT(L14,SEARCH(",",L14)),""),SEARCH(",",SUBSTITUTE(L14,LEFT(L14,SEARCH(",",L14)),""))),""),LEFT(SUBSTITUTE(SUBSTITUTE(L14,LEFT(L14,SEARCH(",",L14)),""),LEFT(SUBSTITUTE(L14,LEFT(L14,SEARCH(",",L14)),""),SEARCH(",",SUBSTITUTE(L14,LEFT(L14,SEARCH(",",L14)),""))),""),SEARCH(",",SUBSTITUTE(SUBSTITUTE(L14,LEFT(L14,SEARCH(",",L14)),""),LEFT(SUBSTITUTE(L14,LEFT(L14,SEARCH(",",L14)),""),SEARCH(",",SUBSTITUTE(L14,LEFT(L14,SEARCH(",",L14)),""))),""))),""),SEARCH(")",SUBSTITUTE(SUBSTITUTE(SUBSTITUTE(L14,LEFT(L14,SEARCH(",",L14)),""),LEFT(SUBSTITUTE(L14,LEFT(L14,SEARCH(",",L14)),""),SEARCH(",",SUBSTITUTE(L14,LEFT(L14,SEARCH(",",L14)),""))),""),LEFT(SUBSTITUTE(SUBSTITUTE(L14,LEFT(L14,SEARCH(",",L14)),""),LEFT(SUBSTITUTE(L14,LEFT(L14,SEARCH(",",L14)),""),SEARCH(",",SUBSTITUTE(L14,LEFT(L14,SEARCH(",",L14)),""))),""),SEARCH(",",SUBSTITUTE(SUBSTITUTE(L14,LEFT(L14,SEARCH(",",L14)),""),LEFT(SUBSTITUTE(L14,LEFT(L14,SEARCH(",",L14)),""),SEARCH(",",SUBSTITUTE(L14,LEFT(L14,SEARCH(",",L14)),""))),""))),""))),SEARCH("'",LEFT(SUBSTITUTE(SUBSTITUTE(SUBSTITUTE(L14,LEFT(L14,SEARCH(",",L14)),""),LEFT(SUBSTITUTE(L14,LEFT(L14,SEARCH(",",L14)),""),SEARCH(",",SUBSTITUTE(L14,LEFT(L14,SEARCH(",",L14)),""))),""),LEFT(SUBSTITUTE(SUBSTITUTE(L14,LEFT(L14,SEARCH(",",L14)),""),LEFT(SUBSTITUTE(L14,LEFT(L14,SEARCH(",",L14)),""),SEARCH(",",SUBSTITUTE(L14,LEFT(L14,SEARCH(",",L14)),""))),""),SEARCH(",",SUBSTITUTE(SUBSTITUTE(L14,LEFT(L14,SEARCH(",",L14)),""),LEFT(SUBSTITUTE(L14,LEFT(L14,SEARCH(",",L14)),""),SEARCH(",",SUBSTITUTE(L14,LEFT(L14,SEARCH(",",L14)),""))),""))),""),SEARCH(")",SUBSTITUTE(SUBSTITUTE(SUBSTITUTE(L14,LEFT(L14,SEARCH(",",L14)),""),LEFT(SUBSTITUTE(L14,LEFT(L14,SEARCH(",",L14)),""),SEARCH(",",SUBSTITUTE(L14,LEFT(L14,SEARCH(",",L14)),""))),""),LEFT(SUBSTITUTE(SUBSTITUTE(L14,LEFT(L14,SEARCH(",",L14)),""),LEFT(SUBSTITUTE(L14,LEFT(L14,SEARCH(",",L14)),""),SEARCH(",",SUBSTITUTE(L14,LEFT(L14,SEARCH(",",L14)),""))),""),SEARCH(",",SUBSTITUTE(SUBSTITUTE(L14,LEFT(L14,SEARCH(",",L14)),""),LEFT(SUBSTITUTE(L14,LEFT(L14,SEARCH(",",L14)),""),SEARCH(",",SUBSTITUTE(L14,LEFT(L14,SEARCH(",",L14)),""))),""))),""))))),""),")",""),VLOOKUP(L14,Breachs!B:D,3,FALSE)),IF(ISNUMBER(FIND(")",L14)),"20"&amp;SUBSTITUTE(SUBSTITUTE(LEFT(SUBSTITUTE(SUBSTITUTE(SUBSTITUTE(L14,LEFT(L14,SEARCH(",",L14)),""),LEFT(SUBSTITUTE(L14,LEFT(L14,SEARCH(",",L14)),""),SEARCH(",",SUBSTITUTE(L14,LEFT(L14,SEARCH(",",L14)),""))),""),LEFT(SUBSTITUTE(SUBSTITUTE(L14,LEFT(L14,SEARCH(",",L14)),""),LEFT(SUBSTITUTE(L14,LEFT(L14,SEARCH(",",L14)),""),SEARCH(",",SUBSTITUTE(L14,LEFT(L14,SEARCH(",",L14)),""))),""),SEARCH(",",SUBSTITUTE(SUBSTITUTE(L14,LEFT(L14,SEARCH(",",L14)),""),LEFT(SUBSTITUTE(L14,LEFT(L14,SEARCH(",",L14)),""),SEARCH(",",SUBSTITUTE(L14,LEFT(L14,SEARCH(",",L14)),""))),""))),""),SEARCH(")",SUBSTITUTE(SUBSTITUTE(SUBSTITUTE(L14,LEFT(L14,SEARCH(",",L14)),""),LEFT(SUBSTITUTE(L14,LEFT(L14,SEARCH(",",L14)),""),SEARCH(",",SUBSTITUTE(L14,LEFT(L14,SEARCH(",",L14)),""))),""),LEFT(SUBSTITUTE(SUBSTITUTE(L14,LEFT(L14,SEARCH(",",L14)),""),LEFT(SUBSTITUTE(L14,LEFT(L14,SEARCH(",",L14)),""),SEARCH(",",SUBSTITUTE(L14,LEFT(L14,SEARCH(",",L14)),""))),""),SEARCH(",",SUBSTITUTE(SUBSTITUTE(L14,LEFT(L14,SEARCH(",",L14)),""),LEFT(SUBSTITUTE(L14,LEFT(L14,SEARCH(",",L14)),""),SEARCH(",",SUBSTITUTE(L14,LEFT(L14,SEARCH(",",L14)),""))),""))),""))),LEFT(LEFT(SUBSTITUTE(SUBSTITUTE(SUBSTITUTE(L14,LEFT(L14,SEARCH(",",L14)),""),LEFT(SUBSTITUTE(L14,LEFT(L14,SEARCH(",",L14)),""),SEARCH(",",SUBSTITUTE(L14,LEFT(L14,SEARCH(",",L14)),""))),""),LEFT(SUBSTITUTE(SUBSTITUTE(L14,LEFT(L14,SEARCH(",",L14)),""),LEFT(SUBSTITUTE(L14,LEFT(L14,SEARCH(",",L14)),""),SEARCH(",",SUBSTITUTE(L14,LEFT(L14,SEARCH(",",L14)),""))),""),SEARCH(",",SUBSTITUTE(SUBSTITUTE(L14,LEFT(L14,SEARCH(",",L14)),""),LEFT(SUBSTITUTE(L14,LEFT(L14,SEARCH(",",L14)),""),SEARCH(",",SUBSTITUTE(L14,LEFT(L14,SEARCH(",",L14)),""))),""))),""),SEARCH(")",SUBSTITUTE(SUBSTITUTE(SUBSTITUTE(L14,LEFT(L14,SEARCH(",",L14)),""),LEFT(SUBSTITUTE(L14,LEFT(L14,SEARCH(",",L14)),""),SEARCH(",",SUBSTITUTE(L14,LEFT(L14,SEARCH(",",L14)),""))),""),LEFT(SUBSTITUTE(SUBSTITUTE(L14,LEFT(L14,SEARCH(",",L14)),""),LEFT(SUBSTITUTE(L14,LEFT(L14,SEARCH(",",L14)),""),SEARCH(",",SUBSTITUTE(L14,LEFT(L14,SEARCH(",",L14)),""))),""),SEARCH(",",SUBSTITUTE(SUBSTITUTE(L14,LEFT(L14,SEARCH(",",L14)),""),LEFT(SUBSTITUTE(L14,LEFT(L14,SEARCH(",",L14)),""),SEARCH(",",SUBSTITUTE(L14,LEFT(L14,SEARCH(",",L14)),""))),""))),""))),SEARCH("'",LEFT(SUBSTITUTE(SUBSTITUTE(SUBSTITUTE(L14,LEFT(L14,SEARCH(",",L14)),""),LEFT(SUBSTITUTE(L14,LEFT(L14,SEARCH(",",L14)),""),SEARCH(",",SUBSTITUTE(L14,LEFT(L14,SEARCH(",",L14)),""))),""),LEFT(SUBSTITUTE(SUBSTITUTE(L14,LEFT(L14,SEARCH(",",L14)),""),LEFT(SUBSTITUTE(L14,LEFT(L14,SEARCH(",",L14)),""),SEARCH(",",SUBSTITUTE(L14,LEFT(L14,SEARCH(",",L14)),""))),""),SEARCH(",",SUBSTITUTE(SUBSTITUTE(L14,LEFT(L14,SEARCH(",",L14)),""),LEFT(SUBSTITUTE(L14,LEFT(L14,SEARCH(",",L14)),""),SEARCH(",",SUBSTITUTE(L14,LEFT(L14,SEARCH(",",L14)),""))),""))),""),SEARCH(")",SUBSTITUTE(SUBSTITUTE(SUBSTITUTE(L14,LEFT(L14,SEARCH(",",L14)),""),LEFT(SUBSTITUTE(L14,LEFT(L14,SEARCH(",",L14)),""),SEARCH(",",SUBSTITUTE(L14,LEFT(L14,SEARCH(",",L14)),""))),""),LEFT(SUBSTITUTE(SUBSTITUTE(L14,LEFT(L14,SEARCH(",",L14)),""),LEFT(SUBSTITUTE(L14,LEFT(L14,SEARCH(",",L14)),""),SEARCH(",",SUBSTITUTE(L14,LEFT(L14,SEARCH(",",L14)),""))),""),SEARCH(",",SUBSTITUTE(SUBSTITUTE(L14,LEFT(L14,SEARCH(",",L14)),""),LEFT(SUBSTITUTE(L14,LEFT(L14,SEARCH(",",L14)),""),SEARCH(",",SUBSTITUTE(L14,LEFT(L14,SEARCH(",",L14)),""))),""))),""))))),""),")",""),VLOOKUP(L14,Breachs!B:D,3,FALSE))))</f>
        <v/>
      </c>
      <c r="R14" s="108" t="str">
        <f>IF(G14=5,IF(ISNUMBER(FIND(")",M14)),"20"&amp;SUBSTITUTE(SUBSTITUTE(LEFT(SUBSTITUTE(SUBSTITUTE(SUBSTITUTE(S14,LEFT(S14,SEARCH(",",S14)),""),LEFT(SUBSTITUTE(S14,LEFT(S14,SEARCH(",",S14)),""),SEARCH(",",SUBSTITUTE(S14,LEFT(S14,SEARCH(",",S14)),""))),""),LEFT(SUBSTITUTE(SUBSTITUTE(S14,LEFT(S14,SEARCH(",",S14)),""),LEFT(SUBSTITUTE(S14,LEFT(S14,SEARCH(",",S14)),""),SEARCH(",",SUBSTITUTE(S14,LEFT(S14,SEARCH(",",S14)),""))),""),SEARCH(",",SUBSTITUTE(SUBSTITUTE(S14,LEFT(S14,SEARCH(",",S14)),""),LEFT(SUBSTITUTE(S14,LEFT(S14,SEARCH(",",S14)),""),SEARCH(",",SUBSTITUTE(S14,LEFT(S14,SEARCH(",",S14)),""))),""))),""),SEARCH(")",SUBSTITUTE(SUBSTITUTE(SUBSTITUTE(S14,LEFT(S14,SEARCH(",",S14)),""),LEFT(SUBSTITUTE(S14,LEFT(S14,SEARCH(",",S14)),""),SEARCH(",",SUBSTITUTE(S14,LEFT(S14,SEARCH(",",S14)),""))),""),LEFT(SUBSTITUTE(SUBSTITUTE(S14,LEFT(S14,SEARCH(",",S14)),""),LEFT(SUBSTITUTE(S14,LEFT(S14,SEARCH(",",S14)),""),SEARCH(",",SUBSTITUTE(S14,LEFT(S14,SEARCH(",",S14)),""))),""),SEARCH(",",SUBSTITUTE(SUBSTITUTE(S14,LEFT(S14,SEARCH(",",S14)),""),LEFT(SUBSTITUTE(S14,LEFT(S14,SEARCH(",",S14)),""),SEARCH(",",SUBSTITUTE(S14,LEFT(S14,SEARCH(",",S14)),""))),""))),""))),LEFT(LEFT(SUBSTITUTE(SUBSTITUTE(SUBSTITUTE(S14,LEFT(S14,SEARCH(",",S14)),""),LEFT(SUBSTITUTE(S14,LEFT(S14,SEARCH(",",S14)),""),SEARCH(",",SUBSTITUTE(S14,LEFT(S14,SEARCH(",",S14)),""))),""),LEFT(SUBSTITUTE(SUBSTITUTE(S14,LEFT(S14,SEARCH(",",S14)),""),LEFT(SUBSTITUTE(S14,LEFT(S14,SEARCH(",",S14)),""),SEARCH(",",SUBSTITUTE(S14,LEFT(S14,SEARCH(",",S14)),""))),""),SEARCH(",",SUBSTITUTE(SUBSTITUTE(S14,LEFT(S14,SEARCH(",",S14)),""),LEFT(SUBSTITUTE(S14,LEFT(S14,SEARCH(",",S14)),""),SEARCH(",",SUBSTITUTE(S14,LEFT(S14,SEARCH(",",S14)),""))),""))),""),SEARCH(")",SUBSTITUTE(SUBSTITUTE(SUBSTITUTE(S14,LEFT(S14,SEARCH(",",S14)),""),LEFT(SUBSTITUTE(S14,LEFT(S14,SEARCH(",",S14)),""),SEARCH(",",SUBSTITUTE(S14,LEFT(S14,SEARCH(",",S14)),""))),""),LEFT(SUBSTITUTE(SUBSTITUTE(S14,LEFT(S14,SEARCH(",",S14)),""),LEFT(SUBSTITUTE(S14,LEFT(S14,SEARCH(",",S14)),""),SEARCH(",",SUBSTITUTE(S14,LEFT(S14,SEARCH(",",S14)),""))),""),SEARCH(",",SUBSTITUTE(SUBSTITUTE(S14,LEFT(S14,SEARCH(",",S14)),""),LEFT(SUBSTITUTE(S14,LEFT(S14,SEARCH(",",S14)),""),SEARCH(",",SUBSTITUTE(S14,LEFT(S14,SEARCH(",",S14)),""))),""))),""))),SEARCH("'",LEFT(SUBSTITUTE(SUBSTITUTE(SUBSTITUTE(S14,LEFT(S14,SEARCH(",",S14)),""),LEFT(SUBSTITUTE(S14,LEFT(S14,SEARCH(",",S14)),""),SEARCH(",",SUBSTITUTE(S14,LEFT(S14,SEARCH(",",S14)),""))),""),LEFT(SUBSTITUTE(SUBSTITUTE(S14,LEFT(S14,SEARCH(",",S14)),""),LEFT(SUBSTITUTE(S14,LEFT(S14,SEARCH(",",S14)),""),SEARCH(",",SUBSTITUTE(S14,LEFT(S14,SEARCH(",",S14)),""))),""),SEARCH(",",SUBSTITUTE(SUBSTITUTE(S14,LEFT(S14,SEARCH(",",S14)),""),LEFT(SUBSTITUTE(S14,LEFT(S14,SEARCH(",",S14)),""),SEARCH(",",SUBSTITUTE(S14,LEFT(S14,SEARCH(",",S14)),""))),""))),""),SEARCH(")",SUBSTITUTE(SUBSTITUTE(SUBSTITUTE(S14,LEFT(S14,SEARCH(",",S14)),""),LEFT(SUBSTITUTE(S14,LEFT(S14,SEARCH(",",S14)),""),SEARCH(",",SUBSTITUTE(S14,LEFT(S14,SEARCH(",",S14)),""))),""),LEFT(SUBSTITUTE(SUBSTITUTE(S14,LEFT(S14,SEARCH(",",S14)),""),LEFT(SUBSTITUTE(S14,LEFT(S14,SEARCH(",",S14)),""),SEARCH(",",SUBSTITUTE(S14,LEFT(S14,SEARCH(",",S14)),""))),""),SEARCH(",",SUBSTITUTE(SUBSTITUTE(S14,LEFT(S14,SEARCH(",",S14)),""),LEFT(SUBSTITUTE(S14,LEFT(S14,SEARCH(",",S14)),""),SEARCH(",",SUBSTITUTE(S14,LEFT(S14,SEARCH(",",S14)),""))),""))),""))))),""),")",""),VLOOKUP(M14,Breachs!B:D,3,FALSE)),"")</f>
        <v/>
      </c>
      <c r="S14" s="108" t="e">
        <f t="shared" si="4"/>
        <v>#VALUE!</v>
      </c>
      <c r="T14" s="108" t="str">
        <f>IF(F14="","",IF(ISNUMBER(FIND("'",I14)),VLOOKUP(SUBSTITUTE(RIGHT(LEFT(I14,SEARCH("'",I14)),5)," '",""),Breachs!P:Q,2,FALSE),VLOOKUP(I14,Breachs!B:D,2,FALSE)))</f>
        <v>Outubro</v>
      </c>
      <c r="U14" s="108" t="str">
        <f>IF(G14&lt;2,"",IF(ISNUMBER(FIND("'",J14)),VLOOKUP(SUBSTITUTE(RIGHT(LEFT(J14,SEARCH("'",J14)),5)," '",""),Breachs!P:Q,2,FALSE),VLOOKUP(J14,Breachs!B:D,2,FALSE)))</f>
        <v/>
      </c>
      <c r="V14" s="107" t="str">
        <f>IF(G14&lt;3,"",IF(ISNUMBER(FIND("'",K14)),VLOOKUP(SUBSTITUTE(RIGHT(LEFT(K14,SEARCH("'",K14)),5)," '",""),Breachs!P:Q,2,FALSE),VLOOKUP(K14,Breachs!B:D,2,FALSE)))</f>
        <v/>
      </c>
      <c r="W14" s="107" t="str">
        <f>IF(G14&lt;4,"",IF(ISNUMBER(FIND("'",L14)),VLOOKUP(SUBSTITUTE(RIGHT(LEFT(L14,SEARCH("'",L14)),5)," '",""),Breachs!P:Q,2,FALSE),VLOOKUP(L14,Breachs!B:D,2,FALSE)))</f>
        <v/>
      </c>
      <c r="X14" s="107" t="str">
        <f>IF(G14&lt;5,"",IF(ISNUMBER(FIND("'",M14)),VLOOKUP(SUBSTITUTE(RIGHT(LEFT(M14,SEARCH("'",M14)),5)," '",""),Breachs!P:Q,2,FALSE),VLOOKUP(M14,Breachs!B:D,2,FALSE)))</f>
        <v/>
      </c>
      <c r="Y14" s="34" t="str">
        <f>IFERROR(VLOOKUP(B14,BGU!A:B,2),"")</f>
        <v>VANDORLAN SEVERO CRIXEL</v>
      </c>
      <c r="Z14" s="34" t="str">
        <f>TEXT(IFERROR(VLOOKUP(B14,BGU!A:C,3),""),"0000-000-000-0000")</f>
        <v>0835-000-000-0000</v>
      </c>
      <c r="AA14" s="34" t="str">
        <f t="shared" si="5"/>
        <v>0835</v>
      </c>
      <c r="AB14" s="34" t="str">
        <f>IFERROR(VLOOKUP(B14,BGU!A:F,6),"")</f>
        <v>00460</v>
      </c>
      <c r="AC14" s="34" t="str">
        <f>IFERROR(VLOOKUP(B14,BGU!A:G,7),"")</f>
        <v>GERENTE ADJUNTO</v>
      </c>
      <c r="AD14" s="34" t="str">
        <f t="shared" si="6"/>
        <v>000</v>
      </c>
    </row>
    <row r="15" spans="1:30" ht="15" customHeight="1" x14ac:dyDescent="0.25">
      <c r="A15" s="33" t="s">
        <v>333</v>
      </c>
      <c r="B15" s="34" t="s">
        <v>329</v>
      </c>
      <c r="C15" s="33" t="s">
        <v>18</v>
      </c>
      <c r="D15" s="34" t="s">
        <v>362</v>
      </c>
      <c r="E15" s="34"/>
      <c r="F15" s="32" t="s">
        <v>27976</v>
      </c>
      <c r="G15" s="31">
        <f t="shared" si="0"/>
        <v>3</v>
      </c>
      <c r="H15" s="31" t="b">
        <f t="shared" si="7"/>
        <v>0</v>
      </c>
      <c r="I15" s="105" t="str">
        <f t="shared" si="8"/>
        <v>MySpace</v>
      </c>
      <c r="J15" s="105" t="str">
        <f t="shared" si="9"/>
        <v>Anti Public Combo List</v>
      </c>
      <c r="K15" s="106" t="str">
        <f t="shared" si="1"/>
        <v>Anti Public Combo List</v>
      </c>
      <c r="L15" s="106" t="str">
        <f t="shared" si="2"/>
        <v/>
      </c>
      <c r="M15" s="105" t="str">
        <f t="shared" si="3"/>
        <v/>
      </c>
      <c r="N15" s="107">
        <f>IF(F15="","",IF(ISNUMBER(FIND(")",I15)),"20"&amp;SUBSTITUTE(RIGHT(SUBSTITUTE(LEFT(F15,SEARCH(")",F15)),LEFT(LEFT(F15,SEARCH(")",F15)),SEARCH("(",LEFT(F15,SEARCH(")",F15)))),""),3),")",""),VLOOKUP(I15,Breachs!B:D,3,FALSE)))</f>
        <v>2008</v>
      </c>
      <c r="O15" s="108">
        <f>IF(G15&lt;2,"",IF(G15&gt;2,IF(ISNUMBER(FIND(")",J15)),"20"&amp;SUBSTITUTE(SUBSTITUTE(LEFT(LEFT(SUBSTITUTE(F15,LEFT(F15,SEARCH(",",F15)),""),SEARCH(",",SUBSTITUTE(F15,LEFT(F15,SEARCH(",",F15)),""))),SEARCH(")",LEFT(SUBSTITUTE(F15,LEFT(F15,SEARCH(",",F15)),""),SEARCH(",",SUBSTITUTE(F15,LEFT(F15,SEARCH(",",F15)),""))))),LEFT(LEFT(LEFT(SUBSTITUTE(F15,LEFT(F15,SEARCH(",",F15)),""),SEARCH(",",SUBSTITUTE(F15,LEFT(F15,SEARCH(",",F15)),""))),SEARCH(")",LEFT(SUBSTITUTE(F15,LEFT(F15,SEARCH(",",F15)),""),SEARCH(",",SUBSTITUTE(F15,LEFT(F15,SEARCH(",",F15)),""))))),SEARCH("'",LEFT(LEFT(SUBSTITUTE(F15,LEFT(F15,SEARCH(",",F15)),""),SEARCH(",",SUBSTITUTE(F15,LEFT(F15,SEARCH(",",F15)),""))),SEARCH(")",LEFT(SUBSTITUTE(F15,LEFT(F15,SEARCH(",",F15)),""),SEARCH(",",SUBSTITUTE(F15,LEFT(F15,SEARCH(",",F15)),""))))))),""),")",""),VLOOKUP(J15,Breachs!B:D,3,FALSE)),IF(ISNUMBER(FIND(")",J15)),"20"&amp;SUBSTITUTE(LEFT(SUBSTITUTE(SUBSTITUTE(F15,LEFT(F15,SEARCH(",",F15)),""),LEFT(SUBSTITUTE(F15,LEFT(F15,SEARCH(",",F15)),""),SEARCH("'",SUBSTITUTE(F15,LEFT(F15,SEARCH(",",F15)),""))),""),SEARCH(")",SUBSTITUTE(SUBSTITUTE(F15,LEFT(F15,SEARCH(",",F15)),""),LEFT(SUBSTITUTE(F15,LEFT(F15,SEARCH(",",F15)),""),SEARCH("'",SUBSTITUTE(F15,LEFT(F15,SEARCH(",",F15)),""))),""))),")",""),VLOOKUP(J15,Breachs!B:D,3,FALSE))))</f>
        <v>2016</v>
      </c>
      <c r="P15" s="108">
        <f>IF(G15&lt;3,"",IF(G15&gt;3,IF(ISNUMBER(FIND(")",K15)),"20"&amp;SUBSTITUTE(SUBSTITUTE(LEFT(LEFT(SUBSTITUTE(SUBSTITUTE(F15,LEFT(F15,SEARCH(",",F15)),""),LEFT(SUBSTITUTE(F15,LEFT(F15,SEARCH(",",F15)),""),SEARCH(",",SUBSTITUTE(F15,LEFT(F15,SEARCH(",",F15)),""))),""),SEARCH(",",SUBSTITUTE(SUBSTITUTE(F15,LEFT(F15,SEARCH(",",F15)),""),LEFT(SUBSTITUTE(F15,LEFT(F15,SEARCH(",",F15)),""),SEARCH(",",SUBSTITUTE(F15,LEFT(F15,SEARCH(",",F15)),""))),""))),SEARCH(")",LEFT(SUBSTITUTE(SUBSTITUTE(F15,LEFT(F15,SEARCH(",",F15)),""),LEFT(SUBSTITUTE(F15,LEFT(F15,SEARCH(",",F15)),""),SEARCH(",",SUBSTITUTE(F15,LEFT(F15,SEARCH(",",F15)),""))),""),SEARCH(",",SUBSTITUTE(SUBSTITUTE(F15,LEFT(F15,SEARCH(",",F15)),""),LEFT(SUBSTITUTE(F15,LEFT(F15,SEARCH(",",F15)),""),SEARCH(",",SUBSTITUTE(F15,LEFT(F15,SEARCH(",",F15)),""))),""))))),LEFT(LEFT(LEFT(SUBSTITUTE(SUBSTITUTE(F15,LEFT(F15,SEARCH(",",F15)),""),LEFT(SUBSTITUTE(F15,LEFT(F15,SEARCH(",",F15)),""),SEARCH(",",SUBSTITUTE(F15,LEFT(F15,SEARCH(",",F15)),""))),""),SEARCH(",",SUBSTITUTE(SUBSTITUTE(F15,LEFT(F15,SEARCH(",",F15)),""),LEFT(SUBSTITUTE(F15,LEFT(F15,SEARCH(",",F15)),""),SEARCH(",",SUBSTITUTE(F15,LEFT(F15,SEARCH(",",F15)),""))),""))),SEARCH(")",LEFT(SUBSTITUTE(SUBSTITUTE(F15,LEFT(F15,SEARCH(",",F15)),""),LEFT(SUBSTITUTE(F15,LEFT(F15,SEARCH(",",F15)),""),SEARCH(",",SUBSTITUTE(F15,LEFT(F15,SEARCH(",",F15)),""))),""),SEARCH(",",SUBSTITUTE(SUBSTITUTE(F15,LEFT(F15,SEARCH(",",F15)),""),LEFT(SUBSTITUTE(F15,LEFT(F15,SEARCH(",",F15)),""),SEARCH(",",SUBSTITUTE(F15,LEFT(F15,SEARCH(",",F15)),""))),""))))),SEARCH("'",LEFT(LEFT(SUBSTITUTE(SUBSTITUTE(F15,LEFT(F15,SEARCH(",",F15)),""),LEFT(SUBSTITUTE(F15,LEFT(F15,SEARCH(",",F15)),""),SEARCH(",",SUBSTITUTE(F15,LEFT(F15,SEARCH(",",F15)),""))),""),SEARCH(",",SUBSTITUTE(SUBSTITUTE(F15,LEFT(F15,SEARCH(",",F15)),""),LEFT(SUBSTITUTE(F15,LEFT(F15,SEARCH(",",F15)),""),SEARCH(",",SUBSTITUTE(F15,LEFT(F15,SEARCH(",",F15)),""))),""))),SEARCH(")",LEFT(SUBSTITUTE(SUBSTITUTE(F15,LEFT(F15,SEARCH(",",F15)),""),LEFT(SUBSTITUTE(F15,LEFT(F15,SEARCH(",",F15)),""),SEARCH(",",SUBSTITUTE(F15,LEFT(F15,SEARCH(",",F15)),""))),""),SEARCH(",",SUBSTITUTE(SUBSTITUTE(F15,LEFT(F15,SEARCH(",",F15)),""),LEFT(SUBSTITUTE(F15,LEFT(F15,SEARCH(",",F15)),""),SEARCH(",",SUBSTITUTE(F15,LEFT(F15,SEARCH(",",F15)),""))),""))))))),""),")",""),VLOOKUP(K15,Breachs!B:D,3,FALSE)),IF(ISNUMBER(FIND(")",K15)),"20"&amp;SUBSTITUTE(SUBSTITUTE(LEFT(SUBSTITUTE(SUBSTITUTE(F15,LEFT(F15,SEARCH(",",F15)),""),LEFT(SUBSTITUTE(F15,LEFT(F15,SEARCH(",",F15)),""),SEARCH(",",SUBSTITUTE(F15,LEFT(F15,SEARCH(",",F15)),""))),""),SEARCH(")",SUBSTITUTE(SUBSTITUTE(F15,LEFT(F15,SEARCH(",",F15)),""),LEFT(SUBSTITUTE(F15,LEFT(F15,SEARCH(",",F15)),""),SEARCH(",",SUBSTITUTE(F15,LEFT(F15,SEARCH(",",F15)),""))),""))),LEFT(LEFT(SUBSTITUTE(SUBSTITUTE(F15,LEFT(F15,SEARCH(",",F15)),""),LEFT(SUBSTITUTE(F15,LEFT(F15,SEARCH(",",F15)),""),SEARCH(",",SUBSTITUTE(F15,LEFT(F15,SEARCH(",",F15)),""))),""),SEARCH(")",SUBSTITUTE(SUBSTITUTE(F15,LEFT(F15,SEARCH(",",F15)),""),LEFT(SUBSTITUTE(F15,LEFT(F15,SEARCH(",",F15)),""),SEARCH(",",SUBSTITUTE(F15,LEFT(F15,SEARCH(",",F15)),""))),""))),SEARCH("'",LEFT(SUBSTITUTE(SUBSTITUTE(F15,LEFT(F15,SEARCH(",",F15)),""),LEFT(SUBSTITUTE(F15,LEFT(F15,SEARCH(",",F15)),""),SEARCH(",",SUBSTITUTE(F15,LEFT(F15,SEARCH(",",F15)),""))),""),SEARCH(")",SUBSTITUTE(SUBSTITUTE(F15,LEFT(F15,SEARCH(",",F15)),""),LEFT(SUBSTITUTE(F15,LEFT(F15,SEARCH(",",F15)),""),SEARCH(",",SUBSTITUTE(F15,LEFT(F15,SEARCH(",",F15)),""))),""))))),""),")",""),VLOOKUP(K15,Breachs!B:D,3,FALSE))))</f>
        <v>2016</v>
      </c>
      <c r="Q15" s="108" t="str">
        <f>IF(G15&lt;4,"",IF(G15&gt;4,IF(ISNUMBER(FIND(")",L15)),"20"&amp;SUBSTITUTE(SUBSTITUTE(LEFT(SUBSTITUTE(SUBSTITUTE(SUBSTITUTE(L15,LEFT(L15,SEARCH(",",L15)),""),LEFT(SUBSTITUTE(L15,LEFT(L15,SEARCH(",",L15)),""),SEARCH(",",SUBSTITUTE(L15,LEFT(L15,SEARCH(",",L15)),""))),""),LEFT(SUBSTITUTE(SUBSTITUTE(L15,LEFT(L15,SEARCH(",",L15)),""),LEFT(SUBSTITUTE(L15,LEFT(L15,SEARCH(",",L15)),""),SEARCH(",",SUBSTITUTE(L15,LEFT(L15,SEARCH(",",L15)),""))),""),SEARCH(",",SUBSTITUTE(SUBSTITUTE(L15,LEFT(L15,SEARCH(",",L15)),""),LEFT(SUBSTITUTE(L15,LEFT(L15,SEARCH(",",L15)),""),SEARCH(",",SUBSTITUTE(L15,LEFT(L15,SEARCH(",",L15)),""))),""))),""),SEARCH(")",SUBSTITUTE(SUBSTITUTE(SUBSTITUTE(L15,LEFT(L15,SEARCH(",",L15)),""),LEFT(SUBSTITUTE(L15,LEFT(L15,SEARCH(",",L15)),""),SEARCH(",",SUBSTITUTE(L15,LEFT(L15,SEARCH(",",L15)),""))),""),LEFT(SUBSTITUTE(SUBSTITUTE(L15,LEFT(L15,SEARCH(",",L15)),""),LEFT(SUBSTITUTE(L15,LEFT(L15,SEARCH(",",L15)),""),SEARCH(",",SUBSTITUTE(L15,LEFT(L15,SEARCH(",",L15)),""))),""),SEARCH(",",SUBSTITUTE(SUBSTITUTE(L15,LEFT(L15,SEARCH(",",L15)),""),LEFT(SUBSTITUTE(L15,LEFT(L15,SEARCH(",",L15)),""),SEARCH(",",SUBSTITUTE(L15,LEFT(L15,SEARCH(",",L15)),""))),""))),""))),LEFT(LEFT(SUBSTITUTE(SUBSTITUTE(SUBSTITUTE(L15,LEFT(L15,SEARCH(",",L15)),""),LEFT(SUBSTITUTE(L15,LEFT(L15,SEARCH(",",L15)),""),SEARCH(",",SUBSTITUTE(L15,LEFT(L15,SEARCH(",",L15)),""))),""),LEFT(SUBSTITUTE(SUBSTITUTE(L15,LEFT(L15,SEARCH(",",L15)),""),LEFT(SUBSTITUTE(L15,LEFT(L15,SEARCH(",",L15)),""),SEARCH(",",SUBSTITUTE(L15,LEFT(L15,SEARCH(",",L15)),""))),""),SEARCH(",",SUBSTITUTE(SUBSTITUTE(L15,LEFT(L15,SEARCH(",",L15)),""),LEFT(SUBSTITUTE(L15,LEFT(L15,SEARCH(",",L15)),""),SEARCH(",",SUBSTITUTE(L15,LEFT(L15,SEARCH(",",L15)),""))),""))),""),SEARCH(")",SUBSTITUTE(SUBSTITUTE(SUBSTITUTE(L15,LEFT(L15,SEARCH(",",L15)),""),LEFT(SUBSTITUTE(L15,LEFT(L15,SEARCH(",",L15)),""),SEARCH(",",SUBSTITUTE(L15,LEFT(L15,SEARCH(",",L15)),""))),""),LEFT(SUBSTITUTE(SUBSTITUTE(L15,LEFT(L15,SEARCH(",",L15)),""),LEFT(SUBSTITUTE(L15,LEFT(L15,SEARCH(",",L15)),""),SEARCH(",",SUBSTITUTE(L15,LEFT(L15,SEARCH(",",L15)),""))),""),SEARCH(",",SUBSTITUTE(SUBSTITUTE(L15,LEFT(L15,SEARCH(",",L15)),""),LEFT(SUBSTITUTE(L15,LEFT(L15,SEARCH(",",L15)),""),SEARCH(",",SUBSTITUTE(L15,LEFT(L15,SEARCH(",",L15)),""))),""))),""))),SEARCH("'",LEFT(SUBSTITUTE(SUBSTITUTE(SUBSTITUTE(L15,LEFT(L15,SEARCH(",",L15)),""),LEFT(SUBSTITUTE(L15,LEFT(L15,SEARCH(",",L15)),""),SEARCH(",",SUBSTITUTE(L15,LEFT(L15,SEARCH(",",L15)),""))),""),LEFT(SUBSTITUTE(SUBSTITUTE(L15,LEFT(L15,SEARCH(",",L15)),""),LEFT(SUBSTITUTE(L15,LEFT(L15,SEARCH(",",L15)),""),SEARCH(",",SUBSTITUTE(L15,LEFT(L15,SEARCH(",",L15)),""))),""),SEARCH(",",SUBSTITUTE(SUBSTITUTE(L15,LEFT(L15,SEARCH(",",L15)),""),LEFT(SUBSTITUTE(L15,LEFT(L15,SEARCH(",",L15)),""),SEARCH(",",SUBSTITUTE(L15,LEFT(L15,SEARCH(",",L15)),""))),""))),""),SEARCH(")",SUBSTITUTE(SUBSTITUTE(SUBSTITUTE(L15,LEFT(L15,SEARCH(",",L15)),""),LEFT(SUBSTITUTE(L15,LEFT(L15,SEARCH(",",L15)),""),SEARCH(",",SUBSTITUTE(L15,LEFT(L15,SEARCH(",",L15)),""))),""),LEFT(SUBSTITUTE(SUBSTITUTE(L15,LEFT(L15,SEARCH(",",L15)),""),LEFT(SUBSTITUTE(L15,LEFT(L15,SEARCH(",",L15)),""),SEARCH(",",SUBSTITUTE(L15,LEFT(L15,SEARCH(",",L15)),""))),""),SEARCH(",",SUBSTITUTE(SUBSTITUTE(L15,LEFT(L15,SEARCH(",",L15)),""),LEFT(SUBSTITUTE(L15,LEFT(L15,SEARCH(",",L15)),""),SEARCH(",",SUBSTITUTE(L15,LEFT(L15,SEARCH(",",L15)),""))),""))),""))))),""),")",""),VLOOKUP(L15,Breachs!B:D,3,FALSE)),IF(ISNUMBER(FIND(")",L15)),"20"&amp;SUBSTITUTE(SUBSTITUTE(LEFT(SUBSTITUTE(SUBSTITUTE(SUBSTITUTE(L15,LEFT(L15,SEARCH(",",L15)),""),LEFT(SUBSTITUTE(L15,LEFT(L15,SEARCH(",",L15)),""),SEARCH(",",SUBSTITUTE(L15,LEFT(L15,SEARCH(",",L15)),""))),""),LEFT(SUBSTITUTE(SUBSTITUTE(L15,LEFT(L15,SEARCH(",",L15)),""),LEFT(SUBSTITUTE(L15,LEFT(L15,SEARCH(",",L15)),""),SEARCH(",",SUBSTITUTE(L15,LEFT(L15,SEARCH(",",L15)),""))),""),SEARCH(",",SUBSTITUTE(SUBSTITUTE(L15,LEFT(L15,SEARCH(",",L15)),""),LEFT(SUBSTITUTE(L15,LEFT(L15,SEARCH(",",L15)),""),SEARCH(",",SUBSTITUTE(L15,LEFT(L15,SEARCH(",",L15)),""))),""))),""),SEARCH(")",SUBSTITUTE(SUBSTITUTE(SUBSTITUTE(L15,LEFT(L15,SEARCH(",",L15)),""),LEFT(SUBSTITUTE(L15,LEFT(L15,SEARCH(",",L15)),""),SEARCH(",",SUBSTITUTE(L15,LEFT(L15,SEARCH(",",L15)),""))),""),LEFT(SUBSTITUTE(SUBSTITUTE(L15,LEFT(L15,SEARCH(",",L15)),""),LEFT(SUBSTITUTE(L15,LEFT(L15,SEARCH(",",L15)),""),SEARCH(",",SUBSTITUTE(L15,LEFT(L15,SEARCH(",",L15)),""))),""),SEARCH(",",SUBSTITUTE(SUBSTITUTE(L15,LEFT(L15,SEARCH(",",L15)),""),LEFT(SUBSTITUTE(L15,LEFT(L15,SEARCH(",",L15)),""),SEARCH(",",SUBSTITUTE(L15,LEFT(L15,SEARCH(",",L15)),""))),""))),""))),LEFT(LEFT(SUBSTITUTE(SUBSTITUTE(SUBSTITUTE(L15,LEFT(L15,SEARCH(",",L15)),""),LEFT(SUBSTITUTE(L15,LEFT(L15,SEARCH(",",L15)),""),SEARCH(",",SUBSTITUTE(L15,LEFT(L15,SEARCH(",",L15)),""))),""),LEFT(SUBSTITUTE(SUBSTITUTE(L15,LEFT(L15,SEARCH(",",L15)),""),LEFT(SUBSTITUTE(L15,LEFT(L15,SEARCH(",",L15)),""),SEARCH(",",SUBSTITUTE(L15,LEFT(L15,SEARCH(",",L15)),""))),""),SEARCH(",",SUBSTITUTE(SUBSTITUTE(L15,LEFT(L15,SEARCH(",",L15)),""),LEFT(SUBSTITUTE(L15,LEFT(L15,SEARCH(",",L15)),""),SEARCH(",",SUBSTITUTE(L15,LEFT(L15,SEARCH(",",L15)),""))),""))),""),SEARCH(")",SUBSTITUTE(SUBSTITUTE(SUBSTITUTE(L15,LEFT(L15,SEARCH(",",L15)),""),LEFT(SUBSTITUTE(L15,LEFT(L15,SEARCH(",",L15)),""),SEARCH(",",SUBSTITUTE(L15,LEFT(L15,SEARCH(",",L15)),""))),""),LEFT(SUBSTITUTE(SUBSTITUTE(L15,LEFT(L15,SEARCH(",",L15)),""),LEFT(SUBSTITUTE(L15,LEFT(L15,SEARCH(",",L15)),""),SEARCH(",",SUBSTITUTE(L15,LEFT(L15,SEARCH(",",L15)),""))),""),SEARCH(",",SUBSTITUTE(SUBSTITUTE(L15,LEFT(L15,SEARCH(",",L15)),""),LEFT(SUBSTITUTE(L15,LEFT(L15,SEARCH(",",L15)),""),SEARCH(",",SUBSTITUTE(L15,LEFT(L15,SEARCH(",",L15)),""))),""))),""))),SEARCH("'",LEFT(SUBSTITUTE(SUBSTITUTE(SUBSTITUTE(L15,LEFT(L15,SEARCH(",",L15)),""),LEFT(SUBSTITUTE(L15,LEFT(L15,SEARCH(",",L15)),""),SEARCH(",",SUBSTITUTE(L15,LEFT(L15,SEARCH(",",L15)),""))),""),LEFT(SUBSTITUTE(SUBSTITUTE(L15,LEFT(L15,SEARCH(",",L15)),""),LEFT(SUBSTITUTE(L15,LEFT(L15,SEARCH(",",L15)),""),SEARCH(",",SUBSTITUTE(L15,LEFT(L15,SEARCH(",",L15)),""))),""),SEARCH(",",SUBSTITUTE(SUBSTITUTE(L15,LEFT(L15,SEARCH(",",L15)),""),LEFT(SUBSTITUTE(L15,LEFT(L15,SEARCH(",",L15)),""),SEARCH(",",SUBSTITUTE(L15,LEFT(L15,SEARCH(",",L15)),""))),""))),""),SEARCH(")",SUBSTITUTE(SUBSTITUTE(SUBSTITUTE(L15,LEFT(L15,SEARCH(",",L15)),""),LEFT(SUBSTITUTE(L15,LEFT(L15,SEARCH(",",L15)),""),SEARCH(",",SUBSTITUTE(L15,LEFT(L15,SEARCH(",",L15)),""))),""),LEFT(SUBSTITUTE(SUBSTITUTE(L15,LEFT(L15,SEARCH(",",L15)),""),LEFT(SUBSTITUTE(L15,LEFT(L15,SEARCH(",",L15)),""),SEARCH(",",SUBSTITUTE(L15,LEFT(L15,SEARCH(",",L15)),""))),""),SEARCH(",",SUBSTITUTE(SUBSTITUTE(L15,LEFT(L15,SEARCH(",",L15)),""),LEFT(SUBSTITUTE(L15,LEFT(L15,SEARCH(",",L15)),""),SEARCH(",",SUBSTITUTE(L15,LEFT(L15,SEARCH(",",L15)),""))),""))),""))))),""),")",""),VLOOKUP(L15,Breachs!B:D,3,FALSE))))</f>
        <v/>
      </c>
      <c r="R15" s="108" t="str">
        <f>IF(G15=5,IF(ISNUMBER(FIND(")",M15)),"20"&amp;SUBSTITUTE(SUBSTITUTE(LEFT(SUBSTITUTE(SUBSTITUTE(SUBSTITUTE(S15,LEFT(S15,SEARCH(",",S15)),""),LEFT(SUBSTITUTE(S15,LEFT(S15,SEARCH(",",S15)),""),SEARCH(",",SUBSTITUTE(S15,LEFT(S15,SEARCH(",",S15)),""))),""),LEFT(SUBSTITUTE(SUBSTITUTE(S15,LEFT(S15,SEARCH(",",S15)),""),LEFT(SUBSTITUTE(S15,LEFT(S15,SEARCH(",",S15)),""),SEARCH(",",SUBSTITUTE(S15,LEFT(S15,SEARCH(",",S15)),""))),""),SEARCH(",",SUBSTITUTE(SUBSTITUTE(S15,LEFT(S15,SEARCH(",",S15)),""),LEFT(SUBSTITUTE(S15,LEFT(S15,SEARCH(",",S15)),""),SEARCH(",",SUBSTITUTE(S15,LEFT(S15,SEARCH(",",S15)),""))),""))),""),SEARCH(")",SUBSTITUTE(SUBSTITUTE(SUBSTITUTE(S15,LEFT(S15,SEARCH(",",S15)),""),LEFT(SUBSTITUTE(S15,LEFT(S15,SEARCH(",",S15)),""),SEARCH(",",SUBSTITUTE(S15,LEFT(S15,SEARCH(",",S15)),""))),""),LEFT(SUBSTITUTE(SUBSTITUTE(S15,LEFT(S15,SEARCH(",",S15)),""),LEFT(SUBSTITUTE(S15,LEFT(S15,SEARCH(",",S15)),""),SEARCH(",",SUBSTITUTE(S15,LEFT(S15,SEARCH(",",S15)),""))),""),SEARCH(",",SUBSTITUTE(SUBSTITUTE(S15,LEFT(S15,SEARCH(",",S15)),""),LEFT(SUBSTITUTE(S15,LEFT(S15,SEARCH(",",S15)),""),SEARCH(",",SUBSTITUTE(S15,LEFT(S15,SEARCH(",",S15)),""))),""))),""))),LEFT(LEFT(SUBSTITUTE(SUBSTITUTE(SUBSTITUTE(S15,LEFT(S15,SEARCH(",",S15)),""),LEFT(SUBSTITUTE(S15,LEFT(S15,SEARCH(",",S15)),""),SEARCH(",",SUBSTITUTE(S15,LEFT(S15,SEARCH(",",S15)),""))),""),LEFT(SUBSTITUTE(SUBSTITUTE(S15,LEFT(S15,SEARCH(",",S15)),""),LEFT(SUBSTITUTE(S15,LEFT(S15,SEARCH(",",S15)),""),SEARCH(",",SUBSTITUTE(S15,LEFT(S15,SEARCH(",",S15)),""))),""),SEARCH(",",SUBSTITUTE(SUBSTITUTE(S15,LEFT(S15,SEARCH(",",S15)),""),LEFT(SUBSTITUTE(S15,LEFT(S15,SEARCH(",",S15)),""),SEARCH(",",SUBSTITUTE(S15,LEFT(S15,SEARCH(",",S15)),""))),""))),""),SEARCH(")",SUBSTITUTE(SUBSTITUTE(SUBSTITUTE(S15,LEFT(S15,SEARCH(",",S15)),""),LEFT(SUBSTITUTE(S15,LEFT(S15,SEARCH(",",S15)),""),SEARCH(",",SUBSTITUTE(S15,LEFT(S15,SEARCH(",",S15)),""))),""),LEFT(SUBSTITUTE(SUBSTITUTE(S15,LEFT(S15,SEARCH(",",S15)),""),LEFT(SUBSTITUTE(S15,LEFT(S15,SEARCH(",",S15)),""),SEARCH(",",SUBSTITUTE(S15,LEFT(S15,SEARCH(",",S15)),""))),""),SEARCH(",",SUBSTITUTE(SUBSTITUTE(S15,LEFT(S15,SEARCH(",",S15)),""),LEFT(SUBSTITUTE(S15,LEFT(S15,SEARCH(",",S15)),""),SEARCH(",",SUBSTITUTE(S15,LEFT(S15,SEARCH(",",S15)),""))),""))),""))),SEARCH("'",LEFT(SUBSTITUTE(SUBSTITUTE(SUBSTITUTE(S15,LEFT(S15,SEARCH(",",S15)),""),LEFT(SUBSTITUTE(S15,LEFT(S15,SEARCH(",",S15)),""),SEARCH(",",SUBSTITUTE(S15,LEFT(S15,SEARCH(",",S15)),""))),""),LEFT(SUBSTITUTE(SUBSTITUTE(S15,LEFT(S15,SEARCH(",",S15)),""),LEFT(SUBSTITUTE(S15,LEFT(S15,SEARCH(",",S15)),""),SEARCH(",",SUBSTITUTE(S15,LEFT(S15,SEARCH(",",S15)),""))),""),SEARCH(",",SUBSTITUTE(SUBSTITUTE(S15,LEFT(S15,SEARCH(",",S15)),""),LEFT(SUBSTITUTE(S15,LEFT(S15,SEARCH(",",S15)),""),SEARCH(",",SUBSTITUTE(S15,LEFT(S15,SEARCH(",",S15)),""))),""))),""),SEARCH(")",SUBSTITUTE(SUBSTITUTE(SUBSTITUTE(S15,LEFT(S15,SEARCH(",",S15)),""),LEFT(SUBSTITUTE(S15,LEFT(S15,SEARCH(",",S15)),""),SEARCH(",",SUBSTITUTE(S15,LEFT(S15,SEARCH(",",S15)),""))),""),LEFT(SUBSTITUTE(SUBSTITUTE(S15,LEFT(S15,SEARCH(",",S15)),""),LEFT(SUBSTITUTE(S15,LEFT(S15,SEARCH(",",S15)),""),SEARCH(",",SUBSTITUTE(S15,LEFT(S15,SEARCH(",",S15)),""))),""),SEARCH(",",SUBSTITUTE(SUBSTITUTE(S15,LEFT(S15,SEARCH(",",S15)),""),LEFT(SUBSTITUTE(S15,LEFT(S15,SEARCH(",",S15)),""),SEARCH(",",SUBSTITUTE(S15,LEFT(S15,SEARCH(",",S15)),""))),""))),""))))),""),")",""),VLOOKUP(M15,Breachs!B:D,3,FALSE)),"")</f>
        <v/>
      </c>
      <c r="S15" s="108" t="e">
        <f t="shared" si="4"/>
        <v>#VALUE!</v>
      </c>
      <c r="T15" s="108" t="str">
        <f>IF(F15="","",IF(ISNUMBER(FIND("'",I15)),VLOOKUP(SUBSTITUTE(RIGHT(LEFT(I15,SEARCH("'",I15)),5)," '",""),Breachs!P:Q,2,FALSE),VLOOKUP(I15,Breachs!B:D,2,FALSE)))</f>
        <v>Janeiro</v>
      </c>
      <c r="U15" s="108" t="str">
        <f>IF(G15&lt;2,"",IF(ISNUMBER(FIND("'",J15)),VLOOKUP(SUBSTITUTE(RIGHT(LEFT(J15,SEARCH("'",J15)),5)," '",""),Breachs!P:Q,2,FALSE),VLOOKUP(J15,Breachs!B:D,2,FALSE)))</f>
        <v>Dezembro</v>
      </c>
      <c r="V15" s="107" t="str">
        <f>IF(G15&lt;3,"",IF(ISNUMBER(FIND("'",K15)),VLOOKUP(SUBSTITUTE(RIGHT(LEFT(K15,SEARCH("'",K15)),5)," '",""),Breachs!P:Q,2,FALSE),VLOOKUP(K15,Breachs!B:D,2,FALSE)))</f>
        <v>Dezembro</v>
      </c>
      <c r="W15" s="107" t="str">
        <f>IF(G15&lt;4,"",IF(ISNUMBER(FIND("'",L15)),VLOOKUP(SUBSTITUTE(RIGHT(LEFT(L15,SEARCH("'",L15)),5)," '",""),Breachs!P:Q,2,FALSE),VLOOKUP(L15,Breachs!B:D,2,FALSE)))</f>
        <v/>
      </c>
      <c r="X15" s="107" t="str">
        <f>IF(G15&lt;5,"",IF(ISNUMBER(FIND("'",M15)),VLOOKUP(SUBSTITUTE(RIGHT(LEFT(M15,SEARCH("'",M15)),5)," '",""),Breachs!P:Q,2,FALSE),VLOOKUP(M15,Breachs!B:D,2,FALSE)))</f>
        <v/>
      </c>
      <c r="Y15" s="34" t="str">
        <f>IFERROR(VLOOKUP(B15,BGU!A:B,2),"")</f>
        <v>JOAO CARLOS PRETTO BUSS</v>
      </c>
      <c r="Z15" s="34" t="str">
        <f>TEXT(IFERROR(VLOOKUP(B15,BGU!A:C,3),""),"0000-000-000-0000")</f>
        <v>0010-072-041-1100</v>
      </c>
      <c r="AA15" s="34" t="str">
        <f t="shared" si="5"/>
        <v>0010</v>
      </c>
      <c r="AB15" s="34" t="str">
        <f>IFERROR(VLOOKUP(B15,BGU!A:F,6),"")</f>
        <v>00320</v>
      </c>
      <c r="AC15" s="34" t="str">
        <f>IFERROR(VLOOKUP(B15,BGU!A:G,7),"")</f>
        <v>DESCOMISSIONADO</v>
      </c>
      <c r="AD15" s="34" t="str">
        <f t="shared" si="6"/>
        <v>072</v>
      </c>
    </row>
    <row r="16" spans="1:30" ht="15" customHeight="1" x14ac:dyDescent="0.25">
      <c r="A16" s="33" t="s">
        <v>333</v>
      </c>
      <c r="B16" s="34" t="s">
        <v>238</v>
      </c>
      <c r="C16" s="33" t="s">
        <v>54</v>
      </c>
      <c r="D16" s="34" t="s">
        <v>362</v>
      </c>
      <c r="E16" s="34" t="s">
        <v>322</v>
      </c>
      <c r="F16" s="33" t="s">
        <v>3</v>
      </c>
      <c r="G16" s="31">
        <f t="shared" si="0"/>
        <v>1</v>
      </c>
      <c r="H16" s="31" t="b">
        <f t="shared" si="7"/>
        <v>0</v>
      </c>
      <c r="I16" s="105" t="str">
        <f t="shared" si="8"/>
        <v>LinkedIn</v>
      </c>
      <c r="J16" s="105" t="str">
        <f t="shared" si="9"/>
        <v/>
      </c>
      <c r="K16" s="106" t="str">
        <f t="shared" si="1"/>
        <v/>
      </c>
      <c r="L16" s="106" t="str">
        <f t="shared" si="2"/>
        <v/>
      </c>
      <c r="M16" s="105" t="str">
        <f t="shared" si="3"/>
        <v/>
      </c>
      <c r="N16" s="107">
        <f>IF(F16="","",IF(ISNUMBER(FIND(")",I16)),"20"&amp;SUBSTITUTE(RIGHT(SUBSTITUTE(LEFT(F16,SEARCH(")",F16)),LEFT(LEFT(F16,SEARCH(")",F16)),SEARCH("(",LEFT(F16,SEARCH(")",F16)))),""),3),")",""),VLOOKUP(I16,Breachs!B:D,3,FALSE)))</f>
        <v>2016</v>
      </c>
      <c r="O16" s="108" t="str">
        <f>IF(G16&lt;2,"",IF(G16&gt;2,IF(ISNUMBER(FIND(")",J16)),"20"&amp;SUBSTITUTE(SUBSTITUTE(LEFT(LEFT(SUBSTITUTE(F16,LEFT(F16,SEARCH(",",F16)),""),SEARCH(",",SUBSTITUTE(F16,LEFT(F16,SEARCH(",",F16)),""))),SEARCH(")",LEFT(SUBSTITUTE(F16,LEFT(F16,SEARCH(",",F16)),""),SEARCH(",",SUBSTITUTE(F16,LEFT(F16,SEARCH(",",F16)),""))))),LEFT(LEFT(LEFT(SUBSTITUTE(F16,LEFT(F16,SEARCH(",",F16)),""),SEARCH(",",SUBSTITUTE(F16,LEFT(F16,SEARCH(",",F16)),""))),SEARCH(")",LEFT(SUBSTITUTE(F16,LEFT(F16,SEARCH(",",F16)),""),SEARCH(",",SUBSTITUTE(F16,LEFT(F16,SEARCH(",",F16)),""))))),SEARCH("'",LEFT(LEFT(SUBSTITUTE(F16,LEFT(F16,SEARCH(",",F16)),""),SEARCH(",",SUBSTITUTE(F16,LEFT(F16,SEARCH(",",F16)),""))),SEARCH(")",LEFT(SUBSTITUTE(F16,LEFT(F16,SEARCH(",",F16)),""),SEARCH(",",SUBSTITUTE(F16,LEFT(F16,SEARCH(",",F16)),""))))))),""),")",""),VLOOKUP(J16,Breachs!B:D,3,FALSE)),IF(ISNUMBER(FIND(")",J16)),"20"&amp;SUBSTITUTE(LEFT(SUBSTITUTE(SUBSTITUTE(F16,LEFT(F16,SEARCH(",",F16)),""),LEFT(SUBSTITUTE(F16,LEFT(F16,SEARCH(",",F16)),""),SEARCH("'",SUBSTITUTE(F16,LEFT(F16,SEARCH(",",F16)),""))),""),SEARCH(")",SUBSTITUTE(SUBSTITUTE(F16,LEFT(F16,SEARCH(",",F16)),""),LEFT(SUBSTITUTE(F16,LEFT(F16,SEARCH(",",F16)),""),SEARCH("'",SUBSTITUTE(F16,LEFT(F16,SEARCH(",",F16)),""))),""))),")",""),VLOOKUP(J16,Breachs!B:D,3,FALSE))))</f>
        <v/>
      </c>
      <c r="P16" s="108" t="str">
        <f>IF(G16&lt;3,"",IF(G16&gt;3,IF(ISNUMBER(FIND(")",K16)),"20"&amp;SUBSTITUTE(SUBSTITUTE(LEFT(LEFT(SUBSTITUTE(SUBSTITUTE(F16,LEFT(F16,SEARCH(",",F16)),""),LEFT(SUBSTITUTE(F16,LEFT(F16,SEARCH(",",F16)),""),SEARCH(",",SUBSTITUTE(F16,LEFT(F16,SEARCH(",",F16)),""))),""),SEARCH(",",SUBSTITUTE(SUBSTITUTE(F16,LEFT(F16,SEARCH(",",F16)),""),LEFT(SUBSTITUTE(F16,LEFT(F16,SEARCH(",",F16)),""),SEARCH(",",SUBSTITUTE(F16,LEFT(F16,SEARCH(",",F16)),""))),""))),SEARCH(")",LEFT(SUBSTITUTE(SUBSTITUTE(F16,LEFT(F16,SEARCH(",",F16)),""),LEFT(SUBSTITUTE(F16,LEFT(F16,SEARCH(",",F16)),""),SEARCH(",",SUBSTITUTE(F16,LEFT(F16,SEARCH(",",F16)),""))),""),SEARCH(",",SUBSTITUTE(SUBSTITUTE(F16,LEFT(F16,SEARCH(",",F16)),""),LEFT(SUBSTITUTE(F16,LEFT(F16,SEARCH(",",F16)),""),SEARCH(",",SUBSTITUTE(F16,LEFT(F16,SEARCH(",",F16)),""))),""))))),LEFT(LEFT(LEFT(SUBSTITUTE(SUBSTITUTE(F16,LEFT(F16,SEARCH(",",F16)),""),LEFT(SUBSTITUTE(F16,LEFT(F16,SEARCH(",",F16)),""),SEARCH(",",SUBSTITUTE(F16,LEFT(F16,SEARCH(",",F16)),""))),""),SEARCH(",",SUBSTITUTE(SUBSTITUTE(F16,LEFT(F16,SEARCH(",",F16)),""),LEFT(SUBSTITUTE(F16,LEFT(F16,SEARCH(",",F16)),""),SEARCH(",",SUBSTITUTE(F16,LEFT(F16,SEARCH(",",F16)),""))),""))),SEARCH(")",LEFT(SUBSTITUTE(SUBSTITUTE(F16,LEFT(F16,SEARCH(",",F16)),""),LEFT(SUBSTITUTE(F16,LEFT(F16,SEARCH(",",F16)),""),SEARCH(",",SUBSTITUTE(F16,LEFT(F16,SEARCH(",",F16)),""))),""),SEARCH(",",SUBSTITUTE(SUBSTITUTE(F16,LEFT(F16,SEARCH(",",F16)),""),LEFT(SUBSTITUTE(F16,LEFT(F16,SEARCH(",",F16)),""),SEARCH(",",SUBSTITUTE(F16,LEFT(F16,SEARCH(",",F16)),""))),""))))),SEARCH("'",LEFT(LEFT(SUBSTITUTE(SUBSTITUTE(F16,LEFT(F16,SEARCH(",",F16)),""),LEFT(SUBSTITUTE(F16,LEFT(F16,SEARCH(",",F16)),""),SEARCH(",",SUBSTITUTE(F16,LEFT(F16,SEARCH(",",F16)),""))),""),SEARCH(",",SUBSTITUTE(SUBSTITUTE(F16,LEFT(F16,SEARCH(",",F16)),""),LEFT(SUBSTITUTE(F16,LEFT(F16,SEARCH(",",F16)),""),SEARCH(",",SUBSTITUTE(F16,LEFT(F16,SEARCH(",",F16)),""))),""))),SEARCH(")",LEFT(SUBSTITUTE(SUBSTITUTE(F16,LEFT(F16,SEARCH(",",F16)),""),LEFT(SUBSTITUTE(F16,LEFT(F16,SEARCH(",",F16)),""),SEARCH(",",SUBSTITUTE(F16,LEFT(F16,SEARCH(",",F16)),""))),""),SEARCH(",",SUBSTITUTE(SUBSTITUTE(F16,LEFT(F16,SEARCH(",",F16)),""),LEFT(SUBSTITUTE(F16,LEFT(F16,SEARCH(",",F16)),""),SEARCH(",",SUBSTITUTE(F16,LEFT(F16,SEARCH(",",F16)),""))),""))))))),""),")",""),VLOOKUP(K16,Breachs!B:D,3,FALSE)),IF(ISNUMBER(FIND(")",K16)),"20"&amp;SUBSTITUTE(SUBSTITUTE(LEFT(SUBSTITUTE(SUBSTITUTE(F16,LEFT(F16,SEARCH(",",F16)),""),LEFT(SUBSTITUTE(F16,LEFT(F16,SEARCH(",",F16)),""),SEARCH(",",SUBSTITUTE(F16,LEFT(F16,SEARCH(",",F16)),""))),""),SEARCH(")",SUBSTITUTE(SUBSTITUTE(F16,LEFT(F16,SEARCH(",",F16)),""),LEFT(SUBSTITUTE(F16,LEFT(F16,SEARCH(",",F16)),""),SEARCH(",",SUBSTITUTE(F16,LEFT(F16,SEARCH(",",F16)),""))),""))),LEFT(LEFT(SUBSTITUTE(SUBSTITUTE(F16,LEFT(F16,SEARCH(",",F16)),""),LEFT(SUBSTITUTE(F16,LEFT(F16,SEARCH(",",F16)),""),SEARCH(",",SUBSTITUTE(F16,LEFT(F16,SEARCH(",",F16)),""))),""),SEARCH(")",SUBSTITUTE(SUBSTITUTE(F16,LEFT(F16,SEARCH(",",F16)),""),LEFT(SUBSTITUTE(F16,LEFT(F16,SEARCH(",",F16)),""),SEARCH(",",SUBSTITUTE(F16,LEFT(F16,SEARCH(",",F16)),""))),""))),SEARCH("'",LEFT(SUBSTITUTE(SUBSTITUTE(F16,LEFT(F16,SEARCH(",",F16)),""),LEFT(SUBSTITUTE(F16,LEFT(F16,SEARCH(",",F16)),""),SEARCH(",",SUBSTITUTE(F16,LEFT(F16,SEARCH(",",F16)),""))),""),SEARCH(")",SUBSTITUTE(SUBSTITUTE(F16,LEFT(F16,SEARCH(",",F16)),""),LEFT(SUBSTITUTE(F16,LEFT(F16,SEARCH(",",F16)),""),SEARCH(",",SUBSTITUTE(F16,LEFT(F16,SEARCH(",",F16)),""))),""))))),""),")",""),VLOOKUP(K16,Breachs!B:D,3,FALSE))))</f>
        <v/>
      </c>
      <c r="Q16" s="108" t="str">
        <f>IF(G16&lt;4,"",IF(G16&gt;4,IF(ISNUMBER(FIND(")",L16)),"20"&amp;SUBSTITUTE(SUBSTITUTE(LEFT(SUBSTITUTE(SUBSTITUTE(SUBSTITUTE(L16,LEFT(L16,SEARCH(",",L16)),""),LEFT(SUBSTITUTE(L16,LEFT(L16,SEARCH(",",L16)),""),SEARCH(",",SUBSTITUTE(L16,LEFT(L16,SEARCH(",",L16)),""))),""),LEFT(SUBSTITUTE(SUBSTITUTE(L16,LEFT(L16,SEARCH(",",L16)),""),LEFT(SUBSTITUTE(L16,LEFT(L16,SEARCH(",",L16)),""),SEARCH(",",SUBSTITUTE(L16,LEFT(L16,SEARCH(",",L16)),""))),""),SEARCH(",",SUBSTITUTE(SUBSTITUTE(L16,LEFT(L16,SEARCH(",",L16)),""),LEFT(SUBSTITUTE(L16,LEFT(L16,SEARCH(",",L16)),""),SEARCH(",",SUBSTITUTE(L16,LEFT(L16,SEARCH(",",L16)),""))),""))),""),SEARCH(")",SUBSTITUTE(SUBSTITUTE(SUBSTITUTE(L16,LEFT(L16,SEARCH(",",L16)),""),LEFT(SUBSTITUTE(L16,LEFT(L16,SEARCH(",",L16)),""),SEARCH(",",SUBSTITUTE(L16,LEFT(L16,SEARCH(",",L16)),""))),""),LEFT(SUBSTITUTE(SUBSTITUTE(L16,LEFT(L16,SEARCH(",",L16)),""),LEFT(SUBSTITUTE(L16,LEFT(L16,SEARCH(",",L16)),""),SEARCH(",",SUBSTITUTE(L16,LEFT(L16,SEARCH(",",L16)),""))),""),SEARCH(",",SUBSTITUTE(SUBSTITUTE(L16,LEFT(L16,SEARCH(",",L16)),""),LEFT(SUBSTITUTE(L16,LEFT(L16,SEARCH(",",L16)),""),SEARCH(",",SUBSTITUTE(L16,LEFT(L16,SEARCH(",",L16)),""))),""))),""))),LEFT(LEFT(SUBSTITUTE(SUBSTITUTE(SUBSTITUTE(L16,LEFT(L16,SEARCH(",",L16)),""),LEFT(SUBSTITUTE(L16,LEFT(L16,SEARCH(",",L16)),""),SEARCH(",",SUBSTITUTE(L16,LEFT(L16,SEARCH(",",L16)),""))),""),LEFT(SUBSTITUTE(SUBSTITUTE(L16,LEFT(L16,SEARCH(",",L16)),""),LEFT(SUBSTITUTE(L16,LEFT(L16,SEARCH(",",L16)),""),SEARCH(",",SUBSTITUTE(L16,LEFT(L16,SEARCH(",",L16)),""))),""),SEARCH(",",SUBSTITUTE(SUBSTITUTE(L16,LEFT(L16,SEARCH(",",L16)),""),LEFT(SUBSTITUTE(L16,LEFT(L16,SEARCH(",",L16)),""),SEARCH(",",SUBSTITUTE(L16,LEFT(L16,SEARCH(",",L16)),""))),""))),""),SEARCH(")",SUBSTITUTE(SUBSTITUTE(SUBSTITUTE(L16,LEFT(L16,SEARCH(",",L16)),""),LEFT(SUBSTITUTE(L16,LEFT(L16,SEARCH(",",L16)),""),SEARCH(",",SUBSTITUTE(L16,LEFT(L16,SEARCH(",",L16)),""))),""),LEFT(SUBSTITUTE(SUBSTITUTE(L16,LEFT(L16,SEARCH(",",L16)),""),LEFT(SUBSTITUTE(L16,LEFT(L16,SEARCH(",",L16)),""),SEARCH(",",SUBSTITUTE(L16,LEFT(L16,SEARCH(",",L16)),""))),""),SEARCH(",",SUBSTITUTE(SUBSTITUTE(L16,LEFT(L16,SEARCH(",",L16)),""),LEFT(SUBSTITUTE(L16,LEFT(L16,SEARCH(",",L16)),""),SEARCH(",",SUBSTITUTE(L16,LEFT(L16,SEARCH(",",L16)),""))),""))),""))),SEARCH("'",LEFT(SUBSTITUTE(SUBSTITUTE(SUBSTITUTE(L16,LEFT(L16,SEARCH(",",L16)),""),LEFT(SUBSTITUTE(L16,LEFT(L16,SEARCH(",",L16)),""),SEARCH(",",SUBSTITUTE(L16,LEFT(L16,SEARCH(",",L16)),""))),""),LEFT(SUBSTITUTE(SUBSTITUTE(L16,LEFT(L16,SEARCH(",",L16)),""),LEFT(SUBSTITUTE(L16,LEFT(L16,SEARCH(",",L16)),""),SEARCH(",",SUBSTITUTE(L16,LEFT(L16,SEARCH(",",L16)),""))),""),SEARCH(",",SUBSTITUTE(SUBSTITUTE(L16,LEFT(L16,SEARCH(",",L16)),""),LEFT(SUBSTITUTE(L16,LEFT(L16,SEARCH(",",L16)),""),SEARCH(",",SUBSTITUTE(L16,LEFT(L16,SEARCH(",",L16)),""))),""))),""),SEARCH(")",SUBSTITUTE(SUBSTITUTE(SUBSTITUTE(L16,LEFT(L16,SEARCH(",",L16)),""),LEFT(SUBSTITUTE(L16,LEFT(L16,SEARCH(",",L16)),""),SEARCH(",",SUBSTITUTE(L16,LEFT(L16,SEARCH(",",L16)),""))),""),LEFT(SUBSTITUTE(SUBSTITUTE(L16,LEFT(L16,SEARCH(",",L16)),""),LEFT(SUBSTITUTE(L16,LEFT(L16,SEARCH(",",L16)),""),SEARCH(",",SUBSTITUTE(L16,LEFT(L16,SEARCH(",",L16)),""))),""),SEARCH(",",SUBSTITUTE(SUBSTITUTE(L16,LEFT(L16,SEARCH(",",L16)),""),LEFT(SUBSTITUTE(L16,LEFT(L16,SEARCH(",",L16)),""),SEARCH(",",SUBSTITUTE(L16,LEFT(L16,SEARCH(",",L16)),""))),""))),""))))),""),")",""),VLOOKUP(L16,Breachs!B:D,3,FALSE)),IF(ISNUMBER(FIND(")",L16)),"20"&amp;SUBSTITUTE(SUBSTITUTE(LEFT(SUBSTITUTE(SUBSTITUTE(SUBSTITUTE(L16,LEFT(L16,SEARCH(",",L16)),""),LEFT(SUBSTITUTE(L16,LEFT(L16,SEARCH(",",L16)),""),SEARCH(",",SUBSTITUTE(L16,LEFT(L16,SEARCH(",",L16)),""))),""),LEFT(SUBSTITUTE(SUBSTITUTE(L16,LEFT(L16,SEARCH(",",L16)),""),LEFT(SUBSTITUTE(L16,LEFT(L16,SEARCH(",",L16)),""),SEARCH(",",SUBSTITUTE(L16,LEFT(L16,SEARCH(",",L16)),""))),""),SEARCH(",",SUBSTITUTE(SUBSTITUTE(L16,LEFT(L16,SEARCH(",",L16)),""),LEFT(SUBSTITUTE(L16,LEFT(L16,SEARCH(",",L16)),""),SEARCH(",",SUBSTITUTE(L16,LEFT(L16,SEARCH(",",L16)),""))),""))),""),SEARCH(")",SUBSTITUTE(SUBSTITUTE(SUBSTITUTE(L16,LEFT(L16,SEARCH(",",L16)),""),LEFT(SUBSTITUTE(L16,LEFT(L16,SEARCH(",",L16)),""),SEARCH(",",SUBSTITUTE(L16,LEFT(L16,SEARCH(",",L16)),""))),""),LEFT(SUBSTITUTE(SUBSTITUTE(L16,LEFT(L16,SEARCH(",",L16)),""),LEFT(SUBSTITUTE(L16,LEFT(L16,SEARCH(",",L16)),""),SEARCH(",",SUBSTITUTE(L16,LEFT(L16,SEARCH(",",L16)),""))),""),SEARCH(",",SUBSTITUTE(SUBSTITUTE(L16,LEFT(L16,SEARCH(",",L16)),""),LEFT(SUBSTITUTE(L16,LEFT(L16,SEARCH(",",L16)),""),SEARCH(",",SUBSTITUTE(L16,LEFT(L16,SEARCH(",",L16)),""))),""))),""))),LEFT(LEFT(SUBSTITUTE(SUBSTITUTE(SUBSTITUTE(L16,LEFT(L16,SEARCH(",",L16)),""),LEFT(SUBSTITUTE(L16,LEFT(L16,SEARCH(",",L16)),""),SEARCH(",",SUBSTITUTE(L16,LEFT(L16,SEARCH(",",L16)),""))),""),LEFT(SUBSTITUTE(SUBSTITUTE(L16,LEFT(L16,SEARCH(",",L16)),""),LEFT(SUBSTITUTE(L16,LEFT(L16,SEARCH(",",L16)),""),SEARCH(",",SUBSTITUTE(L16,LEFT(L16,SEARCH(",",L16)),""))),""),SEARCH(",",SUBSTITUTE(SUBSTITUTE(L16,LEFT(L16,SEARCH(",",L16)),""),LEFT(SUBSTITUTE(L16,LEFT(L16,SEARCH(",",L16)),""),SEARCH(",",SUBSTITUTE(L16,LEFT(L16,SEARCH(",",L16)),""))),""))),""),SEARCH(")",SUBSTITUTE(SUBSTITUTE(SUBSTITUTE(L16,LEFT(L16,SEARCH(",",L16)),""),LEFT(SUBSTITUTE(L16,LEFT(L16,SEARCH(",",L16)),""),SEARCH(",",SUBSTITUTE(L16,LEFT(L16,SEARCH(",",L16)),""))),""),LEFT(SUBSTITUTE(SUBSTITUTE(L16,LEFT(L16,SEARCH(",",L16)),""),LEFT(SUBSTITUTE(L16,LEFT(L16,SEARCH(",",L16)),""),SEARCH(",",SUBSTITUTE(L16,LEFT(L16,SEARCH(",",L16)),""))),""),SEARCH(",",SUBSTITUTE(SUBSTITUTE(L16,LEFT(L16,SEARCH(",",L16)),""),LEFT(SUBSTITUTE(L16,LEFT(L16,SEARCH(",",L16)),""),SEARCH(",",SUBSTITUTE(L16,LEFT(L16,SEARCH(",",L16)),""))),""))),""))),SEARCH("'",LEFT(SUBSTITUTE(SUBSTITUTE(SUBSTITUTE(L16,LEFT(L16,SEARCH(",",L16)),""),LEFT(SUBSTITUTE(L16,LEFT(L16,SEARCH(",",L16)),""),SEARCH(",",SUBSTITUTE(L16,LEFT(L16,SEARCH(",",L16)),""))),""),LEFT(SUBSTITUTE(SUBSTITUTE(L16,LEFT(L16,SEARCH(",",L16)),""),LEFT(SUBSTITUTE(L16,LEFT(L16,SEARCH(",",L16)),""),SEARCH(",",SUBSTITUTE(L16,LEFT(L16,SEARCH(",",L16)),""))),""),SEARCH(",",SUBSTITUTE(SUBSTITUTE(L16,LEFT(L16,SEARCH(",",L16)),""),LEFT(SUBSTITUTE(L16,LEFT(L16,SEARCH(",",L16)),""),SEARCH(",",SUBSTITUTE(L16,LEFT(L16,SEARCH(",",L16)),""))),""))),""),SEARCH(")",SUBSTITUTE(SUBSTITUTE(SUBSTITUTE(L16,LEFT(L16,SEARCH(",",L16)),""),LEFT(SUBSTITUTE(L16,LEFT(L16,SEARCH(",",L16)),""),SEARCH(",",SUBSTITUTE(L16,LEFT(L16,SEARCH(",",L16)),""))),""),LEFT(SUBSTITUTE(SUBSTITUTE(L16,LEFT(L16,SEARCH(",",L16)),""),LEFT(SUBSTITUTE(L16,LEFT(L16,SEARCH(",",L16)),""),SEARCH(",",SUBSTITUTE(L16,LEFT(L16,SEARCH(",",L16)),""))),""),SEARCH(",",SUBSTITUTE(SUBSTITUTE(L16,LEFT(L16,SEARCH(",",L16)),""),LEFT(SUBSTITUTE(L16,LEFT(L16,SEARCH(",",L16)),""),SEARCH(",",SUBSTITUTE(L16,LEFT(L16,SEARCH(",",L16)),""))),""))),""))))),""),")",""),VLOOKUP(L16,Breachs!B:D,3,FALSE))))</f>
        <v/>
      </c>
      <c r="R16" s="108" t="str">
        <f>IF(G16=5,IF(ISNUMBER(FIND(")",M16)),"20"&amp;SUBSTITUTE(SUBSTITUTE(LEFT(SUBSTITUTE(SUBSTITUTE(SUBSTITUTE(S16,LEFT(S16,SEARCH(",",S16)),""),LEFT(SUBSTITUTE(S16,LEFT(S16,SEARCH(",",S16)),""),SEARCH(",",SUBSTITUTE(S16,LEFT(S16,SEARCH(",",S16)),""))),""),LEFT(SUBSTITUTE(SUBSTITUTE(S16,LEFT(S16,SEARCH(",",S16)),""),LEFT(SUBSTITUTE(S16,LEFT(S16,SEARCH(",",S16)),""),SEARCH(",",SUBSTITUTE(S16,LEFT(S16,SEARCH(",",S16)),""))),""),SEARCH(",",SUBSTITUTE(SUBSTITUTE(S16,LEFT(S16,SEARCH(",",S16)),""),LEFT(SUBSTITUTE(S16,LEFT(S16,SEARCH(",",S16)),""),SEARCH(",",SUBSTITUTE(S16,LEFT(S16,SEARCH(",",S16)),""))),""))),""),SEARCH(")",SUBSTITUTE(SUBSTITUTE(SUBSTITUTE(S16,LEFT(S16,SEARCH(",",S16)),""),LEFT(SUBSTITUTE(S16,LEFT(S16,SEARCH(",",S16)),""),SEARCH(",",SUBSTITUTE(S16,LEFT(S16,SEARCH(",",S16)),""))),""),LEFT(SUBSTITUTE(SUBSTITUTE(S16,LEFT(S16,SEARCH(",",S16)),""),LEFT(SUBSTITUTE(S16,LEFT(S16,SEARCH(",",S16)),""),SEARCH(",",SUBSTITUTE(S16,LEFT(S16,SEARCH(",",S16)),""))),""),SEARCH(",",SUBSTITUTE(SUBSTITUTE(S16,LEFT(S16,SEARCH(",",S16)),""),LEFT(SUBSTITUTE(S16,LEFT(S16,SEARCH(",",S16)),""),SEARCH(",",SUBSTITUTE(S16,LEFT(S16,SEARCH(",",S16)),""))),""))),""))),LEFT(LEFT(SUBSTITUTE(SUBSTITUTE(SUBSTITUTE(S16,LEFT(S16,SEARCH(",",S16)),""),LEFT(SUBSTITUTE(S16,LEFT(S16,SEARCH(",",S16)),""),SEARCH(",",SUBSTITUTE(S16,LEFT(S16,SEARCH(",",S16)),""))),""),LEFT(SUBSTITUTE(SUBSTITUTE(S16,LEFT(S16,SEARCH(",",S16)),""),LEFT(SUBSTITUTE(S16,LEFT(S16,SEARCH(",",S16)),""),SEARCH(",",SUBSTITUTE(S16,LEFT(S16,SEARCH(",",S16)),""))),""),SEARCH(",",SUBSTITUTE(SUBSTITUTE(S16,LEFT(S16,SEARCH(",",S16)),""),LEFT(SUBSTITUTE(S16,LEFT(S16,SEARCH(",",S16)),""),SEARCH(",",SUBSTITUTE(S16,LEFT(S16,SEARCH(",",S16)),""))),""))),""),SEARCH(")",SUBSTITUTE(SUBSTITUTE(SUBSTITUTE(S16,LEFT(S16,SEARCH(",",S16)),""),LEFT(SUBSTITUTE(S16,LEFT(S16,SEARCH(",",S16)),""),SEARCH(",",SUBSTITUTE(S16,LEFT(S16,SEARCH(",",S16)),""))),""),LEFT(SUBSTITUTE(SUBSTITUTE(S16,LEFT(S16,SEARCH(",",S16)),""),LEFT(SUBSTITUTE(S16,LEFT(S16,SEARCH(",",S16)),""),SEARCH(",",SUBSTITUTE(S16,LEFT(S16,SEARCH(",",S16)),""))),""),SEARCH(",",SUBSTITUTE(SUBSTITUTE(S16,LEFT(S16,SEARCH(",",S16)),""),LEFT(SUBSTITUTE(S16,LEFT(S16,SEARCH(",",S16)),""),SEARCH(",",SUBSTITUTE(S16,LEFT(S16,SEARCH(",",S16)),""))),""))),""))),SEARCH("'",LEFT(SUBSTITUTE(SUBSTITUTE(SUBSTITUTE(S16,LEFT(S16,SEARCH(",",S16)),""),LEFT(SUBSTITUTE(S16,LEFT(S16,SEARCH(",",S16)),""),SEARCH(",",SUBSTITUTE(S16,LEFT(S16,SEARCH(",",S16)),""))),""),LEFT(SUBSTITUTE(SUBSTITUTE(S16,LEFT(S16,SEARCH(",",S16)),""),LEFT(SUBSTITUTE(S16,LEFT(S16,SEARCH(",",S16)),""),SEARCH(",",SUBSTITUTE(S16,LEFT(S16,SEARCH(",",S16)),""))),""),SEARCH(",",SUBSTITUTE(SUBSTITUTE(S16,LEFT(S16,SEARCH(",",S16)),""),LEFT(SUBSTITUTE(S16,LEFT(S16,SEARCH(",",S16)),""),SEARCH(",",SUBSTITUTE(S16,LEFT(S16,SEARCH(",",S16)),""))),""))),""),SEARCH(")",SUBSTITUTE(SUBSTITUTE(SUBSTITUTE(S16,LEFT(S16,SEARCH(",",S16)),""),LEFT(SUBSTITUTE(S16,LEFT(S16,SEARCH(",",S16)),""),SEARCH(",",SUBSTITUTE(S16,LEFT(S16,SEARCH(",",S16)),""))),""),LEFT(SUBSTITUTE(SUBSTITUTE(S16,LEFT(S16,SEARCH(",",S16)),""),LEFT(SUBSTITUTE(S16,LEFT(S16,SEARCH(",",S16)),""),SEARCH(",",SUBSTITUTE(S16,LEFT(S16,SEARCH(",",S16)),""))),""),SEARCH(",",SUBSTITUTE(SUBSTITUTE(S16,LEFT(S16,SEARCH(",",S16)),""),LEFT(SUBSTITUTE(S16,LEFT(S16,SEARCH(",",S16)),""),SEARCH(",",SUBSTITUTE(S16,LEFT(S16,SEARCH(",",S16)),""))),""))),""))))),""),")",""),VLOOKUP(M16,Breachs!B:D,3,FALSE)),"")</f>
        <v/>
      </c>
      <c r="S16" s="108" t="e">
        <f t="shared" si="4"/>
        <v>#VALUE!</v>
      </c>
      <c r="T16" s="108" t="str">
        <f>IF(F16="","",IF(ISNUMBER(FIND("'",I16)),VLOOKUP(SUBSTITUTE(RIGHT(LEFT(I16,SEARCH("'",I16)),5)," '",""),Breachs!P:Q,2,FALSE),VLOOKUP(I16,Breachs!B:D,2,FALSE)))</f>
        <v>Maio</v>
      </c>
      <c r="U16" s="108" t="str">
        <f>IF(G16&lt;2,"",IF(ISNUMBER(FIND("'",J16)),VLOOKUP(SUBSTITUTE(RIGHT(LEFT(J16,SEARCH("'",J16)),5)," '",""),Breachs!P:Q,2,FALSE),VLOOKUP(J16,Breachs!B:D,2,FALSE)))</f>
        <v/>
      </c>
      <c r="V16" s="107" t="str">
        <f>IF(G16&lt;3,"",IF(ISNUMBER(FIND("'",K16)),VLOOKUP(SUBSTITUTE(RIGHT(LEFT(K16,SEARCH("'",K16)),5)," '",""),Breachs!P:Q,2,FALSE),VLOOKUP(K16,Breachs!B:D,2,FALSE)))</f>
        <v/>
      </c>
      <c r="W16" s="107" t="str">
        <f>IF(G16&lt;4,"",IF(ISNUMBER(FIND("'",L16)),VLOOKUP(SUBSTITUTE(RIGHT(LEFT(L16,SEARCH("'",L16)),5)," '",""),Breachs!P:Q,2,FALSE),VLOOKUP(L16,Breachs!B:D,2,FALSE)))</f>
        <v/>
      </c>
      <c r="X16" s="107" t="str">
        <f>IF(G16&lt;5,"",IF(ISNUMBER(FIND("'",M16)),VLOOKUP(SUBSTITUTE(RIGHT(LEFT(M16,SEARCH("'",M16)),5)," '",""),Breachs!P:Q,2,FALSE),VLOOKUP(M16,Breachs!B:D,2,FALSE)))</f>
        <v/>
      </c>
      <c r="Y16" s="34" t="str">
        <f>IFERROR(VLOOKUP(B16,BGU!A:B,2),"")</f>
        <v>GILBERTO TOSI</v>
      </c>
      <c r="Z16" s="34" t="str">
        <f>TEXT(IFERROR(VLOOKUP(B16,BGU!A:C,3),""),"0000-000-000-0000")</f>
        <v>0128-000-000-0000</v>
      </c>
      <c r="AA16" s="34" t="str">
        <f t="shared" si="5"/>
        <v>0128</v>
      </c>
      <c r="AB16" s="34" t="str">
        <f>IFERROR(VLOOKUP(B16,BGU!A:F,6),"")</f>
        <v>00000</v>
      </c>
      <c r="AC16" s="34" t="str">
        <f>IFERROR(VLOOKUP(B16,BGU!A:G,7),"")</f>
        <v>SEM FUNCAO</v>
      </c>
      <c r="AD16" s="34" t="str">
        <f t="shared" si="6"/>
        <v>000</v>
      </c>
    </row>
    <row r="17" spans="1:30" ht="15" customHeight="1" x14ac:dyDescent="0.25">
      <c r="A17" s="33" t="s">
        <v>333</v>
      </c>
      <c r="B17" s="34" t="s">
        <v>330</v>
      </c>
      <c r="C17" s="33" t="s">
        <v>82</v>
      </c>
      <c r="D17" s="34" t="s">
        <v>223</v>
      </c>
      <c r="E17" s="34"/>
      <c r="F17" s="33" t="s">
        <v>83</v>
      </c>
      <c r="G17" s="31">
        <f t="shared" si="0"/>
        <v>1</v>
      </c>
      <c r="H17" s="31" t="b">
        <f t="shared" si="7"/>
        <v>0</v>
      </c>
      <c r="I17" s="105" t="str">
        <f t="shared" si="8"/>
        <v>Dropbox</v>
      </c>
      <c r="J17" s="105" t="str">
        <f t="shared" si="9"/>
        <v/>
      </c>
      <c r="K17" s="106" t="str">
        <f t="shared" si="1"/>
        <v/>
      </c>
      <c r="L17" s="106" t="str">
        <f t="shared" si="2"/>
        <v/>
      </c>
      <c r="M17" s="105" t="str">
        <f t="shared" si="3"/>
        <v/>
      </c>
      <c r="N17" s="107">
        <f>IF(F17="","",IF(ISNUMBER(FIND(")",I17)),"20"&amp;SUBSTITUTE(RIGHT(SUBSTITUTE(LEFT(F17,SEARCH(")",F17)),LEFT(LEFT(F17,SEARCH(")",F17)),SEARCH("(",LEFT(F17,SEARCH(")",F17)))),""),3),")",""),VLOOKUP(I17,Breachs!B:D,3,FALSE)))</f>
        <v>2016</v>
      </c>
      <c r="O17" s="108" t="str">
        <f>IF(G17&lt;2,"",IF(G17&gt;2,IF(ISNUMBER(FIND(")",J17)),"20"&amp;SUBSTITUTE(SUBSTITUTE(LEFT(LEFT(SUBSTITUTE(F17,LEFT(F17,SEARCH(",",F17)),""),SEARCH(",",SUBSTITUTE(F17,LEFT(F17,SEARCH(",",F17)),""))),SEARCH(")",LEFT(SUBSTITUTE(F17,LEFT(F17,SEARCH(",",F17)),""),SEARCH(",",SUBSTITUTE(F17,LEFT(F17,SEARCH(",",F17)),""))))),LEFT(LEFT(LEFT(SUBSTITUTE(F17,LEFT(F17,SEARCH(",",F17)),""),SEARCH(",",SUBSTITUTE(F17,LEFT(F17,SEARCH(",",F17)),""))),SEARCH(")",LEFT(SUBSTITUTE(F17,LEFT(F17,SEARCH(",",F17)),""),SEARCH(",",SUBSTITUTE(F17,LEFT(F17,SEARCH(",",F17)),""))))),SEARCH("'",LEFT(LEFT(SUBSTITUTE(F17,LEFT(F17,SEARCH(",",F17)),""),SEARCH(",",SUBSTITUTE(F17,LEFT(F17,SEARCH(",",F17)),""))),SEARCH(")",LEFT(SUBSTITUTE(F17,LEFT(F17,SEARCH(",",F17)),""),SEARCH(",",SUBSTITUTE(F17,LEFT(F17,SEARCH(",",F17)),""))))))),""),")",""),VLOOKUP(J17,Breachs!B:D,3,FALSE)),IF(ISNUMBER(FIND(")",J17)),"20"&amp;SUBSTITUTE(LEFT(SUBSTITUTE(SUBSTITUTE(F17,LEFT(F17,SEARCH(",",F17)),""),LEFT(SUBSTITUTE(F17,LEFT(F17,SEARCH(",",F17)),""),SEARCH("'",SUBSTITUTE(F17,LEFT(F17,SEARCH(",",F17)),""))),""),SEARCH(")",SUBSTITUTE(SUBSTITUTE(F17,LEFT(F17,SEARCH(",",F17)),""),LEFT(SUBSTITUTE(F17,LEFT(F17,SEARCH(",",F17)),""),SEARCH("'",SUBSTITUTE(F17,LEFT(F17,SEARCH(",",F17)),""))),""))),")",""),VLOOKUP(J17,Breachs!B:D,3,FALSE))))</f>
        <v/>
      </c>
      <c r="P17" s="108" t="str">
        <f>IF(G17&lt;3,"",IF(G17&gt;3,IF(ISNUMBER(FIND(")",K17)),"20"&amp;SUBSTITUTE(SUBSTITUTE(LEFT(LEFT(SUBSTITUTE(SUBSTITUTE(F17,LEFT(F17,SEARCH(",",F17)),""),LEFT(SUBSTITUTE(F17,LEFT(F17,SEARCH(",",F17)),""),SEARCH(",",SUBSTITUTE(F17,LEFT(F17,SEARCH(",",F17)),""))),""),SEARCH(",",SUBSTITUTE(SUBSTITUTE(F17,LEFT(F17,SEARCH(",",F17)),""),LEFT(SUBSTITUTE(F17,LEFT(F17,SEARCH(",",F17)),""),SEARCH(",",SUBSTITUTE(F17,LEFT(F17,SEARCH(",",F17)),""))),""))),SEARCH(")",LEFT(SUBSTITUTE(SUBSTITUTE(F17,LEFT(F17,SEARCH(",",F17)),""),LEFT(SUBSTITUTE(F17,LEFT(F17,SEARCH(",",F17)),""),SEARCH(",",SUBSTITUTE(F17,LEFT(F17,SEARCH(",",F17)),""))),""),SEARCH(",",SUBSTITUTE(SUBSTITUTE(F17,LEFT(F17,SEARCH(",",F17)),""),LEFT(SUBSTITUTE(F17,LEFT(F17,SEARCH(",",F17)),""),SEARCH(",",SUBSTITUTE(F17,LEFT(F17,SEARCH(",",F17)),""))),""))))),LEFT(LEFT(LEFT(SUBSTITUTE(SUBSTITUTE(F17,LEFT(F17,SEARCH(",",F17)),""),LEFT(SUBSTITUTE(F17,LEFT(F17,SEARCH(",",F17)),""),SEARCH(",",SUBSTITUTE(F17,LEFT(F17,SEARCH(",",F17)),""))),""),SEARCH(",",SUBSTITUTE(SUBSTITUTE(F17,LEFT(F17,SEARCH(",",F17)),""),LEFT(SUBSTITUTE(F17,LEFT(F17,SEARCH(",",F17)),""),SEARCH(",",SUBSTITUTE(F17,LEFT(F17,SEARCH(",",F17)),""))),""))),SEARCH(")",LEFT(SUBSTITUTE(SUBSTITUTE(F17,LEFT(F17,SEARCH(",",F17)),""),LEFT(SUBSTITUTE(F17,LEFT(F17,SEARCH(",",F17)),""),SEARCH(",",SUBSTITUTE(F17,LEFT(F17,SEARCH(",",F17)),""))),""),SEARCH(",",SUBSTITUTE(SUBSTITUTE(F17,LEFT(F17,SEARCH(",",F17)),""),LEFT(SUBSTITUTE(F17,LEFT(F17,SEARCH(",",F17)),""),SEARCH(",",SUBSTITUTE(F17,LEFT(F17,SEARCH(",",F17)),""))),""))))),SEARCH("'",LEFT(LEFT(SUBSTITUTE(SUBSTITUTE(F17,LEFT(F17,SEARCH(",",F17)),""),LEFT(SUBSTITUTE(F17,LEFT(F17,SEARCH(",",F17)),""),SEARCH(",",SUBSTITUTE(F17,LEFT(F17,SEARCH(",",F17)),""))),""),SEARCH(",",SUBSTITUTE(SUBSTITUTE(F17,LEFT(F17,SEARCH(",",F17)),""),LEFT(SUBSTITUTE(F17,LEFT(F17,SEARCH(",",F17)),""),SEARCH(",",SUBSTITUTE(F17,LEFT(F17,SEARCH(",",F17)),""))),""))),SEARCH(")",LEFT(SUBSTITUTE(SUBSTITUTE(F17,LEFT(F17,SEARCH(",",F17)),""),LEFT(SUBSTITUTE(F17,LEFT(F17,SEARCH(",",F17)),""),SEARCH(",",SUBSTITUTE(F17,LEFT(F17,SEARCH(",",F17)),""))),""),SEARCH(",",SUBSTITUTE(SUBSTITUTE(F17,LEFT(F17,SEARCH(",",F17)),""),LEFT(SUBSTITUTE(F17,LEFT(F17,SEARCH(",",F17)),""),SEARCH(",",SUBSTITUTE(F17,LEFT(F17,SEARCH(",",F17)),""))),""))))))),""),")",""),VLOOKUP(K17,Breachs!B:D,3,FALSE)),IF(ISNUMBER(FIND(")",K17)),"20"&amp;SUBSTITUTE(SUBSTITUTE(LEFT(SUBSTITUTE(SUBSTITUTE(F17,LEFT(F17,SEARCH(",",F17)),""),LEFT(SUBSTITUTE(F17,LEFT(F17,SEARCH(",",F17)),""),SEARCH(",",SUBSTITUTE(F17,LEFT(F17,SEARCH(",",F17)),""))),""),SEARCH(")",SUBSTITUTE(SUBSTITUTE(F17,LEFT(F17,SEARCH(",",F17)),""),LEFT(SUBSTITUTE(F17,LEFT(F17,SEARCH(",",F17)),""),SEARCH(",",SUBSTITUTE(F17,LEFT(F17,SEARCH(",",F17)),""))),""))),LEFT(LEFT(SUBSTITUTE(SUBSTITUTE(F17,LEFT(F17,SEARCH(",",F17)),""),LEFT(SUBSTITUTE(F17,LEFT(F17,SEARCH(",",F17)),""),SEARCH(",",SUBSTITUTE(F17,LEFT(F17,SEARCH(",",F17)),""))),""),SEARCH(")",SUBSTITUTE(SUBSTITUTE(F17,LEFT(F17,SEARCH(",",F17)),""),LEFT(SUBSTITUTE(F17,LEFT(F17,SEARCH(",",F17)),""),SEARCH(",",SUBSTITUTE(F17,LEFT(F17,SEARCH(",",F17)),""))),""))),SEARCH("'",LEFT(SUBSTITUTE(SUBSTITUTE(F17,LEFT(F17,SEARCH(",",F17)),""),LEFT(SUBSTITUTE(F17,LEFT(F17,SEARCH(",",F17)),""),SEARCH(",",SUBSTITUTE(F17,LEFT(F17,SEARCH(",",F17)),""))),""),SEARCH(")",SUBSTITUTE(SUBSTITUTE(F17,LEFT(F17,SEARCH(",",F17)),""),LEFT(SUBSTITUTE(F17,LEFT(F17,SEARCH(",",F17)),""),SEARCH(",",SUBSTITUTE(F17,LEFT(F17,SEARCH(",",F17)),""))),""))))),""),")",""),VLOOKUP(K17,Breachs!B:D,3,FALSE))))</f>
        <v/>
      </c>
      <c r="Q17" s="108" t="str">
        <f>IF(G17&lt;4,"",IF(G17&gt;4,IF(ISNUMBER(FIND(")",L17)),"20"&amp;SUBSTITUTE(SUBSTITUTE(LEFT(SUBSTITUTE(SUBSTITUTE(SUBSTITUTE(L17,LEFT(L17,SEARCH(",",L17)),""),LEFT(SUBSTITUTE(L17,LEFT(L17,SEARCH(",",L17)),""),SEARCH(",",SUBSTITUTE(L17,LEFT(L17,SEARCH(",",L17)),""))),""),LEFT(SUBSTITUTE(SUBSTITUTE(L17,LEFT(L17,SEARCH(",",L17)),""),LEFT(SUBSTITUTE(L17,LEFT(L17,SEARCH(",",L17)),""),SEARCH(",",SUBSTITUTE(L17,LEFT(L17,SEARCH(",",L17)),""))),""),SEARCH(",",SUBSTITUTE(SUBSTITUTE(L17,LEFT(L17,SEARCH(",",L17)),""),LEFT(SUBSTITUTE(L17,LEFT(L17,SEARCH(",",L17)),""),SEARCH(",",SUBSTITUTE(L17,LEFT(L17,SEARCH(",",L17)),""))),""))),""),SEARCH(")",SUBSTITUTE(SUBSTITUTE(SUBSTITUTE(L17,LEFT(L17,SEARCH(",",L17)),""),LEFT(SUBSTITUTE(L17,LEFT(L17,SEARCH(",",L17)),""),SEARCH(",",SUBSTITUTE(L17,LEFT(L17,SEARCH(",",L17)),""))),""),LEFT(SUBSTITUTE(SUBSTITUTE(L17,LEFT(L17,SEARCH(",",L17)),""),LEFT(SUBSTITUTE(L17,LEFT(L17,SEARCH(",",L17)),""),SEARCH(",",SUBSTITUTE(L17,LEFT(L17,SEARCH(",",L17)),""))),""),SEARCH(",",SUBSTITUTE(SUBSTITUTE(L17,LEFT(L17,SEARCH(",",L17)),""),LEFT(SUBSTITUTE(L17,LEFT(L17,SEARCH(",",L17)),""),SEARCH(",",SUBSTITUTE(L17,LEFT(L17,SEARCH(",",L17)),""))),""))),""))),LEFT(LEFT(SUBSTITUTE(SUBSTITUTE(SUBSTITUTE(L17,LEFT(L17,SEARCH(",",L17)),""),LEFT(SUBSTITUTE(L17,LEFT(L17,SEARCH(",",L17)),""),SEARCH(",",SUBSTITUTE(L17,LEFT(L17,SEARCH(",",L17)),""))),""),LEFT(SUBSTITUTE(SUBSTITUTE(L17,LEFT(L17,SEARCH(",",L17)),""),LEFT(SUBSTITUTE(L17,LEFT(L17,SEARCH(",",L17)),""),SEARCH(",",SUBSTITUTE(L17,LEFT(L17,SEARCH(",",L17)),""))),""),SEARCH(",",SUBSTITUTE(SUBSTITUTE(L17,LEFT(L17,SEARCH(",",L17)),""),LEFT(SUBSTITUTE(L17,LEFT(L17,SEARCH(",",L17)),""),SEARCH(",",SUBSTITUTE(L17,LEFT(L17,SEARCH(",",L17)),""))),""))),""),SEARCH(")",SUBSTITUTE(SUBSTITUTE(SUBSTITUTE(L17,LEFT(L17,SEARCH(",",L17)),""),LEFT(SUBSTITUTE(L17,LEFT(L17,SEARCH(",",L17)),""),SEARCH(",",SUBSTITUTE(L17,LEFT(L17,SEARCH(",",L17)),""))),""),LEFT(SUBSTITUTE(SUBSTITUTE(L17,LEFT(L17,SEARCH(",",L17)),""),LEFT(SUBSTITUTE(L17,LEFT(L17,SEARCH(",",L17)),""),SEARCH(",",SUBSTITUTE(L17,LEFT(L17,SEARCH(",",L17)),""))),""),SEARCH(",",SUBSTITUTE(SUBSTITUTE(L17,LEFT(L17,SEARCH(",",L17)),""),LEFT(SUBSTITUTE(L17,LEFT(L17,SEARCH(",",L17)),""),SEARCH(",",SUBSTITUTE(L17,LEFT(L17,SEARCH(",",L17)),""))),""))),""))),SEARCH("'",LEFT(SUBSTITUTE(SUBSTITUTE(SUBSTITUTE(L17,LEFT(L17,SEARCH(",",L17)),""),LEFT(SUBSTITUTE(L17,LEFT(L17,SEARCH(",",L17)),""),SEARCH(",",SUBSTITUTE(L17,LEFT(L17,SEARCH(",",L17)),""))),""),LEFT(SUBSTITUTE(SUBSTITUTE(L17,LEFT(L17,SEARCH(",",L17)),""),LEFT(SUBSTITUTE(L17,LEFT(L17,SEARCH(",",L17)),""),SEARCH(",",SUBSTITUTE(L17,LEFT(L17,SEARCH(",",L17)),""))),""),SEARCH(",",SUBSTITUTE(SUBSTITUTE(L17,LEFT(L17,SEARCH(",",L17)),""),LEFT(SUBSTITUTE(L17,LEFT(L17,SEARCH(",",L17)),""),SEARCH(",",SUBSTITUTE(L17,LEFT(L17,SEARCH(",",L17)),""))),""))),""),SEARCH(")",SUBSTITUTE(SUBSTITUTE(SUBSTITUTE(L17,LEFT(L17,SEARCH(",",L17)),""),LEFT(SUBSTITUTE(L17,LEFT(L17,SEARCH(",",L17)),""),SEARCH(",",SUBSTITUTE(L17,LEFT(L17,SEARCH(",",L17)),""))),""),LEFT(SUBSTITUTE(SUBSTITUTE(L17,LEFT(L17,SEARCH(",",L17)),""),LEFT(SUBSTITUTE(L17,LEFT(L17,SEARCH(",",L17)),""),SEARCH(",",SUBSTITUTE(L17,LEFT(L17,SEARCH(",",L17)),""))),""),SEARCH(",",SUBSTITUTE(SUBSTITUTE(L17,LEFT(L17,SEARCH(",",L17)),""),LEFT(SUBSTITUTE(L17,LEFT(L17,SEARCH(",",L17)),""),SEARCH(",",SUBSTITUTE(L17,LEFT(L17,SEARCH(",",L17)),""))),""))),""))))),""),")",""),VLOOKUP(L17,Breachs!B:D,3,FALSE)),IF(ISNUMBER(FIND(")",L17)),"20"&amp;SUBSTITUTE(SUBSTITUTE(LEFT(SUBSTITUTE(SUBSTITUTE(SUBSTITUTE(L17,LEFT(L17,SEARCH(",",L17)),""),LEFT(SUBSTITUTE(L17,LEFT(L17,SEARCH(",",L17)),""),SEARCH(",",SUBSTITUTE(L17,LEFT(L17,SEARCH(",",L17)),""))),""),LEFT(SUBSTITUTE(SUBSTITUTE(L17,LEFT(L17,SEARCH(",",L17)),""),LEFT(SUBSTITUTE(L17,LEFT(L17,SEARCH(",",L17)),""),SEARCH(",",SUBSTITUTE(L17,LEFT(L17,SEARCH(",",L17)),""))),""),SEARCH(",",SUBSTITUTE(SUBSTITUTE(L17,LEFT(L17,SEARCH(",",L17)),""),LEFT(SUBSTITUTE(L17,LEFT(L17,SEARCH(",",L17)),""),SEARCH(",",SUBSTITUTE(L17,LEFT(L17,SEARCH(",",L17)),""))),""))),""),SEARCH(")",SUBSTITUTE(SUBSTITUTE(SUBSTITUTE(L17,LEFT(L17,SEARCH(",",L17)),""),LEFT(SUBSTITUTE(L17,LEFT(L17,SEARCH(",",L17)),""),SEARCH(",",SUBSTITUTE(L17,LEFT(L17,SEARCH(",",L17)),""))),""),LEFT(SUBSTITUTE(SUBSTITUTE(L17,LEFT(L17,SEARCH(",",L17)),""),LEFT(SUBSTITUTE(L17,LEFT(L17,SEARCH(",",L17)),""),SEARCH(",",SUBSTITUTE(L17,LEFT(L17,SEARCH(",",L17)),""))),""),SEARCH(",",SUBSTITUTE(SUBSTITUTE(L17,LEFT(L17,SEARCH(",",L17)),""),LEFT(SUBSTITUTE(L17,LEFT(L17,SEARCH(",",L17)),""),SEARCH(",",SUBSTITUTE(L17,LEFT(L17,SEARCH(",",L17)),""))),""))),""))),LEFT(LEFT(SUBSTITUTE(SUBSTITUTE(SUBSTITUTE(L17,LEFT(L17,SEARCH(",",L17)),""),LEFT(SUBSTITUTE(L17,LEFT(L17,SEARCH(",",L17)),""),SEARCH(",",SUBSTITUTE(L17,LEFT(L17,SEARCH(",",L17)),""))),""),LEFT(SUBSTITUTE(SUBSTITUTE(L17,LEFT(L17,SEARCH(",",L17)),""),LEFT(SUBSTITUTE(L17,LEFT(L17,SEARCH(",",L17)),""),SEARCH(",",SUBSTITUTE(L17,LEFT(L17,SEARCH(",",L17)),""))),""),SEARCH(",",SUBSTITUTE(SUBSTITUTE(L17,LEFT(L17,SEARCH(",",L17)),""),LEFT(SUBSTITUTE(L17,LEFT(L17,SEARCH(",",L17)),""),SEARCH(",",SUBSTITUTE(L17,LEFT(L17,SEARCH(",",L17)),""))),""))),""),SEARCH(")",SUBSTITUTE(SUBSTITUTE(SUBSTITUTE(L17,LEFT(L17,SEARCH(",",L17)),""),LEFT(SUBSTITUTE(L17,LEFT(L17,SEARCH(",",L17)),""),SEARCH(",",SUBSTITUTE(L17,LEFT(L17,SEARCH(",",L17)),""))),""),LEFT(SUBSTITUTE(SUBSTITUTE(L17,LEFT(L17,SEARCH(",",L17)),""),LEFT(SUBSTITUTE(L17,LEFT(L17,SEARCH(",",L17)),""),SEARCH(",",SUBSTITUTE(L17,LEFT(L17,SEARCH(",",L17)),""))),""),SEARCH(",",SUBSTITUTE(SUBSTITUTE(L17,LEFT(L17,SEARCH(",",L17)),""),LEFT(SUBSTITUTE(L17,LEFT(L17,SEARCH(",",L17)),""),SEARCH(",",SUBSTITUTE(L17,LEFT(L17,SEARCH(",",L17)),""))),""))),""))),SEARCH("'",LEFT(SUBSTITUTE(SUBSTITUTE(SUBSTITUTE(L17,LEFT(L17,SEARCH(",",L17)),""),LEFT(SUBSTITUTE(L17,LEFT(L17,SEARCH(",",L17)),""),SEARCH(",",SUBSTITUTE(L17,LEFT(L17,SEARCH(",",L17)),""))),""),LEFT(SUBSTITUTE(SUBSTITUTE(L17,LEFT(L17,SEARCH(",",L17)),""),LEFT(SUBSTITUTE(L17,LEFT(L17,SEARCH(",",L17)),""),SEARCH(",",SUBSTITUTE(L17,LEFT(L17,SEARCH(",",L17)),""))),""),SEARCH(",",SUBSTITUTE(SUBSTITUTE(L17,LEFT(L17,SEARCH(",",L17)),""),LEFT(SUBSTITUTE(L17,LEFT(L17,SEARCH(",",L17)),""),SEARCH(",",SUBSTITUTE(L17,LEFT(L17,SEARCH(",",L17)),""))),""))),""),SEARCH(")",SUBSTITUTE(SUBSTITUTE(SUBSTITUTE(L17,LEFT(L17,SEARCH(",",L17)),""),LEFT(SUBSTITUTE(L17,LEFT(L17,SEARCH(",",L17)),""),SEARCH(",",SUBSTITUTE(L17,LEFT(L17,SEARCH(",",L17)),""))),""),LEFT(SUBSTITUTE(SUBSTITUTE(L17,LEFT(L17,SEARCH(",",L17)),""),LEFT(SUBSTITUTE(L17,LEFT(L17,SEARCH(",",L17)),""),SEARCH(",",SUBSTITUTE(L17,LEFT(L17,SEARCH(",",L17)),""))),""),SEARCH(",",SUBSTITUTE(SUBSTITUTE(L17,LEFT(L17,SEARCH(",",L17)),""),LEFT(SUBSTITUTE(L17,LEFT(L17,SEARCH(",",L17)),""),SEARCH(",",SUBSTITUTE(L17,LEFT(L17,SEARCH(",",L17)),""))),""))),""))))),""),")",""),VLOOKUP(L17,Breachs!B:D,3,FALSE))))</f>
        <v/>
      </c>
      <c r="R17" s="108" t="str">
        <f>IF(G17=5,IF(ISNUMBER(FIND(")",M17)),"20"&amp;SUBSTITUTE(SUBSTITUTE(LEFT(SUBSTITUTE(SUBSTITUTE(SUBSTITUTE(S17,LEFT(S17,SEARCH(",",S17)),""),LEFT(SUBSTITUTE(S17,LEFT(S17,SEARCH(",",S17)),""),SEARCH(",",SUBSTITUTE(S17,LEFT(S17,SEARCH(",",S17)),""))),""),LEFT(SUBSTITUTE(SUBSTITUTE(S17,LEFT(S17,SEARCH(",",S17)),""),LEFT(SUBSTITUTE(S17,LEFT(S17,SEARCH(",",S17)),""),SEARCH(",",SUBSTITUTE(S17,LEFT(S17,SEARCH(",",S17)),""))),""),SEARCH(",",SUBSTITUTE(SUBSTITUTE(S17,LEFT(S17,SEARCH(",",S17)),""),LEFT(SUBSTITUTE(S17,LEFT(S17,SEARCH(",",S17)),""),SEARCH(",",SUBSTITUTE(S17,LEFT(S17,SEARCH(",",S17)),""))),""))),""),SEARCH(")",SUBSTITUTE(SUBSTITUTE(SUBSTITUTE(S17,LEFT(S17,SEARCH(",",S17)),""),LEFT(SUBSTITUTE(S17,LEFT(S17,SEARCH(",",S17)),""),SEARCH(",",SUBSTITUTE(S17,LEFT(S17,SEARCH(",",S17)),""))),""),LEFT(SUBSTITUTE(SUBSTITUTE(S17,LEFT(S17,SEARCH(",",S17)),""),LEFT(SUBSTITUTE(S17,LEFT(S17,SEARCH(",",S17)),""),SEARCH(",",SUBSTITUTE(S17,LEFT(S17,SEARCH(",",S17)),""))),""),SEARCH(",",SUBSTITUTE(SUBSTITUTE(S17,LEFT(S17,SEARCH(",",S17)),""),LEFT(SUBSTITUTE(S17,LEFT(S17,SEARCH(",",S17)),""),SEARCH(",",SUBSTITUTE(S17,LEFT(S17,SEARCH(",",S17)),""))),""))),""))),LEFT(LEFT(SUBSTITUTE(SUBSTITUTE(SUBSTITUTE(S17,LEFT(S17,SEARCH(",",S17)),""),LEFT(SUBSTITUTE(S17,LEFT(S17,SEARCH(",",S17)),""),SEARCH(",",SUBSTITUTE(S17,LEFT(S17,SEARCH(",",S17)),""))),""),LEFT(SUBSTITUTE(SUBSTITUTE(S17,LEFT(S17,SEARCH(",",S17)),""),LEFT(SUBSTITUTE(S17,LEFT(S17,SEARCH(",",S17)),""),SEARCH(",",SUBSTITUTE(S17,LEFT(S17,SEARCH(",",S17)),""))),""),SEARCH(",",SUBSTITUTE(SUBSTITUTE(S17,LEFT(S17,SEARCH(",",S17)),""),LEFT(SUBSTITUTE(S17,LEFT(S17,SEARCH(",",S17)),""),SEARCH(",",SUBSTITUTE(S17,LEFT(S17,SEARCH(",",S17)),""))),""))),""),SEARCH(")",SUBSTITUTE(SUBSTITUTE(SUBSTITUTE(S17,LEFT(S17,SEARCH(",",S17)),""),LEFT(SUBSTITUTE(S17,LEFT(S17,SEARCH(",",S17)),""),SEARCH(",",SUBSTITUTE(S17,LEFT(S17,SEARCH(",",S17)),""))),""),LEFT(SUBSTITUTE(SUBSTITUTE(S17,LEFT(S17,SEARCH(",",S17)),""),LEFT(SUBSTITUTE(S17,LEFT(S17,SEARCH(",",S17)),""),SEARCH(",",SUBSTITUTE(S17,LEFT(S17,SEARCH(",",S17)),""))),""),SEARCH(",",SUBSTITUTE(SUBSTITUTE(S17,LEFT(S17,SEARCH(",",S17)),""),LEFT(SUBSTITUTE(S17,LEFT(S17,SEARCH(",",S17)),""),SEARCH(",",SUBSTITUTE(S17,LEFT(S17,SEARCH(",",S17)),""))),""))),""))),SEARCH("'",LEFT(SUBSTITUTE(SUBSTITUTE(SUBSTITUTE(S17,LEFT(S17,SEARCH(",",S17)),""),LEFT(SUBSTITUTE(S17,LEFT(S17,SEARCH(",",S17)),""),SEARCH(",",SUBSTITUTE(S17,LEFT(S17,SEARCH(",",S17)),""))),""),LEFT(SUBSTITUTE(SUBSTITUTE(S17,LEFT(S17,SEARCH(",",S17)),""),LEFT(SUBSTITUTE(S17,LEFT(S17,SEARCH(",",S17)),""),SEARCH(",",SUBSTITUTE(S17,LEFT(S17,SEARCH(",",S17)),""))),""),SEARCH(",",SUBSTITUTE(SUBSTITUTE(S17,LEFT(S17,SEARCH(",",S17)),""),LEFT(SUBSTITUTE(S17,LEFT(S17,SEARCH(",",S17)),""),SEARCH(",",SUBSTITUTE(S17,LEFT(S17,SEARCH(",",S17)),""))),""))),""),SEARCH(")",SUBSTITUTE(SUBSTITUTE(SUBSTITUTE(S17,LEFT(S17,SEARCH(",",S17)),""),LEFT(SUBSTITUTE(S17,LEFT(S17,SEARCH(",",S17)),""),SEARCH(",",SUBSTITUTE(S17,LEFT(S17,SEARCH(",",S17)),""))),""),LEFT(SUBSTITUTE(SUBSTITUTE(S17,LEFT(S17,SEARCH(",",S17)),""),LEFT(SUBSTITUTE(S17,LEFT(S17,SEARCH(",",S17)),""),SEARCH(",",SUBSTITUTE(S17,LEFT(S17,SEARCH(",",S17)),""))),""),SEARCH(",",SUBSTITUTE(SUBSTITUTE(S17,LEFT(S17,SEARCH(",",S17)),""),LEFT(SUBSTITUTE(S17,LEFT(S17,SEARCH(",",S17)),""),SEARCH(",",SUBSTITUTE(S17,LEFT(S17,SEARCH(",",S17)),""))),""))),""))))),""),")",""),VLOOKUP(M17,Breachs!B:D,3,FALSE)),"")</f>
        <v/>
      </c>
      <c r="S17" s="108" t="e">
        <f t="shared" si="4"/>
        <v>#VALUE!</v>
      </c>
      <c r="T17" s="108" t="str">
        <f>IF(F17="","",IF(ISNUMBER(FIND("'",I17)),VLOOKUP(SUBSTITUTE(RIGHT(LEFT(I17,SEARCH("'",I17)),5)," '",""),Breachs!P:Q,2,FALSE),VLOOKUP(I17,Breachs!B:D,2,FALSE)))</f>
        <v>Junho</v>
      </c>
      <c r="U17" s="108" t="str">
        <f>IF(G17&lt;2,"",IF(ISNUMBER(FIND("'",J17)),VLOOKUP(SUBSTITUTE(RIGHT(LEFT(J17,SEARCH("'",J17)),5)," '",""),Breachs!P:Q,2,FALSE),VLOOKUP(J17,Breachs!B:D,2,FALSE)))</f>
        <v/>
      </c>
      <c r="V17" s="107" t="str">
        <f>IF(G17&lt;3,"",IF(ISNUMBER(FIND("'",K17)),VLOOKUP(SUBSTITUTE(RIGHT(LEFT(K17,SEARCH("'",K17)),5)," '",""),Breachs!P:Q,2,FALSE),VLOOKUP(K17,Breachs!B:D,2,FALSE)))</f>
        <v/>
      </c>
      <c r="W17" s="107" t="str">
        <f>IF(G17&lt;4,"",IF(ISNUMBER(FIND("'",L17)),VLOOKUP(SUBSTITUTE(RIGHT(LEFT(L17,SEARCH("'",L17)),5)," '",""),Breachs!P:Q,2,FALSE),VLOOKUP(L17,Breachs!B:D,2,FALSE)))</f>
        <v/>
      </c>
      <c r="X17" s="107" t="str">
        <f>IF(G17&lt;5,"",IF(ISNUMBER(FIND("'",M17)),VLOOKUP(SUBSTITUTE(RIGHT(LEFT(M17,SEARCH("'",M17)),5)," '",""),Breachs!P:Q,2,FALSE),VLOOKUP(M17,Breachs!B:D,2,FALSE)))</f>
        <v/>
      </c>
      <c r="Y17" s="34" t="str">
        <f>IFERROR(VLOOKUP(B17,BGU!A:B,2),"")</f>
        <v>JULIMAR ROBERTO ROTA</v>
      </c>
      <c r="Z17" s="34" t="str">
        <f>TEXT(IFERROR(VLOOKUP(B17,BGU!A:C,3),""),"0000-000-000-0000")</f>
        <v>0010-085-031-1100</v>
      </c>
      <c r="AA17" s="34" t="str">
        <f t="shared" si="5"/>
        <v>0010</v>
      </c>
      <c r="AB17" s="34" t="str">
        <f>IFERROR(VLOOKUP(B17,BGU!A:F,6),"")</f>
        <v>00071</v>
      </c>
      <c r="AC17" s="34" t="str">
        <f>IFERROR(VLOOKUP(B17,BGU!A:G,7),"")</f>
        <v>ASSES.CONSULTIVO DIR</v>
      </c>
      <c r="AD17" s="34" t="str">
        <f t="shared" si="6"/>
        <v>085</v>
      </c>
    </row>
    <row r="18" spans="1:30" ht="15" customHeight="1" x14ac:dyDescent="0.25">
      <c r="A18" s="33" t="s">
        <v>333</v>
      </c>
      <c r="B18" s="34" t="s">
        <v>206</v>
      </c>
      <c r="C18" s="33" t="s">
        <v>17</v>
      </c>
      <c r="D18" s="34" t="s">
        <v>207</v>
      </c>
      <c r="E18" s="34" t="s">
        <v>322</v>
      </c>
      <c r="F18" s="33" t="s">
        <v>3</v>
      </c>
      <c r="G18" s="31">
        <f t="shared" si="0"/>
        <v>1</v>
      </c>
      <c r="H18" s="31" t="b">
        <f t="shared" si="7"/>
        <v>0</v>
      </c>
      <c r="I18" s="105" t="str">
        <f t="shared" si="8"/>
        <v>LinkedIn</v>
      </c>
      <c r="J18" s="105" t="str">
        <f t="shared" si="9"/>
        <v/>
      </c>
      <c r="K18" s="106" t="str">
        <f t="shared" si="1"/>
        <v/>
      </c>
      <c r="L18" s="106" t="str">
        <f t="shared" si="2"/>
        <v/>
      </c>
      <c r="M18" s="105" t="str">
        <f t="shared" si="3"/>
        <v/>
      </c>
      <c r="N18" s="107">
        <f>IF(F18="","",IF(ISNUMBER(FIND(")",I18)),"20"&amp;SUBSTITUTE(RIGHT(SUBSTITUTE(LEFT(F18,SEARCH(")",F18)),LEFT(LEFT(F18,SEARCH(")",F18)),SEARCH("(",LEFT(F18,SEARCH(")",F18)))),""),3),")",""),VLOOKUP(I18,Breachs!B:D,3,FALSE)))</f>
        <v>2016</v>
      </c>
      <c r="O18" s="108" t="str">
        <f>IF(G18&lt;2,"",IF(G18&gt;2,IF(ISNUMBER(FIND(")",J18)),"20"&amp;SUBSTITUTE(SUBSTITUTE(LEFT(LEFT(SUBSTITUTE(F18,LEFT(F18,SEARCH(",",F18)),""),SEARCH(",",SUBSTITUTE(F18,LEFT(F18,SEARCH(",",F18)),""))),SEARCH(")",LEFT(SUBSTITUTE(F18,LEFT(F18,SEARCH(",",F18)),""),SEARCH(",",SUBSTITUTE(F18,LEFT(F18,SEARCH(",",F18)),""))))),LEFT(LEFT(LEFT(SUBSTITUTE(F18,LEFT(F18,SEARCH(",",F18)),""),SEARCH(",",SUBSTITUTE(F18,LEFT(F18,SEARCH(",",F18)),""))),SEARCH(")",LEFT(SUBSTITUTE(F18,LEFT(F18,SEARCH(",",F18)),""),SEARCH(",",SUBSTITUTE(F18,LEFT(F18,SEARCH(",",F18)),""))))),SEARCH("'",LEFT(LEFT(SUBSTITUTE(F18,LEFT(F18,SEARCH(",",F18)),""),SEARCH(",",SUBSTITUTE(F18,LEFT(F18,SEARCH(",",F18)),""))),SEARCH(")",LEFT(SUBSTITUTE(F18,LEFT(F18,SEARCH(",",F18)),""),SEARCH(",",SUBSTITUTE(F18,LEFT(F18,SEARCH(",",F18)),""))))))),""),")",""),VLOOKUP(J18,Breachs!B:D,3,FALSE)),IF(ISNUMBER(FIND(")",J18)),"20"&amp;SUBSTITUTE(LEFT(SUBSTITUTE(SUBSTITUTE(F18,LEFT(F18,SEARCH(",",F18)),""),LEFT(SUBSTITUTE(F18,LEFT(F18,SEARCH(",",F18)),""),SEARCH("'",SUBSTITUTE(F18,LEFT(F18,SEARCH(",",F18)),""))),""),SEARCH(")",SUBSTITUTE(SUBSTITUTE(F18,LEFT(F18,SEARCH(",",F18)),""),LEFT(SUBSTITUTE(F18,LEFT(F18,SEARCH(",",F18)),""),SEARCH("'",SUBSTITUTE(F18,LEFT(F18,SEARCH(",",F18)),""))),""))),")",""),VLOOKUP(J18,Breachs!B:D,3,FALSE))))</f>
        <v/>
      </c>
      <c r="P18" s="108" t="str">
        <f>IF(G18&lt;3,"",IF(G18&gt;3,IF(ISNUMBER(FIND(")",K18)),"20"&amp;SUBSTITUTE(SUBSTITUTE(LEFT(LEFT(SUBSTITUTE(SUBSTITUTE(F18,LEFT(F18,SEARCH(",",F18)),""),LEFT(SUBSTITUTE(F18,LEFT(F18,SEARCH(",",F18)),""),SEARCH(",",SUBSTITUTE(F18,LEFT(F18,SEARCH(",",F18)),""))),""),SEARCH(",",SUBSTITUTE(SUBSTITUTE(F18,LEFT(F18,SEARCH(",",F18)),""),LEFT(SUBSTITUTE(F18,LEFT(F18,SEARCH(",",F18)),""),SEARCH(",",SUBSTITUTE(F18,LEFT(F18,SEARCH(",",F18)),""))),""))),SEARCH(")",LEFT(SUBSTITUTE(SUBSTITUTE(F18,LEFT(F18,SEARCH(",",F18)),""),LEFT(SUBSTITUTE(F18,LEFT(F18,SEARCH(",",F18)),""),SEARCH(",",SUBSTITUTE(F18,LEFT(F18,SEARCH(",",F18)),""))),""),SEARCH(",",SUBSTITUTE(SUBSTITUTE(F18,LEFT(F18,SEARCH(",",F18)),""),LEFT(SUBSTITUTE(F18,LEFT(F18,SEARCH(",",F18)),""),SEARCH(",",SUBSTITUTE(F18,LEFT(F18,SEARCH(",",F18)),""))),""))))),LEFT(LEFT(LEFT(SUBSTITUTE(SUBSTITUTE(F18,LEFT(F18,SEARCH(",",F18)),""),LEFT(SUBSTITUTE(F18,LEFT(F18,SEARCH(",",F18)),""),SEARCH(",",SUBSTITUTE(F18,LEFT(F18,SEARCH(",",F18)),""))),""),SEARCH(",",SUBSTITUTE(SUBSTITUTE(F18,LEFT(F18,SEARCH(",",F18)),""),LEFT(SUBSTITUTE(F18,LEFT(F18,SEARCH(",",F18)),""),SEARCH(",",SUBSTITUTE(F18,LEFT(F18,SEARCH(",",F18)),""))),""))),SEARCH(")",LEFT(SUBSTITUTE(SUBSTITUTE(F18,LEFT(F18,SEARCH(",",F18)),""),LEFT(SUBSTITUTE(F18,LEFT(F18,SEARCH(",",F18)),""),SEARCH(",",SUBSTITUTE(F18,LEFT(F18,SEARCH(",",F18)),""))),""),SEARCH(",",SUBSTITUTE(SUBSTITUTE(F18,LEFT(F18,SEARCH(",",F18)),""),LEFT(SUBSTITUTE(F18,LEFT(F18,SEARCH(",",F18)),""),SEARCH(",",SUBSTITUTE(F18,LEFT(F18,SEARCH(",",F18)),""))),""))))),SEARCH("'",LEFT(LEFT(SUBSTITUTE(SUBSTITUTE(F18,LEFT(F18,SEARCH(",",F18)),""),LEFT(SUBSTITUTE(F18,LEFT(F18,SEARCH(",",F18)),""),SEARCH(",",SUBSTITUTE(F18,LEFT(F18,SEARCH(",",F18)),""))),""),SEARCH(",",SUBSTITUTE(SUBSTITUTE(F18,LEFT(F18,SEARCH(",",F18)),""),LEFT(SUBSTITUTE(F18,LEFT(F18,SEARCH(",",F18)),""),SEARCH(",",SUBSTITUTE(F18,LEFT(F18,SEARCH(",",F18)),""))),""))),SEARCH(")",LEFT(SUBSTITUTE(SUBSTITUTE(F18,LEFT(F18,SEARCH(",",F18)),""),LEFT(SUBSTITUTE(F18,LEFT(F18,SEARCH(",",F18)),""),SEARCH(",",SUBSTITUTE(F18,LEFT(F18,SEARCH(",",F18)),""))),""),SEARCH(",",SUBSTITUTE(SUBSTITUTE(F18,LEFT(F18,SEARCH(",",F18)),""),LEFT(SUBSTITUTE(F18,LEFT(F18,SEARCH(",",F18)),""),SEARCH(",",SUBSTITUTE(F18,LEFT(F18,SEARCH(",",F18)),""))),""))))))),""),")",""),VLOOKUP(K18,Breachs!B:D,3,FALSE)),IF(ISNUMBER(FIND(")",K18)),"20"&amp;SUBSTITUTE(SUBSTITUTE(LEFT(SUBSTITUTE(SUBSTITUTE(F18,LEFT(F18,SEARCH(",",F18)),""),LEFT(SUBSTITUTE(F18,LEFT(F18,SEARCH(",",F18)),""),SEARCH(",",SUBSTITUTE(F18,LEFT(F18,SEARCH(",",F18)),""))),""),SEARCH(")",SUBSTITUTE(SUBSTITUTE(F18,LEFT(F18,SEARCH(",",F18)),""),LEFT(SUBSTITUTE(F18,LEFT(F18,SEARCH(",",F18)),""),SEARCH(",",SUBSTITUTE(F18,LEFT(F18,SEARCH(",",F18)),""))),""))),LEFT(LEFT(SUBSTITUTE(SUBSTITUTE(F18,LEFT(F18,SEARCH(",",F18)),""),LEFT(SUBSTITUTE(F18,LEFT(F18,SEARCH(",",F18)),""),SEARCH(",",SUBSTITUTE(F18,LEFT(F18,SEARCH(",",F18)),""))),""),SEARCH(")",SUBSTITUTE(SUBSTITUTE(F18,LEFT(F18,SEARCH(",",F18)),""),LEFT(SUBSTITUTE(F18,LEFT(F18,SEARCH(",",F18)),""),SEARCH(",",SUBSTITUTE(F18,LEFT(F18,SEARCH(",",F18)),""))),""))),SEARCH("'",LEFT(SUBSTITUTE(SUBSTITUTE(F18,LEFT(F18,SEARCH(",",F18)),""),LEFT(SUBSTITUTE(F18,LEFT(F18,SEARCH(",",F18)),""),SEARCH(",",SUBSTITUTE(F18,LEFT(F18,SEARCH(",",F18)),""))),""),SEARCH(")",SUBSTITUTE(SUBSTITUTE(F18,LEFT(F18,SEARCH(",",F18)),""),LEFT(SUBSTITUTE(F18,LEFT(F18,SEARCH(",",F18)),""),SEARCH(",",SUBSTITUTE(F18,LEFT(F18,SEARCH(",",F18)),""))),""))))),""),")",""),VLOOKUP(K18,Breachs!B:D,3,FALSE))))</f>
        <v/>
      </c>
      <c r="Q18" s="108" t="str">
        <f>IF(G18&lt;4,"",IF(G18&gt;4,IF(ISNUMBER(FIND(")",L18)),"20"&amp;SUBSTITUTE(SUBSTITUTE(LEFT(SUBSTITUTE(SUBSTITUTE(SUBSTITUTE(L18,LEFT(L18,SEARCH(",",L18)),""),LEFT(SUBSTITUTE(L18,LEFT(L18,SEARCH(",",L18)),""),SEARCH(",",SUBSTITUTE(L18,LEFT(L18,SEARCH(",",L18)),""))),""),LEFT(SUBSTITUTE(SUBSTITUTE(L18,LEFT(L18,SEARCH(",",L18)),""),LEFT(SUBSTITUTE(L18,LEFT(L18,SEARCH(",",L18)),""),SEARCH(",",SUBSTITUTE(L18,LEFT(L18,SEARCH(",",L18)),""))),""),SEARCH(",",SUBSTITUTE(SUBSTITUTE(L18,LEFT(L18,SEARCH(",",L18)),""),LEFT(SUBSTITUTE(L18,LEFT(L18,SEARCH(",",L18)),""),SEARCH(",",SUBSTITUTE(L18,LEFT(L18,SEARCH(",",L18)),""))),""))),""),SEARCH(")",SUBSTITUTE(SUBSTITUTE(SUBSTITUTE(L18,LEFT(L18,SEARCH(",",L18)),""),LEFT(SUBSTITUTE(L18,LEFT(L18,SEARCH(",",L18)),""),SEARCH(",",SUBSTITUTE(L18,LEFT(L18,SEARCH(",",L18)),""))),""),LEFT(SUBSTITUTE(SUBSTITUTE(L18,LEFT(L18,SEARCH(",",L18)),""),LEFT(SUBSTITUTE(L18,LEFT(L18,SEARCH(",",L18)),""),SEARCH(",",SUBSTITUTE(L18,LEFT(L18,SEARCH(",",L18)),""))),""),SEARCH(",",SUBSTITUTE(SUBSTITUTE(L18,LEFT(L18,SEARCH(",",L18)),""),LEFT(SUBSTITUTE(L18,LEFT(L18,SEARCH(",",L18)),""),SEARCH(",",SUBSTITUTE(L18,LEFT(L18,SEARCH(",",L18)),""))),""))),""))),LEFT(LEFT(SUBSTITUTE(SUBSTITUTE(SUBSTITUTE(L18,LEFT(L18,SEARCH(",",L18)),""),LEFT(SUBSTITUTE(L18,LEFT(L18,SEARCH(",",L18)),""),SEARCH(",",SUBSTITUTE(L18,LEFT(L18,SEARCH(",",L18)),""))),""),LEFT(SUBSTITUTE(SUBSTITUTE(L18,LEFT(L18,SEARCH(",",L18)),""),LEFT(SUBSTITUTE(L18,LEFT(L18,SEARCH(",",L18)),""),SEARCH(",",SUBSTITUTE(L18,LEFT(L18,SEARCH(",",L18)),""))),""),SEARCH(",",SUBSTITUTE(SUBSTITUTE(L18,LEFT(L18,SEARCH(",",L18)),""),LEFT(SUBSTITUTE(L18,LEFT(L18,SEARCH(",",L18)),""),SEARCH(",",SUBSTITUTE(L18,LEFT(L18,SEARCH(",",L18)),""))),""))),""),SEARCH(")",SUBSTITUTE(SUBSTITUTE(SUBSTITUTE(L18,LEFT(L18,SEARCH(",",L18)),""),LEFT(SUBSTITUTE(L18,LEFT(L18,SEARCH(",",L18)),""),SEARCH(",",SUBSTITUTE(L18,LEFT(L18,SEARCH(",",L18)),""))),""),LEFT(SUBSTITUTE(SUBSTITUTE(L18,LEFT(L18,SEARCH(",",L18)),""),LEFT(SUBSTITUTE(L18,LEFT(L18,SEARCH(",",L18)),""),SEARCH(",",SUBSTITUTE(L18,LEFT(L18,SEARCH(",",L18)),""))),""),SEARCH(",",SUBSTITUTE(SUBSTITUTE(L18,LEFT(L18,SEARCH(",",L18)),""),LEFT(SUBSTITUTE(L18,LEFT(L18,SEARCH(",",L18)),""),SEARCH(",",SUBSTITUTE(L18,LEFT(L18,SEARCH(",",L18)),""))),""))),""))),SEARCH("'",LEFT(SUBSTITUTE(SUBSTITUTE(SUBSTITUTE(L18,LEFT(L18,SEARCH(",",L18)),""),LEFT(SUBSTITUTE(L18,LEFT(L18,SEARCH(",",L18)),""),SEARCH(",",SUBSTITUTE(L18,LEFT(L18,SEARCH(",",L18)),""))),""),LEFT(SUBSTITUTE(SUBSTITUTE(L18,LEFT(L18,SEARCH(",",L18)),""),LEFT(SUBSTITUTE(L18,LEFT(L18,SEARCH(",",L18)),""),SEARCH(",",SUBSTITUTE(L18,LEFT(L18,SEARCH(",",L18)),""))),""),SEARCH(",",SUBSTITUTE(SUBSTITUTE(L18,LEFT(L18,SEARCH(",",L18)),""),LEFT(SUBSTITUTE(L18,LEFT(L18,SEARCH(",",L18)),""),SEARCH(",",SUBSTITUTE(L18,LEFT(L18,SEARCH(",",L18)),""))),""))),""),SEARCH(")",SUBSTITUTE(SUBSTITUTE(SUBSTITUTE(L18,LEFT(L18,SEARCH(",",L18)),""),LEFT(SUBSTITUTE(L18,LEFT(L18,SEARCH(",",L18)),""),SEARCH(",",SUBSTITUTE(L18,LEFT(L18,SEARCH(",",L18)),""))),""),LEFT(SUBSTITUTE(SUBSTITUTE(L18,LEFT(L18,SEARCH(",",L18)),""),LEFT(SUBSTITUTE(L18,LEFT(L18,SEARCH(",",L18)),""),SEARCH(",",SUBSTITUTE(L18,LEFT(L18,SEARCH(",",L18)),""))),""),SEARCH(",",SUBSTITUTE(SUBSTITUTE(L18,LEFT(L18,SEARCH(",",L18)),""),LEFT(SUBSTITUTE(L18,LEFT(L18,SEARCH(",",L18)),""),SEARCH(",",SUBSTITUTE(L18,LEFT(L18,SEARCH(",",L18)),""))),""))),""))))),""),")",""),VLOOKUP(L18,Breachs!B:D,3,FALSE)),IF(ISNUMBER(FIND(")",L18)),"20"&amp;SUBSTITUTE(SUBSTITUTE(LEFT(SUBSTITUTE(SUBSTITUTE(SUBSTITUTE(L18,LEFT(L18,SEARCH(",",L18)),""),LEFT(SUBSTITUTE(L18,LEFT(L18,SEARCH(",",L18)),""),SEARCH(",",SUBSTITUTE(L18,LEFT(L18,SEARCH(",",L18)),""))),""),LEFT(SUBSTITUTE(SUBSTITUTE(L18,LEFT(L18,SEARCH(",",L18)),""),LEFT(SUBSTITUTE(L18,LEFT(L18,SEARCH(",",L18)),""),SEARCH(",",SUBSTITUTE(L18,LEFT(L18,SEARCH(",",L18)),""))),""),SEARCH(",",SUBSTITUTE(SUBSTITUTE(L18,LEFT(L18,SEARCH(",",L18)),""),LEFT(SUBSTITUTE(L18,LEFT(L18,SEARCH(",",L18)),""),SEARCH(",",SUBSTITUTE(L18,LEFT(L18,SEARCH(",",L18)),""))),""))),""),SEARCH(")",SUBSTITUTE(SUBSTITUTE(SUBSTITUTE(L18,LEFT(L18,SEARCH(",",L18)),""),LEFT(SUBSTITUTE(L18,LEFT(L18,SEARCH(",",L18)),""),SEARCH(",",SUBSTITUTE(L18,LEFT(L18,SEARCH(",",L18)),""))),""),LEFT(SUBSTITUTE(SUBSTITUTE(L18,LEFT(L18,SEARCH(",",L18)),""),LEFT(SUBSTITUTE(L18,LEFT(L18,SEARCH(",",L18)),""),SEARCH(",",SUBSTITUTE(L18,LEFT(L18,SEARCH(",",L18)),""))),""),SEARCH(",",SUBSTITUTE(SUBSTITUTE(L18,LEFT(L18,SEARCH(",",L18)),""),LEFT(SUBSTITUTE(L18,LEFT(L18,SEARCH(",",L18)),""),SEARCH(",",SUBSTITUTE(L18,LEFT(L18,SEARCH(",",L18)),""))),""))),""))),LEFT(LEFT(SUBSTITUTE(SUBSTITUTE(SUBSTITUTE(L18,LEFT(L18,SEARCH(",",L18)),""),LEFT(SUBSTITUTE(L18,LEFT(L18,SEARCH(",",L18)),""),SEARCH(",",SUBSTITUTE(L18,LEFT(L18,SEARCH(",",L18)),""))),""),LEFT(SUBSTITUTE(SUBSTITUTE(L18,LEFT(L18,SEARCH(",",L18)),""),LEFT(SUBSTITUTE(L18,LEFT(L18,SEARCH(",",L18)),""),SEARCH(",",SUBSTITUTE(L18,LEFT(L18,SEARCH(",",L18)),""))),""),SEARCH(",",SUBSTITUTE(SUBSTITUTE(L18,LEFT(L18,SEARCH(",",L18)),""),LEFT(SUBSTITUTE(L18,LEFT(L18,SEARCH(",",L18)),""),SEARCH(",",SUBSTITUTE(L18,LEFT(L18,SEARCH(",",L18)),""))),""))),""),SEARCH(")",SUBSTITUTE(SUBSTITUTE(SUBSTITUTE(L18,LEFT(L18,SEARCH(",",L18)),""),LEFT(SUBSTITUTE(L18,LEFT(L18,SEARCH(",",L18)),""),SEARCH(",",SUBSTITUTE(L18,LEFT(L18,SEARCH(",",L18)),""))),""),LEFT(SUBSTITUTE(SUBSTITUTE(L18,LEFT(L18,SEARCH(",",L18)),""),LEFT(SUBSTITUTE(L18,LEFT(L18,SEARCH(",",L18)),""),SEARCH(",",SUBSTITUTE(L18,LEFT(L18,SEARCH(",",L18)),""))),""),SEARCH(",",SUBSTITUTE(SUBSTITUTE(L18,LEFT(L18,SEARCH(",",L18)),""),LEFT(SUBSTITUTE(L18,LEFT(L18,SEARCH(",",L18)),""),SEARCH(",",SUBSTITUTE(L18,LEFT(L18,SEARCH(",",L18)),""))),""))),""))),SEARCH("'",LEFT(SUBSTITUTE(SUBSTITUTE(SUBSTITUTE(L18,LEFT(L18,SEARCH(",",L18)),""),LEFT(SUBSTITUTE(L18,LEFT(L18,SEARCH(",",L18)),""),SEARCH(",",SUBSTITUTE(L18,LEFT(L18,SEARCH(",",L18)),""))),""),LEFT(SUBSTITUTE(SUBSTITUTE(L18,LEFT(L18,SEARCH(",",L18)),""),LEFT(SUBSTITUTE(L18,LEFT(L18,SEARCH(",",L18)),""),SEARCH(",",SUBSTITUTE(L18,LEFT(L18,SEARCH(",",L18)),""))),""),SEARCH(",",SUBSTITUTE(SUBSTITUTE(L18,LEFT(L18,SEARCH(",",L18)),""),LEFT(SUBSTITUTE(L18,LEFT(L18,SEARCH(",",L18)),""),SEARCH(",",SUBSTITUTE(L18,LEFT(L18,SEARCH(",",L18)),""))),""))),""),SEARCH(")",SUBSTITUTE(SUBSTITUTE(SUBSTITUTE(L18,LEFT(L18,SEARCH(",",L18)),""),LEFT(SUBSTITUTE(L18,LEFT(L18,SEARCH(",",L18)),""),SEARCH(",",SUBSTITUTE(L18,LEFT(L18,SEARCH(",",L18)),""))),""),LEFT(SUBSTITUTE(SUBSTITUTE(L18,LEFT(L18,SEARCH(",",L18)),""),LEFT(SUBSTITUTE(L18,LEFT(L18,SEARCH(",",L18)),""),SEARCH(",",SUBSTITUTE(L18,LEFT(L18,SEARCH(",",L18)),""))),""),SEARCH(",",SUBSTITUTE(SUBSTITUTE(L18,LEFT(L18,SEARCH(",",L18)),""),LEFT(SUBSTITUTE(L18,LEFT(L18,SEARCH(",",L18)),""),SEARCH(",",SUBSTITUTE(L18,LEFT(L18,SEARCH(",",L18)),""))),""))),""))))),""),")",""),VLOOKUP(L18,Breachs!B:D,3,FALSE))))</f>
        <v/>
      </c>
      <c r="R18" s="108" t="str">
        <f>IF(G18=5,IF(ISNUMBER(FIND(")",M18)),"20"&amp;SUBSTITUTE(SUBSTITUTE(LEFT(SUBSTITUTE(SUBSTITUTE(SUBSTITUTE(S18,LEFT(S18,SEARCH(",",S18)),""),LEFT(SUBSTITUTE(S18,LEFT(S18,SEARCH(",",S18)),""),SEARCH(",",SUBSTITUTE(S18,LEFT(S18,SEARCH(",",S18)),""))),""),LEFT(SUBSTITUTE(SUBSTITUTE(S18,LEFT(S18,SEARCH(",",S18)),""),LEFT(SUBSTITUTE(S18,LEFT(S18,SEARCH(",",S18)),""),SEARCH(",",SUBSTITUTE(S18,LEFT(S18,SEARCH(",",S18)),""))),""),SEARCH(",",SUBSTITUTE(SUBSTITUTE(S18,LEFT(S18,SEARCH(",",S18)),""),LEFT(SUBSTITUTE(S18,LEFT(S18,SEARCH(",",S18)),""),SEARCH(",",SUBSTITUTE(S18,LEFT(S18,SEARCH(",",S18)),""))),""))),""),SEARCH(")",SUBSTITUTE(SUBSTITUTE(SUBSTITUTE(S18,LEFT(S18,SEARCH(",",S18)),""),LEFT(SUBSTITUTE(S18,LEFT(S18,SEARCH(",",S18)),""),SEARCH(",",SUBSTITUTE(S18,LEFT(S18,SEARCH(",",S18)),""))),""),LEFT(SUBSTITUTE(SUBSTITUTE(S18,LEFT(S18,SEARCH(",",S18)),""),LEFT(SUBSTITUTE(S18,LEFT(S18,SEARCH(",",S18)),""),SEARCH(",",SUBSTITUTE(S18,LEFT(S18,SEARCH(",",S18)),""))),""),SEARCH(",",SUBSTITUTE(SUBSTITUTE(S18,LEFT(S18,SEARCH(",",S18)),""),LEFT(SUBSTITUTE(S18,LEFT(S18,SEARCH(",",S18)),""),SEARCH(",",SUBSTITUTE(S18,LEFT(S18,SEARCH(",",S18)),""))),""))),""))),LEFT(LEFT(SUBSTITUTE(SUBSTITUTE(SUBSTITUTE(S18,LEFT(S18,SEARCH(",",S18)),""),LEFT(SUBSTITUTE(S18,LEFT(S18,SEARCH(",",S18)),""),SEARCH(",",SUBSTITUTE(S18,LEFT(S18,SEARCH(",",S18)),""))),""),LEFT(SUBSTITUTE(SUBSTITUTE(S18,LEFT(S18,SEARCH(",",S18)),""),LEFT(SUBSTITUTE(S18,LEFT(S18,SEARCH(",",S18)),""),SEARCH(",",SUBSTITUTE(S18,LEFT(S18,SEARCH(",",S18)),""))),""),SEARCH(",",SUBSTITUTE(SUBSTITUTE(S18,LEFT(S18,SEARCH(",",S18)),""),LEFT(SUBSTITUTE(S18,LEFT(S18,SEARCH(",",S18)),""),SEARCH(",",SUBSTITUTE(S18,LEFT(S18,SEARCH(",",S18)),""))),""))),""),SEARCH(")",SUBSTITUTE(SUBSTITUTE(SUBSTITUTE(S18,LEFT(S18,SEARCH(",",S18)),""),LEFT(SUBSTITUTE(S18,LEFT(S18,SEARCH(",",S18)),""),SEARCH(",",SUBSTITUTE(S18,LEFT(S18,SEARCH(",",S18)),""))),""),LEFT(SUBSTITUTE(SUBSTITUTE(S18,LEFT(S18,SEARCH(",",S18)),""),LEFT(SUBSTITUTE(S18,LEFT(S18,SEARCH(",",S18)),""),SEARCH(",",SUBSTITUTE(S18,LEFT(S18,SEARCH(",",S18)),""))),""),SEARCH(",",SUBSTITUTE(SUBSTITUTE(S18,LEFT(S18,SEARCH(",",S18)),""),LEFT(SUBSTITUTE(S18,LEFT(S18,SEARCH(",",S18)),""),SEARCH(",",SUBSTITUTE(S18,LEFT(S18,SEARCH(",",S18)),""))),""))),""))),SEARCH("'",LEFT(SUBSTITUTE(SUBSTITUTE(SUBSTITUTE(S18,LEFT(S18,SEARCH(",",S18)),""),LEFT(SUBSTITUTE(S18,LEFT(S18,SEARCH(",",S18)),""),SEARCH(",",SUBSTITUTE(S18,LEFT(S18,SEARCH(",",S18)),""))),""),LEFT(SUBSTITUTE(SUBSTITUTE(S18,LEFT(S18,SEARCH(",",S18)),""),LEFT(SUBSTITUTE(S18,LEFT(S18,SEARCH(",",S18)),""),SEARCH(",",SUBSTITUTE(S18,LEFT(S18,SEARCH(",",S18)),""))),""),SEARCH(",",SUBSTITUTE(SUBSTITUTE(S18,LEFT(S18,SEARCH(",",S18)),""),LEFT(SUBSTITUTE(S18,LEFT(S18,SEARCH(",",S18)),""),SEARCH(",",SUBSTITUTE(S18,LEFT(S18,SEARCH(",",S18)),""))),""))),""),SEARCH(")",SUBSTITUTE(SUBSTITUTE(SUBSTITUTE(S18,LEFT(S18,SEARCH(",",S18)),""),LEFT(SUBSTITUTE(S18,LEFT(S18,SEARCH(",",S18)),""),SEARCH(",",SUBSTITUTE(S18,LEFT(S18,SEARCH(",",S18)),""))),""),LEFT(SUBSTITUTE(SUBSTITUTE(S18,LEFT(S18,SEARCH(",",S18)),""),LEFT(SUBSTITUTE(S18,LEFT(S18,SEARCH(",",S18)),""),SEARCH(",",SUBSTITUTE(S18,LEFT(S18,SEARCH(",",S18)),""))),""),SEARCH(",",SUBSTITUTE(SUBSTITUTE(S18,LEFT(S18,SEARCH(",",S18)),""),LEFT(SUBSTITUTE(S18,LEFT(S18,SEARCH(",",S18)),""),SEARCH(",",SUBSTITUTE(S18,LEFT(S18,SEARCH(",",S18)),""))),""))),""))))),""),")",""),VLOOKUP(M18,Breachs!B:D,3,FALSE)),"")</f>
        <v/>
      </c>
      <c r="S18" s="108" t="e">
        <f t="shared" si="4"/>
        <v>#VALUE!</v>
      </c>
      <c r="T18" s="108" t="str">
        <f>IF(F18="","",IF(ISNUMBER(FIND("'",I18)),VLOOKUP(SUBSTITUTE(RIGHT(LEFT(I18,SEARCH("'",I18)),5)," '",""),Breachs!P:Q,2,FALSE),VLOOKUP(I18,Breachs!B:D,2,FALSE)))</f>
        <v>Maio</v>
      </c>
      <c r="U18" s="108" t="str">
        <f>IF(G18&lt;2,"",IF(ISNUMBER(FIND("'",J18)),VLOOKUP(SUBSTITUTE(RIGHT(LEFT(J18,SEARCH("'",J18)),5)," '",""),Breachs!P:Q,2,FALSE),VLOOKUP(J18,Breachs!B:D,2,FALSE)))</f>
        <v/>
      </c>
      <c r="V18" s="107" t="str">
        <f>IF(G18&lt;3,"",IF(ISNUMBER(FIND("'",K18)),VLOOKUP(SUBSTITUTE(RIGHT(LEFT(K18,SEARCH("'",K18)),5)," '",""),Breachs!P:Q,2,FALSE),VLOOKUP(K18,Breachs!B:D,2,FALSE)))</f>
        <v/>
      </c>
      <c r="W18" s="107" t="str">
        <f>IF(G18&lt;4,"",IF(ISNUMBER(FIND("'",L18)),VLOOKUP(SUBSTITUTE(RIGHT(LEFT(L18,SEARCH("'",L18)),5)," '",""),Breachs!P:Q,2,FALSE),VLOOKUP(L18,Breachs!B:D,2,FALSE)))</f>
        <v/>
      </c>
      <c r="X18" s="107" t="str">
        <f>IF(G18&lt;5,"",IF(ISNUMBER(FIND("'",M18)),VLOOKUP(SUBSTITUTE(RIGHT(LEFT(M18,SEARCH("'",M18)),5)," '",""),Breachs!P:Q,2,FALSE),VLOOKUP(M18,Breachs!B:D,2,FALSE)))</f>
        <v/>
      </c>
      <c r="Y18" s="34" t="str">
        <f>IFERROR(VLOOKUP(B18,BGU!A:B,2),"")</f>
        <v>BRENO WILLIAN BRITO</v>
      </c>
      <c r="Z18" s="34" t="str">
        <f>TEXT(IFERROR(VLOOKUP(B18,BGU!A:C,3),""),"0000-000-000-0000")</f>
        <v>0597-000-000-0000</v>
      </c>
      <c r="AA18" s="34" t="str">
        <f t="shared" si="5"/>
        <v>0597</v>
      </c>
      <c r="AB18" s="34" t="str">
        <f>IFERROR(VLOOKUP(B18,BGU!A:F,6),"")</f>
        <v>00540</v>
      </c>
      <c r="AC18" s="34" t="str">
        <f>IFERROR(VLOOKUP(B18,BGU!A:G,7),"")</f>
        <v>GERENTE GERAL</v>
      </c>
      <c r="AD18" s="34" t="str">
        <f t="shared" si="6"/>
        <v>000</v>
      </c>
    </row>
    <row r="19" spans="1:30" ht="15" customHeight="1" x14ac:dyDescent="0.25">
      <c r="A19" s="33" t="s">
        <v>333</v>
      </c>
      <c r="B19" s="34" t="s">
        <v>257</v>
      </c>
      <c r="C19" s="33" t="s">
        <v>86</v>
      </c>
      <c r="D19" s="34" t="s">
        <v>258</v>
      </c>
      <c r="E19" s="34" t="s">
        <v>322</v>
      </c>
      <c r="F19" s="33" t="s">
        <v>3</v>
      </c>
      <c r="G19" s="31">
        <f t="shared" si="0"/>
        <v>1</v>
      </c>
      <c r="H19" s="31" t="b">
        <f t="shared" si="7"/>
        <v>0</v>
      </c>
      <c r="I19" s="105" t="str">
        <f t="shared" si="8"/>
        <v>LinkedIn</v>
      </c>
      <c r="J19" s="105" t="str">
        <f t="shared" si="9"/>
        <v/>
      </c>
      <c r="K19" s="106" t="str">
        <f t="shared" si="1"/>
        <v/>
      </c>
      <c r="L19" s="106" t="str">
        <f t="shared" si="2"/>
        <v/>
      </c>
      <c r="M19" s="105" t="str">
        <f t="shared" si="3"/>
        <v/>
      </c>
      <c r="N19" s="107">
        <f>IF(F19="","",IF(ISNUMBER(FIND(")",I19)),"20"&amp;SUBSTITUTE(RIGHT(SUBSTITUTE(LEFT(F19,SEARCH(")",F19)),LEFT(LEFT(F19,SEARCH(")",F19)),SEARCH("(",LEFT(F19,SEARCH(")",F19)))),""),3),")",""),VLOOKUP(I19,Breachs!B:D,3,FALSE)))</f>
        <v>2016</v>
      </c>
      <c r="O19" s="108" t="str">
        <f>IF(G19&lt;2,"",IF(G19&gt;2,IF(ISNUMBER(FIND(")",J19)),"20"&amp;SUBSTITUTE(SUBSTITUTE(LEFT(LEFT(SUBSTITUTE(F19,LEFT(F19,SEARCH(",",F19)),""),SEARCH(",",SUBSTITUTE(F19,LEFT(F19,SEARCH(",",F19)),""))),SEARCH(")",LEFT(SUBSTITUTE(F19,LEFT(F19,SEARCH(",",F19)),""),SEARCH(",",SUBSTITUTE(F19,LEFT(F19,SEARCH(",",F19)),""))))),LEFT(LEFT(LEFT(SUBSTITUTE(F19,LEFT(F19,SEARCH(",",F19)),""),SEARCH(",",SUBSTITUTE(F19,LEFT(F19,SEARCH(",",F19)),""))),SEARCH(")",LEFT(SUBSTITUTE(F19,LEFT(F19,SEARCH(",",F19)),""),SEARCH(",",SUBSTITUTE(F19,LEFT(F19,SEARCH(",",F19)),""))))),SEARCH("'",LEFT(LEFT(SUBSTITUTE(F19,LEFT(F19,SEARCH(",",F19)),""),SEARCH(",",SUBSTITUTE(F19,LEFT(F19,SEARCH(",",F19)),""))),SEARCH(")",LEFT(SUBSTITUTE(F19,LEFT(F19,SEARCH(",",F19)),""),SEARCH(",",SUBSTITUTE(F19,LEFT(F19,SEARCH(",",F19)),""))))))),""),")",""),VLOOKUP(J19,Breachs!B:D,3,FALSE)),IF(ISNUMBER(FIND(")",J19)),"20"&amp;SUBSTITUTE(LEFT(SUBSTITUTE(SUBSTITUTE(F19,LEFT(F19,SEARCH(",",F19)),""),LEFT(SUBSTITUTE(F19,LEFT(F19,SEARCH(",",F19)),""),SEARCH("'",SUBSTITUTE(F19,LEFT(F19,SEARCH(",",F19)),""))),""),SEARCH(")",SUBSTITUTE(SUBSTITUTE(F19,LEFT(F19,SEARCH(",",F19)),""),LEFT(SUBSTITUTE(F19,LEFT(F19,SEARCH(",",F19)),""),SEARCH("'",SUBSTITUTE(F19,LEFT(F19,SEARCH(",",F19)),""))),""))),")",""),VLOOKUP(J19,Breachs!B:D,3,FALSE))))</f>
        <v/>
      </c>
      <c r="P19" s="108" t="str">
        <f>IF(G19&lt;3,"",IF(G19&gt;3,IF(ISNUMBER(FIND(")",K19)),"20"&amp;SUBSTITUTE(SUBSTITUTE(LEFT(LEFT(SUBSTITUTE(SUBSTITUTE(F19,LEFT(F19,SEARCH(",",F19)),""),LEFT(SUBSTITUTE(F19,LEFT(F19,SEARCH(",",F19)),""),SEARCH(",",SUBSTITUTE(F19,LEFT(F19,SEARCH(",",F19)),""))),""),SEARCH(",",SUBSTITUTE(SUBSTITUTE(F19,LEFT(F19,SEARCH(",",F19)),""),LEFT(SUBSTITUTE(F19,LEFT(F19,SEARCH(",",F19)),""),SEARCH(",",SUBSTITUTE(F19,LEFT(F19,SEARCH(",",F19)),""))),""))),SEARCH(")",LEFT(SUBSTITUTE(SUBSTITUTE(F19,LEFT(F19,SEARCH(",",F19)),""),LEFT(SUBSTITUTE(F19,LEFT(F19,SEARCH(",",F19)),""),SEARCH(",",SUBSTITUTE(F19,LEFT(F19,SEARCH(",",F19)),""))),""),SEARCH(",",SUBSTITUTE(SUBSTITUTE(F19,LEFT(F19,SEARCH(",",F19)),""),LEFT(SUBSTITUTE(F19,LEFT(F19,SEARCH(",",F19)),""),SEARCH(",",SUBSTITUTE(F19,LEFT(F19,SEARCH(",",F19)),""))),""))))),LEFT(LEFT(LEFT(SUBSTITUTE(SUBSTITUTE(F19,LEFT(F19,SEARCH(",",F19)),""),LEFT(SUBSTITUTE(F19,LEFT(F19,SEARCH(",",F19)),""),SEARCH(",",SUBSTITUTE(F19,LEFT(F19,SEARCH(",",F19)),""))),""),SEARCH(",",SUBSTITUTE(SUBSTITUTE(F19,LEFT(F19,SEARCH(",",F19)),""),LEFT(SUBSTITUTE(F19,LEFT(F19,SEARCH(",",F19)),""),SEARCH(",",SUBSTITUTE(F19,LEFT(F19,SEARCH(",",F19)),""))),""))),SEARCH(")",LEFT(SUBSTITUTE(SUBSTITUTE(F19,LEFT(F19,SEARCH(",",F19)),""),LEFT(SUBSTITUTE(F19,LEFT(F19,SEARCH(",",F19)),""),SEARCH(",",SUBSTITUTE(F19,LEFT(F19,SEARCH(",",F19)),""))),""),SEARCH(",",SUBSTITUTE(SUBSTITUTE(F19,LEFT(F19,SEARCH(",",F19)),""),LEFT(SUBSTITUTE(F19,LEFT(F19,SEARCH(",",F19)),""),SEARCH(",",SUBSTITUTE(F19,LEFT(F19,SEARCH(",",F19)),""))),""))))),SEARCH("'",LEFT(LEFT(SUBSTITUTE(SUBSTITUTE(F19,LEFT(F19,SEARCH(",",F19)),""),LEFT(SUBSTITUTE(F19,LEFT(F19,SEARCH(",",F19)),""),SEARCH(",",SUBSTITUTE(F19,LEFT(F19,SEARCH(",",F19)),""))),""),SEARCH(",",SUBSTITUTE(SUBSTITUTE(F19,LEFT(F19,SEARCH(",",F19)),""),LEFT(SUBSTITUTE(F19,LEFT(F19,SEARCH(",",F19)),""),SEARCH(",",SUBSTITUTE(F19,LEFT(F19,SEARCH(",",F19)),""))),""))),SEARCH(")",LEFT(SUBSTITUTE(SUBSTITUTE(F19,LEFT(F19,SEARCH(",",F19)),""),LEFT(SUBSTITUTE(F19,LEFT(F19,SEARCH(",",F19)),""),SEARCH(",",SUBSTITUTE(F19,LEFT(F19,SEARCH(",",F19)),""))),""),SEARCH(",",SUBSTITUTE(SUBSTITUTE(F19,LEFT(F19,SEARCH(",",F19)),""),LEFT(SUBSTITUTE(F19,LEFT(F19,SEARCH(",",F19)),""),SEARCH(",",SUBSTITUTE(F19,LEFT(F19,SEARCH(",",F19)),""))),""))))))),""),")",""),VLOOKUP(K19,Breachs!B:D,3,FALSE)),IF(ISNUMBER(FIND(")",K19)),"20"&amp;SUBSTITUTE(SUBSTITUTE(LEFT(SUBSTITUTE(SUBSTITUTE(F19,LEFT(F19,SEARCH(",",F19)),""),LEFT(SUBSTITUTE(F19,LEFT(F19,SEARCH(",",F19)),""),SEARCH(",",SUBSTITUTE(F19,LEFT(F19,SEARCH(",",F19)),""))),""),SEARCH(")",SUBSTITUTE(SUBSTITUTE(F19,LEFT(F19,SEARCH(",",F19)),""),LEFT(SUBSTITUTE(F19,LEFT(F19,SEARCH(",",F19)),""),SEARCH(",",SUBSTITUTE(F19,LEFT(F19,SEARCH(",",F19)),""))),""))),LEFT(LEFT(SUBSTITUTE(SUBSTITUTE(F19,LEFT(F19,SEARCH(",",F19)),""),LEFT(SUBSTITUTE(F19,LEFT(F19,SEARCH(",",F19)),""),SEARCH(",",SUBSTITUTE(F19,LEFT(F19,SEARCH(",",F19)),""))),""),SEARCH(")",SUBSTITUTE(SUBSTITUTE(F19,LEFT(F19,SEARCH(",",F19)),""),LEFT(SUBSTITUTE(F19,LEFT(F19,SEARCH(",",F19)),""),SEARCH(",",SUBSTITUTE(F19,LEFT(F19,SEARCH(",",F19)),""))),""))),SEARCH("'",LEFT(SUBSTITUTE(SUBSTITUTE(F19,LEFT(F19,SEARCH(",",F19)),""),LEFT(SUBSTITUTE(F19,LEFT(F19,SEARCH(",",F19)),""),SEARCH(",",SUBSTITUTE(F19,LEFT(F19,SEARCH(",",F19)),""))),""),SEARCH(")",SUBSTITUTE(SUBSTITUTE(F19,LEFT(F19,SEARCH(",",F19)),""),LEFT(SUBSTITUTE(F19,LEFT(F19,SEARCH(",",F19)),""),SEARCH(",",SUBSTITUTE(F19,LEFT(F19,SEARCH(",",F19)),""))),""))))),""),")",""),VLOOKUP(K19,Breachs!B:D,3,FALSE))))</f>
        <v/>
      </c>
      <c r="Q19" s="108" t="str">
        <f>IF(G19&lt;4,"",IF(G19&gt;4,IF(ISNUMBER(FIND(")",L19)),"20"&amp;SUBSTITUTE(SUBSTITUTE(LEFT(SUBSTITUTE(SUBSTITUTE(SUBSTITUTE(L19,LEFT(L19,SEARCH(",",L19)),""),LEFT(SUBSTITUTE(L19,LEFT(L19,SEARCH(",",L19)),""),SEARCH(",",SUBSTITUTE(L19,LEFT(L19,SEARCH(",",L19)),""))),""),LEFT(SUBSTITUTE(SUBSTITUTE(L19,LEFT(L19,SEARCH(",",L19)),""),LEFT(SUBSTITUTE(L19,LEFT(L19,SEARCH(",",L19)),""),SEARCH(",",SUBSTITUTE(L19,LEFT(L19,SEARCH(",",L19)),""))),""),SEARCH(",",SUBSTITUTE(SUBSTITUTE(L19,LEFT(L19,SEARCH(",",L19)),""),LEFT(SUBSTITUTE(L19,LEFT(L19,SEARCH(",",L19)),""),SEARCH(",",SUBSTITUTE(L19,LEFT(L19,SEARCH(",",L19)),""))),""))),""),SEARCH(")",SUBSTITUTE(SUBSTITUTE(SUBSTITUTE(L19,LEFT(L19,SEARCH(",",L19)),""),LEFT(SUBSTITUTE(L19,LEFT(L19,SEARCH(",",L19)),""),SEARCH(",",SUBSTITUTE(L19,LEFT(L19,SEARCH(",",L19)),""))),""),LEFT(SUBSTITUTE(SUBSTITUTE(L19,LEFT(L19,SEARCH(",",L19)),""),LEFT(SUBSTITUTE(L19,LEFT(L19,SEARCH(",",L19)),""),SEARCH(",",SUBSTITUTE(L19,LEFT(L19,SEARCH(",",L19)),""))),""),SEARCH(",",SUBSTITUTE(SUBSTITUTE(L19,LEFT(L19,SEARCH(",",L19)),""),LEFT(SUBSTITUTE(L19,LEFT(L19,SEARCH(",",L19)),""),SEARCH(",",SUBSTITUTE(L19,LEFT(L19,SEARCH(",",L19)),""))),""))),""))),LEFT(LEFT(SUBSTITUTE(SUBSTITUTE(SUBSTITUTE(L19,LEFT(L19,SEARCH(",",L19)),""),LEFT(SUBSTITUTE(L19,LEFT(L19,SEARCH(",",L19)),""),SEARCH(",",SUBSTITUTE(L19,LEFT(L19,SEARCH(",",L19)),""))),""),LEFT(SUBSTITUTE(SUBSTITUTE(L19,LEFT(L19,SEARCH(",",L19)),""),LEFT(SUBSTITUTE(L19,LEFT(L19,SEARCH(",",L19)),""),SEARCH(",",SUBSTITUTE(L19,LEFT(L19,SEARCH(",",L19)),""))),""),SEARCH(",",SUBSTITUTE(SUBSTITUTE(L19,LEFT(L19,SEARCH(",",L19)),""),LEFT(SUBSTITUTE(L19,LEFT(L19,SEARCH(",",L19)),""),SEARCH(",",SUBSTITUTE(L19,LEFT(L19,SEARCH(",",L19)),""))),""))),""),SEARCH(")",SUBSTITUTE(SUBSTITUTE(SUBSTITUTE(L19,LEFT(L19,SEARCH(",",L19)),""),LEFT(SUBSTITUTE(L19,LEFT(L19,SEARCH(",",L19)),""),SEARCH(",",SUBSTITUTE(L19,LEFT(L19,SEARCH(",",L19)),""))),""),LEFT(SUBSTITUTE(SUBSTITUTE(L19,LEFT(L19,SEARCH(",",L19)),""),LEFT(SUBSTITUTE(L19,LEFT(L19,SEARCH(",",L19)),""),SEARCH(",",SUBSTITUTE(L19,LEFT(L19,SEARCH(",",L19)),""))),""),SEARCH(",",SUBSTITUTE(SUBSTITUTE(L19,LEFT(L19,SEARCH(",",L19)),""),LEFT(SUBSTITUTE(L19,LEFT(L19,SEARCH(",",L19)),""),SEARCH(",",SUBSTITUTE(L19,LEFT(L19,SEARCH(",",L19)),""))),""))),""))),SEARCH("'",LEFT(SUBSTITUTE(SUBSTITUTE(SUBSTITUTE(L19,LEFT(L19,SEARCH(",",L19)),""),LEFT(SUBSTITUTE(L19,LEFT(L19,SEARCH(",",L19)),""),SEARCH(",",SUBSTITUTE(L19,LEFT(L19,SEARCH(",",L19)),""))),""),LEFT(SUBSTITUTE(SUBSTITUTE(L19,LEFT(L19,SEARCH(",",L19)),""),LEFT(SUBSTITUTE(L19,LEFT(L19,SEARCH(",",L19)),""),SEARCH(",",SUBSTITUTE(L19,LEFT(L19,SEARCH(",",L19)),""))),""),SEARCH(",",SUBSTITUTE(SUBSTITUTE(L19,LEFT(L19,SEARCH(",",L19)),""),LEFT(SUBSTITUTE(L19,LEFT(L19,SEARCH(",",L19)),""),SEARCH(",",SUBSTITUTE(L19,LEFT(L19,SEARCH(",",L19)),""))),""))),""),SEARCH(")",SUBSTITUTE(SUBSTITUTE(SUBSTITUTE(L19,LEFT(L19,SEARCH(",",L19)),""),LEFT(SUBSTITUTE(L19,LEFT(L19,SEARCH(",",L19)),""),SEARCH(",",SUBSTITUTE(L19,LEFT(L19,SEARCH(",",L19)),""))),""),LEFT(SUBSTITUTE(SUBSTITUTE(L19,LEFT(L19,SEARCH(",",L19)),""),LEFT(SUBSTITUTE(L19,LEFT(L19,SEARCH(",",L19)),""),SEARCH(",",SUBSTITUTE(L19,LEFT(L19,SEARCH(",",L19)),""))),""),SEARCH(",",SUBSTITUTE(SUBSTITUTE(L19,LEFT(L19,SEARCH(",",L19)),""),LEFT(SUBSTITUTE(L19,LEFT(L19,SEARCH(",",L19)),""),SEARCH(",",SUBSTITUTE(L19,LEFT(L19,SEARCH(",",L19)),""))),""))),""))))),""),")",""),VLOOKUP(L19,Breachs!B:D,3,FALSE)),IF(ISNUMBER(FIND(")",L19)),"20"&amp;SUBSTITUTE(SUBSTITUTE(LEFT(SUBSTITUTE(SUBSTITUTE(SUBSTITUTE(L19,LEFT(L19,SEARCH(",",L19)),""),LEFT(SUBSTITUTE(L19,LEFT(L19,SEARCH(",",L19)),""),SEARCH(",",SUBSTITUTE(L19,LEFT(L19,SEARCH(",",L19)),""))),""),LEFT(SUBSTITUTE(SUBSTITUTE(L19,LEFT(L19,SEARCH(",",L19)),""),LEFT(SUBSTITUTE(L19,LEFT(L19,SEARCH(",",L19)),""),SEARCH(",",SUBSTITUTE(L19,LEFT(L19,SEARCH(",",L19)),""))),""),SEARCH(",",SUBSTITUTE(SUBSTITUTE(L19,LEFT(L19,SEARCH(",",L19)),""),LEFT(SUBSTITUTE(L19,LEFT(L19,SEARCH(",",L19)),""),SEARCH(",",SUBSTITUTE(L19,LEFT(L19,SEARCH(",",L19)),""))),""))),""),SEARCH(")",SUBSTITUTE(SUBSTITUTE(SUBSTITUTE(L19,LEFT(L19,SEARCH(",",L19)),""),LEFT(SUBSTITUTE(L19,LEFT(L19,SEARCH(",",L19)),""),SEARCH(",",SUBSTITUTE(L19,LEFT(L19,SEARCH(",",L19)),""))),""),LEFT(SUBSTITUTE(SUBSTITUTE(L19,LEFT(L19,SEARCH(",",L19)),""),LEFT(SUBSTITUTE(L19,LEFT(L19,SEARCH(",",L19)),""),SEARCH(",",SUBSTITUTE(L19,LEFT(L19,SEARCH(",",L19)),""))),""),SEARCH(",",SUBSTITUTE(SUBSTITUTE(L19,LEFT(L19,SEARCH(",",L19)),""),LEFT(SUBSTITUTE(L19,LEFT(L19,SEARCH(",",L19)),""),SEARCH(",",SUBSTITUTE(L19,LEFT(L19,SEARCH(",",L19)),""))),""))),""))),LEFT(LEFT(SUBSTITUTE(SUBSTITUTE(SUBSTITUTE(L19,LEFT(L19,SEARCH(",",L19)),""),LEFT(SUBSTITUTE(L19,LEFT(L19,SEARCH(",",L19)),""),SEARCH(",",SUBSTITUTE(L19,LEFT(L19,SEARCH(",",L19)),""))),""),LEFT(SUBSTITUTE(SUBSTITUTE(L19,LEFT(L19,SEARCH(",",L19)),""),LEFT(SUBSTITUTE(L19,LEFT(L19,SEARCH(",",L19)),""),SEARCH(",",SUBSTITUTE(L19,LEFT(L19,SEARCH(",",L19)),""))),""),SEARCH(",",SUBSTITUTE(SUBSTITUTE(L19,LEFT(L19,SEARCH(",",L19)),""),LEFT(SUBSTITUTE(L19,LEFT(L19,SEARCH(",",L19)),""),SEARCH(",",SUBSTITUTE(L19,LEFT(L19,SEARCH(",",L19)),""))),""))),""),SEARCH(")",SUBSTITUTE(SUBSTITUTE(SUBSTITUTE(L19,LEFT(L19,SEARCH(",",L19)),""),LEFT(SUBSTITUTE(L19,LEFT(L19,SEARCH(",",L19)),""),SEARCH(",",SUBSTITUTE(L19,LEFT(L19,SEARCH(",",L19)),""))),""),LEFT(SUBSTITUTE(SUBSTITUTE(L19,LEFT(L19,SEARCH(",",L19)),""),LEFT(SUBSTITUTE(L19,LEFT(L19,SEARCH(",",L19)),""),SEARCH(",",SUBSTITUTE(L19,LEFT(L19,SEARCH(",",L19)),""))),""),SEARCH(",",SUBSTITUTE(SUBSTITUTE(L19,LEFT(L19,SEARCH(",",L19)),""),LEFT(SUBSTITUTE(L19,LEFT(L19,SEARCH(",",L19)),""),SEARCH(",",SUBSTITUTE(L19,LEFT(L19,SEARCH(",",L19)),""))),""))),""))),SEARCH("'",LEFT(SUBSTITUTE(SUBSTITUTE(SUBSTITUTE(L19,LEFT(L19,SEARCH(",",L19)),""),LEFT(SUBSTITUTE(L19,LEFT(L19,SEARCH(",",L19)),""),SEARCH(",",SUBSTITUTE(L19,LEFT(L19,SEARCH(",",L19)),""))),""),LEFT(SUBSTITUTE(SUBSTITUTE(L19,LEFT(L19,SEARCH(",",L19)),""),LEFT(SUBSTITUTE(L19,LEFT(L19,SEARCH(",",L19)),""),SEARCH(",",SUBSTITUTE(L19,LEFT(L19,SEARCH(",",L19)),""))),""),SEARCH(",",SUBSTITUTE(SUBSTITUTE(L19,LEFT(L19,SEARCH(",",L19)),""),LEFT(SUBSTITUTE(L19,LEFT(L19,SEARCH(",",L19)),""),SEARCH(",",SUBSTITUTE(L19,LEFT(L19,SEARCH(",",L19)),""))),""))),""),SEARCH(")",SUBSTITUTE(SUBSTITUTE(SUBSTITUTE(L19,LEFT(L19,SEARCH(",",L19)),""),LEFT(SUBSTITUTE(L19,LEFT(L19,SEARCH(",",L19)),""),SEARCH(",",SUBSTITUTE(L19,LEFT(L19,SEARCH(",",L19)),""))),""),LEFT(SUBSTITUTE(SUBSTITUTE(L19,LEFT(L19,SEARCH(",",L19)),""),LEFT(SUBSTITUTE(L19,LEFT(L19,SEARCH(",",L19)),""),SEARCH(",",SUBSTITUTE(L19,LEFT(L19,SEARCH(",",L19)),""))),""),SEARCH(",",SUBSTITUTE(SUBSTITUTE(L19,LEFT(L19,SEARCH(",",L19)),""),LEFT(SUBSTITUTE(L19,LEFT(L19,SEARCH(",",L19)),""),SEARCH(",",SUBSTITUTE(L19,LEFT(L19,SEARCH(",",L19)),""))),""))),""))))),""),")",""),VLOOKUP(L19,Breachs!B:D,3,FALSE))))</f>
        <v/>
      </c>
      <c r="R19" s="108" t="str">
        <f>IF(G19=5,IF(ISNUMBER(FIND(")",M19)),"20"&amp;SUBSTITUTE(SUBSTITUTE(LEFT(SUBSTITUTE(SUBSTITUTE(SUBSTITUTE(S19,LEFT(S19,SEARCH(",",S19)),""),LEFT(SUBSTITUTE(S19,LEFT(S19,SEARCH(",",S19)),""),SEARCH(",",SUBSTITUTE(S19,LEFT(S19,SEARCH(",",S19)),""))),""),LEFT(SUBSTITUTE(SUBSTITUTE(S19,LEFT(S19,SEARCH(",",S19)),""),LEFT(SUBSTITUTE(S19,LEFT(S19,SEARCH(",",S19)),""),SEARCH(",",SUBSTITUTE(S19,LEFT(S19,SEARCH(",",S19)),""))),""),SEARCH(",",SUBSTITUTE(SUBSTITUTE(S19,LEFT(S19,SEARCH(",",S19)),""),LEFT(SUBSTITUTE(S19,LEFT(S19,SEARCH(",",S19)),""),SEARCH(",",SUBSTITUTE(S19,LEFT(S19,SEARCH(",",S19)),""))),""))),""),SEARCH(")",SUBSTITUTE(SUBSTITUTE(SUBSTITUTE(S19,LEFT(S19,SEARCH(",",S19)),""),LEFT(SUBSTITUTE(S19,LEFT(S19,SEARCH(",",S19)),""),SEARCH(",",SUBSTITUTE(S19,LEFT(S19,SEARCH(",",S19)),""))),""),LEFT(SUBSTITUTE(SUBSTITUTE(S19,LEFT(S19,SEARCH(",",S19)),""),LEFT(SUBSTITUTE(S19,LEFT(S19,SEARCH(",",S19)),""),SEARCH(",",SUBSTITUTE(S19,LEFT(S19,SEARCH(",",S19)),""))),""),SEARCH(",",SUBSTITUTE(SUBSTITUTE(S19,LEFT(S19,SEARCH(",",S19)),""),LEFT(SUBSTITUTE(S19,LEFT(S19,SEARCH(",",S19)),""),SEARCH(",",SUBSTITUTE(S19,LEFT(S19,SEARCH(",",S19)),""))),""))),""))),LEFT(LEFT(SUBSTITUTE(SUBSTITUTE(SUBSTITUTE(S19,LEFT(S19,SEARCH(",",S19)),""),LEFT(SUBSTITUTE(S19,LEFT(S19,SEARCH(",",S19)),""),SEARCH(",",SUBSTITUTE(S19,LEFT(S19,SEARCH(",",S19)),""))),""),LEFT(SUBSTITUTE(SUBSTITUTE(S19,LEFT(S19,SEARCH(",",S19)),""),LEFT(SUBSTITUTE(S19,LEFT(S19,SEARCH(",",S19)),""),SEARCH(",",SUBSTITUTE(S19,LEFT(S19,SEARCH(",",S19)),""))),""),SEARCH(",",SUBSTITUTE(SUBSTITUTE(S19,LEFT(S19,SEARCH(",",S19)),""),LEFT(SUBSTITUTE(S19,LEFT(S19,SEARCH(",",S19)),""),SEARCH(",",SUBSTITUTE(S19,LEFT(S19,SEARCH(",",S19)),""))),""))),""),SEARCH(")",SUBSTITUTE(SUBSTITUTE(SUBSTITUTE(S19,LEFT(S19,SEARCH(",",S19)),""),LEFT(SUBSTITUTE(S19,LEFT(S19,SEARCH(",",S19)),""),SEARCH(",",SUBSTITUTE(S19,LEFT(S19,SEARCH(",",S19)),""))),""),LEFT(SUBSTITUTE(SUBSTITUTE(S19,LEFT(S19,SEARCH(",",S19)),""),LEFT(SUBSTITUTE(S19,LEFT(S19,SEARCH(",",S19)),""),SEARCH(",",SUBSTITUTE(S19,LEFT(S19,SEARCH(",",S19)),""))),""),SEARCH(",",SUBSTITUTE(SUBSTITUTE(S19,LEFT(S19,SEARCH(",",S19)),""),LEFT(SUBSTITUTE(S19,LEFT(S19,SEARCH(",",S19)),""),SEARCH(",",SUBSTITUTE(S19,LEFT(S19,SEARCH(",",S19)),""))),""))),""))),SEARCH("'",LEFT(SUBSTITUTE(SUBSTITUTE(SUBSTITUTE(S19,LEFT(S19,SEARCH(",",S19)),""),LEFT(SUBSTITUTE(S19,LEFT(S19,SEARCH(",",S19)),""),SEARCH(",",SUBSTITUTE(S19,LEFT(S19,SEARCH(",",S19)),""))),""),LEFT(SUBSTITUTE(SUBSTITUTE(S19,LEFT(S19,SEARCH(",",S19)),""),LEFT(SUBSTITUTE(S19,LEFT(S19,SEARCH(",",S19)),""),SEARCH(",",SUBSTITUTE(S19,LEFT(S19,SEARCH(",",S19)),""))),""),SEARCH(",",SUBSTITUTE(SUBSTITUTE(S19,LEFT(S19,SEARCH(",",S19)),""),LEFT(SUBSTITUTE(S19,LEFT(S19,SEARCH(",",S19)),""),SEARCH(",",SUBSTITUTE(S19,LEFT(S19,SEARCH(",",S19)),""))),""))),""),SEARCH(")",SUBSTITUTE(SUBSTITUTE(SUBSTITUTE(S19,LEFT(S19,SEARCH(",",S19)),""),LEFT(SUBSTITUTE(S19,LEFT(S19,SEARCH(",",S19)),""),SEARCH(",",SUBSTITUTE(S19,LEFT(S19,SEARCH(",",S19)),""))),""),LEFT(SUBSTITUTE(SUBSTITUTE(S19,LEFT(S19,SEARCH(",",S19)),""),LEFT(SUBSTITUTE(S19,LEFT(S19,SEARCH(",",S19)),""),SEARCH(",",SUBSTITUTE(S19,LEFT(S19,SEARCH(",",S19)),""))),""),SEARCH(",",SUBSTITUTE(SUBSTITUTE(S19,LEFT(S19,SEARCH(",",S19)),""),LEFT(SUBSTITUTE(S19,LEFT(S19,SEARCH(",",S19)),""),SEARCH(",",SUBSTITUTE(S19,LEFT(S19,SEARCH(",",S19)),""))),""))),""))))),""),")",""),VLOOKUP(M19,Breachs!B:D,3,FALSE)),"")</f>
        <v/>
      </c>
      <c r="S19" s="108" t="e">
        <f t="shared" si="4"/>
        <v>#VALUE!</v>
      </c>
      <c r="T19" s="108" t="str">
        <f>IF(F19="","",IF(ISNUMBER(FIND("'",I19)),VLOOKUP(SUBSTITUTE(RIGHT(LEFT(I19,SEARCH("'",I19)),5)," '",""),Breachs!P:Q,2,FALSE),VLOOKUP(I19,Breachs!B:D,2,FALSE)))</f>
        <v>Maio</v>
      </c>
      <c r="U19" s="108" t="str">
        <f>IF(G19&lt;2,"",IF(ISNUMBER(FIND("'",J19)),VLOOKUP(SUBSTITUTE(RIGHT(LEFT(J19,SEARCH("'",J19)),5)," '",""),Breachs!P:Q,2,FALSE),VLOOKUP(J19,Breachs!B:D,2,FALSE)))</f>
        <v/>
      </c>
      <c r="V19" s="107" t="str">
        <f>IF(G19&lt;3,"",IF(ISNUMBER(FIND("'",K19)),VLOOKUP(SUBSTITUTE(RIGHT(LEFT(K19,SEARCH("'",K19)),5)," '",""),Breachs!P:Q,2,FALSE),VLOOKUP(K19,Breachs!B:D,2,FALSE)))</f>
        <v/>
      </c>
      <c r="W19" s="107" t="str">
        <f>IF(G19&lt;4,"",IF(ISNUMBER(FIND("'",L19)),VLOOKUP(SUBSTITUTE(RIGHT(LEFT(L19,SEARCH("'",L19)),5)," '",""),Breachs!P:Q,2,FALSE),VLOOKUP(L19,Breachs!B:D,2,FALSE)))</f>
        <v/>
      </c>
      <c r="X19" s="107" t="str">
        <f>IF(G19&lt;5,"",IF(ISNUMBER(FIND("'",M19)),VLOOKUP(SUBSTITUTE(RIGHT(LEFT(M19,SEARCH("'",M19)),5)," '",""),Breachs!P:Q,2,FALSE),VLOOKUP(M19,Breachs!B:D,2,FALSE)))</f>
        <v/>
      </c>
      <c r="Y19" s="34" t="str">
        <f>IFERROR(VLOOKUP(B19,BGU!A:B,2),"")</f>
        <v>LAURO HASS</v>
      </c>
      <c r="Z19" s="34" t="str">
        <f>TEXT(IFERROR(VLOOKUP(B19,BGU!A:C,3),""),"0000-000-000-0000")</f>
        <v>0220-000-000-0000</v>
      </c>
      <c r="AA19" s="34" t="str">
        <f t="shared" si="5"/>
        <v>0220</v>
      </c>
      <c r="AB19" s="34" t="str">
        <f>IFERROR(VLOOKUP(B19,BGU!A:F,6),"")</f>
        <v>00540</v>
      </c>
      <c r="AC19" s="34" t="str">
        <f>IFERROR(VLOOKUP(B19,BGU!A:G,7),"")</f>
        <v>GERENTE GERAL</v>
      </c>
      <c r="AD19" s="34" t="str">
        <f t="shared" si="6"/>
        <v>000</v>
      </c>
    </row>
    <row r="20" spans="1:30" ht="15" customHeight="1" x14ac:dyDescent="0.25">
      <c r="A20" s="33" t="s">
        <v>333</v>
      </c>
      <c r="B20" s="34" t="s">
        <v>268</v>
      </c>
      <c r="C20" s="33" t="s">
        <v>97</v>
      </c>
      <c r="D20" s="34" t="s">
        <v>258</v>
      </c>
      <c r="E20" s="34" t="s">
        <v>322</v>
      </c>
      <c r="F20" s="32" t="s">
        <v>27977</v>
      </c>
      <c r="G20" s="31">
        <f t="shared" si="0"/>
        <v>3</v>
      </c>
      <c r="H20" s="31" t="b">
        <f t="shared" si="7"/>
        <v>0</v>
      </c>
      <c r="I20" s="105" t="str">
        <f t="shared" si="8"/>
        <v>LinkedIn</v>
      </c>
      <c r="J20" s="105" t="str">
        <f t="shared" si="9"/>
        <v>Anti Public Combo List</v>
      </c>
      <c r="K20" s="106" t="str">
        <f t="shared" si="1"/>
        <v>Anti Public Combo List</v>
      </c>
      <c r="L20" s="106" t="str">
        <f t="shared" si="2"/>
        <v/>
      </c>
      <c r="M20" s="105" t="str">
        <f t="shared" si="3"/>
        <v/>
      </c>
      <c r="N20" s="107">
        <f>IF(F20="","",IF(ISNUMBER(FIND(")",I20)),"20"&amp;SUBSTITUTE(RIGHT(SUBSTITUTE(LEFT(F20,SEARCH(")",F20)),LEFT(LEFT(F20,SEARCH(")",F20)),SEARCH("(",LEFT(F20,SEARCH(")",F20)))),""),3),")",""),VLOOKUP(I20,Breachs!B:D,3,FALSE)))</f>
        <v>2016</v>
      </c>
      <c r="O20" s="108">
        <f>IF(G20&lt;2,"",IF(G20&gt;2,IF(ISNUMBER(FIND(")",J20)),"20"&amp;SUBSTITUTE(SUBSTITUTE(LEFT(LEFT(SUBSTITUTE(F20,LEFT(F20,SEARCH(",",F20)),""),SEARCH(",",SUBSTITUTE(F20,LEFT(F20,SEARCH(",",F20)),""))),SEARCH(")",LEFT(SUBSTITUTE(F20,LEFT(F20,SEARCH(",",F20)),""),SEARCH(",",SUBSTITUTE(F20,LEFT(F20,SEARCH(",",F20)),""))))),LEFT(LEFT(LEFT(SUBSTITUTE(F20,LEFT(F20,SEARCH(",",F20)),""),SEARCH(",",SUBSTITUTE(F20,LEFT(F20,SEARCH(",",F20)),""))),SEARCH(")",LEFT(SUBSTITUTE(F20,LEFT(F20,SEARCH(",",F20)),""),SEARCH(",",SUBSTITUTE(F20,LEFT(F20,SEARCH(",",F20)),""))))),SEARCH("'",LEFT(LEFT(SUBSTITUTE(F20,LEFT(F20,SEARCH(",",F20)),""),SEARCH(",",SUBSTITUTE(F20,LEFT(F20,SEARCH(",",F20)),""))),SEARCH(")",LEFT(SUBSTITUTE(F20,LEFT(F20,SEARCH(",",F20)),""),SEARCH(",",SUBSTITUTE(F20,LEFT(F20,SEARCH(",",F20)),""))))))),""),")",""),VLOOKUP(J20,Breachs!B:D,3,FALSE)),IF(ISNUMBER(FIND(")",J20)),"20"&amp;SUBSTITUTE(LEFT(SUBSTITUTE(SUBSTITUTE(F20,LEFT(F20,SEARCH(",",F20)),""),LEFT(SUBSTITUTE(F20,LEFT(F20,SEARCH(",",F20)),""),SEARCH("'",SUBSTITUTE(F20,LEFT(F20,SEARCH(",",F20)),""))),""),SEARCH(")",SUBSTITUTE(SUBSTITUTE(F20,LEFT(F20,SEARCH(",",F20)),""),LEFT(SUBSTITUTE(F20,LEFT(F20,SEARCH(",",F20)),""),SEARCH("'",SUBSTITUTE(F20,LEFT(F20,SEARCH(",",F20)),""))),""))),")",""),VLOOKUP(J20,Breachs!B:D,3,FALSE))))</f>
        <v>2016</v>
      </c>
      <c r="P20" s="108">
        <f>IF(G20&lt;3,"",IF(G20&gt;3,IF(ISNUMBER(FIND(")",K20)),"20"&amp;SUBSTITUTE(SUBSTITUTE(LEFT(LEFT(SUBSTITUTE(SUBSTITUTE(F20,LEFT(F20,SEARCH(",",F20)),""),LEFT(SUBSTITUTE(F20,LEFT(F20,SEARCH(",",F20)),""),SEARCH(",",SUBSTITUTE(F20,LEFT(F20,SEARCH(",",F20)),""))),""),SEARCH(",",SUBSTITUTE(SUBSTITUTE(F20,LEFT(F20,SEARCH(",",F20)),""),LEFT(SUBSTITUTE(F20,LEFT(F20,SEARCH(",",F20)),""),SEARCH(",",SUBSTITUTE(F20,LEFT(F20,SEARCH(",",F20)),""))),""))),SEARCH(")",LEFT(SUBSTITUTE(SUBSTITUTE(F20,LEFT(F20,SEARCH(",",F20)),""),LEFT(SUBSTITUTE(F20,LEFT(F20,SEARCH(",",F20)),""),SEARCH(",",SUBSTITUTE(F20,LEFT(F20,SEARCH(",",F20)),""))),""),SEARCH(",",SUBSTITUTE(SUBSTITUTE(F20,LEFT(F20,SEARCH(",",F20)),""),LEFT(SUBSTITUTE(F20,LEFT(F20,SEARCH(",",F20)),""),SEARCH(",",SUBSTITUTE(F20,LEFT(F20,SEARCH(",",F20)),""))),""))))),LEFT(LEFT(LEFT(SUBSTITUTE(SUBSTITUTE(F20,LEFT(F20,SEARCH(",",F20)),""),LEFT(SUBSTITUTE(F20,LEFT(F20,SEARCH(",",F20)),""),SEARCH(",",SUBSTITUTE(F20,LEFT(F20,SEARCH(",",F20)),""))),""),SEARCH(",",SUBSTITUTE(SUBSTITUTE(F20,LEFT(F20,SEARCH(",",F20)),""),LEFT(SUBSTITUTE(F20,LEFT(F20,SEARCH(",",F20)),""),SEARCH(",",SUBSTITUTE(F20,LEFT(F20,SEARCH(",",F20)),""))),""))),SEARCH(")",LEFT(SUBSTITUTE(SUBSTITUTE(F20,LEFT(F20,SEARCH(",",F20)),""),LEFT(SUBSTITUTE(F20,LEFT(F20,SEARCH(",",F20)),""),SEARCH(",",SUBSTITUTE(F20,LEFT(F20,SEARCH(",",F20)),""))),""),SEARCH(",",SUBSTITUTE(SUBSTITUTE(F20,LEFT(F20,SEARCH(",",F20)),""),LEFT(SUBSTITUTE(F20,LEFT(F20,SEARCH(",",F20)),""),SEARCH(",",SUBSTITUTE(F20,LEFT(F20,SEARCH(",",F20)),""))),""))))),SEARCH("'",LEFT(LEFT(SUBSTITUTE(SUBSTITUTE(F20,LEFT(F20,SEARCH(",",F20)),""),LEFT(SUBSTITUTE(F20,LEFT(F20,SEARCH(",",F20)),""),SEARCH(",",SUBSTITUTE(F20,LEFT(F20,SEARCH(",",F20)),""))),""),SEARCH(",",SUBSTITUTE(SUBSTITUTE(F20,LEFT(F20,SEARCH(",",F20)),""),LEFT(SUBSTITUTE(F20,LEFT(F20,SEARCH(",",F20)),""),SEARCH(",",SUBSTITUTE(F20,LEFT(F20,SEARCH(",",F20)),""))),""))),SEARCH(")",LEFT(SUBSTITUTE(SUBSTITUTE(F20,LEFT(F20,SEARCH(",",F20)),""),LEFT(SUBSTITUTE(F20,LEFT(F20,SEARCH(",",F20)),""),SEARCH(",",SUBSTITUTE(F20,LEFT(F20,SEARCH(",",F20)),""))),""),SEARCH(",",SUBSTITUTE(SUBSTITUTE(F20,LEFT(F20,SEARCH(",",F20)),""),LEFT(SUBSTITUTE(F20,LEFT(F20,SEARCH(",",F20)),""),SEARCH(",",SUBSTITUTE(F20,LEFT(F20,SEARCH(",",F20)),""))),""))))))),""),")",""),VLOOKUP(K20,Breachs!B:D,3,FALSE)),IF(ISNUMBER(FIND(")",K20)),"20"&amp;SUBSTITUTE(SUBSTITUTE(LEFT(SUBSTITUTE(SUBSTITUTE(F20,LEFT(F20,SEARCH(",",F20)),""),LEFT(SUBSTITUTE(F20,LEFT(F20,SEARCH(",",F20)),""),SEARCH(",",SUBSTITUTE(F20,LEFT(F20,SEARCH(",",F20)),""))),""),SEARCH(")",SUBSTITUTE(SUBSTITUTE(F20,LEFT(F20,SEARCH(",",F20)),""),LEFT(SUBSTITUTE(F20,LEFT(F20,SEARCH(",",F20)),""),SEARCH(",",SUBSTITUTE(F20,LEFT(F20,SEARCH(",",F20)),""))),""))),LEFT(LEFT(SUBSTITUTE(SUBSTITUTE(F20,LEFT(F20,SEARCH(",",F20)),""),LEFT(SUBSTITUTE(F20,LEFT(F20,SEARCH(",",F20)),""),SEARCH(",",SUBSTITUTE(F20,LEFT(F20,SEARCH(",",F20)),""))),""),SEARCH(")",SUBSTITUTE(SUBSTITUTE(F20,LEFT(F20,SEARCH(",",F20)),""),LEFT(SUBSTITUTE(F20,LEFT(F20,SEARCH(",",F20)),""),SEARCH(",",SUBSTITUTE(F20,LEFT(F20,SEARCH(",",F20)),""))),""))),SEARCH("'",LEFT(SUBSTITUTE(SUBSTITUTE(F20,LEFT(F20,SEARCH(",",F20)),""),LEFT(SUBSTITUTE(F20,LEFT(F20,SEARCH(",",F20)),""),SEARCH(",",SUBSTITUTE(F20,LEFT(F20,SEARCH(",",F20)),""))),""),SEARCH(")",SUBSTITUTE(SUBSTITUTE(F20,LEFT(F20,SEARCH(",",F20)),""),LEFT(SUBSTITUTE(F20,LEFT(F20,SEARCH(",",F20)),""),SEARCH(",",SUBSTITUTE(F20,LEFT(F20,SEARCH(",",F20)),""))),""))))),""),")",""),VLOOKUP(K20,Breachs!B:D,3,FALSE))))</f>
        <v>2016</v>
      </c>
      <c r="Q20" s="108" t="str">
        <f>IF(G20&lt;4,"",IF(G20&gt;4,IF(ISNUMBER(FIND(")",L20)),"20"&amp;SUBSTITUTE(SUBSTITUTE(LEFT(SUBSTITUTE(SUBSTITUTE(SUBSTITUTE(L20,LEFT(L20,SEARCH(",",L20)),""),LEFT(SUBSTITUTE(L20,LEFT(L20,SEARCH(",",L20)),""),SEARCH(",",SUBSTITUTE(L20,LEFT(L20,SEARCH(",",L20)),""))),""),LEFT(SUBSTITUTE(SUBSTITUTE(L20,LEFT(L20,SEARCH(",",L20)),""),LEFT(SUBSTITUTE(L20,LEFT(L20,SEARCH(",",L20)),""),SEARCH(",",SUBSTITUTE(L20,LEFT(L20,SEARCH(",",L20)),""))),""),SEARCH(",",SUBSTITUTE(SUBSTITUTE(L20,LEFT(L20,SEARCH(",",L20)),""),LEFT(SUBSTITUTE(L20,LEFT(L20,SEARCH(",",L20)),""),SEARCH(",",SUBSTITUTE(L20,LEFT(L20,SEARCH(",",L20)),""))),""))),""),SEARCH(")",SUBSTITUTE(SUBSTITUTE(SUBSTITUTE(L20,LEFT(L20,SEARCH(",",L20)),""),LEFT(SUBSTITUTE(L20,LEFT(L20,SEARCH(",",L20)),""),SEARCH(",",SUBSTITUTE(L20,LEFT(L20,SEARCH(",",L20)),""))),""),LEFT(SUBSTITUTE(SUBSTITUTE(L20,LEFT(L20,SEARCH(",",L20)),""),LEFT(SUBSTITUTE(L20,LEFT(L20,SEARCH(",",L20)),""),SEARCH(",",SUBSTITUTE(L20,LEFT(L20,SEARCH(",",L20)),""))),""),SEARCH(",",SUBSTITUTE(SUBSTITUTE(L20,LEFT(L20,SEARCH(",",L20)),""),LEFT(SUBSTITUTE(L20,LEFT(L20,SEARCH(",",L20)),""),SEARCH(",",SUBSTITUTE(L20,LEFT(L20,SEARCH(",",L20)),""))),""))),""))),LEFT(LEFT(SUBSTITUTE(SUBSTITUTE(SUBSTITUTE(L20,LEFT(L20,SEARCH(",",L20)),""),LEFT(SUBSTITUTE(L20,LEFT(L20,SEARCH(",",L20)),""),SEARCH(",",SUBSTITUTE(L20,LEFT(L20,SEARCH(",",L20)),""))),""),LEFT(SUBSTITUTE(SUBSTITUTE(L20,LEFT(L20,SEARCH(",",L20)),""),LEFT(SUBSTITUTE(L20,LEFT(L20,SEARCH(",",L20)),""),SEARCH(",",SUBSTITUTE(L20,LEFT(L20,SEARCH(",",L20)),""))),""),SEARCH(",",SUBSTITUTE(SUBSTITUTE(L20,LEFT(L20,SEARCH(",",L20)),""),LEFT(SUBSTITUTE(L20,LEFT(L20,SEARCH(",",L20)),""),SEARCH(",",SUBSTITUTE(L20,LEFT(L20,SEARCH(",",L20)),""))),""))),""),SEARCH(")",SUBSTITUTE(SUBSTITUTE(SUBSTITUTE(L20,LEFT(L20,SEARCH(",",L20)),""),LEFT(SUBSTITUTE(L20,LEFT(L20,SEARCH(",",L20)),""),SEARCH(",",SUBSTITUTE(L20,LEFT(L20,SEARCH(",",L20)),""))),""),LEFT(SUBSTITUTE(SUBSTITUTE(L20,LEFT(L20,SEARCH(",",L20)),""),LEFT(SUBSTITUTE(L20,LEFT(L20,SEARCH(",",L20)),""),SEARCH(",",SUBSTITUTE(L20,LEFT(L20,SEARCH(",",L20)),""))),""),SEARCH(",",SUBSTITUTE(SUBSTITUTE(L20,LEFT(L20,SEARCH(",",L20)),""),LEFT(SUBSTITUTE(L20,LEFT(L20,SEARCH(",",L20)),""),SEARCH(",",SUBSTITUTE(L20,LEFT(L20,SEARCH(",",L20)),""))),""))),""))),SEARCH("'",LEFT(SUBSTITUTE(SUBSTITUTE(SUBSTITUTE(L20,LEFT(L20,SEARCH(",",L20)),""),LEFT(SUBSTITUTE(L20,LEFT(L20,SEARCH(",",L20)),""),SEARCH(",",SUBSTITUTE(L20,LEFT(L20,SEARCH(",",L20)),""))),""),LEFT(SUBSTITUTE(SUBSTITUTE(L20,LEFT(L20,SEARCH(",",L20)),""),LEFT(SUBSTITUTE(L20,LEFT(L20,SEARCH(",",L20)),""),SEARCH(",",SUBSTITUTE(L20,LEFT(L20,SEARCH(",",L20)),""))),""),SEARCH(",",SUBSTITUTE(SUBSTITUTE(L20,LEFT(L20,SEARCH(",",L20)),""),LEFT(SUBSTITUTE(L20,LEFT(L20,SEARCH(",",L20)),""),SEARCH(",",SUBSTITUTE(L20,LEFT(L20,SEARCH(",",L20)),""))),""))),""),SEARCH(")",SUBSTITUTE(SUBSTITUTE(SUBSTITUTE(L20,LEFT(L20,SEARCH(",",L20)),""),LEFT(SUBSTITUTE(L20,LEFT(L20,SEARCH(",",L20)),""),SEARCH(",",SUBSTITUTE(L20,LEFT(L20,SEARCH(",",L20)),""))),""),LEFT(SUBSTITUTE(SUBSTITUTE(L20,LEFT(L20,SEARCH(",",L20)),""),LEFT(SUBSTITUTE(L20,LEFT(L20,SEARCH(",",L20)),""),SEARCH(",",SUBSTITUTE(L20,LEFT(L20,SEARCH(",",L20)),""))),""),SEARCH(",",SUBSTITUTE(SUBSTITUTE(L20,LEFT(L20,SEARCH(",",L20)),""),LEFT(SUBSTITUTE(L20,LEFT(L20,SEARCH(",",L20)),""),SEARCH(",",SUBSTITUTE(L20,LEFT(L20,SEARCH(",",L20)),""))),""))),""))))),""),")",""),VLOOKUP(L20,Breachs!B:D,3,FALSE)),IF(ISNUMBER(FIND(")",L20)),"20"&amp;SUBSTITUTE(SUBSTITUTE(LEFT(SUBSTITUTE(SUBSTITUTE(SUBSTITUTE(L20,LEFT(L20,SEARCH(",",L20)),""),LEFT(SUBSTITUTE(L20,LEFT(L20,SEARCH(",",L20)),""),SEARCH(",",SUBSTITUTE(L20,LEFT(L20,SEARCH(",",L20)),""))),""),LEFT(SUBSTITUTE(SUBSTITUTE(L20,LEFT(L20,SEARCH(",",L20)),""),LEFT(SUBSTITUTE(L20,LEFT(L20,SEARCH(",",L20)),""),SEARCH(",",SUBSTITUTE(L20,LEFT(L20,SEARCH(",",L20)),""))),""),SEARCH(",",SUBSTITUTE(SUBSTITUTE(L20,LEFT(L20,SEARCH(",",L20)),""),LEFT(SUBSTITUTE(L20,LEFT(L20,SEARCH(",",L20)),""),SEARCH(",",SUBSTITUTE(L20,LEFT(L20,SEARCH(",",L20)),""))),""))),""),SEARCH(")",SUBSTITUTE(SUBSTITUTE(SUBSTITUTE(L20,LEFT(L20,SEARCH(",",L20)),""),LEFT(SUBSTITUTE(L20,LEFT(L20,SEARCH(",",L20)),""),SEARCH(",",SUBSTITUTE(L20,LEFT(L20,SEARCH(",",L20)),""))),""),LEFT(SUBSTITUTE(SUBSTITUTE(L20,LEFT(L20,SEARCH(",",L20)),""),LEFT(SUBSTITUTE(L20,LEFT(L20,SEARCH(",",L20)),""),SEARCH(",",SUBSTITUTE(L20,LEFT(L20,SEARCH(",",L20)),""))),""),SEARCH(",",SUBSTITUTE(SUBSTITUTE(L20,LEFT(L20,SEARCH(",",L20)),""),LEFT(SUBSTITUTE(L20,LEFT(L20,SEARCH(",",L20)),""),SEARCH(",",SUBSTITUTE(L20,LEFT(L20,SEARCH(",",L20)),""))),""))),""))),LEFT(LEFT(SUBSTITUTE(SUBSTITUTE(SUBSTITUTE(L20,LEFT(L20,SEARCH(",",L20)),""),LEFT(SUBSTITUTE(L20,LEFT(L20,SEARCH(",",L20)),""),SEARCH(",",SUBSTITUTE(L20,LEFT(L20,SEARCH(",",L20)),""))),""),LEFT(SUBSTITUTE(SUBSTITUTE(L20,LEFT(L20,SEARCH(",",L20)),""),LEFT(SUBSTITUTE(L20,LEFT(L20,SEARCH(",",L20)),""),SEARCH(",",SUBSTITUTE(L20,LEFT(L20,SEARCH(",",L20)),""))),""),SEARCH(",",SUBSTITUTE(SUBSTITUTE(L20,LEFT(L20,SEARCH(",",L20)),""),LEFT(SUBSTITUTE(L20,LEFT(L20,SEARCH(",",L20)),""),SEARCH(",",SUBSTITUTE(L20,LEFT(L20,SEARCH(",",L20)),""))),""))),""),SEARCH(")",SUBSTITUTE(SUBSTITUTE(SUBSTITUTE(L20,LEFT(L20,SEARCH(",",L20)),""),LEFT(SUBSTITUTE(L20,LEFT(L20,SEARCH(",",L20)),""),SEARCH(",",SUBSTITUTE(L20,LEFT(L20,SEARCH(",",L20)),""))),""),LEFT(SUBSTITUTE(SUBSTITUTE(L20,LEFT(L20,SEARCH(",",L20)),""),LEFT(SUBSTITUTE(L20,LEFT(L20,SEARCH(",",L20)),""),SEARCH(",",SUBSTITUTE(L20,LEFT(L20,SEARCH(",",L20)),""))),""),SEARCH(",",SUBSTITUTE(SUBSTITUTE(L20,LEFT(L20,SEARCH(",",L20)),""),LEFT(SUBSTITUTE(L20,LEFT(L20,SEARCH(",",L20)),""),SEARCH(",",SUBSTITUTE(L20,LEFT(L20,SEARCH(",",L20)),""))),""))),""))),SEARCH("'",LEFT(SUBSTITUTE(SUBSTITUTE(SUBSTITUTE(L20,LEFT(L20,SEARCH(",",L20)),""),LEFT(SUBSTITUTE(L20,LEFT(L20,SEARCH(",",L20)),""),SEARCH(",",SUBSTITUTE(L20,LEFT(L20,SEARCH(",",L20)),""))),""),LEFT(SUBSTITUTE(SUBSTITUTE(L20,LEFT(L20,SEARCH(",",L20)),""),LEFT(SUBSTITUTE(L20,LEFT(L20,SEARCH(",",L20)),""),SEARCH(",",SUBSTITUTE(L20,LEFT(L20,SEARCH(",",L20)),""))),""),SEARCH(",",SUBSTITUTE(SUBSTITUTE(L20,LEFT(L20,SEARCH(",",L20)),""),LEFT(SUBSTITUTE(L20,LEFT(L20,SEARCH(",",L20)),""),SEARCH(",",SUBSTITUTE(L20,LEFT(L20,SEARCH(",",L20)),""))),""))),""),SEARCH(")",SUBSTITUTE(SUBSTITUTE(SUBSTITUTE(L20,LEFT(L20,SEARCH(",",L20)),""),LEFT(SUBSTITUTE(L20,LEFT(L20,SEARCH(",",L20)),""),SEARCH(",",SUBSTITUTE(L20,LEFT(L20,SEARCH(",",L20)),""))),""),LEFT(SUBSTITUTE(SUBSTITUTE(L20,LEFT(L20,SEARCH(",",L20)),""),LEFT(SUBSTITUTE(L20,LEFT(L20,SEARCH(",",L20)),""),SEARCH(",",SUBSTITUTE(L20,LEFT(L20,SEARCH(",",L20)),""))),""),SEARCH(",",SUBSTITUTE(SUBSTITUTE(L20,LEFT(L20,SEARCH(",",L20)),""),LEFT(SUBSTITUTE(L20,LEFT(L20,SEARCH(",",L20)),""),SEARCH(",",SUBSTITUTE(L20,LEFT(L20,SEARCH(",",L20)),""))),""))),""))))),""),")",""),VLOOKUP(L20,Breachs!B:D,3,FALSE))))</f>
        <v/>
      </c>
      <c r="R20" s="108" t="str">
        <f>IF(G20=5,IF(ISNUMBER(FIND(")",M20)),"20"&amp;SUBSTITUTE(SUBSTITUTE(LEFT(SUBSTITUTE(SUBSTITUTE(SUBSTITUTE(S20,LEFT(S20,SEARCH(",",S20)),""),LEFT(SUBSTITUTE(S20,LEFT(S20,SEARCH(",",S20)),""),SEARCH(",",SUBSTITUTE(S20,LEFT(S20,SEARCH(",",S20)),""))),""),LEFT(SUBSTITUTE(SUBSTITUTE(S20,LEFT(S20,SEARCH(",",S20)),""),LEFT(SUBSTITUTE(S20,LEFT(S20,SEARCH(",",S20)),""),SEARCH(",",SUBSTITUTE(S20,LEFT(S20,SEARCH(",",S20)),""))),""),SEARCH(",",SUBSTITUTE(SUBSTITUTE(S20,LEFT(S20,SEARCH(",",S20)),""),LEFT(SUBSTITUTE(S20,LEFT(S20,SEARCH(",",S20)),""),SEARCH(",",SUBSTITUTE(S20,LEFT(S20,SEARCH(",",S20)),""))),""))),""),SEARCH(")",SUBSTITUTE(SUBSTITUTE(SUBSTITUTE(S20,LEFT(S20,SEARCH(",",S20)),""),LEFT(SUBSTITUTE(S20,LEFT(S20,SEARCH(",",S20)),""),SEARCH(",",SUBSTITUTE(S20,LEFT(S20,SEARCH(",",S20)),""))),""),LEFT(SUBSTITUTE(SUBSTITUTE(S20,LEFT(S20,SEARCH(",",S20)),""),LEFT(SUBSTITUTE(S20,LEFT(S20,SEARCH(",",S20)),""),SEARCH(",",SUBSTITUTE(S20,LEFT(S20,SEARCH(",",S20)),""))),""),SEARCH(",",SUBSTITUTE(SUBSTITUTE(S20,LEFT(S20,SEARCH(",",S20)),""),LEFT(SUBSTITUTE(S20,LEFT(S20,SEARCH(",",S20)),""),SEARCH(",",SUBSTITUTE(S20,LEFT(S20,SEARCH(",",S20)),""))),""))),""))),LEFT(LEFT(SUBSTITUTE(SUBSTITUTE(SUBSTITUTE(S20,LEFT(S20,SEARCH(",",S20)),""),LEFT(SUBSTITUTE(S20,LEFT(S20,SEARCH(",",S20)),""),SEARCH(",",SUBSTITUTE(S20,LEFT(S20,SEARCH(",",S20)),""))),""),LEFT(SUBSTITUTE(SUBSTITUTE(S20,LEFT(S20,SEARCH(",",S20)),""),LEFT(SUBSTITUTE(S20,LEFT(S20,SEARCH(",",S20)),""),SEARCH(",",SUBSTITUTE(S20,LEFT(S20,SEARCH(",",S20)),""))),""),SEARCH(",",SUBSTITUTE(SUBSTITUTE(S20,LEFT(S20,SEARCH(",",S20)),""),LEFT(SUBSTITUTE(S20,LEFT(S20,SEARCH(",",S20)),""),SEARCH(",",SUBSTITUTE(S20,LEFT(S20,SEARCH(",",S20)),""))),""))),""),SEARCH(")",SUBSTITUTE(SUBSTITUTE(SUBSTITUTE(S20,LEFT(S20,SEARCH(",",S20)),""),LEFT(SUBSTITUTE(S20,LEFT(S20,SEARCH(",",S20)),""),SEARCH(",",SUBSTITUTE(S20,LEFT(S20,SEARCH(",",S20)),""))),""),LEFT(SUBSTITUTE(SUBSTITUTE(S20,LEFT(S20,SEARCH(",",S20)),""),LEFT(SUBSTITUTE(S20,LEFT(S20,SEARCH(",",S20)),""),SEARCH(",",SUBSTITUTE(S20,LEFT(S20,SEARCH(",",S20)),""))),""),SEARCH(",",SUBSTITUTE(SUBSTITUTE(S20,LEFT(S20,SEARCH(",",S20)),""),LEFT(SUBSTITUTE(S20,LEFT(S20,SEARCH(",",S20)),""),SEARCH(",",SUBSTITUTE(S20,LEFT(S20,SEARCH(",",S20)),""))),""))),""))),SEARCH("'",LEFT(SUBSTITUTE(SUBSTITUTE(SUBSTITUTE(S20,LEFT(S20,SEARCH(",",S20)),""),LEFT(SUBSTITUTE(S20,LEFT(S20,SEARCH(",",S20)),""),SEARCH(",",SUBSTITUTE(S20,LEFT(S20,SEARCH(",",S20)),""))),""),LEFT(SUBSTITUTE(SUBSTITUTE(S20,LEFT(S20,SEARCH(",",S20)),""),LEFT(SUBSTITUTE(S20,LEFT(S20,SEARCH(",",S20)),""),SEARCH(",",SUBSTITUTE(S20,LEFT(S20,SEARCH(",",S20)),""))),""),SEARCH(",",SUBSTITUTE(SUBSTITUTE(S20,LEFT(S20,SEARCH(",",S20)),""),LEFT(SUBSTITUTE(S20,LEFT(S20,SEARCH(",",S20)),""),SEARCH(",",SUBSTITUTE(S20,LEFT(S20,SEARCH(",",S20)),""))),""))),""),SEARCH(")",SUBSTITUTE(SUBSTITUTE(SUBSTITUTE(S20,LEFT(S20,SEARCH(",",S20)),""),LEFT(SUBSTITUTE(S20,LEFT(S20,SEARCH(",",S20)),""),SEARCH(",",SUBSTITUTE(S20,LEFT(S20,SEARCH(",",S20)),""))),""),LEFT(SUBSTITUTE(SUBSTITUTE(S20,LEFT(S20,SEARCH(",",S20)),""),LEFT(SUBSTITUTE(S20,LEFT(S20,SEARCH(",",S20)),""),SEARCH(",",SUBSTITUTE(S20,LEFT(S20,SEARCH(",",S20)),""))),""),SEARCH(",",SUBSTITUTE(SUBSTITUTE(S20,LEFT(S20,SEARCH(",",S20)),""),LEFT(SUBSTITUTE(S20,LEFT(S20,SEARCH(",",S20)),""),SEARCH(",",SUBSTITUTE(S20,LEFT(S20,SEARCH(",",S20)),""))),""))),""))))),""),")",""),VLOOKUP(M20,Breachs!B:D,3,FALSE)),"")</f>
        <v/>
      </c>
      <c r="S20" s="108" t="e">
        <f t="shared" si="4"/>
        <v>#VALUE!</v>
      </c>
      <c r="T20" s="108" t="str">
        <f>IF(F20="","",IF(ISNUMBER(FIND("'",I20)),VLOOKUP(SUBSTITUTE(RIGHT(LEFT(I20,SEARCH("'",I20)),5)," '",""),Breachs!P:Q,2,FALSE),VLOOKUP(I20,Breachs!B:D,2,FALSE)))</f>
        <v>Maio</v>
      </c>
      <c r="U20" s="108" t="str">
        <f>IF(G20&lt;2,"",IF(ISNUMBER(FIND("'",J20)),VLOOKUP(SUBSTITUTE(RIGHT(LEFT(J20,SEARCH("'",J20)),5)," '",""),Breachs!P:Q,2,FALSE),VLOOKUP(J20,Breachs!B:D,2,FALSE)))</f>
        <v>Dezembro</v>
      </c>
      <c r="V20" s="107" t="str">
        <f>IF(G20&lt;3,"",IF(ISNUMBER(FIND("'",K20)),VLOOKUP(SUBSTITUTE(RIGHT(LEFT(K20,SEARCH("'",K20)),5)," '",""),Breachs!P:Q,2,FALSE),VLOOKUP(K20,Breachs!B:D,2,FALSE)))</f>
        <v>Dezembro</v>
      </c>
      <c r="W20" s="107" t="str">
        <f>IF(G20&lt;4,"",IF(ISNUMBER(FIND("'",L20)),VLOOKUP(SUBSTITUTE(RIGHT(LEFT(L20,SEARCH("'",L20)),5)," '",""),Breachs!P:Q,2,FALSE),VLOOKUP(L20,Breachs!B:D,2,FALSE)))</f>
        <v/>
      </c>
      <c r="X20" s="107" t="str">
        <f>IF(G20&lt;5,"",IF(ISNUMBER(FIND("'",M20)),VLOOKUP(SUBSTITUTE(RIGHT(LEFT(M20,SEARCH("'",M20)),5)," '",""),Breachs!P:Q,2,FALSE),VLOOKUP(M20,Breachs!B:D,2,FALSE)))</f>
        <v/>
      </c>
      <c r="Y20" s="34" t="str">
        <f>IFERROR(VLOOKUP(B20,BGU!A:B,2),"")</f>
        <v>LUIZ ANTONIO MARQUEZAN BAGOLIN</v>
      </c>
      <c r="Z20" s="34" t="str">
        <f>TEXT(IFERROR(VLOOKUP(B20,BGU!A:C,3),""),"0000-000-000-0000")</f>
        <v>0351-000-000-0000</v>
      </c>
      <c r="AA20" s="34" t="str">
        <f t="shared" si="5"/>
        <v>0351</v>
      </c>
      <c r="AB20" s="34" t="str">
        <f>IFERROR(VLOOKUP(B20,BGU!A:F,6),"")</f>
        <v>00368</v>
      </c>
      <c r="AC20" s="34" t="str">
        <f>IFERROR(VLOOKUP(B20,BGU!A:G,7),"")</f>
        <v>GER. DE NEGOCIOS II</v>
      </c>
      <c r="AD20" s="34" t="str">
        <f t="shared" si="6"/>
        <v>000</v>
      </c>
    </row>
    <row r="21" spans="1:30" ht="15" customHeight="1" x14ac:dyDescent="0.25">
      <c r="A21" s="33" t="s">
        <v>333</v>
      </c>
      <c r="B21" s="36" t="s">
        <v>341</v>
      </c>
      <c r="C21" s="33" t="s">
        <v>27931</v>
      </c>
      <c r="F21" s="32" t="s">
        <v>28027</v>
      </c>
      <c r="G21" s="31">
        <f t="shared" si="0"/>
        <v>3</v>
      </c>
      <c r="H21" s="31" t="b">
        <f t="shared" si="7"/>
        <v>1</v>
      </c>
      <c r="I21" s="105" t="str">
        <f t="shared" si="8"/>
        <v>River City Media Spam List</v>
      </c>
      <c r="J21" s="105" t="str">
        <f t="shared" si="9"/>
        <v>No title (9 Jan '17): http://pastebin.com/gtzxYzK4</v>
      </c>
      <c r="K21" s="106" t="str">
        <f t="shared" si="1"/>
        <v>No title (9 Jan '17): http://pastebin.com/gtzxYzK4</v>
      </c>
      <c r="L21" s="106" t="str">
        <f t="shared" si="2"/>
        <v/>
      </c>
      <c r="M21" s="105" t="str">
        <f t="shared" si="3"/>
        <v/>
      </c>
      <c r="N21" s="107">
        <f>IF(F21="","",IF(ISNUMBER(FIND(")",I21)),"20"&amp;SUBSTITUTE(RIGHT(SUBSTITUTE(LEFT(F21,SEARCH(")",F21)),LEFT(LEFT(F21,SEARCH(")",F21)),SEARCH("(",LEFT(F21,SEARCH(")",F21)))),""),3),")",""),VLOOKUP(I21,Breachs!B:D,3,FALSE)))</f>
        <v>2017</v>
      </c>
      <c r="O21" s="108" t="str">
        <f>IF(G21&lt;2,"",IF(G21&gt;2,IF(ISNUMBER(FIND(")",J21)),"20"&amp;SUBSTITUTE(SUBSTITUTE(LEFT(LEFT(SUBSTITUTE(F21,LEFT(F21,SEARCH(",",F21)),""),SEARCH(",",SUBSTITUTE(F21,LEFT(F21,SEARCH(",",F21)),""))),SEARCH(")",LEFT(SUBSTITUTE(F21,LEFT(F21,SEARCH(",",F21)),""),SEARCH(",",SUBSTITUTE(F21,LEFT(F21,SEARCH(",",F21)),""))))),LEFT(LEFT(LEFT(SUBSTITUTE(F21,LEFT(F21,SEARCH(",",F21)),""),SEARCH(",",SUBSTITUTE(F21,LEFT(F21,SEARCH(",",F21)),""))),SEARCH(")",LEFT(SUBSTITUTE(F21,LEFT(F21,SEARCH(",",F21)),""),SEARCH(",",SUBSTITUTE(F21,LEFT(F21,SEARCH(",",F21)),""))))),SEARCH("'",LEFT(LEFT(SUBSTITUTE(F21,LEFT(F21,SEARCH(",",F21)),""),SEARCH(",",SUBSTITUTE(F21,LEFT(F21,SEARCH(",",F21)),""))),SEARCH(")",LEFT(SUBSTITUTE(F21,LEFT(F21,SEARCH(",",F21)),""),SEARCH(",",SUBSTITUTE(F21,LEFT(F21,SEARCH(",",F21)),""))))))),""),")",""),VLOOKUP(J21,Breachs!B:D,3,FALSE)),IF(ISNUMBER(FIND(")",J21)),"20"&amp;SUBSTITUTE(LEFT(SUBSTITUTE(SUBSTITUTE(F21,LEFT(F21,SEARCH(",",F21)),""),LEFT(SUBSTITUTE(F21,LEFT(F21,SEARCH(",",F21)),""),SEARCH("'",SUBSTITUTE(F21,LEFT(F21,SEARCH(",",F21)),""))),""),SEARCH(")",SUBSTITUTE(SUBSTITUTE(F21,LEFT(F21,SEARCH(",",F21)),""),LEFT(SUBSTITUTE(F21,LEFT(F21,SEARCH(",",F21)),""),SEARCH("'",SUBSTITUTE(F21,LEFT(F21,SEARCH(",",F21)),""))),""))),")",""),VLOOKUP(J21,Breachs!B:D,3,FALSE))))</f>
        <v>2017</v>
      </c>
      <c r="P21" s="108" t="str">
        <f>IF(G21&lt;3,"",IF(G21&gt;3,IF(ISNUMBER(FIND(")",K21)),"20"&amp;SUBSTITUTE(SUBSTITUTE(LEFT(LEFT(SUBSTITUTE(SUBSTITUTE(F21,LEFT(F21,SEARCH(",",F21)),""),LEFT(SUBSTITUTE(F21,LEFT(F21,SEARCH(",",F21)),""),SEARCH(",",SUBSTITUTE(F21,LEFT(F21,SEARCH(",",F21)),""))),""),SEARCH(",",SUBSTITUTE(SUBSTITUTE(F21,LEFT(F21,SEARCH(",",F21)),""),LEFT(SUBSTITUTE(F21,LEFT(F21,SEARCH(",",F21)),""),SEARCH(",",SUBSTITUTE(F21,LEFT(F21,SEARCH(",",F21)),""))),""))),SEARCH(")",LEFT(SUBSTITUTE(SUBSTITUTE(F21,LEFT(F21,SEARCH(",",F21)),""),LEFT(SUBSTITUTE(F21,LEFT(F21,SEARCH(",",F21)),""),SEARCH(",",SUBSTITUTE(F21,LEFT(F21,SEARCH(",",F21)),""))),""),SEARCH(",",SUBSTITUTE(SUBSTITUTE(F21,LEFT(F21,SEARCH(",",F21)),""),LEFT(SUBSTITUTE(F21,LEFT(F21,SEARCH(",",F21)),""),SEARCH(",",SUBSTITUTE(F21,LEFT(F21,SEARCH(",",F21)),""))),""))))),LEFT(LEFT(LEFT(SUBSTITUTE(SUBSTITUTE(F21,LEFT(F21,SEARCH(",",F21)),""),LEFT(SUBSTITUTE(F21,LEFT(F21,SEARCH(",",F21)),""),SEARCH(",",SUBSTITUTE(F21,LEFT(F21,SEARCH(",",F21)),""))),""),SEARCH(",",SUBSTITUTE(SUBSTITUTE(F21,LEFT(F21,SEARCH(",",F21)),""),LEFT(SUBSTITUTE(F21,LEFT(F21,SEARCH(",",F21)),""),SEARCH(",",SUBSTITUTE(F21,LEFT(F21,SEARCH(",",F21)),""))),""))),SEARCH(")",LEFT(SUBSTITUTE(SUBSTITUTE(F21,LEFT(F21,SEARCH(",",F21)),""),LEFT(SUBSTITUTE(F21,LEFT(F21,SEARCH(",",F21)),""),SEARCH(",",SUBSTITUTE(F21,LEFT(F21,SEARCH(",",F21)),""))),""),SEARCH(",",SUBSTITUTE(SUBSTITUTE(F21,LEFT(F21,SEARCH(",",F21)),""),LEFT(SUBSTITUTE(F21,LEFT(F21,SEARCH(",",F21)),""),SEARCH(",",SUBSTITUTE(F21,LEFT(F21,SEARCH(",",F21)),""))),""))))),SEARCH("'",LEFT(LEFT(SUBSTITUTE(SUBSTITUTE(F21,LEFT(F21,SEARCH(",",F21)),""),LEFT(SUBSTITUTE(F21,LEFT(F21,SEARCH(",",F21)),""),SEARCH(",",SUBSTITUTE(F21,LEFT(F21,SEARCH(",",F21)),""))),""),SEARCH(",",SUBSTITUTE(SUBSTITUTE(F21,LEFT(F21,SEARCH(",",F21)),""),LEFT(SUBSTITUTE(F21,LEFT(F21,SEARCH(",",F21)),""),SEARCH(",",SUBSTITUTE(F21,LEFT(F21,SEARCH(",",F21)),""))),""))),SEARCH(")",LEFT(SUBSTITUTE(SUBSTITUTE(F21,LEFT(F21,SEARCH(",",F21)),""),LEFT(SUBSTITUTE(F21,LEFT(F21,SEARCH(",",F21)),""),SEARCH(",",SUBSTITUTE(F21,LEFT(F21,SEARCH(",",F21)),""))),""),SEARCH(",",SUBSTITUTE(SUBSTITUTE(F21,LEFT(F21,SEARCH(",",F21)),""),LEFT(SUBSTITUTE(F21,LEFT(F21,SEARCH(",",F21)),""),SEARCH(",",SUBSTITUTE(F21,LEFT(F21,SEARCH(",",F21)),""))),""))))))),""),")",""),VLOOKUP(K21,Breachs!B:D,3,FALSE)),IF(ISNUMBER(FIND(")",K21)),"20"&amp;SUBSTITUTE(SUBSTITUTE(LEFT(SUBSTITUTE(SUBSTITUTE(F21,LEFT(F21,SEARCH(",",F21)),""),LEFT(SUBSTITUTE(F21,LEFT(F21,SEARCH(",",F21)),""),SEARCH(",",SUBSTITUTE(F21,LEFT(F21,SEARCH(",",F21)),""))),""),SEARCH(")",SUBSTITUTE(SUBSTITUTE(F21,LEFT(F21,SEARCH(",",F21)),""),LEFT(SUBSTITUTE(F21,LEFT(F21,SEARCH(",",F21)),""),SEARCH(",",SUBSTITUTE(F21,LEFT(F21,SEARCH(",",F21)),""))),""))),LEFT(LEFT(SUBSTITUTE(SUBSTITUTE(F21,LEFT(F21,SEARCH(",",F21)),""),LEFT(SUBSTITUTE(F21,LEFT(F21,SEARCH(",",F21)),""),SEARCH(",",SUBSTITUTE(F21,LEFT(F21,SEARCH(",",F21)),""))),""),SEARCH(")",SUBSTITUTE(SUBSTITUTE(F21,LEFT(F21,SEARCH(",",F21)),""),LEFT(SUBSTITUTE(F21,LEFT(F21,SEARCH(",",F21)),""),SEARCH(",",SUBSTITUTE(F21,LEFT(F21,SEARCH(",",F21)),""))),""))),SEARCH("'",LEFT(SUBSTITUTE(SUBSTITUTE(F21,LEFT(F21,SEARCH(",",F21)),""),LEFT(SUBSTITUTE(F21,LEFT(F21,SEARCH(",",F21)),""),SEARCH(",",SUBSTITUTE(F21,LEFT(F21,SEARCH(",",F21)),""))),""),SEARCH(")",SUBSTITUTE(SUBSTITUTE(F21,LEFT(F21,SEARCH(",",F21)),""),LEFT(SUBSTITUTE(F21,LEFT(F21,SEARCH(",",F21)),""),SEARCH(",",SUBSTITUTE(F21,LEFT(F21,SEARCH(",",F21)),""))),""))))),""),")",""),VLOOKUP(K21,Breachs!B:D,3,FALSE))))</f>
        <v>2017</v>
      </c>
      <c r="Q21" s="108" t="str">
        <f>IF(G21&lt;4,"",IF(G21&gt;4,IF(ISNUMBER(FIND(")",L21)),"20"&amp;SUBSTITUTE(SUBSTITUTE(LEFT(SUBSTITUTE(SUBSTITUTE(SUBSTITUTE(L21,LEFT(L21,SEARCH(",",L21)),""),LEFT(SUBSTITUTE(L21,LEFT(L21,SEARCH(",",L21)),""),SEARCH(",",SUBSTITUTE(L21,LEFT(L21,SEARCH(",",L21)),""))),""),LEFT(SUBSTITUTE(SUBSTITUTE(L21,LEFT(L21,SEARCH(",",L21)),""),LEFT(SUBSTITUTE(L21,LEFT(L21,SEARCH(",",L21)),""),SEARCH(",",SUBSTITUTE(L21,LEFT(L21,SEARCH(",",L21)),""))),""),SEARCH(",",SUBSTITUTE(SUBSTITUTE(L21,LEFT(L21,SEARCH(",",L21)),""),LEFT(SUBSTITUTE(L21,LEFT(L21,SEARCH(",",L21)),""),SEARCH(",",SUBSTITUTE(L21,LEFT(L21,SEARCH(",",L21)),""))),""))),""),SEARCH(")",SUBSTITUTE(SUBSTITUTE(SUBSTITUTE(L21,LEFT(L21,SEARCH(",",L21)),""),LEFT(SUBSTITUTE(L21,LEFT(L21,SEARCH(",",L21)),""),SEARCH(",",SUBSTITUTE(L21,LEFT(L21,SEARCH(",",L21)),""))),""),LEFT(SUBSTITUTE(SUBSTITUTE(L21,LEFT(L21,SEARCH(",",L21)),""),LEFT(SUBSTITUTE(L21,LEFT(L21,SEARCH(",",L21)),""),SEARCH(",",SUBSTITUTE(L21,LEFT(L21,SEARCH(",",L21)),""))),""),SEARCH(",",SUBSTITUTE(SUBSTITUTE(L21,LEFT(L21,SEARCH(",",L21)),""),LEFT(SUBSTITUTE(L21,LEFT(L21,SEARCH(",",L21)),""),SEARCH(",",SUBSTITUTE(L21,LEFT(L21,SEARCH(",",L21)),""))),""))),""))),LEFT(LEFT(SUBSTITUTE(SUBSTITUTE(SUBSTITUTE(L21,LEFT(L21,SEARCH(",",L21)),""),LEFT(SUBSTITUTE(L21,LEFT(L21,SEARCH(",",L21)),""),SEARCH(",",SUBSTITUTE(L21,LEFT(L21,SEARCH(",",L21)),""))),""),LEFT(SUBSTITUTE(SUBSTITUTE(L21,LEFT(L21,SEARCH(",",L21)),""),LEFT(SUBSTITUTE(L21,LEFT(L21,SEARCH(",",L21)),""),SEARCH(",",SUBSTITUTE(L21,LEFT(L21,SEARCH(",",L21)),""))),""),SEARCH(",",SUBSTITUTE(SUBSTITUTE(L21,LEFT(L21,SEARCH(",",L21)),""),LEFT(SUBSTITUTE(L21,LEFT(L21,SEARCH(",",L21)),""),SEARCH(",",SUBSTITUTE(L21,LEFT(L21,SEARCH(",",L21)),""))),""))),""),SEARCH(")",SUBSTITUTE(SUBSTITUTE(SUBSTITUTE(L21,LEFT(L21,SEARCH(",",L21)),""),LEFT(SUBSTITUTE(L21,LEFT(L21,SEARCH(",",L21)),""),SEARCH(",",SUBSTITUTE(L21,LEFT(L21,SEARCH(",",L21)),""))),""),LEFT(SUBSTITUTE(SUBSTITUTE(L21,LEFT(L21,SEARCH(",",L21)),""),LEFT(SUBSTITUTE(L21,LEFT(L21,SEARCH(",",L21)),""),SEARCH(",",SUBSTITUTE(L21,LEFT(L21,SEARCH(",",L21)),""))),""),SEARCH(",",SUBSTITUTE(SUBSTITUTE(L21,LEFT(L21,SEARCH(",",L21)),""),LEFT(SUBSTITUTE(L21,LEFT(L21,SEARCH(",",L21)),""),SEARCH(",",SUBSTITUTE(L21,LEFT(L21,SEARCH(",",L21)),""))),""))),""))),SEARCH("'",LEFT(SUBSTITUTE(SUBSTITUTE(SUBSTITUTE(L21,LEFT(L21,SEARCH(",",L21)),""),LEFT(SUBSTITUTE(L21,LEFT(L21,SEARCH(",",L21)),""),SEARCH(",",SUBSTITUTE(L21,LEFT(L21,SEARCH(",",L21)),""))),""),LEFT(SUBSTITUTE(SUBSTITUTE(L21,LEFT(L21,SEARCH(",",L21)),""),LEFT(SUBSTITUTE(L21,LEFT(L21,SEARCH(",",L21)),""),SEARCH(",",SUBSTITUTE(L21,LEFT(L21,SEARCH(",",L21)),""))),""),SEARCH(",",SUBSTITUTE(SUBSTITUTE(L21,LEFT(L21,SEARCH(",",L21)),""),LEFT(SUBSTITUTE(L21,LEFT(L21,SEARCH(",",L21)),""),SEARCH(",",SUBSTITUTE(L21,LEFT(L21,SEARCH(",",L21)),""))),""))),""),SEARCH(")",SUBSTITUTE(SUBSTITUTE(SUBSTITUTE(L21,LEFT(L21,SEARCH(",",L21)),""),LEFT(SUBSTITUTE(L21,LEFT(L21,SEARCH(",",L21)),""),SEARCH(",",SUBSTITUTE(L21,LEFT(L21,SEARCH(",",L21)),""))),""),LEFT(SUBSTITUTE(SUBSTITUTE(L21,LEFT(L21,SEARCH(",",L21)),""),LEFT(SUBSTITUTE(L21,LEFT(L21,SEARCH(",",L21)),""),SEARCH(",",SUBSTITUTE(L21,LEFT(L21,SEARCH(",",L21)),""))),""),SEARCH(",",SUBSTITUTE(SUBSTITUTE(L21,LEFT(L21,SEARCH(",",L21)),""),LEFT(SUBSTITUTE(L21,LEFT(L21,SEARCH(",",L21)),""),SEARCH(",",SUBSTITUTE(L21,LEFT(L21,SEARCH(",",L21)),""))),""))),""))))),""),")",""),VLOOKUP(L21,Breachs!B:D,3,FALSE)),IF(ISNUMBER(FIND(")",L21)),"20"&amp;SUBSTITUTE(SUBSTITUTE(LEFT(SUBSTITUTE(SUBSTITUTE(SUBSTITUTE(L21,LEFT(L21,SEARCH(",",L21)),""),LEFT(SUBSTITUTE(L21,LEFT(L21,SEARCH(",",L21)),""),SEARCH(",",SUBSTITUTE(L21,LEFT(L21,SEARCH(",",L21)),""))),""),LEFT(SUBSTITUTE(SUBSTITUTE(L21,LEFT(L21,SEARCH(",",L21)),""),LEFT(SUBSTITUTE(L21,LEFT(L21,SEARCH(",",L21)),""),SEARCH(",",SUBSTITUTE(L21,LEFT(L21,SEARCH(",",L21)),""))),""),SEARCH(",",SUBSTITUTE(SUBSTITUTE(L21,LEFT(L21,SEARCH(",",L21)),""),LEFT(SUBSTITUTE(L21,LEFT(L21,SEARCH(",",L21)),""),SEARCH(",",SUBSTITUTE(L21,LEFT(L21,SEARCH(",",L21)),""))),""))),""),SEARCH(")",SUBSTITUTE(SUBSTITUTE(SUBSTITUTE(L21,LEFT(L21,SEARCH(",",L21)),""),LEFT(SUBSTITUTE(L21,LEFT(L21,SEARCH(",",L21)),""),SEARCH(",",SUBSTITUTE(L21,LEFT(L21,SEARCH(",",L21)),""))),""),LEFT(SUBSTITUTE(SUBSTITUTE(L21,LEFT(L21,SEARCH(",",L21)),""),LEFT(SUBSTITUTE(L21,LEFT(L21,SEARCH(",",L21)),""),SEARCH(",",SUBSTITUTE(L21,LEFT(L21,SEARCH(",",L21)),""))),""),SEARCH(",",SUBSTITUTE(SUBSTITUTE(L21,LEFT(L21,SEARCH(",",L21)),""),LEFT(SUBSTITUTE(L21,LEFT(L21,SEARCH(",",L21)),""),SEARCH(",",SUBSTITUTE(L21,LEFT(L21,SEARCH(",",L21)),""))),""))),""))),LEFT(LEFT(SUBSTITUTE(SUBSTITUTE(SUBSTITUTE(L21,LEFT(L21,SEARCH(",",L21)),""),LEFT(SUBSTITUTE(L21,LEFT(L21,SEARCH(",",L21)),""),SEARCH(",",SUBSTITUTE(L21,LEFT(L21,SEARCH(",",L21)),""))),""),LEFT(SUBSTITUTE(SUBSTITUTE(L21,LEFT(L21,SEARCH(",",L21)),""),LEFT(SUBSTITUTE(L21,LEFT(L21,SEARCH(",",L21)),""),SEARCH(",",SUBSTITUTE(L21,LEFT(L21,SEARCH(",",L21)),""))),""),SEARCH(",",SUBSTITUTE(SUBSTITUTE(L21,LEFT(L21,SEARCH(",",L21)),""),LEFT(SUBSTITUTE(L21,LEFT(L21,SEARCH(",",L21)),""),SEARCH(",",SUBSTITUTE(L21,LEFT(L21,SEARCH(",",L21)),""))),""))),""),SEARCH(")",SUBSTITUTE(SUBSTITUTE(SUBSTITUTE(L21,LEFT(L21,SEARCH(",",L21)),""),LEFT(SUBSTITUTE(L21,LEFT(L21,SEARCH(",",L21)),""),SEARCH(",",SUBSTITUTE(L21,LEFT(L21,SEARCH(",",L21)),""))),""),LEFT(SUBSTITUTE(SUBSTITUTE(L21,LEFT(L21,SEARCH(",",L21)),""),LEFT(SUBSTITUTE(L21,LEFT(L21,SEARCH(",",L21)),""),SEARCH(",",SUBSTITUTE(L21,LEFT(L21,SEARCH(",",L21)),""))),""),SEARCH(",",SUBSTITUTE(SUBSTITUTE(L21,LEFT(L21,SEARCH(",",L21)),""),LEFT(SUBSTITUTE(L21,LEFT(L21,SEARCH(",",L21)),""),SEARCH(",",SUBSTITUTE(L21,LEFT(L21,SEARCH(",",L21)),""))),""))),""))),SEARCH("'",LEFT(SUBSTITUTE(SUBSTITUTE(SUBSTITUTE(L21,LEFT(L21,SEARCH(",",L21)),""),LEFT(SUBSTITUTE(L21,LEFT(L21,SEARCH(",",L21)),""),SEARCH(",",SUBSTITUTE(L21,LEFT(L21,SEARCH(",",L21)),""))),""),LEFT(SUBSTITUTE(SUBSTITUTE(L21,LEFT(L21,SEARCH(",",L21)),""),LEFT(SUBSTITUTE(L21,LEFT(L21,SEARCH(",",L21)),""),SEARCH(",",SUBSTITUTE(L21,LEFT(L21,SEARCH(",",L21)),""))),""),SEARCH(",",SUBSTITUTE(SUBSTITUTE(L21,LEFT(L21,SEARCH(",",L21)),""),LEFT(SUBSTITUTE(L21,LEFT(L21,SEARCH(",",L21)),""),SEARCH(",",SUBSTITUTE(L21,LEFT(L21,SEARCH(",",L21)),""))),""))),""),SEARCH(")",SUBSTITUTE(SUBSTITUTE(SUBSTITUTE(L21,LEFT(L21,SEARCH(",",L21)),""),LEFT(SUBSTITUTE(L21,LEFT(L21,SEARCH(",",L21)),""),SEARCH(",",SUBSTITUTE(L21,LEFT(L21,SEARCH(",",L21)),""))),""),LEFT(SUBSTITUTE(SUBSTITUTE(L21,LEFT(L21,SEARCH(",",L21)),""),LEFT(SUBSTITUTE(L21,LEFT(L21,SEARCH(",",L21)),""),SEARCH(",",SUBSTITUTE(L21,LEFT(L21,SEARCH(",",L21)),""))),""),SEARCH(",",SUBSTITUTE(SUBSTITUTE(L21,LEFT(L21,SEARCH(",",L21)),""),LEFT(SUBSTITUTE(L21,LEFT(L21,SEARCH(",",L21)),""),SEARCH(",",SUBSTITUTE(L21,LEFT(L21,SEARCH(",",L21)),""))),""))),""))))),""),")",""),VLOOKUP(L21,Breachs!B:D,3,FALSE))))</f>
        <v/>
      </c>
      <c r="R21" s="108" t="str">
        <f>IF(G21=5,IF(ISNUMBER(FIND(")",M21)),"20"&amp;SUBSTITUTE(SUBSTITUTE(LEFT(SUBSTITUTE(SUBSTITUTE(SUBSTITUTE(S21,LEFT(S21,SEARCH(",",S21)),""),LEFT(SUBSTITUTE(S21,LEFT(S21,SEARCH(",",S21)),""),SEARCH(",",SUBSTITUTE(S21,LEFT(S21,SEARCH(",",S21)),""))),""),LEFT(SUBSTITUTE(SUBSTITUTE(S21,LEFT(S21,SEARCH(",",S21)),""),LEFT(SUBSTITUTE(S21,LEFT(S21,SEARCH(",",S21)),""),SEARCH(",",SUBSTITUTE(S21,LEFT(S21,SEARCH(",",S21)),""))),""),SEARCH(",",SUBSTITUTE(SUBSTITUTE(S21,LEFT(S21,SEARCH(",",S21)),""),LEFT(SUBSTITUTE(S21,LEFT(S21,SEARCH(",",S21)),""),SEARCH(",",SUBSTITUTE(S21,LEFT(S21,SEARCH(",",S21)),""))),""))),""),SEARCH(")",SUBSTITUTE(SUBSTITUTE(SUBSTITUTE(S21,LEFT(S21,SEARCH(",",S21)),""),LEFT(SUBSTITUTE(S21,LEFT(S21,SEARCH(",",S21)),""),SEARCH(",",SUBSTITUTE(S21,LEFT(S21,SEARCH(",",S21)),""))),""),LEFT(SUBSTITUTE(SUBSTITUTE(S21,LEFT(S21,SEARCH(",",S21)),""),LEFT(SUBSTITUTE(S21,LEFT(S21,SEARCH(",",S21)),""),SEARCH(",",SUBSTITUTE(S21,LEFT(S21,SEARCH(",",S21)),""))),""),SEARCH(",",SUBSTITUTE(SUBSTITUTE(S21,LEFT(S21,SEARCH(",",S21)),""),LEFT(SUBSTITUTE(S21,LEFT(S21,SEARCH(",",S21)),""),SEARCH(",",SUBSTITUTE(S21,LEFT(S21,SEARCH(",",S21)),""))),""))),""))),LEFT(LEFT(SUBSTITUTE(SUBSTITUTE(SUBSTITUTE(S21,LEFT(S21,SEARCH(",",S21)),""),LEFT(SUBSTITUTE(S21,LEFT(S21,SEARCH(",",S21)),""),SEARCH(",",SUBSTITUTE(S21,LEFT(S21,SEARCH(",",S21)),""))),""),LEFT(SUBSTITUTE(SUBSTITUTE(S21,LEFT(S21,SEARCH(",",S21)),""),LEFT(SUBSTITUTE(S21,LEFT(S21,SEARCH(",",S21)),""),SEARCH(",",SUBSTITUTE(S21,LEFT(S21,SEARCH(",",S21)),""))),""),SEARCH(",",SUBSTITUTE(SUBSTITUTE(S21,LEFT(S21,SEARCH(",",S21)),""),LEFT(SUBSTITUTE(S21,LEFT(S21,SEARCH(",",S21)),""),SEARCH(",",SUBSTITUTE(S21,LEFT(S21,SEARCH(",",S21)),""))),""))),""),SEARCH(")",SUBSTITUTE(SUBSTITUTE(SUBSTITUTE(S21,LEFT(S21,SEARCH(",",S21)),""),LEFT(SUBSTITUTE(S21,LEFT(S21,SEARCH(",",S21)),""),SEARCH(",",SUBSTITUTE(S21,LEFT(S21,SEARCH(",",S21)),""))),""),LEFT(SUBSTITUTE(SUBSTITUTE(S21,LEFT(S21,SEARCH(",",S21)),""),LEFT(SUBSTITUTE(S21,LEFT(S21,SEARCH(",",S21)),""),SEARCH(",",SUBSTITUTE(S21,LEFT(S21,SEARCH(",",S21)),""))),""),SEARCH(",",SUBSTITUTE(SUBSTITUTE(S21,LEFT(S21,SEARCH(",",S21)),""),LEFT(SUBSTITUTE(S21,LEFT(S21,SEARCH(",",S21)),""),SEARCH(",",SUBSTITUTE(S21,LEFT(S21,SEARCH(",",S21)),""))),""))),""))),SEARCH("'",LEFT(SUBSTITUTE(SUBSTITUTE(SUBSTITUTE(S21,LEFT(S21,SEARCH(",",S21)),""),LEFT(SUBSTITUTE(S21,LEFT(S21,SEARCH(",",S21)),""),SEARCH(",",SUBSTITUTE(S21,LEFT(S21,SEARCH(",",S21)),""))),""),LEFT(SUBSTITUTE(SUBSTITUTE(S21,LEFT(S21,SEARCH(",",S21)),""),LEFT(SUBSTITUTE(S21,LEFT(S21,SEARCH(",",S21)),""),SEARCH(",",SUBSTITUTE(S21,LEFT(S21,SEARCH(",",S21)),""))),""),SEARCH(",",SUBSTITUTE(SUBSTITUTE(S21,LEFT(S21,SEARCH(",",S21)),""),LEFT(SUBSTITUTE(S21,LEFT(S21,SEARCH(",",S21)),""),SEARCH(",",SUBSTITUTE(S21,LEFT(S21,SEARCH(",",S21)),""))),""))),""),SEARCH(")",SUBSTITUTE(SUBSTITUTE(SUBSTITUTE(S21,LEFT(S21,SEARCH(",",S21)),""),LEFT(SUBSTITUTE(S21,LEFT(S21,SEARCH(",",S21)),""),SEARCH(",",SUBSTITUTE(S21,LEFT(S21,SEARCH(",",S21)),""))),""),LEFT(SUBSTITUTE(SUBSTITUTE(S21,LEFT(S21,SEARCH(",",S21)),""),LEFT(SUBSTITUTE(S21,LEFT(S21,SEARCH(",",S21)),""),SEARCH(",",SUBSTITUTE(S21,LEFT(S21,SEARCH(",",S21)),""))),""),SEARCH(",",SUBSTITUTE(SUBSTITUTE(S21,LEFT(S21,SEARCH(",",S21)),""),LEFT(SUBSTITUTE(S21,LEFT(S21,SEARCH(",",S21)),""),SEARCH(",",SUBSTITUTE(S21,LEFT(S21,SEARCH(",",S21)),""))),""))),""))))),""),")",""),VLOOKUP(M21,Breachs!B:D,3,FALSE)),"")</f>
        <v/>
      </c>
      <c r="S21" s="108" t="e">
        <f t="shared" si="4"/>
        <v>#VALUE!</v>
      </c>
      <c r="T21" s="108" t="str">
        <f>IF(F21="","",IF(ISNUMBER(FIND("'",I21)),VLOOKUP(SUBSTITUTE(RIGHT(LEFT(I21,SEARCH("'",I21)),5)," '",""),Breachs!P:Q,2,FALSE),VLOOKUP(I21,Breachs!B:D,2,FALSE)))</f>
        <v>Janeiro</v>
      </c>
      <c r="U21" s="108" t="str">
        <f>IF(G21&lt;2,"",IF(ISNUMBER(FIND("'",J21)),VLOOKUP(SUBSTITUTE(RIGHT(LEFT(J21,SEARCH("'",J21)),5)," '",""),Breachs!P:Q,2,FALSE),VLOOKUP(J21,Breachs!B:D,2,FALSE)))</f>
        <v>Janeiro</v>
      </c>
      <c r="V21" s="107" t="str">
        <f>IF(G21&lt;3,"",IF(ISNUMBER(FIND("'",K21)),VLOOKUP(SUBSTITUTE(RIGHT(LEFT(K21,SEARCH("'",K21)),5)," '",""),Breachs!P:Q,2,FALSE),VLOOKUP(K21,Breachs!B:D,2,FALSE)))</f>
        <v>Janeiro</v>
      </c>
      <c r="W21" s="107" t="str">
        <f>IF(G21&lt;4,"",IF(ISNUMBER(FIND("'",L21)),VLOOKUP(SUBSTITUTE(RIGHT(LEFT(L21,SEARCH("'",L21)),5)," '",""),Breachs!P:Q,2,FALSE),VLOOKUP(L21,Breachs!B:D,2,FALSE)))</f>
        <v/>
      </c>
      <c r="X21" s="107" t="str">
        <f>IF(G21&lt;5,"",IF(ISNUMBER(FIND("'",M21)),VLOOKUP(SUBSTITUTE(RIGHT(LEFT(M21,SEARCH("'",M21)),5)," '",""),Breachs!P:Q,2,FALSE),VLOOKUP(M21,Breachs!B:D,2,FALSE)))</f>
        <v/>
      </c>
      <c r="Y21" s="34" t="str">
        <f>IFERROR(VLOOKUP(B21,BGU!A:B,2),"")</f>
        <v>CLAUDETE DALL AGNOL BERTUZZI</v>
      </c>
      <c r="Z21" s="34" t="str">
        <f>TEXT(IFERROR(VLOOKUP(B21,BGU!A:C,3),""),"0000-000-000-0000")</f>
        <v>0592-000-000-0000</v>
      </c>
      <c r="AA21" s="34" t="str">
        <f t="shared" si="5"/>
        <v>0592</v>
      </c>
      <c r="AB21" s="34" t="str">
        <f>IFERROR(VLOOKUP(B21,BGU!A:F,6),"")</f>
        <v>00540</v>
      </c>
      <c r="AC21" s="34" t="str">
        <f>IFERROR(VLOOKUP(B21,BGU!A:G,7),"")</f>
        <v>GERENTE GERAL</v>
      </c>
      <c r="AD21" s="34" t="str">
        <f t="shared" si="6"/>
        <v>000</v>
      </c>
    </row>
    <row r="22" spans="1:30" ht="15" customHeight="1" x14ac:dyDescent="0.25">
      <c r="A22" s="33" t="s">
        <v>335</v>
      </c>
      <c r="B22" s="33" t="s">
        <v>4174</v>
      </c>
      <c r="C22" s="37" t="s">
        <v>27938</v>
      </c>
      <c r="F22" s="33" t="s">
        <v>27999</v>
      </c>
      <c r="G22" s="31">
        <f t="shared" si="0"/>
        <v>1</v>
      </c>
      <c r="H22" s="31" t="b">
        <f t="shared" si="7"/>
        <v>1</v>
      </c>
      <c r="I22" s="105" t="str">
        <f t="shared" si="8"/>
        <v>No title (19 Mar '17): http://pastebin.com/95mAAShM</v>
      </c>
      <c r="J22" s="105" t="str">
        <f t="shared" si="9"/>
        <v/>
      </c>
      <c r="K22" s="106" t="str">
        <f t="shared" si="1"/>
        <v/>
      </c>
      <c r="L22" s="106" t="str">
        <f t="shared" si="2"/>
        <v/>
      </c>
      <c r="M22" s="105" t="str">
        <f t="shared" si="3"/>
        <v/>
      </c>
      <c r="N22" s="107" t="str">
        <f>IF(F22="","",IF(ISNUMBER(FIND(")",I22)),"20"&amp;SUBSTITUTE(RIGHT(SUBSTITUTE(LEFT(F22,SEARCH(")",F22)),LEFT(LEFT(F22,SEARCH(")",F22)),SEARCH("(",LEFT(F22,SEARCH(")",F22)))),""),3),")",""),VLOOKUP(I22,Breachs!B:D,3,FALSE)))</f>
        <v>2017</v>
      </c>
      <c r="O22" s="108" t="str">
        <f>IF(G22&lt;2,"",IF(G22&gt;2,IF(ISNUMBER(FIND(")",J22)),"20"&amp;SUBSTITUTE(SUBSTITUTE(LEFT(LEFT(SUBSTITUTE(F22,LEFT(F22,SEARCH(",",F22)),""),SEARCH(",",SUBSTITUTE(F22,LEFT(F22,SEARCH(",",F22)),""))),SEARCH(")",LEFT(SUBSTITUTE(F22,LEFT(F22,SEARCH(",",F22)),""),SEARCH(",",SUBSTITUTE(F22,LEFT(F22,SEARCH(",",F22)),""))))),LEFT(LEFT(LEFT(SUBSTITUTE(F22,LEFT(F22,SEARCH(",",F22)),""),SEARCH(",",SUBSTITUTE(F22,LEFT(F22,SEARCH(",",F22)),""))),SEARCH(")",LEFT(SUBSTITUTE(F22,LEFT(F22,SEARCH(",",F22)),""),SEARCH(",",SUBSTITUTE(F22,LEFT(F22,SEARCH(",",F22)),""))))),SEARCH("'",LEFT(LEFT(SUBSTITUTE(F22,LEFT(F22,SEARCH(",",F22)),""),SEARCH(",",SUBSTITUTE(F22,LEFT(F22,SEARCH(",",F22)),""))),SEARCH(")",LEFT(SUBSTITUTE(F22,LEFT(F22,SEARCH(",",F22)),""),SEARCH(",",SUBSTITUTE(F22,LEFT(F22,SEARCH(",",F22)),""))))))),""),")",""),VLOOKUP(J22,Breachs!B:D,3,FALSE)),IF(ISNUMBER(FIND(")",J22)),"20"&amp;SUBSTITUTE(LEFT(SUBSTITUTE(SUBSTITUTE(F22,LEFT(F22,SEARCH(",",F22)),""),LEFT(SUBSTITUTE(F22,LEFT(F22,SEARCH(",",F22)),""),SEARCH("'",SUBSTITUTE(F22,LEFT(F22,SEARCH(",",F22)),""))),""),SEARCH(")",SUBSTITUTE(SUBSTITUTE(F22,LEFT(F22,SEARCH(",",F22)),""),LEFT(SUBSTITUTE(F22,LEFT(F22,SEARCH(",",F22)),""),SEARCH("'",SUBSTITUTE(F22,LEFT(F22,SEARCH(",",F22)),""))),""))),")",""),VLOOKUP(J22,Breachs!B:D,3,FALSE))))</f>
        <v/>
      </c>
      <c r="P22" s="108" t="str">
        <f>IF(G22&lt;3,"",IF(G22&gt;3,IF(ISNUMBER(FIND(")",K22)),"20"&amp;SUBSTITUTE(SUBSTITUTE(LEFT(LEFT(SUBSTITUTE(SUBSTITUTE(F22,LEFT(F22,SEARCH(",",F22)),""),LEFT(SUBSTITUTE(F22,LEFT(F22,SEARCH(",",F22)),""),SEARCH(",",SUBSTITUTE(F22,LEFT(F22,SEARCH(",",F22)),""))),""),SEARCH(",",SUBSTITUTE(SUBSTITUTE(F22,LEFT(F22,SEARCH(",",F22)),""),LEFT(SUBSTITUTE(F22,LEFT(F22,SEARCH(",",F22)),""),SEARCH(",",SUBSTITUTE(F22,LEFT(F22,SEARCH(",",F22)),""))),""))),SEARCH(")",LEFT(SUBSTITUTE(SUBSTITUTE(F22,LEFT(F22,SEARCH(",",F22)),""),LEFT(SUBSTITUTE(F22,LEFT(F22,SEARCH(",",F22)),""),SEARCH(",",SUBSTITUTE(F22,LEFT(F22,SEARCH(",",F22)),""))),""),SEARCH(",",SUBSTITUTE(SUBSTITUTE(F22,LEFT(F22,SEARCH(",",F22)),""),LEFT(SUBSTITUTE(F22,LEFT(F22,SEARCH(",",F22)),""),SEARCH(",",SUBSTITUTE(F22,LEFT(F22,SEARCH(",",F22)),""))),""))))),LEFT(LEFT(LEFT(SUBSTITUTE(SUBSTITUTE(F22,LEFT(F22,SEARCH(",",F22)),""),LEFT(SUBSTITUTE(F22,LEFT(F22,SEARCH(",",F22)),""),SEARCH(",",SUBSTITUTE(F22,LEFT(F22,SEARCH(",",F22)),""))),""),SEARCH(",",SUBSTITUTE(SUBSTITUTE(F22,LEFT(F22,SEARCH(",",F22)),""),LEFT(SUBSTITUTE(F22,LEFT(F22,SEARCH(",",F22)),""),SEARCH(",",SUBSTITUTE(F22,LEFT(F22,SEARCH(",",F22)),""))),""))),SEARCH(")",LEFT(SUBSTITUTE(SUBSTITUTE(F22,LEFT(F22,SEARCH(",",F22)),""),LEFT(SUBSTITUTE(F22,LEFT(F22,SEARCH(",",F22)),""),SEARCH(",",SUBSTITUTE(F22,LEFT(F22,SEARCH(",",F22)),""))),""),SEARCH(",",SUBSTITUTE(SUBSTITUTE(F22,LEFT(F22,SEARCH(",",F22)),""),LEFT(SUBSTITUTE(F22,LEFT(F22,SEARCH(",",F22)),""),SEARCH(",",SUBSTITUTE(F22,LEFT(F22,SEARCH(",",F22)),""))),""))))),SEARCH("'",LEFT(LEFT(SUBSTITUTE(SUBSTITUTE(F22,LEFT(F22,SEARCH(",",F22)),""),LEFT(SUBSTITUTE(F22,LEFT(F22,SEARCH(",",F22)),""),SEARCH(",",SUBSTITUTE(F22,LEFT(F22,SEARCH(",",F22)),""))),""),SEARCH(",",SUBSTITUTE(SUBSTITUTE(F22,LEFT(F22,SEARCH(",",F22)),""),LEFT(SUBSTITUTE(F22,LEFT(F22,SEARCH(",",F22)),""),SEARCH(",",SUBSTITUTE(F22,LEFT(F22,SEARCH(",",F22)),""))),""))),SEARCH(")",LEFT(SUBSTITUTE(SUBSTITUTE(F22,LEFT(F22,SEARCH(",",F22)),""),LEFT(SUBSTITUTE(F22,LEFT(F22,SEARCH(",",F22)),""),SEARCH(",",SUBSTITUTE(F22,LEFT(F22,SEARCH(",",F22)),""))),""),SEARCH(",",SUBSTITUTE(SUBSTITUTE(F22,LEFT(F22,SEARCH(",",F22)),""),LEFT(SUBSTITUTE(F22,LEFT(F22,SEARCH(",",F22)),""),SEARCH(",",SUBSTITUTE(F22,LEFT(F22,SEARCH(",",F22)),""))),""))))))),""),")",""),VLOOKUP(K22,Breachs!B:D,3,FALSE)),IF(ISNUMBER(FIND(")",K22)),"20"&amp;SUBSTITUTE(SUBSTITUTE(LEFT(SUBSTITUTE(SUBSTITUTE(F22,LEFT(F22,SEARCH(",",F22)),""),LEFT(SUBSTITUTE(F22,LEFT(F22,SEARCH(",",F22)),""),SEARCH(",",SUBSTITUTE(F22,LEFT(F22,SEARCH(",",F22)),""))),""),SEARCH(")",SUBSTITUTE(SUBSTITUTE(F22,LEFT(F22,SEARCH(",",F22)),""),LEFT(SUBSTITUTE(F22,LEFT(F22,SEARCH(",",F22)),""),SEARCH(",",SUBSTITUTE(F22,LEFT(F22,SEARCH(",",F22)),""))),""))),LEFT(LEFT(SUBSTITUTE(SUBSTITUTE(F22,LEFT(F22,SEARCH(",",F22)),""),LEFT(SUBSTITUTE(F22,LEFT(F22,SEARCH(",",F22)),""),SEARCH(",",SUBSTITUTE(F22,LEFT(F22,SEARCH(",",F22)),""))),""),SEARCH(")",SUBSTITUTE(SUBSTITUTE(F22,LEFT(F22,SEARCH(",",F22)),""),LEFT(SUBSTITUTE(F22,LEFT(F22,SEARCH(",",F22)),""),SEARCH(",",SUBSTITUTE(F22,LEFT(F22,SEARCH(",",F22)),""))),""))),SEARCH("'",LEFT(SUBSTITUTE(SUBSTITUTE(F22,LEFT(F22,SEARCH(",",F22)),""),LEFT(SUBSTITUTE(F22,LEFT(F22,SEARCH(",",F22)),""),SEARCH(",",SUBSTITUTE(F22,LEFT(F22,SEARCH(",",F22)),""))),""),SEARCH(")",SUBSTITUTE(SUBSTITUTE(F22,LEFT(F22,SEARCH(",",F22)),""),LEFT(SUBSTITUTE(F22,LEFT(F22,SEARCH(",",F22)),""),SEARCH(",",SUBSTITUTE(F22,LEFT(F22,SEARCH(",",F22)),""))),""))))),""),")",""),VLOOKUP(K22,Breachs!B:D,3,FALSE))))</f>
        <v/>
      </c>
      <c r="Q22" s="108" t="str">
        <f>IF(G22&lt;4,"",IF(G22&gt;4,IF(ISNUMBER(FIND(")",L22)),"20"&amp;SUBSTITUTE(SUBSTITUTE(LEFT(SUBSTITUTE(SUBSTITUTE(SUBSTITUTE(L22,LEFT(L22,SEARCH(",",L22)),""),LEFT(SUBSTITUTE(L22,LEFT(L22,SEARCH(",",L22)),""),SEARCH(",",SUBSTITUTE(L22,LEFT(L22,SEARCH(",",L22)),""))),""),LEFT(SUBSTITUTE(SUBSTITUTE(L22,LEFT(L22,SEARCH(",",L22)),""),LEFT(SUBSTITUTE(L22,LEFT(L22,SEARCH(",",L22)),""),SEARCH(",",SUBSTITUTE(L22,LEFT(L22,SEARCH(",",L22)),""))),""),SEARCH(",",SUBSTITUTE(SUBSTITUTE(L22,LEFT(L22,SEARCH(",",L22)),""),LEFT(SUBSTITUTE(L22,LEFT(L22,SEARCH(",",L22)),""),SEARCH(",",SUBSTITUTE(L22,LEFT(L22,SEARCH(",",L22)),""))),""))),""),SEARCH(")",SUBSTITUTE(SUBSTITUTE(SUBSTITUTE(L22,LEFT(L22,SEARCH(",",L22)),""),LEFT(SUBSTITUTE(L22,LEFT(L22,SEARCH(",",L22)),""),SEARCH(",",SUBSTITUTE(L22,LEFT(L22,SEARCH(",",L22)),""))),""),LEFT(SUBSTITUTE(SUBSTITUTE(L22,LEFT(L22,SEARCH(",",L22)),""),LEFT(SUBSTITUTE(L22,LEFT(L22,SEARCH(",",L22)),""),SEARCH(",",SUBSTITUTE(L22,LEFT(L22,SEARCH(",",L22)),""))),""),SEARCH(",",SUBSTITUTE(SUBSTITUTE(L22,LEFT(L22,SEARCH(",",L22)),""),LEFT(SUBSTITUTE(L22,LEFT(L22,SEARCH(",",L22)),""),SEARCH(",",SUBSTITUTE(L22,LEFT(L22,SEARCH(",",L22)),""))),""))),""))),LEFT(LEFT(SUBSTITUTE(SUBSTITUTE(SUBSTITUTE(L22,LEFT(L22,SEARCH(",",L22)),""),LEFT(SUBSTITUTE(L22,LEFT(L22,SEARCH(",",L22)),""),SEARCH(",",SUBSTITUTE(L22,LEFT(L22,SEARCH(",",L22)),""))),""),LEFT(SUBSTITUTE(SUBSTITUTE(L22,LEFT(L22,SEARCH(",",L22)),""),LEFT(SUBSTITUTE(L22,LEFT(L22,SEARCH(",",L22)),""),SEARCH(",",SUBSTITUTE(L22,LEFT(L22,SEARCH(",",L22)),""))),""),SEARCH(",",SUBSTITUTE(SUBSTITUTE(L22,LEFT(L22,SEARCH(",",L22)),""),LEFT(SUBSTITUTE(L22,LEFT(L22,SEARCH(",",L22)),""),SEARCH(",",SUBSTITUTE(L22,LEFT(L22,SEARCH(",",L22)),""))),""))),""),SEARCH(")",SUBSTITUTE(SUBSTITUTE(SUBSTITUTE(L22,LEFT(L22,SEARCH(",",L22)),""),LEFT(SUBSTITUTE(L22,LEFT(L22,SEARCH(",",L22)),""),SEARCH(",",SUBSTITUTE(L22,LEFT(L22,SEARCH(",",L22)),""))),""),LEFT(SUBSTITUTE(SUBSTITUTE(L22,LEFT(L22,SEARCH(",",L22)),""),LEFT(SUBSTITUTE(L22,LEFT(L22,SEARCH(",",L22)),""),SEARCH(",",SUBSTITUTE(L22,LEFT(L22,SEARCH(",",L22)),""))),""),SEARCH(",",SUBSTITUTE(SUBSTITUTE(L22,LEFT(L22,SEARCH(",",L22)),""),LEFT(SUBSTITUTE(L22,LEFT(L22,SEARCH(",",L22)),""),SEARCH(",",SUBSTITUTE(L22,LEFT(L22,SEARCH(",",L22)),""))),""))),""))),SEARCH("'",LEFT(SUBSTITUTE(SUBSTITUTE(SUBSTITUTE(L22,LEFT(L22,SEARCH(",",L22)),""),LEFT(SUBSTITUTE(L22,LEFT(L22,SEARCH(",",L22)),""),SEARCH(",",SUBSTITUTE(L22,LEFT(L22,SEARCH(",",L22)),""))),""),LEFT(SUBSTITUTE(SUBSTITUTE(L22,LEFT(L22,SEARCH(",",L22)),""),LEFT(SUBSTITUTE(L22,LEFT(L22,SEARCH(",",L22)),""),SEARCH(",",SUBSTITUTE(L22,LEFT(L22,SEARCH(",",L22)),""))),""),SEARCH(",",SUBSTITUTE(SUBSTITUTE(L22,LEFT(L22,SEARCH(",",L22)),""),LEFT(SUBSTITUTE(L22,LEFT(L22,SEARCH(",",L22)),""),SEARCH(",",SUBSTITUTE(L22,LEFT(L22,SEARCH(",",L22)),""))),""))),""),SEARCH(")",SUBSTITUTE(SUBSTITUTE(SUBSTITUTE(L22,LEFT(L22,SEARCH(",",L22)),""),LEFT(SUBSTITUTE(L22,LEFT(L22,SEARCH(",",L22)),""),SEARCH(",",SUBSTITUTE(L22,LEFT(L22,SEARCH(",",L22)),""))),""),LEFT(SUBSTITUTE(SUBSTITUTE(L22,LEFT(L22,SEARCH(",",L22)),""),LEFT(SUBSTITUTE(L22,LEFT(L22,SEARCH(",",L22)),""),SEARCH(",",SUBSTITUTE(L22,LEFT(L22,SEARCH(",",L22)),""))),""),SEARCH(",",SUBSTITUTE(SUBSTITUTE(L22,LEFT(L22,SEARCH(",",L22)),""),LEFT(SUBSTITUTE(L22,LEFT(L22,SEARCH(",",L22)),""),SEARCH(",",SUBSTITUTE(L22,LEFT(L22,SEARCH(",",L22)),""))),""))),""))))),""),")",""),VLOOKUP(L22,Breachs!B:D,3,FALSE)),IF(ISNUMBER(FIND(")",L22)),"20"&amp;SUBSTITUTE(SUBSTITUTE(LEFT(SUBSTITUTE(SUBSTITUTE(SUBSTITUTE(L22,LEFT(L22,SEARCH(",",L22)),""),LEFT(SUBSTITUTE(L22,LEFT(L22,SEARCH(",",L22)),""),SEARCH(",",SUBSTITUTE(L22,LEFT(L22,SEARCH(",",L22)),""))),""),LEFT(SUBSTITUTE(SUBSTITUTE(L22,LEFT(L22,SEARCH(",",L22)),""),LEFT(SUBSTITUTE(L22,LEFT(L22,SEARCH(",",L22)),""),SEARCH(",",SUBSTITUTE(L22,LEFT(L22,SEARCH(",",L22)),""))),""),SEARCH(",",SUBSTITUTE(SUBSTITUTE(L22,LEFT(L22,SEARCH(",",L22)),""),LEFT(SUBSTITUTE(L22,LEFT(L22,SEARCH(",",L22)),""),SEARCH(",",SUBSTITUTE(L22,LEFT(L22,SEARCH(",",L22)),""))),""))),""),SEARCH(")",SUBSTITUTE(SUBSTITUTE(SUBSTITUTE(L22,LEFT(L22,SEARCH(",",L22)),""),LEFT(SUBSTITUTE(L22,LEFT(L22,SEARCH(",",L22)),""),SEARCH(",",SUBSTITUTE(L22,LEFT(L22,SEARCH(",",L22)),""))),""),LEFT(SUBSTITUTE(SUBSTITUTE(L22,LEFT(L22,SEARCH(",",L22)),""),LEFT(SUBSTITUTE(L22,LEFT(L22,SEARCH(",",L22)),""),SEARCH(",",SUBSTITUTE(L22,LEFT(L22,SEARCH(",",L22)),""))),""),SEARCH(",",SUBSTITUTE(SUBSTITUTE(L22,LEFT(L22,SEARCH(",",L22)),""),LEFT(SUBSTITUTE(L22,LEFT(L22,SEARCH(",",L22)),""),SEARCH(",",SUBSTITUTE(L22,LEFT(L22,SEARCH(",",L22)),""))),""))),""))),LEFT(LEFT(SUBSTITUTE(SUBSTITUTE(SUBSTITUTE(L22,LEFT(L22,SEARCH(",",L22)),""),LEFT(SUBSTITUTE(L22,LEFT(L22,SEARCH(",",L22)),""),SEARCH(",",SUBSTITUTE(L22,LEFT(L22,SEARCH(",",L22)),""))),""),LEFT(SUBSTITUTE(SUBSTITUTE(L22,LEFT(L22,SEARCH(",",L22)),""),LEFT(SUBSTITUTE(L22,LEFT(L22,SEARCH(",",L22)),""),SEARCH(",",SUBSTITUTE(L22,LEFT(L22,SEARCH(",",L22)),""))),""),SEARCH(",",SUBSTITUTE(SUBSTITUTE(L22,LEFT(L22,SEARCH(",",L22)),""),LEFT(SUBSTITUTE(L22,LEFT(L22,SEARCH(",",L22)),""),SEARCH(",",SUBSTITUTE(L22,LEFT(L22,SEARCH(",",L22)),""))),""))),""),SEARCH(")",SUBSTITUTE(SUBSTITUTE(SUBSTITUTE(L22,LEFT(L22,SEARCH(",",L22)),""),LEFT(SUBSTITUTE(L22,LEFT(L22,SEARCH(",",L22)),""),SEARCH(",",SUBSTITUTE(L22,LEFT(L22,SEARCH(",",L22)),""))),""),LEFT(SUBSTITUTE(SUBSTITUTE(L22,LEFT(L22,SEARCH(",",L22)),""),LEFT(SUBSTITUTE(L22,LEFT(L22,SEARCH(",",L22)),""),SEARCH(",",SUBSTITUTE(L22,LEFT(L22,SEARCH(",",L22)),""))),""),SEARCH(",",SUBSTITUTE(SUBSTITUTE(L22,LEFT(L22,SEARCH(",",L22)),""),LEFT(SUBSTITUTE(L22,LEFT(L22,SEARCH(",",L22)),""),SEARCH(",",SUBSTITUTE(L22,LEFT(L22,SEARCH(",",L22)),""))),""))),""))),SEARCH("'",LEFT(SUBSTITUTE(SUBSTITUTE(SUBSTITUTE(L22,LEFT(L22,SEARCH(",",L22)),""),LEFT(SUBSTITUTE(L22,LEFT(L22,SEARCH(",",L22)),""),SEARCH(",",SUBSTITUTE(L22,LEFT(L22,SEARCH(",",L22)),""))),""),LEFT(SUBSTITUTE(SUBSTITUTE(L22,LEFT(L22,SEARCH(",",L22)),""),LEFT(SUBSTITUTE(L22,LEFT(L22,SEARCH(",",L22)),""),SEARCH(",",SUBSTITUTE(L22,LEFT(L22,SEARCH(",",L22)),""))),""),SEARCH(",",SUBSTITUTE(SUBSTITUTE(L22,LEFT(L22,SEARCH(",",L22)),""),LEFT(SUBSTITUTE(L22,LEFT(L22,SEARCH(",",L22)),""),SEARCH(",",SUBSTITUTE(L22,LEFT(L22,SEARCH(",",L22)),""))),""))),""),SEARCH(")",SUBSTITUTE(SUBSTITUTE(SUBSTITUTE(L22,LEFT(L22,SEARCH(",",L22)),""),LEFT(SUBSTITUTE(L22,LEFT(L22,SEARCH(",",L22)),""),SEARCH(",",SUBSTITUTE(L22,LEFT(L22,SEARCH(",",L22)),""))),""),LEFT(SUBSTITUTE(SUBSTITUTE(L22,LEFT(L22,SEARCH(",",L22)),""),LEFT(SUBSTITUTE(L22,LEFT(L22,SEARCH(",",L22)),""),SEARCH(",",SUBSTITUTE(L22,LEFT(L22,SEARCH(",",L22)),""))),""),SEARCH(",",SUBSTITUTE(SUBSTITUTE(L22,LEFT(L22,SEARCH(",",L22)),""),LEFT(SUBSTITUTE(L22,LEFT(L22,SEARCH(",",L22)),""),SEARCH(",",SUBSTITUTE(L22,LEFT(L22,SEARCH(",",L22)),""))),""))),""))))),""),")",""),VLOOKUP(L22,Breachs!B:D,3,FALSE))))</f>
        <v/>
      </c>
      <c r="R22" s="108" t="str">
        <f>IF(G22=5,IF(ISNUMBER(FIND(")",M22)),"20"&amp;SUBSTITUTE(SUBSTITUTE(LEFT(SUBSTITUTE(SUBSTITUTE(SUBSTITUTE(S22,LEFT(S22,SEARCH(",",S22)),""),LEFT(SUBSTITUTE(S22,LEFT(S22,SEARCH(",",S22)),""),SEARCH(",",SUBSTITUTE(S22,LEFT(S22,SEARCH(",",S22)),""))),""),LEFT(SUBSTITUTE(SUBSTITUTE(S22,LEFT(S22,SEARCH(",",S22)),""),LEFT(SUBSTITUTE(S22,LEFT(S22,SEARCH(",",S22)),""),SEARCH(",",SUBSTITUTE(S22,LEFT(S22,SEARCH(",",S22)),""))),""),SEARCH(",",SUBSTITUTE(SUBSTITUTE(S22,LEFT(S22,SEARCH(",",S22)),""),LEFT(SUBSTITUTE(S22,LEFT(S22,SEARCH(",",S22)),""),SEARCH(",",SUBSTITUTE(S22,LEFT(S22,SEARCH(",",S22)),""))),""))),""),SEARCH(")",SUBSTITUTE(SUBSTITUTE(SUBSTITUTE(S22,LEFT(S22,SEARCH(",",S22)),""),LEFT(SUBSTITUTE(S22,LEFT(S22,SEARCH(",",S22)),""),SEARCH(",",SUBSTITUTE(S22,LEFT(S22,SEARCH(",",S22)),""))),""),LEFT(SUBSTITUTE(SUBSTITUTE(S22,LEFT(S22,SEARCH(",",S22)),""),LEFT(SUBSTITUTE(S22,LEFT(S22,SEARCH(",",S22)),""),SEARCH(",",SUBSTITUTE(S22,LEFT(S22,SEARCH(",",S22)),""))),""),SEARCH(",",SUBSTITUTE(SUBSTITUTE(S22,LEFT(S22,SEARCH(",",S22)),""),LEFT(SUBSTITUTE(S22,LEFT(S22,SEARCH(",",S22)),""),SEARCH(",",SUBSTITUTE(S22,LEFT(S22,SEARCH(",",S22)),""))),""))),""))),LEFT(LEFT(SUBSTITUTE(SUBSTITUTE(SUBSTITUTE(S22,LEFT(S22,SEARCH(",",S22)),""),LEFT(SUBSTITUTE(S22,LEFT(S22,SEARCH(",",S22)),""),SEARCH(",",SUBSTITUTE(S22,LEFT(S22,SEARCH(",",S22)),""))),""),LEFT(SUBSTITUTE(SUBSTITUTE(S22,LEFT(S22,SEARCH(",",S22)),""),LEFT(SUBSTITUTE(S22,LEFT(S22,SEARCH(",",S22)),""),SEARCH(",",SUBSTITUTE(S22,LEFT(S22,SEARCH(",",S22)),""))),""),SEARCH(",",SUBSTITUTE(SUBSTITUTE(S22,LEFT(S22,SEARCH(",",S22)),""),LEFT(SUBSTITUTE(S22,LEFT(S22,SEARCH(",",S22)),""),SEARCH(",",SUBSTITUTE(S22,LEFT(S22,SEARCH(",",S22)),""))),""))),""),SEARCH(")",SUBSTITUTE(SUBSTITUTE(SUBSTITUTE(S22,LEFT(S22,SEARCH(",",S22)),""),LEFT(SUBSTITUTE(S22,LEFT(S22,SEARCH(",",S22)),""),SEARCH(",",SUBSTITUTE(S22,LEFT(S22,SEARCH(",",S22)),""))),""),LEFT(SUBSTITUTE(SUBSTITUTE(S22,LEFT(S22,SEARCH(",",S22)),""),LEFT(SUBSTITUTE(S22,LEFT(S22,SEARCH(",",S22)),""),SEARCH(",",SUBSTITUTE(S22,LEFT(S22,SEARCH(",",S22)),""))),""),SEARCH(",",SUBSTITUTE(SUBSTITUTE(S22,LEFT(S22,SEARCH(",",S22)),""),LEFT(SUBSTITUTE(S22,LEFT(S22,SEARCH(",",S22)),""),SEARCH(",",SUBSTITUTE(S22,LEFT(S22,SEARCH(",",S22)),""))),""))),""))),SEARCH("'",LEFT(SUBSTITUTE(SUBSTITUTE(SUBSTITUTE(S22,LEFT(S22,SEARCH(",",S22)),""),LEFT(SUBSTITUTE(S22,LEFT(S22,SEARCH(",",S22)),""),SEARCH(",",SUBSTITUTE(S22,LEFT(S22,SEARCH(",",S22)),""))),""),LEFT(SUBSTITUTE(SUBSTITUTE(S22,LEFT(S22,SEARCH(",",S22)),""),LEFT(SUBSTITUTE(S22,LEFT(S22,SEARCH(",",S22)),""),SEARCH(",",SUBSTITUTE(S22,LEFT(S22,SEARCH(",",S22)),""))),""),SEARCH(",",SUBSTITUTE(SUBSTITUTE(S22,LEFT(S22,SEARCH(",",S22)),""),LEFT(SUBSTITUTE(S22,LEFT(S22,SEARCH(",",S22)),""),SEARCH(",",SUBSTITUTE(S22,LEFT(S22,SEARCH(",",S22)),""))),""))),""),SEARCH(")",SUBSTITUTE(SUBSTITUTE(SUBSTITUTE(S22,LEFT(S22,SEARCH(",",S22)),""),LEFT(SUBSTITUTE(S22,LEFT(S22,SEARCH(",",S22)),""),SEARCH(",",SUBSTITUTE(S22,LEFT(S22,SEARCH(",",S22)),""))),""),LEFT(SUBSTITUTE(SUBSTITUTE(S22,LEFT(S22,SEARCH(",",S22)),""),LEFT(SUBSTITUTE(S22,LEFT(S22,SEARCH(",",S22)),""),SEARCH(",",SUBSTITUTE(S22,LEFT(S22,SEARCH(",",S22)),""))),""),SEARCH(",",SUBSTITUTE(SUBSTITUTE(S22,LEFT(S22,SEARCH(",",S22)),""),LEFT(SUBSTITUTE(S22,LEFT(S22,SEARCH(",",S22)),""),SEARCH(",",SUBSTITUTE(S22,LEFT(S22,SEARCH(",",S22)),""))),""))),""))))),""),")",""),VLOOKUP(M22,Breachs!B:D,3,FALSE)),"")</f>
        <v/>
      </c>
      <c r="S22" s="108" t="e">
        <f t="shared" si="4"/>
        <v>#VALUE!</v>
      </c>
      <c r="T22" s="108" t="str">
        <f>IF(F22="","",IF(ISNUMBER(FIND("'",I22)),VLOOKUP(SUBSTITUTE(RIGHT(LEFT(I22,SEARCH("'",I22)),5)," '",""),Breachs!P:Q,2,FALSE),VLOOKUP(I22,Breachs!B:D,2,FALSE)))</f>
        <v>Março</v>
      </c>
      <c r="U22" s="108" t="str">
        <f>IF(G22&lt;2,"",IF(ISNUMBER(FIND("'",J22)),VLOOKUP(SUBSTITUTE(RIGHT(LEFT(J22,SEARCH("'",J22)),5)," '",""),Breachs!P:Q,2,FALSE),VLOOKUP(J22,Breachs!B:D,2,FALSE)))</f>
        <v/>
      </c>
      <c r="V22" s="107" t="str">
        <f>IF(G22&lt;3,"",IF(ISNUMBER(FIND("'",K22)),VLOOKUP(SUBSTITUTE(RIGHT(LEFT(K22,SEARCH("'",K22)),5)," '",""),Breachs!P:Q,2,FALSE),VLOOKUP(K22,Breachs!B:D,2,FALSE)))</f>
        <v/>
      </c>
      <c r="W22" s="107" t="str">
        <f>IF(G22&lt;4,"",IF(ISNUMBER(FIND("'",L22)),VLOOKUP(SUBSTITUTE(RIGHT(LEFT(L22,SEARCH("'",L22)),5)," '",""),Breachs!P:Q,2,FALSE),VLOOKUP(L22,Breachs!B:D,2,FALSE)))</f>
        <v/>
      </c>
      <c r="X22" s="107" t="str">
        <f>IF(G22&lt;5,"",IF(ISNUMBER(FIND("'",M22)),VLOOKUP(SUBSTITUTE(RIGHT(LEFT(M22,SEARCH("'",M22)),5)," '",""),Breachs!P:Q,2,FALSE),VLOOKUP(M22,Breachs!B:D,2,FALSE)))</f>
        <v/>
      </c>
      <c r="Y22" s="34" t="str">
        <f>IFERROR(VLOOKUP(B22,BGU!A:B,2),"")</f>
        <v>MARIA CLEUSA PEREIRA</v>
      </c>
      <c r="Z22" s="34" t="str">
        <f>TEXT(IFERROR(VLOOKUP(B22,BGU!A:C,3),""),"0000-000-000-0000")</f>
        <v>0010-029-100-1100</v>
      </c>
      <c r="AA22" s="34" t="str">
        <f t="shared" si="5"/>
        <v>0010</v>
      </c>
      <c r="AB22" s="34" t="str">
        <f>IFERROR(VLOOKUP(B22,BGU!A:F,6),"")</f>
        <v>00011</v>
      </c>
      <c r="AC22" s="34" t="str">
        <f>IFERROR(VLOOKUP(B22,BGU!A:G,7),"")</f>
        <v>ANALISTA</v>
      </c>
      <c r="AD22" s="34" t="str">
        <f t="shared" si="6"/>
        <v>029</v>
      </c>
    </row>
    <row r="23" spans="1:30" ht="15" customHeight="1" x14ac:dyDescent="0.25">
      <c r="A23" s="33" t="s">
        <v>333</v>
      </c>
      <c r="B23" s="34" t="s">
        <v>250</v>
      </c>
      <c r="C23" s="33" t="s">
        <v>73</v>
      </c>
      <c r="D23" s="34" t="s">
        <v>362</v>
      </c>
      <c r="E23" s="34"/>
      <c r="F23" s="33" t="s">
        <v>22</v>
      </c>
      <c r="G23" s="31">
        <f t="shared" si="0"/>
        <v>1</v>
      </c>
      <c r="H23" s="31" t="b">
        <f t="shared" si="7"/>
        <v>0</v>
      </c>
      <c r="I23" s="105" t="str">
        <f t="shared" si="8"/>
        <v>Adobe</v>
      </c>
      <c r="J23" s="105" t="str">
        <f t="shared" si="9"/>
        <v/>
      </c>
      <c r="K23" s="106" t="str">
        <f t="shared" si="1"/>
        <v/>
      </c>
      <c r="L23" s="106" t="str">
        <f t="shared" si="2"/>
        <v/>
      </c>
      <c r="M23" s="105" t="str">
        <f t="shared" si="3"/>
        <v/>
      </c>
      <c r="N23" s="107">
        <f>IF(F23="","",IF(ISNUMBER(FIND(")",I23)),"20"&amp;SUBSTITUTE(RIGHT(SUBSTITUTE(LEFT(F23,SEARCH(")",F23)),LEFT(LEFT(F23,SEARCH(")",F23)),SEARCH("(",LEFT(F23,SEARCH(")",F23)))),""),3),")",""),VLOOKUP(I23,Breachs!B:D,3,FALSE)))</f>
        <v>2013</v>
      </c>
      <c r="O23" s="108" t="str">
        <f>IF(G23&lt;2,"",IF(G23&gt;2,IF(ISNUMBER(FIND(")",J23)),"20"&amp;SUBSTITUTE(SUBSTITUTE(LEFT(LEFT(SUBSTITUTE(F23,LEFT(F23,SEARCH(",",F23)),""),SEARCH(",",SUBSTITUTE(F23,LEFT(F23,SEARCH(",",F23)),""))),SEARCH(")",LEFT(SUBSTITUTE(F23,LEFT(F23,SEARCH(",",F23)),""),SEARCH(",",SUBSTITUTE(F23,LEFT(F23,SEARCH(",",F23)),""))))),LEFT(LEFT(LEFT(SUBSTITUTE(F23,LEFT(F23,SEARCH(",",F23)),""),SEARCH(",",SUBSTITUTE(F23,LEFT(F23,SEARCH(",",F23)),""))),SEARCH(")",LEFT(SUBSTITUTE(F23,LEFT(F23,SEARCH(",",F23)),""),SEARCH(",",SUBSTITUTE(F23,LEFT(F23,SEARCH(",",F23)),""))))),SEARCH("'",LEFT(LEFT(SUBSTITUTE(F23,LEFT(F23,SEARCH(",",F23)),""),SEARCH(",",SUBSTITUTE(F23,LEFT(F23,SEARCH(",",F23)),""))),SEARCH(")",LEFT(SUBSTITUTE(F23,LEFT(F23,SEARCH(",",F23)),""),SEARCH(",",SUBSTITUTE(F23,LEFT(F23,SEARCH(",",F23)),""))))))),""),")",""),VLOOKUP(J23,Breachs!B:D,3,FALSE)),IF(ISNUMBER(FIND(")",J23)),"20"&amp;SUBSTITUTE(LEFT(SUBSTITUTE(SUBSTITUTE(F23,LEFT(F23,SEARCH(",",F23)),""),LEFT(SUBSTITUTE(F23,LEFT(F23,SEARCH(",",F23)),""),SEARCH("'",SUBSTITUTE(F23,LEFT(F23,SEARCH(",",F23)),""))),""),SEARCH(")",SUBSTITUTE(SUBSTITUTE(F23,LEFT(F23,SEARCH(",",F23)),""),LEFT(SUBSTITUTE(F23,LEFT(F23,SEARCH(",",F23)),""),SEARCH("'",SUBSTITUTE(F23,LEFT(F23,SEARCH(",",F23)),""))),""))),")",""),VLOOKUP(J23,Breachs!B:D,3,FALSE))))</f>
        <v/>
      </c>
      <c r="P23" s="108" t="str">
        <f>IF(G23&lt;3,"",IF(G23&gt;3,IF(ISNUMBER(FIND(")",K23)),"20"&amp;SUBSTITUTE(SUBSTITUTE(LEFT(LEFT(SUBSTITUTE(SUBSTITUTE(F23,LEFT(F23,SEARCH(",",F23)),""),LEFT(SUBSTITUTE(F23,LEFT(F23,SEARCH(",",F23)),""),SEARCH(",",SUBSTITUTE(F23,LEFT(F23,SEARCH(",",F23)),""))),""),SEARCH(",",SUBSTITUTE(SUBSTITUTE(F23,LEFT(F23,SEARCH(",",F23)),""),LEFT(SUBSTITUTE(F23,LEFT(F23,SEARCH(",",F23)),""),SEARCH(",",SUBSTITUTE(F23,LEFT(F23,SEARCH(",",F23)),""))),""))),SEARCH(")",LEFT(SUBSTITUTE(SUBSTITUTE(F23,LEFT(F23,SEARCH(",",F23)),""),LEFT(SUBSTITUTE(F23,LEFT(F23,SEARCH(",",F23)),""),SEARCH(",",SUBSTITUTE(F23,LEFT(F23,SEARCH(",",F23)),""))),""),SEARCH(",",SUBSTITUTE(SUBSTITUTE(F23,LEFT(F23,SEARCH(",",F23)),""),LEFT(SUBSTITUTE(F23,LEFT(F23,SEARCH(",",F23)),""),SEARCH(",",SUBSTITUTE(F23,LEFT(F23,SEARCH(",",F23)),""))),""))))),LEFT(LEFT(LEFT(SUBSTITUTE(SUBSTITUTE(F23,LEFT(F23,SEARCH(",",F23)),""),LEFT(SUBSTITUTE(F23,LEFT(F23,SEARCH(",",F23)),""),SEARCH(",",SUBSTITUTE(F23,LEFT(F23,SEARCH(",",F23)),""))),""),SEARCH(",",SUBSTITUTE(SUBSTITUTE(F23,LEFT(F23,SEARCH(",",F23)),""),LEFT(SUBSTITUTE(F23,LEFT(F23,SEARCH(",",F23)),""),SEARCH(",",SUBSTITUTE(F23,LEFT(F23,SEARCH(",",F23)),""))),""))),SEARCH(")",LEFT(SUBSTITUTE(SUBSTITUTE(F23,LEFT(F23,SEARCH(",",F23)),""),LEFT(SUBSTITUTE(F23,LEFT(F23,SEARCH(",",F23)),""),SEARCH(",",SUBSTITUTE(F23,LEFT(F23,SEARCH(",",F23)),""))),""),SEARCH(",",SUBSTITUTE(SUBSTITUTE(F23,LEFT(F23,SEARCH(",",F23)),""),LEFT(SUBSTITUTE(F23,LEFT(F23,SEARCH(",",F23)),""),SEARCH(",",SUBSTITUTE(F23,LEFT(F23,SEARCH(",",F23)),""))),""))))),SEARCH("'",LEFT(LEFT(SUBSTITUTE(SUBSTITUTE(F23,LEFT(F23,SEARCH(",",F23)),""),LEFT(SUBSTITUTE(F23,LEFT(F23,SEARCH(",",F23)),""),SEARCH(",",SUBSTITUTE(F23,LEFT(F23,SEARCH(",",F23)),""))),""),SEARCH(",",SUBSTITUTE(SUBSTITUTE(F23,LEFT(F23,SEARCH(",",F23)),""),LEFT(SUBSTITUTE(F23,LEFT(F23,SEARCH(",",F23)),""),SEARCH(",",SUBSTITUTE(F23,LEFT(F23,SEARCH(",",F23)),""))),""))),SEARCH(")",LEFT(SUBSTITUTE(SUBSTITUTE(F23,LEFT(F23,SEARCH(",",F23)),""),LEFT(SUBSTITUTE(F23,LEFT(F23,SEARCH(",",F23)),""),SEARCH(",",SUBSTITUTE(F23,LEFT(F23,SEARCH(",",F23)),""))),""),SEARCH(",",SUBSTITUTE(SUBSTITUTE(F23,LEFT(F23,SEARCH(",",F23)),""),LEFT(SUBSTITUTE(F23,LEFT(F23,SEARCH(",",F23)),""),SEARCH(",",SUBSTITUTE(F23,LEFT(F23,SEARCH(",",F23)),""))),""))))))),""),")",""),VLOOKUP(K23,Breachs!B:D,3,FALSE)),IF(ISNUMBER(FIND(")",K23)),"20"&amp;SUBSTITUTE(SUBSTITUTE(LEFT(SUBSTITUTE(SUBSTITUTE(F23,LEFT(F23,SEARCH(",",F23)),""),LEFT(SUBSTITUTE(F23,LEFT(F23,SEARCH(",",F23)),""),SEARCH(",",SUBSTITUTE(F23,LEFT(F23,SEARCH(",",F23)),""))),""),SEARCH(")",SUBSTITUTE(SUBSTITUTE(F23,LEFT(F23,SEARCH(",",F23)),""),LEFT(SUBSTITUTE(F23,LEFT(F23,SEARCH(",",F23)),""),SEARCH(",",SUBSTITUTE(F23,LEFT(F23,SEARCH(",",F23)),""))),""))),LEFT(LEFT(SUBSTITUTE(SUBSTITUTE(F23,LEFT(F23,SEARCH(",",F23)),""),LEFT(SUBSTITUTE(F23,LEFT(F23,SEARCH(",",F23)),""),SEARCH(",",SUBSTITUTE(F23,LEFT(F23,SEARCH(",",F23)),""))),""),SEARCH(")",SUBSTITUTE(SUBSTITUTE(F23,LEFT(F23,SEARCH(",",F23)),""),LEFT(SUBSTITUTE(F23,LEFT(F23,SEARCH(",",F23)),""),SEARCH(",",SUBSTITUTE(F23,LEFT(F23,SEARCH(",",F23)),""))),""))),SEARCH("'",LEFT(SUBSTITUTE(SUBSTITUTE(F23,LEFT(F23,SEARCH(",",F23)),""),LEFT(SUBSTITUTE(F23,LEFT(F23,SEARCH(",",F23)),""),SEARCH(",",SUBSTITUTE(F23,LEFT(F23,SEARCH(",",F23)),""))),""),SEARCH(")",SUBSTITUTE(SUBSTITUTE(F23,LEFT(F23,SEARCH(",",F23)),""),LEFT(SUBSTITUTE(F23,LEFT(F23,SEARCH(",",F23)),""),SEARCH(",",SUBSTITUTE(F23,LEFT(F23,SEARCH(",",F23)),""))),""))))),""),")",""),VLOOKUP(K23,Breachs!B:D,3,FALSE))))</f>
        <v/>
      </c>
      <c r="Q23" s="108" t="str">
        <f>IF(G23&lt;4,"",IF(G23&gt;4,IF(ISNUMBER(FIND(")",L23)),"20"&amp;SUBSTITUTE(SUBSTITUTE(LEFT(SUBSTITUTE(SUBSTITUTE(SUBSTITUTE(L23,LEFT(L23,SEARCH(",",L23)),""),LEFT(SUBSTITUTE(L23,LEFT(L23,SEARCH(",",L23)),""),SEARCH(",",SUBSTITUTE(L23,LEFT(L23,SEARCH(",",L23)),""))),""),LEFT(SUBSTITUTE(SUBSTITUTE(L23,LEFT(L23,SEARCH(",",L23)),""),LEFT(SUBSTITUTE(L23,LEFT(L23,SEARCH(",",L23)),""),SEARCH(",",SUBSTITUTE(L23,LEFT(L23,SEARCH(",",L23)),""))),""),SEARCH(",",SUBSTITUTE(SUBSTITUTE(L23,LEFT(L23,SEARCH(",",L23)),""),LEFT(SUBSTITUTE(L23,LEFT(L23,SEARCH(",",L23)),""),SEARCH(",",SUBSTITUTE(L23,LEFT(L23,SEARCH(",",L23)),""))),""))),""),SEARCH(")",SUBSTITUTE(SUBSTITUTE(SUBSTITUTE(L23,LEFT(L23,SEARCH(",",L23)),""),LEFT(SUBSTITUTE(L23,LEFT(L23,SEARCH(",",L23)),""),SEARCH(",",SUBSTITUTE(L23,LEFT(L23,SEARCH(",",L23)),""))),""),LEFT(SUBSTITUTE(SUBSTITUTE(L23,LEFT(L23,SEARCH(",",L23)),""),LEFT(SUBSTITUTE(L23,LEFT(L23,SEARCH(",",L23)),""),SEARCH(",",SUBSTITUTE(L23,LEFT(L23,SEARCH(",",L23)),""))),""),SEARCH(",",SUBSTITUTE(SUBSTITUTE(L23,LEFT(L23,SEARCH(",",L23)),""),LEFT(SUBSTITUTE(L23,LEFT(L23,SEARCH(",",L23)),""),SEARCH(",",SUBSTITUTE(L23,LEFT(L23,SEARCH(",",L23)),""))),""))),""))),LEFT(LEFT(SUBSTITUTE(SUBSTITUTE(SUBSTITUTE(L23,LEFT(L23,SEARCH(",",L23)),""),LEFT(SUBSTITUTE(L23,LEFT(L23,SEARCH(",",L23)),""),SEARCH(",",SUBSTITUTE(L23,LEFT(L23,SEARCH(",",L23)),""))),""),LEFT(SUBSTITUTE(SUBSTITUTE(L23,LEFT(L23,SEARCH(",",L23)),""),LEFT(SUBSTITUTE(L23,LEFT(L23,SEARCH(",",L23)),""),SEARCH(",",SUBSTITUTE(L23,LEFT(L23,SEARCH(",",L23)),""))),""),SEARCH(",",SUBSTITUTE(SUBSTITUTE(L23,LEFT(L23,SEARCH(",",L23)),""),LEFT(SUBSTITUTE(L23,LEFT(L23,SEARCH(",",L23)),""),SEARCH(",",SUBSTITUTE(L23,LEFT(L23,SEARCH(",",L23)),""))),""))),""),SEARCH(")",SUBSTITUTE(SUBSTITUTE(SUBSTITUTE(L23,LEFT(L23,SEARCH(",",L23)),""),LEFT(SUBSTITUTE(L23,LEFT(L23,SEARCH(",",L23)),""),SEARCH(",",SUBSTITUTE(L23,LEFT(L23,SEARCH(",",L23)),""))),""),LEFT(SUBSTITUTE(SUBSTITUTE(L23,LEFT(L23,SEARCH(",",L23)),""),LEFT(SUBSTITUTE(L23,LEFT(L23,SEARCH(",",L23)),""),SEARCH(",",SUBSTITUTE(L23,LEFT(L23,SEARCH(",",L23)),""))),""),SEARCH(",",SUBSTITUTE(SUBSTITUTE(L23,LEFT(L23,SEARCH(",",L23)),""),LEFT(SUBSTITUTE(L23,LEFT(L23,SEARCH(",",L23)),""),SEARCH(",",SUBSTITUTE(L23,LEFT(L23,SEARCH(",",L23)),""))),""))),""))),SEARCH("'",LEFT(SUBSTITUTE(SUBSTITUTE(SUBSTITUTE(L23,LEFT(L23,SEARCH(",",L23)),""),LEFT(SUBSTITUTE(L23,LEFT(L23,SEARCH(",",L23)),""),SEARCH(",",SUBSTITUTE(L23,LEFT(L23,SEARCH(",",L23)),""))),""),LEFT(SUBSTITUTE(SUBSTITUTE(L23,LEFT(L23,SEARCH(",",L23)),""),LEFT(SUBSTITUTE(L23,LEFT(L23,SEARCH(",",L23)),""),SEARCH(",",SUBSTITUTE(L23,LEFT(L23,SEARCH(",",L23)),""))),""),SEARCH(",",SUBSTITUTE(SUBSTITUTE(L23,LEFT(L23,SEARCH(",",L23)),""),LEFT(SUBSTITUTE(L23,LEFT(L23,SEARCH(",",L23)),""),SEARCH(",",SUBSTITUTE(L23,LEFT(L23,SEARCH(",",L23)),""))),""))),""),SEARCH(")",SUBSTITUTE(SUBSTITUTE(SUBSTITUTE(L23,LEFT(L23,SEARCH(",",L23)),""),LEFT(SUBSTITUTE(L23,LEFT(L23,SEARCH(",",L23)),""),SEARCH(",",SUBSTITUTE(L23,LEFT(L23,SEARCH(",",L23)),""))),""),LEFT(SUBSTITUTE(SUBSTITUTE(L23,LEFT(L23,SEARCH(",",L23)),""),LEFT(SUBSTITUTE(L23,LEFT(L23,SEARCH(",",L23)),""),SEARCH(",",SUBSTITUTE(L23,LEFT(L23,SEARCH(",",L23)),""))),""),SEARCH(",",SUBSTITUTE(SUBSTITUTE(L23,LEFT(L23,SEARCH(",",L23)),""),LEFT(SUBSTITUTE(L23,LEFT(L23,SEARCH(",",L23)),""),SEARCH(",",SUBSTITUTE(L23,LEFT(L23,SEARCH(",",L23)),""))),""))),""))))),""),")",""),VLOOKUP(L23,Breachs!B:D,3,FALSE)),IF(ISNUMBER(FIND(")",L23)),"20"&amp;SUBSTITUTE(SUBSTITUTE(LEFT(SUBSTITUTE(SUBSTITUTE(SUBSTITUTE(L23,LEFT(L23,SEARCH(",",L23)),""),LEFT(SUBSTITUTE(L23,LEFT(L23,SEARCH(",",L23)),""),SEARCH(",",SUBSTITUTE(L23,LEFT(L23,SEARCH(",",L23)),""))),""),LEFT(SUBSTITUTE(SUBSTITUTE(L23,LEFT(L23,SEARCH(",",L23)),""),LEFT(SUBSTITUTE(L23,LEFT(L23,SEARCH(",",L23)),""),SEARCH(",",SUBSTITUTE(L23,LEFT(L23,SEARCH(",",L23)),""))),""),SEARCH(",",SUBSTITUTE(SUBSTITUTE(L23,LEFT(L23,SEARCH(",",L23)),""),LEFT(SUBSTITUTE(L23,LEFT(L23,SEARCH(",",L23)),""),SEARCH(",",SUBSTITUTE(L23,LEFT(L23,SEARCH(",",L23)),""))),""))),""),SEARCH(")",SUBSTITUTE(SUBSTITUTE(SUBSTITUTE(L23,LEFT(L23,SEARCH(",",L23)),""),LEFT(SUBSTITUTE(L23,LEFT(L23,SEARCH(",",L23)),""),SEARCH(",",SUBSTITUTE(L23,LEFT(L23,SEARCH(",",L23)),""))),""),LEFT(SUBSTITUTE(SUBSTITUTE(L23,LEFT(L23,SEARCH(",",L23)),""),LEFT(SUBSTITUTE(L23,LEFT(L23,SEARCH(",",L23)),""),SEARCH(",",SUBSTITUTE(L23,LEFT(L23,SEARCH(",",L23)),""))),""),SEARCH(",",SUBSTITUTE(SUBSTITUTE(L23,LEFT(L23,SEARCH(",",L23)),""),LEFT(SUBSTITUTE(L23,LEFT(L23,SEARCH(",",L23)),""),SEARCH(",",SUBSTITUTE(L23,LEFT(L23,SEARCH(",",L23)),""))),""))),""))),LEFT(LEFT(SUBSTITUTE(SUBSTITUTE(SUBSTITUTE(L23,LEFT(L23,SEARCH(",",L23)),""),LEFT(SUBSTITUTE(L23,LEFT(L23,SEARCH(",",L23)),""),SEARCH(",",SUBSTITUTE(L23,LEFT(L23,SEARCH(",",L23)),""))),""),LEFT(SUBSTITUTE(SUBSTITUTE(L23,LEFT(L23,SEARCH(",",L23)),""),LEFT(SUBSTITUTE(L23,LEFT(L23,SEARCH(",",L23)),""),SEARCH(",",SUBSTITUTE(L23,LEFT(L23,SEARCH(",",L23)),""))),""),SEARCH(",",SUBSTITUTE(SUBSTITUTE(L23,LEFT(L23,SEARCH(",",L23)),""),LEFT(SUBSTITUTE(L23,LEFT(L23,SEARCH(",",L23)),""),SEARCH(",",SUBSTITUTE(L23,LEFT(L23,SEARCH(",",L23)),""))),""))),""),SEARCH(")",SUBSTITUTE(SUBSTITUTE(SUBSTITUTE(L23,LEFT(L23,SEARCH(",",L23)),""),LEFT(SUBSTITUTE(L23,LEFT(L23,SEARCH(",",L23)),""),SEARCH(",",SUBSTITUTE(L23,LEFT(L23,SEARCH(",",L23)),""))),""),LEFT(SUBSTITUTE(SUBSTITUTE(L23,LEFT(L23,SEARCH(",",L23)),""),LEFT(SUBSTITUTE(L23,LEFT(L23,SEARCH(",",L23)),""),SEARCH(",",SUBSTITUTE(L23,LEFT(L23,SEARCH(",",L23)),""))),""),SEARCH(",",SUBSTITUTE(SUBSTITUTE(L23,LEFT(L23,SEARCH(",",L23)),""),LEFT(SUBSTITUTE(L23,LEFT(L23,SEARCH(",",L23)),""),SEARCH(",",SUBSTITUTE(L23,LEFT(L23,SEARCH(",",L23)),""))),""))),""))),SEARCH("'",LEFT(SUBSTITUTE(SUBSTITUTE(SUBSTITUTE(L23,LEFT(L23,SEARCH(",",L23)),""),LEFT(SUBSTITUTE(L23,LEFT(L23,SEARCH(",",L23)),""),SEARCH(",",SUBSTITUTE(L23,LEFT(L23,SEARCH(",",L23)),""))),""),LEFT(SUBSTITUTE(SUBSTITUTE(L23,LEFT(L23,SEARCH(",",L23)),""),LEFT(SUBSTITUTE(L23,LEFT(L23,SEARCH(",",L23)),""),SEARCH(",",SUBSTITUTE(L23,LEFT(L23,SEARCH(",",L23)),""))),""),SEARCH(",",SUBSTITUTE(SUBSTITUTE(L23,LEFT(L23,SEARCH(",",L23)),""),LEFT(SUBSTITUTE(L23,LEFT(L23,SEARCH(",",L23)),""),SEARCH(",",SUBSTITUTE(L23,LEFT(L23,SEARCH(",",L23)),""))),""))),""),SEARCH(")",SUBSTITUTE(SUBSTITUTE(SUBSTITUTE(L23,LEFT(L23,SEARCH(",",L23)),""),LEFT(SUBSTITUTE(L23,LEFT(L23,SEARCH(",",L23)),""),SEARCH(",",SUBSTITUTE(L23,LEFT(L23,SEARCH(",",L23)),""))),""),LEFT(SUBSTITUTE(SUBSTITUTE(L23,LEFT(L23,SEARCH(",",L23)),""),LEFT(SUBSTITUTE(L23,LEFT(L23,SEARCH(",",L23)),""),SEARCH(",",SUBSTITUTE(L23,LEFT(L23,SEARCH(",",L23)),""))),""),SEARCH(",",SUBSTITUTE(SUBSTITUTE(L23,LEFT(L23,SEARCH(",",L23)),""),LEFT(SUBSTITUTE(L23,LEFT(L23,SEARCH(",",L23)),""),SEARCH(",",SUBSTITUTE(L23,LEFT(L23,SEARCH(",",L23)),""))),""))),""))))),""),")",""),VLOOKUP(L23,Breachs!B:D,3,FALSE))))</f>
        <v/>
      </c>
      <c r="R23" s="108" t="str">
        <f>IF(G23=5,IF(ISNUMBER(FIND(")",M23)),"20"&amp;SUBSTITUTE(SUBSTITUTE(LEFT(SUBSTITUTE(SUBSTITUTE(SUBSTITUTE(S23,LEFT(S23,SEARCH(",",S23)),""),LEFT(SUBSTITUTE(S23,LEFT(S23,SEARCH(",",S23)),""),SEARCH(",",SUBSTITUTE(S23,LEFT(S23,SEARCH(",",S23)),""))),""),LEFT(SUBSTITUTE(SUBSTITUTE(S23,LEFT(S23,SEARCH(",",S23)),""),LEFT(SUBSTITUTE(S23,LEFT(S23,SEARCH(",",S23)),""),SEARCH(",",SUBSTITUTE(S23,LEFT(S23,SEARCH(",",S23)),""))),""),SEARCH(",",SUBSTITUTE(SUBSTITUTE(S23,LEFT(S23,SEARCH(",",S23)),""),LEFT(SUBSTITUTE(S23,LEFT(S23,SEARCH(",",S23)),""),SEARCH(",",SUBSTITUTE(S23,LEFT(S23,SEARCH(",",S23)),""))),""))),""),SEARCH(")",SUBSTITUTE(SUBSTITUTE(SUBSTITUTE(S23,LEFT(S23,SEARCH(",",S23)),""),LEFT(SUBSTITUTE(S23,LEFT(S23,SEARCH(",",S23)),""),SEARCH(",",SUBSTITUTE(S23,LEFT(S23,SEARCH(",",S23)),""))),""),LEFT(SUBSTITUTE(SUBSTITUTE(S23,LEFT(S23,SEARCH(",",S23)),""),LEFT(SUBSTITUTE(S23,LEFT(S23,SEARCH(",",S23)),""),SEARCH(",",SUBSTITUTE(S23,LEFT(S23,SEARCH(",",S23)),""))),""),SEARCH(",",SUBSTITUTE(SUBSTITUTE(S23,LEFT(S23,SEARCH(",",S23)),""),LEFT(SUBSTITUTE(S23,LEFT(S23,SEARCH(",",S23)),""),SEARCH(",",SUBSTITUTE(S23,LEFT(S23,SEARCH(",",S23)),""))),""))),""))),LEFT(LEFT(SUBSTITUTE(SUBSTITUTE(SUBSTITUTE(S23,LEFT(S23,SEARCH(",",S23)),""),LEFT(SUBSTITUTE(S23,LEFT(S23,SEARCH(",",S23)),""),SEARCH(",",SUBSTITUTE(S23,LEFT(S23,SEARCH(",",S23)),""))),""),LEFT(SUBSTITUTE(SUBSTITUTE(S23,LEFT(S23,SEARCH(",",S23)),""),LEFT(SUBSTITUTE(S23,LEFT(S23,SEARCH(",",S23)),""),SEARCH(",",SUBSTITUTE(S23,LEFT(S23,SEARCH(",",S23)),""))),""),SEARCH(",",SUBSTITUTE(SUBSTITUTE(S23,LEFT(S23,SEARCH(",",S23)),""),LEFT(SUBSTITUTE(S23,LEFT(S23,SEARCH(",",S23)),""),SEARCH(",",SUBSTITUTE(S23,LEFT(S23,SEARCH(",",S23)),""))),""))),""),SEARCH(")",SUBSTITUTE(SUBSTITUTE(SUBSTITUTE(S23,LEFT(S23,SEARCH(",",S23)),""),LEFT(SUBSTITUTE(S23,LEFT(S23,SEARCH(",",S23)),""),SEARCH(",",SUBSTITUTE(S23,LEFT(S23,SEARCH(",",S23)),""))),""),LEFT(SUBSTITUTE(SUBSTITUTE(S23,LEFT(S23,SEARCH(",",S23)),""),LEFT(SUBSTITUTE(S23,LEFT(S23,SEARCH(",",S23)),""),SEARCH(",",SUBSTITUTE(S23,LEFT(S23,SEARCH(",",S23)),""))),""),SEARCH(",",SUBSTITUTE(SUBSTITUTE(S23,LEFT(S23,SEARCH(",",S23)),""),LEFT(SUBSTITUTE(S23,LEFT(S23,SEARCH(",",S23)),""),SEARCH(",",SUBSTITUTE(S23,LEFT(S23,SEARCH(",",S23)),""))),""))),""))),SEARCH("'",LEFT(SUBSTITUTE(SUBSTITUTE(SUBSTITUTE(S23,LEFT(S23,SEARCH(",",S23)),""),LEFT(SUBSTITUTE(S23,LEFT(S23,SEARCH(",",S23)),""),SEARCH(",",SUBSTITUTE(S23,LEFT(S23,SEARCH(",",S23)),""))),""),LEFT(SUBSTITUTE(SUBSTITUTE(S23,LEFT(S23,SEARCH(",",S23)),""),LEFT(SUBSTITUTE(S23,LEFT(S23,SEARCH(",",S23)),""),SEARCH(",",SUBSTITUTE(S23,LEFT(S23,SEARCH(",",S23)),""))),""),SEARCH(",",SUBSTITUTE(SUBSTITUTE(S23,LEFT(S23,SEARCH(",",S23)),""),LEFT(SUBSTITUTE(S23,LEFT(S23,SEARCH(",",S23)),""),SEARCH(",",SUBSTITUTE(S23,LEFT(S23,SEARCH(",",S23)),""))),""))),""),SEARCH(")",SUBSTITUTE(SUBSTITUTE(SUBSTITUTE(S23,LEFT(S23,SEARCH(",",S23)),""),LEFT(SUBSTITUTE(S23,LEFT(S23,SEARCH(",",S23)),""),SEARCH(",",SUBSTITUTE(S23,LEFT(S23,SEARCH(",",S23)),""))),""),LEFT(SUBSTITUTE(SUBSTITUTE(S23,LEFT(S23,SEARCH(",",S23)),""),LEFT(SUBSTITUTE(S23,LEFT(S23,SEARCH(",",S23)),""),SEARCH(",",SUBSTITUTE(S23,LEFT(S23,SEARCH(",",S23)),""))),""),SEARCH(",",SUBSTITUTE(SUBSTITUTE(S23,LEFT(S23,SEARCH(",",S23)),""),LEFT(SUBSTITUTE(S23,LEFT(S23,SEARCH(",",S23)),""),SEARCH(",",SUBSTITUTE(S23,LEFT(S23,SEARCH(",",S23)),""))),""))),""))))),""),")",""),VLOOKUP(M23,Breachs!B:D,3,FALSE)),"")</f>
        <v/>
      </c>
      <c r="S23" s="108" t="e">
        <f t="shared" si="4"/>
        <v>#VALUE!</v>
      </c>
      <c r="T23" s="108" t="str">
        <f>IF(F23="","",IF(ISNUMBER(FIND("'",I23)),VLOOKUP(SUBSTITUTE(RIGHT(LEFT(I23,SEARCH("'",I23)),5)," '",""),Breachs!P:Q,2,FALSE),VLOOKUP(I23,Breachs!B:D,2,FALSE)))</f>
        <v>Outubro</v>
      </c>
      <c r="U23" s="108" t="str">
        <f>IF(G23&lt;2,"",IF(ISNUMBER(FIND("'",J23)),VLOOKUP(SUBSTITUTE(RIGHT(LEFT(J23,SEARCH("'",J23)),5)," '",""),Breachs!P:Q,2,FALSE),VLOOKUP(J23,Breachs!B:D,2,FALSE)))</f>
        <v/>
      </c>
      <c r="V23" s="107" t="str">
        <f>IF(G23&lt;3,"",IF(ISNUMBER(FIND("'",K23)),VLOOKUP(SUBSTITUTE(RIGHT(LEFT(K23,SEARCH("'",K23)),5)," '",""),Breachs!P:Q,2,FALSE),VLOOKUP(K23,Breachs!B:D,2,FALSE)))</f>
        <v/>
      </c>
      <c r="W23" s="107" t="str">
        <f>IF(G23&lt;4,"",IF(ISNUMBER(FIND("'",L23)),VLOOKUP(SUBSTITUTE(RIGHT(LEFT(L23,SEARCH("'",L23)),5)," '",""),Breachs!P:Q,2,FALSE),VLOOKUP(L23,Breachs!B:D,2,FALSE)))</f>
        <v/>
      </c>
      <c r="X23" s="107" t="str">
        <f>IF(G23&lt;5,"",IF(ISNUMBER(FIND("'",M23)),VLOOKUP(SUBSTITUTE(RIGHT(LEFT(M23,SEARCH("'",M23)),5)," '",""),Breachs!P:Q,2,FALSE),VLOOKUP(M23,Breachs!B:D,2,FALSE)))</f>
        <v/>
      </c>
      <c r="Y23" s="34" t="str">
        <f>IFERROR(VLOOKUP(B23,BGU!A:B,2),"")</f>
        <v>JORGE BOLZAN DE FRANCESCHI</v>
      </c>
      <c r="Z23" s="34" t="str">
        <f>TEXT(IFERROR(VLOOKUP(B23,BGU!A:C,3),""),"0000-000-000-0000")</f>
        <v>0010-058-021-3600</v>
      </c>
      <c r="AA23" s="34" t="str">
        <f t="shared" si="5"/>
        <v>0010</v>
      </c>
      <c r="AB23" s="34" t="str">
        <f>IFERROR(VLOOKUP(B23,BGU!A:F,6),"")</f>
        <v>00011</v>
      </c>
      <c r="AC23" s="34" t="str">
        <f>IFERROR(VLOOKUP(B23,BGU!A:G,7),"")</f>
        <v>ANALISTA</v>
      </c>
      <c r="AD23" s="34" t="str">
        <f t="shared" si="6"/>
        <v>058</v>
      </c>
    </row>
    <row r="24" spans="1:30" ht="15" customHeight="1" x14ac:dyDescent="0.25">
      <c r="A24" s="33" t="s">
        <v>333</v>
      </c>
      <c r="B24" s="34" t="s">
        <v>265</v>
      </c>
      <c r="C24" s="33" t="s">
        <v>94</v>
      </c>
      <c r="D24" s="34" t="s">
        <v>223</v>
      </c>
      <c r="E24" s="34"/>
      <c r="F24" s="33" t="s">
        <v>3</v>
      </c>
      <c r="G24" s="31">
        <f t="shared" si="0"/>
        <v>1</v>
      </c>
      <c r="H24" s="31" t="b">
        <f t="shared" si="7"/>
        <v>0</v>
      </c>
      <c r="I24" s="105" t="str">
        <f t="shared" si="8"/>
        <v>LinkedIn</v>
      </c>
      <c r="J24" s="105" t="str">
        <f t="shared" si="9"/>
        <v/>
      </c>
      <c r="K24" s="106" t="str">
        <f t="shared" si="1"/>
        <v/>
      </c>
      <c r="L24" s="106" t="str">
        <f t="shared" si="2"/>
        <v/>
      </c>
      <c r="M24" s="105" t="str">
        <f t="shared" si="3"/>
        <v/>
      </c>
      <c r="N24" s="107">
        <f>IF(F24="","",IF(ISNUMBER(FIND(")",I24)),"20"&amp;SUBSTITUTE(RIGHT(SUBSTITUTE(LEFT(F24,SEARCH(")",F24)),LEFT(LEFT(F24,SEARCH(")",F24)),SEARCH("(",LEFT(F24,SEARCH(")",F24)))),""),3),")",""),VLOOKUP(I24,Breachs!B:D,3,FALSE)))</f>
        <v>2016</v>
      </c>
      <c r="O24" s="108" t="str">
        <f>IF(G24&lt;2,"",IF(G24&gt;2,IF(ISNUMBER(FIND(")",J24)),"20"&amp;SUBSTITUTE(SUBSTITUTE(LEFT(LEFT(SUBSTITUTE(F24,LEFT(F24,SEARCH(",",F24)),""),SEARCH(",",SUBSTITUTE(F24,LEFT(F24,SEARCH(",",F24)),""))),SEARCH(")",LEFT(SUBSTITUTE(F24,LEFT(F24,SEARCH(",",F24)),""),SEARCH(",",SUBSTITUTE(F24,LEFT(F24,SEARCH(",",F24)),""))))),LEFT(LEFT(LEFT(SUBSTITUTE(F24,LEFT(F24,SEARCH(",",F24)),""),SEARCH(",",SUBSTITUTE(F24,LEFT(F24,SEARCH(",",F24)),""))),SEARCH(")",LEFT(SUBSTITUTE(F24,LEFT(F24,SEARCH(",",F24)),""),SEARCH(",",SUBSTITUTE(F24,LEFT(F24,SEARCH(",",F24)),""))))),SEARCH("'",LEFT(LEFT(SUBSTITUTE(F24,LEFT(F24,SEARCH(",",F24)),""),SEARCH(",",SUBSTITUTE(F24,LEFT(F24,SEARCH(",",F24)),""))),SEARCH(")",LEFT(SUBSTITUTE(F24,LEFT(F24,SEARCH(",",F24)),""),SEARCH(",",SUBSTITUTE(F24,LEFT(F24,SEARCH(",",F24)),""))))))),""),")",""),VLOOKUP(J24,Breachs!B:D,3,FALSE)),IF(ISNUMBER(FIND(")",J24)),"20"&amp;SUBSTITUTE(LEFT(SUBSTITUTE(SUBSTITUTE(F24,LEFT(F24,SEARCH(",",F24)),""),LEFT(SUBSTITUTE(F24,LEFT(F24,SEARCH(",",F24)),""),SEARCH("'",SUBSTITUTE(F24,LEFT(F24,SEARCH(",",F24)),""))),""),SEARCH(")",SUBSTITUTE(SUBSTITUTE(F24,LEFT(F24,SEARCH(",",F24)),""),LEFT(SUBSTITUTE(F24,LEFT(F24,SEARCH(",",F24)),""),SEARCH("'",SUBSTITUTE(F24,LEFT(F24,SEARCH(",",F24)),""))),""))),")",""),VLOOKUP(J24,Breachs!B:D,3,FALSE))))</f>
        <v/>
      </c>
      <c r="P24" s="108" t="str">
        <f>IF(G24&lt;3,"",IF(G24&gt;3,IF(ISNUMBER(FIND(")",K24)),"20"&amp;SUBSTITUTE(SUBSTITUTE(LEFT(LEFT(SUBSTITUTE(SUBSTITUTE(F24,LEFT(F24,SEARCH(",",F24)),""),LEFT(SUBSTITUTE(F24,LEFT(F24,SEARCH(",",F24)),""),SEARCH(",",SUBSTITUTE(F24,LEFT(F24,SEARCH(",",F24)),""))),""),SEARCH(",",SUBSTITUTE(SUBSTITUTE(F24,LEFT(F24,SEARCH(",",F24)),""),LEFT(SUBSTITUTE(F24,LEFT(F24,SEARCH(",",F24)),""),SEARCH(",",SUBSTITUTE(F24,LEFT(F24,SEARCH(",",F24)),""))),""))),SEARCH(")",LEFT(SUBSTITUTE(SUBSTITUTE(F24,LEFT(F24,SEARCH(",",F24)),""),LEFT(SUBSTITUTE(F24,LEFT(F24,SEARCH(",",F24)),""),SEARCH(",",SUBSTITUTE(F24,LEFT(F24,SEARCH(",",F24)),""))),""),SEARCH(",",SUBSTITUTE(SUBSTITUTE(F24,LEFT(F24,SEARCH(",",F24)),""),LEFT(SUBSTITUTE(F24,LEFT(F24,SEARCH(",",F24)),""),SEARCH(",",SUBSTITUTE(F24,LEFT(F24,SEARCH(",",F24)),""))),""))))),LEFT(LEFT(LEFT(SUBSTITUTE(SUBSTITUTE(F24,LEFT(F24,SEARCH(",",F24)),""),LEFT(SUBSTITUTE(F24,LEFT(F24,SEARCH(",",F24)),""),SEARCH(",",SUBSTITUTE(F24,LEFT(F24,SEARCH(",",F24)),""))),""),SEARCH(",",SUBSTITUTE(SUBSTITUTE(F24,LEFT(F24,SEARCH(",",F24)),""),LEFT(SUBSTITUTE(F24,LEFT(F24,SEARCH(",",F24)),""),SEARCH(",",SUBSTITUTE(F24,LEFT(F24,SEARCH(",",F24)),""))),""))),SEARCH(")",LEFT(SUBSTITUTE(SUBSTITUTE(F24,LEFT(F24,SEARCH(",",F24)),""),LEFT(SUBSTITUTE(F24,LEFT(F24,SEARCH(",",F24)),""),SEARCH(",",SUBSTITUTE(F24,LEFT(F24,SEARCH(",",F24)),""))),""),SEARCH(",",SUBSTITUTE(SUBSTITUTE(F24,LEFT(F24,SEARCH(",",F24)),""),LEFT(SUBSTITUTE(F24,LEFT(F24,SEARCH(",",F24)),""),SEARCH(",",SUBSTITUTE(F24,LEFT(F24,SEARCH(",",F24)),""))),""))))),SEARCH("'",LEFT(LEFT(SUBSTITUTE(SUBSTITUTE(F24,LEFT(F24,SEARCH(",",F24)),""),LEFT(SUBSTITUTE(F24,LEFT(F24,SEARCH(",",F24)),""),SEARCH(",",SUBSTITUTE(F24,LEFT(F24,SEARCH(",",F24)),""))),""),SEARCH(",",SUBSTITUTE(SUBSTITUTE(F24,LEFT(F24,SEARCH(",",F24)),""),LEFT(SUBSTITUTE(F24,LEFT(F24,SEARCH(",",F24)),""),SEARCH(",",SUBSTITUTE(F24,LEFT(F24,SEARCH(",",F24)),""))),""))),SEARCH(")",LEFT(SUBSTITUTE(SUBSTITUTE(F24,LEFT(F24,SEARCH(",",F24)),""),LEFT(SUBSTITUTE(F24,LEFT(F24,SEARCH(",",F24)),""),SEARCH(",",SUBSTITUTE(F24,LEFT(F24,SEARCH(",",F24)),""))),""),SEARCH(",",SUBSTITUTE(SUBSTITUTE(F24,LEFT(F24,SEARCH(",",F24)),""),LEFT(SUBSTITUTE(F24,LEFT(F24,SEARCH(",",F24)),""),SEARCH(",",SUBSTITUTE(F24,LEFT(F24,SEARCH(",",F24)),""))),""))))))),""),")",""),VLOOKUP(K24,Breachs!B:D,3,FALSE)),IF(ISNUMBER(FIND(")",K24)),"20"&amp;SUBSTITUTE(SUBSTITUTE(LEFT(SUBSTITUTE(SUBSTITUTE(F24,LEFT(F24,SEARCH(",",F24)),""),LEFT(SUBSTITUTE(F24,LEFT(F24,SEARCH(",",F24)),""),SEARCH(",",SUBSTITUTE(F24,LEFT(F24,SEARCH(",",F24)),""))),""),SEARCH(")",SUBSTITUTE(SUBSTITUTE(F24,LEFT(F24,SEARCH(",",F24)),""),LEFT(SUBSTITUTE(F24,LEFT(F24,SEARCH(",",F24)),""),SEARCH(",",SUBSTITUTE(F24,LEFT(F24,SEARCH(",",F24)),""))),""))),LEFT(LEFT(SUBSTITUTE(SUBSTITUTE(F24,LEFT(F24,SEARCH(",",F24)),""),LEFT(SUBSTITUTE(F24,LEFT(F24,SEARCH(",",F24)),""),SEARCH(",",SUBSTITUTE(F24,LEFT(F24,SEARCH(",",F24)),""))),""),SEARCH(")",SUBSTITUTE(SUBSTITUTE(F24,LEFT(F24,SEARCH(",",F24)),""),LEFT(SUBSTITUTE(F24,LEFT(F24,SEARCH(",",F24)),""),SEARCH(",",SUBSTITUTE(F24,LEFT(F24,SEARCH(",",F24)),""))),""))),SEARCH("'",LEFT(SUBSTITUTE(SUBSTITUTE(F24,LEFT(F24,SEARCH(",",F24)),""),LEFT(SUBSTITUTE(F24,LEFT(F24,SEARCH(",",F24)),""),SEARCH(",",SUBSTITUTE(F24,LEFT(F24,SEARCH(",",F24)),""))),""),SEARCH(")",SUBSTITUTE(SUBSTITUTE(F24,LEFT(F24,SEARCH(",",F24)),""),LEFT(SUBSTITUTE(F24,LEFT(F24,SEARCH(",",F24)),""),SEARCH(",",SUBSTITUTE(F24,LEFT(F24,SEARCH(",",F24)),""))),""))))),""),")",""),VLOOKUP(K24,Breachs!B:D,3,FALSE))))</f>
        <v/>
      </c>
      <c r="Q24" s="108" t="str">
        <f>IF(G24&lt;4,"",IF(G24&gt;4,IF(ISNUMBER(FIND(")",L24)),"20"&amp;SUBSTITUTE(SUBSTITUTE(LEFT(SUBSTITUTE(SUBSTITUTE(SUBSTITUTE(L24,LEFT(L24,SEARCH(",",L24)),""),LEFT(SUBSTITUTE(L24,LEFT(L24,SEARCH(",",L24)),""),SEARCH(",",SUBSTITUTE(L24,LEFT(L24,SEARCH(",",L24)),""))),""),LEFT(SUBSTITUTE(SUBSTITUTE(L24,LEFT(L24,SEARCH(",",L24)),""),LEFT(SUBSTITUTE(L24,LEFT(L24,SEARCH(",",L24)),""),SEARCH(",",SUBSTITUTE(L24,LEFT(L24,SEARCH(",",L24)),""))),""),SEARCH(",",SUBSTITUTE(SUBSTITUTE(L24,LEFT(L24,SEARCH(",",L24)),""),LEFT(SUBSTITUTE(L24,LEFT(L24,SEARCH(",",L24)),""),SEARCH(",",SUBSTITUTE(L24,LEFT(L24,SEARCH(",",L24)),""))),""))),""),SEARCH(")",SUBSTITUTE(SUBSTITUTE(SUBSTITUTE(L24,LEFT(L24,SEARCH(",",L24)),""),LEFT(SUBSTITUTE(L24,LEFT(L24,SEARCH(",",L24)),""),SEARCH(",",SUBSTITUTE(L24,LEFT(L24,SEARCH(",",L24)),""))),""),LEFT(SUBSTITUTE(SUBSTITUTE(L24,LEFT(L24,SEARCH(",",L24)),""),LEFT(SUBSTITUTE(L24,LEFT(L24,SEARCH(",",L24)),""),SEARCH(",",SUBSTITUTE(L24,LEFT(L24,SEARCH(",",L24)),""))),""),SEARCH(",",SUBSTITUTE(SUBSTITUTE(L24,LEFT(L24,SEARCH(",",L24)),""),LEFT(SUBSTITUTE(L24,LEFT(L24,SEARCH(",",L24)),""),SEARCH(",",SUBSTITUTE(L24,LEFT(L24,SEARCH(",",L24)),""))),""))),""))),LEFT(LEFT(SUBSTITUTE(SUBSTITUTE(SUBSTITUTE(L24,LEFT(L24,SEARCH(",",L24)),""),LEFT(SUBSTITUTE(L24,LEFT(L24,SEARCH(",",L24)),""),SEARCH(",",SUBSTITUTE(L24,LEFT(L24,SEARCH(",",L24)),""))),""),LEFT(SUBSTITUTE(SUBSTITUTE(L24,LEFT(L24,SEARCH(",",L24)),""),LEFT(SUBSTITUTE(L24,LEFT(L24,SEARCH(",",L24)),""),SEARCH(",",SUBSTITUTE(L24,LEFT(L24,SEARCH(",",L24)),""))),""),SEARCH(",",SUBSTITUTE(SUBSTITUTE(L24,LEFT(L24,SEARCH(",",L24)),""),LEFT(SUBSTITUTE(L24,LEFT(L24,SEARCH(",",L24)),""),SEARCH(",",SUBSTITUTE(L24,LEFT(L24,SEARCH(",",L24)),""))),""))),""),SEARCH(")",SUBSTITUTE(SUBSTITUTE(SUBSTITUTE(L24,LEFT(L24,SEARCH(",",L24)),""),LEFT(SUBSTITUTE(L24,LEFT(L24,SEARCH(",",L24)),""),SEARCH(",",SUBSTITUTE(L24,LEFT(L24,SEARCH(",",L24)),""))),""),LEFT(SUBSTITUTE(SUBSTITUTE(L24,LEFT(L24,SEARCH(",",L24)),""),LEFT(SUBSTITUTE(L24,LEFT(L24,SEARCH(",",L24)),""),SEARCH(",",SUBSTITUTE(L24,LEFT(L24,SEARCH(",",L24)),""))),""),SEARCH(",",SUBSTITUTE(SUBSTITUTE(L24,LEFT(L24,SEARCH(",",L24)),""),LEFT(SUBSTITUTE(L24,LEFT(L24,SEARCH(",",L24)),""),SEARCH(",",SUBSTITUTE(L24,LEFT(L24,SEARCH(",",L24)),""))),""))),""))),SEARCH("'",LEFT(SUBSTITUTE(SUBSTITUTE(SUBSTITUTE(L24,LEFT(L24,SEARCH(",",L24)),""),LEFT(SUBSTITUTE(L24,LEFT(L24,SEARCH(",",L24)),""),SEARCH(",",SUBSTITUTE(L24,LEFT(L24,SEARCH(",",L24)),""))),""),LEFT(SUBSTITUTE(SUBSTITUTE(L24,LEFT(L24,SEARCH(",",L24)),""),LEFT(SUBSTITUTE(L24,LEFT(L24,SEARCH(",",L24)),""),SEARCH(",",SUBSTITUTE(L24,LEFT(L24,SEARCH(",",L24)),""))),""),SEARCH(",",SUBSTITUTE(SUBSTITUTE(L24,LEFT(L24,SEARCH(",",L24)),""),LEFT(SUBSTITUTE(L24,LEFT(L24,SEARCH(",",L24)),""),SEARCH(",",SUBSTITUTE(L24,LEFT(L24,SEARCH(",",L24)),""))),""))),""),SEARCH(")",SUBSTITUTE(SUBSTITUTE(SUBSTITUTE(L24,LEFT(L24,SEARCH(",",L24)),""),LEFT(SUBSTITUTE(L24,LEFT(L24,SEARCH(",",L24)),""),SEARCH(",",SUBSTITUTE(L24,LEFT(L24,SEARCH(",",L24)),""))),""),LEFT(SUBSTITUTE(SUBSTITUTE(L24,LEFT(L24,SEARCH(",",L24)),""),LEFT(SUBSTITUTE(L24,LEFT(L24,SEARCH(",",L24)),""),SEARCH(",",SUBSTITUTE(L24,LEFT(L24,SEARCH(",",L24)),""))),""),SEARCH(",",SUBSTITUTE(SUBSTITUTE(L24,LEFT(L24,SEARCH(",",L24)),""),LEFT(SUBSTITUTE(L24,LEFT(L24,SEARCH(",",L24)),""),SEARCH(",",SUBSTITUTE(L24,LEFT(L24,SEARCH(",",L24)),""))),""))),""))))),""),")",""),VLOOKUP(L24,Breachs!B:D,3,FALSE)),IF(ISNUMBER(FIND(")",L24)),"20"&amp;SUBSTITUTE(SUBSTITUTE(LEFT(SUBSTITUTE(SUBSTITUTE(SUBSTITUTE(L24,LEFT(L24,SEARCH(",",L24)),""),LEFT(SUBSTITUTE(L24,LEFT(L24,SEARCH(",",L24)),""),SEARCH(",",SUBSTITUTE(L24,LEFT(L24,SEARCH(",",L24)),""))),""),LEFT(SUBSTITUTE(SUBSTITUTE(L24,LEFT(L24,SEARCH(",",L24)),""),LEFT(SUBSTITUTE(L24,LEFT(L24,SEARCH(",",L24)),""),SEARCH(",",SUBSTITUTE(L24,LEFT(L24,SEARCH(",",L24)),""))),""),SEARCH(",",SUBSTITUTE(SUBSTITUTE(L24,LEFT(L24,SEARCH(",",L24)),""),LEFT(SUBSTITUTE(L24,LEFT(L24,SEARCH(",",L24)),""),SEARCH(",",SUBSTITUTE(L24,LEFT(L24,SEARCH(",",L24)),""))),""))),""),SEARCH(")",SUBSTITUTE(SUBSTITUTE(SUBSTITUTE(L24,LEFT(L24,SEARCH(",",L24)),""),LEFT(SUBSTITUTE(L24,LEFT(L24,SEARCH(",",L24)),""),SEARCH(",",SUBSTITUTE(L24,LEFT(L24,SEARCH(",",L24)),""))),""),LEFT(SUBSTITUTE(SUBSTITUTE(L24,LEFT(L24,SEARCH(",",L24)),""),LEFT(SUBSTITUTE(L24,LEFT(L24,SEARCH(",",L24)),""),SEARCH(",",SUBSTITUTE(L24,LEFT(L24,SEARCH(",",L24)),""))),""),SEARCH(",",SUBSTITUTE(SUBSTITUTE(L24,LEFT(L24,SEARCH(",",L24)),""),LEFT(SUBSTITUTE(L24,LEFT(L24,SEARCH(",",L24)),""),SEARCH(",",SUBSTITUTE(L24,LEFT(L24,SEARCH(",",L24)),""))),""))),""))),LEFT(LEFT(SUBSTITUTE(SUBSTITUTE(SUBSTITUTE(L24,LEFT(L24,SEARCH(",",L24)),""),LEFT(SUBSTITUTE(L24,LEFT(L24,SEARCH(",",L24)),""),SEARCH(",",SUBSTITUTE(L24,LEFT(L24,SEARCH(",",L24)),""))),""),LEFT(SUBSTITUTE(SUBSTITUTE(L24,LEFT(L24,SEARCH(",",L24)),""),LEFT(SUBSTITUTE(L24,LEFT(L24,SEARCH(",",L24)),""),SEARCH(",",SUBSTITUTE(L24,LEFT(L24,SEARCH(",",L24)),""))),""),SEARCH(",",SUBSTITUTE(SUBSTITUTE(L24,LEFT(L24,SEARCH(",",L24)),""),LEFT(SUBSTITUTE(L24,LEFT(L24,SEARCH(",",L24)),""),SEARCH(",",SUBSTITUTE(L24,LEFT(L24,SEARCH(",",L24)),""))),""))),""),SEARCH(")",SUBSTITUTE(SUBSTITUTE(SUBSTITUTE(L24,LEFT(L24,SEARCH(",",L24)),""),LEFT(SUBSTITUTE(L24,LEFT(L24,SEARCH(",",L24)),""),SEARCH(",",SUBSTITUTE(L24,LEFT(L24,SEARCH(",",L24)),""))),""),LEFT(SUBSTITUTE(SUBSTITUTE(L24,LEFT(L24,SEARCH(",",L24)),""),LEFT(SUBSTITUTE(L24,LEFT(L24,SEARCH(",",L24)),""),SEARCH(",",SUBSTITUTE(L24,LEFT(L24,SEARCH(",",L24)),""))),""),SEARCH(",",SUBSTITUTE(SUBSTITUTE(L24,LEFT(L24,SEARCH(",",L24)),""),LEFT(SUBSTITUTE(L24,LEFT(L24,SEARCH(",",L24)),""),SEARCH(",",SUBSTITUTE(L24,LEFT(L24,SEARCH(",",L24)),""))),""))),""))),SEARCH("'",LEFT(SUBSTITUTE(SUBSTITUTE(SUBSTITUTE(L24,LEFT(L24,SEARCH(",",L24)),""),LEFT(SUBSTITUTE(L24,LEFT(L24,SEARCH(",",L24)),""),SEARCH(",",SUBSTITUTE(L24,LEFT(L24,SEARCH(",",L24)),""))),""),LEFT(SUBSTITUTE(SUBSTITUTE(L24,LEFT(L24,SEARCH(",",L24)),""),LEFT(SUBSTITUTE(L24,LEFT(L24,SEARCH(",",L24)),""),SEARCH(",",SUBSTITUTE(L24,LEFT(L24,SEARCH(",",L24)),""))),""),SEARCH(",",SUBSTITUTE(SUBSTITUTE(L24,LEFT(L24,SEARCH(",",L24)),""),LEFT(SUBSTITUTE(L24,LEFT(L24,SEARCH(",",L24)),""),SEARCH(",",SUBSTITUTE(L24,LEFT(L24,SEARCH(",",L24)),""))),""))),""),SEARCH(")",SUBSTITUTE(SUBSTITUTE(SUBSTITUTE(L24,LEFT(L24,SEARCH(",",L24)),""),LEFT(SUBSTITUTE(L24,LEFT(L24,SEARCH(",",L24)),""),SEARCH(",",SUBSTITUTE(L24,LEFT(L24,SEARCH(",",L24)),""))),""),LEFT(SUBSTITUTE(SUBSTITUTE(L24,LEFT(L24,SEARCH(",",L24)),""),LEFT(SUBSTITUTE(L24,LEFT(L24,SEARCH(",",L24)),""),SEARCH(",",SUBSTITUTE(L24,LEFT(L24,SEARCH(",",L24)),""))),""),SEARCH(",",SUBSTITUTE(SUBSTITUTE(L24,LEFT(L24,SEARCH(",",L24)),""),LEFT(SUBSTITUTE(L24,LEFT(L24,SEARCH(",",L24)),""),SEARCH(",",SUBSTITUTE(L24,LEFT(L24,SEARCH(",",L24)),""))),""))),""))))),""),")",""),VLOOKUP(L24,Breachs!B:D,3,FALSE))))</f>
        <v/>
      </c>
      <c r="R24" s="108" t="str">
        <f>IF(G24=5,IF(ISNUMBER(FIND(")",M24)),"20"&amp;SUBSTITUTE(SUBSTITUTE(LEFT(SUBSTITUTE(SUBSTITUTE(SUBSTITUTE(S24,LEFT(S24,SEARCH(",",S24)),""),LEFT(SUBSTITUTE(S24,LEFT(S24,SEARCH(",",S24)),""),SEARCH(",",SUBSTITUTE(S24,LEFT(S24,SEARCH(",",S24)),""))),""),LEFT(SUBSTITUTE(SUBSTITUTE(S24,LEFT(S24,SEARCH(",",S24)),""),LEFT(SUBSTITUTE(S24,LEFT(S24,SEARCH(",",S24)),""),SEARCH(",",SUBSTITUTE(S24,LEFT(S24,SEARCH(",",S24)),""))),""),SEARCH(",",SUBSTITUTE(SUBSTITUTE(S24,LEFT(S24,SEARCH(",",S24)),""),LEFT(SUBSTITUTE(S24,LEFT(S24,SEARCH(",",S24)),""),SEARCH(",",SUBSTITUTE(S24,LEFT(S24,SEARCH(",",S24)),""))),""))),""),SEARCH(")",SUBSTITUTE(SUBSTITUTE(SUBSTITUTE(S24,LEFT(S24,SEARCH(",",S24)),""),LEFT(SUBSTITUTE(S24,LEFT(S24,SEARCH(",",S24)),""),SEARCH(",",SUBSTITUTE(S24,LEFT(S24,SEARCH(",",S24)),""))),""),LEFT(SUBSTITUTE(SUBSTITUTE(S24,LEFT(S24,SEARCH(",",S24)),""),LEFT(SUBSTITUTE(S24,LEFT(S24,SEARCH(",",S24)),""),SEARCH(",",SUBSTITUTE(S24,LEFT(S24,SEARCH(",",S24)),""))),""),SEARCH(",",SUBSTITUTE(SUBSTITUTE(S24,LEFT(S24,SEARCH(",",S24)),""),LEFT(SUBSTITUTE(S24,LEFT(S24,SEARCH(",",S24)),""),SEARCH(",",SUBSTITUTE(S24,LEFT(S24,SEARCH(",",S24)),""))),""))),""))),LEFT(LEFT(SUBSTITUTE(SUBSTITUTE(SUBSTITUTE(S24,LEFT(S24,SEARCH(",",S24)),""),LEFT(SUBSTITUTE(S24,LEFT(S24,SEARCH(",",S24)),""),SEARCH(",",SUBSTITUTE(S24,LEFT(S24,SEARCH(",",S24)),""))),""),LEFT(SUBSTITUTE(SUBSTITUTE(S24,LEFT(S24,SEARCH(",",S24)),""),LEFT(SUBSTITUTE(S24,LEFT(S24,SEARCH(",",S24)),""),SEARCH(",",SUBSTITUTE(S24,LEFT(S24,SEARCH(",",S24)),""))),""),SEARCH(",",SUBSTITUTE(SUBSTITUTE(S24,LEFT(S24,SEARCH(",",S24)),""),LEFT(SUBSTITUTE(S24,LEFT(S24,SEARCH(",",S24)),""),SEARCH(",",SUBSTITUTE(S24,LEFT(S24,SEARCH(",",S24)),""))),""))),""),SEARCH(")",SUBSTITUTE(SUBSTITUTE(SUBSTITUTE(S24,LEFT(S24,SEARCH(",",S24)),""),LEFT(SUBSTITUTE(S24,LEFT(S24,SEARCH(",",S24)),""),SEARCH(",",SUBSTITUTE(S24,LEFT(S24,SEARCH(",",S24)),""))),""),LEFT(SUBSTITUTE(SUBSTITUTE(S24,LEFT(S24,SEARCH(",",S24)),""),LEFT(SUBSTITUTE(S24,LEFT(S24,SEARCH(",",S24)),""),SEARCH(",",SUBSTITUTE(S24,LEFT(S24,SEARCH(",",S24)),""))),""),SEARCH(",",SUBSTITUTE(SUBSTITUTE(S24,LEFT(S24,SEARCH(",",S24)),""),LEFT(SUBSTITUTE(S24,LEFT(S24,SEARCH(",",S24)),""),SEARCH(",",SUBSTITUTE(S24,LEFT(S24,SEARCH(",",S24)),""))),""))),""))),SEARCH("'",LEFT(SUBSTITUTE(SUBSTITUTE(SUBSTITUTE(S24,LEFT(S24,SEARCH(",",S24)),""),LEFT(SUBSTITUTE(S24,LEFT(S24,SEARCH(",",S24)),""),SEARCH(",",SUBSTITUTE(S24,LEFT(S24,SEARCH(",",S24)),""))),""),LEFT(SUBSTITUTE(SUBSTITUTE(S24,LEFT(S24,SEARCH(",",S24)),""),LEFT(SUBSTITUTE(S24,LEFT(S24,SEARCH(",",S24)),""),SEARCH(",",SUBSTITUTE(S24,LEFT(S24,SEARCH(",",S24)),""))),""),SEARCH(",",SUBSTITUTE(SUBSTITUTE(S24,LEFT(S24,SEARCH(",",S24)),""),LEFT(SUBSTITUTE(S24,LEFT(S24,SEARCH(",",S24)),""),SEARCH(",",SUBSTITUTE(S24,LEFT(S24,SEARCH(",",S24)),""))),""))),""),SEARCH(")",SUBSTITUTE(SUBSTITUTE(SUBSTITUTE(S24,LEFT(S24,SEARCH(",",S24)),""),LEFT(SUBSTITUTE(S24,LEFT(S24,SEARCH(",",S24)),""),SEARCH(",",SUBSTITUTE(S24,LEFT(S24,SEARCH(",",S24)),""))),""),LEFT(SUBSTITUTE(SUBSTITUTE(S24,LEFT(S24,SEARCH(",",S24)),""),LEFT(SUBSTITUTE(S24,LEFT(S24,SEARCH(",",S24)),""),SEARCH(",",SUBSTITUTE(S24,LEFT(S24,SEARCH(",",S24)),""))),""),SEARCH(",",SUBSTITUTE(SUBSTITUTE(S24,LEFT(S24,SEARCH(",",S24)),""),LEFT(SUBSTITUTE(S24,LEFT(S24,SEARCH(",",S24)),""),SEARCH(",",SUBSTITUTE(S24,LEFT(S24,SEARCH(",",S24)),""))),""))),""))))),""),")",""),VLOOKUP(M24,Breachs!B:D,3,FALSE)),"")</f>
        <v/>
      </c>
      <c r="S24" s="108" t="e">
        <f t="shared" si="4"/>
        <v>#VALUE!</v>
      </c>
      <c r="T24" s="108" t="str">
        <f>IF(F24="","",IF(ISNUMBER(FIND("'",I24)),VLOOKUP(SUBSTITUTE(RIGHT(LEFT(I24,SEARCH("'",I24)),5)," '",""),Breachs!P:Q,2,FALSE),VLOOKUP(I24,Breachs!B:D,2,FALSE)))</f>
        <v>Maio</v>
      </c>
      <c r="U24" s="108" t="str">
        <f>IF(G24&lt;2,"",IF(ISNUMBER(FIND("'",J24)),VLOOKUP(SUBSTITUTE(RIGHT(LEFT(J24,SEARCH("'",J24)),5)," '",""),Breachs!P:Q,2,FALSE),VLOOKUP(J24,Breachs!B:D,2,FALSE)))</f>
        <v/>
      </c>
      <c r="V24" s="107" t="str">
        <f>IF(G24&lt;3,"",IF(ISNUMBER(FIND("'",K24)),VLOOKUP(SUBSTITUTE(RIGHT(LEFT(K24,SEARCH("'",K24)),5)," '",""),Breachs!P:Q,2,FALSE),VLOOKUP(K24,Breachs!B:D,2,FALSE)))</f>
        <v/>
      </c>
      <c r="W24" s="107" t="str">
        <f>IF(G24&lt;4,"",IF(ISNUMBER(FIND("'",L24)),VLOOKUP(SUBSTITUTE(RIGHT(LEFT(L24,SEARCH("'",L24)),5)," '",""),Breachs!P:Q,2,FALSE),VLOOKUP(L24,Breachs!B:D,2,FALSE)))</f>
        <v/>
      </c>
      <c r="X24" s="107" t="str">
        <f>IF(G24&lt;5,"",IF(ISNUMBER(FIND("'",M24)),VLOOKUP(SUBSTITUTE(RIGHT(LEFT(M24,SEARCH("'",M24)),5)," '",""),Breachs!P:Q,2,FALSE),VLOOKUP(M24,Breachs!B:D,2,FALSE)))</f>
        <v/>
      </c>
      <c r="Y24" s="34" t="str">
        <f>IFERROR(VLOOKUP(B24,BGU!A:B,2),"")</f>
        <v>LUCIANO SURIS SIMOES PIRES</v>
      </c>
      <c r="Z24" s="34" t="str">
        <f>TEXT(IFERROR(VLOOKUP(B24,BGU!A:C,3),""),"0000-000-000-0000")</f>
        <v>0010-063-021-1000</v>
      </c>
      <c r="AA24" s="34" t="str">
        <f t="shared" si="5"/>
        <v>0010</v>
      </c>
      <c r="AB24" s="34" t="str">
        <f>IFERROR(VLOOKUP(B24,BGU!A:F,6),"")</f>
        <v>00062</v>
      </c>
      <c r="AC24" s="34" t="str">
        <f>IFERROR(VLOOKUP(B24,BGU!A:G,7),"")</f>
        <v>GERENTE EXECUTIVO</v>
      </c>
      <c r="AD24" s="34" t="str">
        <f t="shared" si="6"/>
        <v>063</v>
      </c>
    </row>
    <row r="25" spans="1:30" ht="15" customHeight="1" x14ac:dyDescent="0.25">
      <c r="A25" s="33" t="s">
        <v>333</v>
      </c>
      <c r="B25" s="34" t="s">
        <v>208</v>
      </c>
      <c r="C25" s="33" t="s">
        <v>20</v>
      </c>
      <c r="D25" s="34" t="s">
        <v>362</v>
      </c>
      <c r="E25" s="34"/>
      <c r="F25" s="33" t="s">
        <v>3</v>
      </c>
      <c r="G25" s="31">
        <f t="shared" si="0"/>
        <v>1</v>
      </c>
      <c r="H25" s="31" t="b">
        <f t="shared" si="7"/>
        <v>0</v>
      </c>
      <c r="I25" s="105" t="str">
        <f t="shared" si="8"/>
        <v>LinkedIn</v>
      </c>
      <c r="J25" s="105" t="str">
        <f t="shared" si="9"/>
        <v/>
      </c>
      <c r="K25" s="106" t="str">
        <f t="shared" si="1"/>
        <v/>
      </c>
      <c r="L25" s="106" t="str">
        <f t="shared" si="2"/>
        <v/>
      </c>
      <c r="M25" s="105" t="str">
        <f t="shared" si="3"/>
        <v/>
      </c>
      <c r="N25" s="107">
        <f>IF(F25="","",IF(ISNUMBER(FIND(")",I25)),"20"&amp;SUBSTITUTE(RIGHT(SUBSTITUTE(LEFT(F25,SEARCH(")",F25)),LEFT(LEFT(F25,SEARCH(")",F25)),SEARCH("(",LEFT(F25,SEARCH(")",F25)))),""),3),")",""),VLOOKUP(I25,Breachs!B:D,3,FALSE)))</f>
        <v>2016</v>
      </c>
      <c r="O25" s="108" t="str">
        <f>IF(G25&lt;2,"",IF(G25&gt;2,IF(ISNUMBER(FIND(")",J25)),"20"&amp;SUBSTITUTE(SUBSTITUTE(LEFT(LEFT(SUBSTITUTE(F25,LEFT(F25,SEARCH(",",F25)),""),SEARCH(",",SUBSTITUTE(F25,LEFT(F25,SEARCH(",",F25)),""))),SEARCH(")",LEFT(SUBSTITUTE(F25,LEFT(F25,SEARCH(",",F25)),""),SEARCH(",",SUBSTITUTE(F25,LEFT(F25,SEARCH(",",F25)),""))))),LEFT(LEFT(LEFT(SUBSTITUTE(F25,LEFT(F25,SEARCH(",",F25)),""),SEARCH(",",SUBSTITUTE(F25,LEFT(F25,SEARCH(",",F25)),""))),SEARCH(")",LEFT(SUBSTITUTE(F25,LEFT(F25,SEARCH(",",F25)),""),SEARCH(",",SUBSTITUTE(F25,LEFT(F25,SEARCH(",",F25)),""))))),SEARCH("'",LEFT(LEFT(SUBSTITUTE(F25,LEFT(F25,SEARCH(",",F25)),""),SEARCH(",",SUBSTITUTE(F25,LEFT(F25,SEARCH(",",F25)),""))),SEARCH(")",LEFT(SUBSTITUTE(F25,LEFT(F25,SEARCH(",",F25)),""),SEARCH(",",SUBSTITUTE(F25,LEFT(F25,SEARCH(",",F25)),""))))))),""),")",""),VLOOKUP(J25,Breachs!B:D,3,FALSE)),IF(ISNUMBER(FIND(")",J25)),"20"&amp;SUBSTITUTE(LEFT(SUBSTITUTE(SUBSTITUTE(F25,LEFT(F25,SEARCH(",",F25)),""),LEFT(SUBSTITUTE(F25,LEFT(F25,SEARCH(",",F25)),""),SEARCH("'",SUBSTITUTE(F25,LEFT(F25,SEARCH(",",F25)),""))),""),SEARCH(")",SUBSTITUTE(SUBSTITUTE(F25,LEFT(F25,SEARCH(",",F25)),""),LEFT(SUBSTITUTE(F25,LEFT(F25,SEARCH(",",F25)),""),SEARCH("'",SUBSTITUTE(F25,LEFT(F25,SEARCH(",",F25)),""))),""))),")",""),VLOOKUP(J25,Breachs!B:D,3,FALSE))))</f>
        <v/>
      </c>
      <c r="P25" s="108" t="str">
        <f>IF(G25&lt;3,"",IF(G25&gt;3,IF(ISNUMBER(FIND(")",K25)),"20"&amp;SUBSTITUTE(SUBSTITUTE(LEFT(LEFT(SUBSTITUTE(SUBSTITUTE(F25,LEFT(F25,SEARCH(",",F25)),""),LEFT(SUBSTITUTE(F25,LEFT(F25,SEARCH(",",F25)),""),SEARCH(",",SUBSTITUTE(F25,LEFT(F25,SEARCH(",",F25)),""))),""),SEARCH(",",SUBSTITUTE(SUBSTITUTE(F25,LEFT(F25,SEARCH(",",F25)),""),LEFT(SUBSTITUTE(F25,LEFT(F25,SEARCH(",",F25)),""),SEARCH(",",SUBSTITUTE(F25,LEFT(F25,SEARCH(",",F25)),""))),""))),SEARCH(")",LEFT(SUBSTITUTE(SUBSTITUTE(F25,LEFT(F25,SEARCH(",",F25)),""),LEFT(SUBSTITUTE(F25,LEFT(F25,SEARCH(",",F25)),""),SEARCH(",",SUBSTITUTE(F25,LEFT(F25,SEARCH(",",F25)),""))),""),SEARCH(",",SUBSTITUTE(SUBSTITUTE(F25,LEFT(F25,SEARCH(",",F25)),""),LEFT(SUBSTITUTE(F25,LEFT(F25,SEARCH(",",F25)),""),SEARCH(",",SUBSTITUTE(F25,LEFT(F25,SEARCH(",",F25)),""))),""))))),LEFT(LEFT(LEFT(SUBSTITUTE(SUBSTITUTE(F25,LEFT(F25,SEARCH(",",F25)),""),LEFT(SUBSTITUTE(F25,LEFT(F25,SEARCH(",",F25)),""),SEARCH(",",SUBSTITUTE(F25,LEFT(F25,SEARCH(",",F25)),""))),""),SEARCH(",",SUBSTITUTE(SUBSTITUTE(F25,LEFT(F25,SEARCH(",",F25)),""),LEFT(SUBSTITUTE(F25,LEFT(F25,SEARCH(",",F25)),""),SEARCH(",",SUBSTITUTE(F25,LEFT(F25,SEARCH(",",F25)),""))),""))),SEARCH(")",LEFT(SUBSTITUTE(SUBSTITUTE(F25,LEFT(F25,SEARCH(",",F25)),""),LEFT(SUBSTITUTE(F25,LEFT(F25,SEARCH(",",F25)),""),SEARCH(",",SUBSTITUTE(F25,LEFT(F25,SEARCH(",",F25)),""))),""),SEARCH(",",SUBSTITUTE(SUBSTITUTE(F25,LEFT(F25,SEARCH(",",F25)),""),LEFT(SUBSTITUTE(F25,LEFT(F25,SEARCH(",",F25)),""),SEARCH(",",SUBSTITUTE(F25,LEFT(F25,SEARCH(",",F25)),""))),""))))),SEARCH("'",LEFT(LEFT(SUBSTITUTE(SUBSTITUTE(F25,LEFT(F25,SEARCH(",",F25)),""),LEFT(SUBSTITUTE(F25,LEFT(F25,SEARCH(",",F25)),""),SEARCH(",",SUBSTITUTE(F25,LEFT(F25,SEARCH(",",F25)),""))),""),SEARCH(",",SUBSTITUTE(SUBSTITUTE(F25,LEFT(F25,SEARCH(",",F25)),""),LEFT(SUBSTITUTE(F25,LEFT(F25,SEARCH(",",F25)),""),SEARCH(",",SUBSTITUTE(F25,LEFT(F25,SEARCH(",",F25)),""))),""))),SEARCH(")",LEFT(SUBSTITUTE(SUBSTITUTE(F25,LEFT(F25,SEARCH(",",F25)),""),LEFT(SUBSTITUTE(F25,LEFT(F25,SEARCH(",",F25)),""),SEARCH(",",SUBSTITUTE(F25,LEFT(F25,SEARCH(",",F25)),""))),""),SEARCH(",",SUBSTITUTE(SUBSTITUTE(F25,LEFT(F25,SEARCH(",",F25)),""),LEFT(SUBSTITUTE(F25,LEFT(F25,SEARCH(",",F25)),""),SEARCH(",",SUBSTITUTE(F25,LEFT(F25,SEARCH(",",F25)),""))),""))))))),""),")",""),VLOOKUP(K25,Breachs!B:D,3,FALSE)),IF(ISNUMBER(FIND(")",K25)),"20"&amp;SUBSTITUTE(SUBSTITUTE(LEFT(SUBSTITUTE(SUBSTITUTE(F25,LEFT(F25,SEARCH(",",F25)),""),LEFT(SUBSTITUTE(F25,LEFT(F25,SEARCH(",",F25)),""),SEARCH(",",SUBSTITUTE(F25,LEFT(F25,SEARCH(",",F25)),""))),""),SEARCH(")",SUBSTITUTE(SUBSTITUTE(F25,LEFT(F25,SEARCH(",",F25)),""),LEFT(SUBSTITUTE(F25,LEFT(F25,SEARCH(",",F25)),""),SEARCH(",",SUBSTITUTE(F25,LEFT(F25,SEARCH(",",F25)),""))),""))),LEFT(LEFT(SUBSTITUTE(SUBSTITUTE(F25,LEFT(F25,SEARCH(",",F25)),""),LEFT(SUBSTITUTE(F25,LEFT(F25,SEARCH(",",F25)),""),SEARCH(",",SUBSTITUTE(F25,LEFT(F25,SEARCH(",",F25)),""))),""),SEARCH(")",SUBSTITUTE(SUBSTITUTE(F25,LEFT(F25,SEARCH(",",F25)),""),LEFT(SUBSTITUTE(F25,LEFT(F25,SEARCH(",",F25)),""),SEARCH(",",SUBSTITUTE(F25,LEFT(F25,SEARCH(",",F25)),""))),""))),SEARCH("'",LEFT(SUBSTITUTE(SUBSTITUTE(F25,LEFT(F25,SEARCH(",",F25)),""),LEFT(SUBSTITUTE(F25,LEFT(F25,SEARCH(",",F25)),""),SEARCH(",",SUBSTITUTE(F25,LEFT(F25,SEARCH(",",F25)),""))),""),SEARCH(")",SUBSTITUTE(SUBSTITUTE(F25,LEFT(F25,SEARCH(",",F25)),""),LEFT(SUBSTITUTE(F25,LEFT(F25,SEARCH(",",F25)),""),SEARCH(",",SUBSTITUTE(F25,LEFT(F25,SEARCH(",",F25)),""))),""))))),""),")",""),VLOOKUP(K25,Breachs!B:D,3,FALSE))))</f>
        <v/>
      </c>
      <c r="Q25" s="108" t="str">
        <f>IF(G25&lt;4,"",IF(G25&gt;4,IF(ISNUMBER(FIND(")",L25)),"20"&amp;SUBSTITUTE(SUBSTITUTE(LEFT(SUBSTITUTE(SUBSTITUTE(SUBSTITUTE(L25,LEFT(L25,SEARCH(",",L25)),""),LEFT(SUBSTITUTE(L25,LEFT(L25,SEARCH(",",L25)),""),SEARCH(",",SUBSTITUTE(L25,LEFT(L25,SEARCH(",",L25)),""))),""),LEFT(SUBSTITUTE(SUBSTITUTE(L25,LEFT(L25,SEARCH(",",L25)),""),LEFT(SUBSTITUTE(L25,LEFT(L25,SEARCH(",",L25)),""),SEARCH(",",SUBSTITUTE(L25,LEFT(L25,SEARCH(",",L25)),""))),""),SEARCH(",",SUBSTITUTE(SUBSTITUTE(L25,LEFT(L25,SEARCH(",",L25)),""),LEFT(SUBSTITUTE(L25,LEFT(L25,SEARCH(",",L25)),""),SEARCH(",",SUBSTITUTE(L25,LEFT(L25,SEARCH(",",L25)),""))),""))),""),SEARCH(")",SUBSTITUTE(SUBSTITUTE(SUBSTITUTE(L25,LEFT(L25,SEARCH(",",L25)),""),LEFT(SUBSTITUTE(L25,LEFT(L25,SEARCH(",",L25)),""),SEARCH(",",SUBSTITUTE(L25,LEFT(L25,SEARCH(",",L25)),""))),""),LEFT(SUBSTITUTE(SUBSTITUTE(L25,LEFT(L25,SEARCH(",",L25)),""),LEFT(SUBSTITUTE(L25,LEFT(L25,SEARCH(",",L25)),""),SEARCH(",",SUBSTITUTE(L25,LEFT(L25,SEARCH(",",L25)),""))),""),SEARCH(",",SUBSTITUTE(SUBSTITUTE(L25,LEFT(L25,SEARCH(",",L25)),""),LEFT(SUBSTITUTE(L25,LEFT(L25,SEARCH(",",L25)),""),SEARCH(",",SUBSTITUTE(L25,LEFT(L25,SEARCH(",",L25)),""))),""))),""))),LEFT(LEFT(SUBSTITUTE(SUBSTITUTE(SUBSTITUTE(L25,LEFT(L25,SEARCH(",",L25)),""),LEFT(SUBSTITUTE(L25,LEFT(L25,SEARCH(",",L25)),""),SEARCH(",",SUBSTITUTE(L25,LEFT(L25,SEARCH(",",L25)),""))),""),LEFT(SUBSTITUTE(SUBSTITUTE(L25,LEFT(L25,SEARCH(",",L25)),""),LEFT(SUBSTITUTE(L25,LEFT(L25,SEARCH(",",L25)),""),SEARCH(",",SUBSTITUTE(L25,LEFT(L25,SEARCH(",",L25)),""))),""),SEARCH(",",SUBSTITUTE(SUBSTITUTE(L25,LEFT(L25,SEARCH(",",L25)),""),LEFT(SUBSTITUTE(L25,LEFT(L25,SEARCH(",",L25)),""),SEARCH(",",SUBSTITUTE(L25,LEFT(L25,SEARCH(",",L25)),""))),""))),""),SEARCH(")",SUBSTITUTE(SUBSTITUTE(SUBSTITUTE(L25,LEFT(L25,SEARCH(",",L25)),""),LEFT(SUBSTITUTE(L25,LEFT(L25,SEARCH(",",L25)),""),SEARCH(",",SUBSTITUTE(L25,LEFT(L25,SEARCH(",",L25)),""))),""),LEFT(SUBSTITUTE(SUBSTITUTE(L25,LEFT(L25,SEARCH(",",L25)),""),LEFT(SUBSTITUTE(L25,LEFT(L25,SEARCH(",",L25)),""),SEARCH(",",SUBSTITUTE(L25,LEFT(L25,SEARCH(",",L25)),""))),""),SEARCH(",",SUBSTITUTE(SUBSTITUTE(L25,LEFT(L25,SEARCH(",",L25)),""),LEFT(SUBSTITUTE(L25,LEFT(L25,SEARCH(",",L25)),""),SEARCH(",",SUBSTITUTE(L25,LEFT(L25,SEARCH(",",L25)),""))),""))),""))),SEARCH("'",LEFT(SUBSTITUTE(SUBSTITUTE(SUBSTITUTE(L25,LEFT(L25,SEARCH(",",L25)),""),LEFT(SUBSTITUTE(L25,LEFT(L25,SEARCH(",",L25)),""),SEARCH(",",SUBSTITUTE(L25,LEFT(L25,SEARCH(",",L25)),""))),""),LEFT(SUBSTITUTE(SUBSTITUTE(L25,LEFT(L25,SEARCH(",",L25)),""),LEFT(SUBSTITUTE(L25,LEFT(L25,SEARCH(",",L25)),""),SEARCH(",",SUBSTITUTE(L25,LEFT(L25,SEARCH(",",L25)),""))),""),SEARCH(",",SUBSTITUTE(SUBSTITUTE(L25,LEFT(L25,SEARCH(",",L25)),""),LEFT(SUBSTITUTE(L25,LEFT(L25,SEARCH(",",L25)),""),SEARCH(",",SUBSTITUTE(L25,LEFT(L25,SEARCH(",",L25)),""))),""))),""),SEARCH(")",SUBSTITUTE(SUBSTITUTE(SUBSTITUTE(L25,LEFT(L25,SEARCH(",",L25)),""),LEFT(SUBSTITUTE(L25,LEFT(L25,SEARCH(",",L25)),""),SEARCH(",",SUBSTITUTE(L25,LEFT(L25,SEARCH(",",L25)),""))),""),LEFT(SUBSTITUTE(SUBSTITUTE(L25,LEFT(L25,SEARCH(",",L25)),""),LEFT(SUBSTITUTE(L25,LEFT(L25,SEARCH(",",L25)),""),SEARCH(",",SUBSTITUTE(L25,LEFT(L25,SEARCH(",",L25)),""))),""),SEARCH(",",SUBSTITUTE(SUBSTITUTE(L25,LEFT(L25,SEARCH(",",L25)),""),LEFT(SUBSTITUTE(L25,LEFT(L25,SEARCH(",",L25)),""),SEARCH(",",SUBSTITUTE(L25,LEFT(L25,SEARCH(",",L25)),""))),""))),""))))),""),")",""),VLOOKUP(L25,Breachs!B:D,3,FALSE)),IF(ISNUMBER(FIND(")",L25)),"20"&amp;SUBSTITUTE(SUBSTITUTE(LEFT(SUBSTITUTE(SUBSTITUTE(SUBSTITUTE(L25,LEFT(L25,SEARCH(",",L25)),""),LEFT(SUBSTITUTE(L25,LEFT(L25,SEARCH(",",L25)),""),SEARCH(",",SUBSTITUTE(L25,LEFT(L25,SEARCH(",",L25)),""))),""),LEFT(SUBSTITUTE(SUBSTITUTE(L25,LEFT(L25,SEARCH(",",L25)),""),LEFT(SUBSTITUTE(L25,LEFT(L25,SEARCH(",",L25)),""),SEARCH(",",SUBSTITUTE(L25,LEFT(L25,SEARCH(",",L25)),""))),""),SEARCH(",",SUBSTITUTE(SUBSTITUTE(L25,LEFT(L25,SEARCH(",",L25)),""),LEFT(SUBSTITUTE(L25,LEFT(L25,SEARCH(",",L25)),""),SEARCH(",",SUBSTITUTE(L25,LEFT(L25,SEARCH(",",L25)),""))),""))),""),SEARCH(")",SUBSTITUTE(SUBSTITUTE(SUBSTITUTE(L25,LEFT(L25,SEARCH(",",L25)),""),LEFT(SUBSTITUTE(L25,LEFT(L25,SEARCH(",",L25)),""),SEARCH(",",SUBSTITUTE(L25,LEFT(L25,SEARCH(",",L25)),""))),""),LEFT(SUBSTITUTE(SUBSTITUTE(L25,LEFT(L25,SEARCH(",",L25)),""),LEFT(SUBSTITUTE(L25,LEFT(L25,SEARCH(",",L25)),""),SEARCH(",",SUBSTITUTE(L25,LEFT(L25,SEARCH(",",L25)),""))),""),SEARCH(",",SUBSTITUTE(SUBSTITUTE(L25,LEFT(L25,SEARCH(",",L25)),""),LEFT(SUBSTITUTE(L25,LEFT(L25,SEARCH(",",L25)),""),SEARCH(",",SUBSTITUTE(L25,LEFT(L25,SEARCH(",",L25)),""))),""))),""))),LEFT(LEFT(SUBSTITUTE(SUBSTITUTE(SUBSTITUTE(L25,LEFT(L25,SEARCH(",",L25)),""),LEFT(SUBSTITUTE(L25,LEFT(L25,SEARCH(",",L25)),""),SEARCH(",",SUBSTITUTE(L25,LEFT(L25,SEARCH(",",L25)),""))),""),LEFT(SUBSTITUTE(SUBSTITUTE(L25,LEFT(L25,SEARCH(",",L25)),""),LEFT(SUBSTITUTE(L25,LEFT(L25,SEARCH(",",L25)),""),SEARCH(",",SUBSTITUTE(L25,LEFT(L25,SEARCH(",",L25)),""))),""),SEARCH(",",SUBSTITUTE(SUBSTITUTE(L25,LEFT(L25,SEARCH(",",L25)),""),LEFT(SUBSTITUTE(L25,LEFT(L25,SEARCH(",",L25)),""),SEARCH(",",SUBSTITUTE(L25,LEFT(L25,SEARCH(",",L25)),""))),""))),""),SEARCH(")",SUBSTITUTE(SUBSTITUTE(SUBSTITUTE(L25,LEFT(L25,SEARCH(",",L25)),""),LEFT(SUBSTITUTE(L25,LEFT(L25,SEARCH(",",L25)),""),SEARCH(",",SUBSTITUTE(L25,LEFT(L25,SEARCH(",",L25)),""))),""),LEFT(SUBSTITUTE(SUBSTITUTE(L25,LEFT(L25,SEARCH(",",L25)),""),LEFT(SUBSTITUTE(L25,LEFT(L25,SEARCH(",",L25)),""),SEARCH(",",SUBSTITUTE(L25,LEFT(L25,SEARCH(",",L25)),""))),""),SEARCH(",",SUBSTITUTE(SUBSTITUTE(L25,LEFT(L25,SEARCH(",",L25)),""),LEFT(SUBSTITUTE(L25,LEFT(L25,SEARCH(",",L25)),""),SEARCH(",",SUBSTITUTE(L25,LEFT(L25,SEARCH(",",L25)),""))),""))),""))),SEARCH("'",LEFT(SUBSTITUTE(SUBSTITUTE(SUBSTITUTE(L25,LEFT(L25,SEARCH(",",L25)),""),LEFT(SUBSTITUTE(L25,LEFT(L25,SEARCH(",",L25)),""),SEARCH(",",SUBSTITUTE(L25,LEFT(L25,SEARCH(",",L25)),""))),""),LEFT(SUBSTITUTE(SUBSTITUTE(L25,LEFT(L25,SEARCH(",",L25)),""),LEFT(SUBSTITUTE(L25,LEFT(L25,SEARCH(",",L25)),""),SEARCH(",",SUBSTITUTE(L25,LEFT(L25,SEARCH(",",L25)),""))),""),SEARCH(",",SUBSTITUTE(SUBSTITUTE(L25,LEFT(L25,SEARCH(",",L25)),""),LEFT(SUBSTITUTE(L25,LEFT(L25,SEARCH(",",L25)),""),SEARCH(",",SUBSTITUTE(L25,LEFT(L25,SEARCH(",",L25)),""))),""))),""),SEARCH(")",SUBSTITUTE(SUBSTITUTE(SUBSTITUTE(L25,LEFT(L25,SEARCH(",",L25)),""),LEFT(SUBSTITUTE(L25,LEFT(L25,SEARCH(",",L25)),""),SEARCH(",",SUBSTITUTE(L25,LEFT(L25,SEARCH(",",L25)),""))),""),LEFT(SUBSTITUTE(SUBSTITUTE(L25,LEFT(L25,SEARCH(",",L25)),""),LEFT(SUBSTITUTE(L25,LEFT(L25,SEARCH(",",L25)),""),SEARCH(",",SUBSTITUTE(L25,LEFT(L25,SEARCH(",",L25)),""))),""),SEARCH(",",SUBSTITUTE(SUBSTITUTE(L25,LEFT(L25,SEARCH(",",L25)),""),LEFT(SUBSTITUTE(L25,LEFT(L25,SEARCH(",",L25)),""),SEARCH(",",SUBSTITUTE(L25,LEFT(L25,SEARCH(",",L25)),""))),""))),""))))),""),")",""),VLOOKUP(L25,Breachs!B:D,3,FALSE))))</f>
        <v/>
      </c>
      <c r="R25" s="108" t="str">
        <f>IF(G25=5,IF(ISNUMBER(FIND(")",M25)),"20"&amp;SUBSTITUTE(SUBSTITUTE(LEFT(SUBSTITUTE(SUBSTITUTE(SUBSTITUTE(S25,LEFT(S25,SEARCH(",",S25)),""),LEFT(SUBSTITUTE(S25,LEFT(S25,SEARCH(",",S25)),""),SEARCH(",",SUBSTITUTE(S25,LEFT(S25,SEARCH(",",S25)),""))),""),LEFT(SUBSTITUTE(SUBSTITUTE(S25,LEFT(S25,SEARCH(",",S25)),""),LEFT(SUBSTITUTE(S25,LEFT(S25,SEARCH(",",S25)),""),SEARCH(",",SUBSTITUTE(S25,LEFT(S25,SEARCH(",",S25)),""))),""),SEARCH(",",SUBSTITUTE(SUBSTITUTE(S25,LEFT(S25,SEARCH(",",S25)),""),LEFT(SUBSTITUTE(S25,LEFT(S25,SEARCH(",",S25)),""),SEARCH(",",SUBSTITUTE(S25,LEFT(S25,SEARCH(",",S25)),""))),""))),""),SEARCH(")",SUBSTITUTE(SUBSTITUTE(SUBSTITUTE(S25,LEFT(S25,SEARCH(",",S25)),""),LEFT(SUBSTITUTE(S25,LEFT(S25,SEARCH(",",S25)),""),SEARCH(",",SUBSTITUTE(S25,LEFT(S25,SEARCH(",",S25)),""))),""),LEFT(SUBSTITUTE(SUBSTITUTE(S25,LEFT(S25,SEARCH(",",S25)),""),LEFT(SUBSTITUTE(S25,LEFT(S25,SEARCH(",",S25)),""),SEARCH(",",SUBSTITUTE(S25,LEFT(S25,SEARCH(",",S25)),""))),""),SEARCH(",",SUBSTITUTE(SUBSTITUTE(S25,LEFT(S25,SEARCH(",",S25)),""),LEFT(SUBSTITUTE(S25,LEFT(S25,SEARCH(",",S25)),""),SEARCH(",",SUBSTITUTE(S25,LEFT(S25,SEARCH(",",S25)),""))),""))),""))),LEFT(LEFT(SUBSTITUTE(SUBSTITUTE(SUBSTITUTE(S25,LEFT(S25,SEARCH(",",S25)),""),LEFT(SUBSTITUTE(S25,LEFT(S25,SEARCH(",",S25)),""),SEARCH(",",SUBSTITUTE(S25,LEFT(S25,SEARCH(",",S25)),""))),""),LEFT(SUBSTITUTE(SUBSTITUTE(S25,LEFT(S25,SEARCH(",",S25)),""),LEFT(SUBSTITUTE(S25,LEFT(S25,SEARCH(",",S25)),""),SEARCH(",",SUBSTITUTE(S25,LEFT(S25,SEARCH(",",S25)),""))),""),SEARCH(",",SUBSTITUTE(SUBSTITUTE(S25,LEFT(S25,SEARCH(",",S25)),""),LEFT(SUBSTITUTE(S25,LEFT(S25,SEARCH(",",S25)),""),SEARCH(",",SUBSTITUTE(S25,LEFT(S25,SEARCH(",",S25)),""))),""))),""),SEARCH(")",SUBSTITUTE(SUBSTITUTE(SUBSTITUTE(S25,LEFT(S25,SEARCH(",",S25)),""),LEFT(SUBSTITUTE(S25,LEFT(S25,SEARCH(",",S25)),""),SEARCH(",",SUBSTITUTE(S25,LEFT(S25,SEARCH(",",S25)),""))),""),LEFT(SUBSTITUTE(SUBSTITUTE(S25,LEFT(S25,SEARCH(",",S25)),""),LEFT(SUBSTITUTE(S25,LEFT(S25,SEARCH(",",S25)),""),SEARCH(",",SUBSTITUTE(S25,LEFT(S25,SEARCH(",",S25)),""))),""),SEARCH(",",SUBSTITUTE(SUBSTITUTE(S25,LEFT(S25,SEARCH(",",S25)),""),LEFT(SUBSTITUTE(S25,LEFT(S25,SEARCH(",",S25)),""),SEARCH(",",SUBSTITUTE(S25,LEFT(S25,SEARCH(",",S25)),""))),""))),""))),SEARCH("'",LEFT(SUBSTITUTE(SUBSTITUTE(SUBSTITUTE(S25,LEFT(S25,SEARCH(",",S25)),""),LEFT(SUBSTITUTE(S25,LEFT(S25,SEARCH(",",S25)),""),SEARCH(",",SUBSTITUTE(S25,LEFT(S25,SEARCH(",",S25)),""))),""),LEFT(SUBSTITUTE(SUBSTITUTE(S25,LEFT(S25,SEARCH(",",S25)),""),LEFT(SUBSTITUTE(S25,LEFT(S25,SEARCH(",",S25)),""),SEARCH(",",SUBSTITUTE(S25,LEFT(S25,SEARCH(",",S25)),""))),""),SEARCH(",",SUBSTITUTE(SUBSTITUTE(S25,LEFT(S25,SEARCH(",",S25)),""),LEFT(SUBSTITUTE(S25,LEFT(S25,SEARCH(",",S25)),""),SEARCH(",",SUBSTITUTE(S25,LEFT(S25,SEARCH(",",S25)),""))),""))),""),SEARCH(")",SUBSTITUTE(SUBSTITUTE(SUBSTITUTE(S25,LEFT(S25,SEARCH(",",S25)),""),LEFT(SUBSTITUTE(S25,LEFT(S25,SEARCH(",",S25)),""),SEARCH(",",SUBSTITUTE(S25,LEFT(S25,SEARCH(",",S25)),""))),""),LEFT(SUBSTITUTE(SUBSTITUTE(S25,LEFT(S25,SEARCH(",",S25)),""),LEFT(SUBSTITUTE(S25,LEFT(S25,SEARCH(",",S25)),""),SEARCH(",",SUBSTITUTE(S25,LEFT(S25,SEARCH(",",S25)),""))),""),SEARCH(",",SUBSTITUTE(SUBSTITUTE(S25,LEFT(S25,SEARCH(",",S25)),""),LEFT(SUBSTITUTE(S25,LEFT(S25,SEARCH(",",S25)),""),SEARCH(",",SUBSTITUTE(S25,LEFT(S25,SEARCH(",",S25)),""))),""))),""))))),""),")",""),VLOOKUP(M25,Breachs!B:D,3,FALSE)),"")</f>
        <v/>
      </c>
      <c r="S25" s="108" t="e">
        <f t="shared" si="4"/>
        <v>#VALUE!</v>
      </c>
      <c r="T25" s="108" t="str">
        <f>IF(F25="","",IF(ISNUMBER(FIND("'",I25)),VLOOKUP(SUBSTITUTE(RIGHT(LEFT(I25,SEARCH("'",I25)),5)," '",""),Breachs!P:Q,2,FALSE),VLOOKUP(I25,Breachs!B:D,2,FALSE)))</f>
        <v>Maio</v>
      </c>
      <c r="U25" s="108" t="str">
        <f>IF(G25&lt;2,"",IF(ISNUMBER(FIND("'",J25)),VLOOKUP(SUBSTITUTE(RIGHT(LEFT(J25,SEARCH("'",J25)),5)," '",""),Breachs!P:Q,2,FALSE),VLOOKUP(J25,Breachs!B:D,2,FALSE)))</f>
        <v/>
      </c>
      <c r="V25" s="107" t="str">
        <f>IF(G25&lt;3,"",IF(ISNUMBER(FIND("'",K25)),VLOOKUP(SUBSTITUTE(RIGHT(LEFT(K25,SEARCH("'",K25)),5)," '",""),Breachs!P:Q,2,FALSE),VLOOKUP(K25,Breachs!B:D,2,FALSE)))</f>
        <v/>
      </c>
      <c r="W25" s="107" t="str">
        <f>IF(G25&lt;4,"",IF(ISNUMBER(FIND("'",L25)),VLOOKUP(SUBSTITUTE(RIGHT(LEFT(L25,SEARCH("'",L25)),5)," '",""),Breachs!P:Q,2,FALSE),VLOOKUP(L25,Breachs!B:D,2,FALSE)))</f>
        <v/>
      </c>
      <c r="X25" s="107" t="str">
        <f>IF(G25&lt;5,"",IF(ISNUMBER(FIND("'",M25)),VLOOKUP(SUBSTITUTE(RIGHT(LEFT(M25,SEARCH("'",M25)),5)," '",""),Breachs!P:Q,2,FALSE),VLOOKUP(M25,Breachs!B:D,2,FALSE)))</f>
        <v/>
      </c>
      <c r="Y25" s="34" t="str">
        <f>IFERROR(VLOOKUP(B25,BGU!A:B,2),"")</f>
        <v>CAIO FLAVIO ANDRICOPOLO MAYRESSE</v>
      </c>
      <c r="Z25" s="34" t="str">
        <f>TEXT(IFERROR(VLOOKUP(B25,BGU!A:C,3),""),"0000-000-000-0000")</f>
        <v>0010-163-031-1100</v>
      </c>
      <c r="AA25" s="34" t="str">
        <f t="shared" si="5"/>
        <v>0010</v>
      </c>
      <c r="AB25" s="34" t="str">
        <f>IFERROR(VLOOKUP(B25,BGU!A:F,6),"")</f>
        <v>00011</v>
      </c>
      <c r="AC25" s="34" t="str">
        <f>IFERROR(VLOOKUP(B25,BGU!A:G,7),"")</f>
        <v>ANALISTA</v>
      </c>
      <c r="AD25" s="34" t="str">
        <f t="shared" si="6"/>
        <v>163</v>
      </c>
    </row>
    <row r="26" spans="1:30" ht="15" customHeight="1" x14ac:dyDescent="0.25">
      <c r="A26" s="33" t="s">
        <v>333</v>
      </c>
      <c r="B26" s="34" t="s">
        <v>315</v>
      </c>
      <c r="C26" s="33" t="s">
        <v>158</v>
      </c>
      <c r="D26" s="34" t="s">
        <v>223</v>
      </c>
      <c r="E26" s="34"/>
      <c r="F26" s="33" t="s">
        <v>68</v>
      </c>
      <c r="G26" s="31">
        <f t="shared" si="0"/>
        <v>1</v>
      </c>
      <c r="H26" s="31" t="b">
        <f t="shared" si="7"/>
        <v>0</v>
      </c>
      <c r="I26" s="105" t="str">
        <f t="shared" si="8"/>
        <v>mSpy</v>
      </c>
      <c r="J26" s="105" t="str">
        <f t="shared" si="9"/>
        <v/>
      </c>
      <c r="K26" s="106" t="str">
        <f t="shared" si="1"/>
        <v/>
      </c>
      <c r="L26" s="106" t="str">
        <f t="shared" si="2"/>
        <v/>
      </c>
      <c r="M26" s="105" t="str">
        <f t="shared" si="3"/>
        <v/>
      </c>
      <c r="N26" s="107">
        <f>IF(F26="","",IF(ISNUMBER(FIND(")",I26)),"20"&amp;SUBSTITUTE(RIGHT(SUBSTITUTE(LEFT(F26,SEARCH(")",F26)),LEFT(LEFT(F26,SEARCH(")",F26)),SEARCH("(",LEFT(F26,SEARCH(")",F26)))),""),3),")",""),VLOOKUP(I26,Breachs!B:D,3,FALSE)))</f>
        <v>2015</v>
      </c>
      <c r="O26" s="108" t="str">
        <f>IF(G26&lt;2,"",IF(G26&gt;2,IF(ISNUMBER(FIND(")",J26)),"20"&amp;SUBSTITUTE(SUBSTITUTE(LEFT(LEFT(SUBSTITUTE(F26,LEFT(F26,SEARCH(",",F26)),""),SEARCH(",",SUBSTITUTE(F26,LEFT(F26,SEARCH(",",F26)),""))),SEARCH(")",LEFT(SUBSTITUTE(F26,LEFT(F26,SEARCH(",",F26)),""),SEARCH(",",SUBSTITUTE(F26,LEFT(F26,SEARCH(",",F26)),""))))),LEFT(LEFT(LEFT(SUBSTITUTE(F26,LEFT(F26,SEARCH(",",F26)),""),SEARCH(",",SUBSTITUTE(F26,LEFT(F26,SEARCH(",",F26)),""))),SEARCH(")",LEFT(SUBSTITUTE(F26,LEFT(F26,SEARCH(",",F26)),""),SEARCH(",",SUBSTITUTE(F26,LEFT(F26,SEARCH(",",F26)),""))))),SEARCH("'",LEFT(LEFT(SUBSTITUTE(F26,LEFT(F26,SEARCH(",",F26)),""),SEARCH(",",SUBSTITUTE(F26,LEFT(F26,SEARCH(",",F26)),""))),SEARCH(")",LEFT(SUBSTITUTE(F26,LEFT(F26,SEARCH(",",F26)),""),SEARCH(",",SUBSTITUTE(F26,LEFT(F26,SEARCH(",",F26)),""))))))),""),")",""),VLOOKUP(J26,Breachs!B:D,3,FALSE)),IF(ISNUMBER(FIND(")",J26)),"20"&amp;SUBSTITUTE(LEFT(SUBSTITUTE(SUBSTITUTE(F26,LEFT(F26,SEARCH(",",F26)),""),LEFT(SUBSTITUTE(F26,LEFT(F26,SEARCH(",",F26)),""),SEARCH("'",SUBSTITUTE(F26,LEFT(F26,SEARCH(",",F26)),""))),""),SEARCH(")",SUBSTITUTE(SUBSTITUTE(F26,LEFT(F26,SEARCH(",",F26)),""),LEFT(SUBSTITUTE(F26,LEFT(F26,SEARCH(",",F26)),""),SEARCH("'",SUBSTITUTE(F26,LEFT(F26,SEARCH(",",F26)),""))),""))),")",""),VLOOKUP(J26,Breachs!B:D,3,FALSE))))</f>
        <v/>
      </c>
      <c r="P26" s="108" t="str">
        <f>IF(G26&lt;3,"",IF(G26&gt;3,IF(ISNUMBER(FIND(")",K26)),"20"&amp;SUBSTITUTE(SUBSTITUTE(LEFT(LEFT(SUBSTITUTE(SUBSTITUTE(F26,LEFT(F26,SEARCH(",",F26)),""),LEFT(SUBSTITUTE(F26,LEFT(F26,SEARCH(",",F26)),""),SEARCH(",",SUBSTITUTE(F26,LEFT(F26,SEARCH(",",F26)),""))),""),SEARCH(",",SUBSTITUTE(SUBSTITUTE(F26,LEFT(F26,SEARCH(",",F26)),""),LEFT(SUBSTITUTE(F26,LEFT(F26,SEARCH(",",F26)),""),SEARCH(",",SUBSTITUTE(F26,LEFT(F26,SEARCH(",",F26)),""))),""))),SEARCH(")",LEFT(SUBSTITUTE(SUBSTITUTE(F26,LEFT(F26,SEARCH(",",F26)),""),LEFT(SUBSTITUTE(F26,LEFT(F26,SEARCH(",",F26)),""),SEARCH(",",SUBSTITUTE(F26,LEFT(F26,SEARCH(",",F26)),""))),""),SEARCH(",",SUBSTITUTE(SUBSTITUTE(F26,LEFT(F26,SEARCH(",",F26)),""),LEFT(SUBSTITUTE(F26,LEFT(F26,SEARCH(",",F26)),""),SEARCH(",",SUBSTITUTE(F26,LEFT(F26,SEARCH(",",F26)),""))),""))))),LEFT(LEFT(LEFT(SUBSTITUTE(SUBSTITUTE(F26,LEFT(F26,SEARCH(",",F26)),""),LEFT(SUBSTITUTE(F26,LEFT(F26,SEARCH(",",F26)),""),SEARCH(",",SUBSTITUTE(F26,LEFT(F26,SEARCH(",",F26)),""))),""),SEARCH(",",SUBSTITUTE(SUBSTITUTE(F26,LEFT(F26,SEARCH(",",F26)),""),LEFT(SUBSTITUTE(F26,LEFT(F26,SEARCH(",",F26)),""),SEARCH(",",SUBSTITUTE(F26,LEFT(F26,SEARCH(",",F26)),""))),""))),SEARCH(")",LEFT(SUBSTITUTE(SUBSTITUTE(F26,LEFT(F26,SEARCH(",",F26)),""),LEFT(SUBSTITUTE(F26,LEFT(F26,SEARCH(",",F26)),""),SEARCH(",",SUBSTITUTE(F26,LEFT(F26,SEARCH(",",F26)),""))),""),SEARCH(",",SUBSTITUTE(SUBSTITUTE(F26,LEFT(F26,SEARCH(",",F26)),""),LEFT(SUBSTITUTE(F26,LEFT(F26,SEARCH(",",F26)),""),SEARCH(",",SUBSTITUTE(F26,LEFT(F26,SEARCH(",",F26)),""))),""))))),SEARCH("'",LEFT(LEFT(SUBSTITUTE(SUBSTITUTE(F26,LEFT(F26,SEARCH(",",F26)),""),LEFT(SUBSTITUTE(F26,LEFT(F26,SEARCH(",",F26)),""),SEARCH(",",SUBSTITUTE(F26,LEFT(F26,SEARCH(",",F26)),""))),""),SEARCH(",",SUBSTITUTE(SUBSTITUTE(F26,LEFT(F26,SEARCH(",",F26)),""),LEFT(SUBSTITUTE(F26,LEFT(F26,SEARCH(",",F26)),""),SEARCH(",",SUBSTITUTE(F26,LEFT(F26,SEARCH(",",F26)),""))),""))),SEARCH(")",LEFT(SUBSTITUTE(SUBSTITUTE(F26,LEFT(F26,SEARCH(",",F26)),""),LEFT(SUBSTITUTE(F26,LEFT(F26,SEARCH(",",F26)),""),SEARCH(",",SUBSTITUTE(F26,LEFT(F26,SEARCH(",",F26)),""))),""),SEARCH(",",SUBSTITUTE(SUBSTITUTE(F26,LEFT(F26,SEARCH(",",F26)),""),LEFT(SUBSTITUTE(F26,LEFT(F26,SEARCH(",",F26)),""),SEARCH(",",SUBSTITUTE(F26,LEFT(F26,SEARCH(",",F26)),""))),""))))))),""),")",""),VLOOKUP(K26,Breachs!B:D,3,FALSE)),IF(ISNUMBER(FIND(")",K26)),"20"&amp;SUBSTITUTE(SUBSTITUTE(LEFT(SUBSTITUTE(SUBSTITUTE(F26,LEFT(F26,SEARCH(",",F26)),""),LEFT(SUBSTITUTE(F26,LEFT(F26,SEARCH(",",F26)),""),SEARCH(",",SUBSTITUTE(F26,LEFT(F26,SEARCH(",",F26)),""))),""),SEARCH(")",SUBSTITUTE(SUBSTITUTE(F26,LEFT(F26,SEARCH(",",F26)),""),LEFT(SUBSTITUTE(F26,LEFT(F26,SEARCH(",",F26)),""),SEARCH(",",SUBSTITUTE(F26,LEFT(F26,SEARCH(",",F26)),""))),""))),LEFT(LEFT(SUBSTITUTE(SUBSTITUTE(F26,LEFT(F26,SEARCH(",",F26)),""),LEFT(SUBSTITUTE(F26,LEFT(F26,SEARCH(",",F26)),""),SEARCH(",",SUBSTITUTE(F26,LEFT(F26,SEARCH(",",F26)),""))),""),SEARCH(")",SUBSTITUTE(SUBSTITUTE(F26,LEFT(F26,SEARCH(",",F26)),""),LEFT(SUBSTITUTE(F26,LEFT(F26,SEARCH(",",F26)),""),SEARCH(",",SUBSTITUTE(F26,LEFT(F26,SEARCH(",",F26)),""))),""))),SEARCH("'",LEFT(SUBSTITUTE(SUBSTITUTE(F26,LEFT(F26,SEARCH(",",F26)),""),LEFT(SUBSTITUTE(F26,LEFT(F26,SEARCH(",",F26)),""),SEARCH(",",SUBSTITUTE(F26,LEFT(F26,SEARCH(",",F26)),""))),""),SEARCH(")",SUBSTITUTE(SUBSTITUTE(F26,LEFT(F26,SEARCH(",",F26)),""),LEFT(SUBSTITUTE(F26,LEFT(F26,SEARCH(",",F26)),""),SEARCH(",",SUBSTITUTE(F26,LEFT(F26,SEARCH(",",F26)),""))),""))))),""),")",""),VLOOKUP(K26,Breachs!B:D,3,FALSE))))</f>
        <v/>
      </c>
      <c r="Q26" s="108" t="str">
        <f>IF(G26&lt;4,"",IF(G26&gt;4,IF(ISNUMBER(FIND(")",L26)),"20"&amp;SUBSTITUTE(SUBSTITUTE(LEFT(SUBSTITUTE(SUBSTITUTE(SUBSTITUTE(L26,LEFT(L26,SEARCH(",",L26)),""),LEFT(SUBSTITUTE(L26,LEFT(L26,SEARCH(",",L26)),""),SEARCH(",",SUBSTITUTE(L26,LEFT(L26,SEARCH(",",L26)),""))),""),LEFT(SUBSTITUTE(SUBSTITUTE(L26,LEFT(L26,SEARCH(",",L26)),""),LEFT(SUBSTITUTE(L26,LEFT(L26,SEARCH(",",L26)),""),SEARCH(",",SUBSTITUTE(L26,LEFT(L26,SEARCH(",",L26)),""))),""),SEARCH(",",SUBSTITUTE(SUBSTITUTE(L26,LEFT(L26,SEARCH(",",L26)),""),LEFT(SUBSTITUTE(L26,LEFT(L26,SEARCH(",",L26)),""),SEARCH(",",SUBSTITUTE(L26,LEFT(L26,SEARCH(",",L26)),""))),""))),""),SEARCH(")",SUBSTITUTE(SUBSTITUTE(SUBSTITUTE(L26,LEFT(L26,SEARCH(",",L26)),""),LEFT(SUBSTITUTE(L26,LEFT(L26,SEARCH(",",L26)),""),SEARCH(",",SUBSTITUTE(L26,LEFT(L26,SEARCH(",",L26)),""))),""),LEFT(SUBSTITUTE(SUBSTITUTE(L26,LEFT(L26,SEARCH(",",L26)),""),LEFT(SUBSTITUTE(L26,LEFT(L26,SEARCH(",",L26)),""),SEARCH(",",SUBSTITUTE(L26,LEFT(L26,SEARCH(",",L26)),""))),""),SEARCH(",",SUBSTITUTE(SUBSTITUTE(L26,LEFT(L26,SEARCH(",",L26)),""),LEFT(SUBSTITUTE(L26,LEFT(L26,SEARCH(",",L26)),""),SEARCH(",",SUBSTITUTE(L26,LEFT(L26,SEARCH(",",L26)),""))),""))),""))),LEFT(LEFT(SUBSTITUTE(SUBSTITUTE(SUBSTITUTE(L26,LEFT(L26,SEARCH(",",L26)),""),LEFT(SUBSTITUTE(L26,LEFT(L26,SEARCH(",",L26)),""),SEARCH(",",SUBSTITUTE(L26,LEFT(L26,SEARCH(",",L26)),""))),""),LEFT(SUBSTITUTE(SUBSTITUTE(L26,LEFT(L26,SEARCH(",",L26)),""),LEFT(SUBSTITUTE(L26,LEFT(L26,SEARCH(",",L26)),""),SEARCH(",",SUBSTITUTE(L26,LEFT(L26,SEARCH(",",L26)),""))),""),SEARCH(",",SUBSTITUTE(SUBSTITUTE(L26,LEFT(L26,SEARCH(",",L26)),""),LEFT(SUBSTITUTE(L26,LEFT(L26,SEARCH(",",L26)),""),SEARCH(",",SUBSTITUTE(L26,LEFT(L26,SEARCH(",",L26)),""))),""))),""),SEARCH(")",SUBSTITUTE(SUBSTITUTE(SUBSTITUTE(L26,LEFT(L26,SEARCH(",",L26)),""),LEFT(SUBSTITUTE(L26,LEFT(L26,SEARCH(",",L26)),""),SEARCH(",",SUBSTITUTE(L26,LEFT(L26,SEARCH(",",L26)),""))),""),LEFT(SUBSTITUTE(SUBSTITUTE(L26,LEFT(L26,SEARCH(",",L26)),""),LEFT(SUBSTITUTE(L26,LEFT(L26,SEARCH(",",L26)),""),SEARCH(",",SUBSTITUTE(L26,LEFT(L26,SEARCH(",",L26)),""))),""),SEARCH(",",SUBSTITUTE(SUBSTITUTE(L26,LEFT(L26,SEARCH(",",L26)),""),LEFT(SUBSTITUTE(L26,LEFT(L26,SEARCH(",",L26)),""),SEARCH(",",SUBSTITUTE(L26,LEFT(L26,SEARCH(",",L26)),""))),""))),""))),SEARCH("'",LEFT(SUBSTITUTE(SUBSTITUTE(SUBSTITUTE(L26,LEFT(L26,SEARCH(",",L26)),""),LEFT(SUBSTITUTE(L26,LEFT(L26,SEARCH(",",L26)),""),SEARCH(",",SUBSTITUTE(L26,LEFT(L26,SEARCH(",",L26)),""))),""),LEFT(SUBSTITUTE(SUBSTITUTE(L26,LEFT(L26,SEARCH(",",L26)),""),LEFT(SUBSTITUTE(L26,LEFT(L26,SEARCH(",",L26)),""),SEARCH(",",SUBSTITUTE(L26,LEFT(L26,SEARCH(",",L26)),""))),""),SEARCH(",",SUBSTITUTE(SUBSTITUTE(L26,LEFT(L26,SEARCH(",",L26)),""),LEFT(SUBSTITUTE(L26,LEFT(L26,SEARCH(",",L26)),""),SEARCH(",",SUBSTITUTE(L26,LEFT(L26,SEARCH(",",L26)),""))),""))),""),SEARCH(")",SUBSTITUTE(SUBSTITUTE(SUBSTITUTE(L26,LEFT(L26,SEARCH(",",L26)),""),LEFT(SUBSTITUTE(L26,LEFT(L26,SEARCH(",",L26)),""),SEARCH(",",SUBSTITUTE(L26,LEFT(L26,SEARCH(",",L26)),""))),""),LEFT(SUBSTITUTE(SUBSTITUTE(L26,LEFT(L26,SEARCH(",",L26)),""),LEFT(SUBSTITUTE(L26,LEFT(L26,SEARCH(",",L26)),""),SEARCH(",",SUBSTITUTE(L26,LEFT(L26,SEARCH(",",L26)),""))),""),SEARCH(",",SUBSTITUTE(SUBSTITUTE(L26,LEFT(L26,SEARCH(",",L26)),""),LEFT(SUBSTITUTE(L26,LEFT(L26,SEARCH(",",L26)),""),SEARCH(",",SUBSTITUTE(L26,LEFT(L26,SEARCH(",",L26)),""))),""))),""))))),""),")",""),VLOOKUP(L26,Breachs!B:D,3,FALSE)),IF(ISNUMBER(FIND(")",L26)),"20"&amp;SUBSTITUTE(SUBSTITUTE(LEFT(SUBSTITUTE(SUBSTITUTE(SUBSTITUTE(L26,LEFT(L26,SEARCH(",",L26)),""),LEFT(SUBSTITUTE(L26,LEFT(L26,SEARCH(",",L26)),""),SEARCH(",",SUBSTITUTE(L26,LEFT(L26,SEARCH(",",L26)),""))),""),LEFT(SUBSTITUTE(SUBSTITUTE(L26,LEFT(L26,SEARCH(",",L26)),""),LEFT(SUBSTITUTE(L26,LEFT(L26,SEARCH(",",L26)),""),SEARCH(",",SUBSTITUTE(L26,LEFT(L26,SEARCH(",",L26)),""))),""),SEARCH(",",SUBSTITUTE(SUBSTITUTE(L26,LEFT(L26,SEARCH(",",L26)),""),LEFT(SUBSTITUTE(L26,LEFT(L26,SEARCH(",",L26)),""),SEARCH(",",SUBSTITUTE(L26,LEFT(L26,SEARCH(",",L26)),""))),""))),""),SEARCH(")",SUBSTITUTE(SUBSTITUTE(SUBSTITUTE(L26,LEFT(L26,SEARCH(",",L26)),""),LEFT(SUBSTITUTE(L26,LEFT(L26,SEARCH(",",L26)),""),SEARCH(",",SUBSTITUTE(L26,LEFT(L26,SEARCH(",",L26)),""))),""),LEFT(SUBSTITUTE(SUBSTITUTE(L26,LEFT(L26,SEARCH(",",L26)),""),LEFT(SUBSTITUTE(L26,LEFT(L26,SEARCH(",",L26)),""),SEARCH(",",SUBSTITUTE(L26,LEFT(L26,SEARCH(",",L26)),""))),""),SEARCH(",",SUBSTITUTE(SUBSTITUTE(L26,LEFT(L26,SEARCH(",",L26)),""),LEFT(SUBSTITUTE(L26,LEFT(L26,SEARCH(",",L26)),""),SEARCH(",",SUBSTITUTE(L26,LEFT(L26,SEARCH(",",L26)),""))),""))),""))),LEFT(LEFT(SUBSTITUTE(SUBSTITUTE(SUBSTITUTE(L26,LEFT(L26,SEARCH(",",L26)),""),LEFT(SUBSTITUTE(L26,LEFT(L26,SEARCH(",",L26)),""),SEARCH(",",SUBSTITUTE(L26,LEFT(L26,SEARCH(",",L26)),""))),""),LEFT(SUBSTITUTE(SUBSTITUTE(L26,LEFT(L26,SEARCH(",",L26)),""),LEFT(SUBSTITUTE(L26,LEFT(L26,SEARCH(",",L26)),""),SEARCH(",",SUBSTITUTE(L26,LEFT(L26,SEARCH(",",L26)),""))),""),SEARCH(",",SUBSTITUTE(SUBSTITUTE(L26,LEFT(L26,SEARCH(",",L26)),""),LEFT(SUBSTITUTE(L26,LEFT(L26,SEARCH(",",L26)),""),SEARCH(",",SUBSTITUTE(L26,LEFT(L26,SEARCH(",",L26)),""))),""))),""),SEARCH(")",SUBSTITUTE(SUBSTITUTE(SUBSTITUTE(L26,LEFT(L26,SEARCH(",",L26)),""),LEFT(SUBSTITUTE(L26,LEFT(L26,SEARCH(",",L26)),""),SEARCH(",",SUBSTITUTE(L26,LEFT(L26,SEARCH(",",L26)),""))),""),LEFT(SUBSTITUTE(SUBSTITUTE(L26,LEFT(L26,SEARCH(",",L26)),""),LEFT(SUBSTITUTE(L26,LEFT(L26,SEARCH(",",L26)),""),SEARCH(",",SUBSTITUTE(L26,LEFT(L26,SEARCH(",",L26)),""))),""),SEARCH(",",SUBSTITUTE(SUBSTITUTE(L26,LEFT(L26,SEARCH(",",L26)),""),LEFT(SUBSTITUTE(L26,LEFT(L26,SEARCH(",",L26)),""),SEARCH(",",SUBSTITUTE(L26,LEFT(L26,SEARCH(",",L26)),""))),""))),""))),SEARCH("'",LEFT(SUBSTITUTE(SUBSTITUTE(SUBSTITUTE(L26,LEFT(L26,SEARCH(",",L26)),""),LEFT(SUBSTITUTE(L26,LEFT(L26,SEARCH(",",L26)),""),SEARCH(",",SUBSTITUTE(L26,LEFT(L26,SEARCH(",",L26)),""))),""),LEFT(SUBSTITUTE(SUBSTITUTE(L26,LEFT(L26,SEARCH(",",L26)),""),LEFT(SUBSTITUTE(L26,LEFT(L26,SEARCH(",",L26)),""),SEARCH(",",SUBSTITUTE(L26,LEFT(L26,SEARCH(",",L26)),""))),""),SEARCH(",",SUBSTITUTE(SUBSTITUTE(L26,LEFT(L26,SEARCH(",",L26)),""),LEFT(SUBSTITUTE(L26,LEFT(L26,SEARCH(",",L26)),""),SEARCH(",",SUBSTITUTE(L26,LEFT(L26,SEARCH(",",L26)),""))),""))),""),SEARCH(")",SUBSTITUTE(SUBSTITUTE(SUBSTITUTE(L26,LEFT(L26,SEARCH(",",L26)),""),LEFT(SUBSTITUTE(L26,LEFT(L26,SEARCH(",",L26)),""),SEARCH(",",SUBSTITUTE(L26,LEFT(L26,SEARCH(",",L26)),""))),""),LEFT(SUBSTITUTE(SUBSTITUTE(L26,LEFT(L26,SEARCH(",",L26)),""),LEFT(SUBSTITUTE(L26,LEFT(L26,SEARCH(",",L26)),""),SEARCH(",",SUBSTITUTE(L26,LEFT(L26,SEARCH(",",L26)),""))),""),SEARCH(",",SUBSTITUTE(SUBSTITUTE(L26,LEFT(L26,SEARCH(",",L26)),""),LEFT(SUBSTITUTE(L26,LEFT(L26,SEARCH(",",L26)),""),SEARCH(",",SUBSTITUTE(L26,LEFT(L26,SEARCH(",",L26)),""))),""))),""))))),""),")",""),VLOOKUP(L26,Breachs!B:D,3,FALSE))))</f>
        <v/>
      </c>
      <c r="R26" s="108" t="str">
        <f>IF(G26=5,IF(ISNUMBER(FIND(")",M26)),"20"&amp;SUBSTITUTE(SUBSTITUTE(LEFT(SUBSTITUTE(SUBSTITUTE(SUBSTITUTE(S26,LEFT(S26,SEARCH(",",S26)),""),LEFT(SUBSTITUTE(S26,LEFT(S26,SEARCH(",",S26)),""),SEARCH(",",SUBSTITUTE(S26,LEFT(S26,SEARCH(",",S26)),""))),""),LEFT(SUBSTITUTE(SUBSTITUTE(S26,LEFT(S26,SEARCH(",",S26)),""),LEFT(SUBSTITUTE(S26,LEFT(S26,SEARCH(",",S26)),""),SEARCH(",",SUBSTITUTE(S26,LEFT(S26,SEARCH(",",S26)),""))),""),SEARCH(",",SUBSTITUTE(SUBSTITUTE(S26,LEFT(S26,SEARCH(",",S26)),""),LEFT(SUBSTITUTE(S26,LEFT(S26,SEARCH(",",S26)),""),SEARCH(",",SUBSTITUTE(S26,LEFT(S26,SEARCH(",",S26)),""))),""))),""),SEARCH(")",SUBSTITUTE(SUBSTITUTE(SUBSTITUTE(S26,LEFT(S26,SEARCH(",",S26)),""),LEFT(SUBSTITUTE(S26,LEFT(S26,SEARCH(",",S26)),""),SEARCH(",",SUBSTITUTE(S26,LEFT(S26,SEARCH(",",S26)),""))),""),LEFT(SUBSTITUTE(SUBSTITUTE(S26,LEFT(S26,SEARCH(",",S26)),""),LEFT(SUBSTITUTE(S26,LEFT(S26,SEARCH(",",S26)),""),SEARCH(",",SUBSTITUTE(S26,LEFT(S26,SEARCH(",",S26)),""))),""),SEARCH(",",SUBSTITUTE(SUBSTITUTE(S26,LEFT(S26,SEARCH(",",S26)),""),LEFT(SUBSTITUTE(S26,LEFT(S26,SEARCH(",",S26)),""),SEARCH(",",SUBSTITUTE(S26,LEFT(S26,SEARCH(",",S26)),""))),""))),""))),LEFT(LEFT(SUBSTITUTE(SUBSTITUTE(SUBSTITUTE(S26,LEFT(S26,SEARCH(",",S26)),""),LEFT(SUBSTITUTE(S26,LEFT(S26,SEARCH(",",S26)),""),SEARCH(",",SUBSTITUTE(S26,LEFT(S26,SEARCH(",",S26)),""))),""),LEFT(SUBSTITUTE(SUBSTITUTE(S26,LEFT(S26,SEARCH(",",S26)),""),LEFT(SUBSTITUTE(S26,LEFT(S26,SEARCH(",",S26)),""),SEARCH(",",SUBSTITUTE(S26,LEFT(S26,SEARCH(",",S26)),""))),""),SEARCH(",",SUBSTITUTE(SUBSTITUTE(S26,LEFT(S26,SEARCH(",",S26)),""),LEFT(SUBSTITUTE(S26,LEFT(S26,SEARCH(",",S26)),""),SEARCH(",",SUBSTITUTE(S26,LEFT(S26,SEARCH(",",S26)),""))),""))),""),SEARCH(")",SUBSTITUTE(SUBSTITUTE(SUBSTITUTE(S26,LEFT(S26,SEARCH(",",S26)),""),LEFT(SUBSTITUTE(S26,LEFT(S26,SEARCH(",",S26)),""),SEARCH(",",SUBSTITUTE(S26,LEFT(S26,SEARCH(",",S26)),""))),""),LEFT(SUBSTITUTE(SUBSTITUTE(S26,LEFT(S26,SEARCH(",",S26)),""),LEFT(SUBSTITUTE(S26,LEFT(S26,SEARCH(",",S26)),""),SEARCH(",",SUBSTITUTE(S26,LEFT(S26,SEARCH(",",S26)),""))),""),SEARCH(",",SUBSTITUTE(SUBSTITUTE(S26,LEFT(S26,SEARCH(",",S26)),""),LEFT(SUBSTITUTE(S26,LEFT(S26,SEARCH(",",S26)),""),SEARCH(",",SUBSTITUTE(S26,LEFT(S26,SEARCH(",",S26)),""))),""))),""))),SEARCH("'",LEFT(SUBSTITUTE(SUBSTITUTE(SUBSTITUTE(S26,LEFT(S26,SEARCH(",",S26)),""),LEFT(SUBSTITUTE(S26,LEFT(S26,SEARCH(",",S26)),""),SEARCH(",",SUBSTITUTE(S26,LEFT(S26,SEARCH(",",S26)),""))),""),LEFT(SUBSTITUTE(SUBSTITUTE(S26,LEFT(S26,SEARCH(",",S26)),""),LEFT(SUBSTITUTE(S26,LEFT(S26,SEARCH(",",S26)),""),SEARCH(",",SUBSTITUTE(S26,LEFT(S26,SEARCH(",",S26)),""))),""),SEARCH(",",SUBSTITUTE(SUBSTITUTE(S26,LEFT(S26,SEARCH(",",S26)),""),LEFT(SUBSTITUTE(S26,LEFT(S26,SEARCH(",",S26)),""),SEARCH(",",SUBSTITUTE(S26,LEFT(S26,SEARCH(",",S26)),""))),""))),""),SEARCH(")",SUBSTITUTE(SUBSTITUTE(SUBSTITUTE(S26,LEFT(S26,SEARCH(",",S26)),""),LEFT(SUBSTITUTE(S26,LEFT(S26,SEARCH(",",S26)),""),SEARCH(",",SUBSTITUTE(S26,LEFT(S26,SEARCH(",",S26)),""))),""),LEFT(SUBSTITUTE(SUBSTITUTE(S26,LEFT(S26,SEARCH(",",S26)),""),LEFT(SUBSTITUTE(S26,LEFT(S26,SEARCH(",",S26)),""),SEARCH(",",SUBSTITUTE(S26,LEFT(S26,SEARCH(",",S26)),""))),""),SEARCH(",",SUBSTITUTE(SUBSTITUTE(S26,LEFT(S26,SEARCH(",",S26)),""),LEFT(SUBSTITUTE(S26,LEFT(S26,SEARCH(",",S26)),""),SEARCH(",",SUBSTITUTE(S26,LEFT(S26,SEARCH(",",S26)),""))),""))),""))))),""),")",""),VLOOKUP(M26,Breachs!B:D,3,FALSE)),"")</f>
        <v/>
      </c>
      <c r="S26" s="108" t="e">
        <f t="shared" si="4"/>
        <v>#VALUE!</v>
      </c>
      <c r="T26" s="108" t="str">
        <f>IF(F26="","",IF(ISNUMBER(FIND("'",I26)),VLOOKUP(SUBSTITUTE(RIGHT(LEFT(I26,SEARCH("'",I26)),5)," '",""),Breachs!P:Q,2,FALSE),VLOOKUP(I26,Breachs!B:D,2,FALSE)))</f>
        <v>Maio</v>
      </c>
      <c r="U26" s="108" t="str">
        <f>IF(G26&lt;2,"",IF(ISNUMBER(FIND("'",J26)),VLOOKUP(SUBSTITUTE(RIGHT(LEFT(J26,SEARCH("'",J26)),5)," '",""),Breachs!P:Q,2,FALSE),VLOOKUP(J26,Breachs!B:D,2,FALSE)))</f>
        <v/>
      </c>
      <c r="V26" s="107" t="str">
        <f>IF(G26&lt;3,"",IF(ISNUMBER(FIND("'",K26)),VLOOKUP(SUBSTITUTE(RIGHT(LEFT(K26,SEARCH("'",K26)),5)," '",""),Breachs!P:Q,2,FALSE),VLOOKUP(K26,Breachs!B:D,2,FALSE)))</f>
        <v/>
      </c>
      <c r="W26" s="107" t="str">
        <f>IF(G26&lt;4,"",IF(ISNUMBER(FIND("'",L26)),VLOOKUP(SUBSTITUTE(RIGHT(LEFT(L26,SEARCH("'",L26)),5)," '",""),Breachs!P:Q,2,FALSE),VLOOKUP(L26,Breachs!B:D,2,FALSE)))</f>
        <v/>
      </c>
      <c r="X26" s="107" t="str">
        <f>IF(G26&lt;5,"",IF(ISNUMBER(FIND("'",M26)),VLOOKUP(SUBSTITUTE(RIGHT(LEFT(M26,SEARCH("'",M26)),5)," '",""),Breachs!P:Q,2,FALSE),VLOOKUP(M26,Breachs!B:D,2,FALSE)))</f>
        <v/>
      </c>
      <c r="Y26" s="34" t="str">
        <f>IFERROR(VLOOKUP(B26,BGU!A:B,2),"")</f>
        <v>TRAJANO BELLO SILVA</v>
      </c>
      <c r="Z26" s="34" t="str">
        <f>TEXT(IFERROR(VLOOKUP(B26,BGU!A:C,3),""),"0000-000-000-0000")</f>
        <v>0010-029-081-1000</v>
      </c>
      <c r="AA26" s="34" t="str">
        <f t="shared" si="5"/>
        <v>0010</v>
      </c>
      <c r="AB26" s="34" t="str">
        <f>IFERROR(VLOOKUP(B26,BGU!A:F,6),"")</f>
        <v>00062</v>
      </c>
      <c r="AC26" s="34" t="str">
        <f>IFERROR(VLOOKUP(B26,BGU!A:G,7),"")</f>
        <v>GERENTE EXECUTIVO</v>
      </c>
      <c r="AD26" s="34" t="str">
        <f t="shared" si="6"/>
        <v>029</v>
      </c>
    </row>
    <row r="27" spans="1:30" ht="15" customHeight="1" x14ac:dyDescent="0.25">
      <c r="A27" s="33" t="s">
        <v>335</v>
      </c>
      <c r="B27" s="33" t="s">
        <v>353</v>
      </c>
      <c r="C27" s="33" t="s">
        <v>184</v>
      </c>
      <c r="D27" s="33" t="s">
        <v>354</v>
      </c>
      <c r="E27" s="33" t="s">
        <v>348</v>
      </c>
      <c r="F27" s="33" t="s">
        <v>167</v>
      </c>
      <c r="G27" s="31">
        <f t="shared" si="0"/>
        <v>1</v>
      </c>
      <c r="H27" s="31" t="b">
        <f t="shared" si="7"/>
        <v>1</v>
      </c>
      <c r="I27" s="105" t="str">
        <f t="shared" si="8"/>
        <v>No title (5 Jun '15): http://pastebin.com/CnaZ8ev4</v>
      </c>
      <c r="J27" s="105" t="str">
        <f t="shared" si="9"/>
        <v/>
      </c>
      <c r="K27" s="106" t="str">
        <f t="shared" si="1"/>
        <v/>
      </c>
      <c r="L27" s="106" t="str">
        <f t="shared" si="2"/>
        <v/>
      </c>
      <c r="M27" s="105" t="str">
        <f t="shared" si="3"/>
        <v/>
      </c>
      <c r="N27" s="107" t="str">
        <f>IF(F27="","",IF(ISNUMBER(FIND(")",I27)),"20"&amp;SUBSTITUTE(RIGHT(SUBSTITUTE(LEFT(F27,SEARCH(")",F27)),LEFT(LEFT(F27,SEARCH(")",F27)),SEARCH("(",LEFT(F27,SEARCH(")",F27)))),""),3),")",""),VLOOKUP(I27,Breachs!B:D,3,FALSE)))</f>
        <v>2015</v>
      </c>
      <c r="O27" s="108" t="str">
        <f>IF(G27&lt;2,"",IF(G27&gt;2,IF(ISNUMBER(FIND(")",J27)),"20"&amp;SUBSTITUTE(SUBSTITUTE(LEFT(LEFT(SUBSTITUTE(F27,LEFT(F27,SEARCH(",",F27)),""),SEARCH(",",SUBSTITUTE(F27,LEFT(F27,SEARCH(",",F27)),""))),SEARCH(")",LEFT(SUBSTITUTE(F27,LEFT(F27,SEARCH(",",F27)),""),SEARCH(",",SUBSTITUTE(F27,LEFT(F27,SEARCH(",",F27)),""))))),LEFT(LEFT(LEFT(SUBSTITUTE(F27,LEFT(F27,SEARCH(",",F27)),""),SEARCH(",",SUBSTITUTE(F27,LEFT(F27,SEARCH(",",F27)),""))),SEARCH(")",LEFT(SUBSTITUTE(F27,LEFT(F27,SEARCH(",",F27)),""),SEARCH(",",SUBSTITUTE(F27,LEFT(F27,SEARCH(",",F27)),""))))),SEARCH("'",LEFT(LEFT(SUBSTITUTE(F27,LEFT(F27,SEARCH(",",F27)),""),SEARCH(",",SUBSTITUTE(F27,LEFT(F27,SEARCH(",",F27)),""))),SEARCH(")",LEFT(SUBSTITUTE(F27,LEFT(F27,SEARCH(",",F27)),""),SEARCH(",",SUBSTITUTE(F27,LEFT(F27,SEARCH(",",F27)),""))))))),""),")",""),VLOOKUP(J27,Breachs!B:D,3,FALSE)),IF(ISNUMBER(FIND(")",J27)),"20"&amp;SUBSTITUTE(LEFT(SUBSTITUTE(SUBSTITUTE(F27,LEFT(F27,SEARCH(",",F27)),""),LEFT(SUBSTITUTE(F27,LEFT(F27,SEARCH(",",F27)),""),SEARCH("'",SUBSTITUTE(F27,LEFT(F27,SEARCH(",",F27)),""))),""),SEARCH(")",SUBSTITUTE(SUBSTITUTE(F27,LEFT(F27,SEARCH(",",F27)),""),LEFT(SUBSTITUTE(F27,LEFT(F27,SEARCH(",",F27)),""),SEARCH("'",SUBSTITUTE(F27,LEFT(F27,SEARCH(",",F27)),""))),""))),")",""),VLOOKUP(J27,Breachs!B:D,3,FALSE))))</f>
        <v/>
      </c>
      <c r="P27" s="108"/>
      <c r="Q27" s="108" t="str">
        <f>IF(G27&lt;4,"",IF(G27&gt;4,IF(ISNUMBER(FIND(")",L27)),"20"&amp;SUBSTITUTE(SUBSTITUTE(LEFT(SUBSTITUTE(SUBSTITUTE(SUBSTITUTE(L27,LEFT(L27,SEARCH(",",L27)),""),LEFT(SUBSTITUTE(L27,LEFT(L27,SEARCH(",",L27)),""),SEARCH(",",SUBSTITUTE(L27,LEFT(L27,SEARCH(",",L27)),""))),""),LEFT(SUBSTITUTE(SUBSTITUTE(L27,LEFT(L27,SEARCH(",",L27)),""),LEFT(SUBSTITUTE(L27,LEFT(L27,SEARCH(",",L27)),""),SEARCH(",",SUBSTITUTE(L27,LEFT(L27,SEARCH(",",L27)),""))),""),SEARCH(",",SUBSTITUTE(SUBSTITUTE(L27,LEFT(L27,SEARCH(",",L27)),""),LEFT(SUBSTITUTE(L27,LEFT(L27,SEARCH(",",L27)),""),SEARCH(",",SUBSTITUTE(L27,LEFT(L27,SEARCH(",",L27)),""))),""))),""),SEARCH(")",SUBSTITUTE(SUBSTITUTE(SUBSTITUTE(L27,LEFT(L27,SEARCH(",",L27)),""),LEFT(SUBSTITUTE(L27,LEFT(L27,SEARCH(",",L27)),""),SEARCH(",",SUBSTITUTE(L27,LEFT(L27,SEARCH(",",L27)),""))),""),LEFT(SUBSTITUTE(SUBSTITUTE(L27,LEFT(L27,SEARCH(",",L27)),""),LEFT(SUBSTITUTE(L27,LEFT(L27,SEARCH(",",L27)),""),SEARCH(",",SUBSTITUTE(L27,LEFT(L27,SEARCH(",",L27)),""))),""),SEARCH(",",SUBSTITUTE(SUBSTITUTE(L27,LEFT(L27,SEARCH(",",L27)),""),LEFT(SUBSTITUTE(L27,LEFT(L27,SEARCH(",",L27)),""),SEARCH(",",SUBSTITUTE(L27,LEFT(L27,SEARCH(",",L27)),""))),""))),""))),LEFT(LEFT(SUBSTITUTE(SUBSTITUTE(SUBSTITUTE(L27,LEFT(L27,SEARCH(",",L27)),""),LEFT(SUBSTITUTE(L27,LEFT(L27,SEARCH(",",L27)),""),SEARCH(",",SUBSTITUTE(L27,LEFT(L27,SEARCH(",",L27)),""))),""),LEFT(SUBSTITUTE(SUBSTITUTE(L27,LEFT(L27,SEARCH(",",L27)),""),LEFT(SUBSTITUTE(L27,LEFT(L27,SEARCH(",",L27)),""),SEARCH(",",SUBSTITUTE(L27,LEFT(L27,SEARCH(",",L27)),""))),""),SEARCH(",",SUBSTITUTE(SUBSTITUTE(L27,LEFT(L27,SEARCH(",",L27)),""),LEFT(SUBSTITUTE(L27,LEFT(L27,SEARCH(",",L27)),""),SEARCH(",",SUBSTITUTE(L27,LEFT(L27,SEARCH(",",L27)),""))),""))),""),SEARCH(")",SUBSTITUTE(SUBSTITUTE(SUBSTITUTE(L27,LEFT(L27,SEARCH(",",L27)),""),LEFT(SUBSTITUTE(L27,LEFT(L27,SEARCH(",",L27)),""),SEARCH(",",SUBSTITUTE(L27,LEFT(L27,SEARCH(",",L27)),""))),""),LEFT(SUBSTITUTE(SUBSTITUTE(L27,LEFT(L27,SEARCH(",",L27)),""),LEFT(SUBSTITUTE(L27,LEFT(L27,SEARCH(",",L27)),""),SEARCH(",",SUBSTITUTE(L27,LEFT(L27,SEARCH(",",L27)),""))),""),SEARCH(",",SUBSTITUTE(SUBSTITUTE(L27,LEFT(L27,SEARCH(",",L27)),""),LEFT(SUBSTITUTE(L27,LEFT(L27,SEARCH(",",L27)),""),SEARCH(",",SUBSTITUTE(L27,LEFT(L27,SEARCH(",",L27)),""))),""))),""))),SEARCH("'",LEFT(SUBSTITUTE(SUBSTITUTE(SUBSTITUTE(L27,LEFT(L27,SEARCH(",",L27)),""),LEFT(SUBSTITUTE(L27,LEFT(L27,SEARCH(",",L27)),""),SEARCH(",",SUBSTITUTE(L27,LEFT(L27,SEARCH(",",L27)),""))),""),LEFT(SUBSTITUTE(SUBSTITUTE(L27,LEFT(L27,SEARCH(",",L27)),""),LEFT(SUBSTITUTE(L27,LEFT(L27,SEARCH(",",L27)),""),SEARCH(",",SUBSTITUTE(L27,LEFT(L27,SEARCH(",",L27)),""))),""),SEARCH(",",SUBSTITUTE(SUBSTITUTE(L27,LEFT(L27,SEARCH(",",L27)),""),LEFT(SUBSTITUTE(L27,LEFT(L27,SEARCH(",",L27)),""),SEARCH(",",SUBSTITUTE(L27,LEFT(L27,SEARCH(",",L27)),""))),""))),""),SEARCH(")",SUBSTITUTE(SUBSTITUTE(SUBSTITUTE(L27,LEFT(L27,SEARCH(",",L27)),""),LEFT(SUBSTITUTE(L27,LEFT(L27,SEARCH(",",L27)),""),SEARCH(",",SUBSTITUTE(L27,LEFT(L27,SEARCH(",",L27)),""))),""),LEFT(SUBSTITUTE(SUBSTITUTE(L27,LEFT(L27,SEARCH(",",L27)),""),LEFT(SUBSTITUTE(L27,LEFT(L27,SEARCH(",",L27)),""),SEARCH(",",SUBSTITUTE(L27,LEFT(L27,SEARCH(",",L27)),""))),""),SEARCH(",",SUBSTITUTE(SUBSTITUTE(L27,LEFT(L27,SEARCH(",",L27)),""),LEFT(SUBSTITUTE(L27,LEFT(L27,SEARCH(",",L27)),""),SEARCH(",",SUBSTITUTE(L27,LEFT(L27,SEARCH(",",L27)),""))),""))),""))))),""),")",""),VLOOKUP(L27,Breachs!B:D,3,FALSE)),IF(ISNUMBER(FIND(")",L27)),"20"&amp;SUBSTITUTE(SUBSTITUTE(LEFT(SUBSTITUTE(SUBSTITUTE(SUBSTITUTE(L27,LEFT(L27,SEARCH(",",L27)),""),LEFT(SUBSTITUTE(L27,LEFT(L27,SEARCH(",",L27)),""),SEARCH(",",SUBSTITUTE(L27,LEFT(L27,SEARCH(",",L27)),""))),""),LEFT(SUBSTITUTE(SUBSTITUTE(L27,LEFT(L27,SEARCH(",",L27)),""),LEFT(SUBSTITUTE(L27,LEFT(L27,SEARCH(",",L27)),""),SEARCH(",",SUBSTITUTE(L27,LEFT(L27,SEARCH(",",L27)),""))),""),SEARCH(",",SUBSTITUTE(SUBSTITUTE(L27,LEFT(L27,SEARCH(",",L27)),""),LEFT(SUBSTITUTE(L27,LEFT(L27,SEARCH(",",L27)),""),SEARCH(",",SUBSTITUTE(L27,LEFT(L27,SEARCH(",",L27)),""))),""))),""),SEARCH(")",SUBSTITUTE(SUBSTITUTE(SUBSTITUTE(L27,LEFT(L27,SEARCH(",",L27)),""),LEFT(SUBSTITUTE(L27,LEFT(L27,SEARCH(",",L27)),""),SEARCH(",",SUBSTITUTE(L27,LEFT(L27,SEARCH(",",L27)),""))),""),LEFT(SUBSTITUTE(SUBSTITUTE(L27,LEFT(L27,SEARCH(",",L27)),""),LEFT(SUBSTITUTE(L27,LEFT(L27,SEARCH(",",L27)),""),SEARCH(",",SUBSTITUTE(L27,LEFT(L27,SEARCH(",",L27)),""))),""),SEARCH(",",SUBSTITUTE(SUBSTITUTE(L27,LEFT(L27,SEARCH(",",L27)),""),LEFT(SUBSTITUTE(L27,LEFT(L27,SEARCH(",",L27)),""),SEARCH(",",SUBSTITUTE(L27,LEFT(L27,SEARCH(",",L27)),""))),""))),""))),LEFT(LEFT(SUBSTITUTE(SUBSTITUTE(SUBSTITUTE(L27,LEFT(L27,SEARCH(",",L27)),""),LEFT(SUBSTITUTE(L27,LEFT(L27,SEARCH(",",L27)),""),SEARCH(",",SUBSTITUTE(L27,LEFT(L27,SEARCH(",",L27)),""))),""),LEFT(SUBSTITUTE(SUBSTITUTE(L27,LEFT(L27,SEARCH(",",L27)),""),LEFT(SUBSTITUTE(L27,LEFT(L27,SEARCH(",",L27)),""),SEARCH(",",SUBSTITUTE(L27,LEFT(L27,SEARCH(",",L27)),""))),""),SEARCH(",",SUBSTITUTE(SUBSTITUTE(L27,LEFT(L27,SEARCH(",",L27)),""),LEFT(SUBSTITUTE(L27,LEFT(L27,SEARCH(",",L27)),""),SEARCH(",",SUBSTITUTE(L27,LEFT(L27,SEARCH(",",L27)),""))),""))),""),SEARCH(")",SUBSTITUTE(SUBSTITUTE(SUBSTITUTE(L27,LEFT(L27,SEARCH(",",L27)),""),LEFT(SUBSTITUTE(L27,LEFT(L27,SEARCH(",",L27)),""),SEARCH(",",SUBSTITUTE(L27,LEFT(L27,SEARCH(",",L27)),""))),""),LEFT(SUBSTITUTE(SUBSTITUTE(L27,LEFT(L27,SEARCH(",",L27)),""),LEFT(SUBSTITUTE(L27,LEFT(L27,SEARCH(",",L27)),""),SEARCH(",",SUBSTITUTE(L27,LEFT(L27,SEARCH(",",L27)),""))),""),SEARCH(",",SUBSTITUTE(SUBSTITUTE(L27,LEFT(L27,SEARCH(",",L27)),""),LEFT(SUBSTITUTE(L27,LEFT(L27,SEARCH(",",L27)),""),SEARCH(",",SUBSTITUTE(L27,LEFT(L27,SEARCH(",",L27)),""))),""))),""))),SEARCH("'",LEFT(SUBSTITUTE(SUBSTITUTE(SUBSTITUTE(L27,LEFT(L27,SEARCH(",",L27)),""),LEFT(SUBSTITUTE(L27,LEFT(L27,SEARCH(",",L27)),""),SEARCH(",",SUBSTITUTE(L27,LEFT(L27,SEARCH(",",L27)),""))),""),LEFT(SUBSTITUTE(SUBSTITUTE(L27,LEFT(L27,SEARCH(",",L27)),""),LEFT(SUBSTITUTE(L27,LEFT(L27,SEARCH(",",L27)),""),SEARCH(",",SUBSTITUTE(L27,LEFT(L27,SEARCH(",",L27)),""))),""),SEARCH(",",SUBSTITUTE(SUBSTITUTE(L27,LEFT(L27,SEARCH(",",L27)),""),LEFT(SUBSTITUTE(L27,LEFT(L27,SEARCH(",",L27)),""),SEARCH(",",SUBSTITUTE(L27,LEFT(L27,SEARCH(",",L27)),""))),""))),""),SEARCH(")",SUBSTITUTE(SUBSTITUTE(SUBSTITUTE(L27,LEFT(L27,SEARCH(",",L27)),""),LEFT(SUBSTITUTE(L27,LEFT(L27,SEARCH(",",L27)),""),SEARCH(",",SUBSTITUTE(L27,LEFT(L27,SEARCH(",",L27)),""))),""),LEFT(SUBSTITUTE(SUBSTITUTE(L27,LEFT(L27,SEARCH(",",L27)),""),LEFT(SUBSTITUTE(L27,LEFT(L27,SEARCH(",",L27)),""),SEARCH(",",SUBSTITUTE(L27,LEFT(L27,SEARCH(",",L27)),""))),""),SEARCH(",",SUBSTITUTE(SUBSTITUTE(L27,LEFT(L27,SEARCH(",",L27)),""),LEFT(SUBSTITUTE(L27,LEFT(L27,SEARCH(",",L27)),""),SEARCH(",",SUBSTITUTE(L27,LEFT(L27,SEARCH(",",L27)),""))),""))),""))))),""),")",""),VLOOKUP(L27,Breachs!B:D,3,FALSE))))</f>
        <v/>
      </c>
      <c r="R27" s="108" t="str">
        <f>IF(G27=5,IF(ISNUMBER(FIND(")",M27)),"20"&amp;SUBSTITUTE(SUBSTITUTE(LEFT(SUBSTITUTE(SUBSTITUTE(SUBSTITUTE(S27,LEFT(S27,SEARCH(",",S27)),""),LEFT(SUBSTITUTE(S27,LEFT(S27,SEARCH(",",S27)),""),SEARCH(",",SUBSTITUTE(S27,LEFT(S27,SEARCH(",",S27)),""))),""),LEFT(SUBSTITUTE(SUBSTITUTE(S27,LEFT(S27,SEARCH(",",S27)),""),LEFT(SUBSTITUTE(S27,LEFT(S27,SEARCH(",",S27)),""),SEARCH(",",SUBSTITUTE(S27,LEFT(S27,SEARCH(",",S27)),""))),""),SEARCH(",",SUBSTITUTE(SUBSTITUTE(S27,LEFT(S27,SEARCH(",",S27)),""),LEFT(SUBSTITUTE(S27,LEFT(S27,SEARCH(",",S27)),""),SEARCH(",",SUBSTITUTE(S27,LEFT(S27,SEARCH(",",S27)),""))),""))),""),SEARCH(")",SUBSTITUTE(SUBSTITUTE(SUBSTITUTE(S27,LEFT(S27,SEARCH(",",S27)),""),LEFT(SUBSTITUTE(S27,LEFT(S27,SEARCH(",",S27)),""),SEARCH(",",SUBSTITUTE(S27,LEFT(S27,SEARCH(",",S27)),""))),""),LEFT(SUBSTITUTE(SUBSTITUTE(S27,LEFT(S27,SEARCH(",",S27)),""),LEFT(SUBSTITUTE(S27,LEFT(S27,SEARCH(",",S27)),""),SEARCH(",",SUBSTITUTE(S27,LEFT(S27,SEARCH(",",S27)),""))),""),SEARCH(",",SUBSTITUTE(SUBSTITUTE(S27,LEFT(S27,SEARCH(",",S27)),""),LEFT(SUBSTITUTE(S27,LEFT(S27,SEARCH(",",S27)),""),SEARCH(",",SUBSTITUTE(S27,LEFT(S27,SEARCH(",",S27)),""))),""))),""))),LEFT(LEFT(SUBSTITUTE(SUBSTITUTE(SUBSTITUTE(S27,LEFT(S27,SEARCH(",",S27)),""),LEFT(SUBSTITUTE(S27,LEFT(S27,SEARCH(",",S27)),""),SEARCH(",",SUBSTITUTE(S27,LEFT(S27,SEARCH(",",S27)),""))),""),LEFT(SUBSTITUTE(SUBSTITUTE(S27,LEFT(S27,SEARCH(",",S27)),""),LEFT(SUBSTITUTE(S27,LEFT(S27,SEARCH(",",S27)),""),SEARCH(",",SUBSTITUTE(S27,LEFT(S27,SEARCH(",",S27)),""))),""),SEARCH(",",SUBSTITUTE(SUBSTITUTE(S27,LEFT(S27,SEARCH(",",S27)),""),LEFT(SUBSTITUTE(S27,LEFT(S27,SEARCH(",",S27)),""),SEARCH(",",SUBSTITUTE(S27,LEFT(S27,SEARCH(",",S27)),""))),""))),""),SEARCH(")",SUBSTITUTE(SUBSTITUTE(SUBSTITUTE(S27,LEFT(S27,SEARCH(",",S27)),""),LEFT(SUBSTITUTE(S27,LEFT(S27,SEARCH(",",S27)),""),SEARCH(",",SUBSTITUTE(S27,LEFT(S27,SEARCH(",",S27)),""))),""),LEFT(SUBSTITUTE(SUBSTITUTE(S27,LEFT(S27,SEARCH(",",S27)),""),LEFT(SUBSTITUTE(S27,LEFT(S27,SEARCH(",",S27)),""),SEARCH(",",SUBSTITUTE(S27,LEFT(S27,SEARCH(",",S27)),""))),""),SEARCH(",",SUBSTITUTE(SUBSTITUTE(S27,LEFT(S27,SEARCH(",",S27)),""),LEFT(SUBSTITUTE(S27,LEFT(S27,SEARCH(",",S27)),""),SEARCH(",",SUBSTITUTE(S27,LEFT(S27,SEARCH(",",S27)),""))),""))),""))),SEARCH("'",LEFT(SUBSTITUTE(SUBSTITUTE(SUBSTITUTE(S27,LEFT(S27,SEARCH(",",S27)),""),LEFT(SUBSTITUTE(S27,LEFT(S27,SEARCH(",",S27)),""),SEARCH(",",SUBSTITUTE(S27,LEFT(S27,SEARCH(",",S27)),""))),""),LEFT(SUBSTITUTE(SUBSTITUTE(S27,LEFT(S27,SEARCH(",",S27)),""),LEFT(SUBSTITUTE(S27,LEFT(S27,SEARCH(",",S27)),""),SEARCH(",",SUBSTITUTE(S27,LEFT(S27,SEARCH(",",S27)),""))),""),SEARCH(",",SUBSTITUTE(SUBSTITUTE(S27,LEFT(S27,SEARCH(",",S27)),""),LEFT(SUBSTITUTE(S27,LEFT(S27,SEARCH(",",S27)),""),SEARCH(",",SUBSTITUTE(S27,LEFT(S27,SEARCH(",",S27)),""))),""))),""),SEARCH(")",SUBSTITUTE(SUBSTITUTE(SUBSTITUTE(S27,LEFT(S27,SEARCH(",",S27)),""),LEFT(SUBSTITUTE(S27,LEFT(S27,SEARCH(",",S27)),""),SEARCH(",",SUBSTITUTE(S27,LEFT(S27,SEARCH(",",S27)),""))),""),LEFT(SUBSTITUTE(SUBSTITUTE(S27,LEFT(S27,SEARCH(",",S27)),""),LEFT(SUBSTITUTE(S27,LEFT(S27,SEARCH(",",S27)),""),SEARCH(",",SUBSTITUTE(S27,LEFT(S27,SEARCH(",",S27)),""))),""),SEARCH(",",SUBSTITUTE(SUBSTITUTE(S27,LEFT(S27,SEARCH(",",S27)),""),LEFT(SUBSTITUTE(S27,LEFT(S27,SEARCH(",",S27)),""),SEARCH(",",SUBSTITUTE(S27,LEFT(S27,SEARCH(",",S27)),""))),""))),""))))),""),")",""),VLOOKUP(M27,Breachs!B:D,3,FALSE)),"")</f>
        <v/>
      </c>
      <c r="S27" s="108" t="e">
        <f t="shared" si="4"/>
        <v>#VALUE!</v>
      </c>
      <c r="T27" s="108" t="str">
        <f>IF(F27="","",IF(ISNUMBER(FIND("'",I27)),VLOOKUP(SUBSTITUTE(RIGHT(LEFT(I27,SEARCH("'",I27)),5)," '",""),Breachs!P:Q,2,FALSE),VLOOKUP(I27,Breachs!B:D,2,FALSE)))</f>
        <v>Junho</v>
      </c>
      <c r="U27" s="108" t="str">
        <f>IF(G27&lt;2,"",IF(ISNUMBER(FIND("'",J27)),VLOOKUP(SUBSTITUTE(RIGHT(LEFT(J27,SEARCH("'",J27)),5)," '",""),Breachs!P:Q,2,FALSE),VLOOKUP(J27,Breachs!B:D,2,FALSE)))</f>
        <v/>
      </c>
      <c r="V27" s="107" t="str">
        <f>IF(G27&lt;3,"",IF(ISNUMBER(FIND("'",K27)),VLOOKUP(SUBSTITUTE(RIGHT(LEFT(K27,SEARCH("'",K27)),5)," '",""),Breachs!P:Q,2,FALSE),VLOOKUP(K27,Breachs!B:D,2,FALSE)))</f>
        <v/>
      </c>
      <c r="W27" s="107" t="str">
        <f>IF(G27&lt;4,"",IF(ISNUMBER(FIND("'",L27)),VLOOKUP(SUBSTITUTE(RIGHT(LEFT(L27,SEARCH("'",L27)),5)," '",""),Breachs!P:Q,2,FALSE),VLOOKUP(L27,Breachs!B:D,2,FALSE)))</f>
        <v/>
      </c>
      <c r="X27" s="107" t="str">
        <f>IF(G27&lt;5,"",IF(ISNUMBER(FIND("'",M27)),VLOOKUP(SUBSTITUTE(RIGHT(LEFT(M27,SEARCH("'",M27)),5)," '",""),Breachs!P:Q,2,FALSE),VLOOKUP(M27,Breachs!B:D,2,FALSE)))</f>
        <v/>
      </c>
      <c r="Y27" s="34" t="str">
        <f>IFERROR(VLOOKUP(B27,BGU!A:B,2),"")</f>
        <v>MARTA LUCA FIRMINO BRANCO</v>
      </c>
      <c r="Z27" s="34" t="str">
        <f>TEXT(IFERROR(VLOOKUP(B27,BGU!A:C,3),""),"0000-000-000-0000")</f>
        <v>0624-000-000-0000</v>
      </c>
      <c r="AA27" s="34" t="str">
        <f t="shared" si="5"/>
        <v>0624</v>
      </c>
      <c r="AB27" s="34" t="str">
        <f>IFERROR(VLOOKUP(B27,BGU!A:F,6),"")</f>
        <v>00000</v>
      </c>
      <c r="AC27" s="34" t="str">
        <f>IFERROR(VLOOKUP(B27,BGU!A:G,7),"")</f>
        <v>SEM FUNCAO</v>
      </c>
      <c r="AD27" s="34" t="str">
        <f t="shared" si="6"/>
        <v>000</v>
      </c>
    </row>
    <row r="28" spans="1:30" ht="15" customHeight="1" x14ac:dyDescent="0.25">
      <c r="A28" s="33" t="s">
        <v>333</v>
      </c>
      <c r="B28" s="34" t="s">
        <v>196</v>
      </c>
      <c r="C28" s="33" t="s">
        <v>2</v>
      </c>
      <c r="D28" s="34" t="s">
        <v>207</v>
      </c>
      <c r="E28" s="34" t="s">
        <v>322</v>
      </c>
      <c r="F28" s="33" t="s">
        <v>3</v>
      </c>
      <c r="G28" s="31">
        <f t="shared" si="0"/>
        <v>1</v>
      </c>
      <c r="H28" s="31" t="b">
        <f t="shared" si="7"/>
        <v>0</v>
      </c>
      <c r="I28" s="105" t="str">
        <f t="shared" si="8"/>
        <v>LinkedIn</v>
      </c>
      <c r="J28" s="105" t="str">
        <f t="shared" si="9"/>
        <v/>
      </c>
      <c r="K28" s="106" t="str">
        <f t="shared" si="1"/>
        <v/>
      </c>
      <c r="L28" s="106" t="str">
        <f t="shared" si="2"/>
        <v/>
      </c>
      <c r="M28" s="105" t="str">
        <f t="shared" si="3"/>
        <v/>
      </c>
      <c r="N28" s="107">
        <f>IF(F28="","",IF(ISNUMBER(FIND(")",I28)),"20"&amp;SUBSTITUTE(RIGHT(SUBSTITUTE(LEFT(F28,SEARCH(")",F28)),LEFT(LEFT(F28,SEARCH(")",F28)),SEARCH("(",LEFT(F28,SEARCH(")",F28)))),""),3),")",""),VLOOKUP(I28,Breachs!B:D,3,FALSE)))</f>
        <v>2016</v>
      </c>
      <c r="O28" s="108" t="str">
        <f>IF(G28&lt;2,"",IF(G28&gt;2,IF(ISNUMBER(FIND(")",J28)),"20"&amp;SUBSTITUTE(SUBSTITUTE(LEFT(LEFT(SUBSTITUTE(F28,LEFT(F28,SEARCH(",",F28)),""),SEARCH(",",SUBSTITUTE(F28,LEFT(F28,SEARCH(",",F28)),""))),SEARCH(")",LEFT(SUBSTITUTE(F28,LEFT(F28,SEARCH(",",F28)),""),SEARCH(",",SUBSTITUTE(F28,LEFT(F28,SEARCH(",",F28)),""))))),LEFT(LEFT(LEFT(SUBSTITUTE(F28,LEFT(F28,SEARCH(",",F28)),""),SEARCH(",",SUBSTITUTE(F28,LEFT(F28,SEARCH(",",F28)),""))),SEARCH(")",LEFT(SUBSTITUTE(F28,LEFT(F28,SEARCH(",",F28)),""),SEARCH(",",SUBSTITUTE(F28,LEFT(F28,SEARCH(",",F28)),""))))),SEARCH("'",LEFT(LEFT(SUBSTITUTE(F28,LEFT(F28,SEARCH(",",F28)),""),SEARCH(",",SUBSTITUTE(F28,LEFT(F28,SEARCH(",",F28)),""))),SEARCH(")",LEFT(SUBSTITUTE(F28,LEFT(F28,SEARCH(",",F28)),""),SEARCH(",",SUBSTITUTE(F28,LEFT(F28,SEARCH(",",F28)),""))))))),""),")",""),VLOOKUP(J28,Breachs!B:D,3,FALSE)),IF(ISNUMBER(FIND(")",J28)),"20"&amp;SUBSTITUTE(LEFT(SUBSTITUTE(SUBSTITUTE(F28,LEFT(F28,SEARCH(",",F28)),""),LEFT(SUBSTITUTE(F28,LEFT(F28,SEARCH(",",F28)),""),SEARCH("'",SUBSTITUTE(F28,LEFT(F28,SEARCH(",",F28)),""))),""),SEARCH(")",SUBSTITUTE(SUBSTITUTE(F28,LEFT(F28,SEARCH(",",F28)),""),LEFT(SUBSTITUTE(F28,LEFT(F28,SEARCH(",",F28)),""),SEARCH("'",SUBSTITUTE(F28,LEFT(F28,SEARCH(",",F28)),""))),""))),")",""),VLOOKUP(J28,Breachs!B:D,3,FALSE))))</f>
        <v/>
      </c>
      <c r="P28" s="108" t="str">
        <f>IF(G28&lt;3,"",IF(G28&gt;3,IF(ISNUMBER(FIND(")",K28)),"20"&amp;SUBSTITUTE(SUBSTITUTE(LEFT(LEFT(SUBSTITUTE(SUBSTITUTE(F28,LEFT(F28,SEARCH(",",F28)),""),LEFT(SUBSTITUTE(F28,LEFT(F28,SEARCH(",",F28)),""),SEARCH(",",SUBSTITUTE(F28,LEFT(F28,SEARCH(",",F28)),""))),""),SEARCH(",",SUBSTITUTE(SUBSTITUTE(F28,LEFT(F28,SEARCH(",",F28)),""),LEFT(SUBSTITUTE(F28,LEFT(F28,SEARCH(",",F28)),""),SEARCH(",",SUBSTITUTE(F28,LEFT(F28,SEARCH(",",F28)),""))),""))),SEARCH(")",LEFT(SUBSTITUTE(SUBSTITUTE(F28,LEFT(F28,SEARCH(",",F28)),""),LEFT(SUBSTITUTE(F28,LEFT(F28,SEARCH(",",F28)),""),SEARCH(",",SUBSTITUTE(F28,LEFT(F28,SEARCH(",",F28)),""))),""),SEARCH(",",SUBSTITUTE(SUBSTITUTE(F28,LEFT(F28,SEARCH(",",F28)),""),LEFT(SUBSTITUTE(F28,LEFT(F28,SEARCH(",",F28)),""),SEARCH(",",SUBSTITUTE(F28,LEFT(F28,SEARCH(",",F28)),""))),""))))),LEFT(LEFT(LEFT(SUBSTITUTE(SUBSTITUTE(F28,LEFT(F28,SEARCH(",",F28)),""),LEFT(SUBSTITUTE(F28,LEFT(F28,SEARCH(",",F28)),""),SEARCH(",",SUBSTITUTE(F28,LEFT(F28,SEARCH(",",F28)),""))),""),SEARCH(",",SUBSTITUTE(SUBSTITUTE(F28,LEFT(F28,SEARCH(",",F28)),""),LEFT(SUBSTITUTE(F28,LEFT(F28,SEARCH(",",F28)),""),SEARCH(",",SUBSTITUTE(F28,LEFT(F28,SEARCH(",",F28)),""))),""))),SEARCH(")",LEFT(SUBSTITUTE(SUBSTITUTE(F28,LEFT(F28,SEARCH(",",F28)),""),LEFT(SUBSTITUTE(F28,LEFT(F28,SEARCH(",",F28)),""),SEARCH(",",SUBSTITUTE(F28,LEFT(F28,SEARCH(",",F28)),""))),""),SEARCH(",",SUBSTITUTE(SUBSTITUTE(F28,LEFT(F28,SEARCH(",",F28)),""),LEFT(SUBSTITUTE(F28,LEFT(F28,SEARCH(",",F28)),""),SEARCH(",",SUBSTITUTE(F28,LEFT(F28,SEARCH(",",F28)),""))),""))))),SEARCH("'",LEFT(LEFT(SUBSTITUTE(SUBSTITUTE(F28,LEFT(F28,SEARCH(",",F28)),""),LEFT(SUBSTITUTE(F28,LEFT(F28,SEARCH(",",F28)),""),SEARCH(",",SUBSTITUTE(F28,LEFT(F28,SEARCH(",",F28)),""))),""),SEARCH(",",SUBSTITUTE(SUBSTITUTE(F28,LEFT(F28,SEARCH(",",F28)),""),LEFT(SUBSTITUTE(F28,LEFT(F28,SEARCH(",",F28)),""),SEARCH(",",SUBSTITUTE(F28,LEFT(F28,SEARCH(",",F28)),""))),""))),SEARCH(")",LEFT(SUBSTITUTE(SUBSTITUTE(F28,LEFT(F28,SEARCH(",",F28)),""),LEFT(SUBSTITUTE(F28,LEFT(F28,SEARCH(",",F28)),""),SEARCH(",",SUBSTITUTE(F28,LEFT(F28,SEARCH(",",F28)),""))),""),SEARCH(",",SUBSTITUTE(SUBSTITUTE(F28,LEFT(F28,SEARCH(",",F28)),""),LEFT(SUBSTITUTE(F28,LEFT(F28,SEARCH(",",F28)),""),SEARCH(",",SUBSTITUTE(F28,LEFT(F28,SEARCH(",",F28)),""))),""))))))),""),")",""),VLOOKUP(K28,Breachs!B:D,3,FALSE)),IF(ISNUMBER(FIND(")",K28)),"20"&amp;SUBSTITUTE(SUBSTITUTE(LEFT(SUBSTITUTE(SUBSTITUTE(F28,LEFT(F28,SEARCH(",",F28)),""),LEFT(SUBSTITUTE(F28,LEFT(F28,SEARCH(",",F28)),""),SEARCH(",",SUBSTITUTE(F28,LEFT(F28,SEARCH(",",F28)),""))),""),SEARCH(")",SUBSTITUTE(SUBSTITUTE(F28,LEFT(F28,SEARCH(",",F28)),""),LEFT(SUBSTITUTE(F28,LEFT(F28,SEARCH(",",F28)),""),SEARCH(",",SUBSTITUTE(F28,LEFT(F28,SEARCH(",",F28)),""))),""))),LEFT(LEFT(SUBSTITUTE(SUBSTITUTE(F28,LEFT(F28,SEARCH(",",F28)),""),LEFT(SUBSTITUTE(F28,LEFT(F28,SEARCH(",",F28)),""),SEARCH(",",SUBSTITUTE(F28,LEFT(F28,SEARCH(",",F28)),""))),""),SEARCH(")",SUBSTITUTE(SUBSTITUTE(F28,LEFT(F28,SEARCH(",",F28)),""),LEFT(SUBSTITUTE(F28,LEFT(F28,SEARCH(",",F28)),""),SEARCH(",",SUBSTITUTE(F28,LEFT(F28,SEARCH(",",F28)),""))),""))),SEARCH("'",LEFT(SUBSTITUTE(SUBSTITUTE(F28,LEFT(F28,SEARCH(",",F28)),""),LEFT(SUBSTITUTE(F28,LEFT(F28,SEARCH(",",F28)),""),SEARCH(",",SUBSTITUTE(F28,LEFT(F28,SEARCH(",",F28)),""))),""),SEARCH(")",SUBSTITUTE(SUBSTITUTE(F28,LEFT(F28,SEARCH(",",F28)),""),LEFT(SUBSTITUTE(F28,LEFT(F28,SEARCH(",",F28)),""),SEARCH(",",SUBSTITUTE(F28,LEFT(F28,SEARCH(",",F28)),""))),""))))),""),")",""),VLOOKUP(K28,Breachs!B:D,3,FALSE))))</f>
        <v/>
      </c>
      <c r="Q28" s="108" t="str">
        <f>IF(G28&lt;4,"",IF(G28&gt;4,IF(ISNUMBER(FIND(")",L28)),"20"&amp;SUBSTITUTE(SUBSTITUTE(LEFT(SUBSTITUTE(SUBSTITUTE(SUBSTITUTE(L28,LEFT(L28,SEARCH(",",L28)),""),LEFT(SUBSTITUTE(L28,LEFT(L28,SEARCH(",",L28)),""),SEARCH(",",SUBSTITUTE(L28,LEFT(L28,SEARCH(",",L28)),""))),""),LEFT(SUBSTITUTE(SUBSTITUTE(L28,LEFT(L28,SEARCH(",",L28)),""),LEFT(SUBSTITUTE(L28,LEFT(L28,SEARCH(",",L28)),""),SEARCH(",",SUBSTITUTE(L28,LEFT(L28,SEARCH(",",L28)),""))),""),SEARCH(",",SUBSTITUTE(SUBSTITUTE(L28,LEFT(L28,SEARCH(",",L28)),""),LEFT(SUBSTITUTE(L28,LEFT(L28,SEARCH(",",L28)),""),SEARCH(",",SUBSTITUTE(L28,LEFT(L28,SEARCH(",",L28)),""))),""))),""),SEARCH(")",SUBSTITUTE(SUBSTITUTE(SUBSTITUTE(L28,LEFT(L28,SEARCH(",",L28)),""),LEFT(SUBSTITUTE(L28,LEFT(L28,SEARCH(",",L28)),""),SEARCH(",",SUBSTITUTE(L28,LEFT(L28,SEARCH(",",L28)),""))),""),LEFT(SUBSTITUTE(SUBSTITUTE(L28,LEFT(L28,SEARCH(",",L28)),""),LEFT(SUBSTITUTE(L28,LEFT(L28,SEARCH(",",L28)),""),SEARCH(",",SUBSTITUTE(L28,LEFT(L28,SEARCH(",",L28)),""))),""),SEARCH(",",SUBSTITUTE(SUBSTITUTE(L28,LEFT(L28,SEARCH(",",L28)),""),LEFT(SUBSTITUTE(L28,LEFT(L28,SEARCH(",",L28)),""),SEARCH(",",SUBSTITUTE(L28,LEFT(L28,SEARCH(",",L28)),""))),""))),""))),LEFT(LEFT(SUBSTITUTE(SUBSTITUTE(SUBSTITUTE(L28,LEFT(L28,SEARCH(",",L28)),""),LEFT(SUBSTITUTE(L28,LEFT(L28,SEARCH(",",L28)),""),SEARCH(",",SUBSTITUTE(L28,LEFT(L28,SEARCH(",",L28)),""))),""),LEFT(SUBSTITUTE(SUBSTITUTE(L28,LEFT(L28,SEARCH(",",L28)),""),LEFT(SUBSTITUTE(L28,LEFT(L28,SEARCH(",",L28)),""),SEARCH(",",SUBSTITUTE(L28,LEFT(L28,SEARCH(",",L28)),""))),""),SEARCH(",",SUBSTITUTE(SUBSTITUTE(L28,LEFT(L28,SEARCH(",",L28)),""),LEFT(SUBSTITUTE(L28,LEFT(L28,SEARCH(",",L28)),""),SEARCH(",",SUBSTITUTE(L28,LEFT(L28,SEARCH(",",L28)),""))),""))),""),SEARCH(")",SUBSTITUTE(SUBSTITUTE(SUBSTITUTE(L28,LEFT(L28,SEARCH(",",L28)),""),LEFT(SUBSTITUTE(L28,LEFT(L28,SEARCH(",",L28)),""),SEARCH(",",SUBSTITUTE(L28,LEFT(L28,SEARCH(",",L28)),""))),""),LEFT(SUBSTITUTE(SUBSTITUTE(L28,LEFT(L28,SEARCH(",",L28)),""),LEFT(SUBSTITUTE(L28,LEFT(L28,SEARCH(",",L28)),""),SEARCH(",",SUBSTITUTE(L28,LEFT(L28,SEARCH(",",L28)),""))),""),SEARCH(",",SUBSTITUTE(SUBSTITUTE(L28,LEFT(L28,SEARCH(",",L28)),""),LEFT(SUBSTITUTE(L28,LEFT(L28,SEARCH(",",L28)),""),SEARCH(",",SUBSTITUTE(L28,LEFT(L28,SEARCH(",",L28)),""))),""))),""))),SEARCH("'",LEFT(SUBSTITUTE(SUBSTITUTE(SUBSTITUTE(L28,LEFT(L28,SEARCH(",",L28)),""),LEFT(SUBSTITUTE(L28,LEFT(L28,SEARCH(",",L28)),""),SEARCH(",",SUBSTITUTE(L28,LEFT(L28,SEARCH(",",L28)),""))),""),LEFT(SUBSTITUTE(SUBSTITUTE(L28,LEFT(L28,SEARCH(",",L28)),""),LEFT(SUBSTITUTE(L28,LEFT(L28,SEARCH(",",L28)),""),SEARCH(",",SUBSTITUTE(L28,LEFT(L28,SEARCH(",",L28)),""))),""),SEARCH(",",SUBSTITUTE(SUBSTITUTE(L28,LEFT(L28,SEARCH(",",L28)),""),LEFT(SUBSTITUTE(L28,LEFT(L28,SEARCH(",",L28)),""),SEARCH(",",SUBSTITUTE(L28,LEFT(L28,SEARCH(",",L28)),""))),""))),""),SEARCH(")",SUBSTITUTE(SUBSTITUTE(SUBSTITUTE(L28,LEFT(L28,SEARCH(",",L28)),""),LEFT(SUBSTITUTE(L28,LEFT(L28,SEARCH(",",L28)),""),SEARCH(",",SUBSTITUTE(L28,LEFT(L28,SEARCH(",",L28)),""))),""),LEFT(SUBSTITUTE(SUBSTITUTE(L28,LEFT(L28,SEARCH(",",L28)),""),LEFT(SUBSTITUTE(L28,LEFT(L28,SEARCH(",",L28)),""),SEARCH(",",SUBSTITUTE(L28,LEFT(L28,SEARCH(",",L28)),""))),""),SEARCH(",",SUBSTITUTE(SUBSTITUTE(L28,LEFT(L28,SEARCH(",",L28)),""),LEFT(SUBSTITUTE(L28,LEFT(L28,SEARCH(",",L28)),""),SEARCH(",",SUBSTITUTE(L28,LEFT(L28,SEARCH(",",L28)),""))),""))),""))))),""),")",""),VLOOKUP(L28,Breachs!B:D,3,FALSE)),IF(ISNUMBER(FIND(")",L28)),"20"&amp;SUBSTITUTE(SUBSTITUTE(LEFT(SUBSTITUTE(SUBSTITUTE(SUBSTITUTE(L28,LEFT(L28,SEARCH(",",L28)),""),LEFT(SUBSTITUTE(L28,LEFT(L28,SEARCH(",",L28)),""),SEARCH(",",SUBSTITUTE(L28,LEFT(L28,SEARCH(",",L28)),""))),""),LEFT(SUBSTITUTE(SUBSTITUTE(L28,LEFT(L28,SEARCH(",",L28)),""),LEFT(SUBSTITUTE(L28,LEFT(L28,SEARCH(",",L28)),""),SEARCH(",",SUBSTITUTE(L28,LEFT(L28,SEARCH(",",L28)),""))),""),SEARCH(",",SUBSTITUTE(SUBSTITUTE(L28,LEFT(L28,SEARCH(",",L28)),""),LEFT(SUBSTITUTE(L28,LEFT(L28,SEARCH(",",L28)),""),SEARCH(",",SUBSTITUTE(L28,LEFT(L28,SEARCH(",",L28)),""))),""))),""),SEARCH(")",SUBSTITUTE(SUBSTITUTE(SUBSTITUTE(L28,LEFT(L28,SEARCH(",",L28)),""),LEFT(SUBSTITUTE(L28,LEFT(L28,SEARCH(",",L28)),""),SEARCH(",",SUBSTITUTE(L28,LEFT(L28,SEARCH(",",L28)),""))),""),LEFT(SUBSTITUTE(SUBSTITUTE(L28,LEFT(L28,SEARCH(",",L28)),""),LEFT(SUBSTITUTE(L28,LEFT(L28,SEARCH(",",L28)),""),SEARCH(",",SUBSTITUTE(L28,LEFT(L28,SEARCH(",",L28)),""))),""),SEARCH(",",SUBSTITUTE(SUBSTITUTE(L28,LEFT(L28,SEARCH(",",L28)),""),LEFT(SUBSTITUTE(L28,LEFT(L28,SEARCH(",",L28)),""),SEARCH(",",SUBSTITUTE(L28,LEFT(L28,SEARCH(",",L28)),""))),""))),""))),LEFT(LEFT(SUBSTITUTE(SUBSTITUTE(SUBSTITUTE(L28,LEFT(L28,SEARCH(",",L28)),""),LEFT(SUBSTITUTE(L28,LEFT(L28,SEARCH(",",L28)),""),SEARCH(",",SUBSTITUTE(L28,LEFT(L28,SEARCH(",",L28)),""))),""),LEFT(SUBSTITUTE(SUBSTITUTE(L28,LEFT(L28,SEARCH(",",L28)),""),LEFT(SUBSTITUTE(L28,LEFT(L28,SEARCH(",",L28)),""),SEARCH(",",SUBSTITUTE(L28,LEFT(L28,SEARCH(",",L28)),""))),""),SEARCH(",",SUBSTITUTE(SUBSTITUTE(L28,LEFT(L28,SEARCH(",",L28)),""),LEFT(SUBSTITUTE(L28,LEFT(L28,SEARCH(",",L28)),""),SEARCH(",",SUBSTITUTE(L28,LEFT(L28,SEARCH(",",L28)),""))),""))),""),SEARCH(")",SUBSTITUTE(SUBSTITUTE(SUBSTITUTE(L28,LEFT(L28,SEARCH(",",L28)),""),LEFT(SUBSTITUTE(L28,LEFT(L28,SEARCH(",",L28)),""),SEARCH(",",SUBSTITUTE(L28,LEFT(L28,SEARCH(",",L28)),""))),""),LEFT(SUBSTITUTE(SUBSTITUTE(L28,LEFT(L28,SEARCH(",",L28)),""),LEFT(SUBSTITUTE(L28,LEFT(L28,SEARCH(",",L28)),""),SEARCH(",",SUBSTITUTE(L28,LEFT(L28,SEARCH(",",L28)),""))),""),SEARCH(",",SUBSTITUTE(SUBSTITUTE(L28,LEFT(L28,SEARCH(",",L28)),""),LEFT(SUBSTITUTE(L28,LEFT(L28,SEARCH(",",L28)),""),SEARCH(",",SUBSTITUTE(L28,LEFT(L28,SEARCH(",",L28)),""))),""))),""))),SEARCH("'",LEFT(SUBSTITUTE(SUBSTITUTE(SUBSTITUTE(L28,LEFT(L28,SEARCH(",",L28)),""),LEFT(SUBSTITUTE(L28,LEFT(L28,SEARCH(",",L28)),""),SEARCH(",",SUBSTITUTE(L28,LEFT(L28,SEARCH(",",L28)),""))),""),LEFT(SUBSTITUTE(SUBSTITUTE(L28,LEFT(L28,SEARCH(",",L28)),""),LEFT(SUBSTITUTE(L28,LEFT(L28,SEARCH(",",L28)),""),SEARCH(",",SUBSTITUTE(L28,LEFT(L28,SEARCH(",",L28)),""))),""),SEARCH(",",SUBSTITUTE(SUBSTITUTE(L28,LEFT(L28,SEARCH(",",L28)),""),LEFT(SUBSTITUTE(L28,LEFT(L28,SEARCH(",",L28)),""),SEARCH(",",SUBSTITUTE(L28,LEFT(L28,SEARCH(",",L28)),""))),""))),""),SEARCH(")",SUBSTITUTE(SUBSTITUTE(SUBSTITUTE(L28,LEFT(L28,SEARCH(",",L28)),""),LEFT(SUBSTITUTE(L28,LEFT(L28,SEARCH(",",L28)),""),SEARCH(",",SUBSTITUTE(L28,LEFT(L28,SEARCH(",",L28)),""))),""),LEFT(SUBSTITUTE(SUBSTITUTE(L28,LEFT(L28,SEARCH(",",L28)),""),LEFT(SUBSTITUTE(L28,LEFT(L28,SEARCH(",",L28)),""),SEARCH(",",SUBSTITUTE(L28,LEFT(L28,SEARCH(",",L28)),""))),""),SEARCH(",",SUBSTITUTE(SUBSTITUTE(L28,LEFT(L28,SEARCH(",",L28)),""),LEFT(SUBSTITUTE(L28,LEFT(L28,SEARCH(",",L28)),""),SEARCH(",",SUBSTITUTE(L28,LEFT(L28,SEARCH(",",L28)),""))),""))),""))))),""),")",""),VLOOKUP(L28,Breachs!B:D,3,FALSE))))</f>
        <v/>
      </c>
      <c r="R28" s="108" t="str">
        <f>IF(G28=5,IF(ISNUMBER(FIND(")",M28)),"20"&amp;SUBSTITUTE(SUBSTITUTE(LEFT(SUBSTITUTE(SUBSTITUTE(SUBSTITUTE(S28,LEFT(S28,SEARCH(",",S28)),""),LEFT(SUBSTITUTE(S28,LEFT(S28,SEARCH(",",S28)),""),SEARCH(",",SUBSTITUTE(S28,LEFT(S28,SEARCH(",",S28)),""))),""),LEFT(SUBSTITUTE(SUBSTITUTE(S28,LEFT(S28,SEARCH(",",S28)),""),LEFT(SUBSTITUTE(S28,LEFT(S28,SEARCH(",",S28)),""),SEARCH(",",SUBSTITUTE(S28,LEFT(S28,SEARCH(",",S28)),""))),""),SEARCH(",",SUBSTITUTE(SUBSTITUTE(S28,LEFT(S28,SEARCH(",",S28)),""),LEFT(SUBSTITUTE(S28,LEFT(S28,SEARCH(",",S28)),""),SEARCH(",",SUBSTITUTE(S28,LEFT(S28,SEARCH(",",S28)),""))),""))),""),SEARCH(")",SUBSTITUTE(SUBSTITUTE(SUBSTITUTE(S28,LEFT(S28,SEARCH(",",S28)),""),LEFT(SUBSTITUTE(S28,LEFT(S28,SEARCH(",",S28)),""),SEARCH(",",SUBSTITUTE(S28,LEFT(S28,SEARCH(",",S28)),""))),""),LEFT(SUBSTITUTE(SUBSTITUTE(S28,LEFT(S28,SEARCH(",",S28)),""),LEFT(SUBSTITUTE(S28,LEFT(S28,SEARCH(",",S28)),""),SEARCH(",",SUBSTITUTE(S28,LEFT(S28,SEARCH(",",S28)),""))),""),SEARCH(",",SUBSTITUTE(SUBSTITUTE(S28,LEFT(S28,SEARCH(",",S28)),""),LEFT(SUBSTITUTE(S28,LEFT(S28,SEARCH(",",S28)),""),SEARCH(",",SUBSTITUTE(S28,LEFT(S28,SEARCH(",",S28)),""))),""))),""))),LEFT(LEFT(SUBSTITUTE(SUBSTITUTE(SUBSTITUTE(S28,LEFT(S28,SEARCH(",",S28)),""),LEFT(SUBSTITUTE(S28,LEFT(S28,SEARCH(",",S28)),""),SEARCH(",",SUBSTITUTE(S28,LEFT(S28,SEARCH(",",S28)),""))),""),LEFT(SUBSTITUTE(SUBSTITUTE(S28,LEFT(S28,SEARCH(",",S28)),""),LEFT(SUBSTITUTE(S28,LEFT(S28,SEARCH(",",S28)),""),SEARCH(",",SUBSTITUTE(S28,LEFT(S28,SEARCH(",",S28)),""))),""),SEARCH(",",SUBSTITUTE(SUBSTITUTE(S28,LEFT(S28,SEARCH(",",S28)),""),LEFT(SUBSTITUTE(S28,LEFT(S28,SEARCH(",",S28)),""),SEARCH(",",SUBSTITUTE(S28,LEFT(S28,SEARCH(",",S28)),""))),""))),""),SEARCH(")",SUBSTITUTE(SUBSTITUTE(SUBSTITUTE(S28,LEFT(S28,SEARCH(",",S28)),""),LEFT(SUBSTITUTE(S28,LEFT(S28,SEARCH(",",S28)),""),SEARCH(",",SUBSTITUTE(S28,LEFT(S28,SEARCH(",",S28)),""))),""),LEFT(SUBSTITUTE(SUBSTITUTE(S28,LEFT(S28,SEARCH(",",S28)),""),LEFT(SUBSTITUTE(S28,LEFT(S28,SEARCH(",",S28)),""),SEARCH(",",SUBSTITUTE(S28,LEFT(S28,SEARCH(",",S28)),""))),""),SEARCH(",",SUBSTITUTE(SUBSTITUTE(S28,LEFT(S28,SEARCH(",",S28)),""),LEFT(SUBSTITUTE(S28,LEFT(S28,SEARCH(",",S28)),""),SEARCH(",",SUBSTITUTE(S28,LEFT(S28,SEARCH(",",S28)),""))),""))),""))),SEARCH("'",LEFT(SUBSTITUTE(SUBSTITUTE(SUBSTITUTE(S28,LEFT(S28,SEARCH(",",S28)),""),LEFT(SUBSTITUTE(S28,LEFT(S28,SEARCH(",",S28)),""),SEARCH(",",SUBSTITUTE(S28,LEFT(S28,SEARCH(",",S28)),""))),""),LEFT(SUBSTITUTE(SUBSTITUTE(S28,LEFT(S28,SEARCH(",",S28)),""),LEFT(SUBSTITUTE(S28,LEFT(S28,SEARCH(",",S28)),""),SEARCH(",",SUBSTITUTE(S28,LEFT(S28,SEARCH(",",S28)),""))),""),SEARCH(",",SUBSTITUTE(SUBSTITUTE(S28,LEFT(S28,SEARCH(",",S28)),""),LEFT(SUBSTITUTE(S28,LEFT(S28,SEARCH(",",S28)),""),SEARCH(",",SUBSTITUTE(S28,LEFT(S28,SEARCH(",",S28)),""))),""))),""),SEARCH(")",SUBSTITUTE(SUBSTITUTE(SUBSTITUTE(S28,LEFT(S28,SEARCH(",",S28)),""),LEFT(SUBSTITUTE(S28,LEFT(S28,SEARCH(",",S28)),""),SEARCH(",",SUBSTITUTE(S28,LEFT(S28,SEARCH(",",S28)),""))),""),LEFT(SUBSTITUTE(SUBSTITUTE(S28,LEFT(S28,SEARCH(",",S28)),""),LEFT(SUBSTITUTE(S28,LEFT(S28,SEARCH(",",S28)),""),SEARCH(",",SUBSTITUTE(S28,LEFT(S28,SEARCH(",",S28)),""))),""),SEARCH(",",SUBSTITUTE(SUBSTITUTE(S28,LEFT(S28,SEARCH(",",S28)),""),LEFT(SUBSTITUTE(S28,LEFT(S28,SEARCH(",",S28)),""),SEARCH(",",SUBSTITUTE(S28,LEFT(S28,SEARCH(",",S28)),""))),""))),""))))),""),")",""),VLOOKUP(M28,Breachs!B:D,3,FALSE)),"")</f>
        <v/>
      </c>
      <c r="S28" s="108" t="e">
        <f t="shared" si="4"/>
        <v>#VALUE!</v>
      </c>
      <c r="T28" s="108" t="str">
        <f>IF(F28="","",IF(ISNUMBER(FIND("'",I28)),VLOOKUP(SUBSTITUTE(RIGHT(LEFT(I28,SEARCH("'",I28)),5)," '",""),Breachs!P:Q,2,FALSE),VLOOKUP(I28,Breachs!B:D,2,FALSE)))</f>
        <v>Maio</v>
      </c>
      <c r="U28" s="108" t="str">
        <f>IF(G28&lt;2,"",IF(ISNUMBER(FIND("'",J28)),VLOOKUP(SUBSTITUTE(RIGHT(LEFT(J28,SEARCH("'",J28)),5)," '",""),Breachs!P:Q,2,FALSE),VLOOKUP(J28,Breachs!B:D,2,FALSE)))</f>
        <v/>
      </c>
      <c r="V28" s="107" t="str">
        <f>IF(G28&lt;3,"",IF(ISNUMBER(FIND("'",K28)),VLOOKUP(SUBSTITUTE(RIGHT(LEFT(K28,SEARCH("'",K28)),5)," '",""),Breachs!P:Q,2,FALSE),VLOOKUP(K28,Breachs!B:D,2,FALSE)))</f>
        <v/>
      </c>
      <c r="W28" s="107" t="str">
        <f>IF(G28&lt;4,"",IF(ISNUMBER(FIND("'",L28)),VLOOKUP(SUBSTITUTE(RIGHT(LEFT(L28,SEARCH("'",L28)),5)," '",""),Breachs!P:Q,2,FALSE),VLOOKUP(L28,Breachs!B:D,2,FALSE)))</f>
        <v/>
      </c>
      <c r="X28" s="107" t="str">
        <f>IF(G28&lt;5,"",IF(ISNUMBER(FIND("'",M28)),VLOOKUP(SUBSTITUTE(RIGHT(LEFT(M28,SEARCH("'",M28)),5)," '",""),Breachs!P:Q,2,FALSE),VLOOKUP(M28,Breachs!B:D,2,FALSE)))</f>
        <v/>
      </c>
      <c r="Y28" s="34" t="str">
        <f>IFERROR(VLOOKUP(B28,BGU!A:B,2),"")</f>
        <v>ADAO CARLOS ALVES</v>
      </c>
      <c r="Z28" s="34" t="str">
        <f>TEXT(IFERROR(VLOOKUP(B28,BGU!A:C,3),""),"0000-000-000-0000")</f>
        <v>0820-000-000-0000</v>
      </c>
      <c r="AA28" s="34" t="str">
        <f t="shared" si="5"/>
        <v>0820</v>
      </c>
      <c r="AB28" s="34" t="str">
        <f>IFERROR(VLOOKUP(B28,BGU!A:F,6),"")</f>
        <v>00540</v>
      </c>
      <c r="AC28" s="34" t="str">
        <f>IFERROR(VLOOKUP(B28,BGU!A:G,7),"")</f>
        <v>GERENTE GERAL</v>
      </c>
      <c r="AD28" s="34" t="str">
        <f t="shared" si="6"/>
        <v>000</v>
      </c>
    </row>
    <row r="29" spans="1:30" ht="15" customHeight="1" x14ac:dyDescent="0.25">
      <c r="A29" s="33" t="s">
        <v>333</v>
      </c>
      <c r="B29" s="34" t="s">
        <v>219</v>
      </c>
      <c r="C29" s="33" t="s">
        <v>36</v>
      </c>
      <c r="D29" s="34" t="s">
        <v>222</v>
      </c>
      <c r="E29" s="34"/>
      <c r="F29" s="33" t="s">
        <v>3</v>
      </c>
      <c r="G29" s="31">
        <f t="shared" si="0"/>
        <v>1</v>
      </c>
      <c r="H29" s="31" t="b">
        <f t="shared" si="7"/>
        <v>0</v>
      </c>
      <c r="I29" s="105" t="str">
        <f t="shared" si="8"/>
        <v>LinkedIn</v>
      </c>
      <c r="J29" s="105" t="str">
        <f t="shared" si="9"/>
        <v/>
      </c>
      <c r="K29" s="106" t="str">
        <f t="shared" si="1"/>
        <v/>
      </c>
      <c r="L29" s="106" t="str">
        <f t="shared" si="2"/>
        <v/>
      </c>
      <c r="M29" s="105" t="str">
        <f t="shared" si="3"/>
        <v/>
      </c>
      <c r="N29" s="107">
        <f>IF(F29="","",IF(ISNUMBER(FIND(")",I29)),"20"&amp;SUBSTITUTE(RIGHT(SUBSTITUTE(LEFT(F29,SEARCH(")",F29)),LEFT(LEFT(F29,SEARCH(")",F29)),SEARCH("(",LEFT(F29,SEARCH(")",F29)))),""),3),")",""),VLOOKUP(I29,Breachs!B:D,3,FALSE)))</f>
        <v>2016</v>
      </c>
      <c r="O29" s="108" t="str">
        <f>IF(G29&lt;2,"",IF(G29&gt;2,IF(ISNUMBER(FIND(")",J29)),"20"&amp;SUBSTITUTE(SUBSTITUTE(LEFT(LEFT(SUBSTITUTE(F29,LEFT(F29,SEARCH(",",F29)),""),SEARCH(",",SUBSTITUTE(F29,LEFT(F29,SEARCH(",",F29)),""))),SEARCH(")",LEFT(SUBSTITUTE(F29,LEFT(F29,SEARCH(",",F29)),""),SEARCH(",",SUBSTITUTE(F29,LEFT(F29,SEARCH(",",F29)),""))))),LEFT(LEFT(LEFT(SUBSTITUTE(F29,LEFT(F29,SEARCH(",",F29)),""),SEARCH(",",SUBSTITUTE(F29,LEFT(F29,SEARCH(",",F29)),""))),SEARCH(")",LEFT(SUBSTITUTE(F29,LEFT(F29,SEARCH(",",F29)),""),SEARCH(",",SUBSTITUTE(F29,LEFT(F29,SEARCH(",",F29)),""))))),SEARCH("'",LEFT(LEFT(SUBSTITUTE(F29,LEFT(F29,SEARCH(",",F29)),""),SEARCH(",",SUBSTITUTE(F29,LEFT(F29,SEARCH(",",F29)),""))),SEARCH(")",LEFT(SUBSTITUTE(F29,LEFT(F29,SEARCH(",",F29)),""),SEARCH(",",SUBSTITUTE(F29,LEFT(F29,SEARCH(",",F29)),""))))))),""),")",""),VLOOKUP(J29,Breachs!B:D,3,FALSE)),IF(ISNUMBER(FIND(")",J29)),"20"&amp;SUBSTITUTE(LEFT(SUBSTITUTE(SUBSTITUTE(F29,LEFT(F29,SEARCH(",",F29)),""),LEFT(SUBSTITUTE(F29,LEFT(F29,SEARCH(",",F29)),""),SEARCH("'",SUBSTITUTE(F29,LEFT(F29,SEARCH(",",F29)),""))),""),SEARCH(")",SUBSTITUTE(SUBSTITUTE(F29,LEFT(F29,SEARCH(",",F29)),""),LEFT(SUBSTITUTE(F29,LEFT(F29,SEARCH(",",F29)),""),SEARCH("'",SUBSTITUTE(F29,LEFT(F29,SEARCH(",",F29)),""))),""))),")",""),VLOOKUP(J29,Breachs!B:D,3,FALSE))))</f>
        <v/>
      </c>
      <c r="P29" s="108" t="str">
        <f>IF(G29&lt;3,"",IF(G29&gt;3,IF(ISNUMBER(FIND(")",K29)),"20"&amp;SUBSTITUTE(SUBSTITUTE(LEFT(LEFT(SUBSTITUTE(SUBSTITUTE(F29,LEFT(F29,SEARCH(",",F29)),""),LEFT(SUBSTITUTE(F29,LEFT(F29,SEARCH(",",F29)),""),SEARCH(",",SUBSTITUTE(F29,LEFT(F29,SEARCH(",",F29)),""))),""),SEARCH(",",SUBSTITUTE(SUBSTITUTE(F29,LEFT(F29,SEARCH(",",F29)),""),LEFT(SUBSTITUTE(F29,LEFT(F29,SEARCH(",",F29)),""),SEARCH(",",SUBSTITUTE(F29,LEFT(F29,SEARCH(",",F29)),""))),""))),SEARCH(")",LEFT(SUBSTITUTE(SUBSTITUTE(F29,LEFT(F29,SEARCH(",",F29)),""),LEFT(SUBSTITUTE(F29,LEFT(F29,SEARCH(",",F29)),""),SEARCH(",",SUBSTITUTE(F29,LEFT(F29,SEARCH(",",F29)),""))),""),SEARCH(",",SUBSTITUTE(SUBSTITUTE(F29,LEFT(F29,SEARCH(",",F29)),""),LEFT(SUBSTITUTE(F29,LEFT(F29,SEARCH(",",F29)),""),SEARCH(",",SUBSTITUTE(F29,LEFT(F29,SEARCH(",",F29)),""))),""))))),LEFT(LEFT(LEFT(SUBSTITUTE(SUBSTITUTE(F29,LEFT(F29,SEARCH(",",F29)),""),LEFT(SUBSTITUTE(F29,LEFT(F29,SEARCH(",",F29)),""),SEARCH(",",SUBSTITUTE(F29,LEFT(F29,SEARCH(",",F29)),""))),""),SEARCH(",",SUBSTITUTE(SUBSTITUTE(F29,LEFT(F29,SEARCH(",",F29)),""),LEFT(SUBSTITUTE(F29,LEFT(F29,SEARCH(",",F29)),""),SEARCH(",",SUBSTITUTE(F29,LEFT(F29,SEARCH(",",F29)),""))),""))),SEARCH(")",LEFT(SUBSTITUTE(SUBSTITUTE(F29,LEFT(F29,SEARCH(",",F29)),""),LEFT(SUBSTITUTE(F29,LEFT(F29,SEARCH(",",F29)),""),SEARCH(",",SUBSTITUTE(F29,LEFT(F29,SEARCH(",",F29)),""))),""),SEARCH(",",SUBSTITUTE(SUBSTITUTE(F29,LEFT(F29,SEARCH(",",F29)),""),LEFT(SUBSTITUTE(F29,LEFT(F29,SEARCH(",",F29)),""),SEARCH(",",SUBSTITUTE(F29,LEFT(F29,SEARCH(",",F29)),""))),""))))),SEARCH("'",LEFT(LEFT(SUBSTITUTE(SUBSTITUTE(F29,LEFT(F29,SEARCH(",",F29)),""),LEFT(SUBSTITUTE(F29,LEFT(F29,SEARCH(",",F29)),""),SEARCH(",",SUBSTITUTE(F29,LEFT(F29,SEARCH(",",F29)),""))),""),SEARCH(",",SUBSTITUTE(SUBSTITUTE(F29,LEFT(F29,SEARCH(",",F29)),""),LEFT(SUBSTITUTE(F29,LEFT(F29,SEARCH(",",F29)),""),SEARCH(",",SUBSTITUTE(F29,LEFT(F29,SEARCH(",",F29)),""))),""))),SEARCH(")",LEFT(SUBSTITUTE(SUBSTITUTE(F29,LEFT(F29,SEARCH(",",F29)),""),LEFT(SUBSTITUTE(F29,LEFT(F29,SEARCH(",",F29)),""),SEARCH(",",SUBSTITUTE(F29,LEFT(F29,SEARCH(",",F29)),""))),""),SEARCH(",",SUBSTITUTE(SUBSTITUTE(F29,LEFT(F29,SEARCH(",",F29)),""),LEFT(SUBSTITUTE(F29,LEFT(F29,SEARCH(",",F29)),""),SEARCH(",",SUBSTITUTE(F29,LEFT(F29,SEARCH(",",F29)),""))),""))))))),""),")",""),VLOOKUP(K29,Breachs!B:D,3,FALSE)),IF(ISNUMBER(FIND(")",K29)),"20"&amp;SUBSTITUTE(SUBSTITUTE(LEFT(SUBSTITUTE(SUBSTITUTE(F29,LEFT(F29,SEARCH(",",F29)),""),LEFT(SUBSTITUTE(F29,LEFT(F29,SEARCH(",",F29)),""),SEARCH(",",SUBSTITUTE(F29,LEFT(F29,SEARCH(",",F29)),""))),""),SEARCH(")",SUBSTITUTE(SUBSTITUTE(F29,LEFT(F29,SEARCH(",",F29)),""),LEFT(SUBSTITUTE(F29,LEFT(F29,SEARCH(",",F29)),""),SEARCH(",",SUBSTITUTE(F29,LEFT(F29,SEARCH(",",F29)),""))),""))),LEFT(LEFT(SUBSTITUTE(SUBSTITUTE(F29,LEFT(F29,SEARCH(",",F29)),""),LEFT(SUBSTITUTE(F29,LEFT(F29,SEARCH(",",F29)),""),SEARCH(",",SUBSTITUTE(F29,LEFT(F29,SEARCH(",",F29)),""))),""),SEARCH(")",SUBSTITUTE(SUBSTITUTE(F29,LEFT(F29,SEARCH(",",F29)),""),LEFT(SUBSTITUTE(F29,LEFT(F29,SEARCH(",",F29)),""),SEARCH(",",SUBSTITUTE(F29,LEFT(F29,SEARCH(",",F29)),""))),""))),SEARCH("'",LEFT(SUBSTITUTE(SUBSTITUTE(F29,LEFT(F29,SEARCH(",",F29)),""),LEFT(SUBSTITUTE(F29,LEFT(F29,SEARCH(",",F29)),""),SEARCH(",",SUBSTITUTE(F29,LEFT(F29,SEARCH(",",F29)),""))),""),SEARCH(")",SUBSTITUTE(SUBSTITUTE(F29,LEFT(F29,SEARCH(",",F29)),""),LEFT(SUBSTITUTE(F29,LEFT(F29,SEARCH(",",F29)),""),SEARCH(",",SUBSTITUTE(F29,LEFT(F29,SEARCH(",",F29)),""))),""))))),""),")",""),VLOOKUP(K29,Breachs!B:D,3,FALSE))))</f>
        <v/>
      </c>
      <c r="Q29" s="108" t="str">
        <f>IF(G29&lt;4,"",IF(G29&gt;4,IF(ISNUMBER(FIND(")",L29)),"20"&amp;SUBSTITUTE(SUBSTITUTE(LEFT(SUBSTITUTE(SUBSTITUTE(SUBSTITUTE(L29,LEFT(L29,SEARCH(",",L29)),""),LEFT(SUBSTITUTE(L29,LEFT(L29,SEARCH(",",L29)),""),SEARCH(",",SUBSTITUTE(L29,LEFT(L29,SEARCH(",",L29)),""))),""),LEFT(SUBSTITUTE(SUBSTITUTE(L29,LEFT(L29,SEARCH(",",L29)),""),LEFT(SUBSTITUTE(L29,LEFT(L29,SEARCH(",",L29)),""),SEARCH(",",SUBSTITUTE(L29,LEFT(L29,SEARCH(",",L29)),""))),""),SEARCH(",",SUBSTITUTE(SUBSTITUTE(L29,LEFT(L29,SEARCH(",",L29)),""),LEFT(SUBSTITUTE(L29,LEFT(L29,SEARCH(",",L29)),""),SEARCH(",",SUBSTITUTE(L29,LEFT(L29,SEARCH(",",L29)),""))),""))),""),SEARCH(")",SUBSTITUTE(SUBSTITUTE(SUBSTITUTE(L29,LEFT(L29,SEARCH(",",L29)),""),LEFT(SUBSTITUTE(L29,LEFT(L29,SEARCH(",",L29)),""),SEARCH(",",SUBSTITUTE(L29,LEFT(L29,SEARCH(",",L29)),""))),""),LEFT(SUBSTITUTE(SUBSTITUTE(L29,LEFT(L29,SEARCH(",",L29)),""),LEFT(SUBSTITUTE(L29,LEFT(L29,SEARCH(",",L29)),""),SEARCH(",",SUBSTITUTE(L29,LEFT(L29,SEARCH(",",L29)),""))),""),SEARCH(",",SUBSTITUTE(SUBSTITUTE(L29,LEFT(L29,SEARCH(",",L29)),""),LEFT(SUBSTITUTE(L29,LEFT(L29,SEARCH(",",L29)),""),SEARCH(",",SUBSTITUTE(L29,LEFT(L29,SEARCH(",",L29)),""))),""))),""))),LEFT(LEFT(SUBSTITUTE(SUBSTITUTE(SUBSTITUTE(L29,LEFT(L29,SEARCH(",",L29)),""),LEFT(SUBSTITUTE(L29,LEFT(L29,SEARCH(",",L29)),""),SEARCH(",",SUBSTITUTE(L29,LEFT(L29,SEARCH(",",L29)),""))),""),LEFT(SUBSTITUTE(SUBSTITUTE(L29,LEFT(L29,SEARCH(",",L29)),""),LEFT(SUBSTITUTE(L29,LEFT(L29,SEARCH(",",L29)),""),SEARCH(",",SUBSTITUTE(L29,LEFT(L29,SEARCH(",",L29)),""))),""),SEARCH(",",SUBSTITUTE(SUBSTITUTE(L29,LEFT(L29,SEARCH(",",L29)),""),LEFT(SUBSTITUTE(L29,LEFT(L29,SEARCH(",",L29)),""),SEARCH(",",SUBSTITUTE(L29,LEFT(L29,SEARCH(",",L29)),""))),""))),""),SEARCH(")",SUBSTITUTE(SUBSTITUTE(SUBSTITUTE(L29,LEFT(L29,SEARCH(",",L29)),""),LEFT(SUBSTITUTE(L29,LEFT(L29,SEARCH(",",L29)),""),SEARCH(",",SUBSTITUTE(L29,LEFT(L29,SEARCH(",",L29)),""))),""),LEFT(SUBSTITUTE(SUBSTITUTE(L29,LEFT(L29,SEARCH(",",L29)),""),LEFT(SUBSTITUTE(L29,LEFT(L29,SEARCH(",",L29)),""),SEARCH(",",SUBSTITUTE(L29,LEFT(L29,SEARCH(",",L29)),""))),""),SEARCH(",",SUBSTITUTE(SUBSTITUTE(L29,LEFT(L29,SEARCH(",",L29)),""),LEFT(SUBSTITUTE(L29,LEFT(L29,SEARCH(",",L29)),""),SEARCH(",",SUBSTITUTE(L29,LEFT(L29,SEARCH(",",L29)),""))),""))),""))),SEARCH("'",LEFT(SUBSTITUTE(SUBSTITUTE(SUBSTITUTE(L29,LEFT(L29,SEARCH(",",L29)),""),LEFT(SUBSTITUTE(L29,LEFT(L29,SEARCH(",",L29)),""),SEARCH(",",SUBSTITUTE(L29,LEFT(L29,SEARCH(",",L29)),""))),""),LEFT(SUBSTITUTE(SUBSTITUTE(L29,LEFT(L29,SEARCH(",",L29)),""),LEFT(SUBSTITUTE(L29,LEFT(L29,SEARCH(",",L29)),""),SEARCH(",",SUBSTITUTE(L29,LEFT(L29,SEARCH(",",L29)),""))),""),SEARCH(",",SUBSTITUTE(SUBSTITUTE(L29,LEFT(L29,SEARCH(",",L29)),""),LEFT(SUBSTITUTE(L29,LEFT(L29,SEARCH(",",L29)),""),SEARCH(",",SUBSTITUTE(L29,LEFT(L29,SEARCH(",",L29)),""))),""))),""),SEARCH(")",SUBSTITUTE(SUBSTITUTE(SUBSTITUTE(L29,LEFT(L29,SEARCH(",",L29)),""),LEFT(SUBSTITUTE(L29,LEFT(L29,SEARCH(",",L29)),""),SEARCH(",",SUBSTITUTE(L29,LEFT(L29,SEARCH(",",L29)),""))),""),LEFT(SUBSTITUTE(SUBSTITUTE(L29,LEFT(L29,SEARCH(",",L29)),""),LEFT(SUBSTITUTE(L29,LEFT(L29,SEARCH(",",L29)),""),SEARCH(",",SUBSTITUTE(L29,LEFT(L29,SEARCH(",",L29)),""))),""),SEARCH(",",SUBSTITUTE(SUBSTITUTE(L29,LEFT(L29,SEARCH(",",L29)),""),LEFT(SUBSTITUTE(L29,LEFT(L29,SEARCH(",",L29)),""),SEARCH(",",SUBSTITUTE(L29,LEFT(L29,SEARCH(",",L29)),""))),""))),""))))),""),")",""),VLOOKUP(L29,Breachs!B:D,3,FALSE)),IF(ISNUMBER(FIND(")",L29)),"20"&amp;SUBSTITUTE(SUBSTITUTE(LEFT(SUBSTITUTE(SUBSTITUTE(SUBSTITUTE(L29,LEFT(L29,SEARCH(",",L29)),""),LEFT(SUBSTITUTE(L29,LEFT(L29,SEARCH(",",L29)),""),SEARCH(",",SUBSTITUTE(L29,LEFT(L29,SEARCH(",",L29)),""))),""),LEFT(SUBSTITUTE(SUBSTITUTE(L29,LEFT(L29,SEARCH(",",L29)),""),LEFT(SUBSTITUTE(L29,LEFT(L29,SEARCH(",",L29)),""),SEARCH(",",SUBSTITUTE(L29,LEFT(L29,SEARCH(",",L29)),""))),""),SEARCH(",",SUBSTITUTE(SUBSTITUTE(L29,LEFT(L29,SEARCH(",",L29)),""),LEFT(SUBSTITUTE(L29,LEFT(L29,SEARCH(",",L29)),""),SEARCH(",",SUBSTITUTE(L29,LEFT(L29,SEARCH(",",L29)),""))),""))),""),SEARCH(")",SUBSTITUTE(SUBSTITUTE(SUBSTITUTE(L29,LEFT(L29,SEARCH(",",L29)),""),LEFT(SUBSTITUTE(L29,LEFT(L29,SEARCH(",",L29)),""),SEARCH(",",SUBSTITUTE(L29,LEFT(L29,SEARCH(",",L29)),""))),""),LEFT(SUBSTITUTE(SUBSTITUTE(L29,LEFT(L29,SEARCH(",",L29)),""),LEFT(SUBSTITUTE(L29,LEFT(L29,SEARCH(",",L29)),""),SEARCH(",",SUBSTITUTE(L29,LEFT(L29,SEARCH(",",L29)),""))),""),SEARCH(",",SUBSTITUTE(SUBSTITUTE(L29,LEFT(L29,SEARCH(",",L29)),""),LEFT(SUBSTITUTE(L29,LEFT(L29,SEARCH(",",L29)),""),SEARCH(",",SUBSTITUTE(L29,LEFT(L29,SEARCH(",",L29)),""))),""))),""))),LEFT(LEFT(SUBSTITUTE(SUBSTITUTE(SUBSTITUTE(L29,LEFT(L29,SEARCH(",",L29)),""),LEFT(SUBSTITUTE(L29,LEFT(L29,SEARCH(",",L29)),""),SEARCH(",",SUBSTITUTE(L29,LEFT(L29,SEARCH(",",L29)),""))),""),LEFT(SUBSTITUTE(SUBSTITUTE(L29,LEFT(L29,SEARCH(",",L29)),""),LEFT(SUBSTITUTE(L29,LEFT(L29,SEARCH(",",L29)),""),SEARCH(",",SUBSTITUTE(L29,LEFT(L29,SEARCH(",",L29)),""))),""),SEARCH(",",SUBSTITUTE(SUBSTITUTE(L29,LEFT(L29,SEARCH(",",L29)),""),LEFT(SUBSTITUTE(L29,LEFT(L29,SEARCH(",",L29)),""),SEARCH(",",SUBSTITUTE(L29,LEFT(L29,SEARCH(",",L29)),""))),""))),""),SEARCH(")",SUBSTITUTE(SUBSTITUTE(SUBSTITUTE(L29,LEFT(L29,SEARCH(",",L29)),""),LEFT(SUBSTITUTE(L29,LEFT(L29,SEARCH(",",L29)),""),SEARCH(",",SUBSTITUTE(L29,LEFT(L29,SEARCH(",",L29)),""))),""),LEFT(SUBSTITUTE(SUBSTITUTE(L29,LEFT(L29,SEARCH(",",L29)),""),LEFT(SUBSTITUTE(L29,LEFT(L29,SEARCH(",",L29)),""),SEARCH(",",SUBSTITUTE(L29,LEFT(L29,SEARCH(",",L29)),""))),""),SEARCH(",",SUBSTITUTE(SUBSTITUTE(L29,LEFT(L29,SEARCH(",",L29)),""),LEFT(SUBSTITUTE(L29,LEFT(L29,SEARCH(",",L29)),""),SEARCH(",",SUBSTITUTE(L29,LEFT(L29,SEARCH(",",L29)),""))),""))),""))),SEARCH("'",LEFT(SUBSTITUTE(SUBSTITUTE(SUBSTITUTE(L29,LEFT(L29,SEARCH(",",L29)),""),LEFT(SUBSTITUTE(L29,LEFT(L29,SEARCH(",",L29)),""),SEARCH(",",SUBSTITUTE(L29,LEFT(L29,SEARCH(",",L29)),""))),""),LEFT(SUBSTITUTE(SUBSTITUTE(L29,LEFT(L29,SEARCH(",",L29)),""),LEFT(SUBSTITUTE(L29,LEFT(L29,SEARCH(",",L29)),""),SEARCH(",",SUBSTITUTE(L29,LEFT(L29,SEARCH(",",L29)),""))),""),SEARCH(",",SUBSTITUTE(SUBSTITUTE(L29,LEFT(L29,SEARCH(",",L29)),""),LEFT(SUBSTITUTE(L29,LEFT(L29,SEARCH(",",L29)),""),SEARCH(",",SUBSTITUTE(L29,LEFT(L29,SEARCH(",",L29)),""))),""))),""),SEARCH(")",SUBSTITUTE(SUBSTITUTE(SUBSTITUTE(L29,LEFT(L29,SEARCH(",",L29)),""),LEFT(SUBSTITUTE(L29,LEFT(L29,SEARCH(",",L29)),""),SEARCH(",",SUBSTITUTE(L29,LEFT(L29,SEARCH(",",L29)),""))),""),LEFT(SUBSTITUTE(SUBSTITUTE(L29,LEFT(L29,SEARCH(",",L29)),""),LEFT(SUBSTITUTE(L29,LEFT(L29,SEARCH(",",L29)),""),SEARCH(",",SUBSTITUTE(L29,LEFT(L29,SEARCH(",",L29)),""))),""),SEARCH(",",SUBSTITUTE(SUBSTITUTE(L29,LEFT(L29,SEARCH(",",L29)),""),LEFT(SUBSTITUTE(L29,LEFT(L29,SEARCH(",",L29)),""),SEARCH(",",SUBSTITUTE(L29,LEFT(L29,SEARCH(",",L29)),""))),""))),""))))),""),")",""),VLOOKUP(L29,Breachs!B:D,3,FALSE))))</f>
        <v/>
      </c>
      <c r="R29" s="108" t="str">
        <f>IF(G29=5,IF(ISNUMBER(FIND(")",M29)),"20"&amp;SUBSTITUTE(SUBSTITUTE(LEFT(SUBSTITUTE(SUBSTITUTE(SUBSTITUTE(S29,LEFT(S29,SEARCH(",",S29)),""),LEFT(SUBSTITUTE(S29,LEFT(S29,SEARCH(",",S29)),""),SEARCH(",",SUBSTITUTE(S29,LEFT(S29,SEARCH(",",S29)),""))),""),LEFT(SUBSTITUTE(SUBSTITUTE(S29,LEFT(S29,SEARCH(",",S29)),""),LEFT(SUBSTITUTE(S29,LEFT(S29,SEARCH(",",S29)),""),SEARCH(",",SUBSTITUTE(S29,LEFT(S29,SEARCH(",",S29)),""))),""),SEARCH(",",SUBSTITUTE(SUBSTITUTE(S29,LEFT(S29,SEARCH(",",S29)),""),LEFT(SUBSTITUTE(S29,LEFT(S29,SEARCH(",",S29)),""),SEARCH(",",SUBSTITUTE(S29,LEFT(S29,SEARCH(",",S29)),""))),""))),""),SEARCH(")",SUBSTITUTE(SUBSTITUTE(SUBSTITUTE(S29,LEFT(S29,SEARCH(",",S29)),""),LEFT(SUBSTITUTE(S29,LEFT(S29,SEARCH(",",S29)),""),SEARCH(",",SUBSTITUTE(S29,LEFT(S29,SEARCH(",",S29)),""))),""),LEFT(SUBSTITUTE(SUBSTITUTE(S29,LEFT(S29,SEARCH(",",S29)),""),LEFT(SUBSTITUTE(S29,LEFT(S29,SEARCH(",",S29)),""),SEARCH(",",SUBSTITUTE(S29,LEFT(S29,SEARCH(",",S29)),""))),""),SEARCH(",",SUBSTITUTE(SUBSTITUTE(S29,LEFT(S29,SEARCH(",",S29)),""),LEFT(SUBSTITUTE(S29,LEFT(S29,SEARCH(",",S29)),""),SEARCH(",",SUBSTITUTE(S29,LEFT(S29,SEARCH(",",S29)),""))),""))),""))),LEFT(LEFT(SUBSTITUTE(SUBSTITUTE(SUBSTITUTE(S29,LEFT(S29,SEARCH(",",S29)),""),LEFT(SUBSTITUTE(S29,LEFT(S29,SEARCH(",",S29)),""),SEARCH(",",SUBSTITUTE(S29,LEFT(S29,SEARCH(",",S29)),""))),""),LEFT(SUBSTITUTE(SUBSTITUTE(S29,LEFT(S29,SEARCH(",",S29)),""),LEFT(SUBSTITUTE(S29,LEFT(S29,SEARCH(",",S29)),""),SEARCH(",",SUBSTITUTE(S29,LEFT(S29,SEARCH(",",S29)),""))),""),SEARCH(",",SUBSTITUTE(SUBSTITUTE(S29,LEFT(S29,SEARCH(",",S29)),""),LEFT(SUBSTITUTE(S29,LEFT(S29,SEARCH(",",S29)),""),SEARCH(",",SUBSTITUTE(S29,LEFT(S29,SEARCH(",",S29)),""))),""))),""),SEARCH(")",SUBSTITUTE(SUBSTITUTE(SUBSTITUTE(S29,LEFT(S29,SEARCH(",",S29)),""),LEFT(SUBSTITUTE(S29,LEFT(S29,SEARCH(",",S29)),""),SEARCH(",",SUBSTITUTE(S29,LEFT(S29,SEARCH(",",S29)),""))),""),LEFT(SUBSTITUTE(SUBSTITUTE(S29,LEFT(S29,SEARCH(",",S29)),""),LEFT(SUBSTITUTE(S29,LEFT(S29,SEARCH(",",S29)),""),SEARCH(",",SUBSTITUTE(S29,LEFT(S29,SEARCH(",",S29)),""))),""),SEARCH(",",SUBSTITUTE(SUBSTITUTE(S29,LEFT(S29,SEARCH(",",S29)),""),LEFT(SUBSTITUTE(S29,LEFT(S29,SEARCH(",",S29)),""),SEARCH(",",SUBSTITUTE(S29,LEFT(S29,SEARCH(",",S29)),""))),""))),""))),SEARCH("'",LEFT(SUBSTITUTE(SUBSTITUTE(SUBSTITUTE(S29,LEFT(S29,SEARCH(",",S29)),""),LEFT(SUBSTITUTE(S29,LEFT(S29,SEARCH(",",S29)),""),SEARCH(",",SUBSTITUTE(S29,LEFT(S29,SEARCH(",",S29)),""))),""),LEFT(SUBSTITUTE(SUBSTITUTE(S29,LEFT(S29,SEARCH(",",S29)),""),LEFT(SUBSTITUTE(S29,LEFT(S29,SEARCH(",",S29)),""),SEARCH(",",SUBSTITUTE(S29,LEFT(S29,SEARCH(",",S29)),""))),""),SEARCH(",",SUBSTITUTE(SUBSTITUTE(S29,LEFT(S29,SEARCH(",",S29)),""),LEFT(SUBSTITUTE(S29,LEFT(S29,SEARCH(",",S29)),""),SEARCH(",",SUBSTITUTE(S29,LEFT(S29,SEARCH(",",S29)),""))),""))),""),SEARCH(")",SUBSTITUTE(SUBSTITUTE(SUBSTITUTE(S29,LEFT(S29,SEARCH(",",S29)),""),LEFT(SUBSTITUTE(S29,LEFT(S29,SEARCH(",",S29)),""),SEARCH(",",SUBSTITUTE(S29,LEFT(S29,SEARCH(",",S29)),""))),""),LEFT(SUBSTITUTE(SUBSTITUTE(S29,LEFT(S29,SEARCH(",",S29)),""),LEFT(SUBSTITUTE(S29,LEFT(S29,SEARCH(",",S29)),""),SEARCH(",",SUBSTITUTE(S29,LEFT(S29,SEARCH(",",S29)),""))),""),SEARCH(",",SUBSTITUTE(SUBSTITUTE(S29,LEFT(S29,SEARCH(",",S29)),""),LEFT(SUBSTITUTE(S29,LEFT(S29,SEARCH(",",S29)),""),SEARCH(",",SUBSTITUTE(S29,LEFT(S29,SEARCH(",",S29)),""))),""))),""))))),""),")",""),VLOOKUP(M29,Breachs!B:D,3,FALSE)),"")</f>
        <v/>
      </c>
      <c r="S29" s="108" t="e">
        <f t="shared" si="4"/>
        <v>#VALUE!</v>
      </c>
      <c r="T29" s="108" t="str">
        <f>IF(F29="","",IF(ISNUMBER(FIND("'",I29)),VLOOKUP(SUBSTITUTE(RIGHT(LEFT(I29,SEARCH("'",I29)),5)," '",""),Breachs!P:Q,2,FALSE),VLOOKUP(I29,Breachs!B:D,2,FALSE)))</f>
        <v>Maio</v>
      </c>
      <c r="U29" s="108" t="str">
        <f>IF(G29&lt;2,"",IF(ISNUMBER(FIND("'",J29)),VLOOKUP(SUBSTITUTE(RIGHT(LEFT(J29,SEARCH("'",J29)),5)," '",""),Breachs!P:Q,2,FALSE),VLOOKUP(J29,Breachs!B:D,2,FALSE)))</f>
        <v/>
      </c>
      <c r="V29" s="107" t="str">
        <f>IF(G29&lt;3,"",IF(ISNUMBER(FIND("'",K29)),VLOOKUP(SUBSTITUTE(RIGHT(LEFT(K29,SEARCH("'",K29)),5)," '",""),Breachs!P:Q,2,FALSE),VLOOKUP(K29,Breachs!B:D,2,FALSE)))</f>
        <v/>
      </c>
      <c r="W29" s="107" t="str">
        <f>IF(G29&lt;4,"",IF(ISNUMBER(FIND("'",L29)),VLOOKUP(SUBSTITUTE(RIGHT(LEFT(L29,SEARCH("'",L29)),5)," '",""),Breachs!P:Q,2,FALSE),VLOOKUP(L29,Breachs!B:D,2,FALSE)))</f>
        <v/>
      </c>
      <c r="X29" s="107" t="str">
        <f>IF(G29&lt;5,"",IF(ISNUMBER(FIND("'",M29)),VLOOKUP(SUBSTITUTE(RIGHT(LEFT(M29,SEARCH("'",M29)),5)," '",""),Breachs!P:Q,2,FALSE),VLOOKUP(M29,Breachs!B:D,2,FALSE)))</f>
        <v/>
      </c>
      <c r="Y29" s="34" t="str">
        <f>IFERROR(VLOOKUP(B29,BGU!A:B,2),"")</f>
        <v>DECIO ANTONIO ARRUDA</v>
      </c>
      <c r="Z29" s="34" t="str">
        <f>TEXT(IFERROR(VLOOKUP(B29,BGU!A:C,3),""),"0000-000-000-0000")</f>
        <v>0010-048-041-1300</v>
      </c>
      <c r="AA29" s="34" t="str">
        <f t="shared" si="5"/>
        <v>0010</v>
      </c>
      <c r="AB29" s="34" t="str">
        <f>IFERROR(VLOOKUP(B29,BGU!A:F,6),"")</f>
        <v>00011</v>
      </c>
      <c r="AC29" s="34" t="str">
        <f>IFERROR(VLOOKUP(B29,BGU!A:G,7),"")</f>
        <v>ANALISTA</v>
      </c>
      <c r="AD29" s="34" t="str">
        <f t="shared" si="6"/>
        <v>048</v>
      </c>
    </row>
    <row r="30" spans="1:30" ht="15" customHeight="1" x14ac:dyDescent="0.25">
      <c r="A30" s="33" t="s">
        <v>333</v>
      </c>
      <c r="B30" s="34" t="s">
        <v>319</v>
      </c>
      <c r="C30" s="33" t="s">
        <v>161</v>
      </c>
      <c r="D30" s="34" t="s">
        <v>362</v>
      </c>
      <c r="E30" s="34" t="s">
        <v>322</v>
      </c>
      <c r="F30" s="33" t="s">
        <v>3</v>
      </c>
      <c r="G30" s="31">
        <f t="shared" si="0"/>
        <v>1</v>
      </c>
      <c r="H30" s="31" t="b">
        <f t="shared" si="7"/>
        <v>0</v>
      </c>
      <c r="I30" s="105" t="str">
        <f t="shared" si="8"/>
        <v>LinkedIn</v>
      </c>
      <c r="J30" s="105" t="str">
        <f t="shared" si="9"/>
        <v/>
      </c>
      <c r="K30" s="106" t="str">
        <f t="shared" si="1"/>
        <v/>
      </c>
      <c r="L30" s="106" t="str">
        <f t="shared" si="2"/>
        <v/>
      </c>
      <c r="M30" s="105" t="str">
        <f t="shared" si="3"/>
        <v/>
      </c>
      <c r="N30" s="107">
        <f>IF(F30="","",IF(ISNUMBER(FIND(")",I30)),"20"&amp;SUBSTITUTE(RIGHT(SUBSTITUTE(LEFT(F30,SEARCH(")",F30)),LEFT(LEFT(F30,SEARCH(")",F30)),SEARCH("(",LEFT(F30,SEARCH(")",F30)))),""),3),")",""),VLOOKUP(I30,Breachs!B:D,3,FALSE)))</f>
        <v>2016</v>
      </c>
      <c r="O30" s="108" t="str">
        <f>IF(G30&lt;2,"",IF(G30&gt;2,IF(ISNUMBER(FIND(")",J30)),"20"&amp;SUBSTITUTE(SUBSTITUTE(LEFT(LEFT(SUBSTITUTE(F30,LEFT(F30,SEARCH(",",F30)),""),SEARCH(",",SUBSTITUTE(F30,LEFT(F30,SEARCH(",",F30)),""))),SEARCH(")",LEFT(SUBSTITUTE(F30,LEFT(F30,SEARCH(",",F30)),""),SEARCH(",",SUBSTITUTE(F30,LEFT(F30,SEARCH(",",F30)),""))))),LEFT(LEFT(LEFT(SUBSTITUTE(F30,LEFT(F30,SEARCH(",",F30)),""),SEARCH(",",SUBSTITUTE(F30,LEFT(F30,SEARCH(",",F30)),""))),SEARCH(")",LEFT(SUBSTITUTE(F30,LEFT(F30,SEARCH(",",F30)),""),SEARCH(",",SUBSTITUTE(F30,LEFT(F30,SEARCH(",",F30)),""))))),SEARCH("'",LEFT(LEFT(SUBSTITUTE(F30,LEFT(F30,SEARCH(",",F30)),""),SEARCH(",",SUBSTITUTE(F30,LEFT(F30,SEARCH(",",F30)),""))),SEARCH(")",LEFT(SUBSTITUTE(F30,LEFT(F30,SEARCH(",",F30)),""),SEARCH(",",SUBSTITUTE(F30,LEFT(F30,SEARCH(",",F30)),""))))))),""),")",""),VLOOKUP(J30,Breachs!B:D,3,FALSE)),IF(ISNUMBER(FIND(")",J30)),"20"&amp;SUBSTITUTE(LEFT(SUBSTITUTE(SUBSTITUTE(F30,LEFT(F30,SEARCH(",",F30)),""),LEFT(SUBSTITUTE(F30,LEFT(F30,SEARCH(",",F30)),""),SEARCH("'",SUBSTITUTE(F30,LEFT(F30,SEARCH(",",F30)),""))),""),SEARCH(")",SUBSTITUTE(SUBSTITUTE(F30,LEFT(F30,SEARCH(",",F30)),""),LEFT(SUBSTITUTE(F30,LEFT(F30,SEARCH(",",F30)),""),SEARCH("'",SUBSTITUTE(F30,LEFT(F30,SEARCH(",",F30)),""))),""))),")",""),VLOOKUP(J30,Breachs!B:D,3,FALSE))))</f>
        <v/>
      </c>
      <c r="P30" s="108" t="str">
        <f>IF(G30&lt;3,"",IF(G30&gt;3,IF(ISNUMBER(FIND(")",K30)),"20"&amp;SUBSTITUTE(SUBSTITUTE(LEFT(LEFT(SUBSTITUTE(SUBSTITUTE(F30,LEFT(F30,SEARCH(",",F30)),""),LEFT(SUBSTITUTE(F30,LEFT(F30,SEARCH(",",F30)),""),SEARCH(",",SUBSTITUTE(F30,LEFT(F30,SEARCH(",",F30)),""))),""),SEARCH(",",SUBSTITUTE(SUBSTITUTE(F30,LEFT(F30,SEARCH(",",F30)),""),LEFT(SUBSTITUTE(F30,LEFT(F30,SEARCH(",",F30)),""),SEARCH(",",SUBSTITUTE(F30,LEFT(F30,SEARCH(",",F30)),""))),""))),SEARCH(")",LEFT(SUBSTITUTE(SUBSTITUTE(F30,LEFT(F30,SEARCH(",",F30)),""),LEFT(SUBSTITUTE(F30,LEFT(F30,SEARCH(",",F30)),""),SEARCH(",",SUBSTITUTE(F30,LEFT(F30,SEARCH(",",F30)),""))),""),SEARCH(",",SUBSTITUTE(SUBSTITUTE(F30,LEFT(F30,SEARCH(",",F30)),""),LEFT(SUBSTITUTE(F30,LEFT(F30,SEARCH(",",F30)),""),SEARCH(",",SUBSTITUTE(F30,LEFT(F30,SEARCH(",",F30)),""))),""))))),LEFT(LEFT(LEFT(SUBSTITUTE(SUBSTITUTE(F30,LEFT(F30,SEARCH(",",F30)),""),LEFT(SUBSTITUTE(F30,LEFT(F30,SEARCH(",",F30)),""),SEARCH(",",SUBSTITUTE(F30,LEFT(F30,SEARCH(",",F30)),""))),""),SEARCH(",",SUBSTITUTE(SUBSTITUTE(F30,LEFT(F30,SEARCH(",",F30)),""),LEFT(SUBSTITUTE(F30,LEFT(F30,SEARCH(",",F30)),""),SEARCH(",",SUBSTITUTE(F30,LEFT(F30,SEARCH(",",F30)),""))),""))),SEARCH(")",LEFT(SUBSTITUTE(SUBSTITUTE(F30,LEFT(F30,SEARCH(",",F30)),""),LEFT(SUBSTITUTE(F30,LEFT(F30,SEARCH(",",F30)),""),SEARCH(",",SUBSTITUTE(F30,LEFT(F30,SEARCH(",",F30)),""))),""),SEARCH(",",SUBSTITUTE(SUBSTITUTE(F30,LEFT(F30,SEARCH(",",F30)),""),LEFT(SUBSTITUTE(F30,LEFT(F30,SEARCH(",",F30)),""),SEARCH(",",SUBSTITUTE(F30,LEFT(F30,SEARCH(",",F30)),""))),""))))),SEARCH("'",LEFT(LEFT(SUBSTITUTE(SUBSTITUTE(F30,LEFT(F30,SEARCH(",",F30)),""),LEFT(SUBSTITUTE(F30,LEFT(F30,SEARCH(",",F30)),""),SEARCH(",",SUBSTITUTE(F30,LEFT(F30,SEARCH(",",F30)),""))),""),SEARCH(",",SUBSTITUTE(SUBSTITUTE(F30,LEFT(F30,SEARCH(",",F30)),""),LEFT(SUBSTITUTE(F30,LEFT(F30,SEARCH(",",F30)),""),SEARCH(",",SUBSTITUTE(F30,LEFT(F30,SEARCH(",",F30)),""))),""))),SEARCH(")",LEFT(SUBSTITUTE(SUBSTITUTE(F30,LEFT(F30,SEARCH(",",F30)),""),LEFT(SUBSTITUTE(F30,LEFT(F30,SEARCH(",",F30)),""),SEARCH(",",SUBSTITUTE(F30,LEFT(F30,SEARCH(",",F30)),""))),""),SEARCH(",",SUBSTITUTE(SUBSTITUTE(F30,LEFT(F30,SEARCH(",",F30)),""),LEFT(SUBSTITUTE(F30,LEFT(F30,SEARCH(",",F30)),""),SEARCH(",",SUBSTITUTE(F30,LEFT(F30,SEARCH(",",F30)),""))),""))))))),""),")",""),VLOOKUP(K30,Breachs!B:D,3,FALSE)),IF(ISNUMBER(FIND(")",K30)),"20"&amp;SUBSTITUTE(SUBSTITUTE(LEFT(SUBSTITUTE(SUBSTITUTE(F30,LEFT(F30,SEARCH(",",F30)),""),LEFT(SUBSTITUTE(F30,LEFT(F30,SEARCH(",",F30)),""),SEARCH(",",SUBSTITUTE(F30,LEFT(F30,SEARCH(",",F30)),""))),""),SEARCH(")",SUBSTITUTE(SUBSTITUTE(F30,LEFT(F30,SEARCH(",",F30)),""),LEFT(SUBSTITUTE(F30,LEFT(F30,SEARCH(",",F30)),""),SEARCH(",",SUBSTITUTE(F30,LEFT(F30,SEARCH(",",F30)),""))),""))),LEFT(LEFT(SUBSTITUTE(SUBSTITUTE(F30,LEFT(F30,SEARCH(",",F30)),""),LEFT(SUBSTITUTE(F30,LEFT(F30,SEARCH(",",F30)),""),SEARCH(",",SUBSTITUTE(F30,LEFT(F30,SEARCH(",",F30)),""))),""),SEARCH(")",SUBSTITUTE(SUBSTITUTE(F30,LEFT(F30,SEARCH(",",F30)),""),LEFT(SUBSTITUTE(F30,LEFT(F30,SEARCH(",",F30)),""),SEARCH(",",SUBSTITUTE(F30,LEFT(F30,SEARCH(",",F30)),""))),""))),SEARCH("'",LEFT(SUBSTITUTE(SUBSTITUTE(F30,LEFT(F30,SEARCH(",",F30)),""),LEFT(SUBSTITUTE(F30,LEFT(F30,SEARCH(",",F30)),""),SEARCH(",",SUBSTITUTE(F30,LEFT(F30,SEARCH(",",F30)),""))),""),SEARCH(")",SUBSTITUTE(SUBSTITUTE(F30,LEFT(F30,SEARCH(",",F30)),""),LEFT(SUBSTITUTE(F30,LEFT(F30,SEARCH(",",F30)),""),SEARCH(",",SUBSTITUTE(F30,LEFT(F30,SEARCH(",",F30)),""))),""))))),""),")",""),VLOOKUP(K30,Breachs!B:D,3,FALSE))))</f>
        <v/>
      </c>
      <c r="Q30" s="108" t="str">
        <f>IF(G30&lt;4,"",IF(G30&gt;4,IF(ISNUMBER(FIND(")",L30)),"20"&amp;SUBSTITUTE(SUBSTITUTE(LEFT(SUBSTITUTE(SUBSTITUTE(SUBSTITUTE(L30,LEFT(L30,SEARCH(",",L30)),""),LEFT(SUBSTITUTE(L30,LEFT(L30,SEARCH(",",L30)),""),SEARCH(",",SUBSTITUTE(L30,LEFT(L30,SEARCH(",",L30)),""))),""),LEFT(SUBSTITUTE(SUBSTITUTE(L30,LEFT(L30,SEARCH(",",L30)),""),LEFT(SUBSTITUTE(L30,LEFT(L30,SEARCH(",",L30)),""),SEARCH(",",SUBSTITUTE(L30,LEFT(L30,SEARCH(",",L30)),""))),""),SEARCH(",",SUBSTITUTE(SUBSTITUTE(L30,LEFT(L30,SEARCH(",",L30)),""),LEFT(SUBSTITUTE(L30,LEFT(L30,SEARCH(",",L30)),""),SEARCH(",",SUBSTITUTE(L30,LEFT(L30,SEARCH(",",L30)),""))),""))),""),SEARCH(")",SUBSTITUTE(SUBSTITUTE(SUBSTITUTE(L30,LEFT(L30,SEARCH(",",L30)),""),LEFT(SUBSTITUTE(L30,LEFT(L30,SEARCH(",",L30)),""),SEARCH(",",SUBSTITUTE(L30,LEFT(L30,SEARCH(",",L30)),""))),""),LEFT(SUBSTITUTE(SUBSTITUTE(L30,LEFT(L30,SEARCH(",",L30)),""),LEFT(SUBSTITUTE(L30,LEFT(L30,SEARCH(",",L30)),""),SEARCH(",",SUBSTITUTE(L30,LEFT(L30,SEARCH(",",L30)),""))),""),SEARCH(",",SUBSTITUTE(SUBSTITUTE(L30,LEFT(L30,SEARCH(",",L30)),""),LEFT(SUBSTITUTE(L30,LEFT(L30,SEARCH(",",L30)),""),SEARCH(",",SUBSTITUTE(L30,LEFT(L30,SEARCH(",",L30)),""))),""))),""))),LEFT(LEFT(SUBSTITUTE(SUBSTITUTE(SUBSTITUTE(L30,LEFT(L30,SEARCH(",",L30)),""),LEFT(SUBSTITUTE(L30,LEFT(L30,SEARCH(",",L30)),""),SEARCH(",",SUBSTITUTE(L30,LEFT(L30,SEARCH(",",L30)),""))),""),LEFT(SUBSTITUTE(SUBSTITUTE(L30,LEFT(L30,SEARCH(",",L30)),""),LEFT(SUBSTITUTE(L30,LEFT(L30,SEARCH(",",L30)),""),SEARCH(",",SUBSTITUTE(L30,LEFT(L30,SEARCH(",",L30)),""))),""),SEARCH(",",SUBSTITUTE(SUBSTITUTE(L30,LEFT(L30,SEARCH(",",L30)),""),LEFT(SUBSTITUTE(L30,LEFT(L30,SEARCH(",",L30)),""),SEARCH(",",SUBSTITUTE(L30,LEFT(L30,SEARCH(",",L30)),""))),""))),""),SEARCH(")",SUBSTITUTE(SUBSTITUTE(SUBSTITUTE(L30,LEFT(L30,SEARCH(",",L30)),""),LEFT(SUBSTITUTE(L30,LEFT(L30,SEARCH(",",L30)),""),SEARCH(",",SUBSTITUTE(L30,LEFT(L30,SEARCH(",",L30)),""))),""),LEFT(SUBSTITUTE(SUBSTITUTE(L30,LEFT(L30,SEARCH(",",L30)),""),LEFT(SUBSTITUTE(L30,LEFT(L30,SEARCH(",",L30)),""),SEARCH(",",SUBSTITUTE(L30,LEFT(L30,SEARCH(",",L30)),""))),""),SEARCH(",",SUBSTITUTE(SUBSTITUTE(L30,LEFT(L30,SEARCH(",",L30)),""),LEFT(SUBSTITUTE(L30,LEFT(L30,SEARCH(",",L30)),""),SEARCH(",",SUBSTITUTE(L30,LEFT(L30,SEARCH(",",L30)),""))),""))),""))),SEARCH("'",LEFT(SUBSTITUTE(SUBSTITUTE(SUBSTITUTE(L30,LEFT(L30,SEARCH(",",L30)),""),LEFT(SUBSTITUTE(L30,LEFT(L30,SEARCH(",",L30)),""),SEARCH(",",SUBSTITUTE(L30,LEFT(L30,SEARCH(",",L30)),""))),""),LEFT(SUBSTITUTE(SUBSTITUTE(L30,LEFT(L30,SEARCH(",",L30)),""),LEFT(SUBSTITUTE(L30,LEFT(L30,SEARCH(",",L30)),""),SEARCH(",",SUBSTITUTE(L30,LEFT(L30,SEARCH(",",L30)),""))),""),SEARCH(",",SUBSTITUTE(SUBSTITUTE(L30,LEFT(L30,SEARCH(",",L30)),""),LEFT(SUBSTITUTE(L30,LEFT(L30,SEARCH(",",L30)),""),SEARCH(",",SUBSTITUTE(L30,LEFT(L30,SEARCH(",",L30)),""))),""))),""),SEARCH(")",SUBSTITUTE(SUBSTITUTE(SUBSTITUTE(L30,LEFT(L30,SEARCH(",",L30)),""),LEFT(SUBSTITUTE(L30,LEFT(L30,SEARCH(",",L30)),""),SEARCH(",",SUBSTITUTE(L30,LEFT(L30,SEARCH(",",L30)),""))),""),LEFT(SUBSTITUTE(SUBSTITUTE(L30,LEFT(L30,SEARCH(",",L30)),""),LEFT(SUBSTITUTE(L30,LEFT(L30,SEARCH(",",L30)),""),SEARCH(",",SUBSTITUTE(L30,LEFT(L30,SEARCH(",",L30)),""))),""),SEARCH(",",SUBSTITUTE(SUBSTITUTE(L30,LEFT(L30,SEARCH(",",L30)),""),LEFT(SUBSTITUTE(L30,LEFT(L30,SEARCH(",",L30)),""),SEARCH(",",SUBSTITUTE(L30,LEFT(L30,SEARCH(",",L30)),""))),""))),""))))),""),")",""),VLOOKUP(L30,Breachs!B:D,3,FALSE)),IF(ISNUMBER(FIND(")",L30)),"20"&amp;SUBSTITUTE(SUBSTITUTE(LEFT(SUBSTITUTE(SUBSTITUTE(SUBSTITUTE(L30,LEFT(L30,SEARCH(",",L30)),""),LEFT(SUBSTITUTE(L30,LEFT(L30,SEARCH(",",L30)),""),SEARCH(",",SUBSTITUTE(L30,LEFT(L30,SEARCH(",",L30)),""))),""),LEFT(SUBSTITUTE(SUBSTITUTE(L30,LEFT(L30,SEARCH(",",L30)),""),LEFT(SUBSTITUTE(L30,LEFT(L30,SEARCH(",",L30)),""),SEARCH(",",SUBSTITUTE(L30,LEFT(L30,SEARCH(",",L30)),""))),""),SEARCH(",",SUBSTITUTE(SUBSTITUTE(L30,LEFT(L30,SEARCH(",",L30)),""),LEFT(SUBSTITUTE(L30,LEFT(L30,SEARCH(",",L30)),""),SEARCH(",",SUBSTITUTE(L30,LEFT(L30,SEARCH(",",L30)),""))),""))),""),SEARCH(")",SUBSTITUTE(SUBSTITUTE(SUBSTITUTE(L30,LEFT(L30,SEARCH(",",L30)),""),LEFT(SUBSTITUTE(L30,LEFT(L30,SEARCH(",",L30)),""),SEARCH(",",SUBSTITUTE(L30,LEFT(L30,SEARCH(",",L30)),""))),""),LEFT(SUBSTITUTE(SUBSTITUTE(L30,LEFT(L30,SEARCH(",",L30)),""),LEFT(SUBSTITUTE(L30,LEFT(L30,SEARCH(",",L30)),""),SEARCH(",",SUBSTITUTE(L30,LEFT(L30,SEARCH(",",L30)),""))),""),SEARCH(",",SUBSTITUTE(SUBSTITUTE(L30,LEFT(L30,SEARCH(",",L30)),""),LEFT(SUBSTITUTE(L30,LEFT(L30,SEARCH(",",L30)),""),SEARCH(",",SUBSTITUTE(L30,LEFT(L30,SEARCH(",",L30)),""))),""))),""))),LEFT(LEFT(SUBSTITUTE(SUBSTITUTE(SUBSTITUTE(L30,LEFT(L30,SEARCH(",",L30)),""),LEFT(SUBSTITUTE(L30,LEFT(L30,SEARCH(",",L30)),""),SEARCH(",",SUBSTITUTE(L30,LEFT(L30,SEARCH(",",L30)),""))),""),LEFT(SUBSTITUTE(SUBSTITUTE(L30,LEFT(L30,SEARCH(",",L30)),""),LEFT(SUBSTITUTE(L30,LEFT(L30,SEARCH(",",L30)),""),SEARCH(",",SUBSTITUTE(L30,LEFT(L30,SEARCH(",",L30)),""))),""),SEARCH(",",SUBSTITUTE(SUBSTITUTE(L30,LEFT(L30,SEARCH(",",L30)),""),LEFT(SUBSTITUTE(L30,LEFT(L30,SEARCH(",",L30)),""),SEARCH(",",SUBSTITUTE(L30,LEFT(L30,SEARCH(",",L30)),""))),""))),""),SEARCH(")",SUBSTITUTE(SUBSTITUTE(SUBSTITUTE(L30,LEFT(L30,SEARCH(",",L30)),""),LEFT(SUBSTITUTE(L30,LEFT(L30,SEARCH(",",L30)),""),SEARCH(",",SUBSTITUTE(L30,LEFT(L30,SEARCH(",",L30)),""))),""),LEFT(SUBSTITUTE(SUBSTITUTE(L30,LEFT(L30,SEARCH(",",L30)),""),LEFT(SUBSTITUTE(L30,LEFT(L30,SEARCH(",",L30)),""),SEARCH(",",SUBSTITUTE(L30,LEFT(L30,SEARCH(",",L30)),""))),""),SEARCH(",",SUBSTITUTE(SUBSTITUTE(L30,LEFT(L30,SEARCH(",",L30)),""),LEFT(SUBSTITUTE(L30,LEFT(L30,SEARCH(",",L30)),""),SEARCH(",",SUBSTITUTE(L30,LEFT(L30,SEARCH(",",L30)),""))),""))),""))),SEARCH("'",LEFT(SUBSTITUTE(SUBSTITUTE(SUBSTITUTE(L30,LEFT(L30,SEARCH(",",L30)),""),LEFT(SUBSTITUTE(L30,LEFT(L30,SEARCH(",",L30)),""),SEARCH(",",SUBSTITUTE(L30,LEFT(L30,SEARCH(",",L30)),""))),""),LEFT(SUBSTITUTE(SUBSTITUTE(L30,LEFT(L30,SEARCH(",",L30)),""),LEFT(SUBSTITUTE(L30,LEFT(L30,SEARCH(",",L30)),""),SEARCH(",",SUBSTITUTE(L30,LEFT(L30,SEARCH(",",L30)),""))),""),SEARCH(",",SUBSTITUTE(SUBSTITUTE(L30,LEFT(L30,SEARCH(",",L30)),""),LEFT(SUBSTITUTE(L30,LEFT(L30,SEARCH(",",L30)),""),SEARCH(",",SUBSTITUTE(L30,LEFT(L30,SEARCH(",",L30)),""))),""))),""),SEARCH(")",SUBSTITUTE(SUBSTITUTE(SUBSTITUTE(L30,LEFT(L30,SEARCH(",",L30)),""),LEFT(SUBSTITUTE(L30,LEFT(L30,SEARCH(",",L30)),""),SEARCH(",",SUBSTITUTE(L30,LEFT(L30,SEARCH(",",L30)),""))),""),LEFT(SUBSTITUTE(SUBSTITUTE(L30,LEFT(L30,SEARCH(",",L30)),""),LEFT(SUBSTITUTE(L30,LEFT(L30,SEARCH(",",L30)),""),SEARCH(",",SUBSTITUTE(L30,LEFT(L30,SEARCH(",",L30)),""))),""),SEARCH(",",SUBSTITUTE(SUBSTITUTE(L30,LEFT(L30,SEARCH(",",L30)),""),LEFT(SUBSTITUTE(L30,LEFT(L30,SEARCH(",",L30)),""),SEARCH(",",SUBSTITUTE(L30,LEFT(L30,SEARCH(",",L30)),""))),""))),""))))),""),")",""),VLOOKUP(L30,Breachs!B:D,3,FALSE))))</f>
        <v/>
      </c>
      <c r="R30" s="108" t="str">
        <f>IF(G30=5,IF(ISNUMBER(FIND(")",M30)),"20"&amp;SUBSTITUTE(SUBSTITUTE(LEFT(SUBSTITUTE(SUBSTITUTE(SUBSTITUTE(S30,LEFT(S30,SEARCH(",",S30)),""),LEFT(SUBSTITUTE(S30,LEFT(S30,SEARCH(",",S30)),""),SEARCH(",",SUBSTITUTE(S30,LEFT(S30,SEARCH(",",S30)),""))),""),LEFT(SUBSTITUTE(SUBSTITUTE(S30,LEFT(S30,SEARCH(",",S30)),""),LEFT(SUBSTITUTE(S30,LEFT(S30,SEARCH(",",S30)),""),SEARCH(",",SUBSTITUTE(S30,LEFT(S30,SEARCH(",",S30)),""))),""),SEARCH(",",SUBSTITUTE(SUBSTITUTE(S30,LEFT(S30,SEARCH(",",S30)),""),LEFT(SUBSTITUTE(S30,LEFT(S30,SEARCH(",",S30)),""),SEARCH(",",SUBSTITUTE(S30,LEFT(S30,SEARCH(",",S30)),""))),""))),""),SEARCH(")",SUBSTITUTE(SUBSTITUTE(SUBSTITUTE(S30,LEFT(S30,SEARCH(",",S30)),""),LEFT(SUBSTITUTE(S30,LEFT(S30,SEARCH(",",S30)),""),SEARCH(",",SUBSTITUTE(S30,LEFT(S30,SEARCH(",",S30)),""))),""),LEFT(SUBSTITUTE(SUBSTITUTE(S30,LEFT(S30,SEARCH(",",S30)),""),LEFT(SUBSTITUTE(S30,LEFT(S30,SEARCH(",",S30)),""),SEARCH(",",SUBSTITUTE(S30,LEFT(S30,SEARCH(",",S30)),""))),""),SEARCH(",",SUBSTITUTE(SUBSTITUTE(S30,LEFT(S30,SEARCH(",",S30)),""),LEFT(SUBSTITUTE(S30,LEFT(S30,SEARCH(",",S30)),""),SEARCH(",",SUBSTITUTE(S30,LEFT(S30,SEARCH(",",S30)),""))),""))),""))),LEFT(LEFT(SUBSTITUTE(SUBSTITUTE(SUBSTITUTE(S30,LEFT(S30,SEARCH(",",S30)),""),LEFT(SUBSTITUTE(S30,LEFT(S30,SEARCH(",",S30)),""),SEARCH(",",SUBSTITUTE(S30,LEFT(S30,SEARCH(",",S30)),""))),""),LEFT(SUBSTITUTE(SUBSTITUTE(S30,LEFT(S30,SEARCH(",",S30)),""),LEFT(SUBSTITUTE(S30,LEFT(S30,SEARCH(",",S30)),""),SEARCH(",",SUBSTITUTE(S30,LEFT(S30,SEARCH(",",S30)),""))),""),SEARCH(",",SUBSTITUTE(SUBSTITUTE(S30,LEFT(S30,SEARCH(",",S30)),""),LEFT(SUBSTITUTE(S30,LEFT(S30,SEARCH(",",S30)),""),SEARCH(",",SUBSTITUTE(S30,LEFT(S30,SEARCH(",",S30)),""))),""))),""),SEARCH(")",SUBSTITUTE(SUBSTITUTE(SUBSTITUTE(S30,LEFT(S30,SEARCH(",",S30)),""),LEFT(SUBSTITUTE(S30,LEFT(S30,SEARCH(",",S30)),""),SEARCH(",",SUBSTITUTE(S30,LEFT(S30,SEARCH(",",S30)),""))),""),LEFT(SUBSTITUTE(SUBSTITUTE(S30,LEFT(S30,SEARCH(",",S30)),""),LEFT(SUBSTITUTE(S30,LEFT(S30,SEARCH(",",S30)),""),SEARCH(",",SUBSTITUTE(S30,LEFT(S30,SEARCH(",",S30)),""))),""),SEARCH(",",SUBSTITUTE(SUBSTITUTE(S30,LEFT(S30,SEARCH(",",S30)),""),LEFT(SUBSTITUTE(S30,LEFT(S30,SEARCH(",",S30)),""),SEARCH(",",SUBSTITUTE(S30,LEFT(S30,SEARCH(",",S30)),""))),""))),""))),SEARCH("'",LEFT(SUBSTITUTE(SUBSTITUTE(SUBSTITUTE(S30,LEFT(S30,SEARCH(",",S30)),""),LEFT(SUBSTITUTE(S30,LEFT(S30,SEARCH(",",S30)),""),SEARCH(",",SUBSTITUTE(S30,LEFT(S30,SEARCH(",",S30)),""))),""),LEFT(SUBSTITUTE(SUBSTITUTE(S30,LEFT(S30,SEARCH(",",S30)),""),LEFT(SUBSTITUTE(S30,LEFT(S30,SEARCH(",",S30)),""),SEARCH(",",SUBSTITUTE(S30,LEFT(S30,SEARCH(",",S30)),""))),""),SEARCH(",",SUBSTITUTE(SUBSTITUTE(S30,LEFT(S30,SEARCH(",",S30)),""),LEFT(SUBSTITUTE(S30,LEFT(S30,SEARCH(",",S30)),""),SEARCH(",",SUBSTITUTE(S30,LEFT(S30,SEARCH(",",S30)),""))),""))),""),SEARCH(")",SUBSTITUTE(SUBSTITUTE(SUBSTITUTE(S30,LEFT(S30,SEARCH(",",S30)),""),LEFT(SUBSTITUTE(S30,LEFT(S30,SEARCH(",",S30)),""),SEARCH(",",SUBSTITUTE(S30,LEFT(S30,SEARCH(",",S30)),""))),""),LEFT(SUBSTITUTE(SUBSTITUTE(S30,LEFT(S30,SEARCH(",",S30)),""),LEFT(SUBSTITUTE(S30,LEFT(S30,SEARCH(",",S30)),""),SEARCH(",",SUBSTITUTE(S30,LEFT(S30,SEARCH(",",S30)),""))),""),SEARCH(",",SUBSTITUTE(SUBSTITUTE(S30,LEFT(S30,SEARCH(",",S30)),""),LEFT(SUBSTITUTE(S30,LEFT(S30,SEARCH(",",S30)),""),SEARCH(",",SUBSTITUTE(S30,LEFT(S30,SEARCH(",",S30)),""))),""))),""))))),""),")",""),VLOOKUP(M30,Breachs!B:D,3,FALSE)),"")</f>
        <v/>
      </c>
      <c r="S30" s="108" t="e">
        <f t="shared" si="4"/>
        <v>#VALUE!</v>
      </c>
      <c r="T30" s="108" t="str">
        <f>IF(F30="","",IF(ISNUMBER(FIND("'",I30)),VLOOKUP(SUBSTITUTE(RIGHT(LEFT(I30,SEARCH("'",I30)),5)," '",""),Breachs!P:Q,2,FALSE),VLOOKUP(I30,Breachs!B:D,2,FALSE)))</f>
        <v>Maio</v>
      </c>
      <c r="U30" s="108" t="str">
        <f>IF(G30&lt;2,"",IF(ISNUMBER(FIND("'",J30)),VLOOKUP(SUBSTITUTE(RIGHT(LEFT(J30,SEARCH("'",J30)),5)," '",""),Breachs!P:Q,2,FALSE),VLOOKUP(J30,Breachs!B:D,2,FALSE)))</f>
        <v/>
      </c>
      <c r="V30" s="107" t="str">
        <f>IF(G30&lt;3,"",IF(ISNUMBER(FIND("'",K30)),VLOOKUP(SUBSTITUTE(RIGHT(LEFT(K30,SEARCH("'",K30)),5)," '",""),Breachs!P:Q,2,FALSE),VLOOKUP(K30,Breachs!B:D,2,FALSE)))</f>
        <v/>
      </c>
      <c r="W30" s="107" t="str">
        <f>IF(G30&lt;4,"",IF(ISNUMBER(FIND("'",L30)),VLOOKUP(SUBSTITUTE(RIGHT(LEFT(L30,SEARCH("'",L30)),5)," '",""),Breachs!P:Q,2,FALSE),VLOOKUP(L30,Breachs!B:D,2,FALSE)))</f>
        <v/>
      </c>
      <c r="X30" s="107" t="str">
        <f>IF(G30&lt;5,"",IF(ISNUMBER(FIND("'",M30)),VLOOKUP(SUBSTITUTE(RIGHT(LEFT(M30,SEARCH("'",M30)),5)," '",""),Breachs!P:Q,2,FALSE),VLOOKUP(M30,Breachs!B:D,2,FALSE)))</f>
        <v/>
      </c>
      <c r="Y30" s="34" t="str">
        <f>IFERROR(VLOOKUP(B30,BGU!A:B,2),"")</f>
        <v>VERONICA KOCH</v>
      </c>
      <c r="Z30" s="34" t="str">
        <f>TEXT(IFERROR(VLOOKUP(B30,BGU!A:C,3),""),"0000-000-000-0000")</f>
        <v>0570-000-000-0000</v>
      </c>
      <c r="AA30" s="34" t="str">
        <f t="shared" si="5"/>
        <v>0570</v>
      </c>
      <c r="AB30" s="34" t="str">
        <f>IFERROR(VLOOKUP(B30,BGU!A:F,6),"")</f>
        <v>00460</v>
      </c>
      <c r="AC30" s="34" t="str">
        <f>IFERROR(VLOOKUP(B30,BGU!A:G,7),"")</f>
        <v>GERENTE ADJUNTO</v>
      </c>
      <c r="AD30" s="34" t="str">
        <f t="shared" si="6"/>
        <v>000</v>
      </c>
    </row>
    <row r="31" spans="1:30" ht="15" customHeight="1" x14ac:dyDescent="0.25">
      <c r="A31" s="33" t="s">
        <v>333</v>
      </c>
      <c r="B31" s="34" t="s">
        <v>225</v>
      </c>
      <c r="C31" s="33" t="s">
        <v>40</v>
      </c>
      <c r="D31" s="34" t="s">
        <v>362</v>
      </c>
      <c r="E31" s="34"/>
      <c r="F31" s="33" t="s">
        <v>3</v>
      </c>
      <c r="G31" s="31">
        <f t="shared" si="0"/>
        <v>1</v>
      </c>
      <c r="H31" s="31" t="b">
        <f t="shared" si="7"/>
        <v>0</v>
      </c>
      <c r="I31" s="105" t="str">
        <f t="shared" si="8"/>
        <v>LinkedIn</v>
      </c>
      <c r="J31" s="105" t="str">
        <f t="shared" si="9"/>
        <v/>
      </c>
      <c r="K31" s="106" t="str">
        <f t="shared" si="1"/>
        <v/>
      </c>
      <c r="L31" s="106" t="str">
        <f t="shared" si="2"/>
        <v/>
      </c>
      <c r="M31" s="105" t="str">
        <f t="shared" si="3"/>
        <v/>
      </c>
      <c r="N31" s="107">
        <f>IF(F31="","",IF(ISNUMBER(FIND(")",I31)),"20"&amp;SUBSTITUTE(RIGHT(SUBSTITUTE(LEFT(F31,SEARCH(")",F31)),LEFT(LEFT(F31,SEARCH(")",F31)),SEARCH("(",LEFT(F31,SEARCH(")",F31)))),""),3),")",""),VLOOKUP(I31,Breachs!B:D,3,FALSE)))</f>
        <v>2016</v>
      </c>
      <c r="O31" s="108" t="str">
        <f>IF(G31&lt;2,"",IF(G31&gt;2,IF(ISNUMBER(FIND(")",J31)),"20"&amp;SUBSTITUTE(SUBSTITUTE(LEFT(LEFT(SUBSTITUTE(F31,LEFT(F31,SEARCH(",",F31)),""),SEARCH(",",SUBSTITUTE(F31,LEFT(F31,SEARCH(",",F31)),""))),SEARCH(")",LEFT(SUBSTITUTE(F31,LEFT(F31,SEARCH(",",F31)),""),SEARCH(",",SUBSTITUTE(F31,LEFT(F31,SEARCH(",",F31)),""))))),LEFT(LEFT(LEFT(SUBSTITUTE(F31,LEFT(F31,SEARCH(",",F31)),""),SEARCH(",",SUBSTITUTE(F31,LEFT(F31,SEARCH(",",F31)),""))),SEARCH(")",LEFT(SUBSTITUTE(F31,LEFT(F31,SEARCH(",",F31)),""),SEARCH(",",SUBSTITUTE(F31,LEFT(F31,SEARCH(",",F31)),""))))),SEARCH("'",LEFT(LEFT(SUBSTITUTE(F31,LEFT(F31,SEARCH(",",F31)),""),SEARCH(",",SUBSTITUTE(F31,LEFT(F31,SEARCH(",",F31)),""))),SEARCH(")",LEFT(SUBSTITUTE(F31,LEFT(F31,SEARCH(",",F31)),""),SEARCH(",",SUBSTITUTE(F31,LEFT(F31,SEARCH(",",F31)),""))))))),""),")",""),VLOOKUP(J31,Breachs!B:D,3,FALSE)),IF(ISNUMBER(FIND(")",J31)),"20"&amp;SUBSTITUTE(LEFT(SUBSTITUTE(SUBSTITUTE(F31,LEFT(F31,SEARCH(",",F31)),""),LEFT(SUBSTITUTE(F31,LEFT(F31,SEARCH(",",F31)),""),SEARCH("'",SUBSTITUTE(F31,LEFT(F31,SEARCH(",",F31)),""))),""),SEARCH(")",SUBSTITUTE(SUBSTITUTE(F31,LEFT(F31,SEARCH(",",F31)),""),LEFT(SUBSTITUTE(F31,LEFT(F31,SEARCH(",",F31)),""),SEARCH("'",SUBSTITUTE(F31,LEFT(F31,SEARCH(",",F31)),""))),""))),")",""),VLOOKUP(J31,Breachs!B:D,3,FALSE))))</f>
        <v/>
      </c>
      <c r="P31" s="108" t="str">
        <f>IF(G31&lt;3,"",IF(G31&gt;3,IF(ISNUMBER(FIND(")",K31)),"20"&amp;SUBSTITUTE(SUBSTITUTE(LEFT(LEFT(SUBSTITUTE(SUBSTITUTE(F31,LEFT(F31,SEARCH(",",F31)),""),LEFT(SUBSTITUTE(F31,LEFT(F31,SEARCH(",",F31)),""),SEARCH(",",SUBSTITUTE(F31,LEFT(F31,SEARCH(",",F31)),""))),""),SEARCH(",",SUBSTITUTE(SUBSTITUTE(F31,LEFT(F31,SEARCH(",",F31)),""),LEFT(SUBSTITUTE(F31,LEFT(F31,SEARCH(",",F31)),""),SEARCH(",",SUBSTITUTE(F31,LEFT(F31,SEARCH(",",F31)),""))),""))),SEARCH(")",LEFT(SUBSTITUTE(SUBSTITUTE(F31,LEFT(F31,SEARCH(",",F31)),""),LEFT(SUBSTITUTE(F31,LEFT(F31,SEARCH(",",F31)),""),SEARCH(",",SUBSTITUTE(F31,LEFT(F31,SEARCH(",",F31)),""))),""),SEARCH(",",SUBSTITUTE(SUBSTITUTE(F31,LEFT(F31,SEARCH(",",F31)),""),LEFT(SUBSTITUTE(F31,LEFT(F31,SEARCH(",",F31)),""),SEARCH(",",SUBSTITUTE(F31,LEFT(F31,SEARCH(",",F31)),""))),""))))),LEFT(LEFT(LEFT(SUBSTITUTE(SUBSTITUTE(F31,LEFT(F31,SEARCH(",",F31)),""),LEFT(SUBSTITUTE(F31,LEFT(F31,SEARCH(",",F31)),""),SEARCH(",",SUBSTITUTE(F31,LEFT(F31,SEARCH(",",F31)),""))),""),SEARCH(",",SUBSTITUTE(SUBSTITUTE(F31,LEFT(F31,SEARCH(",",F31)),""),LEFT(SUBSTITUTE(F31,LEFT(F31,SEARCH(",",F31)),""),SEARCH(",",SUBSTITUTE(F31,LEFT(F31,SEARCH(",",F31)),""))),""))),SEARCH(")",LEFT(SUBSTITUTE(SUBSTITUTE(F31,LEFT(F31,SEARCH(",",F31)),""),LEFT(SUBSTITUTE(F31,LEFT(F31,SEARCH(",",F31)),""),SEARCH(",",SUBSTITUTE(F31,LEFT(F31,SEARCH(",",F31)),""))),""),SEARCH(",",SUBSTITUTE(SUBSTITUTE(F31,LEFT(F31,SEARCH(",",F31)),""),LEFT(SUBSTITUTE(F31,LEFT(F31,SEARCH(",",F31)),""),SEARCH(",",SUBSTITUTE(F31,LEFT(F31,SEARCH(",",F31)),""))),""))))),SEARCH("'",LEFT(LEFT(SUBSTITUTE(SUBSTITUTE(F31,LEFT(F31,SEARCH(",",F31)),""),LEFT(SUBSTITUTE(F31,LEFT(F31,SEARCH(",",F31)),""),SEARCH(",",SUBSTITUTE(F31,LEFT(F31,SEARCH(",",F31)),""))),""),SEARCH(",",SUBSTITUTE(SUBSTITUTE(F31,LEFT(F31,SEARCH(",",F31)),""),LEFT(SUBSTITUTE(F31,LEFT(F31,SEARCH(",",F31)),""),SEARCH(",",SUBSTITUTE(F31,LEFT(F31,SEARCH(",",F31)),""))),""))),SEARCH(")",LEFT(SUBSTITUTE(SUBSTITUTE(F31,LEFT(F31,SEARCH(",",F31)),""),LEFT(SUBSTITUTE(F31,LEFT(F31,SEARCH(",",F31)),""),SEARCH(",",SUBSTITUTE(F31,LEFT(F31,SEARCH(",",F31)),""))),""),SEARCH(",",SUBSTITUTE(SUBSTITUTE(F31,LEFT(F31,SEARCH(",",F31)),""),LEFT(SUBSTITUTE(F31,LEFT(F31,SEARCH(",",F31)),""),SEARCH(",",SUBSTITUTE(F31,LEFT(F31,SEARCH(",",F31)),""))),""))))))),""),")",""),VLOOKUP(K31,Breachs!B:D,3,FALSE)),IF(ISNUMBER(FIND(")",K31)),"20"&amp;SUBSTITUTE(SUBSTITUTE(LEFT(SUBSTITUTE(SUBSTITUTE(F31,LEFT(F31,SEARCH(",",F31)),""),LEFT(SUBSTITUTE(F31,LEFT(F31,SEARCH(",",F31)),""),SEARCH(",",SUBSTITUTE(F31,LEFT(F31,SEARCH(",",F31)),""))),""),SEARCH(")",SUBSTITUTE(SUBSTITUTE(F31,LEFT(F31,SEARCH(",",F31)),""),LEFT(SUBSTITUTE(F31,LEFT(F31,SEARCH(",",F31)),""),SEARCH(",",SUBSTITUTE(F31,LEFT(F31,SEARCH(",",F31)),""))),""))),LEFT(LEFT(SUBSTITUTE(SUBSTITUTE(F31,LEFT(F31,SEARCH(",",F31)),""),LEFT(SUBSTITUTE(F31,LEFT(F31,SEARCH(",",F31)),""),SEARCH(",",SUBSTITUTE(F31,LEFT(F31,SEARCH(",",F31)),""))),""),SEARCH(")",SUBSTITUTE(SUBSTITUTE(F31,LEFT(F31,SEARCH(",",F31)),""),LEFT(SUBSTITUTE(F31,LEFT(F31,SEARCH(",",F31)),""),SEARCH(",",SUBSTITUTE(F31,LEFT(F31,SEARCH(",",F31)),""))),""))),SEARCH("'",LEFT(SUBSTITUTE(SUBSTITUTE(F31,LEFT(F31,SEARCH(",",F31)),""),LEFT(SUBSTITUTE(F31,LEFT(F31,SEARCH(",",F31)),""),SEARCH(",",SUBSTITUTE(F31,LEFT(F31,SEARCH(",",F31)),""))),""),SEARCH(")",SUBSTITUTE(SUBSTITUTE(F31,LEFT(F31,SEARCH(",",F31)),""),LEFT(SUBSTITUTE(F31,LEFT(F31,SEARCH(",",F31)),""),SEARCH(",",SUBSTITUTE(F31,LEFT(F31,SEARCH(",",F31)),""))),""))))),""),")",""),VLOOKUP(K31,Breachs!B:D,3,FALSE))))</f>
        <v/>
      </c>
      <c r="Q31" s="108" t="str">
        <f>IF(G31&lt;4,"",IF(G31&gt;4,IF(ISNUMBER(FIND(")",L31)),"20"&amp;SUBSTITUTE(SUBSTITUTE(LEFT(SUBSTITUTE(SUBSTITUTE(SUBSTITUTE(L31,LEFT(L31,SEARCH(",",L31)),""),LEFT(SUBSTITUTE(L31,LEFT(L31,SEARCH(",",L31)),""),SEARCH(",",SUBSTITUTE(L31,LEFT(L31,SEARCH(",",L31)),""))),""),LEFT(SUBSTITUTE(SUBSTITUTE(L31,LEFT(L31,SEARCH(",",L31)),""),LEFT(SUBSTITUTE(L31,LEFT(L31,SEARCH(",",L31)),""),SEARCH(",",SUBSTITUTE(L31,LEFT(L31,SEARCH(",",L31)),""))),""),SEARCH(",",SUBSTITUTE(SUBSTITUTE(L31,LEFT(L31,SEARCH(",",L31)),""),LEFT(SUBSTITUTE(L31,LEFT(L31,SEARCH(",",L31)),""),SEARCH(",",SUBSTITUTE(L31,LEFT(L31,SEARCH(",",L31)),""))),""))),""),SEARCH(")",SUBSTITUTE(SUBSTITUTE(SUBSTITUTE(L31,LEFT(L31,SEARCH(",",L31)),""),LEFT(SUBSTITUTE(L31,LEFT(L31,SEARCH(",",L31)),""),SEARCH(",",SUBSTITUTE(L31,LEFT(L31,SEARCH(",",L31)),""))),""),LEFT(SUBSTITUTE(SUBSTITUTE(L31,LEFT(L31,SEARCH(",",L31)),""),LEFT(SUBSTITUTE(L31,LEFT(L31,SEARCH(",",L31)),""),SEARCH(",",SUBSTITUTE(L31,LEFT(L31,SEARCH(",",L31)),""))),""),SEARCH(",",SUBSTITUTE(SUBSTITUTE(L31,LEFT(L31,SEARCH(",",L31)),""),LEFT(SUBSTITUTE(L31,LEFT(L31,SEARCH(",",L31)),""),SEARCH(",",SUBSTITUTE(L31,LEFT(L31,SEARCH(",",L31)),""))),""))),""))),LEFT(LEFT(SUBSTITUTE(SUBSTITUTE(SUBSTITUTE(L31,LEFT(L31,SEARCH(",",L31)),""),LEFT(SUBSTITUTE(L31,LEFT(L31,SEARCH(",",L31)),""),SEARCH(",",SUBSTITUTE(L31,LEFT(L31,SEARCH(",",L31)),""))),""),LEFT(SUBSTITUTE(SUBSTITUTE(L31,LEFT(L31,SEARCH(",",L31)),""),LEFT(SUBSTITUTE(L31,LEFT(L31,SEARCH(",",L31)),""),SEARCH(",",SUBSTITUTE(L31,LEFT(L31,SEARCH(",",L31)),""))),""),SEARCH(",",SUBSTITUTE(SUBSTITUTE(L31,LEFT(L31,SEARCH(",",L31)),""),LEFT(SUBSTITUTE(L31,LEFT(L31,SEARCH(",",L31)),""),SEARCH(",",SUBSTITUTE(L31,LEFT(L31,SEARCH(",",L31)),""))),""))),""),SEARCH(")",SUBSTITUTE(SUBSTITUTE(SUBSTITUTE(L31,LEFT(L31,SEARCH(",",L31)),""),LEFT(SUBSTITUTE(L31,LEFT(L31,SEARCH(",",L31)),""),SEARCH(",",SUBSTITUTE(L31,LEFT(L31,SEARCH(",",L31)),""))),""),LEFT(SUBSTITUTE(SUBSTITUTE(L31,LEFT(L31,SEARCH(",",L31)),""),LEFT(SUBSTITUTE(L31,LEFT(L31,SEARCH(",",L31)),""),SEARCH(",",SUBSTITUTE(L31,LEFT(L31,SEARCH(",",L31)),""))),""),SEARCH(",",SUBSTITUTE(SUBSTITUTE(L31,LEFT(L31,SEARCH(",",L31)),""),LEFT(SUBSTITUTE(L31,LEFT(L31,SEARCH(",",L31)),""),SEARCH(",",SUBSTITUTE(L31,LEFT(L31,SEARCH(",",L31)),""))),""))),""))),SEARCH("'",LEFT(SUBSTITUTE(SUBSTITUTE(SUBSTITUTE(L31,LEFT(L31,SEARCH(",",L31)),""),LEFT(SUBSTITUTE(L31,LEFT(L31,SEARCH(",",L31)),""),SEARCH(",",SUBSTITUTE(L31,LEFT(L31,SEARCH(",",L31)),""))),""),LEFT(SUBSTITUTE(SUBSTITUTE(L31,LEFT(L31,SEARCH(",",L31)),""),LEFT(SUBSTITUTE(L31,LEFT(L31,SEARCH(",",L31)),""),SEARCH(",",SUBSTITUTE(L31,LEFT(L31,SEARCH(",",L31)),""))),""),SEARCH(",",SUBSTITUTE(SUBSTITUTE(L31,LEFT(L31,SEARCH(",",L31)),""),LEFT(SUBSTITUTE(L31,LEFT(L31,SEARCH(",",L31)),""),SEARCH(",",SUBSTITUTE(L31,LEFT(L31,SEARCH(",",L31)),""))),""))),""),SEARCH(")",SUBSTITUTE(SUBSTITUTE(SUBSTITUTE(L31,LEFT(L31,SEARCH(",",L31)),""),LEFT(SUBSTITUTE(L31,LEFT(L31,SEARCH(",",L31)),""),SEARCH(",",SUBSTITUTE(L31,LEFT(L31,SEARCH(",",L31)),""))),""),LEFT(SUBSTITUTE(SUBSTITUTE(L31,LEFT(L31,SEARCH(",",L31)),""),LEFT(SUBSTITUTE(L31,LEFT(L31,SEARCH(",",L31)),""),SEARCH(",",SUBSTITUTE(L31,LEFT(L31,SEARCH(",",L31)),""))),""),SEARCH(",",SUBSTITUTE(SUBSTITUTE(L31,LEFT(L31,SEARCH(",",L31)),""),LEFT(SUBSTITUTE(L31,LEFT(L31,SEARCH(",",L31)),""),SEARCH(",",SUBSTITUTE(L31,LEFT(L31,SEARCH(",",L31)),""))),""))),""))))),""),")",""),VLOOKUP(L31,Breachs!B:D,3,FALSE)),IF(ISNUMBER(FIND(")",L31)),"20"&amp;SUBSTITUTE(SUBSTITUTE(LEFT(SUBSTITUTE(SUBSTITUTE(SUBSTITUTE(L31,LEFT(L31,SEARCH(",",L31)),""),LEFT(SUBSTITUTE(L31,LEFT(L31,SEARCH(",",L31)),""),SEARCH(",",SUBSTITUTE(L31,LEFT(L31,SEARCH(",",L31)),""))),""),LEFT(SUBSTITUTE(SUBSTITUTE(L31,LEFT(L31,SEARCH(",",L31)),""),LEFT(SUBSTITUTE(L31,LEFT(L31,SEARCH(",",L31)),""),SEARCH(",",SUBSTITUTE(L31,LEFT(L31,SEARCH(",",L31)),""))),""),SEARCH(",",SUBSTITUTE(SUBSTITUTE(L31,LEFT(L31,SEARCH(",",L31)),""),LEFT(SUBSTITUTE(L31,LEFT(L31,SEARCH(",",L31)),""),SEARCH(",",SUBSTITUTE(L31,LEFT(L31,SEARCH(",",L31)),""))),""))),""),SEARCH(")",SUBSTITUTE(SUBSTITUTE(SUBSTITUTE(L31,LEFT(L31,SEARCH(",",L31)),""),LEFT(SUBSTITUTE(L31,LEFT(L31,SEARCH(",",L31)),""),SEARCH(",",SUBSTITUTE(L31,LEFT(L31,SEARCH(",",L31)),""))),""),LEFT(SUBSTITUTE(SUBSTITUTE(L31,LEFT(L31,SEARCH(",",L31)),""),LEFT(SUBSTITUTE(L31,LEFT(L31,SEARCH(",",L31)),""),SEARCH(",",SUBSTITUTE(L31,LEFT(L31,SEARCH(",",L31)),""))),""),SEARCH(",",SUBSTITUTE(SUBSTITUTE(L31,LEFT(L31,SEARCH(",",L31)),""),LEFT(SUBSTITUTE(L31,LEFT(L31,SEARCH(",",L31)),""),SEARCH(",",SUBSTITUTE(L31,LEFT(L31,SEARCH(",",L31)),""))),""))),""))),LEFT(LEFT(SUBSTITUTE(SUBSTITUTE(SUBSTITUTE(L31,LEFT(L31,SEARCH(",",L31)),""),LEFT(SUBSTITUTE(L31,LEFT(L31,SEARCH(",",L31)),""),SEARCH(",",SUBSTITUTE(L31,LEFT(L31,SEARCH(",",L31)),""))),""),LEFT(SUBSTITUTE(SUBSTITUTE(L31,LEFT(L31,SEARCH(",",L31)),""),LEFT(SUBSTITUTE(L31,LEFT(L31,SEARCH(",",L31)),""),SEARCH(",",SUBSTITUTE(L31,LEFT(L31,SEARCH(",",L31)),""))),""),SEARCH(",",SUBSTITUTE(SUBSTITUTE(L31,LEFT(L31,SEARCH(",",L31)),""),LEFT(SUBSTITUTE(L31,LEFT(L31,SEARCH(",",L31)),""),SEARCH(",",SUBSTITUTE(L31,LEFT(L31,SEARCH(",",L31)),""))),""))),""),SEARCH(")",SUBSTITUTE(SUBSTITUTE(SUBSTITUTE(L31,LEFT(L31,SEARCH(",",L31)),""),LEFT(SUBSTITUTE(L31,LEFT(L31,SEARCH(",",L31)),""),SEARCH(",",SUBSTITUTE(L31,LEFT(L31,SEARCH(",",L31)),""))),""),LEFT(SUBSTITUTE(SUBSTITUTE(L31,LEFT(L31,SEARCH(",",L31)),""),LEFT(SUBSTITUTE(L31,LEFT(L31,SEARCH(",",L31)),""),SEARCH(",",SUBSTITUTE(L31,LEFT(L31,SEARCH(",",L31)),""))),""),SEARCH(",",SUBSTITUTE(SUBSTITUTE(L31,LEFT(L31,SEARCH(",",L31)),""),LEFT(SUBSTITUTE(L31,LEFT(L31,SEARCH(",",L31)),""),SEARCH(",",SUBSTITUTE(L31,LEFT(L31,SEARCH(",",L31)),""))),""))),""))),SEARCH("'",LEFT(SUBSTITUTE(SUBSTITUTE(SUBSTITUTE(L31,LEFT(L31,SEARCH(",",L31)),""),LEFT(SUBSTITUTE(L31,LEFT(L31,SEARCH(",",L31)),""),SEARCH(",",SUBSTITUTE(L31,LEFT(L31,SEARCH(",",L31)),""))),""),LEFT(SUBSTITUTE(SUBSTITUTE(L31,LEFT(L31,SEARCH(",",L31)),""),LEFT(SUBSTITUTE(L31,LEFT(L31,SEARCH(",",L31)),""),SEARCH(",",SUBSTITUTE(L31,LEFT(L31,SEARCH(",",L31)),""))),""),SEARCH(",",SUBSTITUTE(SUBSTITUTE(L31,LEFT(L31,SEARCH(",",L31)),""),LEFT(SUBSTITUTE(L31,LEFT(L31,SEARCH(",",L31)),""),SEARCH(",",SUBSTITUTE(L31,LEFT(L31,SEARCH(",",L31)),""))),""))),""),SEARCH(")",SUBSTITUTE(SUBSTITUTE(SUBSTITUTE(L31,LEFT(L31,SEARCH(",",L31)),""),LEFT(SUBSTITUTE(L31,LEFT(L31,SEARCH(",",L31)),""),SEARCH(",",SUBSTITUTE(L31,LEFT(L31,SEARCH(",",L31)),""))),""),LEFT(SUBSTITUTE(SUBSTITUTE(L31,LEFT(L31,SEARCH(",",L31)),""),LEFT(SUBSTITUTE(L31,LEFT(L31,SEARCH(",",L31)),""),SEARCH(",",SUBSTITUTE(L31,LEFT(L31,SEARCH(",",L31)),""))),""),SEARCH(",",SUBSTITUTE(SUBSTITUTE(L31,LEFT(L31,SEARCH(",",L31)),""),LEFT(SUBSTITUTE(L31,LEFT(L31,SEARCH(",",L31)),""),SEARCH(",",SUBSTITUTE(L31,LEFT(L31,SEARCH(",",L31)),""))),""))),""))))),""),")",""),VLOOKUP(L31,Breachs!B:D,3,FALSE))))</f>
        <v/>
      </c>
      <c r="R31" s="108" t="str">
        <f>IF(G31=5,IF(ISNUMBER(FIND(")",M31)),"20"&amp;SUBSTITUTE(SUBSTITUTE(LEFT(SUBSTITUTE(SUBSTITUTE(SUBSTITUTE(S31,LEFT(S31,SEARCH(",",S31)),""),LEFT(SUBSTITUTE(S31,LEFT(S31,SEARCH(",",S31)),""),SEARCH(",",SUBSTITUTE(S31,LEFT(S31,SEARCH(",",S31)),""))),""),LEFT(SUBSTITUTE(SUBSTITUTE(S31,LEFT(S31,SEARCH(",",S31)),""),LEFT(SUBSTITUTE(S31,LEFT(S31,SEARCH(",",S31)),""),SEARCH(",",SUBSTITUTE(S31,LEFT(S31,SEARCH(",",S31)),""))),""),SEARCH(",",SUBSTITUTE(SUBSTITUTE(S31,LEFT(S31,SEARCH(",",S31)),""),LEFT(SUBSTITUTE(S31,LEFT(S31,SEARCH(",",S31)),""),SEARCH(",",SUBSTITUTE(S31,LEFT(S31,SEARCH(",",S31)),""))),""))),""),SEARCH(")",SUBSTITUTE(SUBSTITUTE(SUBSTITUTE(S31,LEFT(S31,SEARCH(",",S31)),""),LEFT(SUBSTITUTE(S31,LEFT(S31,SEARCH(",",S31)),""),SEARCH(",",SUBSTITUTE(S31,LEFT(S31,SEARCH(",",S31)),""))),""),LEFT(SUBSTITUTE(SUBSTITUTE(S31,LEFT(S31,SEARCH(",",S31)),""),LEFT(SUBSTITUTE(S31,LEFT(S31,SEARCH(",",S31)),""),SEARCH(",",SUBSTITUTE(S31,LEFT(S31,SEARCH(",",S31)),""))),""),SEARCH(",",SUBSTITUTE(SUBSTITUTE(S31,LEFT(S31,SEARCH(",",S31)),""),LEFT(SUBSTITUTE(S31,LEFT(S31,SEARCH(",",S31)),""),SEARCH(",",SUBSTITUTE(S31,LEFT(S31,SEARCH(",",S31)),""))),""))),""))),LEFT(LEFT(SUBSTITUTE(SUBSTITUTE(SUBSTITUTE(S31,LEFT(S31,SEARCH(",",S31)),""),LEFT(SUBSTITUTE(S31,LEFT(S31,SEARCH(",",S31)),""),SEARCH(",",SUBSTITUTE(S31,LEFT(S31,SEARCH(",",S31)),""))),""),LEFT(SUBSTITUTE(SUBSTITUTE(S31,LEFT(S31,SEARCH(",",S31)),""),LEFT(SUBSTITUTE(S31,LEFT(S31,SEARCH(",",S31)),""),SEARCH(",",SUBSTITUTE(S31,LEFT(S31,SEARCH(",",S31)),""))),""),SEARCH(",",SUBSTITUTE(SUBSTITUTE(S31,LEFT(S31,SEARCH(",",S31)),""),LEFT(SUBSTITUTE(S31,LEFT(S31,SEARCH(",",S31)),""),SEARCH(",",SUBSTITUTE(S31,LEFT(S31,SEARCH(",",S31)),""))),""))),""),SEARCH(")",SUBSTITUTE(SUBSTITUTE(SUBSTITUTE(S31,LEFT(S31,SEARCH(",",S31)),""),LEFT(SUBSTITUTE(S31,LEFT(S31,SEARCH(",",S31)),""),SEARCH(",",SUBSTITUTE(S31,LEFT(S31,SEARCH(",",S31)),""))),""),LEFT(SUBSTITUTE(SUBSTITUTE(S31,LEFT(S31,SEARCH(",",S31)),""),LEFT(SUBSTITUTE(S31,LEFT(S31,SEARCH(",",S31)),""),SEARCH(",",SUBSTITUTE(S31,LEFT(S31,SEARCH(",",S31)),""))),""),SEARCH(",",SUBSTITUTE(SUBSTITUTE(S31,LEFT(S31,SEARCH(",",S31)),""),LEFT(SUBSTITUTE(S31,LEFT(S31,SEARCH(",",S31)),""),SEARCH(",",SUBSTITUTE(S31,LEFT(S31,SEARCH(",",S31)),""))),""))),""))),SEARCH("'",LEFT(SUBSTITUTE(SUBSTITUTE(SUBSTITUTE(S31,LEFT(S31,SEARCH(",",S31)),""),LEFT(SUBSTITUTE(S31,LEFT(S31,SEARCH(",",S31)),""),SEARCH(",",SUBSTITUTE(S31,LEFT(S31,SEARCH(",",S31)),""))),""),LEFT(SUBSTITUTE(SUBSTITUTE(S31,LEFT(S31,SEARCH(",",S31)),""),LEFT(SUBSTITUTE(S31,LEFT(S31,SEARCH(",",S31)),""),SEARCH(",",SUBSTITUTE(S31,LEFT(S31,SEARCH(",",S31)),""))),""),SEARCH(",",SUBSTITUTE(SUBSTITUTE(S31,LEFT(S31,SEARCH(",",S31)),""),LEFT(SUBSTITUTE(S31,LEFT(S31,SEARCH(",",S31)),""),SEARCH(",",SUBSTITUTE(S31,LEFT(S31,SEARCH(",",S31)),""))),""))),""),SEARCH(")",SUBSTITUTE(SUBSTITUTE(SUBSTITUTE(S31,LEFT(S31,SEARCH(",",S31)),""),LEFT(SUBSTITUTE(S31,LEFT(S31,SEARCH(",",S31)),""),SEARCH(",",SUBSTITUTE(S31,LEFT(S31,SEARCH(",",S31)),""))),""),LEFT(SUBSTITUTE(SUBSTITUTE(S31,LEFT(S31,SEARCH(",",S31)),""),LEFT(SUBSTITUTE(S31,LEFT(S31,SEARCH(",",S31)),""),SEARCH(",",SUBSTITUTE(S31,LEFT(S31,SEARCH(",",S31)),""))),""),SEARCH(",",SUBSTITUTE(SUBSTITUTE(S31,LEFT(S31,SEARCH(",",S31)),""),LEFT(SUBSTITUTE(S31,LEFT(S31,SEARCH(",",S31)),""),SEARCH(",",SUBSTITUTE(S31,LEFT(S31,SEARCH(",",S31)),""))),""))),""))))),""),")",""),VLOOKUP(M31,Breachs!B:D,3,FALSE)),"")</f>
        <v/>
      </c>
      <c r="S31" s="108" t="e">
        <f t="shared" si="4"/>
        <v>#VALUE!</v>
      </c>
      <c r="T31" s="108" t="str">
        <f>IF(F31="","",IF(ISNUMBER(FIND("'",I31)),VLOOKUP(SUBSTITUTE(RIGHT(LEFT(I31,SEARCH("'",I31)),5)," '",""),Breachs!P:Q,2,FALSE),VLOOKUP(I31,Breachs!B:D,2,FALSE)))</f>
        <v>Maio</v>
      </c>
      <c r="U31" s="108" t="str">
        <f>IF(G31&lt;2,"",IF(ISNUMBER(FIND("'",J31)),VLOOKUP(SUBSTITUTE(RIGHT(LEFT(J31,SEARCH("'",J31)),5)," '",""),Breachs!P:Q,2,FALSE),VLOOKUP(J31,Breachs!B:D,2,FALSE)))</f>
        <v/>
      </c>
      <c r="V31" s="107" t="str">
        <f>IF(G31&lt;3,"",IF(ISNUMBER(FIND("'",K31)),VLOOKUP(SUBSTITUTE(RIGHT(LEFT(K31,SEARCH("'",K31)),5)," '",""),Breachs!P:Q,2,FALSE),VLOOKUP(K31,Breachs!B:D,2,FALSE)))</f>
        <v/>
      </c>
      <c r="W31" s="107" t="str">
        <f>IF(G31&lt;4,"",IF(ISNUMBER(FIND("'",L31)),VLOOKUP(SUBSTITUTE(RIGHT(LEFT(L31,SEARCH("'",L31)),5)," '",""),Breachs!P:Q,2,FALSE),VLOOKUP(L31,Breachs!B:D,2,FALSE)))</f>
        <v/>
      </c>
      <c r="X31" s="107" t="str">
        <f>IF(G31&lt;5,"",IF(ISNUMBER(FIND("'",M31)),VLOOKUP(SUBSTITUTE(RIGHT(LEFT(M31,SEARCH("'",M31)),5)," '",""),Breachs!P:Q,2,FALSE),VLOOKUP(M31,Breachs!B:D,2,FALSE)))</f>
        <v/>
      </c>
      <c r="Y31" s="34" t="str">
        <f>IFERROR(VLOOKUP(B31,BGU!A:B,2),"")</f>
        <v>ELEONORA MARTINS DE SA E MELO</v>
      </c>
      <c r="Z31" s="34" t="str">
        <f>TEXT(IFERROR(VLOOKUP(B31,BGU!A:C,3),""),"0000-000-000-0000")</f>
        <v>0010-072-081-1100</v>
      </c>
      <c r="AA31" s="34" t="str">
        <f t="shared" si="5"/>
        <v>0010</v>
      </c>
      <c r="AB31" s="34" t="str">
        <f>IFERROR(VLOOKUP(B31,BGU!A:F,6),"")</f>
        <v>00011</v>
      </c>
      <c r="AC31" s="34" t="str">
        <f>IFERROR(VLOOKUP(B31,BGU!A:G,7),"")</f>
        <v>ANALISTA</v>
      </c>
      <c r="AD31" s="34" t="str">
        <f t="shared" si="6"/>
        <v>072</v>
      </c>
    </row>
    <row r="32" spans="1:30" ht="15" customHeight="1" x14ac:dyDescent="0.25">
      <c r="A32" s="33" t="s">
        <v>335</v>
      </c>
      <c r="B32" s="33" t="s">
        <v>351</v>
      </c>
      <c r="C32" s="33" t="s">
        <v>180</v>
      </c>
      <c r="D32" s="33" t="s">
        <v>222</v>
      </c>
      <c r="E32" s="33" t="s">
        <v>348</v>
      </c>
      <c r="F32" s="33" t="s">
        <v>167</v>
      </c>
      <c r="G32" s="31">
        <f t="shared" si="0"/>
        <v>1</v>
      </c>
      <c r="H32" s="31" t="b">
        <f t="shared" si="7"/>
        <v>1</v>
      </c>
      <c r="I32" s="105" t="str">
        <f t="shared" si="8"/>
        <v>No title (5 Jun '15): http://pastebin.com/CnaZ8ev4</v>
      </c>
      <c r="J32" s="105" t="str">
        <f t="shared" si="9"/>
        <v/>
      </c>
      <c r="K32" s="106" t="str">
        <f t="shared" si="1"/>
        <v/>
      </c>
      <c r="L32" s="106" t="str">
        <f t="shared" si="2"/>
        <v/>
      </c>
      <c r="M32" s="105" t="str">
        <f t="shared" si="3"/>
        <v/>
      </c>
      <c r="N32" s="107" t="str">
        <f>IF(F32="","",IF(ISNUMBER(FIND(")",I32)),"20"&amp;SUBSTITUTE(RIGHT(SUBSTITUTE(LEFT(F32,SEARCH(")",F32)),LEFT(LEFT(F32,SEARCH(")",F32)),SEARCH("(",LEFT(F32,SEARCH(")",F32)))),""),3),")",""),VLOOKUP(I32,Breachs!B:D,3,FALSE)))</f>
        <v>2015</v>
      </c>
      <c r="O32" s="108" t="str">
        <f>IF(G32&lt;2,"",IF(G32&gt;2,IF(ISNUMBER(FIND(")",J32)),"20"&amp;SUBSTITUTE(SUBSTITUTE(LEFT(LEFT(SUBSTITUTE(F32,LEFT(F32,SEARCH(",",F32)),""),SEARCH(",",SUBSTITUTE(F32,LEFT(F32,SEARCH(",",F32)),""))),SEARCH(")",LEFT(SUBSTITUTE(F32,LEFT(F32,SEARCH(",",F32)),""),SEARCH(",",SUBSTITUTE(F32,LEFT(F32,SEARCH(",",F32)),""))))),LEFT(LEFT(LEFT(SUBSTITUTE(F32,LEFT(F32,SEARCH(",",F32)),""),SEARCH(",",SUBSTITUTE(F32,LEFT(F32,SEARCH(",",F32)),""))),SEARCH(")",LEFT(SUBSTITUTE(F32,LEFT(F32,SEARCH(",",F32)),""),SEARCH(",",SUBSTITUTE(F32,LEFT(F32,SEARCH(",",F32)),""))))),SEARCH("'",LEFT(LEFT(SUBSTITUTE(F32,LEFT(F32,SEARCH(",",F32)),""),SEARCH(",",SUBSTITUTE(F32,LEFT(F32,SEARCH(",",F32)),""))),SEARCH(")",LEFT(SUBSTITUTE(F32,LEFT(F32,SEARCH(",",F32)),""),SEARCH(",",SUBSTITUTE(F32,LEFT(F32,SEARCH(",",F32)),""))))))),""),")",""),VLOOKUP(J32,Breachs!B:D,3,FALSE)),IF(ISNUMBER(FIND(")",J32)),"20"&amp;SUBSTITUTE(LEFT(SUBSTITUTE(SUBSTITUTE(F32,LEFT(F32,SEARCH(",",F32)),""),LEFT(SUBSTITUTE(F32,LEFT(F32,SEARCH(",",F32)),""),SEARCH("'",SUBSTITUTE(F32,LEFT(F32,SEARCH(",",F32)),""))),""),SEARCH(")",SUBSTITUTE(SUBSTITUTE(F32,LEFT(F32,SEARCH(",",F32)),""),LEFT(SUBSTITUTE(F32,LEFT(F32,SEARCH(",",F32)),""),SEARCH("'",SUBSTITUTE(F32,LEFT(F32,SEARCH(",",F32)),""))),""))),")",""),VLOOKUP(J32,Breachs!B:D,3,FALSE))))</f>
        <v/>
      </c>
      <c r="P32" s="108"/>
      <c r="Q32" s="108" t="str">
        <f>IF(G32&lt;4,"",IF(G32&gt;4,IF(ISNUMBER(FIND(")",L32)),"20"&amp;SUBSTITUTE(SUBSTITUTE(LEFT(SUBSTITUTE(SUBSTITUTE(SUBSTITUTE(L32,LEFT(L32,SEARCH(",",L32)),""),LEFT(SUBSTITUTE(L32,LEFT(L32,SEARCH(",",L32)),""),SEARCH(",",SUBSTITUTE(L32,LEFT(L32,SEARCH(",",L32)),""))),""),LEFT(SUBSTITUTE(SUBSTITUTE(L32,LEFT(L32,SEARCH(",",L32)),""),LEFT(SUBSTITUTE(L32,LEFT(L32,SEARCH(",",L32)),""),SEARCH(",",SUBSTITUTE(L32,LEFT(L32,SEARCH(",",L32)),""))),""),SEARCH(",",SUBSTITUTE(SUBSTITUTE(L32,LEFT(L32,SEARCH(",",L32)),""),LEFT(SUBSTITUTE(L32,LEFT(L32,SEARCH(",",L32)),""),SEARCH(",",SUBSTITUTE(L32,LEFT(L32,SEARCH(",",L32)),""))),""))),""),SEARCH(")",SUBSTITUTE(SUBSTITUTE(SUBSTITUTE(L32,LEFT(L32,SEARCH(",",L32)),""),LEFT(SUBSTITUTE(L32,LEFT(L32,SEARCH(",",L32)),""),SEARCH(",",SUBSTITUTE(L32,LEFT(L32,SEARCH(",",L32)),""))),""),LEFT(SUBSTITUTE(SUBSTITUTE(L32,LEFT(L32,SEARCH(",",L32)),""),LEFT(SUBSTITUTE(L32,LEFT(L32,SEARCH(",",L32)),""),SEARCH(",",SUBSTITUTE(L32,LEFT(L32,SEARCH(",",L32)),""))),""),SEARCH(",",SUBSTITUTE(SUBSTITUTE(L32,LEFT(L32,SEARCH(",",L32)),""),LEFT(SUBSTITUTE(L32,LEFT(L32,SEARCH(",",L32)),""),SEARCH(",",SUBSTITUTE(L32,LEFT(L32,SEARCH(",",L32)),""))),""))),""))),LEFT(LEFT(SUBSTITUTE(SUBSTITUTE(SUBSTITUTE(L32,LEFT(L32,SEARCH(",",L32)),""),LEFT(SUBSTITUTE(L32,LEFT(L32,SEARCH(",",L32)),""),SEARCH(",",SUBSTITUTE(L32,LEFT(L32,SEARCH(",",L32)),""))),""),LEFT(SUBSTITUTE(SUBSTITUTE(L32,LEFT(L32,SEARCH(",",L32)),""),LEFT(SUBSTITUTE(L32,LEFT(L32,SEARCH(",",L32)),""),SEARCH(",",SUBSTITUTE(L32,LEFT(L32,SEARCH(",",L32)),""))),""),SEARCH(",",SUBSTITUTE(SUBSTITUTE(L32,LEFT(L32,SEARCH(",",L32)),""),LEFT(SUBSTITUTE(L32,LEFT(L32,SEARCH(",",L32)),""),SEARCH(",",SUBSTITUTE(L32,LEFT(L32,SEARCH(",",L32)),""))),""))),""),SEARCH(")",SUBSTITUTE(SUBSTITUTE(SUBSTITUTE(L32,LEFT(L32,SEARCH(",",L32)),""),LEFT(SUBSTITUTE(L32,LEFT(L32,SEARCH(",",L32)),""),SEARCH(",",SUBSTITUTE(L32,LEFT(L32,SEARCH(",",L32)),""))),""),LEFT(SUBSTITUTE(SUBSTITUTE(L32,LEFT(L32,SEARCH(",",L32)),""),LEFT(SUBSTITUTE(L32,LEFT(L32,SEARCH(",",L32)),""),SEARCH(",",SUBSTITUTE(L32,LEFT(L32,SEARCH(",",L32)),""))),""),SEARCH(",",SUBSTITUTE(SUBSTITUTE(L32,LEFT(L32,SEARCH(",",L32)),""),LEFT(SUBSTITUTE(L32,LEFT(L32,SEARCH(",",L32)),""),SEARCH(",",SUBSTITUTE(L32,LEFT(L32,SEARCH(",",L32)),""))),""))),""))),SEARCH("'",LEFT(SUBSTITUTE(SUBSTITUTE(SUBSTITUTE(L32,LEFT(L32,SEARCH(",",L32)),""),LEFT(SUBSTITUTE(L32,LEFT(L32,SEARCH(",",L32)),""),SEARCH(",",SUBSTITUTE(L32,LEFT(L32,SEARCH(",",L32)),""))),""),LEFT(SUBSTITUTE(SUBSTITUTE(L32,LEFT(L32,SEARCH(",",L32)),""),LEFT(SUBSTITUTE(L32,LEFT(L32,SEARCH(",",L32)),""),SEARCH(",",SUBSTITUTE(L32,LEFT(L32,SEARCH(",",L32)),""))),""),SEARCH(",",SUBSTITUTE(SUBSTITUTE(L32,LEFT(L32,SEARCH(",",L32)),""),LEFT(SUBSTITUTE(L32,LEFT(L32,SEARCH(",",L32)),""),SEARCH(",",SUBSTITUTE(L32,LEFT(L32,SEARCH(",",L32)),""))),""))),""),SEARCH(")",SUBSTITUTE(SUBSTITUTE(SUBSTITUTE(L32,LEFT(L32,SEARCH(",",L32)),""),LEFT(SUBSTITUTE(L32,LEFT(L32,SEARCH(",",L32)),""),SEARCH(",",SUBSTITUTE(L32,LEFT(L32,SEARCH(",",L32)),""))),""),LEFT(SUBSTITUTE(SUBSTITUTE(L32,LEFT(L32,SEARCH(",",L32)),""),LEFT(SUBSTITUTE(L32,LEFT(L32,SEARCH(",",L32)),""),SEARCH(",",SUBSTITUTE(L32,LEFT(L32,SEARCH(",",L32)),""))),""),SEARCH(",",SUBSTITUTE(SUBSTITUTE(L32,LEFT(L32,SEARCH(",",L32)),""),LEFT(SUBSTITUTE(L32,LEFT(L32,SEARCH(",",L32)),""),SEARCH(",",SUBSTITUTE(L32,LEFT(L32,SEARCH(",",L32)),""))),""))),""))))),""),")",""),VLOOKUP(L32,Breachs!B:D,3,FALSE)),IF(ISNUMBER(FIND(")",L32)),"20"&amp;SUBSTITUTE(SUBSTITUTE(LEFT(SUBSTITUTE(SUBSTITUTE(SUBSTITUTE(L32,LEFT(L32,SEARCH(",",L32)),""),LEFT(SUBSTITUTE(L32,LEFT(L32,SEARCH(",",L32)),""),SEARCH(",",SUBSTITUTE(L32,LEFT(L32,SEARCH(",",L32)),""))),""),LEFT(SUBSTITUTE(SUBSTITUTE(L32,LEFT(L32,SEARCH(",",L32)),""),LEFT(SUBSTITUTE(L32,LEFT(L32,SEARCH(",",L32)),""),SEARCH(",",SUBSTITUTE(L32,LEFT(L32,SEARCH(",",L32)),""))),""),SEARCH(",",SUBSTITUTE(SUBSTITUTE(L32,LEFT(L32,SEARCH(",",L32)),""),LEFT(SUBSTITUTE(L32,LEFT(L32,SEARCH(",",L32)),""),SEARCH(",",SUBSTITUTE(L32,LEFT(L32,SEARCH(",",L32)),""))),""))),""),SEARCH(")",SUBSTITUTE(SUBSTITUTE(SUBSTITUTE(L32,LEFT(L32,SEARCH(",",L32)),""),LEFT(SUBSTITUTE(L32,LEFT(L32,SEARCH(",",L32)),""),SEARCH(",",SUBSTITUTE(L32,LEFT(L32,SEARCH(",",L32)),""))),""),LEFT(SUBSTITUTE(SUBSTITUTE(L32,LEFT(L32,SEARCH(",",L32)),""),LEFT(SUBSTITUTE(L32,LEFT(L32,SEARCH(",",L32)),""),SEARCH(",",SUBSTITUTE(L32,LEFT(L32,SEARCH(",",L32)),""))),""),SEARCH(",",SUBSTITUTE(SUBSTITUTE(L32,LEFT(L32,SEARCH(",",L32)),""),LEFT(SUBSTITUTE(L32,LEFT(L32,SEARCH(",",L32)),""),SEARCH(",",SUBSTITUTE(L32,LEFT(L32,SEARCH(",",L32)),""))),""))),""))),LEFT(LEFT(SUBSTITUTE(SUBSTITUTE(SUBSTITUTE(L32,LEFT(L32,SEARCH(",",L32)),""),LEFT(SUBSTITUTE(L32,LEFT(L32,SEARCH(",",L32)),""),SEARCH(",",SUBSTITUTE(L32,LEFT(L32,SEARCH(",",L32)),""))),""),LEFT(SUBSTITUTE(SUBSTITUTE(L32,LEFT(L32,SEARCH(",",L32)),""),LEFT(SUBSTITUTE(L32,LEFT(L32,SEARCH(",",L32)),""),SEARCH(",",SUBSTITUTE(L32,LEFT(L32,SEARCH(",",L32)),""))),""),SEARCH(",",SUBSTITUTE(SUBSTITUTE(L32,LEFT(L32,SEARCH(",",L32)),""),LEFT(SUBSTITUTE(L32,LEFT(L32,SEARCH(",",L32)),""),SEARCH(",",SUBSTITUTE(L32,LEFT(L32,SEARCH(",",L32)),""))),""))),""),SEARCH(")",SUBSTITUTE(SUBSTITUTE(SUBSTITUTE(L32,LEFT(L32,SEARCH(",",L32)),""),LEFT(SUBSTITUTE(L32,LEFT(L32,SEARCH(",",L32)),""),SEARCH(",",SUBSTITUTE(L32,LEFT(L32,SEARCH(",",L32)),""))),""),LEFT(SUBSTITUTE(SUBSTITUTE(L32,LEFT(L32,SEARCH(",",L32)),""),LEFT(SUBSTITUTE(L32,LEFT(L32,SEARCH(",",L32)),""),SEARCH(",",SUBSTITUTE(L32,LEFT(L32,SEARCH(",",L32)),""))),""),SEARCH(",",SUBSTITUTE(SUBSTITUTE(L32,LEFT(L32,SEARCH(",",L32)),""),LEFT(SUBSTITUTE(L32,LEFT(L32,SEARCH(",",L32)),""),SEARCH(",",SUBSTITUTE(L32,LEFT(L32,SEARCH(",",L32)),""))),""))),""))),SEARCH("'",LEFT(SUBSTITUTE(SUBSTITUTE(SUBSTITUTE(L32,LEFT(L32,SEARCH(",",L32)),""),LEFT(SUBSTITUTE(L32,LEFT(L32,SEARCH(",",L32)),""),SEARCH(",",SUBSTITUTE(L32,LEFT(L32,SEARCH(",",L32)),""))),""),LEFT(SUBSTITUTE(SUBSTITUTE(L32,LEFT(L32,SEARCH(",",L32)),""),LEFT(SUBSTITUTE(L32,LEFT(L32,SEARCH(",",L32)),""),SEARCH(",",SUBSTITUTE(L32,LEFT(L32,SEARCH(",",L32)),""))),""),SEARCH(",",SUBSTITUTE(SUBSTITUTE(L32,LEFT(L32,SEARCH(",",L32)),""),LEFT(SUBSTITUTE(L32,LEFT(L32,SEARCH(",",L32)),""),SEARCH(",",SUBSTITUTE(L32,LEFT(L32,SEARCH(",",L32)),""))),""))),""),SEARCH(")",SUBSTITUTE(SUBSTITUTE(SUBSTITUTE(L32,LEFT(L32,SEARCH(",",L32)),""),LEFT(SUBSTITUTE(L32,LEFT(L32,SEARCH(",",L32)),""),SEARCH(",",SUBSTITUTE(L32,LEFT(L32,SEARCH(",",L32)),""))),""),LEFT(SUBSTITUTE(SUBSTITUTE(L32,LEFT(L32,SEARCH(",",L32)),""),LEFT(SUBSTITUTE(L32,LEFT(L32,SEARCH(",",L32)),""),SEARCH(",",SUBSTITUTE(L32,LEFT(L32,SEARCH(",",L32)),""))),""),SEARCH(",",SUBSTITUTE(SUBSTITUTE(L32,LEFT(L32,SEARCH(",",L32)),""),LEFT(SUBSTITUTE(L32,LEFT(L32,SEARCH(",",L32)),""),SEARCH(",",SUBSTITUTE(L32,LEFT(L32,SEARCH(",",L32)),""))),""))),""))))),""),")",""),VLOOKUP(L32,Breachs!B:D,3,FALSE))))</f>
        <v/>
      </c>
      <c r="R32" s="108" t="str">
        <f>IF(G32=5,IF(ISNUMBER(FIND(")",M32)),"20"&amp;SUBSTITUTE(SUBSTITUTE(LEFT(SUBSTITUTE(SUBSTITUTE(SUBSTITUTE(S32,LEFT(S32,SEARCH(",",S32)),""),LEFT(SUBSTITUTE(S32,LEFT(S32,SEARCH(",",S32)),""),SEARCH(",",SUBSTITUTE(S32,LEFT(S32,SEARCH(",",S32)),""))),""),LEFT(SUBSTITUTE(SUBSTITUTE(S32,LEFT(S32,SEARCH(",",S32)),""),LEFT(SUBSTITUTE(S32,LEFT(S32,SEARCH(",",S32)),""),SEARCH(",",SUBSTITUTE(S32,LEFT(S32,SEARCH(",",S32)),""))),""),SEARCH(",",SUBSTITUTE(SUBSTITUTE(S32,LEFT(S32,SEARCH(",",S32)),""),LEFT(SUBSTITUTE(S32,LEFT(S32,SEARCH(",",S32)),""),SEARCH(",",SUBSTITUTE(S32,LEFT(S32,SEARCH(",",S32)),""))),""))),""),SEARCH(")",SUBSTITUTE(SUBSTITUTE(SUBSTITUTE(S32,LEFT(S32,SEARCH(",",S32)),""),LEFT(SUBSTITUTE(S32,LEFT(S32,SEARCH(",",S32)),""),SEARCH(",",SUBSTITUTE(S32,LEFT(S32,SEARCH(",",S32)),""))),""),LEFT(SUBSTITUTE(SUBSTITUTE(S32,LEFT(S32,SEARCH(",",S32)),""),LEFT(SUBSTITUTE(S32,LEFT(S32,SEARCH(",",S32)),""),SEARCH(",",SUBSTITUTE(S32,LEFT(S32,SEARCH(",",S32)),""))),""),SEARCH(",",SUBSTITUTE(SUBSTITUTE(S32,LEFT(S32,SEARCH(",",S32)),""),LEFT(SUBSTITUTE(S32,LEFT(S32,SEARCH(",",S32)),""),SEARCH(",",SUBSTITUTE(S32,LEFT(S32,SEARCH(",",S32)),""))),""))),""))),LEFT(LEFT(SUBSTITUTE(SUBSTITUTE(SUBSTITUTE(S32,LEFT(S32,SEARCH(",",S32)),""),LEFT(SUBSTITUTE(S32,LEFT(S32,SEARCH(",",S32)),""),SEARCH(",",SUBSTITUTE(S32,LEFT(S32,SEARCH(",",S32)),""))),""),LEFT(SUBSTITUTE(SUBSTITUTE(S32,LEFT(S32,SEARCH(",",S32)),""),LEFT(SUBSTITUTE(S32,LEFT(S32,SEARCH(",",S32)),""),SEARCH(",",SUBSTITUTE(S32,LEFT(S32,SEARCH(",",S32)),""))),""),SEARCH(",",SUBSTITUTE(SUBSTITUTE(S32,LEFT(S32,SEARCH(",",S32)),""),LEFT(SUBSTITUTE(S32,LEFT(S32,SEARCH(",",S32)),""),SEARCH(",",SUBSTITUTE(S32,LEFT(S32,SEARCH(",",S32)),""))),""))),""),SEARCH(")",SUBSTITUTE(SUBSTITUTE(SUBSTITUTE(S32,LEFT(S32,SEARCH(",",S32)),""),LEFT(SUBSTITUTE(S32,LEFT(S32,SEARCH(",",S32)),""),SEARCH(",",SUBSTITUTE(S32,LEFT(S32,SEARCH(",",S32)),""))),""),LEFT(SUBSTITUTE(SUBSTITUTE(S32,LEFT(S32,SEARCH(",",S32)),""),LEFT(SUBSTITUTE(S32,LEFT(S32,SEARCH(",",S32)),""),SEARCH(",",SUBSTITUTE(S32,LEFT(S32,SEARCH(",",S32)),""))),""),SEARCH(",",SUBSTITUTE(SUBSTITUTE(S32,LEFT(S32,SEARCH(",",S32)),""),LEFT(SUBSTITUTE(S32,LEFT(S32,SEARCH(",",S32)),""),SEARCH(",",SUBSTITUTE(S32,LEFT(S32,SEARCH(",",S32)),""))),""))),""))),SEARCH("'",LEFT(SUBSTITUTE(SUBSTITUTE(SUBSTITUTE(S32,LEFT(S32,SEARCH(",",S32)),""),LEFT(SUBSTITUTE(S32,LEFT(S32,SEARCH(",",S32)),""),SEARCH(",",SUBSTITUTE(S32,LEFT(S32,SEARCH(",",S32)),""))),""),LEFT(SUBSTITUTE(SUBSTITUTE(S32,LEFT(S32,SEARCH(",",S32)),""),LEFT(SUBSTITUTE(S32,LEFT(S32,SEARCH(",",S32)),""),SEARCH(",",SUBSTITUTE(S32,LEFT(S32,SEARCH(",",S32)),""))),""),SEARCH(",",SUBSTITUTE(SUBSTITUTE(S32,LEFT(S32,SEARCH(",",S32)),""),LEFT(SUBSTITUTE(S32,LEFT(S32,SEARCH(",",S32)),""),SEARCH(",",SUBSTITUTE(S32,LEFT(S32,SEARCH(",",S32)),""))),""))),""),SEARCH(")",SUBSTITUTE(SUBSTITUTE(SUBSTITUTE(S32,LEFT(S32,SEARCH(",",S32)),""),LEFT(SUBSTITUTE(S32,LEFT(S32,SEARCH(",",S32)),""),SEARCH(",",SUBSTITUTE(S32,LEFT(S32,SEARCH(",",S32)),""))),""),LEFT(SUBSTITUTE(SUBSTITUTE(S32,LEFT(S32,SEARCH(",",S32)),""),LEFT(SUBSTITUTE(S32,LEFT(S32,SEARCH(",",S32)),""),SEARCH(",",SUBSTITUTE(S32,LEFT(S32,SEARCH(",",S32)),""))),""),SEARCH(",",SUBSTITUTE(SUBSTITUTE(S32,LEFT(S32,SEARCH(",",S32)),""),LEFT(SUBSTITUTE(S32,LEFT(S32,SEARCH(",",S32)),""),SEARCH(",",SUBSTITUTE(S32,LEFT(S32,SEARCH(",",S32)),""))),""))),""))))),""),")",""),VLOOKUP(M32,Breachs!B:D,3,FALSE)),"")</f>
        <v/>
      </c>
      <c r="S32" s="108" t="e">
        <f t="shared" si="4"/>
        <v>#VALUE!</v>
      </c>
      <c r="T32" s="108" t="str">
        <f>IF(F32="","",IF(ISNUMBER(FIND("'",I32)),VLOOKUP(SUBSTITUTE(RIGHT(LEFT(I32,SEARCH("'",I32)),5)," '",""),Breachs!P:Q,2,FALSE),VLOOKUP(I32,Breachs!B:D,2,FALSE)))</f>
        <v>Junho</v>
      </c>
      <c r="U32" s="108" t="str">
        <f>IF(G32&lt;2,"",IF(ISNUMBER(FIND("'",J32)),VLOOKUP(SUBSTITUTE(RIGHT(LEFT(J32,SEARCH("'",J32)),5)," '",""),Breachs!P:Q,2,FALSE),VLOOKUP(J32,Breachs!B:D,2,FALSE)))</f>
        <v/>
      </c>
      <c r="V32" s="107" t="str">
        <f>IF(G32&lt;3,"",IF(ISNUMBER(FIND("'",K32)),VLOOKUP(SUBSTITUTE(RIGHT(LEFT(K32,SEARCH("'",K32)),5)," '",""),Breachs!P:Q,2,FALSE),VLOOKUP(K32,Breachs!B:D,2,FALSE)))</f>
        <v/>
      </c>
      <c r="W32" s="107" t="str">
        <f>IF(G32&lt;4,"",IF(ISNUMBER(FIND("'",L32)),VLOOKUP(SUBSTITUTE(RIGHT(LEFT(L32,SEARCH("'",L32)),5)," '",""),Breachs!P:Q,2,FALSE),VLOOKUP(L32,Breachs!B:D,2,FALSE)))</f>
        <v/>
      </c>
      <c r="X32" s="107" t="str">
        <f>IF(G32&lt;5,"",IF(ISNUMBER(FIND("'",M32)),VLOOKUP(SUBSTITUTE(RIGHT(LEFT(M32,SEARCH("'",M32)),5)," '",""),Breachs!P:Q,2,FALSE),VLOOKUP(M32,Breachs!B:D,2,FALSE)))</f>
        <v/>
      </c>
      <c r="Y32" s="34" t="str">
        <f>IFERROR(VLOOKUP(B32,BGU!A:B,2),"")</f>
        <v>LUIZ LINHARES DA FONTOURA</v>
      </c>
      <c r="Z32" s="34" t="str">
        <f>TEXT(IFERROR(VLOOKUP(B32,BGU!A:C,3),""),"0000-000-000-0000")</f>
        <v>0077-035-000-0000</v>
      </c>
      <c r="AA32" s="34" t="str">
        <f t="shared" si="5"/>
        <v>0077</v>
      </c>
      <c r="AB32" s="34" t="str">
        <f>IFERROR(VLOOKUP(B32,BGU!A:F,6),"")</f>
        <v>00740</v>
      </c>
      <c r="AC32" s="34" t="str">
        <f>IFERROR(VLOOKUP(B32,BGU!A:G,7),"")</f>
        <v>GERENTE EQUIPE COBRANCA</v>
      </c>
      <c r="AD32" s="34" t="str">
        <f t="shared" si="6"/>
        <v>035</v>
      </c>
    </row>
    <row r="33" spans="1:30" ht="15" customHeight="1" x14ac:dyDescent="0.25">
      <c r="A33" s="33" t="s">
        <v>333</v>
      </c>
      <c r="B33" s="34" t="s">
        <v>311</v>
      </c>
      <c r="C33" s="33" t="s">
        <v>152</v>
      </c>
      <c r="D33" s="34" t="s">
        <v>222</v>
      </c>
      <c r="E33" s="34"/>
      <c r="F33" s="33" t="s">
        <v>3</v>
      </c>
      <c r="G33" s="31">
        <f t="shared" si="0"/>
        <v>1</v>
      </c>
      <c r="H33" s="31" t="b">
        <f t="shared" si="7"/>
        <v>0</v>
      </c>
      <c r="I33" s="105" t="str">
        <f t="shared" si="8"/>
        <v>LinkedIn</v>
      </c>
      <c r="J33" s="105" t="str">
        <f t="shared" si="9"/>
        <v/>
      </c>
      <c r="K33" s="106" t="str">
        <f t="shared" si="1"/>
        <v/>
      </c>
      <c r="L33" s="106" t="str">
        <f t="shared" si="2"/>
        <v/>
      </c>
      <c r="M33" s="105" t="str">
        <f t="shared" si="3"/>
        <v/>
      </c>
      <c r="N33" s="107">
        <f>IF(F33="","",IF(ISNUMBER(FIND(")",I33)),"20"&amp;SUBSTITUTE(RIGHT(SUBSTITUTE(LEFT(F33,SEARCH(")",F33)),LEFT(LEFT(F33,SEARCH(")",F33)),SEARCH("(",LEFT(F33,SEARCH(")",F33)))),""),3),")",""),VLOOKUP(I33,Breachs!B:D,3,FALSE)))</f>
        <v>2016</v>
      </c>
      <c r="O33" s="108" t="str">
        <f>IF(G33&lt;2,"",IF(G33&gt;2,IF(ISNUMBER(FIND(")",J33)),"20"&amp;SUBSTITUTE(SUBSTITUTE(LEFT(LEFT(SUBSTITUTE(F33,LEFT(F33,SEARCH(",",F33)),""),SEARCH(",",SUBSTITUTE(F33,LEFT(F33,SEARCH(",",F33)),""))),SEARCH(")",LEFT(SUBSTITUTE(F33,LEFT(F33,SEARCH(",",F33)),""),SEARCH(",",SUBSTITUTE(F33,LEFT(F33,SEARCH(",",F33)),""))))),LEFT(LEFT(LEFT(SUBSTITUTE(F33,LEFT(F33,SEARCH(",",F33)),""),SEARCH(",",SUBSTITUTE(F33,LEFT(F33,SEARCH(",",F33)),""))),SEARCH(")",LEFT(SUBSTITUTE(F33,LEFT(F33,SEARCH(",",F33)),""),SEARCH(",",SUBSTITUTE(F33,LEFT(F33,SEARCH(",",F33)),""))))),SEARCH("'",LEFT(LEFT(SUBSTITUTE(F33,LEFT(F33,SEARCH(",",F33)),""),SEARCH(",",SUBSTITUTE(F33,LEFT(F33,SEARCH(",",F33)),""))),SEARCH(")",LEFT(SUBSTITUTE(F33,LEFT(F33,SEARCH(",",F33)),""),SEARCH(",",SUBSTITUTE(F33,LEFT(F33,SEARCH(",",F33)),""))))))),""),")",""),VLOOKUP(J33,Breachs!B:D,3,FALSE)),IF(ISNUMBER(FIND(")",J33)),"20"&amp;SUBSTITUTE(LEFT(SUBSTITUTE(SUBSTITUTE(F33,LEFT(F33,SEARCH(",",F33)),""),LEFT(SUBSTITUTE(F33,LEFT(F33,SEARCH(",",F33)),""),SEARCH("'",SUBSTITUTE(F33,LEFT(F33,SEARCH(",",F33)),""))),""),SEARCH(")",SUBSTITUTE(SUBSTITUTE(F33,LEFT(F33,SEARCH(",",F33)),""),LEFT(SUBSTITUTE(F33,LEFT(F33,SEARCH(",",F33)),""),SEARCH("'",SUBSTITUTE(F33,LEFT(F33,SEARCH(",",F33)),""))),""))),")",""),VLOOKUP(J33,Breachs!B:D,3,FALSE))))</f>
        <v/>
      </c>
      <c r="P33" s="108" t="str">
        <f>IF(G33&lt;3,"",IF(G33&gt;3,IF(ISNUMBER(FIND(")",K33)),"20"&amp;SUBSTITUTE(SUBSTITUTE(LEFT(LEFT(SUBSTITUTE(SUBSTITUTE(F33,LEFT(F33,SEARCH(",",F33)),""),LEFT(SUBSTITUTE(F33,LEFT(F33,SEARCH(",",F33)),""),SEARCH(",",SUBSTITUTE(F33,LEFT(F33,SEARCH(",",F33)),""))),""),SEARCH(",",SUBSTITUTE(SUBSTITUTE(F33,LEFT(F33,SEARCH(",",F33)),""),LEFT(SUBSTITUTE(F33,LEFT(F33,SEARCH(",",F33)),""),SEARCH(",",SUBSTITUTE(F33,LEFT(F33,SEARCH(",",F33)),""))),""))),SEARCH(")",LEFT(SUBSTITUTE(SUBSTITUTE(F33,LEFT(F33,SEARCH(",",F33)),""),LEFT(SUBSTITUTE(F33,LEFT(F33,SEARCH(",",F33)),""),SEARCH(",",SUBSTITUTE(F33,LEFT(F33,SEARCH(",",F33)),""))),""),SEARCH(",",SUBSTITUTE(SUBSTITUTE(F33,LEFT(F33,SEARCH(",",F33)),""),LEFT(SUBSTITUTE(F33,LEFT(F33,SEARCH(",",F33)),""),SEARCH(",",SUBSTITUTE(F33,LEFT(F33,SEARCH(",",F33)),""))),""))))),LEFT(LEFT(LEFT(SUBSTITUTE(SUBSTITUTE(F33,LEFT(F33,SEARCH(",",F33)),""),LEFT(SUBSTITUTE(F33,LEFT(F33,SEARCH(",",F33)),""),SEARCH(",",SUBSTITUTE(F33,LEFT(F33,SEARCH(",",F33)),""))),""),SEARCH(",",SUBSTITUTE(SUBSTITUTE(F33,LEFT(F33,SEARCH(",",F33)),""),LEFT(SUBSTITUTE(F33,LEFT(F33,SEARCH(",",F33)),""),SEARCH(",",SUBSTITUTE(F33,LEFT(F33,SEARCH(",",F33)),""))),""))),SEARCH(")",LEFT(SUBSTITUTE(SUBSTITUTE(F33,LEFT(F33,SEARCH(",",F33)),""),LEFT(SUBSTITUTE(F33,LEFT(F33,SEARCH(",",F33)),""),SEARCH(",",SUBSTITUTE(F33,LEFT(F33,SEARCH(",",F33)),""))),""),SEARCH(",",SUBSTITUTE(SUBSTITUTE(F33,LEFT(F33,SEARCH(",",F33)),""),LEFT(SUBSTITUTE(F33,LEFT(F33,SEARCH(",",F33)),""),SEARCH(",",SUBSTITUTE(F33,LEFT(F33,SEARCH(",",F33)),""))),""))))),SEARCH("'",LEFT(LEFT(SUBSTITUTE(SUBSTITUTE(F33,LEFT(F33,SEARCH(",",F33)),""),LEFT(SUBSTITUTE(F33,LEFT(F33,SEARCH(",",F33)),""),SEARCH(",",SUBSTITUTE(F33,LEFT(F33,SEARCH(",",F33)),""))),""),SEARCH(",",SUBSTITUTE(SUBSTITUTE(F33,LEFT(F33,SEARCH(",",F33)),""),LEFT(SUBSTITUTE(F33,LEFT(F33,SEARCH(",",F33)),""),SEARCH(",",SUBSTITUTE(F33,LEFT(F33,SEARCH(",",F33)),""))),""))),SEARCH(")",LEFT(SUBSTITUTE(SUBSTITUTE(F33,LEFT(F33,SEARCH(",",F33)),""),LEFT(SUBSTITUTE(F33,LEFT(F33,SEARCH(",",F33)),""),SEARCH(",",SUBSTITUTE(F33,LEFT(F33,SEARCH(",",F33)),""))),""),SEARCH(",",SUBSTITUTE(SUBSTITUTE(F33,LEFT(F33,SEARCH(",",F33)),""),LEFT(SUBSTITUTE(F33,LEFT(F33,SEARCH(",",F33)),""),SEARCH(",",SUBSTITUTE(F33,LEFT(F33,SEARCH(",",F33)),""))),""))))))),""),")",""),VLOOKUP(K33,Breachs!B:D,3,FALSE)),IF(ISNUMBER(FIND(")",K33)),"20"&amp;SUBSTITUTE(SUBSTITUTE(LEFT(SUBSTITUTE(SUBSTITUTE(F33,LEFT(F33,SEARCH(",",F33)),""),LEFT(SUBSTITUTE(F33,LEFT(F33,SEARCH(",",F33)),""),SEARCH(",",SUBSTITUTE(F33,LEFT(F33,SEARCH(",",F33)),""))),""),SEARCH(")",SUBSTITUTE(SUBSTITUTE(F33,LEFT(F33,SEARCH(",",F33)),""),LEFT(SUBSTITUTE(F33,LEFT(F33,SEARCH(",",F33)),""),SEARCH(",",SUBSTITUTE(F33,LEFT(F33,SEARCH(",",F33)),""))),""))),LEFT(LEFT(SUBSTITUTE(SUBSTITUTE(F33,LEFT(F33,SEARCH(",",F33)),""),LEFT(SUBSTITUTE(F33,LEFT(F33,SEARCH(",",F33)),""),SEARCH(",",SUBSTITUTE(F33,LEFT(F33,SEARCH(",",F33)),""))),""),SEARCH(")",SUBSTITUTE(SUBSTITUTE(F33,LEFT(F33,SEARCH(",",F33)),""),LEFT(SUBSTITUTE(F33,LEFT(F33,SEARCH(",",F33)),""),SEARCH(",",SUBSTITUTE(F33,LEFT(F33,SEARCH(",",F33)),""))),""))),SEARCH("'",LEFT(SUBSTITUTE(SUBSTITUTE(F33,LEFT(F33,SEARCH(",",F33)),""),LEFT(SUBSTITUTE(F33,LEFT(F33,SEARCH(",",F33)),""),SEARCH(",",SUBSTITUTE(F33,LEFT(F33,SEARCH(",",F33)),""))),""),SEARCH(")",SUBSTITUTE(SUBSTITUTE(F33,LEFT(F33,SEARCH(",",F33)),""),LEFT(SUBSTITUTE(F33,LEFT(F33,SEARCH(",",F33)),""),SEARCH(",",SUBSTITUTE(F33,LEFT(F33,SEARCH(",",F33)),""))),""))))),""),")",""),VLOOKUP(K33,Breachs!B:D,3,FALSE))))</f>
        <v/>
      </c>
      <c r="Q33" s="108" t="str">
        <f>IF(G33&lt;4,"",IF(G33&gt;4,IF(ISNUMBER(FIND(")",L33)),"20"&amp;SUBSTITUTE(SUBSTITUTE(LEFT(SUBSTITUTE(SUBSTITUTE(SUBSTITUTE(L33,LEFT(L33,SEARCH(",",L33)),""),LEFT(SUBSTITUTE(L33,LEFT(L33,SEARCH(",",L33)),""),SEARCH(",",SUBSTITUTE(L33,LEFT(L33,SEARCH(",",L33)),""))),""),LEFT(SUBSTITUTE(SUBSTITUTE(L33,LEFT(L33,SEARCH(",",L33)),""),LEFT(SUBSTITUTE(L33,LEFT(L33,SEARCH(",",L33)),""),SEARCH(",",SUBSTITUTE(L33,LEFT(L33,SEARCH(",",L33)),""))),""),SEARCH(",",SUBSTITUTE(SUBSTITUTE(L33,LEFT(L33,SEARCH(",",L33)),""),LEFT(SUBSTITUTE(L33,LEFT(L33,SEARCH(",",L33)),""),SEARCH(",",SUBSTITUTE(L33,LEFT(L33,SEARCH(",",L33)),""))),""))),""),SEARCH(")",SUBSTITUTE(SUBSTITUTE(SUBSTITUTE(L33,LEFT(L33,SEARCH(",",L33)),""),LEFT(SUBSTITUTE(L33,LEFT(L33,SEARCH(",",L33)),""),SEARCH(",",SUBSTITUTE(L33,LEFT(L33,SEARCH(",",L33)),""))),""),LEFT(SUBSTITUTE(SUBSTITUTE(L33,LEFT(L33,SEARCH(",",L33)),""),LEFT(SUBSTITUTE(L33,LEFT(L33,SEARCH(",",L33)),""),SEARCH(",",SUBSTITUTE(L33,LEFT(L33,SEARCH(",",L33)),""))),""),SEARCH(",",SUBSTITUTE(SUBSTITUTE(L33,LEFT(L33,SEARCH(",",L33)),""),LEFT(SUBSTITUTE(L33,LEFT(L33,SEARCH(",",L33)),""),SEARCH(",",SUBSTITUTE(L33,LEFT(L33,SEARCH(",",L33)),""))),""))),""))),LEFT(LEFT(SUBSTITUTE(SUBSTITUTE(SUBSTITUTE(L33,LEFT(L33,SEARCH(",",L33)),""),LEFT(SUBSTITUTE(L33,LEFT(L33,SEARCH(",",L33)),""),SEARCH(",",SUBSTITUTE(L33,LEFT(L33,SEARCH(",",L33)),""))),""),LEFT(SUBSTITUTE(SUBSTITUTE(L33,LEFT(L33,SEARCH(",",L33)),""),LEFT(SUBSTITUTE(L33,LEFT(L33,SEARCH(",",L33)),""),SEARCH(",",SUBSTITUTE(L33,LEFT(L33,SEARCH(",",L33)),""))),""),SEARCH(",",SUBSTITUTE(SUBSTITUTE(L33,LEFT(L33,SEARCH(",",L33)),""),LEFT(SUBSTITUTE(L33,LEFT(L33,SEARCH(",",L33)),""),SEARCH(",",SUBSTITUTE(L33,LEFT(L33,SEARCH(",",L33)),""))),""))),""),SEARCH(")",SUBSTITUTE(SUBSTITUTE(SUBSTITUTE(L33,LEFT(L33,SEARCH(",",L33)),""),LEFT(SUBSTITUTE(L33,LEFT(L33,SEARCH(",",L33)),""),SEARCH(",",SUBSTITUTE(L33,LEFT(L33,SEARCH(",",L33)),""))),""),LEFT(SUBSTITUTE(SUBSTITUTE(L33,LEFT(L33,SEARCH(",",L33)),""),LEFT(SUBSTITUTE(L33,LEFT(L33,SEARCH(",",L33)),""),SEARCH(",",SUBSTITUTE(L33,LEFT(L33,SEARCH(",",L33)),""))),""),SEARCH(",",SUBSTITUTE(SUBSTITUTE(L33,LEFT(L33,SEARCH(",",L33)),""),LEFT(SUBSTITUTE(L33,LEFT(L33,SEARCH(",",L33)),""),SEARCH(",",SUBSTITUTE(L33,LEFT(L33,SEARCH(",",L33)),""))),""))),""))),SEARCH("'",LEFT(SUBSTITUTE(SUBSTITUTE(SUBSTITUTE(L33,LEFT(L33,SEARCH(",",L33)),""),LEFT(SUBSTITUTE(L33,LEFT(L33,SEARCH(",",L33)),""),SEARCH(",",SUBSTITUTE(L33,LEFT(L33,SEARCH(",",L33)),""))),""),LEFT(SUBSTITUTE(SUBSTITUTE(L33,LEFT(L33,SEARCH(",",L33)),""),LEFT(SUBSTITUTE(L33,LEFT(L33,SEARCH(",",L33)),""),SEARCH(",",SUBSTITUTE(L33,LEFT(L33,SEARCH(",",L33)),""))),""),SEARCH(",",SUBSTITUTE(SUBSTITUTE(L33,LEFT(L33,SEARCH(",",L33)),""),LEFT(SUBSTITUTE(L33,LEFT(L33,SEARCH(",",L33)),""),SEARCH(",",SUBSTITUTE(L33,LEFT(L33,SEARCH(",",L33)),""))),""))),""),SEARCH(")",SUBSTITUTE(SUBSTITUTE(SUBSTITUTE(L33,LEFT(L33,SEARCH(",",L33)),""),LEFT(SUBSTITUTE(L33,LEFT(L33,SEARCH(",",L33)),""),SEARCH(",",SUBSTITUTE(L33,LEFT(L33,SEARCH(",",L33)),""))),""),LEFT(SUBSTITUTE(SUBSTITUTE(L33,LEFT(L33,SEARCH(",",L33)),""),LEFT(SUBSTITUTE(L33,LEFT(L33,SEARCH(",",L33)),""),SEARCH(",",SUBSTITUTE(L33,LEFT(L33,SEARCH(",",L33)),""))),""),SEARCH(",",SUBSTITUTE(SUBSTITUTE(L33,LEFT(L33,SEARCH(",",L33)),""),LEFT(SUBSTITUTE(L33,LEFT(L33,SEARCH(",",L33)),""),SEARCH(",",SUBSTITUTE(L33,LEFT(L33,SEARCH(",",L33)),""))),""))),""))))),""),")",""),VLOOKUP(L33,Breachs!B:D,3,FALSE)),IF(ISNUMBER(FIND(")",L33)),"20"&amp;SUBSTITUTE(SUBSTITUTE(LEFT(SUBSTITUTE(SUBSTITUTE(SUBSTITUTE(L33,LEFT(L33,SEARCH(",",L33)),""),LEFT(SUBSTITUTE(L33,LEFT(L33,SEARCH(",",L33)),""),SEARCH(",",SUBSTITUTE(L33,LEFT(L33,SEARCH(",",L33)),""))),""),LEFT(SUBSTITUTE(SUBSTITUTE(L33,LEFT(L33,SEARCH(",",L33)),""),LEFT(SUBSTITUTE(L33,LEFT(L33,SEARCH(",",L33)),""),SEARCH(",",SUBSTITUTE(L33,LEFT(L33,SEARCH(",",L33)),""))),""),SEARCH(",",SUBSTITUTE(SUBSTITUTE(L33,LEFT(L33,SEARCH(",",L33)),""),LEFT(SUBSTITUTE(L33,LEFT(L33,SEARCH(",",L33)),""),SEARCH(",",SUBSTITUTE(L33,LEFT(L33,SEARCH(",",L33)),""))),""))),""),SEARCH(")",SUBSTITUTE(SUBSTITUTE(SUBSTITUTE(L33,LEFT(L33,SEARCH(",",L33)),""),LEFT(SUBSTITUTE(L33,LEFT(L33,SEARCH(",",L33)),""),SEARCH(",",SUBSTITUTE(L33,LEFT(L33,SEARCH(",",L33)),""))),""),LEFT(SUBSTITUTE(SUBSTITUTE(L33,LEFT(L33,SEARCH(",",L33)),""),LEFT(SUBSTITUTE(L33,LEFT(L33,SEARCH(",",L33)),""),SEARCH(",",SUBSTITUTE(L33,LEFT(L33,SEARCH(",",L33)),""))),""),SEARCH(",",SUBSTITUTE(SUBSTITUTE(L33,LEFT(L33,SEARCH(",",L33)),""),LEFT(SUBSTITUTE(L33,LEFT(L33,SEARCH(",",L33)),""),SEARCH(",",SUBSTITUTE(L33,LEFT(L33,SEARCH(",",L33)),""))),""))),""))),LEFT(LEFT(SUBSTITUTE(SUBSTITUTE(SUBSTITUTE(L33,LEFT(L33,SEARCH(",",L33)),""),LEFT(SUBSTITUTE(L33,LEFT(L33,SEARCH(",",L33)),""),SEARCH(",",SUBSTITUTE(L33,LEFT(L33,SEARCH(",",L33)),""))),""),LEFT(SUBSTITUTE(SUBSTITUTE(L33,LEFT(L33,SEARCH(",",L33)),""),LEFT(SUBSTITUTE(L33,LEFT(L33,SEARCH(",",L33)),""),SEARCH(",",SUBSTITUTE(L33,LEFT(L33,SEARCH(",",L33)),""))),""),SEARCH(",",SUBSTITUTE(SUBSTITUTE(L33,LEFT(L33,SEARCH(",",L33)),""),LEFT(SUBSTITUTE(L33,LEFT(L33,SEARCH(",",L33)),""),SEARCH(",",SUBSTITUTE(L33,LEFT(L33,SEARCH(",",L33)),""))),""))),""),SEARCH(")",SUBSTITUTE(SUBSTITUTE(SUBSTITUTE(L33,LEFT(L33,SEARCH(",",L33)),""),LEFT(SUBSTITUTE(L33,LEFT(L33,SEARCH(",",L33)),""),SEARCH(",",SUBSTITUTE(L33,LEFT(L33,SEARCH(",",L33)),""))),""),LEFT(SUBSTITUTE(SUBSTITUTE(L33,LEFT(L33,SEARCH(",",L33)),""),LEFT(SUBSTITUTE(L33,LEFT(L33,SEARCH(",",L33)),""),SEARCH(",",SUBSTITUTE(L33,LEFT(L33,SEARCH(",",L33)),""))),""),SEARCH(",",SUBSTITUTE(SUBSTITUTE(L33,LEFT(L33,SEARCH(",",L33)),""),LEFT(SUBSTITUTE(L33,LEFT(L33,SEARCH(",",L33)),""),SEARCH(",",SUBSTITUTE(L33,LEFT(L33,SEARCH(",",L33)),""))),""))),""))),SEARCH("'",LEFT(SUBSTITUTE(SUBSTITUTE(SUBSTITUTE(L33,LEFT(L33,SEARCH(",",L33)),""),LEFT(SUBSTITUTE(L33,LEFT(L33,SEARCH(",",L33)),""),SEARCH(",",SUBSTITUTE(L33,LEFT(L33,SEARCH(",",L33)),""))),""),LEFT(SUBSTITUTE(SUBSTITUTE(L33,LEFT(L33,SEARCH(",",L33)),""),LEFT(SUBSTITUTE(L33,LEFT(L33,SEARCH(",",L33)),""),SEARCH(",",SUBSTITUTE(L33,LEFT(L33,SEARCH(",",L33)),""))),""),SEARCH(",",SUBSTITUTE(SUBSTITUTE(L33,LEFT(L33,SEARCH(",",L33)),""),LEFT(SUBSTITUTE(L33,LEFT(L33,SEARCH(",",L33)),""),SEARCH(",",SUBSTITUTE(L33,LEFT(L33,SEARCH(",",L33)),""))),""))),""),SEARCH(")",SUBSTITUTE(SUBSTITUTE(SUBSTITUTE(L33,LEFT(L33,SEARCH(",",L33)),""),LEFT(SUBSTITUTE(L33,LEFT(L33,SEARCH(",",L33)),""),SEARCH(",",SUBSTITUTE(L33,LEFT(L33,SEARCH(",",L33)),""))),""),LEFT(SUBSTITUTE(SUBSTITUTE(L33,LEFT(L33,SEARCH(",",L33)),""),LEFT(SUBSTITUTE(L33,LEFT(L33,SEARCH(",",L33)),""),SEARCH(",",SUBSTITUTE(L33,LEFT(L33,SEARCH(",",L33)),""))),""),SEARCH(",",SUBSTITUTE(SUBSTITUTE(L33,LEFT(L33,SEARCH(",",L33)),""),LEFT(SUBSTITUTE(L33,LEFT(L33,SEARCH(",",L33)),""),SEARCH(",",SUBSTITUTE(L33,LEFT(L33,SEARCH(",",L33)),""))),""))),""))))),""),")",""),VLOOKUP(L33,Breachs!B:D,3,FALSE))))</f>
        <v/>
      </c>
      <c r="R33" s="108" t="str">
        <f>IF(G33=5,IF(ISNUMBER(FIND(")",M33)),"20"&amp;SUBSTITUTE(SUBSTITUTE(LEFT(SUBSTITUTE(SUBSTITUTE(SUBSTITUTE(S33,LEFT(S33,SEARCH(",",S33)),""),LEFT(SUBSTITUTE(S33,LEFT(S33,SEARCH(",",S33)),""),SEARCH(",",SUBSTITUTE(S33,LEFT(S33,SEARCH(",",S33)),""))),""),LEFT(SUBSTITUTE(SUBSTITUTE(S33,LEFT(S33,SEARCH(",",S33)),""),LEFT(SUBSTITUTE(S33,LEFT(S33,SEARCH(",",S33)),""),SEARCH(",",SUBSTITUTE(S33,LEFT(S33,SEARCH(",",S33)),""))),""),SEARCH(",",SUBSTITUTE(SUBSTITUTE(S33,LEFT(S33,SEARCH(",",S33)),""),LEFT(SUBSTITUTE(S33,LEFT(S33,SEARCH(",",S33)),""),SEARCH(",",SUBSTITUTE(S33,LEFT(S33,SEARCH(",",S33)),""))),""))),""),SEARCH(")",SUBSTITUTE(SUBSTITUTE(SUBSTITUTE(S33,LEFT(S33,SEARCH(",",S33)),""),LEFT(SUBSTITUTE(S33,LEFT(S33,SEARCH(",",S33)),""),SEARCH(",",SUBSTITUTE(S33,LEFT(S33,SEARCH(",",S33)),""))),""),LEFT(SUBSTITUTE(SUBSTITUTE(S33,LEFT(S33,SEARCH(",",S33)),""),LEFT(SUBSTITUTE(S33,LEFT(S33,SEARCH(",",S33)),""),SEARCH(",",SUBSTITUTE(S33,LEFT(S33,SEARCH(",",S33)),""))),""),SEARCH(",",SUBSTITUTE(SUBSTITUTE(S33,LEFT(S33,SEARCH(",",S33)),""),LEFT(SUBSTITUTE(S33,LEFT(S33,SEARCH(",",S33)),""),SEARCH(",",SUBSTITUTE(S33,LEFT(S33,SEARCH(",",S33)),""))),""))),""))),LEFT(LEFT(SUBSTITUTE(SUBSTITUTE(SUBSTITUTE(S33,LEFT(S33,SEARCH(",",S33)),""),LEFT(SUBSTITUTE(S33,LEFT(S33,SEARCH(",",S33)),""),SEARCH(",",SUBSTITUTE(S33,LEFT(S33,SEARCH(",",S33)),""))),""),LEFT(SUBSTITUTE(SUBSTITUTE(S33,LEFT(S33,SEARCH(",",S33)),""),LEFT(SUBSTITUTE(S33,LEFT(S33,SEARCH(",",S33)),""),SEARCH(",",SUBSTITUTE(S33,LEFT(S33,SEARCH(",",S33)),""))),""),SEARCH(",",SUBSTITUTE(SUBSTITUTE(S33,LEFT(S33,SEARCH(",",S33)),""),LEFT(SUBSTITUTE(S33,LEFT(S33,SEARCH(",",S33)),""),SEARCH(",",SUBSTITUTE(S33,LEFT(S33,SEARCH(",",S33)),""))),""))),""),SEARCH(")",SUBSTITUTE(SUBSTITUTE(SUBSTITUTE(S33,LEFT(S33,SEARCH(",",S33)),""),LEFT(SUBSTITUTE(S33,LEFT(S33,SEARCH(",",S33)),""),SEARCH(",",SUBSTITUTE(S33,LEFT(S33,SEARCH(",",S33)),""))),""),LEFT(SUBSTITUTE(SUBSTITUTE(S33,LEFT(S33,SEARCH(",",S33)),""),LEFT(SUBSTITUTE(S33,LEFT(S33,SEARCH(",",S33)),""),SEARCH(",",SUBSTITUTE(S33,LEFT(S33,SEARCH(",",S33)),""))),""),SEARCH(",",SUBSTITUTE(SUBSTITUTE(S33,LEFT(S33,SEARCH(",",S33)),""),LEFT(SUBSTITUTE(S33,LEFT(S33,SEARCH(",",S33)),""),SEARCH(",",SUBSTITUTE(S33,LEFT(S33,SEARCH(",",S33)),""))),""))),""))),SEARCH("'",LEFT(SUBSTITUTE(SUBSTITUTE(SUBSTITUTE(S33,LEFT(S33,SEARCH(",",S33)),""),LEFT(SUBSTITUTE(S33,LEFT(S33,SEARCH(",",S33)),""),SEARCH(",",SUBSTITUTE(S33,LEFT(S33,SEARCH(",",S33)),""))),""),LEFT(SUBSTITUTE(SUBSTITUTE(S33,LEFT(S33,SEARCH(",",S33)),""),LEFT(SUBSTITUTE(S33,LEFT(S33,SEARCH(",",S33)),""),SEARCH(",",SUBSTITUTE(S33,LEFT(S33,SEARCH(",",S33)),""))),""),SEARCH(",",SUBSTITUTE(SUBSTITUTE(S33,LEFT(S33,SEARCH(",",S33)),""),LEFT(SUBSTITUTE(S33,LEFT(S33,SEARCH(",",S33)),""),SEARCH(",",SUBSTITUTE(S33,LEFT(S33,SEARCH(",",S33)),""))),""))),""),SEARCH(")",SUBSTITUTE(SUBSTITUTE(SUBSTITUTE(S33,LEFT(S33,SEARCH(",",S33)),""),LEFT(SUBSTITUTE(S33,LEFT(S33,SEARCH(",",S33)),""),SEARCH(",",SUBSTITUTE(S33,LEFT(S33,SEARCH(",",S33)),""))),""),LEFT(SUBSTITUTE(SUBSTITUTE(S33,LEFT(S33,SEARCH(",",S33)),""),LEFT(SUBSTITUTE(S33,LEFT(S33,SEARCH(",",S33)),""),SEARCH(",",SUBSTITUTE(S33,LEFT(S33,SEARCH(",",S33)),""))),""),SEARCH(",",SUBSTITUTE(SUBSTITUTE(S33,LEFT(S33,SEARCH(",",S33)),""),LEFT(SUBSTITUTE(S33,LEFT(S33,SEARCH(",",S33)),""),SEARCH(",",SUBSTITUTE(S33,LEFT(S33,SEARCH(",",S33)),""))),""))),""))))),""),")",""),VLOOKUP(M33,Breachs!B:D,3,FALSE)),"")</f>
        <v/>
      </c>
      <c r="S33" s="108" t="e">
        <f t="shared" si="4"/>
        <v>#VALUE!</v>
      </c>
      <c r="T33" s="108" t="str">
        <f>IF(F33="","",IF(ISNUMBER(FIND("'",I33)),VLOOKUP(SUBSTITUTE(RIGHT(LEFT(I33,SEARCH("'",I33)),5)," '",""),Breachs!P:Q,2,FALSE),VLOOKUP(I33,Breachs!B:D,2,FALSE)))</f>
        <v>Maio</v>
      </c>
      <c r="U33" s="108" t="str">
        <f>IF(G33&lt;2,"",IF(ISNUMBER(FIND("'",J33)),VLOOKUP(SUBSTITUTE(RIGHT(LEFT(J33,SEARCH("'",J33)),5)," '",""),Breachs!P:Q,2,FALSE),VLOOKUP(J33,Breachs!B:D,2,FALSE)))</f>
        <v/>
      </c>
      <c r="V33" s="107" t="str">
        <f>IF(G33&lt;3,"",IF(ISNUMBER(FIND("'",K33)),VLOOKUP(SUBSTITUTE(RIGHT(LEFT(K33,SEARCH("'",K33)),5)," '",""),Breachs!P:Q,2,FALSE),VLOOKUP(K33,Breachs!B:D,2,FALSE)))</f>
        <v/>
      </c>
      <c r="W33" s="107" t="str">
        <f>IF(G33&lt;4,"",IF(ISNUMBER(FIND("'",L33)),VLOOKUP(SUBSTITUTE(RIGHT(LEFT(L33,SEARCH("'",L33)),5)," '",""),Breachs!P:Q,2,FALSE),VLOOKUP(L33,Breachs!B:D,2,FALSE)))</f>
        <v/>
      </c>
      <c r="X33" s="107" t="str">
        <f>IF(G33&lt;5,"",IF(ISNUMBER(FIND("'",M33)),VLOOKUP(SUBSTITUTE(RIGHT(LEFT(M33,SEARCH("'",M33)),5)," '",""),Breachs!P:Q,2,FALSE),VLOOKUP(M33,Breachs!B:D,2,FALSE)))</f>
        <v/>
      </c>
      <c r="Y33" s="34" t="str">
        <f>IFERROR(VLOOKUP(B33,BGU!A:B,2),"")</f>
        <v>SOLANGE DA SILVA BRITTO</v>
      </c>
      <c r="Z33" s="34" t="str">
        <f>TEXT(IFERROR(VLOOKUP(B33,BGU!A:C,3),""),"0000-000-000-0000")</f>
        <v>0010-090-091-1100</v>
      </c>
      <c r="AA33" s="34" t="str">
        <f t="shared" si="5"/>
        <v>0010</v>
      </c>
      <c r="AB33" s="34" t="str">
        <f>IFERROR(VLOOKUP(B33,BGU!A:F,6),"")</f>
        <v>00011</v>
      </c>
      <c r="AC33" s="34" t="str">
        <f>IFERROR(VLOOKUP(B33,BGU!A:G,7),"")</f>
        <v>ANALISTA</v>
      </c>
      <c r="AD33" s="34" t="str">
        <f t="shared" si="6"/>
        <v>090</v>
      </c>
    </row>
    <row r="34" spans="1:30" ht="15" customHeight="1" x14ac:dyDescent="0.25">
      <c r="A34" s="33" t="s">
        <v>333</v>
      </c>
      <c r="B34" s="34" t="s">
        <v>287</v>
      </c>
      <c r="C34" s="33" t="s">
        <v>117</v>
      </c>
      <c r="D34" s="34" t="s">
        <v>362</v>
      </c>
      <c r="E34" s="34"/>
      <c r="F34" s="33" t="s">
        <v>22</v>
      </c>
      <c r="G34" s="31">
        <f t="shared" ref="G34:G65" si="10">SUM((LEN(F34)-LEN(SUBSTITUTE(F34,",",""))),1)</f>
        <v>1</v>
      </c>
      <c r="H34" s="31" t="b">
        <f t="shared" si="7"/>
        <v>0</v>
      </c>
      <c r="I34" s="105" t="str">
        <f t="shared" si="8"/>
        <v>Adobe</v>
      </c>
      <c r="J34" s="105" t="str">
        <f t="shared" si="9"/>
        <v/>
      </c>
      <c r="K34" s="106" t="str">
        <f t="shared" ref="K34:K65" si="11">IF(G34&lt;3,"",IF(G34&gt;3,RIGHT(LEFT(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LEN(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)-1),LEN(LEFT(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LEN(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)-1))-1),RIGHT(LEFT(LEFT(SUBSTITUTE(F34,LEFT(F34,SEARCH(",",F34)),""),SEARCH(",",SUBSTITUTE(F34,LEFT(F34,SEARCH(",",F34)),""))),LEN(LEFT(SUBSTITUTE(F34,LEFT(F34,SEARCH(",",F34)),""),SEARCH(",",SUBSTITUTE(F34,LEFT(F34,SEARCH(",",F34)),""))))-1),LEN(LEFT(LEFT(SUBSTITUTE(F34,LEFT(F34,SEARCH(",",F34)),""),SEARCH(",",SUBSTITUTE(F34,LEFT(F34,SEARCH(",",F34)),""))),LEN(LEFT(SUBSTITUTE(F34,LEFT(F34,SEARCH(",",F34)),""),SEARCH(",",SUBSTITUTE(F34,LEFT(F34,SEARCH(",",F34)),""))))-1))-1)))</f>
        <v/>
      </c>
      <c r="L34" s="106" t="str">
        <f t="shared" ref="L34:L65" si="12">IF(G34&lt;4,"",IF(G34&gt;4,RIGHT(LEFT(LEFT(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,SEARCH(",",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)),LEN(LEFT(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,SEARCH(",",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)))-1),LEN(LEFT(LEFT(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,SEARCH(",",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)),LEN(LEFT(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,SEARCH(",",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)))-1))-1),RIGHT(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,LEN(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)-1)))</f>
        <v/>
      </c>
      <c r="M34" s="105" t="str">
        <f t="shared" ref="M34:M65" si="13">IF(G34&lt;5,"",IF(G34&gt;5,"Código ainda não desenvolvido",RIGHT(SUBSTITUTE(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,LEFT(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,SEARCH(",",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)),""),LEN(SUBSTITUTE(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,LEFT(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,SEARCH(",",SUBSTITUTE(SUBSTITUTE(SUBSTITUTE(F34,LEFT(F34,SEARCH(",",F34)),""),LEFT(SUBSTITUTE(F34,LEFT(F34,SEARCH(",",F34)),""),SEARCH(",",SUBSTITUTE(F34,LEFT(F34,SEARCH(",",F34)),""))),"")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""))),""))-1)))</f>
        <v/>
      </c>
      <c r="N34" s="107">
        <f>IF(F34="","",IF(ISNUMBER(FIND(")",I34)),"20"&amp;SUBSTITUTE(RIGHT(SUBSTITUTE(LEFT(F34,SEARCH(")",F34)),LEFT(LEFT(F34,SEARCH(")",F34)),SEARCH("(",LEFT(F34,SEARCH(")",F34)))),""),3),")",""),VLOOKUP(I34,Breachs!B:D,3,FALSE)))</f>
        <v>2013</v>
      </c>
      <c r="O34" s="108" t="str">
        <f>IF(G34&lt;2,"",IF(G34&gt;2,IF(ISNUMBER(FIND(")",J34)),"20"&amp;SUBSTITUTE(SUBSTITUTE(LEFT(LEFT(SUBSTITUTE(F34,LEFT(F34,SEARCH(",",F34)),""),SEARCH(",",SUBSTITUTE(F34,LEFT(F34,SEARCH(",",F34)),""))),SEARCH(")",LEFT(SUBSTITUTE(F34,LEFT(F34,SEARCH(",",F34)),""),SEARCH(",",SUBSTITUTE(F34,LEFT(F34,SEARCH(",",F34)),""))))),LEFT(LEFT(LEFT(SUBSTITUTE(F34,LEFT(F34,SEARCH(",",F34)),""),SEARCH(",",SUBSTITUTE(F34,LEFT(F34,SEARCH(",",F34)),""))),SEARCH(")",LEFT(SUBSTITUTE(F34,LEFT(F34,SEARCH(",",F34)),""),SEARCH(",",SUBSTITUTE(F34,LEFT(F34,SEARCH(",",F34)),""))))),SEARCH("'",LEFT(LEFT(SUBSTITUTE(F34,LEFT(F34,SEARCH(",",F34)),""),SEARCH(",",SUBSTITUTE(F34,LEFT(F34,SEARCH(",",F34)),""))),SEARCH(")",LEFT(SUBSTITUTE(F34,LEFT(F34,SEARCH(",",F34)),""),SEARCH(",",SUBSTITUTE(F34,LEFT(F34,SEARCH(",",F34)),""))))))),""),")",""),VLOOKUP(J34,Breachs!B:D,3,FALSE)),IF(ISNUMBER(FIND(")",J34)),"20"&amp;SUBSTITUTE(LEFT(SUBSTITUTE(SUBSTITUTE(F34,LEFT(F34,SEARCH(",",F34)),""),LEFT(SUBSTITUTE(F34,LEFT(F34,SEARCH(",",F34)),""),SEARCH("'",SUBSTITUTE(F34,LEFT(F34,SEARCH(",",F34)),""))),""),SEARCH(")",SUBSTITUTE(SUBSTITUTE(F34,LEFT(F34,SEARCH(",",F34)),""),LEFT(SUBSTITUTE(F34,LEFT(F34,SEARCH(",",F34)),""),SEARCH("'",SUBSTITUTE(F34,LEFT(F34,SEARCH(",",F34)),""))),""))),")",""),VLOOKUP(J34,Breachs!B:D,3,FALSE))))</f>
        <v/>
      </c>
      <c r="P34" s="108" t="str">
        <f>IF(G34&lt;3,"",IF(G34&gt;3,IF(ISNUMBER(FIND(")",K34)),"20"&amp;SUBSTITUTE(SUBSTITUTE(LEFT(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SEARCH(")"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)),LEFT(LEFT(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SEARCH(")"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)),SEARCH("'",LEFT(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,SEARCH(")",LEFT(SUBSTITUTE(SUBSTITUTE(F34,LEFT(F34,SEARCH(",",F34)),""),LEFT(SUBSTITUTE(F34,LEFT(F34,SEARCH(",",F34)),""),SEARCH(",",SUBSTITUTE(F34,LEFT(F34,SEARCH(",",F34)),""))),""),SEARCH(",",SUBSTITUTE(SUBSTITUTE(F34,LEFT(F34,SEARCH(",",F34)),""),LEFT(SUBSTITUTE(F34,LEFT(F34,SEARCH(",",F34)),""),SEARCH(",",SUBSTITUTE(F34,LEFT(F34,SEARCH(",",F34)),""))),""))))))),""),")",""),VLOOKUP(K34,Breachs!B:D,3,FALSE)),IF(ISNUMBER(FIND(")",K34)),"20"&amp;SUBSTITUTE(SUBSTITUTE(LEFT(SUBSTITUTE(SUBSTITUTE(F34,LEFT(F34,SEARCH(",",F34)),""),LEFT(SUBSTITUTE(F34,LEFT(F34,SEARCH(",",F34)),""),SEARCH(",",SUBSTITUTE(F34,LEFT(F34,SEARCH(",",F34)),""))),""),SEARCH(")",SUBSTITUTE(SUBSTITUTE(F34,LEFT(F34,SEARCH(",",F34)),""),LEFT(SUBSTITUTE(F34,LEFT(F34,SEARCH(",",F34)),""),SEARCH(",",SUBSTITUTE(F34,LEFT(F34,SEARCH(",",F34)),""))),""))),LEFT(LEFT(SUBSTITUTE(SUBSTITUTE(F34,LEFT(F34,SEARCH(",",F34)),""),LEFT(SUBSTITUTE(F34,LEFT(F34,SEARCH(",",F34)),""),SEARCH(",",SUBSTITUTE(F34,LEFT(F34,SEARCH(",",F34)),""))),""),SEARCH(")",SUBSTITUTE(SUBSTITUTE(F34,LEFT(F34,SEARCH(",",F34)),""),LEFT(SUBSTITUTE(F34,LEFT(F34,SEARCH(",",F34)),""),SEARCH(",",SUBSTITUTE(F34,LEFT(F34,SEARCH(",",F34)),""))),""))),SEARCH("'",LEFT(SUBSTITUTE(SUBSTITUTE(F34,LEFT(F34,SEARCH(",",F34)),""),LEFT(SUBSTITUTE(F34,LEFT(F34,SEARCH(",",F34)),""),SEARCH(",",SUBSTITUTE(F34,LEFT(F34,SEARCH(",",F34)),""))),""),SEARCH(")",SUBSTITUTE(SUBSTITUTE(F34,LEFT(F34,SEARCH(",",F34)),""),LEFT(SUBSTITUTE(F34,LEFT(F34,SEARCH(",",F34)),""),SEARCH(",",SUBSTITUTE(F34,LEFT(F34,SEARCH(",",F34)),""))),""))))),""),")",""),VLOOKUP(K34,Breachs!B:D,3,FALSE))))</f>
        <v/>
      </c>
      <c r="Q34" s="108" t="str">
        <f>IF(G34&lt;4,"",IF(G34&gt;4,IF(ISNUMBER(FIND(")",L34)),"20"&amp;SUBSTITUTE(SUBSTITUTE(LEFT(SUBSTITUTE(SUBSTITUTE(SUBSTITUTE(L34,LEFT(L34,SEARCH(",",L34)),""),LEFT(SUBSTITUTE(L34,LEFT(L34,SEARCH(",",L34)),""),SEARCH(",",SUBSTITUTE(L34,LEFT(L34,SEARCH(",",L34)),""))),""),LEFT(SUBSTITUTE(SUBSTITUTE(L34,LEFT(L34,SEARCH(",",L34)),""),LEFT(SUBSTITUTE(L34,LEFT(L34,SEARCH(",",L34)),""),SEARCH(",",SUBSTITUTE(L34,LEFT(L34,SEARCH(",",L34)),""))),""),SEARCH(",",SUBSTITUTE(SUBSTITUTE(L34,LEFT(L34,SEARCH(",",L34)),""),LEFT(SUBSTITUTE(L34,LEFT(L34,SEARCH(",",L34)),""),SEARCH(",",SUBSTITUTE(L34,LEFT(L34,SEARCH(",",L34)),""))),""))),""),SEARCH(")",SUBSTITUTE(SUBSTITUTE(SUBSTITUTE(L34,LEFT(L34,SEARCH(",",L34)),""),LEFT(SUBSTITUTE(L34,LEFT(L34,SEARCH(",",L34)),""),SEARCH(",",SUBSTITUTE(L34,LEFT(L34,SEARCH(",",L34)),""))),""),LEFT(SUBSTITUTE(SUBSTITUTE(L34,LEFT(L34,SEARCH(",",L34)),""),LEFT(SUBSTITUTE(L34,LEFT(L34,SEARCH(",",L34)),""),SEARCH(",",SUBSTITUTE(L34,LEFT(L34,SEARCH(",",L34)),""))),""),SEARCH(",",SUBSTITUTE(SUBSTITUTE(L34,LEFT(L34,SEARCH(",",L34)),""),LEFT(SUBSTITUTE(L34,LEFT(L34,SEARCH(",",L34)),""),SEARCH(",",SUBSTITUTE(L34,LEFT(L34,SEARCH(",",L34)),""))),""))),""))),LEFT(LEFT(SUBSTITUTE(SUBSTITUTE(SUBSTITUTE(L34,LEFT(L34,SEARCH(",",L34)),""),LEFT(SUBSTITUTE(L34,LEFT(L34,SEARCH(",",L34)),""),SEARCH(",",SUBSTITUTE(L34,LEFT(L34,SEARCH(",",L34)),""))),""),LEFT(SUBSTITUTE(SUBSTITUTE(L34,LEFT(L34,SEARCH(",",L34)),""),LEFT(SUBSTITUTE(L34,LEFT(L34,SEARCH(",",L34)),""),SEARCH(",",SUBSTITUTE(L34,LEFT(L34,SEARCH(",",L34)),""))),""),SEARCH(",",SUBSTITUTE(SUBSTITUTE(L34,LEFT(L34,SEARCH(",",L34)),""),LEFT(SUBSTITUTE(L34,LEFT(L34,SEARCH(",",L34)),""),SEARCH(",",SUBSTITUTE(L34,LEFT(L34,SEARCH(",",L34)),""))),""))),""),SEARCH(")",SUBSTITUTE(SUBSTITUTE(SUBSTITUTE(L34,LEFT(L34,SEARCH(",",L34)),""),LEFT(SUBSTITUTE(L34,LEFT(L34,SEARCH(",",L34)),""),SEARCH(",",SUBSTITUTE(L34,LEFT(L34,SEARCH(",",L34)),""))),""),LEFT(SUBSTITUTE(SUBSTITUTE(L34,LEFT(L34,SEARCH(",",L34)),""),LEFT(SUBSTITUTE(L34,LEFT(L34,SEARCH(",",L34)),""),SEARCH(",",SUBSTITUTE(L34,LEFT(L34,SEARCH(",",L34)),""))),""),SEARCH(",",SUBSTITUTE(SUBSTITUTE(L34,LEFT(L34,SEARCH(",",L34)),""),LEFT(SUBSTITUTE(L34,LEFT(L34,SEARCH(",",L34)),""),SEARCH(",",SUBSTITUTE(L34,LEFT(L34,SEARCH(",",L34)),""))),""))),""))),SEARCH("'",LEFT(SUBSTITUTE(SUBSTITUTE(SUBSTITUTE(L34,LEFT(L34,SEARCH(",",L34)),""),LEFT(SUBSTITUTE(L34,LEFT(L34,SEARCH(",",L34)),""),SEARCH(",",SUBSTITUTE(L34,LEFT(L34,SEARCH(",",L34)),""))),""),LEFT(SUBSTITUTE(SUBSTITUTE(L34,LEFT(L34,SEARCH(",",L34)),""),LEFT(SUBSTITUTE(L34,LEFT(L34,SEARCH(",",L34)),""),SEARCH(",",SUBSTITUTE(L34,LEFT(L34,SEARCH(",",L34)),""))),""),SEARCH(",",SUBSTITUTE(SUBSTITUTE(L34,LEFT(L34,SEARCH(",",L34)),""),LEFT(SUBSTITUTE(L34,LEFT(L34,SEARCH(",",L34)),""),SEARCH(",",SUBSTITUTE(L34,LEFT(L34,SEARCH(",",L34)),""))),""))),""),SEARCH(")",SUBSTITUTE(SUBSTITUTE(SUBSTITUTE(L34,LEFT(L34,SEARCH(",",L34)),""),LEFT(SUBSTITUTE(L34,LEFT(L34,SEARCH(",",L34)),""),SEARCH(",",SUBSTITUTE(L34,LEFT(L34,SEARCH(",",L34)),""))),""),LEFT(SUBSTITUTE(SUBSTITUTE(L34,LEFT(L34,SEARCH(",",L34)),""),LEFT(SUBSTITUTE(L34,LEFT(L34,SEARCH(",",L34)),""),SEARCH(",",SUBSTITUTE(L34,LEFT(L34,SEARCH(",",L34)),""))),""),SEARCH(",",SUBSTITUTE(SUBSTITUTE(L34,LEFT(L34,SEARCH(",",L34)),""),LEFT(SUBSTITUTE(L34,LEFT(L34,SEARCH(",",L34)),""),SEARCH(",",SUBSTITUTE(L34,LEFT(L34,SEARCH(",",L34)),""))),""))),""))))),""),")",""),VLOOKUP(L34,Breachs!B:D,3,FALSE)),IF(ISNUMBER(FIND(")",L34)),"20"&amp;SUBSTITUTE(SUBSTITUTE(LEFT(SUBSTITUTE(SUBSTITUTE(SUBSTITUTE(L34,LEFT(L34,SEARCH(",",L34)),""),LEFT(SUBSTITUTE(L34,LEFT(L34,SEARCH(",",L34)),""),SEARCH(",",SUBSTITUTE(L34,LEFT(L34,SEARCH(",",L34)),""))),""),LEFT(SUBSTITUTE(SUBSTITUTE(L34,LEFT(L34,SEARCH(",",L34)),""),LEFT(SUBSTITUTE(L34,LEFT(L34,SEARCH(",",L34)),""),SEARCH(",",SUBSTITUTE(L34,LEFT(L34,SEARCH(",",L34)),""))),""),SEARCH(",",SUBSTITUTE(SUBSTITUTE(L34,LEFT(L34,SEARCH(",",L34)),""),LEFT(SUBSTITUTE(L34,LEFT(L34,SEARCH(",",L34)),""),SEARCH(",",SUBSTITUTE(L34,LEFT(L34,SEARCH(",",L34)),""))),""))),""),SEARCH(")",SUBSTITUTE(SUBSTITUTE(SUBSTITUTE(L34,LEFT(L34,SEARCH(",",L34)),""),LEFT(SUBSTITUTE(L34,LEFT(L34,SEARCH(",",L34)),""),SEARCH(",",SUBSTITUTE(L34,LEFT(L34,SEARCH(",",L34)),""))),""),LEFT(SUBSTITUTE(SUBSTITUTE(L34,LEFT(L34,SEARCH(",",L34)),""),LEFT(SUBSTITUTE(L34,LEFT(L34,SEARCH(",",L34)),""),SEARCH(",",SUBSTITUTE(L34,LEFT(L34,SEARCH(",",L34)),""))),""),SEARCH(",",SUBSTITUTE(SUBSTITUTE(L34,LEFT(L34,SEARCH(",",L34)),""),LEFT(SUBSTITUTE(L34,LEFT(L34,SEARCH(",",L34)),""),SEARCH(",",SUBSTITUTE(L34,LEFT(L34,SEARCH(",",L34)),""))),""))),""))),LEFT(LEFT(SUBSTITUTE(SUBSTITUTE(SUBSTITUTE(L34,LEFT(L34,SEARCH(",",L34)),""),LEFT(SUBSTITUTE(L34,LEFT(L34,SEARCH(",",L34)),""),SEARCH(",",SUBSTITUTE(L34,LEFT(L34,SEARCH(",",L34)),""))),""),LEFT(SUBSTITUTE(SUBSTITUTE(L34,LEFT(L34,SEARCH(",",L34)),""),LEFT(SUBSTITUTE(L34,LEFT(L34,SEARCH(",",L34)),""),SEARCH(",",SUBSTITUTE(L34,LEFT(L34,SEARCH(",",L34)),""))),""),SEARCH(",",SUBSTITUTE(SUBSTITUTE(L34,LEFT(L34,SEARCH(",",L34)),""),LEFT(SUBSTITUTE(L34,LEFT(L34,SEARCH(",",L34)),""),SEARCH(",",SUBSTITUTE(L34,LEFT(L34,SEARCH(",",L34)),""))),""))),""),SEARCH(")",SUBSTITUTE(SUBSTITUTE(SUBSTITUTE(L34,LEFT(L34,SEARCH(",",L34)),""),LEFT(SUBSTITUTE(L34,LEFT(L34,SEARCH(",",L34)),""),SEARCH(",",SUBSTITUTE(L34,LEFT(L34,SEARCH(",",L34)),""))),""),LEFT(SUBSTITUTE(SUBSTITUTE(L34,LEFT(L34,SEARCH(",",L34)),""),LEFT(SUBSTITUTE(L34,LEFT(L34,SEARCH(",",L34)),""),SEARCH(",",SUBSTITUTE(L34,LEFT(L34,SEARCH(",",L34)),""))),""),SEARCH(",",SUBSTITUTE(SUBSTITUTE(L34,LEFT(L34,SEARCH(",",L34)),""),LEFT(SUBSTITUTE(L34,LEFT(L34,SEARCH(",",L34)),""),SEARCH(",",SUBSTITUTE(L34,LEFT(L34,SEARCH(",",L34)),""))),""))),""))),SEARCH("'",LEFT(SUBSTITUTE(SUBSTITUTE(SUBSTITUTE(L34,LEFT(L34,SEARCH(",",L34)),""),LEFT(SUBSTITUTE(L34,LEFT(L34,SEARCH(",",L34)),""),SEARCH(",",SUBSTITUTE(L34,LEFT(L34,SEARCH(",",L34)),""))),""),LEFT(SUBSTITUTE(SUBSTITUTE(L34,LEFT(L34,SEARCH(",",L34)),""),LEFT(SUBSTITUTE(L34,LEFT(L34,SEARCH(",",L34)),""),SEARCH(",",SUBSTITUTE(L34,LEFT(L34,SEARCH(",",L34)),""))),""),SEARCH(",",SUBSTITUTE(SUBSTITUTE(L34,LEFT(L34,SEARCH(",",L34)),""),LEFT(SUBSTITUTE(L34,LEFT(L34,SEARCH(",",L34)),""),SEARCH(",",SUBSTITUTE(L34,LEFT(L34,SEARCH(",",L34)),""))),""))),""),SEARCH(")",SUBSTITUTE(SUBSTITUTE(SUBSTITUTE(L34,LEFT(L34,SEARCH(",",L34)),""),LEFT(SUBSTITUTE(L34,LEFT(L34,SEARCH(",",L34)),""),SEARCH(",",SUBSTITUTE(L34,LEFT(L34,SEARCH(",",L34)),""))),""),LEFT(SUBSTITUTE(SUBSTITUTE(L34,LEFT(L34,SEARCH(",",L34)),""),LEFT(SUBSTITUTE(L34,LEFT(L34,SEARCH(",",L34)),""),SEARCH(",",SUBSTITUTE(L34,LEFT(L34,SEARCH(",",L34)),""))),""),SEARCH(",",SUBSTITUTE(SUBSTITUTE(L34,LEFT(L34,SEARCH(",",L34)),""),LEFT(SUBSTITUTE(L34,LEFT(L34,SEARCH(",",L34)),""),SEARCH(",",SUBSTITUTE(L34,LEFT(L34,SEARCH(",",L34)),""))),""))),""))))),""),")",""),VLOOKUP(L34,Breachs!B:D,3,FALSE))))</f>
        <v/>
      </c>
      <c r="R34" s="108" t="str">
        <f>IF(G34=5,IF(ISNUMBER(FIND(")",M34)),"20"&amp;SUBSTITUTE(SUBSTITUTE(LEFT(SUBSTITUTE(SUBSTITUTE(SUBSTITUTE(S34,LEFT(S34,SEARCH(",",S34)),""),LEFT(SUBSTITUTE(S34,LEFT(S34,SEARCH(",",S34)),""),SEARCH(",",SUBSTITUTE(S34,LEFT(S34,SEARCH(",",S34)),""))),""),LEFT(SUBSTITUTE(SUBSTITUTE(S34,LEFT(S34,SEARCH(",",S34)),""),LEFT(SUBSTITUTE(S34,LEFT(S34,SEARCH(",",S34)),""),SEARCH(",",SUBSTITUTE(S34,LEFT(S34,SEARCH(",",S34)),""))),""),SEARCH(",",SUBSTITUTE(SUBSTITUTE(S34,LEFT(S34,SEARCH(",",S34)),""),LEFT(SUBSTITUTE(S34,LEFT(S34,SEARCH(",",S34)),""),SEARCH(",",SUBSTITUTE(S34,LEFT(S34,SEARCH(",",S34)),""))),""))),""),SEARCH(")",SUBSTITUTE(SUBSTITUTE(SUBSTITUTE(S34,LEFT(S34,SEARCH(",",S34)),""),LEFT(SUBSTITUTE(S34,LEFT(S34,SEARCH(",",S34)),""),SEARCH(",",SUBSTITUTE(S34,LEFT(S34,SEARCH(",",S34)),""))),""),LEFT(SUBSTITUTE(SUBSTITUTE(S34,LEFT(S34,SEARCH(",",S34)),""),LEFT(SUBSTITUTE(S34,LEFT(S34,SEARCH(",",S34)),""),SEARCH(",",SUBSTITUTE(S34,LEFT(S34,SEARCH(",",S34)),""))),""),SEARCH(",",SUBSTITUTE(SUBSTITUTE(S34,LEFT(S34,SEARCH(",",S34)),""),LEFT(SUBSTITUTE(S34,LEFT(S34,SEARCH(",",S34)),""),SEARCH(",",SUBSTITUTE(S34,LEFT(S34,SEARCH(",",S34)),""))),""))),""))),LEFT(LEFT(SUBSTITUTE(SUBSTITUTE(SUBSTITUTE(S34,LEFT(S34,SEARCH(",",S34)),""),LEFT(SUBSTITUTE(S34,LEFT(S34,SEARCH(",",S34)),""),SEARCH(",",SUBSTITUTE(S34,LEFT(S34,SEARCH(",",S34)),""))),""),LEFT(SUBSTITUTE(SUBSTITUTE(S34,LEFT(S34,SEARCH(",",S34)),""),LEFT(SUBSTITUTE(S34,LEFT(S34,SEARCH(",",S34)),""),SEARCH(",",SUBSTITUTE(S34,LEFT(S34,SEARCH(",",S34)),""))),""),SEARCH(",",SUBSTITUTE(SUBSTITUTE(S34,LEFT(S34,SEARCH(",",S34)),""),LEFT(SUBSTITUTE(S34,LEFT(S34,SEARCH(",",S34)),""),SEARCH(",",SUBSTITUTE(S34,LEFT(S34,SEARCH(",",S34)),""))),""))),""),SEARCH(")",SUBSTITUTE(SUBSTITUTE(SUBSTITUTE(S34,LEFT(S34,SEARCH(",",S34)),""),LEFT(SUBSTITUTE(S34,LEFT(S34,SEARCH(",",S34)),""),SEARCH(",",SUBSTITUTE(S34,LEFT(S34,SEARCH(",",S34)),""))),""),LEFT(SUBSTITUTE(SUBSTITUTE(S34,LEFT(S34,SEARCH(",",S34)),""),LEFT(SUBSTITUTE(S34,LEFT(S34,SEARCH(",",S34)),""),SEARCH(",",SUBSTITUTE(S34,LEFT(S34,SEARCH(",",S34)),""))),""),SEARCH(",",SUBSTITUTE(SUBSTITUTE(S34,LEFT(S34,SEARCH(",",S34)),""),LEFT(SUBSTITUTE(S34,LEFT(S34,SEARCH(",",S34)),""),SEARCH(",",SUBSTITUTE(S34,LEFT(S34,SEARCH(",",S34)),""))),""))),""))),SEARCH("'",LEFT(SUBSTITUTE(SUBSTITUTE(SUBSTITUTE(S34,LEFT(S34,SEARCH(",",S34)),""),LEFT(SUBSTITUTE(S34,LEFT(S34,SEARCH(",",S34)),""),SEARCH(",",SUBSTITUTE(S34,LEFT(S34,SEARCH(",",S34)),""))),""),LEFT(SUBSTITUTE(SUBSTITUTE(S34,LEFT(S34,SEARCH(",",S34)),""),LEFT(SUBSTITUTE(S34,LEFT(S34,SEARCH(",",S34)),""),SEARCH(",",SUBSTITUTE(S34,LEFT(S34,SEARCH(",",S34)),""))),""),SEARCH(",",SUBSTITUTE(SUBSTITUTE(S34,LEFT(S34,SEARCH(",",S34)),""),LEFT(SUBSTITUTE(S34,LEFT(S34,SEARCH(",",S34)),""),SEARCH(",",SUBSTITUTE(S34,LEFT(S34,SEARCH(",",S34)),""))),""))),""),SEARCH(")",SUBSTITUTE(SUBSTITUTE(SUBSTITUTE(S34,LEFT(S34,SEARCH(",",S34)),""),LEFT(SUBSTITUTE(S34,LEFT(S34,SEARCH(",",S34)),""),SEARCH(",",SUBSTITUTE(S34,LEFT(S34,SEARCH(",",S34)),""))),""),LEFT(SUBSTITUTE(SUBSTITUTE(S34,LEFT(S34,SEARCH(",",S34)),""),LEFT(SUBSTITUTE(S34,LEFT(S34,SEARCH(",",S34)),""),SEARCH(",",SUBSTITUTE(S34,LEFT(S34,SEARCH(",",S34)),""))),""),SEARCH(",",SUBSTITUTE(SUBSTITUTE(S34,LEFT(S34,SEARCH(",",S34)),""),LEFT(SUBSTITUTE(S34,LEFT(S34,SEARCH(",",S34)),""),SEARCH(",",SUBSTITUTE(S34,LEFT(S34,SEARCH(",",S34)),""))),""))),""))))),""),")",""),VLOOKUP(M34,Breachs!B:D,3,FALSE)),"")</f>
        <v/>
      </c>
      <c r="S34" s="108" t="e">
        <f t="shared" ref="S34:S65" si="14">SUBSTITUTE(M34,LEFT(M34,SEARCH(",",M34)),"")</f>
        <v>#VALUE!</v>
      </c>
      <c r="T34" s="108" t="str">
        <f>IF(F34="","",IF(ISNUMBER(FIND("'",I34)),VLOOKUP(SUBSTITUTE(RIGHT(LEFT(I34,SEARCH("'",I34)),5)," '",""),Breachs!P:Q,2,FALSE),VLOOKUP(I34,Breachs!B:D,2,FALSE)))</f>
        <v>Outubro</v>
      </c>
      <c r="U34" s="108" t="str">
        <f>IF(G34&lt;2,"",IF(ISNUMBER(FIND("'",J34)),VLOOKUP(SUBSTITUTE(RIGHT(LEFT(J34,SEARCH("'",J34)),5)," '",""),Breachs!P:Q,2,FALSE),VLOOKUP(J34,Breachs!B:D,2,FALSE)))</f>
        <v/>
      </c>
      <c r="V34" s="107" t="str">
        <f>IF(G34&lt;3,"",IF(ISNUMBER(FIND("'",K34)),VLOOKUP(SUBSTITUTE(RIGHT(LEFT(K34,SEARCH("'",K34)),5)," '",""),Breachs!P:Q,2,FALSE),VLOOKUP(K34,Breachs!B:D,2,FALSE)))</f>
        <v/>
      </c>
      <c r="W34" s="107" t="str">
        <f>IF(G34&lt;4,"",IF(ISNUMBER(FIND("'",L34)),VLOOKUP(SUBSTITUTE(RIGHT(LEFT(L34,SEARCH("'",L34)),5)," '",""),Breachs!P:Q,2,FALSE),VLOOKUP(L34,Breachs!B:D,2,FALSE)))</f>
        <v/>
      </c>
      <c r="X34" s="107" t="str">
        <f>IF(G34&lt;5,"",IF(ISNUMBER(FIND("'",M34)),VLOOKUP(SUBSTITUTE(RIGHT(LEFT(M34,SEARCH("'",M34)),5)," '",""),Breachs!P:Q,2,FALSE),VLOOKUP(M34,Breachs!B:D,2,FALSE)))</f>
        <v/>
      </c>
      <c r="Y34" s="34" t="str">
        <f>IFERROR(VLOOKUP(B34,BGU!A:B,2),"")</f>
        <v>MARTA MARIA CECHET</v>
      </c>
      <c r="Z34" s="34" t="str">
        <f>TEXT(IFERROR(VLOOKUP(B34,BGU!A:C,3),""),"0000-000-000-0000")</f>
        <v>0010-046-071-1100</v>
      </c>
      <c r="AA34" s="34" t="str">
        <f t="shared" ref="AA34:AA65" si="15">MID(Z34,1,4)</f>
        <v>0010</v>
      </c>
      <c r="AB34" s="34" t="str">
        <f>IFERROR(VLOOKUP(B34,BGU!A:F,6),"")</f>
        <v>00011</v>
      </c>
      <c r="AC34" s="34" t="str">
        <f>IFERROR(VLOOKUP(B34,BGU!A:G,7),"")</f>
        <v>ANALISTA</v>
      </c>
      <c r="AD34" s="34" t="str">
        <f t="shared" ref="AD34:AD65" si="16">MID(Z34,6,3)</f>
        <v>046</v>
      </c>
    </row>
    <row r="35" spans="1:30" ht="15" customHeight="1" x14ac:dyDescent="0.25">
      <c r="A35" s="33" t="s">
        <v>333</v>
      </c>
      <c r="B35" s="36" t="s">
        <v>6334</v>
      </c>
      <c r="C35" s="33" t="s">
        <v>64</v>
      </c>
      <c r="D35" s="34"/>
      <c r="E35" s="34"/>
      <c r="F35" s="33" t="s">
        <v>22</v>
      </c>
      <c r="G35" s="31">
        <f t="shared" si="10"/>
        <v>1</v>
      </c>
      <c r="H35" s="31" t="b">
        <f t="shared" si="7"/>
        <v>0</v>
      </c>
      <c r="I35" s="105" t="str">
        <f t="shared" si="8"/>
        <v>Adobe</v>
      </c>
      <c r="J35" s="105" t="str">
        <f t="shared" ref="J35:J66" si="17">IF(G35&lt;2,"",IF(G35&gt;2,RIGHT(LEFT(LEFT(SUBSTITUTE(F35,LEFT(F35,SEARCH(",",F35)),""),SEARCH(",",SUBSTITUTE(F35,LEFT(F35,SEARCH(",",F35)),""))),LEN(LEFT(SUBSTITUTE(F35,LEFT(F35,SEARCH(",",F35)),""),SEARCH(",",SUBSTITUTE(F35,LEFT(F35,SEARCH(",",F35)),""))))-1),LEN(LEFT(LEFT(SUBSTITUTE(F35,LEFT(F35,SEARCH(",",F35)),""),SEARCH(",",SUBSTITUTE(F35,LEFT(F35,SEARCH(",",F35)),""))),LEN(LEFT(SUBSTITUTE(F35,LEFT(F35,SEARCH(",",F35)),""),SEARCH(",",SUBSTITUTE(F35,LEFT(F35,SEARCH(",",F35)),""))))-1))-1),RIGHT(SUBSTITUTE(F35,LEFT(F35,SEARCH(",",F35)),""),LEN(SUBSTITUTE(F35,LEFT(F35,SEARCH(",",F35)),""))-1)))</f>
        <v/>
      </c>
      <c r="K35" s="106" t="str">
        <f t="shared" si="11"/>
        <v/>
      </c>
      <c r="L35" s="106" t="str">
        <f t="shared" si="12"/>
        <v/>
      </c>
      <c r="M35" s="105" t="str">
        <f t="shared" si="13"/>
        <v/>
      </c>
      <c r="N35" s="107">
        <f>IF(F35="","",IF(ISNUMBER(FIND(")",I35)),"20"&amp;SUBSTITUTE(RIGHT(SUBSTITUTE(LEFT(F35,SEARCH(")",F35)),LEFT(LEFT(F35,SEARCH(")",F35)),SEARCH("(",LEFT(F35,SEARCH(")",F35)))),""),3),")",""),VLOOKUP(I35,Breachs!B:D,3,FALSE)))</f>
        <v>2013</v>
      </c>
      <c r="O35" s="108" t="str">
        <f>IF(G35&lt;2,"",IF(G35&gt;2,IF(ISNUMBER(FIND(")",J35)),"20"&amp;SUBSTITUTE(SUBSTITUTE(LEFT(LEFT(SUBSTITUTE(F35,LEFT(F35,SEARCH(",",F35)),""),SEARCH(",",SUBSTITUTE(F35,LEFT(F35,SEARCH(",",F35)),""))),SEARCH(")",LEFT(SUBSTITUTE(F35,LEFT(F35,SEARCH(",",F35)),""),SEARCH(",",SUBSTITUTE(F35,LEFT(F35,SEARCH(",",F35)),""))))),LEFT(LEFT(LEFT(SUBSTITUTE(F35,LEFT(F35,SEARCH(",",F35)),""),SEARCH(",",SUBSTITUTE(F35,LEFT(F35,SEARCH(",",F35)),""))),SEARCH(")",LEFT(SUBSTITUTE(F35,LEFT(F35,SEARCH(",",F35)),""),SEARCH(",",SUBSTITUTE(F35,LEFT(F35,SEARCH(",",F35)),""))))),SEARCH("'",LEFT(LEFT(SUBSTITUTE(F35,LEFT(F35,SEARCH(",",F35)),""),SEARCH(",",SUBSTITUTE(F35,LEFT(F35,SEARCH(",",F35)),""))),SEARCH(")",LEFT(SUBSTITUTE(F35,LEFT(F35,SEARCH(",",F35)),""),SEARCH(",",SUBSTITUTE(F35,LEFT(F35,SEARCH(",",F35)),""))))))),""),")",""),VLOOKUP(J35,Breachs!B:D,3,FALSE)),IF(ISNUMBER(FIND(")",J35)),"20"&amp;SUBSTITUTE(LEFT(SUBSTITUTE(SUBSTITUTE(F35,LEFT(F35,SEARCH(",",F35)),""),LEFT(SUBSTITUTE(F35,LEFT(F35,SEARCH(",",F35)),""),SEARCH("'",SUBSTITUTE(F35,LEFT(F35,SEARCH(",",F35)),""))),""),SEARCH(")",SUBSTITUTE(SUBSTITUTE(F35,LEFT(F35,SEARCH(",",F35)),""),LEFT(SUBSTITUTE(F35,LEFT(F35,SEARCH(",",F35)),""),SEARCH("'",SUBSTITUTE(F35,LEFT(F35,SEARCH(",",F35)),""))),""))),")",""),VLOOKUP(J35,Breachs!B:D,3,FALSE))))</f>
        <v/>
      </c>
      <c r="P35" s="108" t="str">
        <f>IF(G35&lt;3,"",IF(G35&gt;3,IF(ISNUMBER(FIND(")",K35)),"20"&amp;SUBSTITUTE(SUBSTITUTE(LEFT(LEFT(SUBSTITUTE(SUBSTITUTE(F35,LEFT(F35,SEARCH(",",F35)),""),LEFT(SUBSTITUTE(F35,LEFT(F35,SEARCH(",",F35)),""),SEARCH(",",SUBSTITUTE(F35,LEFT(F35,SEARCH(",",F35)),""))),""),SEARCH(",",SUBSTITUTE(SUBSTITUTE(F35,LEFT(F35,SEARCH(",",F35)),""),LEFT(SUBSTITUTE(F35,LEFT(F35,SEARCH(",",F35)),""),SEARCH(",",SUBSTITUTE(F35,LEFT(F35,SEARCH(",",F35)),""))),""))),SEARCH(")",LEFT(SUBSTITUTE(SUBSTITUTE(F35,LEFT(F35,SEARCH(",",F35)),""),LEFT(SUBSTITUTE(F35,LEFT(F35,SEARCH(",",F35)),""),SEARCH(",",SUBSTITUTE(F35,LEFT(F35,SEARCH(",",F35)),""))),""),SEARCH(",",SUBSTITUTE(SUBSTITUTE(F35,LEFT(F35,SEARCH(",",F35)),""),LEFT(SUBSTITUTE(F35,LEFT(F35,SEARCH(",",F35)),""),SEARCH(",",SUBSTITUTE(F35,LEFT(F35,SEARCH(",",F35)),""))),""))))),LEFT(LEFT(LEFT(SUBSTITUTE(SUBSTITUTE(F35,LEFT(F35,SEARCH(",",F35)),""),LEFT(SUBSTITUTE(F35,LEFT(F35,SEARCH(",",F35)),""),SEARCH(",",SUBSTITUTE(F35,LEFT(F35,SEARCH(",",F35)),""))),""),SEARCH(",",SUBSTITUTE(SUBSTITUTE(F35,LEFT(F35,SEARCH(",",F35)),""),LEFT(SUBSTITUTE(F35,LEFT(F35,SEARCH(",",F35)),""),SEARCH(",",SUBSTITUTE(F35,LEFT(F35,SEARCH(",",F35)),""))),""))),SEARCH(")",LEFT(SUBSTITUTE(SUBSTITUTE(F35,LEFT(F35,SEARCH(",",F35)),""),LEFT(SUBSTITUTE(F35,LEFT(F35,SEARCH(",",F35)),""),SEARCH(",",SUBSTITUTE(F35,LEFT(F35,SEARCH(",",F35)),""))),""),SEARCH(",",SUBSTITUTE(SUBSTITUTE(F35,LEFT(F35,SEARCH(",",F35)),""),LEFT(SUBSTITUTE(F35,LEFT(F35,SEARCH(",",F35)),""),SEARCH(",",SUBSTITUTE(F35,LEFT(F35,SEARCH(",",F35)),""))),""))))),SEARCH("'",LEFT(LEFT(SUBSTITUTE(SUBSTITUTE(F35,LEFT(F35,SEARCH(",",F35)),""),LEFT(SUBSTITUTE(F35,LEFT(F35,SEARCH(",",F35)),""),SEARCH(",",SUBSTITUTE(F35,LEFT(F35,SEARCH(",",F35)),""))),""),SEARCH(",",SUBSTITUTE(SUBSTITUTE(F35,LEFT(F35,SEARCH(",",F35)),""),LEFT(SUBSTITUTE(F35,LEFT(F35,SEARCH(",",F35)),""),SEARCH(",",SUBSTITUTE(F35,LEFT(F35,SEARCH(",",F35)),""))),""))),SEARCH(")",LEFT(SUBSTITUTE(SUBSTITUTE(F35,LEFT(F35,SEARCH(",",F35)),""),LEFT(SUBSTITUTE(F35,LEFT(F35,SEARCH(",",F35)),""),SEARCH(",",SUBSTITUTE(F35,LEFT(F35,SEARCH(",",F35)),""))),""),SEARCH(",",SUBSTITUTE(SUBSTITUTE(F35,LEFT(F35,SEARCH(",",F35)),""),LEFT(SUBSTITUTE(F35,LEFT(F35,SEARCH(",",F35)),""),SEARCH(",",SUBSTITUTE(F35,LEFT(F35,SEARCH(",",F35)),""))),""))))))),""),")",""),VLOOKUP(K35,Breachs!B:D,3,FALSE)),IF(ISNUMBER(FIND(")",K35)),"20"&amp;SUBSTITUTE(SUBSTITUTE(LEFT(SUBSTITUTE(SUBSTITUTE(F35,LEFT(F35,SEARCH(",",F35)),""),LEFT(SUBSTITUTE(F35,LEFT(F35,SEARCH(",",F35)),""),SEARCH(",",SUBSTITUTE(F35,LEFT(F35,SEARCH(",",F35)),""))),""),SEARCH(")",SUBSTITUTE(SUBSTITUTE(F35,LEFT(F35,SEARCH(",",F35)),""),LEFT(SUBSTITUTE(F35,LEFT(F35,SEARCH(",",F35)),""),SEARCH(",",SUBSTITUTE(F35,LEFT(F35,SEARCH(",",F35)),""))),""))),LEFT(LEFT(SUBSTITUTE(SUBSTITUTE(F35,LEFT(F35,SEARCH(",",F35)),""),LEFT(SUBSTITUTE(F35,LEFT(F35,SEARCH(",",F35)),""),SEARCH(",",SUBSTITUTE(F35,LEFT(F35,SEARCH(",",F35)),""))),""),SEARCH(")",SUBSTITUTE(SUBSTITUTE(F35,LEFT(F35,SEARCH(",",F35)),""),LEFT(SUBSTITUTE(F35,LEFT(F35,SEARCH(",",F35)),""),SEARCH(",",SUBSTITUTE(F35,LEFT(F35,SEARCH(",",F35)),""))),""))),SEARCH("'",LEFT(SUBSTITUTE(SUBSTITUTE(F35,LEFT(F35,SEARCH(",",F35)),""),LEFT(SUBSTITUTE(F35,LEFT(F35,SEARCH(",",F35)),""),SEARCH(",",SUBSTITUTE(F35,LEFT(F35,SEARCH(",",F35)),""))),""),SEARCH(")",SUBSTITUTE(SUBSTITUTE(F35,LEFT(F35,SEARCH(",",F35)),""),LEFT(SUBSTITUTE(F35,LEFT(F35,SEARCH(",",F35)),""),SEARCH(",",SUBSTITUTE(F35,LEFT(F35,SEARCH(",",F35)),""))),""))))),""),")",""),VLOOKUP(K35,Breachs!B:D,3,FALSE))))</f>
        <v/>
      </c>
      <c r="Q35" s="108" t="str">
        <f>IF(G35&lt;4,"",IF(G35&gt;4,IF(ISNUMBER(FIND(")",L35)),"20"&amp;SUBSTITUTE(SUBSTITUTE(LEFT(SUBSTITUTE(SUBSTITUTE(SUBSTITUTE(L35,LEFT(L35,SEARCH(",",L35)),""),LEFT(SUBSTITUTE(L35,LEFT(L35,SEARCH(",",L35)),""),SEARCH(",",SUBSTITUTE(L35,LEFT(L35,SEARCH(",",L35)),""))),""),LEFT(SUBSTITUTE(SUBSTITUTE(L35,LEFT(L35,SEARCH(",",L35)),""),LEFT(SUBSTITUTE(L35,LEFT(L35,SEARCH(",",L35)),""),SEARCH(",",SUBSTITUTE(L35,LEFT(L35,SEARCH(",",L35)),""))),""),SEARCH(",",SUBSTITUTE(SUBSTITUTE(L35,LEFT(L35,SEARCH(",",L35)),""),LEFT(SUBSTITUTE(L35,LEFT(L35,SEARCH(",",L35)),""),SEARCH(",",SUBSTITUTE(L35,LEFT(L35,SEARCH(",",L35)),""))),""))),""),SEARCH(")",SUBSTITUTE(SUBSTITUTE(SUBSTITUTE(L35,LEFT(L35,SEARCH(",",L35)),""),LEFT(SUBSTITUTE(L35,LEFT(L35,SEARCH(",",L35)),""),SEARCH(",",SUBSTITUTE(L35,LEFT(L35,SEARCH(",",L35)),""))),""),LEFT(SUBSTITUTE(SUBSTITUTE(L35,LEFT(L35,SEARCH(",",L35)),""),LEFT(SUBSTITUTE(L35,LEFT(L35,SEARCH(",",L35)),""),SEARCH(",",SUBSTITUTE(L35,LEFT(L35,SEARCH(",",L35)),""))),""),SEARCH(",",SUBSTITUTE(SUBSTITUTE(L35,LEFT(L35,SEARCH(",",L35)),""),LEFT(SUBSTITUTE(L35,LEFT(L35,SEARCH(",",L35)),""),SEARCH(",",SUBSTITUTE(L35,LEFT(L35,SEARCH(",",L35)),""))),""))),""))),LEFT(LEFT(SUBSTITUTE(SUBSTITUTE(SUBSTITUTE(L35,LEFT(L35,SEARCH(",",L35)),""),LEFT(SUBSTITUTE(L35,LEFT(L35,SEARCH(",",L35)),""),SEARCH(",",SUBSTITUTE(L35,LEFT(L35,SEARCH(",",L35)),""))),""),LEFT(SUBSTITUTE(SUBSTITUTE(L35,LEFT(L35,SEARCH(",",L35)),""),LEFT(SUBSTITUTE(L35,LEFT(L35,SEARCH(",",L35)),""),SEARCH(",",SUBSTITUTE(L35,LEFT(L35,SEARCH(",",L35)),""))),""),SEARCH(",",SUBSTITUTE(SUBSTITUTE(L35,LEFT(L35,SEARCH(",",L35)),""),LEFT(SUBSTITUTE(L35,LEFT(L35,SEARCH(",",L35)),""),SEARCH(",",SUBSTITUTE(L35,LEFT(L35,SEARCH(",",L35)),""))),""))),""),SEARCH(")",SUBSTITUTE(SUBSTITUTE(SUBSTITUTE(L35,LEFT(L35,SEARCH(",",L35)),""),LEFT(SUBSTITUTE(L35,LEFT(L35,SEARCH(",",L35)),""),SEARCH(",",SUBSTITUTE(L35,LEFT(L35,SEARCH(",",L35)),""))),""),LEFT(SUBSTITUTE(SUBSTITUTE(L35,LEFT(L35,SEARCH(",",L35)),""),LEFT(SUBSTITUTE(L35,LEFT(L35,SEARCH(",",L35)),""),SEARCH(",",SUBSTITUTE(L35,LEFT(L35,SEARCH(",",L35)),""))),""),SEARCH(",",SUBSTITUTE(SUBSTITUTE(L35,LEFT(L35,SEARCH(",",L35)),""),LEFT(SUBSTITUTE(L35,LEFT(L35,SEARCH(",",L35)),""),SEARCH(",",SUBSTITUTE(L35,LEFT(L35,SEARCH(",",L35)),""))),""))),""))),SEARCH("'",LEFT(SUBSTITUTE(SUBSTITUTE(SUBSTITUTE(L35,LEFT(L35,SEARCH(",",L35)),""),LEFT(SUBSTITUTE(L35,LEFT(L35,SEARCH(",",L35)),""),SEARCH(",",SUBSTITUTE(L35,LEFT(L35,SEARCH(",",L35)),""))),""),LEFT(SUBSTITUTE(SUBSTITUTE(L35,LEFT(L35,SEARCH(",",L35)),""),LEFT(SUBSTITUTE(L35,LEFT(L35,SEARCH(",",L35)),""),SEARCH(",",SUBSTITUTE(L35,LEFT(L35,SEARCH(",",L35)),""))),""),SEARCH(",",SUBSTITUTE(SUBSTITUTE(L35,LEFT(L35,SEARCH(",",L35)),""),LEFT(SUBSTITUTE(L35,LEFT(L35,SEARCH(",",L35)),""),SEARCH(",",SUBSTITUTE(L35,LEFT(L35,SEARCH(",",L35)),""))),""))),""),SEARCH(")",SUBSTITUTE(SUBSTITUTE(SUBSTITUTE(L35,LEFT(L35,SEARCH(",",L35)),""),LEFT(SUBSTITUTE(L35,LEFT(L35,SEARCH(",",L35)),""),SEARCH(",",SUBSTITUTE(L35,LEFT(L35,SEARCH(",",L35)),""))),""),LEFT(SUBSTITUTE(SUBSTITUTE(L35,LEFT(L35,SEARCH(",",L35)),""),LEFT(SUBSTITUTE(L35,LEFT(L35,SEARCH(",",L35)),""),SEARCH(",",SUBSTITUTE(L35,LEFT(L35,SEARCH(",",L35)),""))),""),SEARCH(",",SUBSTITUTE(SUBSTITUTE(L35,LEFT(L35,SEARCH(",",L35)),""),LEFT(SUBSTITUTE(L35,LEFT(L35,SEARCH(",",L35)),""),SEARCH(",",SUBSTITUTE(L35,LEFT(L35,SEARCH(",",L35)),""))),""))),""))))),""),")",""),VLOOKUP(L35,Breachs!B:D,3,FALSE)),IF(ISNUMBER(FIND(")",L35)),"20"&amp;SUBSTITUTE(SUBSTITUTE(LEFT(SUBSTITUTE(SUBSTITUTE(SUBSTITUTE(L35,LEFT(L35,SEARCH(",",L35)),""),LEFT(SUBSTITUTE(L35,LEFT(L35,SEARCH(",",L35)),""),SEARCH(",",SUBSTITUTE(L35,LEFT(L35,SEARCH(",",L35)),""))),""),LEFT(SUBSTITUTE(SUBSTITUTE(L35,LEFT(L35,SEARCH(",",L35)),""),LEFT(SUBSTITUTE(L35,LEFT(L35,SEARCH(",",L35)),""),SEARCH(",",SUBSTITUTE(L35,LEFT(L35,SEARCH(",",L35)),""))),""),SEARCH(",",SUBSTITUTE(SUBSTITUTE(L35,LEFT(L35,SEARCH(",",L35)),""),LEFT(SUBSTITUTE(L35,LEFT(L35,SEARCH(",",L35)),""),SEARCH(",",SUBSTITUTE(L35,LEFT(L35,SEARCH(",",L35)),""))),""))),""),SEARCH(")",SUBSTITUTE(SUBSTITUTE(SUBSTITUTE(L35,LEFT(L35,SEARCH(",",L35)),""),LEFT(SUBSTITUTE(L35,LEFT(L35,SEARCH(",",L35)),""),SEARCH(",",SUBSTITUTE(L35,LEFT(L35,SEARCH(",",L35)),""))),""),LEFT(SUBSTITUTE(SUBSTITUTE(L35,LEFT(L35,SEARCH(",",L35)),""),LEFT(SUBSTITUTE(L35,LEFT(L35,SEARCH(",",L35)),""),SEARCH(",",SUBSTITUTE(L35,LEFT(L35,SEARCH(",",L35)),""))),""),SEARCH(",",SUBSTITUTE(SUBSTITUTE(L35,LEFT(L35,SEARCH(",",L35)),""),LEFT(SUBSTITUTE(L35,LEFT(L35,SEARCH(",",L35)),""),SEARCH(",",SUBSTITUTE(L35,LEFT(L35,SEARCH(",",L35)),""))),""))),""))),LEFT(LEFT(SUBSTITUTE(SUBSTITUTE(SUBSTITUTE(L35,LEFT(L35,SEARCH(",",L35)),""),LEFT(SUBSTITUTE(L35,LEFT(L35,SEARCH(",",L35)),""),SEARCH(",",SUBSTITUTE(L35,LEFT(L35,SEARCH(",",L35)),""))),""),LEFT(SUBSTITUTE(SUBSTITUTE(L35,LEFT(L35,SEARCH(",",L35)),""),LEFT(SUBSTITUTE(L35,LEFT(L35,SEARCH(",",L35)),""),SEARCH(",",SUBSTITUTE(L35,LEFT(L35,SEARCH(",",L35)),""))),""),SEARCH(",",SUBSTITUTE(SUBSTITUTE(L35,LEFT(L35,SEARCH(",",L35)),""),LEFT(SUBSTITUTE(L35,LEFT(L35,SEARCH(",",L35)),""),SEARCH(",",SUBSTITUTE(L35,LEFT(L35,SEARCH(",",L35)),""))),""))),""),SEARCH(")",SUBSTITUTE(SUBSTITUTE(SUBSTITUTE(L35,LEFT(L35,SEARCH(",",L35)),""),LEFT(SUBSTITUTE(L35,LEFT(L35,SEARCH(",",L35)),""),SEARCH(",",SUBSTITUTE(L35,LEFT(L35,SEARCH(",",L35)),""))),""),LEFT(SUBSTITUTE(SUBSTITUTE(L35,LEFT(L35,SEARCH(",",L35)),""),LEFT(SUBSTITUTE(L35,LEFT(L35,SEARCH(",",L35)),""),SEARCH(",",SUBSTITUTE(L35,LEFT(L35,SEARCH(",",L35)),""))),""),SEARCH(",",SUBSTITUTE(SUBSTITUTE(L35,LEFT(L35,SEARCH(",",L35)),""),LEFT(SUBSTITUTE(L35,LEFT(L35,SEARCH(",",L35)),""),SEARCH(",",SUBSTITUTE(L35,LEFT(L35,SEARCH(",",L35)),""))),""))),""))),SEARCH("'",LEFT(SUBSTITUTE(SUBSTITUTE(SUBSTITUTE(L35,LEFT(L35,SEARCH(",",L35)),""),LEFT(SUBSTITUTE(L35,LEFT(L35,SEARCH(",",L35)),""),SEARCH(",",SUBSTITUTE(L35,LEFT(L35,SEARCH(",",L35)),""))),""),LEFT(SUBSTITUTE(SUBSTITUTE(L35,LEFT(L35,SEARCH(",",L35)),""),LEFT(SUBSTITUTE(L35,LEFT(L35,SEARCH(",",L35)),""),SEARCH(",",SUBSTITUTE(L35,LEFT(L35,SEARCH(",",L35)),""))),""),SEARCH(",",SUBSTITUTE(SUBSTITUTE(L35,LEFT(L35,SEARCH(",",L35)),""),LEFT(SUBSTITUTE(L35,LEFT(L35,SEARCH(",",L35)),""),SEARCH(",",SUBSTITUTE(L35,LEFT(L35,SEARCH(",",L35)),""))),""))),""),SEARCH(")",SUBSTITUTE(SUBSTITUTE(SUBSTITUTE(L35,LEFT(L35,SEARCH(",",L35)),""),LEFT(SUBSTITUTE(L35,LEFT(L35,SEARCH(",",L35)),""),SEARCH(",",SUBSTITUTE(L35,LEFT(L35,SEARCH(",",L35)),""))),""),LEFT(SUBSTITUTE(SUBSTITUTE(L35,LEFT(L35,SEARCH(",",L35)),""),LEFT(SUBSTITUTE(L35,LEFT(L35,SEARCH(",",L35)),""),SEARCH(",",SUBSTITUTE(L35,LEFT(L35,SEARCH(",",L35)),""))),""),SEARCH(",",SUBSTITUTE(SUBSTITUTE(L35,LEFT(L35,SEARCH(",",L35)),""),LEFT(SUBSTITUTE(L35,LEFT(L35,SEARCH(",",L35)),""),SEARCH(",",SUBSTITUTE(L35,LEFT(L35,SEARCH(",",L35)),""))),""))),""))))),""),")",""),VLOOKUP(L35,Breachs!B:D,3,FALSE))))</f>
        <v/>
      </c>
      <c r="R35" s="108" t="str">
        <f>IF(G35=5,IF(ISNUMBER(FIND(")",M35)),"20"&amp;SUBSTITUTE(SUBSTITUTE(LEFT(SUBSTITUTE(SUBSTITUTE(SUBSTITUTE(S35,LEFT(S35,SEARCH(",",S35)),""),LEFT(SUBSTITUTE(S35,LEFT(S35,SEARCH(",",S35)),""),SEARCH(",",SUBSTITUTE(S35,LEFT(S35,SEARCH(",",S35)),""))),""),LEFT(SUBSTITUTE(SUBSTITUTE(S35,LEFT(S35,SEARCH(",",S35)),""),LEFT(SUBSTITUTE(S35,LEFT(S35,SEARCH(",",S35)),""),SEARCH(",",SUBSTITUTE(S35,LEFT(S35,SEARCH(",",S35)),""))),""),SEARCH(",",SUBSTITUTE(SUBSTITUTE(S35,LEFT(S35,SEARCH(",",S35)),""),LEFT(SUBSTITUTE(S35,LEFT(S35,SEARCH(",",S35)),""),SEARCH(",",SUBSTITUTE(S35,LEFT(S35,SEARCH(",",S35)),""))),""))),""),SEARCH(")",SUBSTITUTE(SUBSTITUTE(SUBSTITUTE(S35,LEFT(S35,SEARCH(",",S35)),""),LEFT(SUBSTITUTE(S35,LEFT(S35,SEARCH(",",S35)),""),SEARCH(",",SUBSTITUTE(S35,LEFT(S35,SEARCH(",",S35)),""))),""),LEFT(SUBSTITUTE(SUBSTITUTE(S35,LEFT(S35,SEARCH(",",S35)),""),LEFT(SUBSTITUTE(S35,LEFT(S35,SEARCH(",",S35)),""),SEARCH(",",SUBSTITUTE(S35,LEFT(S35,SEARCH(",",S35)),""))),""),SEARCH(",",SUBSTITUTE(SUBSTITUTE(S35,LEFT(S35,SEARCH(",",S35)),""),LEFT(SUBSTITUTE(S35,LEFT(S35,SEARCH(",",S35)),""),SEARCH(",",SUBSTITUTE(S35,LEFT(S35,SEARCH(",",S35)),""))),""))),""))),LEFT(LEFT(SUBSTITUTE(SUBSTITUTE(SUBSTITUTE(S35,LEFT(S35,SEARCH(",",S35)),""),LEFT(SUBSTITUTE(S35,LEFT(S35,SEARCH(",",S35)),""),SEARCH(",",SUBSTITUTE(S35,LEFT(S35,SEARCH(",",S35)),""))),""),LEFT(SUBSTITUTE(SUBSTITUTE(S35,LEFT(S35,SEARCH(",",S35)),""),LEFT(SUBSTITUTE(S35,LEFT(S35,SEARCH(",",S35)),""),SEARCH(",",SUBSTITUTE(S35,LEFT(S35,SEARCH(",",S35)),""))),""),SEARCH(",",SUBSTITUTE(SUBSTITUTE(S35,LEFT(S35,SEARCH(",",S35)),""),LEFT(SUBSTITUTE(S35,LEFT(S35,SEARCH(",",S35)),""),SEARCH(",",SUBSTITUTE(S35,LEFT(S35,SEARCH(",",S35)),""))),""))),""),SEARCH(")",SUBSTITUTE(SUBSTITUTE(SUBSTITUTE(S35,LEFT(S35,SEARCH(",",S35)),""),LEFT(SUBSTITUTE(S35,LEFT(S35,SEARCH(",",S35)),""),SEARCH(",",SUBSTITUTE(S35,LEFT(S35,SEARCH(",",S35)),""))),""),LEFT(SUBSTITUTE(SUBSTITUTE(S35,LEFT(S35,SEARCH(",",S35)),""),LEFT(SUBSTITUTE(S35,LEFT(S35,SEARCH(",",S35)),""),SEARCH(",",SUBSTITUTE(S35,LEFT(S35,SEARCH(",",S35)),""))),""),SEARCH(",",SUBSTITUTE(SUBSTITUTE(S35,LEFT(S35,SEARCH(",",S35)),""),LEFT(SUBSTITUTE(S35,LEFT(S35,SEARCH(",",S35)),""),SEARCH(",",SUBSTITUTE(S35,LEFT(S35,SEARCH(",",S35)),""))),""))),""))),SEARCH("'",LEFT(SUBSTITUTE(SUBSTITUTE(SUBSTITUTE(S35,LEFT(S35,SEARCH(",",S35)),""),LEFT(SUBSTITUTE(S35,LEFT(S35,SEARCH(",",S35)),""),SEARCH(",",SUBSTITUTE(S35,LEFT(S35,SEARCH(",",S35)),""))),""),LEFT(SUBSTITUTE(SUBSTITUTE(S35,LEFT(S35,SEARCH(",",S35)),""),LEFT(SUBSTITUTE(S35,LEFT(S35,SEARCH(",",S35)),""),SEARCH(",",SUBSTITUTE(S35,LEFT(S35,SEARCH(",",S35)),""))),""),SEARCH(",",SUBSTITUTE(SUBSTITUTE(S35,LEFT(S35,SEARCH(",",S35)),""),LEFT(SUBSTITUTE(S35,LEFT(S35,SEARCH(",",S35)),""),SEARCH(",",SUBSTITUTE(S35,LEFT(S35,SEARCH(",",S35)),""))),""))),""),SEARCH(")",SUBSTITUTE(SUBSTITUTE(SUBSTITUTE(S35,LEFT(S35,SEARCH(",",S35)),""),LEFT(SUBSTITUTE(S35,LEFT(S35,SEARCH(",",S35)),""),SEARCH(",",SUBSTITUTE(S35,LEFT(S35,SEARCH(",",S35)),""))),""),LEFT(SUBSTITUTE(SUBSTITUTE(S35,LEFT(S35,SEARCH(",",S35)),""),LEFT(SUBSTITUTE(S35,LEFT(S35,SEARCH(",",S35)),""),SEARCH(",",SUBSTITUTE(S35,LEFT(S35,SEARCH(",",S35)),""))),""),SEARCH(",",SUBSTITUTE(SUBSTITUTE(S35,LEFT(S35,SEARCH(",",S35)),""),LEFT(SUBSTITUTE(S35,LEFT(S35,SEARCH(",",S35)),""),SEARCH(",",SUBSTITUTE(S35,LEFT(S35,SEARCH(",",S35)),""))),""))),""))))),""),")",""),VLOOKUP(M35,Breachs!B:D,3,FALSE)),"")</f>
        <v/>
      </c>
      <c r="S35" s="108" t="e">
        <f t="shared" si="14"/>
        <v>#VALUE!</v>
      </c>
      <c r="T35" s="108" t="str">
        <f>IF(F35="","",IF(ISNUMBER(FIND("'",I35)),VLOOKUP(SUBSTITUTE(RIGHT(LEFT(I35,SEARCH("'",I35)),5)," '",""),Breachs!P:Q,2,FALSE),VLOOKUP(I35,Breachs!B:D,2,FALSE)))</f>
        <v>Outubro</v>
      </c>
      <c r="U35" s="108" t="str">
        <f>IF(G35&lt;2,"",IF(ISNUMBER(FIND("'",J35)),VLOOKUP(SUBSTITUTE(RIGHT(LEFT(J35,SEARCH("'",J35)),5)," '",""),Breachs!P:Q,2,FALSE),VLOOKUP(J35,Breachs!B:D,2,FALSE)))</f>
        <v/>
      </c>
      <c r="V35" s="107" t="str">
        <f>IF(G35&lt;3,"",IF(ISNUMBER(FIND("'",K35)),VLOOKUP(SUBSTITUTE(RIGHT(LEFT(K35,SEARCH("'",K35)),5)," '",""),Breachs!P:Q,2,FALSE),VLOOKUP(K35,Breachs!B:D,2,FALSE)))</f>
        <v/>
      </c>
      <c r="W35" s="107" t="str">
        <f>IF(G35&lt;4,"",IF(ISNUMBER(FIND("'",L35)),VLOOKUP(SUBSTITUTE(RIGHT(LEFT(L35,SEARCH("'",L35)),5)," '",""),Breachs!P:Q,2,FALSE),VLOOKUP(L35,Breachs!B:D,2,FALSE)))</f>
        <v/>
      </c>
      <c r="X35" s="107" t="str">
        <f>IF(G35&lt;5,"",IF(ISNUMBER(FIND("'",M35)),VLOOKUP(SUBSTITUTE(RIGHT(LEFT(M35,SEARCH("'",M35)),5)," '",""),Breachs!P:Q,2,FALSE),VLOOKUP(M35,Breachs!B:D,2,FALSE)))</f>
        <v/>
      </c>
      <c r="Y35" s="34" t="str">
        <f>IFERROR(VLOOKUP(B35,BGU!A:B,2),"")</f>
        <v>JORGE ALBERTO BARCELOS PANTA</v>
      </c>
      <c r="Z35" s="34" t="str">
        <f>TEXT(IFERROR(VLOOKUP(B35,BGU!A:C,3),""),"0000-000-000-0000")</f>
        <v>0010-044-111-0000</v>
      </c>
      <c r="AA35" s="34" t="str">
        <f t="shared" si="15"/>
        <v>0010</v>
      </c>
      <c r="AB35" s="34" t="str">
        <f>IFERROR(VLOOKUP(B35,BGU!A:F,6),"")</f>
        <v>00011</v>
      </c>
      <c r="AC35" s="34" t="str">
        <f>IFERROR(VLOOKUP(B35,BGU!A:G,7),"")</f>
        <v>ANALISTA</v>
      </c>
      <c r="AD35" s="34" t="str">
        <f t="shared" si="16"/>
        <v>044</v>
      </c>
    </row>
    <row r="36" spans="1:30" ht="15" customHeight="1" x14ac:dyDescent="0.25">
      <c r="A36" s="33" t="s">
        <v>333</v>
      </c>
      <c r="B36" s="34" t="s">
        <v>212</v>
      </c>
      <c r="C36" s="33" t="s">
        <v>26</v>
      </c>
      <c r="D36" s="34" t="s">
        <v>223</v>
      </c>
      <c r="E36" s="34"/>
      <c r="F36" s="33" t="s">
        <v>28026</v>
      </c>
      <c r="G36" s="31">
        <f t="shared" si="10"/>
        <v>2</v>
      </c>
      <c r="H36" s="31" t="b">
        <f t="shared" si="7"/>
        <v>0</v>
      </c>
      <c r="I36" s="105" t="str">
        <f t="shared" si="8"/>
        <v>Adobe</v>
      </c>
      <c r="J36" s="105" t="str">
        <f t="shared" si="17"/>
        <v>Anti Public Combo List</v>
      </c>
      <c r="K36" s="106" t="str">
        <f t="shared" si="11"/>
        <v/>
      </c>
      <c r="L36" s="106" t="str">
        <f t="shared" si="12"/>
        <v/>
      </c>
      <c r="M36" s="105" t="str">
        <f t="shared" si="13"/>
        <v/>
      </c>
      <c r="N36" s="107">
        <f>IF(F36="","",IF(ISNUMBER(FIND(")",I36)),"20"&amp;SUBSTITUTE(RIGHT(SUBSTITUTE(LEFT(F36,SEARCH(")",F36)),LEFT(LEFT(F36,SEARCH(")",F36)),SEARCH("(",LEFT(F36,SEARCH(")",F36)))),""),3),")",""),VLOOKUP(I36,Breachs!B:D,3,FALSE)))</f>
        <v>2013</v>
      </c>
      <c r="O36" s="108">
        <f>IF(G36&lt;2,"",IF(G36&gt;2,IF(ISNUMBER(FIND(")",J36)),"20"&amp;SUBSTITUTE(SUBSTITUTE(LEFT(LEFT(SUBSTITUTE(F36,LEFT(F36,SEARCH(",",F36)),""),SEARCH(",",SUBSTITUTE(F36,LEFT(F36,SEARCH(",",F36)),""))),SEARCH(")",LEFT(SUBSTITUTE(F36,LEFT(F36,SEARCH(",",F36)),""),SEARCH(",",SUBSTITUTE(F36,LEFT(F36,SEARCH(",",F36)),""))))),LEFT(LEFT(LEFT(SUBSTITUTE(F36,LEFT(F36,SEARCH(",",F36)),""),SEARCH(",",SUBSTITUTE(F36,LEFT(F36,SEARCH(",",F36)),""))),SEARCH(")",LEFT(SUBSTITUTE(F36,LEFT(F36,SEARCH(",",F36)),""),SEARCH(",",SUBSTITUTE(F36,LEFT(F36,SEARCH(",",F36)),""))))),SEARCH("'",LEFT(LEFT(SUBSTITUTE(F36,LEFT(F36,SEARCH(",",F36)),""),SEARCH(",",SUBSTITUTE(F36,LEFT(F36,SEARCH(",",F36)),""))),SEARCH(")",LEFT(SUBSTITUTE(F36,LEFT(F36,SEARCH(",",F36)),""),SEARCH(",",SUBSTITUTE(F36,LEFT(F36,SEARCH(",",F36)),""))))))),""),")",""),VLOOKUP(J36,Breachs!B:D,3,FALSE)),IF(ISNUMBER(FIND(")",J36)),"20"&amp;SUBSTITUTE(LEFT(SUBSTITUTE(SUBSTITUTE(F36,LEFT(F36,SEARCH(",",F36)),""),LEFT(SUBSTITUTE(F36,LEFT(F36,SEARCH(",",F36)),""),SEARCH("'",SUBSTITUTE(F36,LEFT(F36,SEARCH(",",F36)),""))),""),SEARCH(")",SUBSTITUTE(SUBSTITUTE(F36,LEFT(F36,SEARCH(",",F36)),""),LEFT(SUBSTITUTE(F36,LEFT(F36,SEARCH(",",F36)),""),SEARCH("'",SUBSTITUTE(F36,LEFT(F36,SEARCH(",",F36)),""))),""))),")",""),VLOOKUP(J36,Breachs!B:D,3,FALSE))))</f>
        <v>2016</v>
      </c>
      <c r="P36" s="108" t="str">
        <f>IF(G36&lt;3,"",IF(G36&gt;3,IF(ISNUMBER(FIND(")",K36)),"20"&amp;SUBSTITUTE(SUBSTITUTE(LEFT(LEFT(SUBSTITUTE(SUBSTITUTE(F36,LEFT(F36,SEARCH(",",F36)),""),LEFT(SUBSTITUTE(F36,LEFT(F36,SEARCH(",",F36)),""),SEARCH(",",SUBSTITUTE(F36,LEFT(F36,SEARCH(",",F36)),""))),""),SEARCH(",",SUBSTITUTE(SUBSTITUTE(F36,LEFT(F36,SEARCH(",",F36)),""),LEFT(SUBSTITUTE(F36,LEFT(F36,SEARCH(",",F36)),""),SEARCH(",",SUBSTITUTE(F36,LEFT(F36,SEARCH(",",F36)),""))),""))),SEARCH(")",LEFT(SUBSTITUTE(SUBSTITUTE(F36,LEFT(F36,SEARCH(",",F36)),""),LEFT(SUBSTITUTE(F36,LEFT(F36,SEARCH(",",F36)),""),SEARCH(",",SUBSTITUTE(F36,LEFT(F36,SEARCH(",",F36)),""))),""),SEARCH(",",SUBSTITUTE(SUBSTITUTE(F36,LEFT(F36,SEARCH(",",F36)),""),LEFT(SUBSTITUTE(F36,LEFT(F36,SEARCH(",",F36)),""),SEARCH(",",SUBSTITUTE(F36,LEFT(F36,SEARCH(",",F36)),""))),""))))),LEFT(LEFT(LEFT(SUBSTITUTE(SUBSTITUTE(F36,LEFT(F36,SEARCH(",",F36)),""),LEFT(SUBSTITUTE(F36,LEFT(F36,SEARCH(",",F36)),""),SEARCH(",",SUBSTITUTE(F36,LEFT(F36,SEARCH(",",F36)),""))),""),SEARCH(",",SUBSTITUTE(SUBSTITUTE(F36,LEFT(F36,SEARCH(",",F36)),""),LEFT(SUBSTITUTE(F36,LEFT(F36,SEARCH(",",F36)),""),SEARCH(",",SUBSTITUTE(F36,LEFT(F36,SEARCH(",",F36)),""))),""))),SEARCH(")",LEFT(SUBSTITUTE(SUBSTITUTE(F36,LEFT(F36,SEARCH(",",F36)),""),LEFT(SUBSTITUTE(F36,LEFT(F36,SEARCH(",",F36)),""),SEARCH(",",SUBSTITUTE(F36,LEFT(F36,SEARCH(",",F36)),""))),""),SEARCH(",",SUBSTITUTE(SUBSTITUTE(F36,LEFT(F36,SEARCH(",",F36)),""),LEFT(SUBSTITUTE(F36,LEFT(F36,SEARCH(",",F36)),""),SEARCH(",",SUBSTITUTE(F36,LEFT(F36,SEARCH(",",F36)),""))),""))))),SEARCH("'",LEFT(LEFT(SUBSTITUTE(SUBSTITUTE(F36,LEFT(F36,SEARCH(",",F36)),""),LEFT(SUBSTITUTE(F36,LEFT(F36,SEARCH(",",F36)),""),SEARCH(",",SUBSTITUTE(F36,LEFT(F36,SEARCH(",",F36)),""))),""),SEARCH(",",SUBSTITUTE(SUBSTITUTE(F36,LEFT(F36,SEARCH(",",F36)),""),LEFT(SUBSTITUTE(F36,LEFT(F36,SEARCH(",",F36)),""),SEARCH(",",SUBSTITUTE(F36,LEFT(F36,SEARCH(",",F36)),""))),""))),SEARCH(")",LEFT(SUBSTITUTE(SUBSTITUTE(F36,LEFT(F36,SEARCH(",",F36)),""),LEFT(SUBSTITUTE(F36,LEFT(F36,SEARCH(",",F36)),""),SEARCH(",",SUBSTITUTE(F36,LEFT(F36,SEARCH(",",F36)),""))),""),SEARCH(",",SUBSTITUTE(SUBSTITUTE(F36,LEFT(F36,SEARCH(",",F36)),""),LEFT(SUBSTITUTE(F36,LEFT(F36,SEARCH(",",F36)),""),SEARCH(",",SUBSTITUTE(F36,LEFT(F36,SEARCH(",",F36)),""))),""))))))),""),")",""),VLOOKUP(K36,Breachs!B:D,3,FALSE)),IF(ISNUMBER(FIND(")",K36)),"20"&amp;SUBSTITUTE(SUBSTITUTE(LEFT(SUBSTITUTE(SUBSTITUTE(F36,LEFT(F36,SEARCH(",",F36)),""),LEFT(SUBSTITUTE(F36,LEFT(F36,SEARCH(",",F36)),""),SEARCH(",",SUBSTITUTE(F36,LEFT(F36,SEARCH(",",F36)),""))),""),SEARCH(")",SUBSTITUTE(SUBSTITUTE(F36,LEFT(F36,SEARCH(",",F36)),""),LEFT(SUBSTITUTE(F36,LEFT(F36,SEARCH(",",F36)),""),SEARCH(",",SUBSTITUTE(F36,LEFT(F36,SEARCH(",",F36)),""))),""))),LEFT(LEFT(SUBSTITUTE(SUBSTITUTE(F36,LEFT(F36,SEARCH(",",F36)),""),LEFT(SUBSTITUTE(F36,LEFT(F36,SEARCH(",",F36)),""),SEARCH(",",SUBSTITUTE(F36,LEFT(F36,SEARCH(",",F36)),""))),""),SEARCH(")",SUBSTITUTE(SUBSTITUTE(F36,LEFT(F36,SEARCH(",",F36)),""),LEFT(SUBSTITUTE(F36,LEFT(F36,SEARCH(",",F36)),""),SEARCH(",",SUBSTITUTE(F36,LEFT(F36,SEARCH(",",F36)),""))),""))),SEARCH("'",LEFT(SUBSTITUTE(SUBSTITUTE(F36,LEFT(F36,SEARCH(",",F36)),""),LEFT(SUBSTITUTE(F36,LEFT(F36,SEARCH(",",F36)),""),SEARCH(",",SUBSTITUTE(F36,LEFT(F36,SEARCH(",",F36)),""))),""),SEARCH(")",SUBSTITUTE(SUBSTITUTE(F36,LEFT(F36,SEARCH(",",F36)),""),LEFT(SUBSTITUTE(F36,LEFT(F36,SEARCH(",",F36)),""),SEARCH(",",SUBSTITUTE(F36,LEFT(F36,SEARCH(",",F36)),""))),""))))),""),")",""),VLOOKUP(K36,Breachs!B:D,3,FALSE))))</f>
        <v/>
      </c>
      <c r="Q36" s="108" t="str">
        <f>IF(G36&lt;4,"",IF(G36&gt;4,IF(ISNUMBER(FIND(")",L36)),"20"&amp;SUBSTITUTE(SUBSTITUTE(LEFT(SUBSTITUTE(SUBSTITUTE(SUBSTITUTE(L36,LEFT(L36,SEARCH(",",L36)),""),LEFT(SUBSTITUTE(L36,LEFT(L36,SEARCH(",",L36)),""),SEARCH(",",SUBSTITUTE(L36,LEFT(L36,SEARCH(",",L36)),""))),""),LEFT(SUBSTITUTE(SUBSTITUTE(L36,LEFT(L36,SEARCH(",",L36)),""),LEFT(SUBSTITUTE(L36,LEFT(L36,SEARCH(",",L36)),""),SEARCH(",",SUBSTITUTE(L36,LEFT(L36,SEARCH(",",L36)),""))),""),SEARCH(",",SUBSTITUTE(SUBSTITUTE(L36,LEFT(L36,SEARCH(",",L36)),""),LEFT(SUBSTITUTE(L36,LEFT(L36,SEARCH(",",L36)),""),SEARCH(",",SUBSTITUTE(L36,LEFT(L36,SEARCH(",",L36)),""))),""))),""),SEARCH(")",SUBSTITUTE(SUBSTITUTE(SUBSTITUTE(L36,LEFT(L36,SEARCH(",",L36)),""),LEFT(SUBSTITUTE(L36,LEFT(L36,SEARCH(",",L36)),""),SEARCH(",",SUBSTITUTE(L36,LEFT(L36,SEARCH(",",L36)),""))),""),LEFT(SUBSTITUTE(SUBSTITUTE(L36,LEFT(L36,SEARCH(",",L36)),""),LEFT(SUBSTITUTE(L36,LEFT(L36,SEARCH(",",L36)),""),SEARCH(",",SUBSTITUTE(L36,LEFT(L36,SEARCH(",",L36)),""))),""),SEARCH(",",SUBSTITUTE(SUBSTITUTE(L36,LEFT(L36,SEARCH(",",L36)),""),LEFT(SUBSTITUTE(L36,LEFT(L36,SEARCH(",",L36)),""),SEARCH(",",SUBSTITUTE(L36,LEFT(L36,SEARCH(",",L36)),""))),""))),""))),LEFT(LEFT(SUBSTITUTE(SUBSTITUTE(SUBSTITUTE(L36,LEFT(L36,SEARCH(",",L36)),""),LEFT(SUBSTITUTE(L36,LEFT(L36,SEARCH(",",L36)),""),SEARCH(",",SUBSTITUTE(L36,LEFT(L36,SEARCH(",",L36)),""))),""),LEFT(SUBSTITUTE(SUBSTITUTE(L36,LEFT(L36,SEARCH(",",L36)),""),LEFT(SUBSTITUTE(L36,LEFT(L36,SEARCH(",",L36)),""),SEARCH(",",SUBSTITUTE(L36,LEFT(L36,SEARCH(",",L36)),""))),""),SEARCH(",",SUBSTITUTE(SUBSTITUTE(L36,LEFT(L36,SEARCH(",",L36)),""),LEFT(SUBSTITUTE(L36,LEFT(L36,SEARCH(",",L36)),""),SEARCH(",",SUBSTITUTE(L36,LEFT(L36,SEARCH(",",L36)),""))),""))),""),SEARCH(")",SUBSTITUTE(SUBSTITUTE(SUBSTITUTE(L36,LEFT(L36,SEARCH(",",L36)),""),LEFT(SUBSTITUTE(L36,LEFT(L36,SEARCH(",",L36)),""),SEARCH(",",SUBSTITUTE(L36,LEFT(L36,SEARCH(",",L36)),""))),""),LEFT(SUBSTITUTE(SUBSTITUTE(L36,LEFT(L36,SEARCH(",",L36)),""),LEFT(SUBSTITUTE(L36,LEFT(L36,SEARCH(",",L36)),""),SEARCH(",",SUBSTITUTE(L36,LEFT(L36,SEARCH(",",L36)),""))),""),SEARCH(",",SUBSTITUTE(SUBSTITUTE(L36,LEFT(L36,SEARCH(",",L36)),""),LEFT(SUBSTITUTE(L36,LEFT(L36,SEARCH(",",L36)),""),SEARCH(",",SUBSTITUTE(L36,LEFT(L36,SEARCH(",",L36)),""))),""))),""))),SEARCH("'",LEFT(SUBSTITUTE(SUBSTITUTE(SUBSTITUTE(L36,LEFT(L36,SEARCH(",",L36)),""),LEFT(SUBSTITUTE(L36,LEFT(L36,SEARCH(",",L36)),""),SEARCH(",",SUBSTITUTE(L36,LEFT(L36,SEARCH(",",L36)),""))),""),LEFT(SUBSTITUTE(SUBSTITUTE(L36,LEFT(L36,SEARCH(",",L36)),""),LEFT(SUBSTITUTE(L36,LEFT(L36,SEARCH(",",L36)),""),SEARCH(",",SUBSTITUTE(L36,LEFT(L36,SEARCH(",",L36)),""))),""),SEARCH(",",SUBSTITUTE(SUBSTITUTE(L36,LEFT(L36,SEARCH(",",L36)),""),LEFT(SUBSTITUTE(L36,LEFT(L36,SEARCH(",",L36)),""),SEARCH(",",SUBSTITUTE(L36,LEFT(L36,SEARCH(",",L36)),""))),""))),""),SEARCH(")",SUBSTITUTE(SUBSTITUTE(SUBSTITUTE(L36,LEFT(L36,SEARCH(",",L36)),""),LEFT(SUBSTITUTE(L36,LEFT(L36,SEARCH(",",L36)),""),SEARCH(",",SUBSTITUTE(L36,LEFT(L36,SEARCH(",",L36)),""))),""),LEFT(SUBSTITUTE(SUBSTITUTE(L36,LEFT(L36,SEARCH(",",L36)),""),LEFT(SUBSTITUTE(L36,LEFT(L36,SEARCH(",",L36)),""),SEARCH(",",SUBSTITUTE(L36,LEFT(L36,SEARCH(",",L36)),""))),""),SEARCH(",",SUBSTITUTE(SUBSTITUTE(L36,LEFT(L36,SEARCH(",",L36)),""),LEFT(SUBSTITUTE(L36,LEFT(L36,SEARCH(",",L36)),""),SEARCH(",",SUBSTITUTE(L36,LEFT(L36,SEARCH(",",L36)),""))),""))),""))))),""),")",""),VLOOKUP(L36,Breachs!B:D,3,FALSE)),IF(ISNUMBER(FIND(")",L36)),"20"&amp;SUBSTITUTE(SUBSTITUTE(LEFT(SUBSTITUTE(SUBSTITUTE(SUBSTITUTE(L36,LEFT(L36,SEARCH(",",L36)),""),LEFT(SUBSTITUTE(L36,LEFT(L36,SEARCH(",",L36)),""),SEARCH(",",SUBSTITUTE(L36,LEFT(L36,SEARCH(",",L36)),""))),""),LEFT(SUBSTITUTE(SUBSTITUTE(L36,LEFT(L36,SEARCH(",",L36)),""),LEFT(SUBSTITUTE(L36,LEFT(L36,SEARCH(",",L36)),""),SEARCH(",",SUBSTITUTE(L36,LEFT(L36,SEARCH(",",L36)),""))),""),SEARCH(",",SUBSTITUTE(SUBSTITUTE(L36,LEFT(L36,SEARCH(",",L36)),""),LEFT(SUBSTITUTE(L36,LEFT(L36,SEARCH(",",L36)),""),SEARCH(",",SUBSTITUTE(L36,LEFT(L36,SEARCH(",",L36)),""))),""))),""),SEARCH(")",SUBSTITUTE(SUBSTITUTE(SUBSTITUTE(L36,LEFT(L36,SEARCH(",",L36)),""),LEFT(SUBSTITUTE(L36,LEFT(L36,SEARCH(",",L36)),""),SEARCH(",",SUBSTITUTE(L36,LEFT(L36,SEARCH(",",L36)),""))),""),LEFT(SUBSTITUTE(SUBSTITUTE(L36,LEFT(L36,SEARCH(",",L36)),""),LEFT(SUBSTITUTE(L36,LEFT(L36,SEARCH(",",L36)),""),SEARCH(",",SUBSTITUTE(L36,LEFT(L36,SEARCH(",",L36)),""))),""),SEARCH(",",SUBSTITUTE(SUBSTITUTE(L36,LEFT(L36,SEARCH(",",L36)),""),LEFT(SUBSTITUTE(L36,LEFT(L36,SEARCH(",",L36)),""),SEARCH(",",SUBSTITUTE(L36,LEFT(L36,SEARCH(",",L36)),""))),""))),""))),LEFT(LEFT(SUBSTITUTE(SUBSTITUTE(SUBSTITUTE(L36,LEFT(L36,SEARCH(",",L36)),""),LEFT(SUBSTITUTE(L36,LEFT(L36,SEARCH(",",L36)),""),SEARCH(",",SUBSTITUTE(L36,LEFT(L36,SEARCH(",",L36)),""))),""),LEFT(SUBSTITUTE(SUBSTITUTE(L36,LEFT(L36,SEARCH(",",L36)),""),LEFT(SUBSTITUTE(L36,LEFT(L36,SEARCH(",",L36)),""),SEARCH(",",SUBSTITUTE(L36,LEFT(L36,SEARCH(",",L36)),""))),""),SEARCH(",",SUBSTITUTE(SUBSTITUTE(L36,LEFT(L36,SEARCH(",",L36)),""),LEFT(SUBSTITUTE(L36,LEFT(L36,SEARCH(",",L36)),""),SEARCH(",",SUBSTITUTE(L36,LEFT(L36,SEARCH(",",L36)),""))),""))),""),SEARCH(")",SUBSTITUTE(SUBSTITUTE(SUBSTITUTE(L36,LEFT(L36,SEARCH(",",L36)),""),LEFT(SUBSTITUTE(L36,LEFT(L36,SEARCH(",",L36)),""),SEARCH(",",SUBSTITUTE(L36,LEFT(L36,SEARCH(",",L36)),""))),""),LEFT(SUBSTITUTE(SUBSTITUTE(L36,LEFT(L36,SEARCH(",",L36)),""),LEFT(SUBSTITUTE(L36,LEFT(L36,SEARCH(",",L36)),""),SEARCH(",",SUBSTITUTE(L36,LEFT(L36,SEARCH(",",L36)),""))),""),SEARCH(",",SUBSTITUTE(SUBSTITUTE(L36,LEFT(L36,SEARCH(",",L36)),""),LEFT(SUBSTITUTE(L36,LEFT(L36,SEARCH(",",L36)),""),SEARCH(",",SUBSTITUTE(L36,LEFT(L36,SEARCH(",",L36)),""))),""))),""))),SEARCH("'",LEFT(SUBSTITUTE(SUBSTITUTE(SUBSTITUTE(L36,LEFT(L36,SEARCH(",",L36)),""),LEFT(SUBSTITUTE(L36,LEFT(L36,SEARCH(",",L36)),""),SEARCH(",",SUBSTITUTE(L36,LEFT(L36,SEARCH(",",L36)),""))),""),LEFT(SUBSTITUTE(SUBSTITUTE(L36,LEFT(L36,SEARCH(",",L36)),""),LEFT(SUBSTITUTE(L36,LEFT(L36,SEARCH(",",L36)),""),SEARCH(",",SUBSTITUTE(L36,LEFT(L36,SEARCH(",",L36)),""))),""),SEARCH(",",SUBSTITUTE(SUBSTITUTE(L36,LEFT(L36,SEARCH(",",L36)),""),LEFT(SUBSTITUTE(L36,LEFT(L36,SEARCH(",",L36)),""),SEARCH(",",SUBSTITUTE(L36,LEFT(L36,SEARCH(",",L36)),""))),""))),""),SEARCH(")",SUBSTITUTE(SUBSTITUTE(SUBSTITUTE(L36,LEFT(L36,SEARCH(",",L36)),""),LEFT(SUBSTITUTE(L36,LEFT(L36,SEARCH(",",L36)),""),SEARCH(",",SUBSTITUTE(L36,LEFT(L36,SEARCH(",",L36)),""))),""),LEFT(SUBSTITUTE(SUBSTITUTE(L36,LEFT(L36,SEARCH(",",L36)),""),LEFT(SUBSTITUTE(L36,LEFT(L36,SEARCH(",",L36)),""),SEARCH(",",SUBSTITUTE(L36,LEFT(L36,SEARCH(",",L36)),""))),""),SEARCH(",",SUBSTITUTE(SUBSTITUTE(L36,LEFT(L36,SEARCH(",",L36)),""),LEFT(SUBSTITUTE(L36,LEFT(L36,SEARCH(",",L36)),""),SEARCH(",",SUBSTITUTE(L36,LEFT(L36,SEARCH(",",L36)),""))),""))),""))))),""),")",""),VLOOKUP(L36,Breachs!B:D,3,FALSE))))</f>
        <v/>
      </c>
      <c r="R36" s="108" t="str">
        <f>IF(G36=5,IF(ISNUMBER(FIND(")",M36)),"20"&amp;SUBSTITUTE(SUBSTITUTE(LEFT(SUBSTITUTE(SUBSTITUTE(SUBSTITUTE(S36,LEFT(S36,SEARCH(",",S36)),""),LEFT(SUBSTITUTE(S36,LEFT(S36,SEARCH(",",S36)),""),SEARCH(",",SUBSTITUTE(S36,LEFT(S36,SEARCH(",",S36)),""))),""),LEFT(SUBSTITUTE(SUBSTITUTE(S36,LEFT(S36,SEARCH(",",S36)),""),LEFT(SUBSTITUTE(S36,LEFT(S36,SEARCH(",",S36)),""),SEARCH(",",SUBSTITUTE(S36,LEFT(S36,SEARCH(",",S36)),""))),""),SEARCH(",",SUBSTITUTE(SUBSTITUTE(S36,LEFT(S36,SEARCH(",",S36)),""),LEFT(SUBSTITUTE(S36,LEFT(S36,SEARCH(",",S36)),""),SEARCH(",",SUBSTITUTE(S36,LEFT(S36,SEARCH(",",S36)),""))),""))),""),SEARCH(")",SUBSTITUTE(SUBSTITUTE(SUBSTITUTE(S36,LEFT(S36,SEARCH(",",S36)),""),LEFT(SUBSTITUTE(S36,LEFT(S36,SEARCH(",",S36)),""),SEARCH(",",SUBSTITUTE(S36,LEFT(S36,SEARCH(",",S36)),""))),""),LEFT(SUBSTITUTE(SUBSTITUTE(S36,LEFT(S36,SEARCH(",",S36)),""),LEFT(SUBSTITUTE(S36,LEFT(S36,SEARCH(",",S36)),""),SEARCH(",",SUBSTITUTE(S36,LEFT(S36,SEARCH(",",S36)),""))),""),SEARCH(",",SUBSTITUTE(SUBSTITUTE(S36,LEFT(S36,SEARCH(",",S36)),""),LEFT(SUBSTITUTE(S36,LEFT(S36,SEARCH(",",S36)),""),SEARCH(",",SUBSTITUTE(S36,LEFT(S36,SEARCH(",",S36)),""))),""))),""))),LEFT(LEFT(SUBSTITUTE(SUBSTITUTE(SUBSTITUTE(S36,LEFT(S36,SEARCH(",",S36)),""),LEFT(SUBSTITUTE(S36,LEFT(S36,SEARCH(",",S36)),""),SEARCH(",",SUBSTITUTE(S36,LEFT(S36,SEARCH(",",S36)),""))),""),LEFT(SUBSTITUTE(SUBSTITUTE(S36,LEFT(S36,SEARCH(",",S36)),""),LEFT(SUBSTITUTE(S36,LEFT(S36,SEARCH(",",S36)),""),SEARCH(",",SUBSTITUTE(S36,LEFT(S36,SEARCH(",",S36)),""))),""),SEARCH(",",SUBSTITUTE(SUBSTITUTE(S36,LEFT(S36,SEARCH(",",S36)),""),LEFT(SUBSTITUTE(S36,LEFT(S36,SEARCH(",",S36)),""),SEARCH(",",SUBSTITUTE(S36,LEFT(S36,SEARCH(",",S36)),""))),""))),""),SEARCH(")",SUBSTITUTE(SUBSTITUTE(SUBSTITUTE(S36,LEFT(S36,SEARCH(",",S36)),""),LEFT(SUBSTITUTE(S36,LEFT(S36,SEARCH(",",S36)),""),SEARCH(",",SUBSTITUTE(S36,LEFT(S36,SEARCH(",",S36)),""))),""),LEFT(SUBSTITUTE(SUBSTITUTE(S36,LEFT(S36,SEARCH(",",S36)),""),LEFT(SUBSTITUTE(S36,LEFT(S36,SEARCH(",",S36)),""),SEARCH(",",SUBSTITUTE(S36,LEFT(S36,SEARCH(",",S36)),""))),""),SEARCH(",",SUBSTITUTE(SUBSTITUTE(S36,LEFT(S36,SEARCH(",",S36)),""),LEFT(SUBSTITUTE(S36,LEFT(S36,SEARCH(",",S36)),""),SEARCH(",",SUBSTITUTE(S36,LEFT(S36,SEARCH(",",S36)),""))),""))),""))),SEARCH("'",LEFT(SUBSTITUTE(SUBSTITUTE(SUBSTITUTE(S36,LEFT(S36,SEARCH(",",S36)),""),LEFT(SUBSTITUTE(S36,LEFT(S36,SEARCH(",",S36)),""),SEARCH(",",SUBSTITUTE(S36,LEFT(S36,SEARCH(",",S36)),""))),""),LEFT(SUBSTITUTE(SUBSTITUTE(S36,LEFT(S36,SEARCH(",",S36)),""),LEFT(SUBSTITUTE(S36,LEFT(S36,SEARCH(",",S36)),""),SEARCH(",",SUBSTITUTE(S36,LEFT(S36,SEARCH(",",S36)),""))),""),SEARCH(",",SUBSTITUTE(SUBSTITUTE(S36,LEFT(S36,SEARCH(",",S36)),""),LEFT(SUBSTITUTE(S36,LEFT(S36,SEARCH(",",S36)),""),SEARCH(",",SUBSTITUTE(S36,LEFT(S36,SEARCH(",",S36)),""))),""))),""),SEARCH(")",SUBSTITUTE(SUBSTITUTE(SUBSTITUTE(S36,LEFT(S36,SEARCH(",",S36)),""),LEFT(SUBSTITUTE(S36,LEFT(S36,SEARCH(",",S36)),""),SEARCH(",",SUBSTITUTE(S36,LEFT(S36,SEARCH(",",S36)),""))),""),LEFT(SUBSTITUTE(SUBSTITUTE(S36,LEFT(S36,SEARCH(",",S36)),""),LEFT(SUBSTITUTE(S36,LEFT(S36,SEARCH(",",S36)),""),SEARCH(",",SUBSTITUTE(S36,LEFT(S36,SEARCH(",",S36)),""))),""),SEARCH(",",SUBSTITUTE(SUBSTITUTE(S36,LEFT(S36,SEARCH(",",S36)),""),LEFT(SUBSTITUTE(S36,LEFT(S36,SEARCH(",",S36)),""),SEARCH(",",SUBSTITUTE(S36,LEFT(S36,SEARCH(",",S36)),""))),""))),""))))),""),")",""),VLOOKUP(M36,Breachs!B:D,3,FALSE)),"")</f>
        <v/>
      </c>
      <c r="S36" s="108" t="e">
        <f t="shared" si="14"/>
        <v>#VALUE!</v>
      </c>
      <c r="T36" s="108" t="str">
        <f>IF(F36="","",IF(ISNUMBER(FIND("'",I36)),VLOOKUP(SUBSTITUTE(RIGHT(LEFT(I36,SEARCH("'",I36)),5)," '",""),Breachs!P:Q,2,FALSE),VLOOKUP(I36,Breachs!B:D,2,FALSE)))</f>
        <v>Outubro</v>
      </c>
      <c r="U36" s="108" t="str">
        <f>IF(G36&lt;2,"",IF(ISNUMBER(FIND("'",J36)),VLOOKUP(SUBSTITUTE(RIGHT(LEFT(J36,SEARCH("'",J36)),5)," '",""),Breachs!P:Q,2,FALSE),VLOOKUP(J36,Breachs!B:D,2,FALSE)))</f>
        <v>Dezembro</v>
      </c>
      <c r="V36" s="107" t="str">
        <f>IF(G36&lt;3,"",IF(ISNUMBER(FIND("'",K36)),VLOOKUP(SUBSTITUTE(RIGHT(LEFT(K36,SEARCH("'",K36)),5)," '",""),Breachs!P:Q,2,FALSE),VLOOKUP(K36,Breachs!B:D,2,FALSE)))</f>
        <v/>
      </c>
      <c r="W36" s="107" t="str">
        <f>IF(G36&lt;4,"",IF(ISNUMBER(FIND("'",L36)),VLOOKUP(SUBSTITUTE(RIGHT(LEFT(L36,SEARCH("'",L36)),5)," '",""),Breachs!P:Q,2,FALSE),VLOOKUP(L36,Breachs!B:D,2,FALSE)))</f>
        <v/>
      </c>
      <c r="X36" s="107" t="str">
        <f>IF(G36&lt;5,"",IF(ISNUMBER(FIND("'",M36)),VLOOKUP(SUBSTITUTE(RIGHT(LEFT(M36,SEARCH("'",M36)),5)," '",""),Breachs!P:Q,2,FALSE),VLOOKUP(M36,Breachs!B:D,2,FALSE)))</f>
        <v/>
      </c>
      <c r="Y36" s="34" t="str">
        <f>IFERROR(VLOOKUP(B36,BGU!A:B,2),"")</f>
        <v>CARLOS ROBERTO SANTOS VIEIRA</v>
      </c>
      <c r="Z36" s="34" t="str">
        <f>TEXT(IFERROR(VLOOKUP(B36,BGU!A:C,3),""),"0000-000-000-0000")</f>
        <v>0010-032-181-1100</v>
      </c>
      <c r="AA36" s="34" t="str">
        <f t="shared" si="15"/>
        <v>0010</v>
      </c>
      <c r="AB36" s="34" t="str">
        <f>IFERROR(VLOOKUP(B36,BGU!A:F,6),"")</f>
        <v>00011</v>
      </c>
      <c r="AC36" s="34" t="str">
        <f>IFERROR(VLOOKUP(B36,BGU!A:G,7),"")</f>
        <v>ANALISTA</v>
      </c>
      <c r="AD36" s="34" t="str">
        <f t="shared" si="16"/>
        <v>032</v>
      </c>
    </row>
    <row r="37" spans="1:30" ht="15" customHeight="1" x14ac:dyDescent="0.25">
      <c r="A37" s="33" t="s">
        <v>333</v>
      </c>
      <c r="B37" s="34" t="s">
        <v>266</v>
      </c>
      <c r="C37" s="33" t="s">
        <v>95</v>
      </c>
      <c r="D37" s="34" t="s">
        <v>223</v>
      </c>
      <c r="E37" s="34"/>
      <c r="F37" s="33" t="s">
        <v>22</v>
      </c>
      <c r="G37" s="31">
        <f t="shared" si="10"/>
        <v>1</v>
      </c>
      <c r="H37" s="31" t="b">
        <f t="shared" si="7"/>
        <v>0</v>
      </c>
      <c r="I37" s="105" t="str">
        <f t="shared" si="8"/>
        <v>Adobe</v>
      </c>
      <c r="J37" s="105" t="str">
        <f t="shared" si="17"/>
        <v/>
      </c>
      <c r="K37" s="106" t="str">
        <f t="shared" si="11"/>
        <v/>
      </c>
      <c r="L37" s="106" t="str">
        <f t="shared" si="12"/>
        <v/>
      </c>
      <c r="M37" s="105" t="str">
        <f t="shared" si="13"/>
        <v/>
      </c>
      <c r="N37" s="107">
        <f>IF(F37="","",IF(ISNUMBER(FIND(")",I37)),"20"&amp;SUBSTITUTE(RIGHT(SUBSTITUTE(LEFT(F37,SEARCH(")",F37)),LEFT(LEFT(F37,SEARCH(")",F37)),SEARCH("(",LEFT(F37,SEARCH(")",F37)))),""),3),")",""),VLOOKUP(I37,Breachs!B:D,3,FALSE)))</f>
        <v>2013</v>
      </c>
      <c r="O37" s="108" t="str">
        <f>IF(G37&lt;2,"",IF(G37&gt;2,IF(ISNUMBER(FIND(")",J37)),"20"&amp;SUBSTITUTE(SUBSTITUTE(LEFT(LEFT(SUBSTITUTE(F37,LEFT(F37,SEARCH(",",F37)),""),SEARCH(",",SUBSTITUTE(F37,LEFT(F37,SEARCH(",",F37)),""))),SEARCH(")",LEFT(SUBSTITUTE(F37,LEFT(F37,SEARCH(",",F37)),""),SEARCH(",",SUBSTITUTE(F37,LEFT(F37,SEARCH(",",F37)),""))))),LEFT(LEFT(LEFT(SUBSTITUTE(F37,LEFT(F37,SEARCH(",",F37)),""),SEARCH(",",SUBSTITUTE(F37,LEFT(F37,SEARCH(",",F37)),""))),SEARCH(")",LEFT(SUBSTITUTE(F37,LEFT(F37,SEARCH(",",F37)),""),SEARCH(",",SUBSTITUTE(F37,LEFT(F37,SEARCH(",",F37)),""))))),SEARCH("'",LEFT(LEFT(SUBSTITUTE(F37,LEFT(F37,SEARCH(",",F37)),""),SEARCH(",",SUBSTITUTE(F37,LEFT(F37,SEARCH(",",F37)),""))),SEARCH(")",LEFT(SUBSTITUTE(F37,LEFT(F37,SEARCH(",",F37)),""),SEARCH(",",SUBSTITUTE(F37,LEFT(F37,SEARCH(",",F37)),""))))))),""),")",""),VLOOKUP(J37,Breachs!B:D,3,FALSE)),IF(ISNUMBER(FIND(")",J37)),"20"&amp;SUBSTITUTE(LEFT(SUBSTITUTE(SUBSTITUTE(F37,LEFT(F37,SEARCH(",",F37)),""),LEFT(SUBSTITUTE(F37,LEFT(F37,SEARCH(",",F37)),""),SEARCH("'",SUBSTITUTE(F37,LEFT(F37,SEARCH(",",F37)),""))),""),SEARCH(")",SUBSTITUTE(SUBSTITUTE(F37,LEFT(F37,SEARCH(",",F37)),""),LEFT(SUBSTITUTE(F37,LEFT(F37,SEARCH(",",F37)),""),SEARCH("'",SUBSTITUTE(F37,LEFT(F37,SEARCH(",",F37)),""))),""))),")",""),VLOOKUP(J37,Breachs!B:D,3,FALSE))))</f>
        <v/>
      </c>
      <c r="P37" s="108" t="str">
        <f>IF(G37&lt;3,"",IF(G37&gt;3,IF(ISNUMBER(FIND(")",K37)),"20"&amp;SUBSTITUTE(SUBSTITUTE(LEFT(LEFT(SUBSTITUTE(SUBSTITUTE(F37,LEFT(F37,SEARCH(",",F37)),""),LEFT(SUBSTITUTE(F37,LEFT(F37,SEARCH(",",F37)),""),SEARCH(",",SUBSTITUTE(F37,LEFT(F37,SEARCH(",",F37)),""))),""),SEARCH(",",SUBSTITUTE(SUBSTITUTE(F37,LEFT(F37,SEARCH(",",F37)),""),LEFT(SUBSTITUTE(F37,LEFT(F37,SEARCH(",",F37)),""),SEARCH(",",SUBSTITUTE(F37,LEFT(F37,SEARCH(",",F37)),""))),""))),SEARCH(")",LEFT(SUBSTITUTE(SUBSTITUTE(F37,LEFT(F37,SEARCH(",",F37)),""),LEFT(SUBSTITUTE(F37,LEFT(F37,SEARCH(",",F37)),""),SEARCH(",",SUBSTITUTE(F37,LEFT(F37,SEARCH(",",F37)),""))),""),SEARCH(",",SUBSTITUTE(SUBSTITUTE(F37,LEFT(F37,SEARCH(",",F37)),""),LEFT(SUBSTITUTE(F37,LEFT(F37,SEARCH(",",F37)),""),SEARCH(",",SUBSTITUTE(F37,LEFT(F37,SEARCH(",",F37)),""))),""))))),LEFT(LEFT(LEFT(SUBSTITUTE(SUBSTITUTE(F37,LEFT(F37,SEARCH(",",F37)),""),LEFT(SUBSTITUTE(F37,LEFT(F37,SEARCH(",",F37)),""),SEARCH(",",SUBSTITUTE(F37,LEFT(F37,SEARCH(",",F37)),""))),""),SEARCH(",",SUBSTITUTE(SUBSTITUTE(F37,LEFT(F37,SEARCH(",",F37)),""),LEFT(SUBSTITUTE(F37,LEFT(F37,SEARCH(",",F37)),""),SEARCH(",",SUBSTITUTE(F37,LEFT(F37,SEARCH(",",F37)),""))),""))),SEARCH(")",LEFT(SUBSTITUTE(SUBSTITUTE(F37,LEFT(F37,SEARCH(",",F37)),""),LEFT(SUBSTITUTE(F37,LEFT(F37,SEARCH(",",F37)),""),SEARCH(",",SUBSTITUTE(F37,LEFT(F37,SEARCH(",",F37)),""))),""),SEARCH(",",SUBSTITUTE(SUBSTITUTE(F37,LEFT(F37,SEARCH(",",F37)),""),LEFT(SUBSTITUTE(F37,LEFT(F37,SEARCH(",",F37)),""),SEARCH(",",SUBSTITUTE(F37,LEFT(F37,SEARCH(",",F37)),""))),""))))),SEARCH("'",LEFT(LEFT(SUBSTITUTE(SUBSTITUTE(F37,LEFT(F37,SEARCH(",",F37)),""),LEFT(SUBSTITUTE(F37,LEFT(F37,SEARCH(",",F37)),""),SEARCH(",",SUBSTITUTE(F37,LEFT(F37,SEARCH(",",F37)),""))),""),SEARCH(",",SUBSTITUTE(SUBSTITUTE(F37,LEFT(F37,SEARCH(",",F37)),""),LEFT(SUBSTITUTE(F37,LEFT(F37,SEARCH(",",F37)),""),SEARCH(",",SUBSTITUTE(F37,LEFT(F37,SEARCH(",",F37)),""))),""))),SEARCH(")",LEFT(SUBSTITUTE(SUBSTITUTE(F37,LEFT(F37,SEARCH(",",F37)),""),LEFT(SUBSTITUTE(F37,LEFT(F37,SEARCH(",",F37)),""),SEARCH(",",SUBSTITUTE(F37,LEFT(F37,SEARCH(",",F37)),""))),""),SEARCH(",",SUBSTITUTE(SUBSTITUTE(F37,LEFT(F37,SEARCH(",",F37)),""),LEFT(SUBSTITUTE(F37,LEFT(F37,SEARCH(",",F37)),""),SEARCH(",",SUBSTITUTE(F37,LEFT(F37,SEARCH(",",F37)),""))),""))))))),""),")",""),VLOOKUP(K37,Breachs!B:D,3,FALSE)),IF(ISNUMBER(FIND(")",K37)),"20"&amp;SUBSTITUTE(SUBSTITUTE(LEFT(SUBSTITUTE(SUBSTITUTE(F37,LEFT(F37,SEARCH(",",F37)),""),LEFT(SUBSTITUTE(F37,LEFT(F37,SEARCH(",",F37)),""),SEARCH(",",SUBSTITUTE(F37,LEFT(F37,SEARCH(",",F37)),""))),""),SEARCH(")",SUBSTITUTE(SUBSTITUTE(F37,LEFT(F37,SEARCH(",",F37)),""),LEFT(SUBSTITUTE(F37,LEFT(F37,SEARCH(",",F37)),""),SEARCH(",",SUBSTITUTE(F37,LEFT(F37,SEARCH(",",F37)),""))),""))),LEFT(LEFT(SUBSTITUTE(SUBSTITUTE(F37,LEFT(F37,SEARCH(",",F37)),""),LEFT(SUBSTITUTE(F37,LEFT(F37,SEARCH(",",F37)),""),SEARCH(",",SUBSTITUTE(F37,LEFT(F37,SEARCH(",",F37)),""))),""),SEARCH(")",SUBSTITUTE(SUBSTITUTE(F37,LEFT(F37,SEARCH(",",F37)),""),LEFT(SUBSTITUTE(F37,LEFT(F37,SEARCH(",",F37)),""),SEARCH(",",SUBSTITUTE(F37,LEFT(F37,SEARCH(",",F37)),""))),""))),SEARCH("'",LEFT(SUBSTITUTE(SUBSTITUTE(F37,LEFT(F37,SEARCH(",",F37)),""),LEFT(SUBSTITUTE(F37,LEFT(F37,SEARCH(",",F37)),""),SEARCH(",",SUBSTITUTE(F37,LEFT(F37,SEARCH(",",F37)),""))),""),SEARCH(")",SUBSTITUTE(SUBSTITUTE(F37,LEFT(F37,SEARCH(",",F37)),""),LEFT(SUBSTITUTE(F37,LEFT(F37,SEARCH(",",F37)),""),SEARCH(",",SUBSTITUTE(F37,LEFT(F37,SEARCH(",",F37)),""))),""))))),""),")",""),VLOOKUP(K37,Breachs!B:D,3,FALSE))))</f>
        <v/>
      </c>
      <c r="Q37" s="108" t="str">
        <f>IF(G37&lt;4,"",IF(G37&gt;4,IF(ISNUMBER(FIND(")",L37)),"20"&amp;SUBSTITUTE(SUBSTITUTE(LEFT(SUBSTITUTE(SUBSTITUTE(SUBSTITUTE(L37,LEFT(L37,SEARCH(",",L37)),""),LEFT(SUBSTITUTE(L37,LEFT(L37,SEARCH(",",L37)),""),SEARCH(",",SUBSTITUTE(L37,LEFT(L37,SEARCH(",",L37)),""))),""),LEFT(SUBSTITUTE(SUBSTITUTE(L37,LEFT(L37,SEARCH(",",L37)),""),LEFT(SUBSTITUTE(L37,LEFT(L37,SEARCH(",",L37)),""),SEARCH(",",SUBSTITUTE(L37,LEFT(L37,SEARCH(",",L37)),""))),""),SEARCH(",",SUBSTITUTE(SUBSTITUTE(L37,LEFT(L37,SEARCH(",",L37)),""),LEFT(SUBSTITUTE(L37,LEFT(L37,SEARCH(",",L37)),""),SEARCH(",",SUBSTITUTE(L37,LEFT(L37,SEARCH(",",L37)),""))),""))),""),SEARCH(")",SUBSTITUTE(SUBSTITUTE(SUBSTITUTE(L37,LEFT(L37,SEARCH(",",L37)),""),LEFT(SUBSTITUTE(L37,LEFT(L37,SEARCH(",",L37)),""),SEARCH(",",SUBSTITUTE(L37,LEFT(L37,SEARCH(",",L37)),""))),""),LEFT(SUBSTITUTE(SUBSTITUTE(L37,LEFT(L37,SEARCH(",",L37)),""),LEFT(SUBSTITUTE(L37,LEFT(L37,SEARCH(",",L37)),""),SEARCH(",",SUBSTITUTE(L37,LEFT(L37,SEARCH(",",L37)),""))),""),SEARCH(",",SUBSTITUTE(SUBSTITUTE(L37,LEFT(L37,SEARCH(",",L37)),""),LEFT(SUBSTITUTE(L37,LEFT(L37,SEARCH(",",L37)),""),SEARCH(",",SUBSTITUTE(L37,LEFT(L37,SEARCH(",",L37)),""))),""))),""))),LEFT(LEFT(SUBSTITUTE(SUBSTITUTE(SUBSTITUTE(L37,LEFT(L37,SEARCH(",",L37)),""),LEFT(SUBSTITUTE(L37,LEFT(L37,SEARCH(",",L37)),""),SEARCH(",",SUBSTITUTE(L37,LEFT(L37,SEARCH(",",L37)),""))),""),LEFT(SUBSTITUTE(SUBSTITUTE(L37,LEFT(L37,SEARCH(",",L37)),""),LEFT(SUBSTITUTE(L37,LEFT(L37,SEARCH(",",L37)),""),SEARCH(",",SUBSTITUTE(L37,LEFT(L37,SEARCH(",",L37)),""))),""),SEARCH(",",SUBSTITUTE(SUBSTITUTE(L37,LEFT(L37,SEARCH(",",L37)),""),LEFT(SUBSTITUTE(L37,LEFT(L37,SEARCH(",",L37)),""),SEARCH(",",SUBSTITUTE(L37,LEFT(L37,SEARCH(",",L37)),""))),""))),""),SEARCH(")",SUBSTITUTE(SUBSTITUTE(SUBSTITUTE(L37,LEFT(L37,SEARCH(",",L37)),""),LEFT(SUBSTITUTE(L37,LEFT(L37,SEARCH(",",L37)),""),SEARCH(",",SUBSTITUTE(L37,LEFT(L37,SEARCH(",",L37)),""))),""),LEFT(SUBSTITUTE(SUBSTITUTE(L37,LEFT(L37,SEARCH(",",L37)),""),LEFT(SUBSTITUTE(L37,LEFT(L37,SEARCH(",",L37)),""),SEARCH(",",SUBSTITUTE(L37,LEFT(L37,SEARCH(",",L37)),""))),""),SEARCH(",",SUBSTITUTE(SUBSTITUTE(L37,LEFT(L37,SEARCH(",",L37)),""),LEFT(SUBSTITUTE(L37,LEFT(L37,SEARCH(",",L37)),""),SEARCH(",",SUBSTITUTE(L37,LEFT(L37,SEARCH(",",L37)),""))),""))),""))),SEARCH("'",LEFT(SUBSTITUTE(SUBSTITUTE(SUBSTITUTE(L37,LEFT(L37,SEARCH(",",L37)),""),LEFT(SUBSTITUTE(L37,LEFT(L37,SEARCH(",",L37)),""),SEARCH(",",SUBSTITUTE(L37,LEFT(L37,SEARCH(",",L37)),""))),""),LEFT(SUBSTITUTE(SUBSTITUTE(L37,LEFT(L37,SEARCH(",",L37)),""),LEFT(SUBSTITUTE(L37,LEFT(L37,SEARCH(",",L37)),""),SEARCH(",",SUBSTITUTE(L37,LEFT(L37,SEARCH(",",L37)),""))),""),SEARCH(",",SUBSTITUTE(SUBSTITUTE(L37,LEFT(L37,SEARCH(",",L37)),""),LEFT(SUBSTITUTE(L37,LEFT(L37,SEARCH(",",L37)),""),SEARCH(",",SUBSTITUTE(L37,LEFT(L37,SEARCH(",",L37)),""))),""))),""),SEARCH(")",SUBSTITUTE(SUBSTITUTE(SUBSTITUTE(L37,LEFT(L37,SEARCH(",",L37)),""),LEFT(SUBSTITUTE(L37,LEFT(L37,SEARCH(",",L37)),""),SEARCH(",",SUBSTITUTE(L37,LEFT(L37,SEARCH(",",L37)),""))),""),LEFT(SUBSTITUTE(SUBSTITUTE(L37,LEFT(L37,SEARCH(",",L37)),""),LEFT(SUBSTITUTE(L37,LEFT(L37,SEARCH(",",L37)),""),SEARCH(",",SUBSTITUTE(L37,LEFT(L37,SEARCH(",",L37)),""))),""),SEARCH(",",SUBSTITUTE(SUBSTITUTE(L37,LEFT(L37,SEARCH(",",L37)),""),LEFT(SUBSTITUTE(L37,LEFT(L37,SEARCH(",",L37)),""),SEARCH(",",SUBSTITUTE(L37,LEFT(L37,SEARCH(",",L37)),""))),""))),""))))),""),")",""),VLOOKUP(L37,Breachs!B:D,3,FALSE)),IF(ISNUMBER(FIND(")",L37)),"20"&amp;SUBSTITUTE(SUBSTITUTE(LEFT(SUBSTITUTE(SUBSTITUTE(SUBSTITUTE(L37,LEFT(L37,SEARCH(",",L37)),""),LEFT(SUBSTITUTE(L37,LEFT(L37,SEARCH(",",L37)),""),SEARCH(",",SUBSTITUTE(L37,LEFT(L37,SEARCH(",",L37)),""))),""),LEFT(SUBSTITUTE(SUBSTITUTE(L37,LEFT(L37,SEARCH(",",L37)),""),LEFT(SUBSTITUTE(L37,LEFT(L37,SEARCH(",",L37)),""),SEARCH(",",SUBSTITUTE(L37,LEFT(L37,SEARCH(",",L37)),""))),""),SEARCH(",",SUBSTITUTE(SUBSTITUTE(L37,LEFT(L37,SEARCH(",",L37)),""),LEFT(SUBSTITUTE(L37,LEFT(L37,SEARCH(",",L37)),""),SEARCH(",",SUBSTITUTE(L37,LEFT(L37,SEARCH(",",L37)),""))),""))),""),SEARCH(")",SUBSTITUTE(SUBSTITUTE(SUBSTITUTE(L37,LEFT(L37,SEARCH(",",L37)),""),LEFT(SUBSTITUTE(L37,LEFT(L37,SEARCH(",",L37)),""),SEARCH(",",SUBSTITUTE(L37,LEFT(L37,SEARCH(",",L37)),""))),""),LEFT(SUBSTITUTE(SUBSTITUTE(L37,LEFT(L37,SEARCH(",",L37)),""),LEFT(SUBSTITUTE(L37,LEFT(L37,SEARCH(",",L37)),""),SEARCH(",",SUBSTITUTE(L37,LEFT(L37,SEARCH(",",L37)),""))),""),SEARCH(",",SUBSTITUTE(SUBSTITUTE(L37,LEFT(L37,SEARCH(",",L37)),""),LEFT(SUBSTITUTE(L37,LEFT(L37,SEARCH(",",L37)),""),SEARCH(",",SUBSTITUTE(L37,LEFT(L37,SEARCH(",",L37)),""))),""))),""))),LEFT(LEFT(SUBSTITUTE(SUBSTITUTE(SUBSTITUTE(L37,LEFT(L37,SEARCH(",",L37)),""),LEFT(SUBSTITUTE(L37,LEFT(L37,SEARCH(",",L37)),""),SEARCH(",",SUBSTITUTE(L37,LEFT(L37,SEARCH(",",L37)),""))),""),LEFT(SUBSTITUTE(SUBSTITUTE(L37,LEFT(L37,SEARCH(",",L37)),""),LEFT(SUBSTITUTE(L37,LEFT(L37,SEARCH(",",L37)),""),SEARCH(",",SUBSTITUTE(L37,LEFT(L37,SEARCH(",",L37)),""))),""),SEARCH(",",SUBSTITUTE(SUBSTITUTE(L37,LEFT(L37,SEARCH(",",L37)),""),LEFT(SUBSTITUTE(L37,LEFT(L37,SEARCH(",",L37)),""),SEARCH(",",SUBSTITUTE(L37,LEFT(L37,SEARCH(",",L37)),""))),""))),""),SEARCH(")",SUBSTITUTE(SUBSTITUTE(SUBSTITUTE(L37,LEFT(L37,SEARCH(",",L37)),""),LEFT(SUBSTITUTE(L37,LEFT(L37,SEARCH(",",L37)),""),SEARCH(",",SUBSTITUTE(L37,LEFT(L37,SEARCH(",",L37)),""))),""),LEFT(SUBSTITUTE(SUBSTITUTE(L37,LEFT(L37,SEARCH(",",L37)),""),LEFT(SUBSTITUTE(L37,LEFT(L37,SEARCH(",",L37)),""),SEARCH(",",SUBSTITUTE(L37,LEFT(L37,SEARCH(",",L37)),""))),""),SEARCH(",",SUBSTITUTE(SUBSTITUTE(L37,LEFT(L37,SEARCH(",",L37)),""),LEFT(SUBSTITUTE(L37,LEFT(L37,SEARCH(",",L37)),""),SEARCH(",",SUBSTITUTE(L37,LEFT(L37,SEARCH(",",L37)),""))),""))),""))),SEARCH("'",LEFT(SUBSTITUTE(SUBSTITUTE(SUBSTITUTE(L37,LEFT(L37,SEARCH(",",L37)),""),LEFT(SUBSTITUTE(L37,LEFT(L37,SEARCH(",",L37)),""),SEARCH(",",SUBSTITUTE(L37,LEFT(L37,SEARCH(",",L37)),""))),""),LEFT(SUBSTITUTE(SUBSTITUTE(L37,LEFT(L37,SEARCH(",",L37)),""),LEFT(SUBSTITUTE(L37,LEFT(L37,SEARCH(",",L37)),""),SEARCH(",",SUBSTITUTE(L37,LEFT(L37,SEARCH(",",L37)),""))),""),SEARCH(",",SUBSTITUTE(SUBSTITUTE(L37,LEFT(L37,SEARCH(",",L37)),""),LEFT(SUBSTITUTE(L37,LEFT(L37,SEARCH(",",L37)),""),SEARCH(",",SUBSTITUTE(L37,LEFT(L37,SEARCH(",",L37)),""))),""))),""),SEARCH(")",SUBSTITUTE(SUBSTITUTE(SUBSTITUTE(L37,LEFT(L37,SEARCH(",",L37)),""),LEFT(SUBSTITUTE(L37,LEFT(L37,SEARCH(",",L37)),""),SEARCH(",",SUBSTITUTE(L37,LEFT(L37,SEARCH(",",L37)),""))),""),LEFT(SUBSTITUTE(SUBSTITUTE(L37,LEFT(L37,SEARCH(",",L37)),""),LEFT(SUBSTITUTE(L37,LEFT(L37,SEARCH(",",L37)),""),SEARCH(",",SUBSTITUTE(L37,LEFT(L37,SEARCH(",",L37)),""))),""),SEARCH(",",SUBSTITUTE(SUBSTITUTE(L37,LEFT(L37,SEARCH(",",L37)),""),LEFT(SUBSTITUTE(L37,LEFT(L37,SEARCH(",",L37)),""),SEARCH(",",SUBSTITUTE(L37,LEFT(L37,SEARCH(",",L37)),""))),""))),""))))),""),")",""),VLOOKUP(L37,Breachs!B:D,3,FALSE))))</f>
        <v/>
      </c>
      <c r="R37" s="108" t="str">
        <f>IF(G37=5,IF(ISNUMBER(FIND(")",M37)),"20"&amp;SUBSTITUTE(SUBSTITUTE(LEFT(SUBSTITUTE(SUBSTITUTE(SUBSTITUTE(S37,LEFT(S37,SEARCH(",",S37)),""),LEFT(SUBSTITUTE(S37,LEFT(S37,SEARCH(",",S37)),""),SEARCH(",",SUBSTITUTE(S37,LEFT(S37,SEARCH(",",S37)),""))),""),LEFT(SUBSTITUTE(SUBSTITUTE(S37,LEFT(S37,SEARCH(",",S37)),""),LEFT(SUBSTITUTE(S37,LEFT(S37,SEARCH(",",S37)),""),SEARCH(",",SUBSTITUTE(S37,LEFT(S37,SEARCH(",",S37)),""))),""),SEARCH(",",SUBSTITUTE(SUBSTITUTE(S37,LEFT(S37,SEARCH(",",S37)),""),LEFT(SUBSTITUTE(S37,LEFT(S37,SEARCH(",",S37)),""),SEARCH(",",SUBSTITUTE(S37,LEFT(S37,SEARCH(",",S37)),""))),""))),""),SEARCH(")",SUBSTITUTE(SUBSTITUTE(SUBSTITUTE(S37,LEFT(S37,SEARCH(",",S37)),""),LEFT(SUBSTITUTE(S37,LEFT(S37,SEARCH(",",S37)),""),SEARCH(",",SUBSTITUTE(S37,LEFT(S37,SEARCH(",",S37)),""))),""),LEFT(SUBSTITUTE(SUBSTITUTE(S37,LEFT(S37,SEARCH(",",S37)),""),LEFT(SUBSTITUTE(S37,LEFT(S37,SEARCH(",",S37)),""),SEARCH(",",SUBSTITUTE(S37,LEFT(S37,SEARCH(",",S37)),""))),""),SEARCH(",",SUBSTITUTE(SUBSTITUTE(S37,LEFT(S37,SEARCH(",",S37)),""),LEFT(SUBSTITUTE(S37,LEFT(S37,SEARCH(",",S37)),""),SEARCH(",",SUBSTITUTE(S37,LEFT(S37,SEARCH(",",S37)),""))),""))),""))),LEFT(LEFT(SUBSTITUTE(SUBSTITUTE(SUBSTITUTE(S37,LEFT(S37,SEARCH(",",S37)),""),LEFT(SUBSTITUTE(S37,LEFT(S37,SEARCH(",",S37)),""),SEARCH(",",SUBSTITUTE(S37,LEFT(S37,SEARCH(",",S37)),""))),""),LEFT(SUBSTITUTE(SUBSTITUTE(S37,LEFT(S37,SEARCH(",",S37)),""),LEFT(SUBSTITUTE(S37,LEFT(S37,SEARCH(",",S37)),""),SEARCH(",",SUBSTITUTE(S37,LEFT(S37,SEARCH(",",S37)),""))),""),SEARCH(",",SUBSTITUTE(SUBSTITUTE(S37,LEFT(S37,SEARCH(",",S37)),""),LEFT(SUBSTITUTE(S37,LEFT(S37,SEARCH(",",S37)),""),SEARCH(",",SUBSTITUTE(S37,LEFT(S37,SEARCH(",",S37)),""))),""))),""),SEARCH(")",SUBSTITUTE(SUBSTITUTE(SUBSTITUTE(S37,LEFT(S37,SEARCH(",",S37)),""),LEFT(SUBSTITUTE(S37,LEFT(S37,SEARCH(",",S37)),""),SEARCH(",",SUBSTITUTE(S37,LEFT(S37,SEARCH(",",S37)),""))),""),LEFT(SUBSTITUTE(SUBSTITUTE(S37,LEFT(S37,SEARCH(",",S37)),""),LEFT(SUBSTITUTE(S37,LEFT(S37,SEARCH(",",S37)),""),SEARCH(",",SUBSTITUTE(S37,LEFT(S37,SEARCH(",",S37)),""))),""),SEARCH(",",SUBSTITUTE(SUBSTITUTE(S37,LEFT(S37,SEARCH(",",S37)),""),LEFT(SUBSTITUTE(S37,LEFT(S37,SEARCH(",",S37)),""),SEARCH(",",SUBSTITUTE(S37,LEFT(S37,SEARCH(",",S37)),""))),""))),""))),SEARCH("'",LEFT(SUBSTITUTE(SUBSTITUTE(SUBSTITUTE(S37,LEFT(S37,SEARCH(",",S37)),""),LEFT(SUBSTITUTE(S37,LEFT(S37,SEARCH(",",S37)),""),SEARCH(",",SUBSTITUTE(S37,LEFT(S37,SEARCH(",",S37)),""))),""),LEFT(SUBSTITUTE(SUBSTITUTE(S37,LEFT(S37,SEARCH(",",S37)),""),LEFT(SUBSTITUTE(S37,LEFT(S37,SEARCH(",",S37)),""),SEARCH(",",SUBSTITUTE(S37,LEFT(S37,SEARCH(",",S37)),""))),""),SEARCH(",",SUBSTITUTE(SUBSTITUTE(S37,LEFT(S37,SEARCH(",",S37)),""),LEFT(SUBSTITUTE(S37,LEFT(S37,SEARCH(",",S37)),""),SEARCH(",",SUBSTITUTE(S37,LEFT(S37,SEARCH(",",S37)),""))),""))),""),SEARCH(")",SUBSTITUTE(SUBSTITUTE(SUBSTITUTE(S37,LEFT(S37,SEARCH(",",S37)),""),LEFT(SUBSTITUTE(S37,LEFT(S37,SEARCH(",",S37)),""),SEARCH(",",SUBSTITUTE(S37,LEFT(S37,SEARCH(",",S37)),""))),""),LEFT(SUBSTITUTE(SUBSTITUTE(S37,LEFT(S37,SEARCH(",",S37)),""),LEFT(SUBSTITUTE(S37,LEFT(S37,SEARCH(",",S37)),""),SEARCH(",",SUBSTITUTE(S37,LEFT(S37,SEARCH(",",S37)),""))),""),SEARCH(",",SUBSTITUTE(SUBSTITUTE(S37,LEFT(S37,SEARCH(",",S37)),""),LEFT(SUBSTITUTE(S37,LEFT(S37,SEARCH(",",S37)),""),SEARCH(",",SUBSTITUTE(S37,LEFT(S37,SEARCH(",",S37)),""))),""))),""))))),""),")",""),VLOOKUP(M37,Breachs!B:D,3,FALSE)),"")</f>
        <v/>
      </c>
      <c r="S37" s="108" t="e">
        <f t="shared" si="14"/>
        <v>#VALUE!</v>
      </c>
      <c r="T37" s="108" t="str">
        <f>IF(F37="","",IF(ISNUMBER(FIND("'",I37)),VLOOKUP(SUBSTITUTE(RIGHT(LEFT(I37,SEARCH("'",I37)),5)," '",""),Breachs!P:Q,2,FALSE),VLOOKUP(I37,Breachs!B:D,2,FALSE)))</f>
        <v>Outubro</v>
      </c>
      <c r="U37" s="108" t="str">
        <f>IF(G37&lt;2,"",IF(ISNUMBER(FIND("'",J37)),VLOOKUP(SUBSTITUTE(RIGHT(LEFT(J37,SEARCH("'",J37)),5)," '",""),Breachs!P:Q,2,FALSE),VLOOKUP(J37,Breachs!B:D,2,FALSE)))</f>
        <v/>
      </c>
      <c r="V37" s="107" t="str">
        <f>IF(G37&lt;3,"",IF(ISNUMBER(FIND("'",K37)),VLOOKUP(SUBSTITUTE(RIGHT(LEFT(K37,SEARCH("'",K37)),5)," '",""),Breachs!P:Q,2,FALSE),VLOOKUP(K37,Breachs!B:D,2,FALSE)))</f>
        <v/>
      </c>
      <c r="W37" s="107" t="str">
        <f>IF(G37&lt;4,"",IF(ISNUMBER(FIND("'",L37)),VLOOKUP(SUBSTITUTE(RIGHT(LEFT(L37,SEARCH("'",L37)),5)," '",""),Breachs!P:Q,2,FALSE),VLOOKUP(L37,Breachs!B:D,2,FALSE)))</f>
        <v/>
      </c>
      <c r="X37" s="107" t="str">
        <f>IF(G37&lt;5,"",IF(ISNUMBER(FIND("'",M37)),VLOOKUP(SUBSTITUTE(RIGHT(LEFT(M37,SEARCH("'",M37)),5)," '",""),Breachs!P:Q,2,FALSE),VLOOKUP(M37,Breachs!B:D,2,FALSE)))</f>
        <v/>
      </c>
      <c r="Y37" s="34" t="str">
        <f>IFERROR(VLOOKUP(B37,BGU!A:B,2),"")</f>
        <v>LUCIANO VERGELINO SILVEIRA</v>
      </c>
      <c r="Z37" s="34" t="str">
        <f>TEXT(IFERROR(VLOOKUP(B37,BGU!A:C,3),""),"0000-000-000-0000")</f>
        <v>0010-090-091-1100</v>
      </c>
      <c r="AA37" s="34" t="str">
        <f t="shared" si="15"/>
        <v>0010</v>
      </c>
      <c r="AB37" s="34" t="str">
        <f>IFERROR(VLOOKUP(B37,BGU!A:F,6),"")</f>
        <v>00011</v>
      </c>
      <c r="AC37" s="34" t="str">
        <f>IFERROR(VLOOKUP(B37,BGU!A:G,7),"")</f>
        <v>ANALISTA</v>
      </c>
      <c r="AD37" s="34" t="str">
        <f t="shared" si="16"/>
        <v>090</v>
      </c>
    </row>
    <row r="38" spans="1:30" ht="15" customHeight="1" x14ac:dyDescent="0.25">
      <c r="A38" s="33" t="s">
        <v>333</v>
      </c>
      <c r="B38" s="34" t="s">
        <v>321</v>
      </c>
      <c r="C38" s="33" t="s">
        <v>163</v>
      </c>
      <c r="D38" s="34" t="s">
        <v>362</v>
      </c>
      <c r="E38" s="34" t="s">
        <v>322</v>
      </c>
      <c r="F38" s="33" t="s">
        <v>3</v>
      </c>
      <c r="G38" s="31">
        <f t="shared" si="10"/>
        <v>1</v>
      </c>
      <c r="H38" s="31" t="b">
        <f t="shared" si="7"/>
        <v>0</v>
      </c>
      <c r="I38" s="105" t="str">
        <f t="shared" si="8"/>
        <v>LinkedIn</v>
      </c>
      <c r="J38" s="105" t="str">
        <f t="shared" si="17"/>
        <v/>
      </c>
      <c r="K38" s="106" t="str">
        <f t="shared" si="11"/>
        <v/>
      </c>
      <c r="L38" s="106" t="str">
        <f t="shared" si="12"/>
        <v/>
      </c>
      <c r="M38" s="105" t="str">
        <f t="shared" si="13"/>
        <v/>
      </c>
      <c r="N38" s="107">
        <f>IF(F38="","",IF(ISNUMBER(FIND(")",I38)),"20"&amp;SUBSTITUTE(RIGHT(SUBSTITUTE(LEFT(F38,SEARCH(")",F38)),LEFT(LEFT(F38,SEARCH(")",F38)),SEARCH("(",LEFT(F38,SEARCH(")",F38)))),""),3),")",""),VLOOKUP(I38,Breachs!B:D,3,FALSE)))</f>
        <v>2016</v>
      </c>
      <c r="O38" s="108" t="str">
        <f>IF(G38&lt;2,"",IF(G38&gt;2,IF(ISNUMBER(FIND(")",J38)),"20"&amp;SUBSTITUTE(SUBSTITUTE(LEFT(LEFT(SUBSTITUTE(F38,LEFT(F38,SEARCH(",",F38)),""),SEARCH(",",SUBSTITUTE(F38,LEFT(F38,SEARCH(",",F38)),""))),SEARCH(")",LEFT(SUBSTITUTE(F38,LEFT(F38,SEARCH(",",F38)),""),SEARCH(",",SUBSTITUTE(F38,LEFT(F38,SEARCH(",",F38)),""))))),LEFT(LEFT(LEFT(SUBSTITUTE(F38,LEFT(F38,SEARCH(",",F38)),""),SEARCH(",",SUBSTITUTE(F38,LEFT(F38,SEARCH(",",F38)),""))),SEARCH(")",LEFT(SUBSTITUTE(F38,LEFT(F38,SEARCH(",",F38)),""),SEARCH(",",SUBSTITUTE(F38,LEFT(F38,SEARCH(",",F38)),""))))),SEARCH("'",LEFT(LEFT(SUBSTITUTE(F38,LEFT(F38,SEARCH(",",F38)),""),SEARCH(",",SUBSTITUTE(F38,LEFT(F38,SEARCH(",",F38)),""))),SEARCH(")",LEFT(SUBSTITUTE(F38,LEFT(F38,SEARCH(",",F38)),""),SEARCH(",",SUBSTITUTE(F38,LEFT(F38,SEARCH(",",F38)),""))))))),""),")",""),VLOOKUP(J38,Breachs!B:D,3,FALSE)),IF(ISNUMBER(FIND(")",J38)),"20"&amp;SUBSTITUTE(LEFT(SUBSTITUTE(SUBSTITUTE(F38,LEFT(F38,SEARCH(",",F38)),""),LEFT(SUBSTITUTE(F38,LEFT(F38,SEARCH(",",F38)),""),SEARCH("'",SUBSTITUTE(F38,LEFT(F38,SEARCH(",",F38)),""))),""),SEARCH(")",SUBSTITUTE(SUBSTITUTE(F38,LEFT(F38,SEARCH(",",F38)),""),LEFT(SUBSTITUTE(F38,LEFT(F38,SEARCH(",",F38)),""),SEARCH("'",SUBSTITUTE(F38,LEFT(F38,SEARCH(",",F38)),""))),""))),")",""),VLOOKUP(J38,Breachs!B:D,3,FALSE))))</f>
        <v/>
      </c>
      <c r="P38" s="108" t="str">
        <f>IF(G38&lt;3,"",IF(G38&gt;3,IF(ISNUMBER(FIND(")",K38)),"20"&amp;SUBSTITUTE(SUBSTITUTE(LEFT(LEFT(SUBSTITUTE(SUBSTITUTE(F38,LEFT(F38,SEARCH(",",F38)),""),LEFT(SUBSTITUTE(F38,LEFT(F38,SEARCH(",",F38)),""),SEARCH(",",SUBSTITUTE(F38,LEFT(F38,SEARCH(",",F38)),""))),""),SEARCH(",",SUBSTITUTE(SUBSTITUTE(F38,LEFT(F38,SEARCH(",",F38)),""),LEFT(SUBSTITUTE(F38,LEFT(F38,SEARCH(",",F38)),""),SEARCH(",",SUBSTITUTE(F38,LEFT(F38,SEARCH(",",F38)),""))),""))),SEARCH(")",LEFT(SUBSTITUTE(SUBSTITUTE(F38,LEFT(F38,SEARCH(",",F38)),""),LEFT(SUBSTITUTE(F38,LEFT(F38,SEARCH(",",F38)),""),SEARCH(",",SUBSTITUTE(F38,LEFT(F38,SEARCH(",",F38)),""))),""),SEARCH(",",SUBSTITUTE(SUBSTITUTE(F38,LEFT(F38,SEARCH(",",F38)),""),LEFT(SUBSTITUTE(F38,LEFT(F38,SEARCH(",",F38)),""),SEARCH(",",SUBSTITUTE(F38,LEFT(F38,SEARCH(",",F38)),""))),""))))),LEFT(LEFT(LEFT(SUBSTITUTE(SUBSTITUTE(F38,LEFT(F38,SEARCH(",",F38)),""),LEFT(SUBSTITUTE(F38,LEFT(F38,SEARCH(",",F38)),""),SEARCH(",",SUBSTITUTE(F38,LEFT(F38,SEARCH(",",F38)),""))),""),SEARCH(",",SUBSTITUTE(SUBSTITUTE(F38,LEFT(F38,SEARCH(",",F38)),""),LEFT(SUBSTITUTE(F38,LEFT(F38,SEARCH(",",F38)),""),SEARCH(",",SUBSTITUTE(F38,LEFT(F38,SEARCH(",",F38)),""))),""))),SEARCH(")",LEFT(SUBSTITUTE(SUBSTITUTE(F38,LEFT(F38,SEARCH(",",F38)),""),LEFT(SUBSTITUTE(F38,LEFT(F38,SEARCH(",",F38)),""),SEARCH(",",SUBSTITUTE(F38,LEFT(F38,SEARCH(",",F38)),""))),""),SEARCH(",",SUBSTITUTE(SUBSTITUTE(F38,LEFT(F38,SEARCH(",",F38)),""),LEFT(SUBSTITUTE(F38,LEFT(F38,SEARCH(",",F38)),""),SEARCH(",",SUBSTITUTE(F38,LEFT(F38,SEARCH(",",F38)),""))),""))))),SEARCH("'",LEFT(LEFT(SUBSTITUTE(SUBSTITUTE(F38,LEFT(F38,SEARCH(",",F38)),""),LEFT(SUBSTITUTE(F38,LEFT(F38,SEARCH(",",F38)),""),SEARCH(",",SUBSTITUTE(F38,LEFT(F38,SEARCH(",",F38)),""))),""),SEARCH(",",SUBSTITUTE(SUBSTITUTE(F38,LEFT(F38,SEARCH(",",F38)),""),LEFT(SUBSTITUTE(F38,LEFT(F38,SEARCH(",",F38)),""),SEARCH(",",SUBSTITUTE(F38,LEFT(F38,SEARCH(",",F38)),""))),""))),SEARCH(")",LEFT(SUBSTITUTE(SUBSTITUTE(F38,LEFT(F38,SEARCH(",",F38)),""),LEFT(SUBSTITUTE(F38,LEFT(F38,SEARCH(",",F38)),""),SEARCH(",",SUBSTITUTE(F38,LEFT(F38,SEARCH(",",F38)),""))),""),SEARCH(",",SUBSTITUTE(SUBSTITUTE(F38,LEFT(F38,SEARCH(",",F38)),""),LEFT(SUBSTITUTE(F38,LEFT(F38,SEARCH(",",F38)),""),SEARCH(",",SUBSTITUTE(F38,LEFT(F38,SEARCH(",",F38)),""))),""))))))),""),")",""),VLOOKUP(K38,Breachs!B:D,3,FALSE)),IF(ISNUMBER(FIND(")",K38)),"20"&amp;SUBSTITUTE(SUBSTITUTE(LEFT(SUBSTITUTE(SUBSTITUTE(F38,LEFT(F38,SEARCH(",",F38)),""),LEFT(SUBSTITUTE(F38,LEFT(F38,SEARCH(",",F38)),""),SEARCH(",",SUBSTITUTE(F38,LEFT(F38,SEARCH(",",F38)),""))),""),SEARCH(")",SUBSTITUTE(SUBSTITUTE(F38,LEFT(F38,SEARCH(",",F38)),""),LEFT(SUBSTITUTE(F38,LEFT(F38,SEARCH(",",F38)),""),SEARCH(",",SUBSTITUTE(F38,LEFT(F38,SEARCH(",",F38)),""))),""))),LEFT(LEFT(SUBSTITUTE(SUBSTITUTE(F38,LEFT(F38,SEARCH(",",F38)),""),LEFT(SUBSTITUTE(F38,LEFT(F38,SEARCH(",",F38)),""),SEARCH(",",SUBSTITUTE(F38,LEFT(F38,SEARCH(",",F38)),""))),""),SEARCH(")",SUBSTITUTE(SUBSTITUTE(F38,LEFT(F38,SEARCH(",",F38)),""),LEFT(SUBSTITUTE(F38,LEFT(F38,SEARCH(",",F38)),""),SEARCH(",",SUBSTITUTE(F38,LEFT(F38,SEARCH(",",F38)),""))),""))),SEARCH("'",LEFT(SUBSTITUTE(SUBSTITUTE(F38,LEFT(F38,SEARCH(",",F38)),""),LEFT(SUBSTITUTE(F38,LEFT(F38,SEARCH(",",F38)),""),SEARCH(",",SUBSTITUTE(F38,LEFT(F38,SEARCH(",",F38)),""))),""),SEARCH(")",SUBSTITUTE(SUBSTITUTE(F38,LEFT(F38,SEARCH(",",F38)),""),LEFT(SUBSTITUTE(F38,LEFT(F38,SEARCH(",",F38)),""),SEARCH(",",SUBSTITUTE(F38,LEFT(F38,SEARCH(",",F38)),""))),""))))),""),")",""),VLOOKUP(K38,Breachs!B:D,3,FALSE))))</f>
        <v/>
      </c>
      <c r="Q38" s="108" t="str">
        <f>IF(G38&lt;4,"",IF(G38&gt;4,IF(ISNUMBER(FIND(")",L38)),"20"&amp;SUBSTITUTE(SUBSTITUTE(LEFT(SUBSTITUTE(SUBSTITUTE(SUBSTITUTE(L38,LEFT(L38,SEARCH(",",L38)),""),LEFT(SUBSTITUTE(L38,LEFT(L38,SEARCH(",",L38)),""),SEARCH(",",SUBSTITUTE(L38,LEFT(L38,SEARCH(",",L38)),""))),""),LEFT(SUBSTITUTE(SUBSTITUTE(L38,LEFT(L38,SEARCH(",",L38)),""),LEFT(SUBSTITUTE(L38,LEFT(L38,SEARCH(",",L38)),""),SEARCH(",",SUBSTITUTE(L38,LEFT(L38,SEARCH(",",L38)),""))),""),SEARCH(",",SUBSTITUTE(SUBSTITUTE(L38,LEFT(L38,SEARCH(",",L38)),""),LEFT(SUBSTITUTE(L38,LEFT(L38,SEARCH(",",L38)),""),SEARCH(",",SUBSTITUTE(L38,LEFT(L38,SEARCH(",",L38)),""))),""))),""),SEARCH(")",SUBSTITUTE(SUBSTITUTE(SUBSTITUTE(L38,LEFT(L38,SEARCH(",",L38)),""),LEFT(SUBSTITUTE(L38,LEFT(L38,SEARCH(",",L38)),""),SEARCH(",",SUBSTITUTE(L38,LEFT(L38,SEARCH(",",L38)),""))),""),LEFT(SUBSTITUTE(SUBSTITUTE(L38,LEFT(L38,SEARCH(",",L38)),""),LEFT(SUBSTITUTE(L38,LEFT(L38,SEARCH(",",L38)),""),SEARCH(",",SUBSTITUTE(L38,LEFT(L38,SEARCH(",",L38)),""))),""),SEARCH(",",SUBSTITUTE(SUBSTITUTE(L38,LEFT(L38,SEARCH(",",L38)),""),LEFT(SUBSTITUTE(L38,LEFT(L38,SEARCH(",",L38)),""),SEARCH(",",SUBSTITUTE(L38,LEFT(L38,SEARCH(",",L38)),""))),""))),""))),LEFT(LEFT(SUBSTITUTE(SUBSTITUTE(SUBSTITUTE(L38,LEFT(L38,SEARCH(",",L38)),""),LEFT(SUBSTITUTE(L38,LEFT(L38,SEARCH(",",L38)),""),SEARCH(",",SUBSTITUTE(L38,LEFT(L38,SEARCH(",",L38)),""))),""),LEFT(SUBSTITUTE(SUBSTITUTE(L38,LEFT(L38,SEARCH(",",L38)),""),LEFT(SUBSTITUTE(L38,LEFT(L38,SEARCH(",",L38)),""),SEARCH(",",SUBSTITUTE(L38,LEFT(L38,SEARCH(",",L38)),""))),""),SEARCH(",",SUBSTITUTE(SUBSTITUTE(L38,LEFT(L38,SEARCH(",",L38)),""),LEFT(SUBSTITUTE(L38,LEFT(L38,SEARCH(",",L38)),""),SEARCH(",",SUBSTITUTE(L38,LEFT(L38,SEARCH(",",L38)),""))),""))),""),SEARCH(")",SUBSTITUTE(SUBSTITUTE(SUBSTITUTE(L38,LEFT(L38,SEARCH(",",L38)),""),LEFT(SUBSTITUTE(L38,LEFT(L38,SEARCH(",",L38)),""),SEARCH(",",SUBSTITUTE(L38,LEFT(L38,SEARCH(",",L38)),""))),""),LEFT(SUBSTITUTE(SUBSTITUTE(L38,LEFT(L38,SEARCH(",",L38)),""),LEFT(SUBSTITUTE(L38,LEFT(L38,SEARCH(",",L38)),""),SEARCH(",",SUBSTITUTE(L38,LEFT(L38,SEARCH(",",L38)),""))),""),SEARCH(",",SUBSTITUTE(SUBSTITUTE(L38,LEFT(L38,SEARCH(",",L38)),""),LEFT(SUBSTITUTE(L38,LEFT(L38,SEARCH(",",L38)),""),SEARCH(",",SUBSTITUTE(L38,LEFT(L38,SEARCH(",",L38)),""))),""))),""))),SEARCH("'",LEFT(SUBSTITUTE(SUBSTITUTE(SUBSTITUTE(L38,LEFT(L38,SEARCH(",",L38)),""),LEFT(SUBSTITUTE(L38,LEFT(L38,SEARCH(",",L38)),""),SEARCH(",",SUBSTITUTE(L38,LEFT(L38,SEARCH(",",L38)),""))),""),LEFT(SUBSTITUTE(SUBSTITUTE(L38,LEFT(L38,SEARCH(",",L38)),""),LEFT(SUBSTITUTE(L38,LEFT(L38,SEARCH(",",L38)),""),SEARCH(",",SUBSTITUTE(L38,LEFT(L38,SEARCH(",",L38)),""))),""),SEARCH(",",SUBSTITUTE(SUBSTITUTE(L38,LEFT(L38,SEARCH(",",L38)),""),LEFT(SUBSTITUTE(L38,LEFT(L38,SEARCH(",",L38)),""),SEARCH(",",SUBSTITUTE(L38,LEFT(L38,SEARCH(",",L38)),""))),""))),""),SEARCH(")",SUBSTITUTE(SUBSTITUTE(SUBSTITUTE(L38,LEFT(L38,SEARCH(",",L38)),""),LEFT(SUBSTITUTE(L38,LEFT(L38,SEARCH(",",L38)),""),SEARCH(",",SUBSTITUTE(L38,LEFT(L38,SEARCH(",",L38)),""))),""),LEFT(SUBSTITUTE(SUBSTITUTE(L38,LEFT(L38,SEARCH(",",L38)),""),LEFT(SUBSTITUTE(L38,LEFT(L38,SEARCH(",",L38)),""),SEARCH(",",SUBSTITUTE(L38,LEFT(L38,SEARCH(",",L38)),""))),""),SEARCH(",",SUBSTITUTE(SUBSTITUTE(L38,LEFT(L38,SEARCH(",",L38)),""),LEFT(SUBSTITUTE(L38,LEFT(L38,SEARCH(",",L38)),""),SEARCH(",",SUBSTITUTE(L38,LEFT(L38,SEARCH(",",L38)),""))),""))),""))))),""),")",""),VLOOKUP(L38,Breachs!B:D,3,FALSE)),IF(ISNUMBER(FIND(")",L38)),"20"&amp;SUBSTITUTE(SUBSTITUTE(LEFT(SUBSTITUTE(SUBSTITUTE(SUBSTITUTE(L38,LEFT(L38,SEARCH(",",L38)),""),LEFT(SUBSTITUTE(L38,LEFT(L38,SEARCH(",",L38)),""),SEARCH(",",SUBSTITUTE(L38,LEFT(L38,SEARCH(",",L38)),""))),""),LEFT(SUBSTITUTE(SUBSTITUTE(L38,LEFT(L38,SEARCH(",",L38)),""),LEFT(SUBSTITUTE(L38,LEFT(L38,SEARCH(",",L38)),""),SEARCH(",",SUBSTITUTE(L38,LEFT(L38,SEARCH(",",L38)),""))),""),SEARCH(",",SUBSTITUTE(SUBSTITUTE(L38,LEFT(L38,SEARCH(",",L38)),""),LEFT(SUBSTITUTE(L38,LEFT(L38,SEARCH(",",L38)),""),SEARCH(",",SUBSTITUTE(L38,LEFT(L38,SEARCH(",",L38)),""))),""))),""),SEARCH(")",SUBSTITUTE(SUBSTITUTE(SUBSTITUTE(L38,LEFT(L38,SEARCH(",",L38)),""),LEFT(SUBSTITUTE(L38,LEFT(L38,SEARCH(",",L38)),""),SEARCH(",",SUBSTITUTE(L38,LEFT(L38,SEARCH(",",L38)),""))),""),LEFT(SUBSTITUTE(SUBSTITUTE(L38,LEFT(L38,SEARCH(",",L38)),""),LEFT(SUBSTITUTE(L38,LEFT(L38,SEARCH(",",L38)),""),SEARCH(",",SUBSTITUTE(L38,LEFT(L38,SEARCH(",",L38)),""))),""),SEARCH(",",SUBSTITUTE(SUBSTITUTE(L38,LEFT(L38,SEARCH(",",L38)),""),LEFT(SUBSTITUTE(L38,LEFT(L38,SEARCH(",",L38)),""),SEARCH(",",SUBSTITUTE(L38,LEFT(L38,SEARCH(",",L38)),""))),""))),""))),LEFT(LEFT(SUBSTITUTE(SUBSTITUTE(SUBSTITUTE(L38,LEFT(L38,SEARCH(",",L38)),""),LEFT(SUBSTITUTE(L38,LEFT(L38,SEARCH(",",L38)),""),SEARCH(",",SUBSTITUTE(L38,LEFT(L38,SEARCH(",",L38)),""))),""),LEFT(SUBSTITUTE(SUBSTITUTE(L38,LEFT(L38,SEARCH(",",L38)),""),LEFT(SUBSTITUTE(L38,LEFT(L38,SEARCH(",",L38)),""),SEARCH(",",SUBSTITUTE(L38,LEFT(L38,SEARCH(",",L38)),""))),""),SEARCH(",",SUBSTITUTE(SUBSTITUTE(L38,LEFT(L38,SEARCH(",",L38)),""),LEFT(SUBSTITUTE(L38,LEFT(L38,SEARCH(",",L38)),""),SEARCH(",",SUBSTITUTE(L38,LEFT(L38,SEARCH(",",L38)),""))),""))),""),SEARCH(")",SUBSTITUTE(SUBSTITUTE(SUBSTITUTE(L38,LEFT(L38,SEARCH(",",L38)),""),LEFT(SUBSTITUTE(L38,LEFT(L38,SEARCH(",",L38)),""),SEARCH(",",SUBSTITUTE(L38,LEFT(L38,SEARCH(",",L38)),""))),""),LEFT(SUBSTITUTE(SUBSTITUTE(L38,LEFT(L38,SEARCH(",",L38)),""),LEFT(SUBSTITUTE(L38,LEFT(L38,SEARCH(",",L38)),""),SEARCH(",",SUBSTITUTE(L38,LEFT(L38,SEARCH(",",L38)),""))),""),SEARCH(",",SUBSTITUTE(SUBSTITUTE(L38,LEFT(L38,SEARCH(",",L38)),""),LEFT(SUBSTITUTE(L38,LEFT(L38,SEARCH(",",L38)),""),SEARCH(",",SUBSTITUTE(L38,LEFT(L38,SEARCH(",",L38)),""))),""))),""))),SEARCH("'",LEFT(SUBSTITUTE(SUBSTITUTE(SUBSTITUTE(L38,LEFT(L38,SEARCH(",",L38)),""),LEFT(SUBSTITUTE(L38,LEFT(L38,SEARCH(",",L38)),""),SEARCH(",",SUBSTITUTE(L38,LEFT(L38,SEARCH(",",L38)),""))),""),LEFT(SUBSTITUTE(SUBSTITUTE(L38,LEFT(L38,SEARCH(",",L38)),""),LEFT(SUBSTITUTE(L38,LEFT(L38,SEARCH(",",L38)),""),SEARCH(",",SUBSTITUTE(L38,LEFT(L38,SEARCH(",",L38)),""))),""),SEARCH(",",SUBSTITUTE(SUBSTITUTE(L38,LEFT(L38,SEARCH(",",L38)),""),LEFT(SUBSTITUTE(L38,LEFT(L38,SEARCH(",",L38)),""),SEARCH(",",SUBSTITUTE(L38,LEFT(L38,SEARCH(",",L38)),""))),""))),""),SEARCH(")",SUBSTITUTE(SUBSTITUTE(SUBSTITUTE(L38,LEFT(L38,SEARCH(",",L38)),""),LEFT(SUBSTITUTE(L38,LEFT(L38,SEARCH(",",L38)),""),SEARCH(",",SUBSTITUTE(L38,LEFT(L38,SEARCH(",",L38)),""))),""),LEFT(SUBSTITUTE(SUBSTITUTE(L38,LEFT(L38,SEARCH(",",L38)),""),LEFT(SUBSTITUTE(L38,LEFT(L38,SEARCH(",",L38)),""),SEARCH(",",SUBSTITUTE(L38,LEFT(L38,SEARCH(",",L38)),""))),""),SEARCH(",",SUBSTITUTE(SUBSTITUTE(L38,LEFT(L38,SEARCH(",",L38)),""),LEFT(SUBSTITUTE(L38,LEFT(L38,SEARCH(",",L38)),""),SEARCH(",",SUBSTITUTE(L38,LEFT(L38,SEARCH(",",L38)),""))),""))),""))))),""),")",""),VLOOKUP(L38,Breachs!B:D,3,FALSE))))</f>
        <v/>
      </c>
      <c r="R38" s="108" t="str">
        <f>IF(G38=5,IF(ISNUMBER(FIND(")",M38)),"20"&amp;SUBSTITUTE(SUBSTITUTE(LEFT(SUBSTITUTE(SUBSTITUTE(SUBSTITUTE(S38,LEFT(S38,SEARCH(",",S38)),""),LEFT(SUBSTITUTE(S38,LEFT(S38,SEARCH(",",S38)),""),SEARCH(",",SUBSTITUTE(S38,LEFT(S38,SEARCH(",",S38)),""))),""),LEFT(SUBSTITUTE(SUBSTITUTE(S38,LEFT(S38,SEARCH(",",S38)),""),LEFT(SUBSTITUTE(S38,LEFT(S38,SEARCH(",",S38)),""),SEARCH(",",SUBSTITUTE(S38,LEFT(S38,SEARCH(",",S38)),""))),""),SEARCH(",",SUBSTITUTE(SUBSTITUTE(S38,LEFT(S38,SEARCH(",",S38)),""),LEFT(SUBSTITUTE(S38,LEFT(S38,SEARCH(",",S38)),""),SEARCH(",",SUBSTITUTE(S38,LEFT(S38,SEARCH(",",S38)),""))),""))),""),SEARCH(")",SUBSTITUTE(SUBSTITUTE(SUBSTITUTE(S38,LEFT(S38,SEARCH(",",S38)),""),LEFT(SUBSTITUTE(S38,LEFT(S38,SEARCH(",",S38)),""),SEARCH(",",SUBSTITUTE(S38,LEFT(S38,SEARCH(",",S38)),""))),""),LEFT(SUBSTITUTE(SUBSTITUTE(S38,LEFT(S38,SEARCH(",",S38)),""),LEFT(SUBSTITUTE(S38,LEFT(S38,SEARCH(",",S38)),""),SEARCH(",",SUBSTITUTE(S38,LEFT(S38,SEARCH(",",S38)),""))),""),SEARCH(",",SUBSTITUTE(SUBSTITUTE(S38,LEFT(S38,SEARCH(",",S38)),""),LEFT(SUBSTITUTE(S38,LEFT(S38,SEARCH(",",S38)),""),SEARCH(",",SUBSTITUTE(S38,LEFT(S38,SEARCH(",",S38)),""))),""))),""))),LEFT(LEFT(SUBSTITUTE(SUBSTITUTE(SUBSTITUTE(S38,LEFT(S38,SEARCH(",",S38)),""),LEFT(SUBSTITUTE(S38,LEFT(S38,SEARCH(",",S38)),""),SEARCH(",",SUBSTITUTE(S38,LEFT(S38,SEARCH(",",S38)),""))),""),LEFT(SUBSTITUTE(SUBSTITUTE(S38,LEFT(S38,SEARCH(",",S38)),""),LEFT(SUBSTITUTE(S38,LEFT(S38,SEARCH(",",S38)),""),SEARCH(",",SUBSTITUTE(S38,LEFT(S38,SEARCH(",",S38)),""))),""),SEARCH(",",SUBSTITUTE(SUBSTITUTE(S38,LEFT(S38,SEARCH(",",S38)),""),LEFT(SUBSTITUTE(S38,LEFT(S38,SEARCH(",",S38)),""),SEARCH(",",SUBSTITUTE(S38,LEFT(S38,SEARCH(",",S38)),""))),""))),""),SEARCH(")",SUBSTITUTE(SUBSTITUTE(SUBSTITUTE(S38,LEFT(S38,SEARCH(",",S38)),""),LEFT(SUBSTITUTE(S38,LEFT(S38,SEARCH(",",S38)),""),SEARCH(",",SUBSTITUTE(S38,LEFT(S38,SEARCH(",",S38)),""))),""),LEFT(SUBSTITUTE(SUBSTITUTE(S38,LEFT(S38,SEARCH(",",S38)),""),LEFT(SUBSTITUTE(S38,LEFT(S38,SEARCH(",",S38)),""),SEARCH(",",SUBSTITUTE(S38,LEFT(S38,SEARCH(",",S38)),""))),""),SEARCH(",",SUBSTITUTE(SUBSTITUTE(S38,LEFT(S38,SEARCH(",",S38)),""),LEFT(SUBSTITUTE(S38,LEFT(S38,SEARCH(",",S38)),""),SEARCH(",",SUBSTITUTE(S38,LEFT(S38,SEARCH(",",S38)),""))),""))),""))),SEARCH("'",LEFT(SUBSTITUTE(SUBSTITUTE(SUBSTITUTE(S38,LEFT(S38,SEARCH(",",S38)),""),LEFT(SUBSTITUTE(S38,LEFT(S38,SEARCH(",",S38)),""),SEARCH(",",SUBSTITUTE(S38,LEFT(S38,SEARCH(",",S38)),""))),""),LEFT(SUBSTITUTE(SUBSTITUTE(S38,LEFT(S38,SEARCH(",",S38)),""),LEFT(SUBSTITUTE(S38,LEFT(S38,SEARCH(",",S38)),""),SEARCH(",",SUBSTITUTE(S38,LEFT(S38,SEARCH(",",S38)),""))),""),SEARCH(",",SUBSTITUTE(SUBSTITUTE(S38,LEFT(S38,SEARCH(",",S38)),""),LEFT(SUBSTITUTE(S38,LEFT(S38,SEARCH(",",S38)),""),SEARCH(",",SUBSTITUTE(S38,LEFT(S38,SEARCH(",",S38)),""))),""))),""),SEARCH(")",SUBSTITUTE(SUBSTITUTE(SUBSTITUTE(S38,LEFT(S38,SEARCH(",",S38)),""),LEFT(SUBSTITUTE(S38,LEFT(S38,SEARCH(",",S38)),""),SEARCH(",",SUBSTITUTE(S38,LEFT(S38,SEARCH(",",S38)),""))),""),LEFT(SUBSTITUTE(SUBSTITUTE(S38,LEFT(S38,SEARCH(",",S38)),""),LEFT(SUBSTITUTE(S38,LEFT(S38,SEARCH(",",S38)),""),SEARCH(",",SUBSTITUTE(S38,LEFT(S38,SEARCH(",",S38)),""))),""),SEARCH(",",SUBSTITUTE(SUBSTITUTE(S38,LEFT(S38,SEARCH(",",S38)),""),LEFT(SUBSTITUTE(S38,LEFT(S38,SEARCH(",",S38)),""),SEARCH(",",SUBSTITUTE(S38,LEFT(S38,SEARCH(",",S38)),""))),""))),""))))),""),")",""),VLOOKUP(M38,Breachs!B:D,3,FALSE)),"")</f>
        <v/>
      </c>
      <c r="S38" s="108" t="e">
        <f t="shared" si="14"/>
        <v>#VALUE!</v>
      </c>
      <c r="T38" s="108" t="str">
        <f>IF(F38="","",IF(ISNUMBER(FIND("'",I38)),VLOOKUP(SUBSTITUTE(RIGHT(LEFT(I38,SEARCH("'",I38)),5)," '",""),Breachs!P:Q,2,FALSE),VLOOKUP(I38,Breachs!B:D,2,FALSE)))</f>
        <v>Maio</v>
      </c>
      <c r="U38" s="108" t="str">
        <f>IF(G38&lt;2,"",IF(ISNUMBER(FIND("'",J38)),VLOOKUP(SUBSTITUTE(RIGHT(LEFT(J38,SEARCH("'",J38)),5)," '",""),Breachs!P:Q,2,FALSE),VLOOKUP(J38,Breachs!B:D,2,FALSE)))</f>
        <v/>
      </c>
      <c r="V38" s="107" t="str">
        <f>IF(G38&lt;3,"",IF(ISNUMBER(FIND("'",K38)),VLOOKUP(SUBSTITUTE(RIGHT(LEFT(K38,SEARCH("'",K38)),5)," '",""),Breachs!P:Q,2,FALSE),VLOOKUP(K38,Breachs!B:D,2,FALSE)))</f>
        <v/>
      </c>
      <c r="W38" s="107" t="str">
        <f>IF(G38&lt;4,"",IF(ISNUMBER(FIND("'",L38)),VLOOKUP(SUBSTITUTE(RIGHT(LEFT(L38,SEARCH("'",L38)),5)," '",""),Breachs!P:Q,2,FALSE),VLOOKUP(L38,Breachs!B:D,2,FALSE)))</f>
        <v/>
      </c>
      <c r="X38" s="107" t="str">
        <f>IF(G38&lt;5,"",IF(ISNUMBER(FIND("'",M38)),VLOOKUP(SUBSTITUTE(RIGHT(LEFT(M38,SEARCH("'",M38)),5)," '",""),Breachs!P:Q,2,FALSE),VLOOKUP(M38,Breachs!B:D,2,FALSE)))</f>
        <v/>
      </c>
      <c r="Y38" s="34" t="str">
        <f>IFERROR(VLOOKUP(B38,BGU!A:B,2),"")</f>
        <v>ZAIRA FERREIRA ZETTERMANN</v>
      </c>
      <c r="Z38" s="34" t="str">
        <f>TEXT(IFERROR(VLOOKUP(B38,BGU!A:C,3),""),"0000-000-000-0000")</f>
        <v>0100-000-000-1000</v>
      </c>
      <c r="AA38" s="34" t="str">
        <f t="shared" si="15"/>
        <v>0100</v>
      </c>
      <c r="AB38" s="34" t="str">
        <f>IFERROR(VLOOKUP(B38,BGU!A:F,6),"")</f>
        <v>00661</v>
      </c>
      <c r="AC38" s="34" t="str">
        <f>IFERROR(VLOOKUP(B38,BGU!A:G,7),"")</f>
        <v>SUPERVISOR</v>
      </c>
      <c r="AD38" s="34" t="str">
        <f t="shared" si="16"/>
        <v>000</v>
      </c>
    </row>
    <row r="39" spans="1:30" ht="15" customHeight="1" x14ac:dyDescent="0.25">
      <c r="A39" s="33" t="s">
        <v>333</v>
      </c>
      <c r="B39" s="34" t="s">
        <v>217</v>
      </c>
      <c r="C39" s="33" t="s">
        <v>34</v>
      </c>
      <c r="D39" s="34" t="s">
        <v>221</v>
      </c>
      <c r="E39" s="34"/>
      <c r="F39" s="33" t="s">
        <v>22</v>
      </c>
      <c r="G39" s="31">
        <f t="shared" si="10"/>
        <v>1</v>
      </c>
      <c r="H39" s="31" t="b">
        <f t="shared" si="7"/>
        <v>0</v>
      </c>
      <c r="I39" s="105" t="str">
        <f t="shared" si="8"/>
        <v>Adobe</v>
      </c>
      <c r="J39" s="105" t="str">
        <f t="shared" si="17"/>
        <v/>
      </c>
      <c r="K39" s="106" t="str">
        <f t="shared" si="11"/>
        <v/>
      </c>
      <c r="L39" s="106" t="str">
        <f t="shared" si="12"/>
        <v/>
      </c>
      <c r="M39" s="105" t="str">
        <f t="shared" si="13"/>
        <v/>
      </c>
      <c r="N39" s="107">
        <f>IF(F39="","",IF(ISNUMBER(FIND(")",I39)),"20"&amp;SUBSTITUTE(RIGHT(SUBSTITUTE(LEFT(F39,SEARCH(")",F39)),LEFT(LEFT(F39,SEARCH(")",F39)),SEARCH("(",LEFT(F39,SEARCH(")",F39)))),""),3),")",""),VLOOKUP(I39,Breachs!B:D,3,FALSE)))</f>
        <v>2013</v>
      </c>
      <c r="O39" s="108" t="str">
        <f>IF(G39&lt;2,"",IF(G39&gt;2,IF(ISNUMBER(FIND(")",J39)),"20"&amp;SUBSTITUTE(SUBSTITUTE(LEFT(LEFT(SUBSTITUTE(F39,LEFT(F39,SEARCH(",",F39)),""),SEARCH(",",SUBSTITUTE(F39,LEFT(F39,SEARCH(",",F39)),""))),SEARCH(")",LEFT(SUBSTITUTE(F39,LEFT(F39,SEARCH(",",F39)),""),SEARCH(",",SUBSTITUTE(F39,LEFT(F39,SEARCH(",",F39)),""))))),LEFT(LEFT(LEFT(SUBSTITUTE(F39,LEFT(F39,SEARCH(",",F39)),""),SEARCH(",",SUBSTITUTE(F39,LEFT(F39,SEARCH(",",F39)),""))),SEARCH(")",LEFT(SUBSTITUTE(F39,LEFT(F39,SEARCH(",",F39)),""),SEARCH(",",SUBSTITUTE(F39,LEFT(F39,SEARCH(",",F39)),""))))),SEARCH("'",LEFT(LEFT(SUBSTITUTE(F39,LEFT(F39,SEARCH(",",F39)),""),SEARCH(",",SUBSTITUTE(F39,LEFT(F39,SEARCH(",",F39)),""))),SEARCH(")",LEFT(SUBSTITUTE(F39,LEFT(F39,SEARCH(",",F39)),""),SEARCH(",",SUBSTITUTE(F39,LEFT(F39,SEARCH(",",F39)),""))))))),""),")",""),VLOOKUP(J39,Breachs!B:D,3,FALSE)),IF(ISNUMBER(FIND(")",J39)),"20"&amp;SUBSTITUTE(LEFT(SUBSTITUTE(SUBSTITUTE(F39,LEFT(F39,SEARCH(",",F39)),""),LEFT(SUBSTITUTE(F39,LEFT(F39,SEARCH(",",F39)),""),SEARCH("'",SUBSTITUTE(F39,LEFT(F39,SEARCH(",",F39)),""))),""),SEARCH(")",SUBSTITUTE(SUBSTITUTE(F39,LEFT(F39,SEARCH(",",F39)),""),LEFT(SUBSTITUTE(F39,LEFT(F39,SEARCH(",",F39)),""),SEARCH("'",SUBSTITUTE(F39,LEFT(F39,SEARCH(",",F39)),""))),""))),")",""),VLOOKUP(J39,Breachs!B:D,3,FALSE))))</f>
        <v/>
      </c>
      <c r="P39" s="108" t="str">
        <f>IF(G39&lt;3,"",IF(G39&gt;3,IF(ISNUMBER(FIND(")",K39)),"20"&amp;SUBSTITUTE(SUBSTITUTE(LEFT(LEFT(SUBSTITUTE(SUBSTITUTE(F39,LEFT(F39,SEARCH(",",F39)),""),LEFT(SUBSTITUTE(F39,LEFT(F39,SEARCH(",",F39)),""),SEARCH(",",SUBSTITUTE(F39,LEFT(F39,SEARCH(",",F39)),""))),""),SEARCH(",",SUBSTITUTE(SUBSTITUTE(F39,LEFT(F39,SEARCH(",",F39)),""),LEFT(SUBSTITUTE(F39,LEFT(F39,SEARCH(",",F39)),""),SEARCH(",",SUBSTITUTE(F39,LEFT(F39,SEARCH(",",F39)),""))),""))),SEARCH(")",LEFT(SUBSTITUTE(SUBSTITUTE(F39,LEFT(F39,SEARCH(",",F39)),""),LEFT(SUBSTITUTE(F39,LEFT(F39,SEARCH(",",F39)),""),SEARCH(",",SUBSTITUTE(F39,LEFT(F39,SEARCH(",",F39)),""))),""),SEARCH(",",SUBSTITUTE(SUBSTITUTE(F39,LEFT(F39,SEARCH(",",F39)),""),LEFT(SUBSTITUTE(F39,LEFT(F39,SEARCH(",",F39)),""),SEARCH(",",SUBSTITUTE(F39,LEFT(F39,SEARCH(",",F39)),""))),""))))),LEFT(LEFT(LEFT(SUBSTITUTE(SUBSTITUTE(F39,LEFT(F39,SEARCH(",",F39)),""),LEFT(SUBSTITUTE(F39,LEFT(F39,SEARCH(",",F39)),""),SEARCH(",",SUBSTITUTE(F39,LEFT(F39,SEARCH(",",F39)),""))),""),SEARCH(",",SUBSTITUTE(SUBSTITUTE(F39,LEFT(F39,SEARCH(",",F39)),""),LEFT(SUBSTITUTE(F39,LEFT(F39,SEARCH(",",F39)),""),SEARCH(",",SUBSTITUTE(F39,LEFT(F39,SEARCH(",",F39)),""))),""))),SEARCH(")",LEFT(SUBSTITUTE(SUBSTITUTE(F39,LEFT(F39,SEARCH(",",F39)),""),LEFT(SUBSTITUTE(F39,LEFT(F39,SEARCH(",",F39)),""),SEARCH(",",SUBSTITUTE(F39,LEFT(F39,SEARCH(",",F39)),""))),""),SEARCH(",",SUBSTITUTE(SUBSTITUTE(F39,LEFT(F39,SEARCH(",",F39)),""),LEFT(SUBSTITUTE(F39,LEFT(F39,SEARCH(",",F39)),""),SEARCH(",",SUBSTITUTE(F39,LEFT(F39,SEARCH(",",F39)),""))),""))))),SEARCH("'",LEFT(LEFT(SUBSTITUTE(SUBSTITUTE(F39,LEFT(F39,SEARCH(",",F39)),""),LEFT(SUBSTITUTE(F39,LEFT(F39,SEARCH(",",F39)),""),SEARCH(",",SUBSTITUTE(F39,LEFT(F39,SEARCH(",",F39)),""))),""),SEARCH(",",SUBSTITUTE(SUBSTITUTE(F39,LEFT(F39,SEARCH(",",F39)),""),LEFT(SUBSTITUTE(F39,LEFT(F39,SEARCH(",",F39)),""),SEARCH(",",SUBSTITUTE(F39,LEFT(F39,SEARCH(",",F39)),""))),""))),SEARCH(")",LEFT(SUBSTITUTE(SUBSTITUTE(F39,LEFT(F39,SEARCH(",",F39)),""),LEFT(SUBSTITUTE(F39,LEFT(F39,SEARCH(",",F39)),""),SEARCH(",",SUBSTITUTE(F39,LEFT(F39,SEARCH(",",F39)),""))),""),SEARCH(",",SUBSTITUTE(SUBSTITUTE(F39,LEFT(F39,SEARCH(",",F39)),""),LEFT(SUBSTITUTE(F39,LEFT(F39,SEARCH(",",F39)),""),SEARCH(",",SUBSTITUTE(F39,LEFT(F39,SEARCH(",",F39)),""))),""))))))),""),")",""),VLOOKUP(K39,Breachs!B:D,3,FALSE)),IF(ISNUMBER(FIND(")",K39)),"20"&amp;SUBSTITUTE(SUBSTITUTE(LEFT(SUBSTITUTE(SUBSTITUTE(F39,LEFT(F39,SEARCH(",",F39)),""),LEFT(SUBSTITUTE(F39,LEFT(F39,SEARCH(",",F39)),""),SEARCH(",",SUBSTITUTE(F39,LEFT(F39,SEARCH(",",F39)),""))),""),SEARCH(")",SUBSTITUTE(SUBSTITUTE(F39,LEFT(F39,SEARCH(",",F39)),""),LEFT(SUBSTITUTE(F39,LEFT(F39,SEARCH(",",F39)),""),SEARCH(",",SUBSTITUTE(F39,LEFT(F39,SEARCH(",",F39)),""))),""))),LEFT(LEFT(SUBSTITUTE(SUBSTITUTE(F39,LEFT(F39,SEARCH(",",F39)),""),LEFT(SUBSTITUTE(F39,LEFT(F39,SEARCH(",",F39)),""),SEARCH(",",SUBSTITUTE(F39,LEFT(F39,SEARCH(",",F39)),""))),""),SEARCH(")",SUBSTITUTE(SUBSTITUTE(F39,LEFT(F39,SEARCH(",",F39)),""),LEFT(SUBSTITUTE(F39,LEFT(F39,SEARCH(",",F39)),""),SEARCH(",",SUBSTITUTE(F39,LEFT(F39,SEARCH(",",F39)),""))),""))),SEARCH("'",LEFT(SUBSTITUTE(SUBSTITUTE(F39,LEFT(F39,SEARCH(",",F39)),""),LEFT(SUBSTITUTE(F39,LEFT(F39,SEARCH(",",F39)),""),SEARCH(",",SUBSTITUTE(F39,LEFT(F39,SEARCH(",",F39)),""))),""),SEARCH(")",SUBSTITUTE(SUBSTITUTE(F39,LEFT(F39,SEARCH(",",F39)),""),LEFT(SUBSTITUTE(F39,LEFT(F39,SEARCH(",",F39)),""),SEARCH(",",SUBSTITUTE(F39,LEFT(F39,SEARCH(",",F39)),""))),""))))),""),")",""),VLOOKUP(K39,Breachs!B:D,3,FALSE))))</f>
        <v/>
      </c>
      <c r="Q39" s="108" t="str">
        <f>IF(G39&lt;4,"",IF(G39&gt;4,IF(ISNUMBER(FIND(")",L39)),"20"&amp;SUBSTITUTE(SUBSTITUTE(LEFT(SUBSTITUTE(SUBSTITUTE(SUBSTITUTE(L39,LEFT(L39,SEARCH(",",L39)),""),LEFT(SUBSTITUTE(L39,LEFT(L39,SEARCH(",",L39)),""),SEARCH(",",SUBSTITUTE(L39,LEFT(L39,SEARCH(",",L39)),""))),""),LEFT(SUBSTITUTE(SUBSTITUTE(L39,LEFT(L39,SEARCH(",",L39)),""),LEFT(SUBSTITUTE(L39,LEFT(L39,SEARCH(",",L39)),""),SEARCH(",",SUBSTITUTE(L39,LEFT(L39,SEARCH(",",L39)),""))),""),SEARCH(",",SUBSTITUTE(SUBSTITUTE(L39,LEFT(L39,SEARCH(",",L39)),""),LEFT(SUBSTITUTE(L39,LEFT(L39,SEARCH(",",L39)),""),SEARCH(",",SUBSTITUTE(L39,LEFT(L39,SEARCH(",",L39)),""))),""))),""),SEARCH(")",SUBSTITUTE(SUBSTITUTE(SUBSTITUTE(L39,LEFT(L39,SEARCH(",",L39)),""),LEFT(SUBSTITUTE(L39,LEFT(L39,SEARCH(",",L39)),""),SEARCH(",",SUBSTITUTE(L39,LEFT(L39,SEARCH(",",L39)),""))),""),LEFT(SUBSTITUTE(SUBSTITUTE(L39,LEFT(L39,SEARCH(",",L39)),""),LEFT(SUBSTITUTE(L39,LEFT(L39,SEARCH(",",L39)),""),SEARCH(",",SUBSTITUTE(L39,LEFT(L39,SEARCH(",",L39)),""))),""),SEARCH(",",SUBSTITUTE(SUBSTITUTE(L39,LEFT(L39,SEARCH(",",L39)),""),LEFT(SUBSTITUTE(L39,LEFT(L39,SEARCH(",",L39)),""),SEARCH(",",SUBSTITUTE(L39,LEFT(L39,SEARCH(",",L39)),""))),""))),""))),LEFT(LEFT(SUBSTITUTE(SUBSTITUTE(SUBSTITUTE(L39,LEFT(L39,SEARCH(",",L39)),""),LEFT(SUBSTITUTE(L39,LEFT(L39,SEARCH(",",L39)),""),SEARCH(",",SUBSTITUTE(L39,LEFT(L39,SEARCH(",",L39)),""))),""),LEFT(SUBSTITUTE(SUBSTITUTE(L39,LEFT(L39,SEARCH(",",L39)),""),LEFT(SUBSTITUTE(L39,LEFT(L39,SEARCH(",",L39)),""),SEARCH(",",SUBSTITUTE(L39,LEFT(L39,SEARCH(",",L39)),""))),""),SEARCH(",",SUBSTITUTE(SUBSTITUTE(L39,LEFT(L39,SEARCH(",",L39)),""),LEFT(SUBSTITUTE(L39,LEFT(L39,SEARCH(",",L39)),""),SEARCH(",",SUBSTITUTE(L39,LEFT(L39,SEARCH(",",L39)),""))),""))),""),SEARCH(")",SUBSTITUTE(SUBSTITUTE(SUBSTITUTE(L39,LEFT(L39,SEARCH(",",L39)),""),LEFT(SUBSTITUTE(L39,LEFT(L39,SEARCH(",",L39)),""),SEARCH(",",SUBSTITUTE(L39,LEFT(L39,SEARCH(",",L39)),""))),""),LEFT(SUBSTITUTE(SUBSTITUTE(L39,LEFT(L39,SEARCH(",",L39)),""),LEFT(SUBSTITUTE(L39,LEFT(L39,SEARCH(",",L39)),""),SEARCH(",",SUBSTITUTE(L39,LEFT(L39,SEARCH(",",L39)),""))),""),SEARCH(",",SUBSTITUTE(SUBSTITUTE(L39,LEFT(L39,SEARCH(",",L39)),""),LEFT(SUBSTITUTE(L39,LEFT(L39,SEARCH(",",L39)),""),SEARCH(",",SUBSTITUTE(L39,LEFT(L39,SEARCH(",",L39)),""))),""))),""))),SEARCH("'",LEFT(SUBSTITUTE(SUBSTITUTE(SUBSTITUTE(L39,LEFT(L39,SEARCH(",",L39)),""),LEFT(SUBSTITUTE(L39,LEFT(L39,SEARCH(",",L39)),""),SEARCH(",",SUBSTITUTE(L39,LEFT(L39,SEARCH(",",L39)),""))),""),LEFT(SUBSTITUTE(SUBSTITUTE(L39,LEFT(L39,SEARCH(",",L39)),""),LEFT(SUBSTITUTE(L39,LEFT(L39,SEARCH(",",L39)),""),SEARCH(",",SUBSTITUTE(L39,LEFT(L39,SEARCH(",",L39)),""))),""),SEARCH(",",SUBSTITUTE(SUBSTITUTE(L39,LEFT(L39,SEARCH(",",L39)),""),LEFT(SUBSTITUTE(L39,LEFT(L39,SEARCH(",",L39)),""),SEARCH(",",SUBSTITUTE(L39,LEFT(L39,SEARCH(",",L39)),""))),""))),""),SEARCH(")",SUBSTITUTE(SUBSTITUTE(SUBSTITUTE(L39,LEFT(L39,SEARCH(",",L39)),""),LEFT(SUBSTITUTE(L39,LEFT(L39,SEARCH(",",L39)),""),SEARCH(",",SUBSTITUTE(L39,LEFT(L39,SEARCH(",",L39)),""))),""),LEFT(SUBSTITUTE(SUBSTITUTE(L39,LEFT(L39,SEARCH(",",L39)),""),LEFT(SUBSTITUTE(L39,LEFT(L39,SEARCH(",",L39)),""),SEARCH(",",SUBSTITUTE(L39,LEFT(L39,SEARCH(",",L39)),""))),""),SEARCH(",",SUBSTITUTE(SUBSTITUTE(L39,LEFT(L39,SEARCH(",",L39)),""),LEFT(SUBSTITUTE(L39,LEFT(L39,SEARCH(",",L39)),""),SEARCH(",",SUBSTITUTE(L39,LEFT(L39,SEARCH(",",L39)),""))),""))),""))))),""),")",""),VLOOKUP(L39,Breachs!B:D,3,FALSE)),IF(ISNUMBER(FIND(")",L39)),"20"&amp;SUBSTITUTE(SUBSTITUTE(LEFT(SUBSTITUTE(SUBSTITUTE(SUBSTITUTE(L39,LEFT(L39,SEARCH(",",L39)),""),LEFT(SUBSTITUTE(L39,LEFT(L39,SEARCH(",",L39)),""),SEARCH(",",SUBSTITUTE(L39,LEFT(L39,SEARCH(",",L39)),""))),""),LEFT(SUBSTITUTE(SUBSTITUTE(L39,LEFT(L39,SEARCH(",",L39)),""),LEFT(SUBSTITUTE(L39,LEFT(L39,SEARCH(",",L39)),""),SEARCH(",",SUBSTITUTE(L39,LEFT(L39,SEARCH(",",L39)),""))),""),SEARCH(",",SUBSTITUTE(SUBSTITUTE(L39,LEFT(L39,SEARCH(",",L39)),""),LEFT(SUBSTITUTE(L39,LEFT(L39,SEARCH(",",L39)),""),SEARCH(",",SUBSTITUTE(L39,LEFT(L39,SEARCH(",",L39)),""))),""))),""),SEARCH(")",SUBSTITUTE(SUBSTITUTE(SUBSTITUTE(L39,LEFT(L39,SEARCH(",",L39)),""),LEFT(SUBSTITUTE(L39,LEFT(L39,SEARCH(",",L39)),""),SEARCH(",",SUBSTITUTE(L39,LEFT(L39,SEARCH(",",L39)),""))),""),LEFT(SUBSTITUTE(SUBSTITUTE(L39,LEFT(L39,SEARCH(",",L39)),""),LEFT(SUBSTITUTE(L39,LEFT(L39,SEARCH(",",L39)),""),SEARCH(",",SUBSTITUTE(L39,LEFT(L39,SEARCH(",",L39)),""))),""),SEARCH(",",SUBSTITUTE(SUBSTITUTE(L39,LEFT(L39,SEARCH(",",L39)),""),LEFT(SUBSTITUTE(L39,LEFT(L39,SEARCH(",",L39)),""),SEARCH(",",SUBSTITUTE(L39,LEFT(L39,SEARCH(",",L39)),""))),""))),""))),LEFT(LEFT(SUBSTITUTE(SUBSTITUTE(SUBSTITUTE(L39,LEFT(L39,SEARCH(",",L39)),""),LEFT(SUBSTITUTE(L39,LEFT(L39,SEARCH(",",L39)),""),SEARCH(",",SUBSTITUTE(L39,LEFT(L39,SEARCH(",",L39)),""))),""),LEFT(SUBSTITUTE(SUBSTITUTE(L39,LEFT(L39,SEARCH(",",L39)),""),LEFT(SUBSTITUTE(L39,LEFT(L39,SEARCH(",",L39)),""),SEARCH(",",SUBSTITUTE(L39,LEFT(L39,SEARCH(",",L39)),""))),""),SEARCH(",",SUBSTITUTE(SUBSTITUTE(L39,LEFT(L39,SEARCH(",",L39)),""),LEFT(SUBSTITUTE(L39,LEFT(L39,SEARCH(",",L39)),""),SEARCH(",",SUBSTITUTE(L39,LEFT(L39,SEARCH(",",L39)),""))),""))),""),SEARCH(")",SUBSTITUTE(SUBSTITUTE(SUBSTITUTE(L39,LEFT(L39,SEARCH(",",L39)),""),LEFT(SUBSTITUTE(L39,LEFT(L39,SEARCH(",",L39)),""),SEARCH(",",SUBSTITUTE(L39,LEFT(L39,SEARCH(",",L39)),""))),""),LEFT(SUBSTITUTE(SUBSTITUTE(L39,LEFT(L39,SEARCH(",",L39)),""),LEFT(SUBSTITUTE(L39,LEFT(L39,SEARCH(",",L39)),""),SEARCH(",",SUBSTITUTE(L39,LEFT(L39,SEARCH(",",L39)),""))),""),SEARCH(",",SUBSTITUTE(SUBSTITUTE(L39,LEFT(L39,SEARCH(",",L39)),""),LEFT(SUBSTITUTE(L39,LEFT(L39,SEARCH(",",L39)),""),SEARCH(",",SUBSTITUTE(L39,LEFT(L39,SEARCH(",",L39)),""))),""))),""))),SEARCH("'",LEFT(SUBSTITUTE(SUBSTITUTE(SUBSTITUTE(L39,LEFT(L39,SEARCH(",",L39)),""),LEFT(SUBSTITUTE(L39,LEFT(L39,SEARCH(",",L39)),""),SEARCH(",",SUBSTITUTE(L39,LEFT(L39,SEARCH(",",L39)),""))),""),LEFT(SUBSTITUTE(SUBSTITUTE(L39,LEFT(L39,SEARCH(",",L39)),""),LEFT(SUBSTITUTE(L39,LEFT(L39,SEARCH(",",L39)),""),SEARCH(",",SUBSTITUTE(L39,LEFT(L39,SEARCH(",",L39)),""))),""),SEARCH(",",SUBSTITUTE(SUBSTITUTE(L39,LEFT(L39,SEARCH(",",L39)),""),LEFT(SUBSTITUTE(L39,LEFT(L39,SEARCH(",",L39)),""),SEARCH(",",SUBSTITUTE(L39,LEFT(L39,SEARCH(",",L39)),""))),""))),""),SEARCH(")",SUBSTITUTE(SUBSTITUTE(SUBSTITUTE(L39,LEFT(L39,SEARCH(",",L39)),""),LEFT(SUBSTITUTE(L39,LEFT(L39,SEARCH(",",L39)),""),SEARCH(",",SUBSTITUTE(L39,LEFT(L39,SEARCH(",",L39)),""))),""),LEFT(SUBSTITUTE(SUBSTITUTE(L39,LEFT(L39,SEARCH(",",L39)),""),LEFT(SUBSTITUTE(L39,LEFT(L39,SEARCH(",",L39)),""),SEARCH(",",SUBSTITUTE(L39,LEFT(L39,SEARCH(",",L39)),""))),""),SEARCH(",",SUBSTITUTE(SUBSTITUTE(L39,LEFT(L39,SEARCH(",",L39)),""),LEFT(SUBSTITUTE(L39,LEFT(L39,SEARCH(",",L39)),""),SEARCH(",",SUBSTITUTE(L39,LEFT(L39,SEARCH(",",L39)),""))),""))),""))))),""),")",""),VLOOKUP(L39,Breachs!B:D,3,FALSE))))</f>
        <v/>
      </c>
      <c r="R39" s="108" t="str">
        <f>IF(G39=5,IF(ISNUMBER(FIND(")",M39)),"20"&amp;SUBSTITUTE(SUBSTITUTE(LEFT(SUBSTITUTE(SUBSTITUTE(SUBSTITUTE(S39,LEFT(S39,SEARCH(",",S39)),""),LEFT(SUBSTITUTE(S39,LEFT(S39,SEARCH(",",S39)),""),SEARCH(",",SUBSTITUTE(S39,LEFT(S39,SEARCH(",",S39)),""))),""),LEFT(SUBSTITUTE(SUBSTITUTE(S39,LEFT(S39,SEARCH(",",S39)),""),LEFT(SUBSTITUTE(S39,LEFT(S39,SEARCH(",",S39)),""),SEARCH(",",SUBSTITUTE(S39,LEFT(S39,SEARCH(",",S39)),""))),""),SEARCH(",",SUBSTITUTE(SUBSTITUTE(S39,LEFT(S39,SEARCH(",",S39)),""),LEFT(SUBSTITUTE(S39,LEFT(S39,SEARCH(",",S39)),""),SEARCH(",",SUBSTITUTE(S39,LEFT(S39,SEARCH(",",S39)),""))),""))),""),SEARCH(")",SUBSTITUTE(SUBSTITUTE(SUBSTITUTE(S39,LEFT(S39,SEARCH(",",S39)),""),LEFT(SUBSTITUTE(S39,LEFT(S39,SEARCH(",",S39)),""),SEARCH(",",SUBSTITUTE(S39,LEFT(S39,SEARCH(",",S39)),""))),""),LEFT(SUBSTITUTE(SUBSTITUTE(S39,LEFT(S39,SEARCH(",",S39)),""),LEFT(SUBSTITUTE(S39,LEFT(S39,SEARCH(",",S39)),""),SEARCH(",",SUBSTITUTE(S39,LEFT(S39,SEARCH(",",S39)),""))),""),SEARCH(",",SUBSTITUTE(SUBSTITUTE(S39,LEFT(S39,SEARCH(",",S39)),""),LEFT(SUBSTITUTE(S39,LEFT(S39,SEARCH(",",S39)),""),SEARCH(",",SUBSTITUTE(S39,LEFT(S39,SEARCH(",",S39)),""))),""))),""))),LEFT(LEFT(SUBSTITUTE(SUBSTITUTE(SUBSTITUTE(S39,LEFT(S39,SEARCH(",",S39)),""),LEFT(SUBSTITUTE(S39,LEFT(S39,SEARCH(",",S39)),""),SEARCH(",",SUBSTITUTE(S39,LEFT(S39,SEARCH(",",S39)),""))),""),LEFT(SUBSTITUTE(SUBSTITUTE(S39,LEFT(S39,SEARCH(",",S39)),""),LEFT(SUBSTITUTE(S39,LEFT(S39,SEARCH(",",S39)),""),SEARCH(",",SUBSTITUTE(S39,LEFT(S39,SEARCH(",",S39)),""))),""),SEARCH(",",SUBSTITUTE(SUBSTITUTE(S39,LEFT(S39,SEARCH(",",S39)),""),LEFT(SUBSTITUTE(S39,LEFT(S39,SEARCH(",",S39)),""),SEARCH(",",SUBSTITUTE(S39,LEFT(S39,SEARCH(",",S39)),""))),""))),""),SEARCH(")",SUBSTITUTE(SUBSTITUTE(SUBSTITUTE(S39,LEFT(S39,SEARCH(",",S39)),""),LEFT(SUBSTITUTE(S39,LEFT(S39,SEARCH(",",S39)),""),SEARCH(",",SUBSTITUTE(S39,LEFT(S39,SEARCH(",",S39)),""))),""),LEFT(SUBSTITUTE(SUBSTITUTE(S39,LEFT(S39,SEARCH(",",S39)),""),LEFT(SUBSTITUTE(S39,LEFT(S39,SEARCH(",",S39)),""),SEARCH(",",SUBSTITUTE(S39,LEFT(S39,SEARCH(",",S39)),""))),""),SEARCH(",",SUBSTITUTE(SUBSTITUTE(S39,LEFT(S39,SEARCH(",",S39)),""),LEFT(SUBSTITUTE(S39,LEFT(S39,SEARCH(",",S39)),""),SEARCH(",",SUBSTITUTE(S39,LEFT(S39,SEARCH(",",S39)),""))),""))),""))),SEARCH("'",LEFT(SUBSTITUTE(SUBSTITUTE(SUBSTITUTE(S39,LEFT(S39,SEARCH(",",S39)),""),LEFT(SUBSTITUTE(S39,LEFT(S39,SEARCH(",",S39)),""),SEARCH(",",SUBSTITUTE(S39,LEFT(S39,SEARCH(",",S39)),""))),""),LEFT(SUBSTITUTE(SUBSTITUTE(S39,LEFT(S39,SEARCH(",",S39)),""),LEFT(SUBSTITUTE(S39,LEFT(S39,SEARCH(",",S39)),""),SEARCH(",",SUBSTITUTE(S39,LEFT(S39,SEARCH(",",S39)),""))),""),SEARCH(",",SUBSTITUTE(SUBSTITUTE(S39,LEFT(S39,SEARCH(",",S39)),""),LEFT(SUBSTITUTE(S39,LEFT(S39,SEARCH(",",S39)),""),SEARCH(",",SUBSTITUTE(S39,LEFT(S39,SEARCH(",",S39)),""))),""))),""),SEARCH(")",SUBSTITUTE(SUBSTITUTE(SUBSTITUTE(S39,LEFT(S39,SEARCH(",",S39)),""),LEFT(SUBSTITUTE(S39,LEFT(S39,SEARCH(",",S39)),""),SEARCH(",",SUBSTITUTE(S39,LEFT(S39,SEARCH(",",S39)),""))),""),LEFT(SUBSTITUTE(SUBSTITUTE(S39,LEFT(S39,SEARCH(",",S39)),""),LEFT(SUBSTITUTE(S39,LEFT(S39,SEARCH(",",S39)),""),SEARCH(",",SUBSTITUTE(S39,LEFT(S39,SEARCH(",",S39)),""))),""),SEARCH(",",SUBSTITUTE(SUBSTITUTE(S39,LEFT(S39,SEARCH(",",S39)),""),LEFT(SUBSTITUTE(S39,LEFT(S39,SEARCH(",",S39)),""),SEARCH(",",SUBSTITUTE(S39,LEFT(S39,SEARCH(",",S39)),""))),""))),""))))),""),")",""),VLOOKUP(M39,Breachs!B:D,3,FALSE)),"")</f>
        <v/>
      </c>
      <c r="S39" s="108" t="e">
        <f t="shared" si="14"/>
        <v>#VALUE!</v>
      </c>
      <c r="T39" s="108" t="str">
        <f>IF(F39="","",IF(ISNUMBER(FIND("'",I39)),VLOOKUP(SUBSTITUTE(RIGHT(LEFT(I39,SEARCH("'",I39)),5)," '",""),Breachs!P:Q,2,FALSE),VLOOKUP(I39,Breachs!B:D,2,FALSE)))</f>
        <v>Outubro</v>
      </c>
      <c r="U39" s="108" t="str">
        <f>IF(G39&lt;2,"",IF(ISNUMBER(FIND("'",J39)),VLOOKUP(SUBSTITUTE(RIGHT(LEFT(J39,SEARCH("'",J39)),5)," '",""),Breachs!P:Q,2,FALSE),VLOOKUP(J39,Breachs!B:D,2,FALSE)))</f>
        <v/>
      </c>
      <c r="V39" s="107" t="str">
        <f>IF(G39&lt;3,"",IF(ISNUMBER(FIND("'",K39)),VLOOKUP(SUBSTITUTE(RIGHT(LEFT(K39,SEARCH("'",K39)),5)," '",""),Breachs!P:Q,2,FALSE),VLOOKUP(K39,Breachs!B:D,2,FALSE)))</f>
        <v/>
      </c>
      <c r="W39" s="107" t="str">
        <f>IF(G39&lt;4,"",IF(ISNUMBER(FIND("'",L39)),VLOOKUP(SUBSTITUTE(RIGHT(LEFT(L39,SEARCH("'",L39)),5)," '",""),Breachs!P:Q,2,FALSE),VLOOKUP(L39,Breachs!B:D,2,FALSE)))</f>
        <v/>
      </c>
      <c r="X39" s="107" t="str">
        <f>IF(G39&lt;5,"",IF(ISNUMBER(FIND("'",M39)),VLOOKUP(SUBSTITUTE(RIGHT(LEFT(M39,SEARCH("'",M39)),5)," '",""),Breachs!P:Q,2,FALSE),VLOOKUP(M39,Breachs!B:D,2,FALSE)))</f>
        <v/>
      </c>
      <c r="Y39" s="34" t="str">
        <f>IFERROR(VLOOKUP(B39,BGU!A:B,2),"")</f>
        <v>CRISTINA NOWICKI</v>
      </c>
      <c r="Z39" s="34" t="str">
        <f>TEXT(IFERROR(VLOOKUP(B39,BGU!A:C,3),""),"0000-000-000-0000")</f>
        <v>0010-093-021-1100</v>
      </c>
      <c r="AA39" s="34" t="str">
        <f t="shared" si="15"/>
        <v>0010</v>
      </c>
      <c r="AB39" s="34" t="str">
        <f>IFERROR(VLOOKUP(B39,BGU!A:F,6),"")</f>
        <v>00011</v>
      </c>
      <c r="AC39" s="34" t="str">
        <f>IFERROR(VLOOKUP(B39,BGU!A:G,7),"")</f>
        <v>ANALISTA</v>
      </c>
      <c r="AD39" s="34" t="str">
        <f t="shared" si="16"/>
        <v>093</v>
      </c>
    </row>
    <row r="40" spans="1:30" ht="15" customHeight="1" x14ac:dyDescent="0.25">
      <c r="A40" s="33" t="s">
        <v>333</v>
      </c>
      <c r="B40" s="34" t="s">
        <v>246</v>
      </c>
      <c r="C40" s="33" t="s">
        <v>65</v>
      </c>
      <c r="D40" s="34" t="s">
        <v>231</v>
      </c>
      <c r="E40" s="34" t="s">
        <v>322</v>
      </c>
      <c r="F40" s="33" t="s">
        <v>22</v>
      </c>
      <c r="G40" s="31">
        <f t="shared" si="10"/>
        <v>1</v>
      </c>
      <c r="H40" s="31" t="b">
        <f t="shared" si="7"/>
        <v>0</v>
      </c>
      <c r="I40" s="105" t="str">
        <f t="shared" si="8"/>
        <v>Adobe</v>
      </c>
      <c r="J40" s="105" t="str">
        <f t="shared" si="17"/>
        <v/>
      </c>
      <c r="K40" s="106" t="str">
        <f t="shared" si="11"/>
        <v/>
      </c>
      <c r="L40" s="106" t="str">
        <f t="shared" si="12"/>
        <v/>
      </c>
      <c r="M40" s="105" t="str">
        <f t="shared" si="13"/>
        <v/>
      </c>
      <c r="N40" s="107">
        <f>IF(F40="","",IF(ISNUMBER(FIND(")",I40)),"20"&amp;SUBSTITUTE(RIGHT(SUBSTITUTE(LEFT(F40,SEARCH(")",F40)),LEFT(LEFT(F40,SEARCH(")",F40)),SEARCH("(",LEFT(F40,SEARCH(")",F40)))),""),3),")",""),VLOOKUP(I40,Breachs!B:D,3,FALSE)))</f>
        <v>2013</v>
      </c>
      <c r="O40" s="108" t="str">
        <f>IF(G40&lt;2,"",IF(G40&gt;2,IF(ISNUMBER(FIND(")",J40)),"20"&amp;SUBSTITUTE(SUBSTITUTE(LEFT(LEFT(SUBSTITUTE(F40,LEFT(F40,SEARCH(",",F40)),""),SEARCH(",",SUBSTITUTE(F40,LEFT(F40,SEARCH(",",F40)),""))),SEARCH(")",LEFT(SUBSTITUTE(F40,LEFT(F40,SEARCH(",",F40)),""),SEARCH(",",SUBSTITUTE(F40,LEFT(F40,SEARCH(",",F40)),""))))),LEFT(LEFT(LEFT(SUBSTITUTE(F40,LEFT(F40,SEARCH(",",F40)),""),SEARCH(",",SUBSTITUTE(F40,LEFT(F40,SEARCH(",",F40)),""))),SEARCH(")",LEFT(SUBSTITUTE(F40,LEFT(F40,SEARCH(",",F40)),""),SEARCH(",",SUBSTITUTE(F40,LEFT(F40,SEARCH(",",F40)),""))))),SEARCH("'",LEFT(LEFT(SUBSTITUTE(F40,LEFT(F40,SEARCH(",",F40)),""),SEARCH(",",SUBSTITUTE(F40,LEFT(F40,SEARCH(",",F40)),""))),SEARCH(")",LEFT(SUBSTITUTE(F40,LEFT(F40,SEARCH(",",F40)),""),SEARCH(",",SUBSTITUTE(F40,LEFT(F40,SEARCH(",",F40)),""))))))),""),")",""),VLOOKUP(J40,Breachs!B:D,3,FALSE)),IF(ISNUMBER(FIND(")",J40)),"20"&amp;SUBSTITUTE(LEFT(SUBSTITUTE(SUBSTITUTE(F40,LEFT(F40,SEARCH(",",F40)),""),LEFT(SUBSTITUTE(F40,LEFT(F40,SEARCH(",",F40)),""),SEARCH("'",SUBSTITUTE(F40,LEFT(F40,SEARCH(",",F40)),""))),""),SEARCH(")",SUBSTITUTE(SUBSTITUTE(F40,LEFT(F40,SEARCH(",",F40)),""),LEFT(SUBSTITUTE(F40,LEFT(F40,SEARCH(",",F40)),""),SEARCH("'",SUBSTITUTE(F40,LEFT(F40,SEARCH(",",F40)),""))),""))),")",""),VLOOKUP(J40,Breachs!B:D,3,FALSE))))</f>
        <v/>
      </c>
      <c r="P40" s="108" t="str">
        <f>IF(G40&lt;3,"",IF(G40&gt;3,IF(ISNUMBER(FIND(")",K40)),"20"&amp;SUBSTITUTE(SUBSTITUTE(LEFT(LEFT(SUBSTITUTE(SUBSTITUTE(F40,LEFT(F40,SEARCH(",",F40)),""),LEFT(SUBSTITUTE(F40,LEFT(F40,SEARCH(",",F40)),""),SEARCH(",",SUBSTITUTE(F40,LEFT(F40,SEARCH(",",F40)),""))),""),SEARCH(",",SUBSTITUTE(SUBSTITUTE(F40,LEFT(F40,SEARCH(",",F40)),""),LEFT(SUBSTITUTE(F40,LEFT(F40,SEARCH(",",F40)),""),SEARCH(",",SUBSTITUTE(F40,LEFT(F40,SEARCH(",",F40)),""))),""))),SEARCH(")",LEFT(SUBSTITUTE(SUBSTITUTE(F40,LEFT(F40,SEARCH(",",F40)),""),LEFT(SUBSTITUTE(F40,LEFT(F40,SEARCH(",",F40)),""),SEARCH(",",SUBSTITUTE(F40,LEFT(F40,SEARCH(",",F40)),""))),""),SEARCH(",",SUBSTITUTE(SUBSTITUTE(F40,LEFT(F40,SEARCH(",",F40)),""),LEFT(SUBSTITUTE(F40,LEFT(F40,SEARCH(",",F40)),""),SEARCH(",",SUBSTITUTE(F40,LEFT(F40,SEARCH(",",F40)),""))),""))))),LEFT(LEFT(LEFT(SUBSTITUTE(SUBSTITUTE(F40,LEFT(F40,SEARCH(",",F40)),""),LEFT(SUBSTITUTE(F40,LEFT(F40,SEARCH(",",F40)),""),SEARCH(",",SUBSTITUTE(F40,LEFT(F40,SEARCH(",",F40)),""))),""),SEARCH(",",SUBSTITUTE(SUBSTITUTE(F40,LEFT(F40,SEARCH(",",F40)),""),LEFT(SUBSTITUTE(F40,LEFT(F40,SEARCH(",",F40)),""),SEARCH(",",SUBSTITUTE(F40,LEFT(F40,SEARCH(",",F40)),""))),""))),SEARCH(")",LEFT(SUBSTITUTE(SUBSTITUTE(F40,LEFT(F40,SEARCH(",",F40)),""),LEFT(SUBSTITUTE(F40,LEFT(F40,SEARCH(",",F40)),""),SEARCH(",",SUBSTITUTE(F40,LEFT(F40,SEARCH(",",F40)),""))),""),SEARCH(",",SUBSTITUTE(SUBSTITUTE(F40,LEFT(F40,SEARCH(",",F40)),""),LEFT(SUBSTITUTE(F40,LEFT(F40,SEARCH(",",F40)),""),SEARCH(",",SUBSTITUTE(F40,LEFT(F40,SEARCH(",",F40)),""))),""))))),SEARCH("'",LEFT(LEFT(SUBSTITUTE(SUBSTITUTE(F40,LEFT(F40,SEARCH(",",F40)),""),LEFT(SUBSTITUTE(F40,LEFT(F40,SEARCH(",",F40)),""),SEARCH(",",SUBSTITUTE(F40,LEFT(F40,SEARCH(",",F40)),""))),""),SEARCH(",",SUBSTITUTE(SUBSTITUTE(F40,LEFT(F40,SEARCH(",",F40)),""),LEFT(SUBSTITUTE(F40,LEFT(F40,SEARCH(",",F40)),""),SEARCH(",",SUBSTITUTE(F40,LEFT(F40,SEARCH(",",F40)),""))),""))),SEARCH(")",LEFT(SUBSTITUTE(SUBSTITUTE(F40,LEFT(F40,SEARCH(",",F40)),""),LEFT(SUBSTITUTE(F40,LEFT(F40,SEARCH(",",F40)),""),SEARCH(",",SUBSTITUTE(F40,LEFT(F40,SEARCH(",",F40)),""))),""),SEARCH(",",SUBSTITUTE(SUBSTITUTE(F40,LEFT(F40,SEARCH(",",F40)),""),LEFT(SUBSTITUTE(F40,LEFT(F40,SEARCH(",",F40)),""),SEARCH(",",SUBSTITUTE(F40,LEFT(F40,SEARCH(",",F40)),""))),""))))))),""),")",""),VLOOKUP(K40,Breachs!B:D,3,FALSE)),IF(ISNUMBER(FIND(")",K40)),"20"&amp;SUBSTITUTE(SUBSTITUTE(LEFT(SUBSTITUTE(SUBSTITUTE(F40,LEFT(F40,SEARCH(",",F40)),""),LEFT(SUBSTITUTE(F40,LEFT(F40,SEARCH(",",F40)),""),SEARCH(",",SUBSTITUTE(F40,LEFT(F40,SEARCH(",",F40)),""))),""),SEARCH(")",SUBSTITUTE(SUBSTITUTE(F40,LEFT(F40,SEARCH(",",F40)),""),LEFT(SUBSTITUTE(F40,LEFT(F40,SEARCH(",",F40)),""),SEARCH(",",SUBSTITUTE(F40,LEFT(F40,SEARCH(",",F40)),""))),""))),LEFT(LEFT(SUBSTITUTE(SUBSTITUTE(F40,LEFT(F40,SEARCH(",",F40)),""),LEFT(SUBSTITUTE(F40,LEFT(F40,SEARCH(",",F40)),""),SEARCH(",",SUBSTITUTE(F40,LEFT(F40,SEARCH(",",F40)),""))),""),SEARCH(")",SUBSTITUTE(SUBSTITUTE(F40,LEFT(F40,SEARCH(",",F40)),""),LEFT(SUBSTITUTE(F40,LEFT(F40,SEARCH(",",F40)),""),SEARCH(",",SUBSTITUTE(F40,LEFT(F40,SEARCH(",",F40)),""))),""))),SEARCH("'",LEFT(SUBSTITUTE(SUBSTITUTE(F40,LEFT(F40,SEARCH(",",F40)),""),LEFT(SUBSTITUTE(F40,LEFT(F40,SEARCH(",",F40)),""),SEARCH(",",SUBSTITUTE(F40,LEFT(F40,SEARCH(",",F40)),""))),""),SEARCH(")",SUBSTITUTE(SUBSTITUTE(F40,LEFT(F40,SEARCH(",",F40)),""),LEFT(SUBSTITUTE(F40,LEFT(F40,SEARCH(",",F40)),""),SEARCH(",",SUBSTITUTE(F40,LEFT(F40,SEARCH(",",F40)),""))),""))))),""),")",""),VLOOKUP(K40,Breachs!B:D,3,FALSE))))</f>
        <v/>
      </c>
      <c r="Q40" s="108" t="str">
        <f>IF(G40&lt;4,"",IF(G40&gt;4,IF(ISNUMBER(FIND(")",L40)),"20"&amp;SUBSTITUTE(SUBSTITUTE(LEFT(SUBSTITUTE(SUBSTITUTE(SUBSTITUTE(L40,LEFT(L40,SEARCH(",",L40)),""),LEFT(SUBSTITUTE(L40,LEFT(L40,SEARCH(",",L40)),""),SEARCH(",",SUBSTITUTE(L40,LEFT(L40,SEARCH(",",L40)),""))),""),LEFT(SUBSTITUTE(SUBSTITUTE(L40,LEFT(L40,SEARCH(",",L40)),""),LEFT(SUBSTITUTE(L40,LEFT(L40,SEARCH(",",L40)),""),SEARCH(",",SUBSTITUTE(L40,LEFT(L40,SEARCH(",",L40)),""))),""),SEARCH(",",SUBSTITUTE(SUBSTITUTE(L40,LEFT(L40,SEARCH(",",L40)),""),LEFT(SUBSTITUTE(L40,LEFT(L40,SEARCH(",",L40)),""),SEARCH(",",SUBSTITUTE(L40,LEFT(L40,SEARCH(",",L40)),""))),""))),""),SEARCH(")",SUBSTITUTE(SUBSTITUTE(SUBSTITUTE(L40,LEFT(L40,SEARCH(",",L40)),""),LEFT(SUBSTITUTE(L40,LEFT(L40,SEARCH(",",L40)),""),SEARCH(",",SUBSTITUTE(L40,LEFT(L40,SEARCH(",",L40)),""))),""),LEFT(SUBSTITUTE(SUBSTITUTE(L40,LEFT(L40,SEARCH(",",L40)),""),LEFT(SUBSTITUTE(L40,LEFT(L40,SEARCH(",",L40)),""),SEARCH(",",SUBSTITUTE(L40,LEFT(L40,SEARCH(",",L40)),""))),""),SEARCH(",",SUBSTITUTE(SUBSTITUTE(L40,LEFT(L40,SEARCH(",",L40)),""),LEFT(SUBSTITUTE(L40,LEFT(L40,SEARCH(",",L40)),""),SEARCH(",",SUBSTITUTE(L40,LEFT(L40,SEARCH(",",L40)),""))),""))),""))),LEFT(LEFT(SUBSTITUTE(SUBSTITUTE(SUBSTITUTE(L40,LEFT(L40,SEARCH(",",L40)),""),LEFT(SUBSTITUTE(L40,LEFT(L40,SEARCH(",",L40)),""),SEARCH(",",SUBSTITUTE(L40,LEFT(L40,SEARCH(",",L40)),""))),""),LEFT(SUBSTITUTE(SUBSTITUTE(L40,LEFT(L40,SEARCH(",",L40)),""),LEFT(SUBSTITUTE(L40,LEFT(L40,SEARCH(",",L40)),""),SEARCH(",",SUBSTITUTE(L40,LEFT(L40,SEARCH(",",L40)),""))),""),SEARCH(",",SUBSTITUTE(SUBSTITUTE(L40,LEFT(L40,SEARCH(",",L40)),""),LEFT(SUBSTITUTE(L40,LEFT(L40,SEARCH(",",L40)),""),SEARCH(",",SUBSTITUTE(L40,LEFT(L40,SEARCH(",",L40)),""))),""))),""),SEARCH(")",SUBSTITUTE(SUBSTITUTE(SUBSTITUTE(L40,LEFT(L40,SEARCH(",",L40)),""),LEFT(SUBSTITUTE(L40,LEFT(L40,SEARCH(",",L40)),""),SEARCH(",",SUBSTITUTE(L40,LEFT(L40,SEARCH(",",L40)),""))),""),LEFT(SUBSTITUTE(SUBSTITUTE(L40,LEFT(L40,SEARCH(",",L40)),""),LEFT(SUBSTITUTE(L40,LEFT(L40,SEARCH(",",L40)),""),SEARCH(",",SUBSTITUTE(L40,LEFT(L40,SEARCH(",",L40)),""))),""),SEARCH(",",SUBSTITUTE(SUBSTITUTE(L40,LEFT(L40,SEARCH(",",L40)),""),LEFT(SUBSTITUTE(L40,LEFT(L40,SEARCH(",",L40)),""),SEARCH(",",SUBSTITUTE(L40,LEFT(L40,SEARCH(",",L40)),""))),""))),""))),SEARCH("'",LEFT(SUBSTITUTE(SUBSTITUTE(SUBSTITUTE(L40,LEFT(L40,SEARCH(",",L40)),""),LEFT(SUBSTITUTE(L40,LEFT(L40,SEARCH(",",L40)),""),SEARCH(",",SUBSTITUTE(L40,LEFT(L40,SEARCH(",",L40)),""))),""),LEFT(SUBSTITUTE(SUBSTITUTE(L40,LEFT(L40,SEARCH(",",L40)),""),LEFT(SUBSTITUTE(L40,LEFT(L40,SEARCH(",",L40)),""),SEARCH(",",SUBSTITUTE(L40,LEFT(L40,SEARCH(",",L40)),""))),""),SEARCH(",",SUBSTITUTE(SUBSTITUTE(L40,LEFT(L40,SEARCH(",",L40)),""),LEFT(SUBSTITUTE(L40,LEFT(L40,SEARCH(",",L40)),""),SEARCH(",",SUBSTITUTE(L40,LEFT(L40,SEARCH(",",L40)),""))),""))),""),SEARCH(")",SUBSTITUTE(SUBSTITUTE(SUBSTITUTE(L40,LEFT(L40,SEARCH(",",L40)),""),LEFT(SUBSTITUTE(L40,LEFT(L40,SEARCH(",",L40)),""),SEARCH(",",SUBSTITUTE(L40,LEFT(L40,SEARCH(",",L40)),""))),""),LEFT(SUBSTITUTE(SUBSTITUTE(L40,LEFT(L40,SEARCH(",",L40)),""),LEFT(SUBSTITUTE(L40,LEFT(L40,SEARCH(",",L40)),""),SEARCH(",",SUBSTITUTE(L40,LEFT(L40,SEARCH(",",L40)),""))),""),SEARCH(",",SUBSTITUTE(SUBSTITUTE(L40,LEFT(L40,SEARCH(",",L40)),""),LEFT(SUBSTITUTE(L40,LEFT(L40,SEARCH(",",L40)),""),SEARCH(",",SUBSTITUTE(L40,LEFT(L40,SEARCH(",",L40)),""))),""))),""))))),""),")",""),VLOOKUP(L40,Breachs!B:D,3,FALSE)),IF(ISNUMBER(FIND(")",L40)),"20"&amp;SUBSTITUTE(SUBSTITUTE(LEFT(SUBSTITUTE(SUBSTITUTE(SUBSTITUTE(L40,LEFT(L40,SEARCH(",",L40)),""),LEFT(SUBSTITUTE(L40,LEFT(L40,SEARCH(",",L40)),""),SEARCH(",",SUBSTITUTE(L40,LEFT(L40,SEARCH(",",L40)),""))),""),LEFT(SUBSTITUTE(SUBSTITUTE(L40,LEFT(L40,SEARCH(",",L40)),""),LEFT(SUBSTITUTE(L40,LEFT(L40,SEARCH(",",L40)),""),SEARCH(",",SUBSTITUTE(L40,LEFT(L40,SEARCH(",",L40)),""))),""),SEARCH(",",SUBSTITUTE(SUBSTITUTE(L40,LEFT(L40,SEARCH(",",L40)),""),LEFT(SUBSTITUTE(L40,LEFT(L40,SEARCH(",",L40)),""),SEARCH(",",SUBSTITUTE(L40,LEFT(L40,SEARCH(",",L40)),""))),""))),""),SEARCH(")",SUBSTITUTE(SUBSTITUTE(SUBSTITUTE(L40,LEFT(L40,SEARCH(",",L40)),""),LEFT(SUBSTITUTE(L40,LEFT(L40,SEARCH(",",L40)),""),SEARCH(",",SUBSTITUTE(L40,LEFT(L40,SEARCH(",",L40)),""))),""),LEFT(SUBSTITUTE(SUBSTITUTE(L40,LEFT(L40,SEARCH(",",L40)),""),LEFT(SUBSTITUTE(L40,LEFT(L40,SEARCH(",",L40)),""),SEARCH(",",SUBSTITUTE(L40,LEFT(L40,SEARCH(",",L40)),""))),""),SEARCH(",",SUBSTITUTE(SUBSTITUTE(L40,LEFT(L40,SEARCH(",",L40)),""),LEFT(SUBSTITUTE(L40,LEFT(L40,SEARCH(",",L40)),""),SEARCH(",",SUBSTITUTE(L40,LEFT(L40,SEARCH(",",L40)),""))),""))),""))),LEFT(LEFT(SUBSTITUTE(SUBSTITUTE(SUBSTITUTE(L40,LEFT(L40,SEARCH(",",L40)),""),LEFT(SUBSTITUTE(L40,LEFT(L40,SEARCH(",",L40)),""),SEARCH(",",SUBSTITUTE(L40,LEFT(L40,SEARCH(",",L40)),""))),""),LEFT(SUBSTITUTE(SUBSTITUTE(L40,LEFT(L40,SEARCH(",",L40)),""),LEFT(SUBSTITUTE(L40,LEFT(L40,SEARCH(",",L40)),""),SEARCH(",",SUBSTITUTE(L40,LEFT(L40,SEARCH(",",L40)),""))),""),SEARCH(",",SUBSTITUTE(SUBSTITUTE(L40,LEFT(L40,SEARCH(",",L40)),""),LEFT(SUBSTITUTE(L40,LEFT(L40,SEARCH(",",L40)),""),SEARCH(",",SUBSTITUTE(L40,LEFT(L40,SEARCH(",",L40)),""))),""))),""),SEARCH(")",SUBSTITUTE(SUBSTITUTE(SUBSTITUTE(L40,LEFT(L40,SEARCH(",",L40)),""),LEFT(SUBSTITUTE(L40,LEFT(L40,SEARCH(",",L40)),""),SEARCH(",",SUBSTITUTE(L40,LEFT(L40,SEARCH(",",L40)),""))),""),LEFT(SUBSTITUTE(SUBSTITUTE(L40,LEFT(L40,SEARCH(",",L40)),""),LEFT(SUBSTITUTE(L40,LEFT(L40,SEARCH(",",L40)),""),SEARCH(",",SUBSTITUTE(L40,LEFT(L40,SEARCH(",",L40)),""))),""),SEARCH(",",SUBSTITUTE(SUBSTITUTE(L40,LEFT(L40,SEARCH(",",L40)),""),LEFT(SUBSTITUTE(L40,LEFT(L40,SEARCH(",",L40)),""),SEARCH(",",SUBSTITUTE(L40,LEFT(L40,SEARCH(",",L40)),""))),""))),""))),SEARCH("'",LEFT(SUBSTITUTE(SUBSTITUTE(SUBSTITUTE(L40,LEFT(L40,SEARCH(",",L40)),""),LEFT(SUBSTITUTE(L40,LEFT(L40,SEARCH(",",L40)),""),SEARCH(",",SUBSTITUTE(L40,LEFT(L40,SEARCH(",",L40)),""))),""),LEFT(SUBSTITUTE(SUBSTITUTE(L40,LEFT(L40,SEARCH(",",L40)),""),LEFT(SUBSTITUTE(L40,LEFT(L40,SEARCH(",",L40)),""),SEARCH(",",SUBSTITUTE(L40,LEFT(L40,SEARCH(",",L40)),""))),""),SEARCH(",",SUBSTITUTE(SUBSTITUTE(L40,LEFT(L40,SEARCH(",",L40)),""),LEFT(SUBSTITUTE(L40,LEFT(L40,SEARCH(",",L40)),""),SEARCH(",",SUBSTITUTE(L40,LEFT(L40,SEARCH(",",L40)),""))),""))),""),SEARCH(")",SUBSTITUTE(SUBSTITUTE(SUBSTITUTE(L40,LEFT(L40,SEARCH(",",L40)),""),LEFT(SUBSTITUTE(L40,LEFT(L40,SEARCH(",",L40)),""),SEARCH(",",SUBSTITUTE(L40,LEFT(L40,SEARCH(",",L40)),""))),""),LEFT(SUBSTITUTE(SUBSTITUTE(L40,LEFT(L40,SEARCH(",",L40)),""),LEFT(SUBSTITUTE(L40,LEFT(L40,SEARCH(",",L40)),""),SEARCH(",",SUBSTITUTE(L40,LEFT(L40,SEARCH(",",L40)),""))),""),SEARCH(",",SUBSTITUTE(SUBSTITUTE(L40,LEFT(L40,SEARCH(",",L40)),""),LEFT(SUBSTITUTE(L40,LEFT(L40,SEARCH(",",L40)),""),SEARCH(",",SUBSTITUTE(L40,LEFT(L40,SEARCH(",",L40)),""))),""))),""))))),""),")",""),VLOOKUP(L40,Breachs!B:D,3,FALSE))))</f>
        <v/>
      </c>
      <c r="R40" s="108" t="str">
        <f>IF(G40=5,IF(ISNUMBER(FIND(")",M40)),"20"&amp;SUBSTITUTE(SUBSTITUTE(LEFT(SUBSTITUTE(SUBSTITUTE(SUBSTITUTE(S40,LEFT(S40,SEARCH(",",S40)),""),LEFT(SUBSTITUTE(S40,LEFT(S40,SEARCH(",",S40)),""),SEARCH(",",SUBSTITUTE(S40,LEFT(S40,SEARCH(",",S40)),""))),""),LEFT(SUBSTITUTE(SUBSTITUTE(S40,LEFT(S40,SEARCH(",",S40)),""),LEFT(SUBSTITUTE(S40,LEFT(S40,SEARCH(",",S40)),""),SEARCH(",",SUBSTITUTE(S40,LEFT(S40,SEARCH(",",S40)),""))),""),SEARCH(",",SUBSTITUTE(SUBSTITUTE(S40,LEFT(S40,SEARCH(",",S40)),""),LEFT(SUBSTITUTE(S40,LEFT(S40,SEARCH(",",S40)),""),SEARCH(",",SUBSTITUTE(S40,LEFT(S40,SEARCH(",",S40)),""))),""))),""),SEARCH(")",SUBSTITUTE(SUBSTITUTE(SUBSTITUTE(S40,LEFT(S40,SEARCH(",",S40)),""),LEFT(SUBSTITUTE(S40,LEFT(S40,SEARCH(",",S40)),""),SEARCH(",",SUBSTITUTE(S40,LEFT(S40,SEARCH(",",S40)),""))),""),LEFT(SUBSTITUTE(SUBSTITUTE(S40,LEFT(S40,SEARCH(",",S40)),""),LEFT(SUBSTITUTE(S40,LEFT(S40,SEARCH(",",S40)),""),SEARCH(",",SUBSTITUTE(S40,LEFT(S40,SEARCH(",",S40)),""))),""),SEARCH(",",SUBSTITUTE(SUBSTITUTE(S40,LEFT(S40,SEARCH(",",S40)),""),LEFT(SUBSTITUTE(S40,LEFT(S40,SEARCH(",",S40)),""),SEARCH(",",SUBSTITUTE(S40,LEFT(S40,SEARCH(",",S40)),""))),""))),""))),LEFT(LEFT(SUBSTITUTE(SUBSTITUTE(SUBSTITUTE(S40,LEFT(S40,SEARCH(",",S40)),""),LEFT(SUBSTITUTE(S40,LEFT(S40,SEARCH(",",S40)),""),SEARCH(",",SUBSTITUTE(S40,LEFT(S40,SEARCH(",",S40)),""))),""),LEFT(SUBSTITUTE(SUBSTITUTE(S40,LEFT(S40,SEARCH(",",S40)),""),LEFT(SUBSTITUTE(S40,LEFT(S40,SEARCH(",",S40)),""),SEARCH(",",SUBSTITUTE(S40,LEFT(S40,SEARCH(",",S40)),""))),""),SEARCH(",",SUBSTITUTE(SUBSTITUTE(S40,LEFT(S40,SEARCH(",",S40)),""),LEFT(SUBSTITUTE(S40,LEFT(S40,SEARCH(",",S40)),""),SEARCH(",",SUBSTITUTE(S40,LEFT(S40,SEARCH(",",S40)),""))),""))),""),SEARCH(")",SUBSTITUTE(SUBSTITUTE(SUBSTITUTE(S40,LEFT(S40,SEARCH(",",S40)),""),LEFT(SUBSTITUTE(S40,LEFT(S40,SEARCH(",",S40)),""),SEARCH(",",SUBSTITUTE(S40,LEFT(S40,SEARCH(",",S40)),""))),""),LEFT(SUBSTITUTE(SUBSTITUTE(S40,LEFT(S40,SEARCH(",",S40)),""),LEFT(SUBSTITUTE(S40,LEFT(S40,SEARCH(",",S40)),""),SEARCH(",",SUBSTITUTE(S40,LEFT(S40,SEARCH(",",S40)),""))),""),SEARCH(",",SUBSTITUTE(SUBSTITUTE(S40,LEFT(S40,SEARCH(",",S40)),""),LEFT(SUBSTITUTE(S40,LEFT(S40,SEARCH(",",S40)),""),SEARCH(",",SUBSTITUTE(S40,LEFT(S40,SEARCH(",",S40)),""))),""))),""))),SEARCH("'",LEFT(SUBSTITUTE(SUBSTITUTE(SUBSTITUTE(S40,LEFT(S40,SEARCH(",",S40)),""),LEFT(SUBSTITUTE(S40,LEFT(S40,SEARCH(",",S40)),""),SEARCH(",",SUBSTITUTE(S40,LEFT(S40,SEARCH(",",S40)),""))),""),LEFT(SUBSTITUTE(SUBSTITUTE(S40,LEFT(S40,SEARCH(",",S40)),""),LEFT(SUBSTITUTE(S40,LEFT(S40,SEARCH(",",S40)),""),SEARCH(",",SUBSTITUTE(S40,LEFT(S40,SEARCH(",",S40)),""))),""),SEARCH(",",SUBSTITUTE(SUBSTITUTE(S40,LEFT(S40,SEARCH(",",S40)),""),LEFT(SUBSTITUTE(S40,LEFT(S40,SEARCH(",",S40)),""),SEARCH(",",SUBSTITUTE(S40,LEFT(S40,SEARCH(",",S40)),""))),""))),""),SEARCH(")",SUBSTITUTE(SUBSTITUTE(SUBSTITUTE(S40,LEFT(S40,SEARCH(",",S40)),""),LEFT(SUBSTITUTE(S40,LEFT(S40,SEARCH(",",S40)),""),SEARCH(",",SUBSTITUTE(S40,LEFT(S40,SEARCH(",",S40)),""))),""),LEFT(SUBSTITUTE(SUBSTITUTE(S40,LEFT(S40,SEARCH(",",S40)),""),LEFT(SUBSTITUTE(S40,LEFT(S40,SEARCH(",",S40)),""),SEARCH(",",SUBSTITUTE(S40,LEFT(S40,SEARCH(",",S40)),""))),""),SEARCH(",",SUBSTITUTE(SUBSTITUTE(S40,LEFT(S40,SEARCH(",",S40)),""),LEFT(SUBSTITUTE(S40,LEFT(S40,SEARCH(",",S40)),""),SEARCH(",",SUBSTITUTE(S40,LEFT(S40,SEARCH(",",S40)),""))),""))),""))))),""),")",""),VLOOKUP(M40,Breachs!B:D,3,FALSE)),"")</f>
        <v/>
      </c>
      <c r="S40" s="108" t="e">
        <f t="shared" si="14"/>
        <v>#VALUE!</v>
      </c>
      <c r="T40" s="108" t="str">
        <f>IF(F40="","",IF(ISNUMBER(FIND("'",I40)),VLOOKUP(SUBSTITUTE(RIGHT(LEFT(I40,SEARCH("'",I40)),5)," '",""),Breachs!P:Q,2,FALSE),VLOOKUP(I40,Breachs!B:D,2,FALSE)))</f>
        <v>Outubro</v>
      </c>
      <c r="U40" s="108" t="str">
        <f>IF(G40&lt;2,"",IF(ISNUMBER(FIND("'",J40)),VLOOKUP(SUBSTITUTE(RIGHT(LEFT(J40,SEARCH("'",J40)),5)," '",""),Breachs!P:Q,2,FALSE),VLOOKUP(J40,Breachs!B:D,2,FALSE)))</f>
        <v/>
      </c>
      <c r="V40" s="107" t="str">
        <f>IF(G40&lt;3,"",IF(ISNUMBER(FIND("'",K40)),VLOOKUP(SUBSTITUTE(RIGHT(LEFT(K40,SEARCH("'",K40)),5)," '",""),Breachs!P:Q,2,FALSE),VLOOKUP(K40,Breachs!B:D,2,FALSE)))</f>
        <v/>
      </c>
      <c r="W40" s="107" t="str">
        <f>IF(G40&lt;4,"",IF(ISNUMBER(FIND("'",L40)),VLOOKUP(SUBSTITUTE(RIGHT(LEFT(L40,SEARCH("'",L40)),5)," '",""),Breachs!P:Q,2,FALSE),VLOOKUP(L40,Breachs!B:D,2,FALSE)))</f>
        <v/>
      </c>
      <c r="X40" s="107" t="str">
        <f>IF(G40&lt;5,"",IF(ISNUMBER(FIND("'",M40)),VLOOKUP(SUBSTITUTE(RIGHT(LEFT(M40,SEARCH("'",M40)),5)," '",""),Breachs!P:Q,2,FALSE),VLOOKUP(M40,Breachs!B:D,2,FALSE)))</f>
        <v/>
      </c>
      <c r="Y40" s="34" t="str">
        <f>IFERROR(VLOOKUP(B40,BGU!A:B,2),"")</f>
        <v>JAIME JOSE BERNARDI</v>
      </c>
      <c r="Z40" s="34" t="str">
        <f>TEXT(IFERROR(VLOOKUP(B40,BGU!A:C,3),""),"0000-000-000-0000")</f>
        <v>0187-000-000-0000</v>
      </c>
      <c r="AA40" s="34" t="str">
        <f t="shared" si="15"/>
        <v>0187</v>
      </c>
      <c r="AB40" s="34" t="str">
        <f>IFERROR(VLOOKUP(B40,BGU!A:F,6),"")</f>
        <v>00460</v>
      </c>
      <c r="AC40" s="34" t="str">
        <f>IFERROR(VLOOKUP(B40,BGU!A:G,7),"")</f>
        <v>GERENTE ADJUNTO</v>
      </c>
      <c r="AD40" s="34" t="str">
        <f t="shared" si="16"/>
        <v>000</v>
      </c>
    </row>
    <row r="41" spans="1:30" ht="15" customHeight="1" x14ac:dyDescent="0.25">
      <c r="A41" s="33" t="s">
        <v>333</v>
      </c>
      <c r="B41" s="33" t="s">
        <v>7061</v>
      </c>
      <c r="C41" s="33" t="s">
        <v>27959</v>
      </c>
      <c r="F41" s="33" t="s">
        <v>27961</v>
      </c>
      <c r="G41" s="31">
        <f t="shared" si="10"/>
        <v>1</v>
      </c>
      <c r="H41" s="31" t="b">
        <f t="shared" si="7"/>
        <v>0</v>
      </c>
      <c r="I41" s="105" t="str">
        <f t="shared" si="8"/>
        <v>Exploit.In</v>
      </c>
      <c r="J41" s="105" t="str">
        <f t="shared" si="17"/>
        <v/>
      </c>
      <c r="K41" s="106" t="str">
        <f t="shared" si="11"/>
        <v/>
      </c>
      <c r="L41" s="106" t="str">
        <f t="shared" si="12"/>
        <v/>
      </c>
      <c r="M41" s="105" t="str">
        <f t="shared" si="13"/>
        <v/>
      </c>
      <c r="N41" s="107">
        <f>IF(F41="","",IF(ISNUMBER(FIND(")",I41)),"20"&amp;SUBSTITUTE(RIGHT(SUBSTITUTE(LEFT(F41,SEARCH(")",F41)),LEFT(LEFT(F41,SEARCH(")",F41)),SEARCH("(",LEFT(F41,SEARCH(")",F41)))),""),3),")",""),VLOOKUP(I41,Breachs!B:D,3,FALSE)))</f>
        <v>2016</v>
      </c>
      <c r="O41" s="108" t="str">
        <f>IF(G41&lt;2,"",IF(G41&gt;2,IF(ISNUMBER(FIND(")",J41)),"20"&amp;SUBSTITUTE(SUBSTITUTE(LEFT(LEFT(SUBSTITUTE(F41,LEFT(F41,SEARCH(",",F41)),""),SEARCH(",",SUBSTITUTE(F41,LEFT(F41,SEARCH(",",F41)),""))),SEARCH(")",LEFT(SUBSTITUTE(F41,LEFT(F41,SEARCH(",",F41)),""),SEARCH(",",SUBSTITUTE(F41,LEFT(F41,SEARCH(",",F41)),""))))),LEFT(LEFT(LEFT(SUBSTITUTE(F41,LEFT(F41,SEARCH(",",F41)),""),SEARCH(",",SUBSTITUTE(F41,LEFT(F41,SEARCH(",",F41)),""))),SEARCH(")",LEFT(SUBSTITUTE(F41,LEFT(F41,SEARCH(",",F41)),""),SEARCH(",",SUBSTITUTE(F41,LEFT(F41,SEARCH(",",F41)),""))))),SEARCH("'",LEFT(LEFT(SUBSTITUTE(F41,LEFT(F41,SEARCH(",",F41)),""),SEARCH(",",SUBSTITUTE(F41,LEFT(F41,SEARCH(",",F41)),""))),SEARCH(")",LEFT(SUBSTITUTE(F41,LEFT(F41,SEARCH(",",F41)),""),SEARCH(",",SUBSTITUTE(F41,LEFT(F41,SEARCH(",",F41)),""))))))),""),")",""),VLOOKUP(J41,Breachs!B:D,3,FALSE)),IF(ISNUMBER(FIND(")",J41)),"20"&amp;SUBSTITUTE(LEFT(SUBSTITUTE(SUBSTITUTE(F41,LEFT(F41,SEARCH(",",F41)),""),LEFT(SUBSTITUTE(F41,LEFT(F41,SEARCH(",",F41)),""),SEARCH("'",SUBSTITUTE(F41,LEFT(F41,SEARCH(",",F41)),""))),""),SEARCH(")",SUBSTITUTE(SUBSTITUTE(F41,LEFT(F41,SEARCH(",",F41)),""),LEFT(SUBSTITUTE(F41,LEFT(F41,SEARCH(",",F41)),""),SEARCH("'",SUBSTITUTE(F41,LEFT(F41,SEARCH(",",F41)),""))),""))),")",""),VLOOKUP(J41,Breachs!B:D,3,FALSE))))</f>
        <v/>
      </c>
      <c r="P41" s="108" t="str">
        <f>IF(G41&lt;3,"",IF(G41&gt;3,IF(ISNUMBER(FIND(")",K41)),"20"&amp;SUBSTITUTE(SUBSTITUTE(LEFT(LEFT(SUBSTITUTE(SUBSTITUTE(F41,LEFT(F41,SEARCH(",",F41)),""),LEFT(SUBSTITUTE(F41,LEFT(F41,SEARCH(",",F41)),""),SEARCH(",",SUBSTITUTE(F41,LEFT(F41,SEARCH(",",F41)),""))),""),SEARCH(",",SUBSTITUTE(SUBSTITUTE(F41,LEFT(F41,SEARCH(",",F41)),""),LEFT(SUBSTITUTE(F41,LEFT(F41,SEARCH(",",F41)),""),SEARCH(",",SUBSTITUTE(F41,LEFT(F41,SEARCH(",",F41)),""))),""))),SEARCH(")",LEFT(SUBSTITUTE(SUBSTITUTE(F41,LEFT(F41,SEARCH(",",F41)),""),LEFT(SUBSTITUTE(F41,LEFT(F41,SEARCH(",",F41)),""),SEARCH(",",SUBSTITUTE(F41,LEFT(F41,SEARCH(",",F41)),""))),""),SEARCH(",",SUBSTITUTE(SUBSTITUTE(F41,LEFT(F41,SEARCH(",",F41)),""),LEFT(SUBSTITUTE(F41,LEFT(F41,SEARCH(",",F41)),""),SEARCH(",",SUBSTITUTE(F41,LEFT(F41,SEARCH(",",F41)),""))),""))))),LEFT(LEFT(LEFT(SUBSTITUTE(SUBSTITUTE(F41,LEFT(F41,SEARCH(",",F41)),""),LEFT(SUBSTITUTE(F41,LEFT(F41,SEARCH(",",F41)),""),SEARCH(",",SUBSTITUTE(F41,LEFT(F41,SEARCH(",",F41)),""))),""),SEARCH(",",SUBSTITUTE(SUBSTITUTE(F41,LEFT(F41,SEARCH(",",F41)),""),LEFT(SUBSTITUTE(F41,LEFT(F41,SEARCH(",",F41)),""),SEARCH(",",SUBSTITUTE(F41,LEFT(F41,SEARCH(",",F41)),""))),""))),SEARCH(")",LEFT(SUBSTITUTE(SUBSTITUTE(F41,LEFT(F41,SEARCH(",",F41)),""),LEFT(SUBSTITUTE(F41,LEFT(F41,SEARCH(",",F41)),""),SEARCH(",",SUBSTITUTE(F41,LEFT(F41,SEARCH(",",F41)),""))),""),SEARCH(",",SUBSTITUTE(SUBSTITUTE(F41,LEFT(F41,SEARCH(",",F41)),""),LEFT(SUBSTITUTE(F41,LEFT(F41,SEARCH(",",F41)),""),SEARCH(",",SUBSTITUTE(F41,LEFT(F41,SEARCH(",",F41)),""))),""))))),SEARCH("'",LEFT(LEFT(SUBSTITUTE(SUBSTITUTE(F41,LEFT(F41,SEARCH(",",F41)),""),LEFT(SUBSTITUTE(F41,LEFT(F41,SEARCH(",",F41)),""),SEARCH(",",SUBSTITUTE(F41,LEFT(F41,SEARCH(",",F41)),""))),""),SEARCH(",",SUBSTITUTE(SUBSTITUTE(F41,LEFT(F41,SEARCH(",",F41)),""),LEFT(SUBSTITUTE(F41,LEFT(F41,SEARCH(",",F41)),""),SEARCH(",",SUBSTITUTE(F41,LEFT(F41,SEARCH(",",F41)),""))),""))),SEARCH(")",LEFT(SUBSTITUTE(SUBSTITUTE(F41,LEFT(F41,SEARCH(",",F41)),""),LEFT(SUBSTITUTE(F41,LEFT(F41,SEARCH(",",F41)),""),SEARCH(",",SUBSTITUTE(F41,LEFT(F41,SEARCH(",",F41)),""))),""),SEARCH(",",SUBSTITUTE(SUBSTITUTE(F41,LEFT(F41,SEARCH(",",F41)),""),LEFT(SUBSTITUTE(F41,LEFT(F41,SEARCH(",",F41)),""),SEARCH(",",SUBSTITUTE(F41,LEFT(F41,SEARCH(",",F41)),""))),""))))))),""),")",""),VLOOKUP(K41,Breachs!B:D,3,FALSE)),IF(ISNUMBER(FIND(")",K41)),"20"&amp;SUBSTITUTE(SUBSTITUTE(LEFT(SUBSTITUTE(SUBSTITUTE(F41,LEFT(F41,SEARCH(",",F41)),""),LEFT(SUBSTITUTE(F41,LEFT(F41,SEARCH(",",F41)),""),SEARCH(",",SUBSTITUTE(F41,LEFT(F41,SEARCH(",",F41)),""))),""),SEARCH(")",SUBSTITUTE(SUBSTITUTE(F41,LEFT(F41,SEARCH(",",F41)),""),LEFT(SUBSTITUTE(F41,LEFT(F41,SEARCH(",",F41)),""),SEARCH(",",SUBSTITUTE(F41,LEFT(F41,SEARCH(",",F41)),""))),""))),LEFT(LEFT(SUBSTITUTE(SUBSTITUTE(F41,LEFT(F41,SEARCH(",",F41)),""),LEFT(SUBSTITUTE(F41,LEFT(F41,SEARCH(",",F41)),""),SEARCH(",",SUBSTITUTE(F41,LEFT(F41,SEARCH(",",F41)),""))),""),SEARCH(")",SUBSTITUTE(SUBSTITUTE(F41,LEFT(F41,SEARCH(",",F41)),""),LEFT(SUBSTITUTE(F41,LEFT(F41,SEARCH(",",F41)),""),SEARCH(",",SUBSTITUTE(F41,LEFT(F41,SEARCH(",",F41)),""))),""))),SEARCH("'",LEFT(SUBSTITUTE(SUBSTITUTE(F41,LEFT(F41,SEARCH(",",F41)),""),LEFT(SUBSTITUTE(F41,LEFT(F41,SEARCH(",",F41)),""),SEARCH(",",SUBSTITUTE(F41,LEFT(F41,SEARCH(",",F41)),""))),""),SEARCH(")",SUBSTITUTE(SUBSTITUTE(F41,LEFT(F41,SEARCH(",",F41)),""),LEFT(SUBSTITUTE(F41,LEFT(F41,SEARCH(",",F41)),""),SEARCH(",",SUBSTITUTE(F41,LEFT(F41,SEARCH(",",F41)),""))),""))))),""),")",""),VLOOKUP(K41,Breachs!B:D,3,FALSE))))</f>
        <v/>
      </c>
      <c r="Q41" s="108" t="str">
        <f>IF(G41&lt;4,"",IF(G41&gt;4,IF(ISNUMBER(FIND(")",L41)),"20"&amp;SUBSTITUTE(SUBSTITUTE(LEFT(SUBSTITUTE(SUBSTITUTE(SUBSTITUTE(L41,LEFT(L41,SEARCH(",",L41)),""),LEFT(SUBSTITUTE(L41,LEFT(L41,SEARCH(",",L41)),""),SEARCH(",",SUBSTITUTE(L41,LEFT(L41,SEARCH(",",L41)),""))),""),LEFT(SUBSTITUTE(SUBSTITUTE(L41,LEFT(L41,SEARCH(",",L41)),""),LEFT(SUBSTITUTE(L41,LEFT(L41,SEARCH(",",L41)),""),SEARCH(",",SUBSTITUTE(L41,LEFT(L41,SEARCH(",",L41)),""))),""),SEARCH(",",SUBSTITUTE(SUBSTITUTE(L41,LEFT(L41,SEARCH(",",L41)),""),LEFT(SUBSTITUTE(L41,LEFT(L41,SEARCH(",",L41)),""),SEARCH(",",SUBSTITUTE(L41,LEFT(L41,SEARCH(",",L41)),""))),""))),""),SEARCH(")",SUBSTITUTE(SUBSTITUTE(SUBSTITUTE(L41,LEFT(L41,SEARCH(",",L41)),""),LEFT(SUBSTITUTE(L41,LEFT(L41,SEARCH(",",L41)),""),SEARCH(",",SUBSTITUTE(L41,LEFT(L41,SEARCH(",",L41)),""))),""),LEFT(SUBSTITUTE(SUBSTITUTE(L41,LEFT(L41,SEARCH(",",L41)),""),LEFT(SUBSTITUTE(L41,LEFT(L41,SEARCH(",",L41)),""),SEARCH(",",SUBSTITUTE(L41,LEFT(L41,SEARCH(",",L41)),""))),""),SEARCH(",",SUBSTITUTE(SUBSTITUTE(L41,LEFT(L41,SEARCH(",",L41)),""),LEFT(SUBSTITUTE(L41,LEFT(L41,SEARCH(",",L41)),""),SEARCH(",",SUBSTITUTE(L41,LEFT(L41,SEARCH(",",L41)),""))),""))),""))),LEFT(LEFT(SUBSTITUTE(SUBSTITUTE(SUBSTITUTE(L41,LEFT(L41,SEARCH(",",L41)),""),LEFT(SUBSTITUTE(L41,LEFT(L41,SEARCH(",",L41)),""),SEARCH(",",SUBSTITUTE(L41,LEFT(L41,SEARCH(",",L41)),""))),""),LEFT(SUBSTITUTE(SUBSTITUTE(L41,LEFT(L41,SEARCH(",",L41)),""),LEFT(SUBSTITUTE(L41,LEFT(L41,SEARCH(",",L41)),""),SEARCH(",",SUBSTITUTE(L41,LEFT(L41,SEARCH(",",L41)),""))),""),SEARCH(",",SUBSTITUTE(SUBSTITUTE(L41,LEFT(L41,SEARCH(",",L41)),""),LEFT(SUBSTITUTE(L41,LEFT(L41,SEARCH(",",L41)),""),SEARCH(",",SUBSTITUTE(L41,LEFT(L41,SEARCH(",",L41)),""))),""))),""),SEARCH(")",SUBSTITUTE(SUBSTITUTE(SUBSTITUTE(L41,LEFT(L41,SEARCH(",",L41)),""),LEFT(SUBSTITUTE(L41,LEFT(L41,SEARCH(",",L41)),""),SEARCH(",",SUBSTITUTE(L41,LEFT(L41,SEARCH(",",L41)),""))),""),LEFT(SUBSTITUTE(SUBSTITUTE(L41,LEFT(L41,SEARCH(",",L41)),""),LEFT(SUBSTITUTE(L41,LEFT(L41,SEARCH(",",L41)),""),SEARCH(",",SUBSTITUTE(L41,LEFT(L41,SEARCH(",",L41)),""))),""),SEARCH(",",SUBSTITUTE(SUBSTITUTE(L41,LEFT(L41,SEARCH(",",L41)),""),LEFT(SUBSTITUTE(L41,LEFT(L41,SEARCH(",",L41)),""),SEARCH(",",SUBSTITUTE(L41,LEFT(L41,SEARCH(",",L41)),""))),""))),""))),SEARCH("'",LEFT(SUBSTITUTE(SUBSTITUTE(SUBSTITUTE(L41,LEFT(L41,SEARCH(",",L41)),""),LEFT(SUBSTITUTE(L41,LEFT(L41,SEARCH(",",L41)),""),SEARCH(",",SUBSTITUTE(L41,LEFT(L41,SEARCH(",",L41)),""))),""),LEFT(SUBSTITUTE(SUBSTITUTE(L41,LEFT(L41,SEARCH(",",L41)),""),LEFT(SUBSTITUTE(L41,LEFT(L41,SEARCH(",",L41)),""),SEARCH(",",SUBSTITUTE(L41,LEFT(L41,SEARCH(",",L41)),""))),""),SEARCH(",",SUBSTITUTE(SUBSTITUTE(L41,LEFT(L41,SEARCH(",",L41)),""),LEFT(SUBSTITUTE(L41,LEFT(L41,SEARCH(",",L41)),""),SEARCH(",",SUBSTITUTE(L41,LEFT(L41,SEARCH(",",L41)),""))),""))),""),SEARCH(")",SUBSTITUTE(SUBSTITUTE(SUBSTITUTE(L41,LEFT(L41,SEARCH(",",L41)),""),LEFT(SUBSTITUTE(L41,LEFT(L41,SEARCH(",",L41)),""),SEARCH(",",SUBSTITUTE(L41,LEFT(L41,SEARCH(",",L41)),""))),""),LEFT(SUBSTITUTE(SUBSTITUTE(L41,LEFT(L41,SEARCH(",",L41)),""),LEFT(SUBSTITUTE(L41,LEFT(L41,SEARCH(",",L41)),""),SEARCH(",",SUBSTITUTE(L41,LEFT(L41,SEARCH(",",L41)),""))),""),SEARCH(",",SUBSTITUTE(SUBSTITUTE(L41,LEFT(L41,SEARCH(",",L41)),""),LEFT(SUBSTITUTE(L41,LEFT(L41,SEARCH(",",L41)),""),SEARCH(",",SUBSTITUTE(L41,LEFT(L41,SEARCH(",",L41)),""))),""))),""))))),""),")",""),VLOOKUP(L41,Breachs!B:D,3,FALSE)),IF(ISNUMBER(FIND(")",L41)),"20"&amp;SUBSTITUTE(SUBSTITUTE(LEFT(SUBSTITUTE(SUBSTITUTE(SUBSTITUTE(L41,LEFT(L41,SEARCH(",",L41)),""),LEFT(SUBSTITUTE(L41,LEFT(L41,SEARCH(",",L41)),""),SEARCH(",",SUBSTITUTE(L41,LEFT(L41,SEARCH(",",L41)),""))),""),LEFT(SUBSTITUTE(SUBSTITUTE(L41,LEFT(L41,SEARCH(",",L41)),""),LEFT(SUBSTITUTE(L41,LEFT(L41,SEARCH(",",L41)),""),SEARCH(",",SUBSTITUTE(L41,LEFT(L41,SEARCH(",",L41)),""))),""),SEARCH(",",SUBSTITUTE(SUBSTITUTE(L41,LEFT(L41,SEARCH(",",L41)),""),LEFT(SUBSTITUTE(L41,LEFT(L41,SEARCH(",",L41)),""),SEARCH(",",SUBSTITUTE(L41,LEFT(L41,SEARCH(",",L41)),""))),""))),""),SEARCH(")",SUBSTITUTE(SUBSTITUTE(SUBSTITUTE(L41,LEFT(L41,SEARCH(",",L41)),""),LEFT(SUBSTITUTE(L41,LEFT(L41,SEARCH(",",L41)),""),SEARCH(",",SUBSTITUTE(L41,LEFT(L41,SEARCH(",",L41)),""))),""),LEFT(SUBSTITUTE(SUBSTITUTE(L41,LEFT(L41,SEARCH(",",L41)),""),LEFT(SUBSTITUTE(L41,LEFT(L41,SEARCH(",",L41)),""),SEARCH(",",SUBSTITUTE(L41,LEFT(L41,SEARCH(",",L41)),""))),""),SEARCH(",",SUBSTITUTE(SUBSTITUTE(L41,LEFT(L41,SEARCH(",",L41)),""),LEFT(SUBSTITUTE(L41,LEFT(L41,SEARCH(",",L41)),""),SEARCH(",",SUBSTITUTE(L41,LEFT(L41,SEARCH(",",L41)),""))),""))),""))),LEFT(LEFT(SUBSTITUTE(SUBSTITUTE(SUBSTITUTE(L41,LEFT(L41,SEARCH(",",L41)),""),LEFT(SUBSTITUTE(L41,LEFT(L41,SEARCH(",",L41)),""),SEARCH(",",SUBSTITUTE(L41,LEFT(L41,SEARCH(",",L41)),""))),""),LEFT(SUBSTITUTE(SUBSTITUTE(L41,LEFT(L41,SEARCH(",",L41)),""),LEFT(SUBSTITUTE(L41,LEFT(L41,SEARCH(",",L41)),""),SEARCH(",",SUBSTITUTE(L41,LEFT(L41,SEARCH(",",L41)),""))),""),SEARCH(",",SUBSTITUTE(SUBSTITUTE(L41,LEFT(L41,SEARCH(",",L41)),""),LEFT(SUBSTITUTE(L41,LEFT(L41,SEARCH(",",L41)),""),SEARCH(",",SUBSTITUTE(L41,LEFT(L41,SEARCH(",",L41)),""))),""))),""),SEARCH(")",SUBSTITUTE(SUBSTITUTE(SUBSTITUTE(L41,LEFT(L41,SEARCH(",",L41)),""),LEFT(SUBSTITUTE(L41,LEFT(L41,SEARCH(",",L41)),""),SEARCH(",",SUBSTITUTE(L41,LEFT(L41,SEARCH(",",L41)),""))),""),LEFT(SUBSTITUTE(SUBSTITUTE(L41,LEFT(L41,SEARCH(",",L41)),""),LEFT(SUBSTITUTE(L41,LEFT(L41,SEARCH(",",L41)),""),SEARCH(",",SUBSTITUTE(L41,LEFT(L41,SEARCH(",",L41)),""))),""),SEARCH(",",SUBSTITUTE(SUBSTITUTE(L41,LEFT(L41,SEARCH(",",L41)),""),LEFT(SUBSTITUTE(L41,LEFT(L41,SEARCH(",",L41)),""),SEARCH(",",SUBSTITUTE(L41,LEFT(L41,SEARCH(",",L41)),""))),""))),""))),SEARCH("'",LEFT(SUBSTITUTE(SUBSTITUTE(SUBSTITUTE(L41,LEFT(L41,SEARCH(",",L41)),""),LEFT(SUBSTITUTE(L41,LEFT(L41,SEARCH(",",L41)),""),SEARCH(",",SUBSTITUTE(L41,LEFT(L41,SEARCH(",",L41)),""))),""),LEFT(SUBSTITUTE(SUBSTITUTE(L41,LEFT(L41,SEARCH(",",L41)),""),LEFT(SUBSTITUTE(L41,LEFT(L41,SEARCH(",",L41)),""),SEARCH(",",SUBSTITUTE(L41,LEFT(L41,SEARCH(",",L41)),""))),""),SEARCH(",",SUBSTITUTE(SUBSTITUTE(L41,LEFT(L41,SEARCH(",",L41)),""),LEFT(SUBSTITUTE(L41,LEFT(L41,SEARCH(",",L41)),""),SEARCH(",",SUBSTITUTE(L41,LEFT(L41,SEARCH(",",L41)),""))),""))),""),SEARCH(")",SUBSTITUTE(SUBSTITUTE(SUBSTITUTE(L41,LEFT(L41,SEARCH(",",L41)),""),LEFT(SUBSTITUTE(L41,LEFT(L41,SEARCH(",",L41)),""),SEARCH(",",SUBSTITUTE(L41,LEFT(L41,SEARCH(",",L41)),""))),""),LEFT(SUBSTITUTE(SUBSTITUTE(L41,LEFT(L41,SEARCH(",",L41)),""),LEFT(SUBSTITUTE(L41,LEFT(L41,SEARCH(",",L41)),""),SEARCH(",",SUBSTITUTE(L41,LEFT(L41,SEARCH(",",L41)),""))),""),SEARCH(",",SUBSTITUTE(SUBSTITUTE(L41,LEFT(L41,SEARCH(",",L41)),""),LEFT(SUBSTITUTE(L41,LEFT(L41,SEARCH(",",L41)),""),SEARCH(",",SUBSTITUTE(L41,LEFT(L41,SEARCH(",",L41)),""))),""))),""))))),""),")",""),VLOOKUP(L41,Breachs!B:D,3,FALSE))))</f>
        <v/>
      </c>
      <c r="R41" s="108" t="str">
        <f>IF(G41=5,IF(ISNUMBER(FIND(")",M41)),"20"&amp;SUBSTITUTE(SUBSTITUTE(LEFT(SUBSTITUTE(SUBSTITUTE(SUBSTITUTE(S41,LEFT(S41,SEARCH(",",S41)),""),LEFT(SUBSTITUTE(S41,LEFT(S41,SEARCH(",",S41)),""),SEARCH(",",SUBSTITUTE(S41,LEFT(S41,SEARCH(",",S41)),""))),""),LEFT(SUBSTITUTE(SUBSTITUTE(S41,LEFT(S41,SEARCH(",",S41)),""),LEFT(SUBSTITUTE(S41,LEFT(S41,SEARCH(",",S41)),""),SEARCH(",",SUBSTITUTE(S41,LEFT(S41,SEARCH(",",S41)),""))),""),SEARCH(",",SUBSTITUTE(SUBSTITUTE(S41,LEFT(S41,SEARCH(",",S41)),""),LEFT(SUBSTITUTE(S41,LEFT(S41,SEARCH(",",S41)),""),SEARCH(",",SUBSTITUTE(S41,LEFT(S41,SEARCH(",",S41)),""))),""))),""),SEARCH(")",SUBSTITUTE(SUBSTITUTE(SUBSTITUTE(S41,LEFT(S41,SEARCH(",",S41)),""),LEFT(SUBSTITUTE(S41,LEFT(S41,SEARCH(",",S41)),""),SEARCH(",",SUBSTITUTE(S41,LEFT(S41,SEARCH(",",S41)),""))),""),LEFT(SUBSTITUTE(SUBSTITUTE(S41,LEFT(S41,SEARCH(",",S41)),""),LEFT(SUBSTITUTE(S41,LEFT(S41,SEARCH(",",S41)),""),SEARCH(",",SUBSTITUTE(S41,LEFT(S41,SEARCH(",",S41)),""))),""),SEARCH(",",SUBSTITUTE(SUBSTITUTE(S41,LEFT(S41,SEARCH(",",S41)),""),LEFT(SUBSTITUTE(S41,LEFT(S41,SEARCH(",",S41)),""),SEARCH(",",SUBSTITUTE(S41,LEFT(S41,SEARCH(",",S41)),""))),""))),""))),LEFT(LEFT(SUBSTITUTE(SUBSTITUTE(SUBSTITUTE(S41,LEFT(S41,SEARCH(",",S41)),""),LEFT(SUBSTITUTE(S41,LEFT(S41,SEARCH(",",S41)),""),SEARCH(",",SUBSTITUTE(S41,LEFT(S41,SEARCH(",",S41)),""))),""),LEFT(SUBSTITUTE(SUBSTITUTE(S41,LEFT(S41,SEARCH(",",S41)),""),LEFT(SUBSTITUTE(S41,LEFT(S41,SEARCH(",",S41)),""),SEARCH(",",SUBSTITUTE(S41,LEFT(S41,SEARCH(",",S41)),""))),""),SEARCH(",",SUBSTITUTE(SUBSTITUTE(S41,LEFT(S41,SEARCH(",",S41)),""),LEFT(SUBSTITUTE(S41,LEFT(S41,SEARCH(",",S41)),""),SEARCH(",",SUBSTITUTE(S41,LEFT(S41,SEARCH(",",S41)),""))),""))),""),SEARCH(")",SUBSTITUTE(SUBSTITUTE(SUBSTITUTE(S41,LEFT(S41,SEARCH(",",S41)),""),LEFT(SUBSTITUTE(S41,LEFT(S41,SEARCH(",",S41)),""),SEARCH(",",SUBSTITUTE(S41,LEFT(S41,SEARCH(",",S41)),""))),""),LEFT(SUBSTITUTE(SUBSTITUTE(S41,LEFT(S41,SEARCH(",",S41)),""),LEFT(SUBSTITUTE(S41,LEFT(S41,SEARCH(",",S41)),""),SEARCH(",",SUBSTITUTE(S41,LEFT(S41,SEARCH(",",S41)),""))),""),SEARCH(",",SUBSTITUTE(SUBSTITUTE(S41,LEFT(S41,SEARCH(",",S41)),""),LEFT(SUBSTITUTE(S41,LEFT(S41,SEARCH(",",S41)),""),SEARCH(",",SUBSTITUTE(S41,LEFT(S41,SEARCH(",",S41)),""))),""))),""))),SEARCH("'",LEFT(SUBSTITUTE(SUBSTITUTE(SUBSTITUTE(S41,LEFT(S41,SEARCH(",",S41)),""),LEFT(SUBSTITUTE(S41,LEFT(S41,SEARCH(",",S41)),""),SEARCH(",",SUBSTITUTE(S41,LEFT(S41,SEARCH(",",S41)),""))),""),LEFT(SUBSTITUTE(SUBSTITUTE(S41,LEFT(S41,SEARCH(",",S41)),""),LEFT(SUBSTITUTE(S41,LEFT(S41,SEARCH(",",S41)),""),SEARCH(",",SUBSTITUTE(S41,LEFT(S41,SEARCH(",",S41)),""))),""),SEARCH(",",SUBSTITUTE(SUBSTITUTE(S41,LEFT(S41,SEARCH(",",S41)),""),LEFT(SUBSTITUTE(S41,LEFT(S41,SEARCH(",",S41)),""),SEARCH(",",SUBSTITUTE(S41,LEFT(S41,SEARCH(",",S41)),""))),""))),""),SEARCH(")",SUBSTITUTE(SUBSTITUTE(SUBSTITUTE(S41,LEFT(S41,SEARCH(",",S41)),""),LEFT(SUBSTITUTE(S41,LEFT(S41,SEARCH(",",S41)),""),SEARCH(",",SUBSTITUTE(S41,LEFT(S41,SEARCH(",",S41)),""))),""),LEFT(SUBSTITUTE(SUBSTITUTE(S41,LEFT(S41,SEARCH(",",S41)),""),LEFT(SUBSTITUTE(S41,LEFT(S41,SEARCH(",",S41)),""),SEARCH(",",SUBSTITUTE(S41,LEFT(S41,SEARCH(",",S41)),""))),""),SEARCH(",",SUBSTITUTE(SUBSTITUTE(S41,LEFT(S41,SEARCH(",",S41)),""),LEFT(SUBSTITUTE(S41,LEFT(S41,SEARCH(",",S41)),""),SEARCH(",",SUBSTITUTE(S41,LEFT(S41,SEARCH(",",S41)),""))),""))),""))))),""),")",""),VLOOKUP(M41,Breachs!B:D,3,FALSE)),"")</f>
        <v/>
      </c>
      <c r="S41" s="108" t="e">
        <f t="shared" si="14"/>
        <v>#VALUE!</v>
      </c>
      <c r="T41" s="108" t="str">
        <f>IF(F41="","",IF(ISNUMBER(FIND("'",I41)),VLOOKUP(SUBSTITUTE(RIGHT(LEFT(I41,SEARCH("'",I41)),5)," '",""),Breachs!P:Q,2,FALSE),VLOOKUP(I41,Breachs!B:D,2,FALSE)))</f>
        <v>Dezembro</v>
      </c>
      <c r="U41" s="108" t="str">
        <f>IF(G41&lt;2,"",IF(ISNUMBER(FIND("'",J41)),VLOOKUP(SUBSTITUTE(RIGHT(LEFT(J41,SEARCH("'",J41)),5)," '",""),Breachs!P:Q,2,FALSE),VLOOKUP(J41,Breachs!B:D,2,FALSE)))</f>
        <v/>
      </c>
      <c r="V41" s="107" t="str">
        <f>IF(G41&lt;3,"",IF(ISNUMBER(FIND("'",K41)),VLOOKUP(SUBSTITUTE(RIGHT(LEFT(K41,SEARCH("'",K41)),5)," '",""),Breachs!P:Q,2,FALSE),VLOOKUP(K41,Breachs!B:D,2,FALSE)))</f>
        <v/>
      </c>
      <c r="W41" s="107" t="str">
        <f>IF(G41&lt;4,"",IF(ISNUMBER(FIND("'",L41)),VLOOKUP(SUBSTITUTE(RIGHT(LEFT(L41,SEARCH("'",L41)),5)," '",""),Breachs!P:Q,2,FALSE),VLOOKUP(L41,Breachs!B:D,2,FALSE)))</f>
        <v/>
      </c>
      <c r="X41" s="107" t="str">
        <f>IF(G41&lt;5,"",IF(ISNUMBER(FIND("'",M41)),VLOOKUP(SUBSTITUTE(RIGHT(LEFT(M41,SEARCH("'",M41)),5)," '",""),Breachs!P:Q,2,FALSE),VLOOKUP(M41,Breachs!B:D,2,FALSE)))</f>
        <v/>
      </c>
      <c r="Y41" s="34" t="str">
        <f>IFERROR(VLOOKUP(B41,BGU!A:B,2),"")</f>
        <v>NARA BEATRIZ FERNANDES NUNES</v>
      </c>
      <c r="Z41" s="34" t="str">
        <f>TEXT(IFERROR(VLOOKUP(B41,BGU!A:C,3),""),"0000-000-000-0000")</f>
        <v>0110-000-000-0000</v>
      </c>
      <c r="AA41" s="34" t="str">
        <f t="shared" si="15"/>
        <v>0110</v>
      </c>
      <c r="AB41" s="34" t="str">
        <f>IFERROR(VLOOKUP(B41,BGU!A:F,6),"")</f>
        <v>00521</v>
      </c>
      <c r="AC41" s="34" t="str">
        <f>IFERROR(VLOOKUP(B41,BGU!A:G,7),"")</f>
        <v>GERENTE DE MERCADO</v>
      </c>
      <c r="AD41" s="34" t="str">
        <f t="shared" si="16"/>
        <v>000</v>
      </c>
    </row>
    <row r="42" spans="1:30" ht="15" customHeight="1" x14ac:dyDescent="0.25">
      <c r="A42" s="33" t="s">
        <v>333</v>
      </c>
      <c r="B42" s="34" t="s">
        <v>259</v>
      </c>
      <c r="C42" s="33" t="s">
        <v>88</v>
      </c>
      <c r="D42" s="34" t="s">
        <v>223</v>
      </c>
      <c r="E42" s="34" t="s">
        <v>323</v>
      </c>
      <c r="F42" s="33" t="s">
        <v>6</v>
      </c>
      <c r="G42" s="31">
        <f t="shared" si="10"/>
        <v>1</v>
      </c>
      <c r="H42" s="31" t="b">
        <f t="shared" si="7"/>
        <v>0</v>
      </c>
      <c r="I42" s="105" t="str">
        <f t="shared" si="8"/>
        <v>Modern Business Solutions</v>
      </c>
      <c r="J42" s="105" t="str">
        <f t="shared" si="17"/>
        <v/>
      </c>
      <c r="K42" s="106" t="str">
        <f t="shared" si="11"/>
        <v/>
      </c>
      <c r="L42" s="106" t="str">
        <f t="shared" si="12"/>
        <v/>
      </c>
      <c r="M42" s="105" t="str">
        <f t="shared" si="13"/>
        <v/>
      </c>
      <c r="N42" s="107">
        <f>IF(F42="","",IF(ISNUMBER(FIND(")",I42)),"20"&amp;SUBSTITUTE(RIGHT(SUBSTITUTE(LEFT(F42,SEARCH(")",F42)),LEFT(LEFT(F42,SEARCH(")",F42)),SEARCH("(",LEFT(F42,SEARCH(")",F42)))),""),3),")",""),VLOOKUP(I42,Breachs!B:D,3,FALSE)))</f>
        <v>2016</v>
      </c>
      <c r="O42" s="108" t="str">
        <f>IF(G42&lt;2,"",IF(G42&gt;2,IF(ISNUMBER(FIND(")",J42)),"20"&amp;SUBSTITUTE(SUBSTITUTE(LEFT(LEFT(SUBSTITUTE(F42,LEFT(F42,SEARCH(",",F42)),""),SEARCH(",",SUBSTITUTE(F42,LEFT(F42,SEARCH(",",F42)),""))),SEARCH(")",LEFT(SUBSTITUTE(F42,LEFT(F42,SEARCH(",",F42)),""),SEARCH(",",SUBSTITUTE(F42,LEFT(F42,SEARCH(",",F42)),""))))),LEFT(LEFT(LEFT(SUBSTITUTE(F42,LEFT(F42,SEARCH(",",F42)),""),SEARCH(",",SUBSTITUTE(F42,LEFT(F42,SEARCH(",",F42)),""))),SEARCH(")",LEFT(SUBSTITUTE(F42,LEFT(F42,SEARCH(",",F42)),""),SEARCH(",",SUBSTITUTE(F42,LEFT(F42,SEARCH(",",F42)),""))))),SEARCH("'",LEFT(LEFT(SUBSTITUTE(F42,LEFT(F42,SEARCH(",",F42)),""),SEARCH(",",SUBSTITUTE(F42,LEFT(F42,SEARCH(",",F42)),""))),SEARCH(")",LEFT(SUBSTITUTE(F42,LEFT(F42,SEARCH(",",F42)),""),SEARCH(",",SUBSTITUTE(F42,LEFT(F42,SEARCH(",",F42)),""))))))),""),")",""),VLOOKUP(J42,Breachs!B:D,3,FALSE)),IF(ISNUMBER(FIND(")",J42)),"20"&amp;SUBSTITUTE(LEFT(SUBSTITUTE(SUBSTITUTE(F42,LEFT(F42,SEARCH(",",F42)),""),LEFT(SUBSTITUTE(F42,LEFT(F42,SEARCH(",",F42)),""),SEARCH("'",SUBSTITUTE(F42,LEFT(F42,SEARCH(",",F42)),""))),""),SEARCH(")",SUBSTITUTE(SUBSTITUTE(F42,LEFT(F42,SEARCH(",",F42)),""),LEFT(SUBSTITUTE(F42,LEFT(F42,SEARCH(",",F42)),""),SEARCH("'",SUBSTITUTE(F42,LEFT(F42,SEARCH(",",F42)),""))),""))),")",""),VLOOKUP(J42,Breachs!B:D,3,FALSE))))</f>
        <v/>
      </c>
      <c r="P42" s="108" t="str">
        <f>IF(G42&lt;3,"",IF(G42&gt;3,IF(ISNUMBER(FIND(")",K42)),"20"&amp;SUBSTITUTE(SUBSTITUTE(LEFT(LEFT(SUBSTITUTE(SUBSTITUTE(F42,LEFT(F42,SEARCH(",",F42)),""),LEFT(SUBSTITUTE(F42,LEFT(F42,SEARCH(",",F42)),""),SEARCH(",",SUBSTITUTE(F42,LEFT(F42,SEARCH(",",F42)),""))),""),SEARCH(",",SUBSTITUTE(SUBSTITUTE(F42,LEFT(F42,SEARCH(",",F42)),""),LEFT(SUBSTITUTE(F42,LEFT(F42,SEARCH(",",F42)),""),SEARCH(",",SUBSTITUTE(F42,LEFT(F42,SEARCH(",",F42)),""))),""))),SEARCH(")",LEFT(SUBSTITUTE(SUBSTITUTE(F42,LEFT(F42,SEARCH(",",F42)),""),LEFT(SUBSTITUTE(F42,LEFT(F42,SEARCH(",",F42)),""),SEARCH(",",SUBSTITUTE(F42,LEFT(F42,SEARCH(",",F42)),""))),""),SEARCH(",",SUBSTITUTE(SUBSTITUTE(F42,LEFT(F42,SEARCH(",",F42)),""),LEFT(SUBSTITUTE(F42,LEFT(F42,SEARCH(",",F42)),""),SEARCH(",",SUBSTITUTE(F42,LEFT(F42,SEARCH(",",F42)),""))),""))))),LEFT(LEFT(LEFT(SUBSTITUTE(SUBSTITUTE(F42,LEFT(F42,SEARCH(",",F42)),""),LEFT(SUBSTITUTE(F42,LEFT(F42,SEARCH(",",F42)),""),SEARCH(",",SUBSTITUTE(F42,LEFT(F42,SEARCH(",",F42)),""))),""),SEARCH(",",SUBSTITUTE(SUBSTITUTE(F42,LEFT(F42,SEARCH(",",F42)),""),LEFT(SUBSTITUTE(F42,LEFT(F42,SEARCH(",",F42)),""),SEARCH(",",SUBSTITUTE(F42,LEFT(F42,SEARCH(",",F42)),""))),""))),SEARCH(")",LEFT(SUBSTITUTE(SUBSTITUTE(F42,LEFT(F42,SEARCH(",",F42)),""),LEFT(SUBSTITUTE(F42,LEFT(F42,SEARCH(",",F42)),""),SEARCH(",",SUBSTITUTE(F42,LEFT(F42,SEARCH(",",F42)),""))),""),SEARCH(",",SUBSTITUTE(SUBSTITUTE(F42,LEFT(F42,SEARCH(",",F42)),""),LEFT(SUBSTITUTE(F42,LEFT(F42,SEARCH(",",F42)),""),SEARCH(",",SUBSTITUTE(F42,LEFT(F42,SEARCH(",",F42)),""))),""))))),SEARCH("'",LEFT(LEFT(SUBSTITUTE(SUBSTITUTE(F42,LEFT(F42,SEARCH(",",F42)),""),LEFT(SUBSTITUTE(F42,LEFT(F42,SEARCH(",",F42)),""),SEARCH(",",SUBSTITUTE(F42,LEFT(F42,SEARCH(",",F42)),""))),""),SEARCH(",",SUBSTITUTE(SUBSTITUTE(F42,LEFT(F42,SEARCH(",",F42)),""),LEFT(SUBSTITUTE(F42,LEFT(F42,SEARCH(",",F42)),""),SEARCH(",",SUBSTITUTE(F42,LEFT(F42,SEARCH(",",F42)),""))),""))),SEARCH(")",LEFT(SUBSTITUTE(SUBSTITUTE(F42,LEFT(F42,SEARCH(",",F42)),""),LEFT(SUBSTITUTE(F42,LEFT(F42,SEARCH(",",F42)),""),SEARCH(",",SUBSTITUTE(F42,LEFT(F42,SEARCH(",",F42)),""))),""),SEARCH(",",SUBSTITUTE(SUBSTITUTE(F42,LEFT(F42,SEARCH(",",F42)),""),LEFT(SUBSTITUTE(F42,LEFT(F42,SEARCH(",",F42)),""),SEARCH(",",SUBSTITUTE(F42,LEFT(F42,SEARCH(",",F42)),""))),""))))))),""),")",""),VLOOKUP(K42,Breachs!B:D,3,FALSE)),IF(ISNUMBER(FIND(")",K42)),"20"&amp;SUBSTITUTE(SUBSTITUTE(LEFT(SUBSTITUTE(SUBSTITUTE(F42,LEFT(F42,SEARCH(",",F42)),""),LEFT(SUBSTITUTE(F42,LEFT(F42,SEARCH(",",F42)),""),SEARCH(",",SUBSTITUTE(F42,LEFT(F42,SEARCH(",",F42)),""))),""),SEARCH(")",SUBSTITUTE(SUBSTITUTE(F42,LEFT(F42,SEARCH(",",F42)),""),LEFT(SUBSTITUTE(F42,LEFT(F42,SEARCH(",",F42)),""),SEARCH(",",SUBSTITUTE(F42,LEFT(F42,SEARCH(",",F42)),""))),""))),LEFT(LEFT(SUBSTITUTE(SUBSTITUTE(F42,LEFT(F42,SEARCH(",",F42)),""),LEFT(SUBSTITUTE(F42,LEFT(F42,SEARCH(",",F42)),""),SEARCH(",",SUBSTITUTE(F42,LEFT(F42,SEARCH(",",F42)),""))),""),SEARCH(")",SUBSTITUTE(SUBSTITUTE(F42,LEFT(F42,SEARCH(",",F42)),""),LEFT(SUBSTITUTE(F42,LEFT(F42,SEARCH(",",F42)),""),SEARCH(",",SUBSTITUTE(F42,LEFT(F42,SEARCH(",",F42)),""))),""))),SEARCH("'",LEFT(SUBSTITUTE(SUBSTITUTE(F42,LEFT(F42,SEARCH(",",F42)),""),LEFT(SUBSTITUTE(F42,LEFT(F42,SEARCH(",",F42)),""),SEARCH(",",SUBSTITUTE(F42,LEFT(F42,SEARCH(",",F42)),""))),""),SEARCH(")",SUBSTITUTE(SUBSTITUTE(F42,LEFT(F42,SEARCH(",",F42)),""),LEFT(SUBSTITUTE(F42,LEFT(F42,SEARCH(",",F42)),""),SEARCH(",",SUBSTITUTE(F42,LEFT(F42,SEARCH(",",F42)),""))),""))))),""),")",""),VLOOKUP(K42,Breachs!B:D,3,FALSE))))</f>
        <v/>
      </c>
      <c r="Q42" s="108" t="str">
        <f>IF(G42&lt;4,"",IF(G42&gt;4,IF(ISNUMBER(FIND(")",L42)),"20"&amp;SUBSTITUTE(SUBSTITUTE(LEFT(SUBSTITUTE(SUBSTITUTE(SUBSTITUTE(L42,LEFT(L42,SEARCH(",",L42)),""),LEFT(SUBSTITUTE(L42,LEFT(L42,SEARCH(",",L42)),""),SEARCH(",",SUBSTITUTE(L42,LEFT(L42,SEARCH(",",L42)),""))),""),LEFT(SUBSTITUTE(SUBSTITUTE(L42,LEFT(L42,SEARCH(",",L42)),""),LEFT(SUBSTITUTE(L42,LEFT(L42,SEARCH(",",L42)),""),SEARCH(",",SUBSTITUTE(L42,LEFT(L42,SEARCH(",",L42)),""))),""),SEARCH(",",SUBSTITUTE(SUBSTITUTE(L42,LEFT(L42,SEARCH(",",L42)),""),LEFT(SUBSTITUTE(L42,LEFT(L42,SEARCH(",",L42)),""),SEARCH(",",SUBSTITUTE(L42,LEFT(L42,SEARCH(",",L42)),""))),""))),""),SEARCH(")",SUBSTITUTE(SUBSTITUTE(SUBSTITUTE(L42,LEFT(L42,SEARCH(",",L42)),""),LEFT(SUBSTITUTE(L42,LEFT(L42,SEARCH(",",L42)),""),SEARCH(",",SUBSTITUTE(L42,LEFT(L42,SEARCH(",",L42)),""))),""),LEFT(SUBSTITUTE(SUBSTITUTE(L42,LEFT(L42,SEARCH(",",L42)),""),LEFT(SUBSTITUTE(L42,LEFT(L42,SEARCH(",",L42)),""),SEARCH(",",SUBSTITUTE(L42,LEFT(L42,SEARCH(",",L42)),""))),""),SEARCH(",",SUBSTITUTE(SUBSTITUTE(L42,LEFT(L42,SEARCH(",",L42)),""),LEFT(SUBSTITUTE(L42,LEFT(L42,SEARCH(",",L42)),""),SEARCH(",",SUBSTITUTE(L42,LEFT(L42,SEARCH(",",L42)),""))),""))),""))),LEFT(LEFT(SUBSTITUTE(SUBSTITUTE(SUBSTITUTE(L42,LEFT(L42,SEARCH(",",L42)),""),LEFT(SUBSTITUTE(L42,LEFT(L42,SEARCH(",",L42)),""),SEARCH(",",SUBSTITUTE(L42,LEFT(L42,SEARCH(",",L42)),""))),""),LEFT(SUBSTITUTE(SUBSTITUTE(L42,LEFT(L42,SEARCH(",",L42)),""),LEFT(SUBSTITUTE(L42,LEFT(L42,SEARCH(",",L42)),""),SEARCH(",",SUBSTITUTE(L42,LEFT(L42,SEARCH(",",L42)),""))),""),SEARCH(",",SUBSTITUTE(SUBSTITUTE(L42,LEFT(L42,SEARCH(",",L42)),""),LEFT(SUBSTITUTE(L42,LEFT(L42,SEARCH(",",L42)),""),SEARCH(",",SUBSTITUTE(L42,LEFT(L42,SEARCH(",",L42)),""))),""))),""),SEARCH(")",SUBSTITUTE(SUBSTITUTE(SUBSTITUTE(L42,LEFT(L42,SEARCH(",",L42)),""),LEFT(SUBSTITUTE(L42,LEFT(L42,SEARCH(",",L42)),""),SEARCH(",",SUBSTITUTE(L42,LEFT(L42,SEARCH(",",L42)),""))),""),LEFT(SUBSTITUTE(SUBSTITUTE(L42,LEFT(L42,SEARCH(",",L42)),""),LEFT(SUBSTITUTE(L42,LEFT(L42,SEARCH(",",L42)),""),SEARCH(",",SUBSTITUTE(L42,LEFT(L42,SEARCH(",",L42)),""))),""),SEARCH(",",SUBSTITUTE(SUBSTITUTE(L42,LEFT(L42,SEARCH(",",L42)),""),LEFT(SUBSTITUTE(L42,LEFT(L42,SEARCH(",",L42)),""),SEARCH(",",SUBSTITUTE(L42,LEFT(L42,SEARCH(",",L42)),""))),""))),""))),SEARCH("'",LEFT(SUBSTITUTE(SUBSTITUTE(SUBSTITUTE(L42,LEFT(L42,SEARCH(",",L42)),""),LEFT(SUBSTITUTE(L42,LEFT(L42,SEARCH(",",L42)),""),SEARCH(",",SUBSTITUTE(L42,LEFT(L42,SEARCH(",",L42)),""))),""),LEFT(SUBSTITUTE(SUBSTITUTE(L42,LEFT(L42,SEARCH(",",L42)),""),LEFT(SUBSTITUTE(L42,LEFT(L42,SEARCH(",",L42)),""),SEARCH(",",SUBSTITUTE(L42,LEFT(L42,SEARCH(",",L42)),""))),""),SEARCH(",",SUBSTITUTE(SUBSTITUTE(L42,LEFT(L42,SEARCH(",",L42)),""),LEFT(SUBSTITUTE(L42,LEFT(L42,SEARCH(",",L42)),""),SEARCH(",",SUBSTITUTE(L42,LEFT(L42,SEARCH(",",L42)),""))),""))),""),SEARCH(")",SUBSTITUTE(SUBSTITUTE(SUBSTITUTE(L42,LEFT(L42,SEARCH(",",L42)),""),LEFT(SUBSTITUTE(L42,LEFT(L42,SEARCH(",",L42)),""),SEARCH(",",SUBSTITUTE(L42,LEFT(L42,SEARCH(",",L42)),""))),""),LEFT(SUBSTITUTE(SUBSTITUTE(L42,LEFT(L42,SEARCH(",",L42)),""),LEFT(SUBSTITUTE(L42,LEFT(L42,SEARCH(",",L42)),""),SEARCH(",",SUBSTITUTE(L42,LEFT(L42,SEARCH(",",L42)),""))),""),SEARCH(",",SUBSTITUTE(SUBSTITUTE(L42,LEFT(L42,SEARCH(",",L42)),""),LEFT(SUBSTITUTE(L42,LEFT(L42,SEARCH(",",L42)),""),SEARCH(",",SUBSTITUTE(L42,LEFT(L42,SEARCH(",",L42)),""))),""))),""))))),""),")",""),VLOOKUP(L42,Breachs!B:D,3,FALSE)),IF(ISNUMBER(FIND(")",L42)),"20"&amp;SUBSTITUTE(SUBSTITUTE(LEFT(SUBSTITUTE(SUBSTITUTE(SUBSTITUTE(L42,LEFT(L42,SEARCH(",",L42)),""),LEFT(SUBSTITUTE(L42,LEFT(L42,SEARCH(",",L42)),""),SEARCH(",",SUBSTITUTE(L42,LEFT(L42,SEARCH(",",L42)),""))),""),LEFT(SUBSTITUTE(SUBSTITUTE(L42,LEFT(L42,SEARCH(",",L42)),""),LEFT(SUBSTITUTE(L42,LEFT(L42,SEARCH(",",L42)),""),SEARCH(",",SUBSTITUTE(L42,LEFT(L42,SEARCH(",",L42)),""))),""),SEARCH(",",SUBSTITUTE(SUBSTITUTE(L42,LEFT(L42,SEARCH(",",L42)),""),LEFT(SUBSTITUTE(L42,LEFT(L42,SEARCH(",",L42)),""),SEARCH(",",SUBSTITUTE(L42,LEFT(L42,SEARCH(",",L42)),""))),""))),""),SEARCH(")",SUBSTITUTE(SUBSTITUTE(SUBSTITUTE(L42,LEFT(L42,SEARCH(",",L42)),""),LEFT(SUBSTITUTE(L42,LEFT(L42,SEARCH(",",L42)),""),SEARCH(",",SUBSTITUTE(L42,LEFT(L42,SEARCH(",",L42)),""))),""),LEFT(SUBSTITUTE(SUBSTITUTE(L42,LEFT(L42,SEARCH(",",L42)),""),LEFT(SUBSTITUTE(L42,LEFT(L42,SEARCH(",",L42)),""),SEARCH(",",SUBSTITUTE(L42,LEFT(L42,SEARCH(",",L42)),""))),""),SEARCH(",",SUBSTITUTE(SUBSTITUTE(L42,LEFT(L42,SEARCH(",",L42)),""),LEFT(SUBSTITUTE(L42,LEFT(L42,SEARCH(",",L42)),""),SEARCH(",",SUBSTITUTE(L42,LEFT(L42,SEARCH(",",L42)),""))),""))),""))),LEFT(LEFT(SUBSTITUTE(SUBSTITUTE(SUBSTITUTE(L42,LEFT(L42,SEARCH(",",L42)),""),LEFT(SUBSTITUTE(L42,LEFT(L42,SEARCH(",",L42)),""),SEARCH(",",SUBSTITUTE(L42,LEFT(L42,SEARCH(",",L42)),""))),""),LEFT(SUBSTITUTE(SUBSTITUTE(L42,LEFT(L42,SEARCH(",",L42)),""),LEFT(SUBSTITUTE(L42,LEFT(L42,SEARCH(",",L42)),""),SEARCH(",",SUBSTITUTE(L42,LEFT(L42,SEARCH(",",L42)),""))),""),SEARCH(",",SUBSTITUTE(SUBSTITUTE(L42,LEFT(L42,SEARCH(",",L42)),""),LEFT(SUBSTITUTE(L42,LEFT(L42,SEARCH(",",L42)),""),SEARCH(",",SUBSTITUTE(L42,LEFT(L42,SEARCH(",",L42)),""))),""))),""),SEARCH(")",SUBSTITUTE(SUBSTITUTE(SUBSTITUTE(L42,LEFT(L42,SEARCH(",",L42)),""),LEFT(SUBSTITUTE(L42,LEFT(L42,SEARCH(",",L42)),""),SEARCH(",",SUBSTITUTE(L42,LEFT(L42,SEARCH(",",L42)),""))),""),LEFT(SUBSTITUTE(SUBSTITUTE(L42,LEFT(L42,SEARCH(",",L42)),""),LEFT(SUBSTITUTE(L42,LEFT(L42,SEARCH(",",L42)),""),SEARCH(",",SUBSTITUTE(L42,LEFT(L42,SEARCH(",",L42)),""))),""),SEARCH(",",SUBSTITUTE(SUBSTITUTE(L42,LEFT(L42,SEARCH(",",L42)),""),LEFT(SUBSTITUTE(L42,LEFT(L42,SEARCH(",",L42)),""),SEARCH(",",SUBSTITUTE(L42,LEFT(L42,SEARCH(",",L42)),""))),""))),""))),SEARCH("'",LEFT(SUBSTITUTE(SUBSTITUTE(SUBSTITUTE(L42,LEFT(L42,SEARCH(",",L42)),""),LEFT(SUBSTITUTE(L42,LEFT(L42,SEARCH(",",L42)),""),SEARCH(",",SUBSTITUTE(L42,LEFT(L42,SEARCH(",",L42)),""))),""),LEFT(SUBSTITUTE(SUBSTITUTE(L42,LEFT(L42,SEARCH(",",L42)),""),LEFT(SUBSTITUTE(L42,LEFT(L42,SEARCH(",",L42)),""),SEARCH(",",SUBSTITUTE(L42,LEFT(L42,SEARCH(",",L42)),""))),""),SEARCH(",",SUBSTITUTE(SUBSTITUTE(L42,LEFT(L42,SEARCH(",",L42)),""),LEFT(SUBSTITUTE(L42,LEFT(L42,SEARCH(",",L42)),""),SEARCH(",",SUBSTITUTE(L42,LEFT(L42,SEARCH(",",L42)),""))),""))),""),SEARCH(")",SUBSTITUTE(SUBSTITUTE(SUBSTITUTE(L42,LEFT(L42,SEARCH(",",L42)),""),LEFT(SUBSTITUTE(L42,LEFT(L42,SEARCH(",",L42)),""),SEARCH(",",SUBSTITUTE(L42,LEFT(L42,SEARCH(",",L42)),""))),""),LEFT(SUBSTITUTE(SUBSTITUTE(L42,LEFT(L42,SEARCH(",",L42)),""),LEFT(SUBSTITUTE(L42,LEFT(L42,SEARCH(",",L42)),""),SEARCH(",",SUBSTITUTE(L42,LEFT(L42,SEARCH(",",L42)),""))),""),SEARCH(",",SUBSTITUTE(SUBSTITUTE(L42,LEFT(L42,SEARCH(",",L42)),""),LEFT(SUBSTITUTE(L42,LEFT(L42,SEARCH(",",L42)),""),SEARCH(",",SUBSTITUTE(L42,LEFT(L42,SEARCH(",",L42)),""))),""))),""))))),""),")",""),VLOOKUP(L42,Breachs!B:D,3,FALSE))))</f>
        <v/>
      </c>
      <c r="R42" s="108" t="str">
        <f>IF(G42=5,IF(ISNUMBER(FIND(")",M42)),"20"&amp;SUBSTITUTE(SUBSTITUTE(LEFT(SUBSTITUTE(SUBSTITUTE(SUBSTITUTE(S42,LEFT(S42,SEARCH(",",S42)),""),LEFT(SUBSTITUTE(S42,LEFT(S42,SEARCH(",",S42)),""),SEARCH(",",SUBSTITUTE(S42,LEFT(S42,SEARCH(",",S42)),""))),""),LEFT(SUBSTITUTE(SUBSTITUTE(S42,LEFT(S42,SEARCH(",",S42)),""),LEFT(SUBSTITUTE(S42,LEFT(S42,SEARCH(",",S42)),""),SEARCH(",",SUBSTITUTE(S42,LEFT(S42,SEARCH(",",S42)),""))),""),SEARCH(",",SUBSTITUTE(SUBSTITUTE(S42,LEFT(S42,SEARCH(",",S42)),""),LEFT(SUBSTITUTE(S42,LEFT(S42,SEARCH(",",S42)),""),SEARCH(",",SUBSTITUTE(S42,LEFT(S42,SEARCH(",",S42)),""))),""))),""),SEARCH(")",SUBSTITUTE(SUBSTITUTE(SUBSTITUTE(S42,LEFT(S42,SEARCH(",",S42)),""),LEFT(SUBSTITUTE(S42,LEFT(S42,SEARCH(",",S42)),""),SEARCH(",",SUBSTITUTE(S42,LEFT(S42,SEARCH(",",S42)),""))),""),LEFT(SUBSTITUTE(SUBSTITUTE(S42,LEFT(S42,SEARCH(",",S42)),""),LEFT(SUBSTITUTE(S42,LEFT(S42,SEARCH(",",S42)),""),SEARCH(",",SUBSTITUTE(S42,LEFT(S42,SEARCH(",",S42)),""))),""),SEARCH(",",SUBSTITUTE(SUBSTITUTE(S42,LEFT(S42,SEARCH(",",S42)),""),LEFT(SUBSTITUTE(S42,LEFT(S42,SEARCH(",",S42)),""),SEARCH(",",SUBSTITUTE(S42,LEFT(S42,SEARCH(",",S42)),""))),""))),""))),LEFT(LEFT(SUBSTITUTE(SUBSTITUTE(SUBSTITUTE(S42,LEFT(S42,SEARCH(",",S42)),""),LEFT(SUBSTITUTE(S42,LEFT(S42,SEARCH(",",S42)),""),SEARCH(",",SUBSTITUTE(S42,LEFT(S42,SEARCH(",",S42)),""))),""),LEFT(SUBSTITUTE(SUBSTITUTE(S42,LEFT(S42,SEARCH(",",S42)),""),LEFT(SUBSTITUTE(S42,LEFT(S42,SEARCH(",",S42)),""),SEARCH(",",SUBSTITUTE(S42,LEFT(S42,SEARCH(",",S42)),""))),""),SEARCH(",",SUBSTITUTE(SUBSTITUTE(S42,LEFT(S42,SEARCH(",",S42)),""),LEFT(SUBSTITUTE(S42,LEFT(S42,SEARCH(",",S42)),""),SEARCH(",",SUBSTITUTE(S42,LEFT(S42,SEARCH(",",S42)),""))),""))),""),SEARCH(")",SUBSTITUTE(SUBSTITUTE(SUBSTITUTE(S42,LEFT(S42,SEARCH(",",S42)),""),LEFT(SUBSTITUTE(S42,LEFT(S42,SEARCH(",",S42)),""),SEARCH(",",SUBSTITUTE(S42,LEFT(S42,SEARCH(",",S42)),""))),""),LEFT(SUBSTITUTE(SUBSTITUTE(S42,LEFT(S42,SEARCH(",",S42)),""),LEFT(SUBSTITUTE(S42,LEFT(S42,SEARCH(",",S42)),""),SEARCH(",",SUBSTITUTE(S42,LEFT(S42,SEARCH(",",S42)),""))),""),SEARCH(",",SUBSTITUTE(SUBSTITUTE(S42,LEFT(S42,SEARCH(",",S42)),""),LEFT(SUBSTITUTE(S42,LEFT(S42,SEARCH(",",S42)),""),SEARCH(",",SUBSTITUTE(S42,LEFT(S42,SEARCH(",",S42)),""))),""))),""))),SEARCH("'",LEFT(SUBSTITUTE(SUBSTITUTE(SUBSTITUTE(S42,LEFT(S42,SEARCH(",",S42)),""),LEFT(SUBSTITUTE(S42,LEFT(S42,SEARCH(",",S42)),""),SEARCH(",",SUBSTITUTE(S42,LEFT(S42,SEARCH(",",S42)),""))),""),LEFT(SUBSTITUTE(SUBSTITUTE(S42,LEFT(S42,SEARCH(",",S42)),""),LEFT(SUBSTITUTE(S42,LEFT(S42,SEARCH(",",S42)),""),SEARCH(",",SUBSTITUTE(S42,LEFT(S42,SEARCH(",",S42)),""))),""),SEARCH(",",SUBSTITUTE(SUBSTITUTE(S42,LEFT(S42,SEARCH(",",S42)),""),LEFT(SUBSTITUTE(S42,LEFT(S42,SEARCH(",",S42)),""),SEARCH(",",SUBSTITUTE(S42,LEFT(S42,SEARCH(",",S42)),""))),""))),""),SEARCH(")",SUBSTITUTE(SUBSTITUTE(SUBSTITUTE(S42,LEFT(S42,SEARCH(",",S42)),""),LEFT(SUBSTITUTE(S42,LEFT(S42,SEARCH(",",S42)),""),SEARCH(",",SUBSTITUTE(S42,LEFT(S42,SEARCH(",",S42)),""))),""),LEFT(SUBSTITUTE(SUBSTITUTE(S42,LEFT(S42,SEARCH(",",S42)),""),LEFT(SUBSTITUTE(S42,LEFT(S42,SEARCH(",",S42)),""),SEARCH(",",SUBSTITUTE(S42,LEFT(S42,SEARCH(",",S42)),""))),""),SEARCH(",",SUBSTITUTE(SUBSTITUTE(S42,LEFT(S42,SEARCH(",",S42)),""),LEFT(SUBSTITUTE(S42,LEFT(S42,SEARCH(",",S42)),""),SEARCH(",",SUBSTITUTE(S42,LEFT(S42,SEARCH(",",S42)),""))),""))),""))))),""),")",""),VLOOKUP(M42,Breachs!B:D,3,FALSE)),"")</f>
        <v/>
      </c>
      <c r="S42" s="108" t="e">
        <f t="shared" si="14"/>
        <v>#VALUE!</v>
      </c>
      <c r="T42" s="108" t="str">
        <f>IF(F42="","",IF(ISNUMBER(FIND("'",I42)),VLOOKUP(SUBSTITUTE(RIGHT(LEFT(I42,SEARCH("'",I42)),5)," '",""),Breachs!P:Q,2,FALSE),VLOOKUP(I42,Breachs!B:D,2,FALSE)))</f>
        <v>Outubro</v>
      </c>
      <c r="U42" s="108" t="str">
        <f>IF(G42&lt;2,"",IF(ISNUMBER(FIND("'",J42)),VLOOKUP(SUBSTITUTE(RIGHT(LEFT(J42,SEARCH("'",J42)),5)," '",""),Breachs!P:Q,2,FALSE),VLOOKUP(J42,Breachs!B:D,2,FALSE)))</f>
        <v/>
      </c>
      <c r="V42" s="107" t="str">
        <f>IF(G42&lt;3,"",IF(ISNUMBER(FIND("'",K42)),VLOOKUP(SUBSTITUTE(RIGHT(LEFT(K42,SEARCH("'",K42)),5)," '",""),Breachs!P:Q,2,FALSE),VLOOKUP(K42,Breachs!B:D,2,FALSE)))</f>
        <v/>
      </c>
      <c r="W42" s="107" t="str">
        <f>IF(G42&lt;4,"",IF(ISNUMBER(FIND("'",L42)),VLOOKUP(SUBSTITUTE(RIGHT(LEFT(L42,SEARCH("'",L42)),5)," '",""),Breachs!P:Q,2,FALSE),VLOOKUP(L42,Breachs!B:D,2,FALSE)))</f>
        <v/>
      </c>
      <c r="X42" s="107" t="str">
        <f>IF(G42&lt;5,"",IF(ISNUMBER(FIND("'",M42)),VLOOKUP(SUBSTITUTE(RIGHT(LEFT(M42,SEARCH("'",M42)),5)," '",""),Breachs!P:Q,2,FALSE),VLOOKUP(M42,Breachs!B:D,2,FALSE)))</f>
        <v/>
      </c>
      <c r="Y42" s="34" t="str">
        <f>IFERROR(VLOOKUP(B42,BGU!A:B,2),"")</f>
        <v>LEONARDO LUCAS</v>
      </c>
      <c r="Z42" s="34" t="str">
        <f>TEXT(IFERROR(VLOOKUP(B42,BGU!A:C,3),""),"0000-000-000-0000")</f>
        <v>0010-016-011-0000</v>
      </c>
      <c r="AA42" s="34" t="str">
        <f t="shared" si="15"/>
        <v>0010</v>
      </c>
      <c r="AB42" s="34" t="str">
        <f>IFERROR(VLOOKUP(B42,BGU!A:F,6),"")</f>
        <v>00011</v>
      </c>
      <c r="AC42" s="34" t="str">
        <f>IFERROR(VLOOKUP(B42,BGU!A:G,7),"")</f>
        <v>ANALISTA</v>
      </c>
      <c r="AD42" s="34" t="str">
        <f t="shared" si="16"/>
        <v>016</v>
      </c>
    </row>
    <row r="43" spans="1:30" ht="15" customHeight="1" x14ac:dyDescent="0.25">
      <c r="A43" s="33" t="s">
        <v>333</v>
      </c>
      <c r="B43" s="34" t="s">
        <v>279</v>
      </c>
      <c r="C43" s="33" t="s">
        <v>109</v>
      </c>
      <c r="D43" s="34" t="s">
        <v>362</v>
      </c>
      <c r="E43" s="34"/>
      <c r="F43" s="33" t="s">
        <v>22</v>
      </c>
      <c r="G43" s="31">
        <f t="shared" si="10"/>
        <v>1</v>
      </c>
      <c r="H43" s="31" t="b">
        <f t="shared" si="7"/>
        <v>0</v>
      </c>
      <c r="I43" s="105" t="str">
        <f t="shared" si="8"/>
        <v>Adobe</v>
      </c>
      <c r="J43" s="105" t="str">
        <f t="shared" si="17"/>
        <v/>
      </c>
      <c r="K43" s="106" t="str">
        <f t="shared" si="11"/>
        <v/>
      </c>
      <c r="L43" s="106" t="str">
        <f t="shared" si="12"/>
        <v/>
      </c>
      <c r="M43" s="105" t="str">
        <f t="shared" si="13"/>
        <v/>
      </c>
      <c r="N43" s="107">
        <f>IF(F43="","",IF(ISNUMBER(FIND(")",I43)),"20"&amp;SUBSTITUTE(RIGHT(SUBSTITUTE(LEFT(F43,SEARCH(")",F43)),LEFT(LEFT(F43,SEARCH(")",F43)),SEARCH("(",LEFT(F43,SEARCH(")",F43)))),""),3),")",""),VLOOKUP(I43,Breachs!B:D,3,FALSE)))</f>
        <v>2013</v>
      </c>
      <c r="O43" s="108" t="str">
        <f>IF(G43&lt;2,"",IF(G43&gt;2,IF(ISNUMBER(FIND(")",J43)),"20"&amp;SUBSTITUTE(SUBSTITUTE(LEFT(LEFT(SUBSTITUTE(F43,LEFT(F43,SEARCH(",",F43)),""),SEARCH(",",SUBSTITUTE(F43,LEFT(F43,SEARCH(",",F43)),""))),SEARCH(")",LEFT(SUBSTITUTE(F43,LEFT(F43,SEARCH(",",F43)),""),SEARCH(",",SUBSTITUTE(F43,LEFT(F43,SEARCH(",",F43)),""))))),LEFT(LEFT(LEFT(SUBSTITUTE(F43,LEFT(F43,SEARCH(",",F43)),""),SEARCH(",",SUBSTITUTE(F43,LEFT(F43,SEARCH(",",F43)),""))),SEARCH(")",LEFT(SUBSTITUTE(F43,LEFT(F43,SEARCH(",",F43)),""),SEARCH(",",SUBSTITUTE(F43,LEFT(F43,SEARCH(",",F43)),""))))),SEARCH("'",LEFT(LEFT(SUBSTITUTE(F43,LEFT(F43,SEARCH(",",F43)),""),SEARCH(",",SUBSTITUTE(F43,LEFT(F43,SEARCH(",",F43)),""))),SEARCH(")",LEFT(SUBSTITUTE(F43,LEFT(F43,SEARCH(",",F43)),""),SEARCH(",",SUBSTITUTE(F43,LEFT(F43,SEARCH(",",F43)),""))))))),""),")",""),VLOOKUP(J43,Breachs!B:D,3,FALSE)),IF(ISNUMBER(FIND(")",J43)),"20"&amp;SUBSTITUTE(LEFT(SUBSTITUTE(SUBSTITUTE(F43,LEFT(F43,SEARCH(",",F43)),""),LEFT(SUBSTITUTE(F43,LEFT(F43,SEARCH(",",F43)),""),SEARCH("'",SUBSTITUTE(F43,LEFT(F43,SEARCH(",",F43)),""))),""),SEARCH(")",SUBSTITUTE(SUBSTITUTE(F43,LEFT(F43,SEARCH(",",F43)),""),LEFT(SUBSTITUTE(F43,LEFT(F43,SEARCH(",",F43)),""),SEARCH("'",SUBSTITUTE(F43,LEFT(F43,SEARCH(",",F43)),""))),""))),")",""),VLOOKUP(J43,Breachs!B:D,3,FALSE))))</f>
        <v/>
      </c>
      <c r="P43" s="108" t="str">
        <f>IF(G43&lt;3,"",IF(G43&gt;3,IF(ISNUMBER(FIND(")",K43)),"20"&amp;SUBSTITUTE(SUBSTITUTE(LEFT(LEFT(SUBSTITUTE(SUBSTITUTE(F43,LEFT(F43,SEARCH(",",F43)),""),LEFT(SUBSTITUTE(F43,LEFT(F43,SEARCH(",",F43)),""),SEARCH(",",SUBSTITUTE(F43,LEFT(F43,SEARCH(",",F43)),""))),""),SEARCH(",",SUBSTITUTE(SUBSTITUTE(F43,LEFT(F43,SEARCH(",",F43)),""),LEFT(SUBSTITUTE(F43,LEFT(F43,SEARCH(",",F43)),""),SEARCH(",",SUBSTITUTE(F43,LEFT(F43,SEARCH(",",F43)),""))),""))),SEARCH(")",LEFT(SUBSTITUTE(SUBSTITUTE(F43,LEFT(F43,SEARCH(",",F43)),""),LEFT(SUBSTITUTE(F43,LEFT(F43,SEARCH(",",F43)),""),SEARCH(",",SUBSTITUTE(F43,LEFT(F43,SEARCH(",",F43)),""))),""),SEARCH(",",SUBSTITUTE(SUBSTITUTE(F43,LEFT(F43,SEARCH(",",F43)),""),LEFT(SUBSTITUTE(F43,LEFT(F43,SEARCH(",",F43)),""),SEARCH(",",SUBSTITUTE(F43,LEFT(F43,SEARCH(",",F43)),""))),""))))),LEFT(LEFT(LEFT(SUBSTITUTE(SUBSTITUTE(F43,LEFT(F43,SEARCH(",",F43)),""),LEFT(SUBSTITUTE(F43,LEFT(F43,SEARCH(",",F43)),""),SEARCH(",",SUBSTITUTE(F43,LEFT(F43,SEARCH(",",F43)),""))),""),SEARCH(",",SUBSTITUTE(SUBSTITUTE(F43,LEFT(F43,SEARCH(",",F43)),""),LEFT(SUBSTITUTE(F43,LEFT(F43,SEARCH(",",F43)),""),SEARCH(",",SUBSTITUTE(F43,LEFT(F43,SEARCH(",",F43)),""))),""))),SEARCH(")",LEFT(SUBSTITUTE(SUBSTITUTE(F43,LEFT(F43,SEARCH(",",F43)),""),LEFT(SUBSTITUTE(F43,LEFT(F43,SEARCH(",",F43)),""),SEARCH(",",SUBSTITUTE(F43,LEFT(F43,SEARCH(",",F43)),""))),""),SEARCH(",",SUBSTITUTE(SUBSTITUTE(F43,LEFT(F43,SEARCH(",",F43)),""),LEFT(SUBSTITUTE(F43,LEFT(F43,SEARCH(",",F43)),""),SEARCH(",",SUBSTITUTE(F43,LEFT(F43,SEARCH(",",F43)),""))),""))))),SEARCH("'",LEFT(LEFT(SUBSTITUTE(SUBSTITUTE(F43,LEFT(F43,SEARCH(",",F43)),""),LEFT(SUBSTITUTE(F43,LEFT(F43,SEARCH(",",F43)),""),SEARCH(",",SUBSTITUTE(F43,LEFT(F43,SEARCH(",",F43)),""))),""),SEARCH(",",SUBSTITUTE(SUBSTITUTE(F43,LEFT(F43,SEARCH(",",F43)),""),LEFT(SUBSTITUTE(F43,LEFT(F43,SEARCH(",",F43)),""),SEARCH(",",SUBSTITUTE(F43,LEFT(F43,SEARCH(",",F43)),""))),""))),SEARCH(")",LEFT(SUBSTITUTE(SUBSTITUTE(F43,LEFT(F43,SEARCH(",",F43)),""),LEFT(SUBSTITUTE(F43,LEFT(F43,SEARCH(",",F43)),""),SEARCH(",",SUBSTITUTE(F43,LEFT(F43,SEARCH(",",F43)),""))),""),SEARCH(",",SUBSTITUTE(SUBSTITUTE(F43,LEFT(F43,SEARCH(",",F43)),""),LEFT(SUBSTITUTE(F43,LEFT(F43,SEARCH(",",F43)),""),SEARCH(",",SUBSTITUTE(F43,LEFT(F43,SEARCH(",",F43)),""))),""))))))),""),")",""),VLOOKUP(K43,Breachs!B:D,3,FALSE)),IF(ISNUMBER(FIND(")",K43)),"20"&amp;SUBSTITUTE(SUBSTITUTE(LEFT(SUBSTITUTE(SUBSTITUTE(F43,LEFT(F43,SEARCH(",",F43)),""),LEFT(SUBSTITUTE(F43,LEFT(F43,SEARCH(",",F43)),""),SEARCH(",",SUBSTITUTE(F43,LEFT(F43,SEARCH(",",F43)),""))),""),SEARCH(")",SUBSTITUTE(SUBSTITUTE(F43,LEFT(F43,SEARCH(",",F43)),""),LEFT(SUBSTITUTE(F43,LEFT(F43,SEARCH(",",F43)),""),SEARCH(",",SUBSTITUTE(F43,LEFT(F43,SEARCH(",",F43)),""))),""))),LEFT(LEFT(SUBSTITUTE(SUBSTITUTE(F43,LEFT(F43,SEARCH(",",F43)),""),LEFT(SUBSTITUTE(F43,LEFT(F43,SEARCH(",",F43)),""),SEARCH(",",SUBSTITUTE(F43,LEFT(F43,SEARCH(",",F43)),""))),""),SEARCH(")",SUBSTITUTE(SUBSTITUTE(F43,LEFT(F43,SEARCH(",",F43)),""),LEFT(SUBSTITUTE(F43,LEFT(F43,SEARCH(",",F43)),""),SEARCH(",",SUBSTITUTE(F43,LEFT(F43,SEARCH(",",F43)),""))),""))),SEARCH("'",LEFT(SUBSTITUTE(SUBSTITUTE(F43,LEFT(F43,SEARCH(",",F43)),""),LEFT(SUBSTITUTE(F43,LEFT(F43,SEARCH(",",F43)),""),SEARCH(",",SUBSTITUTE(F43,LEFT(F43,SEARCH(",",F43)),""))),""),SEARCH(")",SUBSTITUTE(SUBSTITUTE(F43,LEFT(F43,SEARCH(",",F43)),""),LEFT(SUBSTITUTE(F43,LEFT(F43,SEARCH(",",F43)),""),SEARCH(",",SUBSTITUTE(F43,LEFT(F43,SEARCH(",",F43)),""))),""))))),""),")",""),VLOOKUP(K43,Breachs!B:D,3,FALSE))))</f>
        <v/>
      </c>
      <c r="Q43" s="108" t="str">
        <f>IF(G43&lt;4,"",IF(G43&gt;4,IF(ISNUMBER(FIND(")",L43)),"20"&amp;SUBSTITUTE(SUBSTITUTE(LEFT(SUBSTITUTE(SUBSTITUTE(SUBSTITUTE(L43,LEFT(L43,SEARCH(",",L43)),""),LEFT(SUBSTITUTE(L43,LEFT(L43,SEARCH(",",L43)),""),SEARCH(",",SUBSTITUTE(L43,LEFT(L43,SEARCH(",",L43)),""))),""),LEFT(SUBSTITUTE(SUBSTITUTE(L43,LEFT(L43,SEARCH(",",L43)),""),LEFT(SUBSTITUTE(L43,LEFT(L43,SEARCH(",",L43)),""),SEARCH(",",SUBSTITUTE(L43,LEFT(L43,SEARCH(",",L43)),""))),""),SEARCH(",",SUBSTITUTE(SUBSTITUTE(L43,LEFT(L43,SEARCH(",",L43)),""),LEFT(SUBSTITUTE(L43,LEFT(L43,SEARCH(",",L43)),""),SEARCH(",",SUBSTITUTE(L43,LEFT(L43,SEARCH(",",L43)),""))),""))),""),SEARCH(")",SUBSTITUTE(SUBSTITUTE(SUBSTITUTE(L43,LEFT(L43,SEARCH(",",L43)),""),LEFT(SUBSTITUTE(L43,LEFT(L43,SEARCH(",",L43)),""),SEARCH(",",SUBSTITUTE(L43,LEFT(L43,SEARCH(",",L43)),""))),""),LEFT(SUBSTITUTE(SUBSTITUTE(L43,LEFT(L43,SEARCH(",",L43)),""),LEFT(SUBSTITUTE(L43,LEFT(L43,SEARCH(",",L43)),""),SEARCH(",",SUBSTITUTE(L43,LEFT(L43,SEARCH(",",L43)),""))),""),SEARCH(",",SUBSTITUTE(SUBSTITUTE(L43,LEFT(L43,SEARCH(",",L43)),""),LEFT(SUBSTITUTE(L43,LEFT(L43,SEARCH(",",L43)),""),SEARCH(",",SUBSTITUTE(L43,LEFT(L43,SEARCH(",",L43)),""))),""))),""))),LEFT(LEFT(SUBSTITUTE(SUBSTITUTE(SUBSTITUTE(L43,LEFT(L43,SEARCH(",",L43)),""),LEFT(SUBSTITUTE(L43,LEFT(L43,SEARCH(",",L43)),""),SEARCH(",",SUBSTITUTE(L43,LEFT(L43,SEARCH(",",L43)),""))),""),LEFT(SUBSTITUTE(SUBSTITUTE(L43,LEFT(L43,SEARCH(",",L43)),""),LEFT(SUBSTITUTE(L43,LEFT(L43,SEARCH(",",L43)),""),SEARCH(",",SUBSTITUTE(L43,LEFT(L43,SEARCH(",",L43)),""))),""),SEARCH(",",SUBSTITUTE(SUBSTITUTE(L43,LEFT(L43,SEARCH(",",L43)),""),LEFT(SUBSTITUTE(L43,LEFT(L43,SEARCH(",",L43)),""),SEARCH(",",SUBSTITUTE(L43,LEFT(L43,SEARCH(",",L43)),""))),""))),""),SEARCH(")",SUBSTITUTE(SUBSTITUTE(SUBSTITUTE(L43,LEFT(L43,SEARCH(",",L43)),""),LEFT(SUBSTITUTE(L43,LEFT(L43,SEARCH(",",L43)),""),SEARCH(",",SUBSTITUTE(L43,LEFT(L43,SEARCH(",",L43)),""))),""),LEFT(SUBSTITUTE(SUBSTITUTE(L43,LEFT(L43,SEARCH(",",L43)),""),LEFT(SUBSTITUTE(L43,LEFT(L43,SEARCH(",",L43)),""),SEARCH(",",SUBSTITUTE(L43,LEFT(L43,SEARCH(",",L43)),""))),""),SEARCH(",",SUBSTITUTE(SUBSTITUTE(L43,LEFT(L43,SEARCH(",",L43)),""),LEFT(SUBSTITUTE(L43,LEFT(L43,SEARCH(",",L43)),""),SEARCH(",",SUBSTITUTE(L43,LEFT(L43,SEARCH(",",L43)),""))),""))),""))),SEARCH("'",LEFT(SUBSTITUTE(SUBSTITUTE(SUBSTITUTE(L43,LEFT(L43,SEARCH(",",L43)),""),LEFT(SUBSTITUTE(L43,LEFT(L43,SEARCH(",",L43)),""),SEARCH(",",SUBSTITUTE(L43,LEFT(L43,SEARCH(",",L43)),""))),""),LEFT(SUBSTITUTE(SUBSTITUTE(L43,LEFT(L43,SEARCH(",",L43)),""),LEFT(SUBSTITUTE(L43,LEFT(L43,SEARCH(",",L43)),""),SEARCH(",",SUBSTITUTE(L43,LEFT(L43,SEARCH(",",L43)),""))),""),SEARCH(",",SUBSTITUTE(SUBSTITUTE(L43,LEFT(L43,SEARCH(",",L43)),""),LEFT(SUBSTITUTE(L43,LEFT(L43,SEARCH(",",L43)),""),SEARCH(",",SUBSTITUTE(L43,LEFT(L43,SEARCH(",",L43)),""))),""))),""),SEARCH(")",SUBSTITUTE(SUBSTITUTE(SUBSTITUTE(L43,LEFT(L43,SEARCH(",",L43)),""),LEFT(SUBSTITUTE(L43,LEFT(L43,SEARCH(",",L43)),""),SEARCH(",",SUBSTITUTE(L43,LEFT(L43,SEARCH(",",L43)),""))),""),LEFT(SUBSTITUTE(SUBSTITUTE(L43,LEFT(L43,SEARCH(",",L43)),""),LEFT(SUBSTITUTE(L43,LEFT(L43,SEARCH(",",L43)),""),SEARCH(",",SUBSTITUTE(L43,LEFT(L43,SEARCH(",",L43)),""))),""),SEARCH(",",SUBSTITUTE(SUBSTITUTE(L43,LEFT(L43,SEARCH(",",L43)),""),LEFT(SUBSTITUTE(L43,LEFT(L43,SEARCH(",",L43)),""),SEARCH(",",SUBSTITUTE(L43,LEFT(L43,SEARCH(",",L43)),""))),""))),""))))),""),")",""),VLOOKUP(L43,Breachs!B:D,3,FALSE)),IF(ISNUMBER(FIND(")",L43)),"20"&amp;SUBSTITUTE(SUBSTITUTE(LEFT(SUBSTITUTE(SUBSTITUTE(SUBSTITUTE(L43,LEFT(L43,SEARCH(",",L43)),""),LEFT(SUBSTITUTE(L43,LEFT(L43,SEARCH(",",L43)),""),SEARCH(",",SUBSTITUTE(L43,LEFT(L43,SEARCH(",",L43)),""))),""),LEFT(SUBSTITUTE(SUBSTITUTE(L43,LEFT(L43,SEARCH(",",L43)),""),LEFT(SUBSTITUTE(L43,LEFT(L43,SEARCH(",",L43)),""),SEARCH(",",SUBSTITUTE(L43,LEFT(L43,SEARCH(",",L43)),""))),""),SEARCH(",",SUBSTITUTE(SUBSTITUTE(L43,LEFT(L43,SEARCH(",",L43)),""),LEFT(SUBSTITUTE(L43,LEFT(L43,SEARCH(",",L43)),""),SEARCH(",",SUBSTITUTE(L43,LEFT(L43,SEARCH(",",L43)),""))),""))),""),SEARCH(")",SUBSTITUTE(SUBSTITUTE(SUBSTITUTE(L43,LEFT(L43,SEARCH(",",L43)),""),LEFT(SUBSTITUTE(L43,LEFT(L43,SEARCH(",",L43)),""),SEARCH(",",SUBSTITUTE(L43,LEFT(L43,SEARCH(",",L43)),""))),""),LEFT(SUBSTITUTE(SUBSTITUTE(L43,LEFT(L43,SEARCH(",",L43)),""),LEFT(SUBSTITUTE(L43,LEFT(L43,SEARCH(",",L43)),""),SEARCH(",",SUBSTITUTE(L43,LEFT(L43,SEARCH(",",L43)),""))),""),SEARCH(",",SUBSTITUTE(SUBSTITUTE(L43,LEFT(L43,SEARCH(",",L43)),""),LEFT(SUBSTITUTE(L43,LEFT(L43,SEARCH(",",L43)),""),SEARCH(",",SUBSTITUTE(L43,LEFT(L43,SEARCH(",",L43)),""))),""))),""))),LEFT(LEFT(SUBSTITUTE(SUBSTITUTE(SUBSTITUTE(L43,LEFT(L43,SEARCH(",",L43)),""),LEFT(SUBSTITUTE(L43,LEFT(L43,SEARCH(",",L43)),""),SEARCH(",",SUBSTITUTE(L43,LEFT(L43,SEARCH(",",L43)),""))),""),LEFT(SUBSTITUTE(SUBSTITUTE(L43,LEFT(L43,SEARCH(",",L43)),""),LEFT(SUBSTITUTE(L43,LEFT(L43,SEARCH(",",L43)),""),SEARCH(",",SUBSTITUTE(L43,LEFT(L43,SEARCH(",",L43)),""))),""),SEARCH(",",SUBSTITUTE(SUBSTITUTE(L43,LEFT(L43,SEARCH(",",L43)),""),LEFT(SUBSTITUTE(L43,LEFT(L43,SEARCH(",",L43)),""),SEARCH(",",SUBSTITUTE(L43,LEFT(L43,SEARCH(",",L43)),""))),""))),""),SEARCH(")",SUBSTITUTE(SUBSTITUTE(SUBSTITUTE(L43,LEFT(L43,SEARCH(",",L43)),""),LEFT(SUBSTITUTE(L43,LEFT(L43,SEARCH(",",L43)),""),SEARCH(",",SUBSTITUTE(L43,LEFT(L43,SEARCH(",",L43)),""))),""),LEFT(SUBSTITUTE(SUBSTITUTE(L43,LEFT(L43,SEARCH(",",L43)),""),LEFT(SUBSTITUTE(L43,LEFT(L43,SEARCH(",",L43)),""),SEARCH(",",SUBSTITUTE(L43,LEFT(L43,SEARCH(",",L43)),""))),""),SEARCH(",",SUBSTITUTE(SUBSTITUTE(L43,LEFT(L43,SEARCH(",",L43)),""),LEFT(SUBSTITUTE(L43,LEFT(L43,SEARCH(",",L43)),""),SEARCH(",",SUBSTITUTE(L43,LEFT(L43,SEARCH(",",L43)),""))),""))),""))),SEARCH("'",LEFT(SUBSTITUTE(SUBSTITUTE(SUBSTITUTE(L43,LEFT(L43,SEARCH(",",L43)),""),LEFT(SUBSTITUTE(L43,LEFT(L43,SEARCH(",",L43)),""),SEARCH(",",SUBSTITUTE(L43,LEFT(L43,SEARCH(",",L43)),""))),""),LEFT(SUBSTITUTE(SUBSTITUTE(L43,LEFT(L43,SEARCH(",",L43)),""),LEFT(SUBSTITUTE(L43,LEFT(L43,SEARCH(",",L43)),""),SEARCH(",",SUBSTITUTE(L43,LEFT(L43,SEARCH(",",L43)),""))),""),SEARCH(",",SUBSTITUTE(SUBSTITUTE(L43,LEFT(L43,SEARCH(",",L43)),""),LEFT(SUBSTITUTE(L43,LEFT(L43,SEARCH(",",L43)),""),SEARCH(",",SUBSTITUTE(L43,LEFT(L43,SEARCH(",",L43)),""))),""))),""),SEARCH(")",SUBSTITUTE(SUBSTITUTE(SUBSTITUTE(L43,LEFT(L43,SEARCH(",",L43)),""),LEFT(SUBSTITUTE(L43,LEFT(L43,SEARCH(",",L43)),""),SEARCH(",",SUBSTITUTE(L43,LEFT(L43,SEARCH(",",L43)),""))),""),LEFT(SUBSTITUTE(SUBSTITUTE(L43,LEFT(L43,SEARCH(",",L43)),""),LEFT(SUBSTITUTE(L43,LEFT(L43,SEARCH(",",L43)),""),SEARCH(",",SUBSTITUTE(L43,LEFT(L43,SEARCH(",",L43)),""))),""),SEARCH(",",SUBSTITUTE(SUBSTITUTE(L43,LEFT(L43,SEARCH(",",L43)),""),LEFT(SUBSTITUTE(L43,LEFT(L43,SEARCH(",",L43)),""),SEARCH(",",SUBSTITUTE(L43,LEFT(L43,SEARCH(",",L43)),""))),""))),""))))),""),")",""),VLOOKUP(L43,Breachs!B:D,3,FALSE))))</f>
        <v/>
      </c>
      <c r="R43" s="108" t="str">
        <f>IF(G43=5,IF(ISNUMBER(FIND(")",M43)),"20"&amp;SUBSTITUTE(SUBSTITUTE(LEFT(SUBSTITUTE(SUBSTITUTE(SUBSTITUTE(S43,LEFT(S43,SEARCH(",",S43)),""),LEFT(SUBSTITUTE(S43,LEFT(S43,SEARCH(",",S43)),""),SEARCH(",",SUBSTITUTE(S43,LEFT(S43,SEARCH(",",S43)),""))),""),LEFT(SUBSTITUTE(SUBSTITUTE(S43,LEFT(S43,SEARCH(",",S43)),""),LEFT(SUBSTITUTE(S43,LEFT(S43,SEARCH(",",S43)),""),SEARCH(",",SUBSTITUTE(S43,LEFT(S43,SEARCH(",",S43)),""))),""),SEARCH(",",SUBSTITUTE(SUBSTITUTE(S43,LEFT(S43,SEARCH(",",S43)),""),LEFT(SUBSTITUTE(S43,LEFT(S43,SEARCH(",",S43)),""),SEARCH(",",SUBSTITUTE(S43,LEFT(S43,SEARCH(",",S43)),""))),""))),""),SEARCH(")",SUBSTITUTE(SUBSTITUTE(SUBSTITUTE(S43,LEFT(S43,SEARCH(",",S43)),""),LEFT(SUBSTITUTE(S43,LEFT(S43,SEARCH(",",S43)),""),SEARCH(",",SUBSTITUTE(S43,LEFT(S43,SEARCH(",",S43)),""))),""),LEFT(SUBSTITUTE(SUBSTITUTE(S43,LEFT(S43,SEARCH(",",S43)),""),LEFT(SUBSTITUTE(S43,LEFT(S43,SEARCH(",",S43)),""),SEARCH(",",SUBSTITUTE(S43,LEFT(S43,SEARCH(",",S43)),""))),""),SEARCH(",",SUBSTITUTE(SUBSTITUTE(S43,LEFT(S43,SEARCH(",",S43)),""),LEFT(SUBSTITUTE(S43,LEFT(S43,SEARCH(",",S43)),""),SEARCH(",",SUBSTITUTE(S43,LEFT(S43,SEARCH(",",S43)),""))),""))),""))),LEFT(LEFT(SUBSTITUTE(SUBSTITUTE(SUBSTITUTE(S43,LEFT(S43,SEARCH(",",S43)),""),LEFT(SUBSTITUTE(S43,LEFT(S43,SEARCH(",",S43)),""),SEARCH(",",SUBSTITUTE(S43,LEFT(S43,SEARCH(",",S43)),""))),""),LEFT(SUBSTITUTE(SUBSTITUTE(S43,LEFT(S43,SEARCH(",",S43)),""),LEFT(SUBSTITUTE(S43,LEFT(S43,SEARCH(",",S43)),""),SEARCH(",",SUBSTITUTE(S43,LEFT(S43,SEARCH(",",S43)),""))),""),SEARCH(",",SUBSTITUTE(SUBSTITUTE(S43,LEFT(S43,SEARCH(",",S43)),""),LEFT(SUBSTITUTE(S43,LEFT(S43,SEARCH(",",S43)),""),SEARCH(",",SUBSTITUTE(S43,LEFT(S43,SEARCH(",",S43)),""))),""))),""),SEARCH(")",SUBSTITUTE(SUBSTITUTE(SUBSTITUTE(S43,LEFT(S43,SEARCH(",",S43)),""),LEFT(SUBSTITUTE(S43,LEFT(S43,SEARCH(",",S43)),""),SEARCH(",",SUBSTITUTE(S43,LEFT(S43,SEARCH(",",S43)),""))),""),LEFT(SUBSTITUTE(SUBSTITUTE(S43,LEFT(S43,SEARCH(",",S43)),""),LEFT(SUBSTITUTE(S43,LEFT(S43,SEARCH(",",S43)),""),SEARCH(",",SUBSTITUTE(S43,LEFT(S43,SEARCH(",",S43)),""))),""),SEARCH(",",SUBSTITUTE(SUBSTITUTE(S43,LEFT(S43,SEARCH(",",S43)),""),LEFT(SUBSTITUTE(S43,LEFT(S43,SEARCH(",",S43)),""),SEARCH(",",SUBSTITUTE(S43,LEFT(S43,SEARCH(",",S43)),""))),""))),""))),SEARCH("'",LEFT(SUBSTITUTE(SUBSTITUTE(SUBSTITUTE(S43,LEFT(S43,SEARCH(",",S43)),""),LEFT(SUBSTITUTE(S43,LEFT(S43,SEARCH(",",S43)),""),SEARCH(",",SUBSTITUTE(S43,LEFT(S43,SEARCH(",",S43)),""))),""),LEFT(SUBSTITUTE(SUBSTITUTE(S43,LEFT(S43,SEARCH(",",S43)),""),LEFT(SUBSTITUTE(S43,LEFT(S43,SEARCH(",",S43)),""),SEARCH(",",SUBSTITUTE(S43,LEFT(S43,SEARCH(",",S43)),""))),""),SEARCH(",",SUBSTITUTE(SUBSTITUTE(S43,LEFT(S43,SEARCH(",",S43)),""),LEFT(SUBSTITUTE(S43,LEFT(S43,SEARCH(",",S43)),""),SEARCH(",",SUBSTITUTE(S43,LEFT(S43,SEARCH(",",S43)),""))),""))),""),SEARCH(")",SUBSTITUTE(SUBSTITUTE(SUBSTITUTE(S43,LEFT(S43,SEARCH(",",S43)),""),LEFT(SUBSTITUTE(S43,LEFT(S43,SEARCH(",",S43)),""),SEARCH(",",SUBSTITUTE(S43,LEFT(S43,SEARCH(",",S43)),""))),""),LEFT(SUBSTITUTE(SUBSTITUTE(S43,LEFT(S43,SEARCH(",",S43)),""),LEFT(SUBSTITUTE(S43,LEFT(S43,SEARCH(",",S43)),""),SEARCH(",",SUBSTITUTE(S43,LEFT(S43,SEARCH(",",S43)),""))),""),SEARCH(",",SUBSTITUTE(SUBSTITUTE(S43,LEFT(S43,SEARCH(",",S43)),""),LEFT(SUBSTITUTE(S43,LEFT(S43,SEARCH(",",S43)),""),SEARCH(",",SUBSTITUTE(S43,LEFT(S43,SEARCH(",",S43)),""))),""))),""))))),""),")",""),VLOOKUP(M43,Breachs!B:D,3,FALSE)),"")</f>
        <v/>
      </c>
      <c r="S43" s="108" t="e">
        <f t="shared" si="14"/>
        <v>#VALUE!</v>
      </c>
      <c r="T43" s="108" t="str">
        <f>IF(F43="","",IF(ISNUMBER(FIND("'",I43)),VLOOKUP(SUBSTITUTE(RIGHT(LEFT(I43,SEARCH("'",I43)),5)," '",""),Breachs!P:Q,2,FALSE),VLOOKUP(I43,Breachs!B:D,2,FALSE)))</f>
        <v>Outubro</v>
      </c>
      <c r="U43" s="108" t="str">
        <f>IF(G43&lt;2,"",IF(ISNUMBER(FIND("'",J43)),VLOOKUP(SUBSTITUTE(RIGHT(LEFT(J43,SEARCH("'",J43)),5)," '",""),Breachs!P:Q,2,FALSE),VLOOKUP(J43,Breachs!B:D,2,FALSE)))</f>
        <v/>
      </c>
      <c r="V43" s="107" t="str">
        <f>IF(G43&lt;3,"",IF(ISNUMBER(FIND("'",K43)),VLOOKUP(SUBSTITUTE(RIGHT(LEFT(K43,SEARCH("'",K43)),5)," '",""),Breachs!P:Q,2,FALSE),VLOOKUP(K43,Breachs!B:D,2,FALSE)))</f>
        <v/>
      </c>
      <c r="W43" s="107" t="str">
        <f>IF(G43&lt;4,"",IF(ISNUMBER(FIND("'",L43)),VLOOKUP(SUBSTITUTE(RIGHT(LEFT(L43,SEARCH("'",L43)),5)," '",""),Breachs!P:Q,2,FALSE),VLOOKUP(L43,Breachs!B:D,2,FALSE)))</f>
        <v/>
      </c>
      <c r="X43" s="107" t="str">
        <f>IF(G43&lt;5,"",IF(ISNUMBER(FIND("'",M43)),VLOOKUP(SUBSTITUTE(RIGHT(LEFT(M43,SEARCH("'",M43)),5)," '",""),Breachs!P:Q,2,FALSE),VLOOKUP(M43,Breachs!B:D,2,FALSE)))</f>
        <v/>
      </c>
      <c r="Y43" s="34" t="str">
        <f>IFERROR(VLOOKUP(B43,BGU!A:B,2),"")</f>
        <v>MARCOS RANGEL KREISIG</v>
      </c>
      <c r="Z43" s="34" t="str">
        <f>TEXT(IFERROR(VLOOKUP(B43,BGU!A:C,3),""),"0000-000-000-0000")</f>
        <v>0010-231-081-1100</v>
      </c>
      <c r="AA43" s="34" t="str">
        <f t="shared" si="15"/>
        <v>0010</v>
      </c>
      <c r="AB43" s="34" t="str">
        <f>IFERROR(VLOOKUP(B43,BGU!A:F,6),"")</f>
        <v>00012</v>
      </c>
      <c r="AC43" s="34" t="str">
        <f>IFERROR(VLOOKUP(B43,BGU!A:G,7),"")</f>
        <v>AUDITOR</v>
      </c>
      <c r="AD43" s="34" t="str">
        <f t="shared" si="16"/>
        <v>231</v>
      </c>
    </row>
    <row r="44" spans="1:30" ht="15" customHeight="1" x14ac:dyDescent="0.25">
      <c r="A44" s="33" t="s">
        <v>333</v>
      </c>
      <c r="B44" s="34" t="s">
        <v>327</v>
      </c>
      <c r="C44" s="33" t="s">
        <v>72</v>
      </c>
      <c r="D44" s="34" t="s">
        <v>362</v>
      </c>
      <c r="E44" s="34"/>
      <c r="F44" s="33" t="s">
        <v>22</v>
      </c>
      <c r="G44" s="31">
        <f t="shared" si="10"/>
        <v>1</v>
      </c>
      <c r="H44" s="31" t="b">
        <f t="shared" si="7"/>
        <v>0</v>
      </c>
      <c r="I44" s="105" t="str">
        <f t="shared" si="8"/>
        <v>Adobe</v>
      </c>
      <c r="J44" s="105" t="str">
        <f t="shared" si="17"/>
        <v/>
      </c>
      <c r="K44" s="106" t="str">
        <f t="shared" si="11"/>
        <v/>
      </c>
      <c r="L44" s="106" t="str">
        <f t="shared" si="12"/>
        <v/>
      </c>
      <c r="M44" s="105" t="str">
        <f t="shared" si="13"/>
        <v/>
      </c>
      <c r="N44" s="107">
        <f>IF(F44="","",IF(ISNUMBER(FIND(")",I44)),"20"&amp;SUBSTITUTE(RIGHT(SUBSTITUTE(LEFT(F44,SEARCH(")",F44)),LEFT(LEFT(F44,SEARCH(")",F44)),SEARCH("(",LEFT(F44,SEARCH(")",F44)))),""),3),")",""),VLOOKUP(I44,Breachs!B:D,3,FALSE)))</f>
        <v>2013</v>
      </c>
      <c r="O44" s="108" t="str">
        <f>IF(G44&lt;2,"",IF(G44&gt;2,IF(ISNUMBER(FIND(")",J44)),"20"&amp;SUBSTITUTE(SUBSTITUTE(LEFT(LEFT(SUBSTITUTE(F44,LEFT(F44,SEARCH(",",F44)),""),SEARCH(",",SUBSTITUTE(F44,LEFT(F44,SEARCH(",",F44)),""))),SEARCH(")",LEFT(SUBSTITUTE(F44,LEFT(F44,SEARCH(",",F44)),""),SEARCH(",",SUBSTITUTE(F44,LEFT(F44,SEARCH(",",F44)),""))))),LEFT(LEFT(LEFT(SUBSTITUTE(F44,LEFT(F44,SEARCH(",",F44)),""),SEARCH(",",SUBSTITUTE(F44,LEFT(F44,SEARCH(",",F44)),""))),SEARCH(")",LEFT(SUBSTITUTE(F44,LEFT(F44,SEARCH(",",F44)),""),SEARCH(",",SUBSTITUTE(F44,LEFT(F44,SEARCH(",",F44)),""))))),SEARCH("'",LEFT(LEFT(SUBSTITUTE(F44,LEFT(F44,SEARCH(",",F44)),""),SEARCH(",",SUBSTITUTE(F44,LEFT(F44,SEARCH(",",F44)),""))),SEARCH(")",LEFT(SUBSTITUTE(F44,LEFT(F44,SEARCH(",",F44)),""),SEARCH(",",SUBSTITUTE(F44,LEFT(F44,SEARCH(",",F44)),""))))))),""),")",""),VLOOKUP(J44,Breachs!B:D,3,FALSE)),IF(ISNUMBER(FIND(")",J44)),"20"&amp;SUBSTITUTE(LEFT(SUBSTITUTE(SUBSTITUTE(F44,LEFT(F44,SEARCH(",",F44)),""),LEFT(SUBSTITUTE(F44,LEFT(F44,SEARCH(",",F44)),""),SEARCH("'",SUBSTITUTE(F44,LEFT(F44,SEARCH(",",F44)),""))),""),SEARCH(")",SUBSTITUTE(SUBSTITUTE(F44,LEFT(F44,SEARCH(",",F44)),""),LEFT(SUBSTITUTE(F44,LEFT(F44,SEARCH(",",F44)),""),SEARCH("'",SUBSTITUTE(F44,LEFT(F44,SEARCH(",",F44)),""))),""))),")",""),VLOOKUP(J44,Breachs!B:D,3,FALSE))))</f>
        <v/>
      </c>
      <c r="P44" s="108" t="str">
        <f>IF(G44&lt;3,"",IF(G44&gt;3,IF(ISNUMBER(FIND(")",K44)),"20"&amp;SUBSTITUTE(SUBSTITUTE(LEFT(LEFT(SUBSTITUTE(SUBSTITUTE(F44,LEFT(F44,SEARCH(",",F44)),""),LEFT(SUBSTITUTE(F44,LEFT(F44,SEARCH(",",F44)),""),SEARCH(",",SUBSTITUTE(F44,LEFT(F44,SEARCH(",",F44)),""))),""),SEARCH(",",SUBSTITUTE(SUBSTITUTE(F44,LEFT(F44,SEARCH(",",F44)),""),LEFT(SUBSTITUTE(F44,LEFT(F44,SEARCH(",",F44)),""),SEARCH(",",SUBSTITUTE(F44,LEFT(F44,SEARCH(",",F44)),""))),""))),SEARCH(")",LEFT(SUBSTITUTE(SUBSTITUTE(F44,LEFT(F44,SEARCH(",",F44)),""),LEFT(SUBSTITUTE(F44,LEFT(F44,SEARCH(",",F44)),""),SEARCH(",",SUBSTITUTE(F44,LEFT(F44,SEARCH(",",F44)),""))),""),SEARCH(",",SUBSTITUTE(SUBSTITUTE(F44,LEFT(F44,SEARCH(",",F44)),""),LEFT(SUBSTITUTE(F44,LEFT(F44,SEARCH(",",F44)),""),SEARCH(",",SUBSTITUTE(F44,LEFT(F44,SEARCH(",",F44)),""))),""))))),LEFT(LEFT(LEFT(SUBSTITUTE(SUBSTITUTE(F44,LEFT(F44,SEARCH(",",F44)),""),LEFT(SUBSTITUTE(F44,LEFT(F44,SEARCH(",",F44)),""),SEARCH(",",SUBSTITUTE(F44,LEFT(F44,SEARCH(",",F44)),""))),""),SEARCH(",",SUBSTITUTE(SUBSTITUTE(F44,LEFT(F44,SEARCH(",",F44)),""),LEFT(SUBSTITUTE(F44,LEFT(F44,SEARCH(",",F44)),""),SEARCH(",",SUBSTITUTE(F44,LEFT(F44,SEARCH(",",F44)),""))),""))),SEARCH(")",LEFT(SUBSTITUTE(SUBSTITUTE(F44,LEFT(F44,SEARCH(",",F44)),""),LEFT(SUBSTITUTE(F44,LEFT(F44,SEARCH(",",F44)),""),SEARCH(",",SUBSTITUTE(F44,LEFT(F44,SEARCH(",",F44)),""))),""),SEARCH(",",SUBSTITUTE(SUBSTITUTE(F44,LEFT(F44,SEARCH(",",F44)),""),LEFT(SUBSTITUTE(F44,LEFT(F44,SEARCH(",",F44)),""),SEARCH(",",SUBSTITUTE(F44,LEFT(F44,SEARCH(",",F44)),""))),""))))),SEARCH("'",LEFT(LEFT(SUBSTITUTE(SUBSTITUTE(F44,LEFT(F44,SEARCH(",",F44)),""),LEFT(SUBSTITUTE(F44,LEFT(F44,SEARCH(",",F44)),""),SEARCH(",",SUBSTITUTE(F44,LEFT(F44,SEARCH(",",F44)),""))),""),SEARCH(",",SUBSTITUTE(SUBSTITUTE(F44,LEFT(F44,SEARCH(",",F44)),""),LEFT(SUBSTITUTE(F44,LEFT(F44,SEARCH(",",F44)),""),SEARCH(",",SUBSTITUTE(F44,LEFT(F44,SEARCH(",",F44)),""))),""))),SEARCH(")",LEFT(SUBSTITUTE(SUBSTITUTE(F44,LEFT(F44,SEARCH(",",F44)),""),LEFT(SUBSTITUTE(F44,LEFT(F44,SEARCH(",",F44)),""),SEARCH(",",SUBSTITUTE(F44,LEFT(F44,SEARCH(",",F44)),""))),""),SEARCH(",",SUBSTITUTE(SUBSTITUTE(F44,LEFT(F44,SEARCH(",",F44)),""),LEFT(SUBSTITUTE(F44,LEFT(F44,SEARCH(",",F44)),""),SEARCH(",",SUBSTITUTE(F44,LEFT(F44,SEARCH(",",F44)),""))),""))))))),""),")",""),VLOOKUP(K44,Breachs!B:D,3,FALSE)),IF(ISNUMBER(FIND(")",K44)),"20"&amp;SUBSTITUTE(SUBSTITUTE(LEFT(SUBSTITUTE(SUBSTITUTE(F44,LEFT(F44,SEARCH(",",F44)),""),LEFT(SUBSTITUTE(F44,LEFT(F44,SEARCH(",",F44)),""),SEARCH(",",SUBSTITUTE(F44,LEFT(F44,SEARCH(",",F44)),""))),""),SEARCH(")",SUBSTITUTE(SUBSTITUTE(F44,LEFT(F44,SEARCH(",",F44)),""),LEFT(SUBSTITUTE(F44,LEFT(F44,SEARCH(",",F44)),""),SEARCH(",",SUBSTITUTE(F44,LEFT(F44,SEARCH(",",F44)),""))),""))),LEFT(LEFT(SUBSTITUTE(SUBSTITUTE(F44,LEFT(F44,SEARCH(",",F44)),""),LEFT(SUBSTITUTE(F44,LEFT(F44,SEARCH(",",F44)),""),SEARCH(",",SUBSTITUTE(F44,LEFT(F44,SEARCH(",",F44)),""))),""),SEARCH(")",SUBSTITUTE(SUBSTITUTE(F44,LEFT(F44,SEARCH(",",F44)),""),LEFT(SUBSTITUTE(F44,LEFT(F44,SEARCH(",",F44)),""),SEARCH(",",SUBSTITUTE(F44,LEFT(F44,SEARCH(",",F44)),""))),""))),SEARCH("'",LEFT(SUBSTITUTE(SUBSTITUTE(F44,LEFT(F44,SEARCH(",",F44)),""),LEFT(SUBSTITUTE(F44,LEFT(F44,SEARCH(",",F44)),""),SEARCH(",",SUBSTITUTE(F44,LEFT(F44,SEARCH(",",F44)),""))),""),SEARCH(")",SUBSTITUTE(SUBSTITUTE(F44,LEFT(F44,SEARCH(",",F44)),""),LEFT(SUBSTITUTE(F44,LEFT(F44,SEARCH(",",F44)),""),SEARCH(",",SUBSTITUTE(F44,LEFT(F44,SEARCH(",",F44)),""))),""))))),""),")",""),VLOOKUP(K44,Breachs!B:D,3,FALSE))))</f>
        <v/>
      </c>
      <c r="Q44" s="108" t="str">
        <f>IF(G44&lt;4,"",IF(G44&gt;4,IF(ISNUMBER(FIND(")",L44)),"20"&amp;SUBSTITUTE(SUBSTITUTE(LEFT(SUBSTITUTE(SUBSTITUTE(SUBSTITUTE(L44,LEFT(L44,SEARCH(",",L44)),""),LEFT(SUBSTITUTE(L44,LEFT(L44,SEARCH(",",L44)),""),SEARCH(",",SUBSTITUTE(L44,LEFT(L44,SEARCH(",",L44)),""))),""),LEFT(SUBSTITUTE(SUBSTITUTE(L44,LEFT(L44,SEARCH(",",L44)),""),LEFT(SUBSTITUTE(L44,LEFT(L44,SEARCH(",",L44)),""),SEARCH(",",SUBSTITUTE(L44,LEFT(L44,SEARCH(",",L44)),""))),""),SEARCH(",",SUBSTITUTE(SUBSTITUTE(L44,LEFT(L44,SEARCH(",",L44)),""),LEFT(SUBSTITUTE(L44,LEFT(L44,SEARCH(",",L44)),""),SEARCH(",",SUBSTITUTE(L44,LEFT(L44,SEARCH(",",L44)),""))),""))),""),SEARCH(")",SUBSTITUTE(SUBSTITUTE(SUBSTITUTE(L44,LEFT(L44,SEARCH(",",L44)),""),LEFT(SUBSTITUTE(L44,LEFT(L44,SEARCH(",",L44)),""),SEARCH(",",SUBSTITUTE(L44,LEFT(L44,SEARCH(",",L44)),""))),""),LEFT(SUBSTITUTE(SUBSTITUTE(L44,LEFT(L44,SEARCH(",",L44)),""),LEFT(SUBSTITUTE(L44,LEFT(L44,SEARCH(",",L44)),""),SEARCH(",",SUBSTITUTE(L44,LEFT(L44,SEARCH(",",L44)),""))),""),SEARCH(",",SUBSTITUTE(SUBSTITUTE(L44,LEFT(L44,SEARCH(",",L44)),""),LEFT(SUBSTITUTE(L44,LEFT(L44,SEARCH(",",L44)),""),SEARCH(",",SUBSTITUTE(L44,LEFT(L44,SEARCH(",",L44)),""))),""))),""))),LEFT(LEFT(SUBSTITUTE(SUBSTITUTE(SUBSTITUTE(L44,LEFT(L44,SEARCH(",",L44)),""),LEFT(SUBSTITUTE(L44,LEFT(L44,SEARCH(",",L44)),""),SEARCH(",",SUBSTITUTE(L44,LEFT(L44,SEARCH(",",L44)),""))),""),LEFT(SUBSTITUTE(SUBSTITUTE(L44,LEFT(L44,SEARCH(",",L44)),""),LEFT(SUBSTITUTE(L44,LEFT(L44,SEARCH(",",L44)),""),SEARCH(",",SUBSTITUTE(L44,LEFT(L44,SEARCH(",",L44)),""))),""),SEARCH(",",SUBSTITUTE(SUBSTITUTE(L44,LEFT(L44,SEARCH(",",L44)),""),LEFT(SUBSTITUTE(L44,LEFT(L44,SEARCH(",",L44)),""),SEARCH(",",SUBSTITUTE(L44,LEFT(L44,SEARCH(",",L44)),""))),""))),""),SEARCH(")",SUBSTITUTE(SUBSTITUTE(SUBSTITUTE(L44,LEFT(L44,SEARCH(",",L44)),""),LEFT(SUBSTITUTE(L44,LEFT(L44,SEARCH(",",L44)),""),SEARCH(",",SUBSTITUTE(L44,LEFT(L44,SEARCH(",",L44)),""))),""),LEFT(SUBSTITUTE(SUBSTITUTE(L44,LEFT(L44,SEARCH(",",L44)),""),LEFT(SUBSTITUTE(L44,LEFT(L44,SEARCH(",",L44)),""),SEARCH(",",SUBSTITUTE(L44,LEFT(L44,SEARCH(",",L44)),""))),""),SEARCH(",",SUBSTITUTE(SUBSTITUTE(L44,LEFT(L44,SEARCH(",",L44)),""),LEFT(SUBSTITUTE(L44,LEFT(L44,SEARCH(",",L44)),""),SEARCH(",",SUBSTITUTE(L44,LEFT(L44,SEARCH(",",L44)),""))),""))),""))),SEARCH("'",LEFT(SUBSTITUTE(SUBSTITUTE(SUBSTITUTE(L44,LEFT(L44,SEARCH(",",L44)),""),LEFT(SUBSTITUTE(L44,LEFT(L44,SEARCH(",",L44)),""),SEARCH(",",SUBSTITUTE(L44,LEFT(L44,SEARCH(",",L44)),""))),""),LEFT(SUBSTITUTE(SUBSTITUTE(L44,LEFT(L44,SEARCH(",",L44)),""),LEFT(SUBSTITUTE(L44,LEFT(L44,SEARCH(",",L44)),""),SEARCH(",",SUBSTITUTE(L44,LEFT(L44,SEARCH(",",L44)),""))),""),SEARCH(",",SUBSTITUTE(SUBSTITUTE(L44,LEFT(L44,SEARCH(",",L44)),""),LEFT(SUBSTITUTE(L44,LEFT(L44,SEARCH(",",L44)),""),SEARCH(",",SUBSTITUTE(L44,LEFT(L44,SEARCH(",",L44)),""))),""))),""),SEARCH(")",SUBSTITUTE(SUBSTITUTE(SUBSTITUTE(L44,LEFT(L44,SEARCH(",",L44)),""),LEFT(SUBSTITUTE(L44,LEFT(L44,SEARCH(",",L44)),""),SEARCH(",",SUBSTITUTE(L44,LEFT(L44,SEARCH(",",L44)),""))),""),LEFT(SUBSTITUTE(SUBSTITUTE(L44,LEFT(L44,SEARCH(",",L44)),""),LEFT(SUBSTITUTE(L44,LEFT(L44,SEARCH(",",L44)),""),SEARCH(",",SUBSTITUTE(L44,LEFT(L44,SEARCH(",",L44)),""))),""),SEARCH(",",SUBSTITUTE(SUBSTITUTE(L44,LEFT(L44,SEARCH(",",L44)),""),LEFT(SUBSTITUTE(L44,LEFT(L44,SEARCH(",",L44)),""),SEARCH(",",SUBSTITUTE(L44,LEFT(L44,SEARCH(",",L44)),""))),""))),""))))),""),")",""),VLOOKUP(L44,Breachs!B:D,3,FALSE)),IF(ISNUMBER(FIND(")",L44)),"20"&amp;SUBSTITUTE(SUBSTITUTE(LEFT(SUBSTITUTE(SUBSTITUTE(SUBSTITUTE(L44,LEFT(L44,SEARCH(",",L44)),""),LEFT(SUBSTITUTE(L44,LEFT(L44,SEARCH(",",L44)),""),SEARCH(",",SUBSTITUTE(L44,LEFT(L44,SEARCH(",",L44)),""))),""),LEFT(SUBSTITUTE(SUBSTITUTE(L44,LEFT(L44,SEARCH(",",L44)),""),LEFT(SUBSTITUTE(L44,LEFT(L44,SEARCH(",",L44)),""),SEARCH(",",SUBSTITUTE(L44,LEFT(L44,SEARCH(",",L44)),""))),""),SEARCH(",",SUBSTITUTE(SUBSTITUTE(L44,LEFT(L44,SEARCH(",",L44)),""),LEFT(SUBSTITUTE(L44,LEFT(L44,SEARCH(",",L44)),""),SEARCH(",",SUBSTITUTE(L44,LEFT(L44,SEARCH(",",L44)),""))),""))),""),SEARCH(")",SUBSTITUTE(SUBSTITUTE(SUBSTITUTE(L44,LEFT(L44,SEARCH(",",L44)),""),LEFT(SUBSTITUTE(L44,LEFT(L44,SEARCH(",",L44)),""),SEARCH(",",SUBSTITUTE(L44,LEFT(L44,SEARCH(",",L44)),""))),""),LEFT(SUBSTITUTE(SUBSTITUTE(L44,LEFT(L44,SEARCH(",",L44)),""),LEFT(SUBSTITUTE(L44,LEFT(L44,SEARCH(",",L44)),""),SEARCH(",",SUBSTITUTE(L44,LEFT(L44,SEARCH(",",L44)),""))),""),SEARCH(",",SUBSTITUTE(SUBSTITUTE(L44,LEFT(L44,SEARCH(",",L44)),""),LEFT(SUBSTITUTE(L44,LEFT(L44,SEARCH(",",L44)),""),SEARCH(",",SUBSTITUTE(L44,LEFT(L44,SEARCH(",",L44)),""))),""))),""))),LEFT(LEFT(SUBSTITUTE(SUBSTITUTE(SUBSTITUTE(L44,LEFT(L44,SEARCH(",",L44)),""),LEFT(SUBSTITUTE(L44,LEFT(L44,SEARCH(",",L44)),""),SEARCH(",",SUBSTITUTE(L44,LEFT(L44,SEARCH(",",L44)),""))),""),LEFT(SUBSTITUTE(SUBSTITUTE(L44,LEFT(L44,SEARCH(",",L44)),""),LEFT(SUBSTITUTE(L44,LEFT(L44,SEARCH(",",L44)),""),SEARCH(",",SUBSTITUTE(L44,LEFT(L44,SEARCH(",",L44)),""))),""),SEARCH(",",SUBSTITUTE(SUBSTITUTE(L44,LEFT(L44,SEARCH(",",L44)),""),LEFT(SUBSTITUTE(L44,LEFT(L44,SEARCH(",",L44)),""),SEARCH(",",SUBSTITUTE(L44,LEFT(L44,SEARCH(",",L44)),""))),""))),""),SEARCH(")",SUBSTITUTE(SUBSTITUTE(SUBSTITUTE(L44,LEFT(L44,SEARCH(",",L44)),""),LEFT(SUBSTITUTE(L44,LEFT(L44,SEARCH(",",L44)),""),SEARCH(",",SUBSTITUTE(L44,LEFT(L44,SEARCH(",",L44)),""))),""),LEFT(SUBSTITUTE(SUBSTITUTE(L44,LEFT(L44,SEARCH(",",L44)),""),LEFT(SUBSTITUTE(L44,LEFT(L44,SEARCH(",",L44)),""),SEARCH(",",SUBSTITUTE(L44,LEFT(L44,SEARCH(",",L44)),""))),""),SEARCH(",",SUBSTITUTE(SUBSTITUTE(L44,LEFT(L44,SEARCH(",",L44)),""),LEFT(SUBSTITUTE(L44,LEFT(L44,SEARCH(",",L44)),""),SEARCH(",",SUBSTITUTE(L44,LEFT(L44,SEARCH(",",L44)),""))),""))),""))),SEARCH("'",LEFT(SUBSTITUTE(SUBSTITUTE(SUBSTITUTE(L44,LEFT(L44,SEARCH(",",L44)),""),LEFT(SUBSTITUTE(L44,LEFT(L44,SEARCH(",",L44)),""),SEARCH(",",SUBSTITUTE(L44,LEFT(L44,SEARCH(",",L44)),""))),""),LEFT(SUBSTITUTE(SUBSTITUTE(L44,LEFT(L44,SEARCH(",",L44)),""),LEFT(SUBSTITUTE(L44,LEFT(L44,SEARCH(",",L44)),""),SEARCH(",",SUBSTITUTE(L44,LEFT(L44,SEARCH(",",L44)),""))),""),SEARCH(",",SUBSTITUTE(SUBSTITUTE(L44,LEFT(L44,SEARCH(",",L44)),""),LEFT(SUBSTITUTE(L44,LEFT(L44,SEARCH(",",L44)),""),SEARCH(",",SUBSTITUTE(L44,LEFT(L44,SEARCH(",",L44)),""))),""))),""),SEARCH(")",SUBSTITUTE(SUBSTITUTE(SUBSTITUTE(L44,LEFT(L44,SEARCH(",",L44)),""),LEFT(SUBSTITUTE(L44,LEFT(L44,SEARCH(",",L44)),""),SEARCH(",",SUBSTITUTE(L44,LEFT(L44,SEARCH(",",L44)),""))),""),LEFT(SUBSTITUTE(SUBSTITUTE(L44,LEFT(L44,SEARCH(",",L44)),""),LEFT(SUBSTITUTE(L44,LEFT(L44,SEARCH(",",L44)),""),SEARCH(",",SUBSTITUTE(L44,LEFT(L44,SEARCH(",",L44)),""))),""),SEARCH(",",SUBSTITUTE(SUBSTITUTE(L44,LEFT(L44,SEARCH(",",L44)),""),LEFT(SUBSTITUTE(L44,LEFT(L44,SEARCH(",",L44)),""),SEARCH(",",SUBSTITUTE(L44,LEFT(L44,SEARCH(",",L44)),""))),""))),""))))),""),")",""),VLOOKUP(L44,Breachs!B:D,3,FALSE))))</f>
        <v/>
      </c>
      <c r="R44" s="108" t="str">
        <f>IF(G44=5,IF(ISNUMBER(FIND(")",M44)),"20"&amp;SUBSTITUTE(SUBSTITUTE(LEFT(SUBSTITUTE(SUBSTITUTE(SUBSTITUTE(S44,LEFT(S44,SEARCH(",",S44)),""),LEFT(SUBSTITUTE(S44,LEFT(S44,SEARCH(",",S44)),""),SEARCH(",",SUBSTITUTE(S44,LEFT(S44,SEARCH(",",S44)),""))),""),LEFT(SUBSTITUTE(SUBSTITUTE(S44,LEFT(S44,SEARCH(",",S44)),""),LEFT(SUBSTITUTE(S44,LEFT(S44,SEARCH(",",S44)),""),SEARCH(",",SUBSTITUTE(S44,LEFT(S44,SEARCH(",",S44)),""))),""),SEARCH(",",SUBSTITUTE(SUBSTITUTE(S44,LEFT(S44,SEARCH(",",S44)),""),LEFT(SUBSTITUTE(S44,LEFT(S44,SEARCH(",",S44)),""),SEARCH(",",SUBSTITUTE(S44,LEFT(S44,SEARCH(",",S44)),""))),""))),""),SEARCH(")",SUBSTITUTE(SUBSTITUTE(SUBSTITUTE(S44,LEFT(S44,SEARCH(",",S44)),""),LEFT(SUBSTITUTE(S44,LEFT(S44,SEARCH(",",S44)),""),SEARCH(",",SUBSTITUTE(S44,LEFT(S44,SEARCH(",",S44)),""))),""),LEFT(SUBSTITUTE(SUBSTITUTE(S44,LEFT(S44,SEARCH(",",S44)),""),LEFT(SUBSTITUTE(S44,LEFT(S44,SEARCH(",",S44)),""),SEARCH(",",SUBSTITUTE(S44,LEFT(S44,SEARCH(",",S44)),""))),""),SEARCH(",",SUBSTITUTE(SUBSTITUTE(S44,LEFT(S44,SEARCH(",",S44)),""),LEFT(SUBSTITUTE(S44,LEFT(S44,SEARCH(",",S44)),""),SEARCH(",",SUBSTITUTE(S44,LEFT(S44,SEARCH(",",S44)),""))),""))),""))),LEFT(LEFT(SUBSTITUTE(SUBSTITUTE(SUBSTITUTE(S44,LEFT(S44,SEARCH(",",S44)),""),LEFT(SUBSTITUTE(S44,LEFT(S44,SEARCH(",",S44)),""),SEARCH(",",SUBSTITUTE(S44,LEFT(S44,SEARCH(",",S44)),""))),""),LEFT(SUBSTITUTE(SUBSTITUTE(S44,LEFT(S44,SEARCH(",",S44)),""),LEFT(SUBSTITUTE(S44,LEFT(S44,SEARCH(",",S44)),""),SEARCH(",",SUBSTITUTE(S44,LEFT(S44,SEARCH(",",S44)),""))),""),SEARCH(",",SUBSTITUTE(SUBSTITUTE(S44,LEFT(S44,SEARCH(",",S44)),""),LEFT(SUBSTITUTE(S44,LEFT(S44,SEARCH(",",S44)),""),SEARCH(",",SUBSTITUTE(S44,LEFT(S44,SEARCH(",",S44)),""))),""))),""),SEARCH(")",SUBSTITUTE(SUBSTITUTE(SUBSTITUTE(S44,LEFT(S44,SEARCH(",",S44)),""),LEFT(SUBSTITUTE(S44,LEFT(S44,SEARCH(",",S44)),""),SEARCH(",",SUBSTITUTE(S44,LEFT(S44,SEARCH(",",S44)),""))),""),LEFT(SUBSTITUTE(SUBSTITUTE(S44,LEFT(S44,SEARCH(",",S44)),""),LEFT(SUBSTITUTE(S44,LEFT(S44,SEARCH(",",S44)),""),SEARCH(",",SUBSTITUTE(S44,LEFT(S44,SEARCH(",",S44)),""))),""),SEARCH(",",SUBSTITUTE(SUBSTITUTE(S44,LEFT(S44,SEARCH(",",S44)),""),LEFT(SUBSTITUTE(S44,LEFT(S44,SEARCH(",",S44)),""),SEARCH(",",SUBSTITUTE(S44,LEFT(S44,SEARCH(",",S44)),""))),""))),""))),SEARCH("'",LEFT(SUBSTITUTE(SUBSTITUTE(SUBSTITUTE(S44,LEFT(S44,SEARCH(",",S44)),""),LEFT(SUBSTITUTE(S44,LEFT(S44,SEARCH(",",S44)),""),SEARCH(",",SUBSTITUTE(S44,LEFT(S44,SEARCH(",",S44)),""))),""),LEFT(SUBSTITUTE(SUBSTITUTE(S44,LEFT(S44,SEARCH(",",S44)),""),LEFT(SUBSTITUTE(S44,LEFT(S44,SEARCH(",",S44)),""),SEARCH(",",SUBSTITUTE(S44,LEFT(S44,SEARCH(",",S44)),""))),""),SEARCH(",",SUBSTITUTE(SUBSTITUTE(S44,LEFT(S44,SEARCH(",",S44)),""),LEFT(SUBSTITUTE(S44,LEFT(S44,SEARCH(",",S44)),""),SEARCH(",",SUBSTITUTE(S44,LEFT(S44,SEARCH(",",S44)),""))),""))),""),SEARCH(")",SUBSTITUTE(SUBSTITUTE(SUBSTITUTE(S44,LEFT(S44,SEARCH(",",S44)),""),LEFT(SUBSTITUTE(S44,LEFT(S44,SEARCH(",",S44)),""),SEARCH(",",SUBSTITUTE(S44,LEFT(S44,SEARCH(",",S44)),""))),""),LEFT(SUBSTITUTE(SUBSTITUTE(S44,LEFT(S44,SEARCH(",",S44)),""),LEFT(SUBSTITUTE(S44,LEFT(S44,SEARCH(",",S44)),""),SEARCH(",",SUBSTITUTE(S44,LEFT(S44,SEARCH(",",S44)),""))),""),SEARCH(",",SUBSTITUTE(SUBSTITUTE(S44,LEFT(S44,SEARCH(",",S44)),""),LEFT(SUBSTITUTE(S44,LEFT(S44,SEARCH(",",S44)),""),SEARCH(",",SUBSTITUTE(S44,LEFT(S44,SEARCH(",",S44)),""))),""))),""))))),""),")",""),VLOOKUP(M44,Breachs!B:D,3,FALSE)),"")</f>
        <v/>
      </c>
      <c r="S44" s="108" t="e">
        <f t="shared" si="14"/>
        <v>#VALUE!</v>
      </c>
      <c r="T44" s="108" t="str">
        <f>IF(F44="","",IF(ISNUMBER(FIND("'",I44)),VLOOKUP(SUBSTITUTE(RIGHT(LEFT(I44,SEARCH("'",I44)),5)," '",""),Breachs!P:Q,2,FALSE),VLOOKUP(I44,Breachs!B:D,2,FALSE)))</f>
        <v>Outubro</v>
      </c>
      <c r="U44" s="108" t="str">
        <f>IF(G44&lt;2,"",IF(ISNUMBER(FIND("'",J44)),VLOOKUP(SUBSTITUTE(RIGHT(LEFT(J44,SEARCH("'",J44)),5)," '",""),Breachs!P:Q,2,FALSE),VLOOKUP(J44,Breachs!B:D,2,FALSE)))</f>
        <v/>
      </c>
      <c r="V44" s="107" t="str">
        <f>IF(G44&lt;3,"",IF(ISNUMBER(FIND("'",K44)),VLOOKUP(SUBSTITUTE(RIGHT(LEFT(K44,SEARCH("'",K44)),5)," '",""),Breachs!P:Q,2,FALSE),VLOOKUP(K44,Breachs!B:D,2,FALSE)))</f>
        <v/>
      </c>
      <c r="W44" s="107" t="str">
        <f>IF(G44&lt;4,"",IF(ISNUMBER(FIND("'",L44)),VLOOKUP(SUBSTITUTE(RIGHT(LEFT(L44,SEARCH("'",L44)),5)," '",""),Breachs!P:Q,2,FALSE),VLOOKUP(L44,Breachs!B:D,2,FALSE)))</f>
        <v/>
      </c>
      <c r="X44" s="107" t="str">
        <f>IF(G44&lt;5,"",IF(ISNUMBER(FIND("'",M44)),VLOOKUP(SUBSTITUTE(RIGHT(LEFT(M44,SEARCH("'",M44)),5)," '",""),Breachs!P:Q,2,FALSE),VLOOKUP(M44,Breachs!B:D,2,FALSE)))</f>
        <v/>
      </c>
      <c r="Y44" s="34" t="str">
        <f>IFERROR(VLOOKUP(B44,BGU!A:B,2),"")</f>
        <v>JORGE CLETO DUARTE BENDER</v>
      </c>
      <c r="Z44" s="34" t="str">
        <f>TEXT(IFERROR(VLOOKUP(B44,BGU!A:C,3),""),"0000-000-000-0000")</f>
        <v>0010-115-150-1800</v>
      </c>
      <c r="AA44" s="34" t="str">
        <f t="shared" si="15"/>
        <v>0010</v>
      </c>
      <c r="AB44" s="34" t="str">
        <f>IFERROR(VLOOKUP(B44,BGU!A:F,6),"")</f>
        <v>00011</v>
      </c>
      <c r="AC44" s="34" t="str">
        <f>IFERROR(VLOOKUP(B44,BGU!A:G,7),"")</f>
        <v>ANALISTA</v>
      </c>
      <c r="AD44" s="34" t="str">
        <f t="shared" si="16"/>
        <v>115</v>
      </c>
    </row>
    <row r="45" spans="1:30" ht="15" customHeight="1" x14ac:dyDescent="0.25">
      <c r="A45" s="33" t="s">
        <v>333</v>
      </c>
      <c r="B45" s="36" t="s">
        <v>7462</v>
      </c>
      <c r="C45" s="33" t="s">
        <v>74</v>
      </c>
      <c r="D45" s="34"/>
      <c r="E45" s="34"/>
      <c r="F45" s="33" t="s">
        <v>22</v>
      </c>
      <c r="G45" s="31">
        <f t="shared" si="10"/>
        <v>1</v>
      </c>
      <c r="H45" s="31" t="b">
        <f t="shared" si="7"/>
        <v>0</v>
      </c>
      <c r="I45" s="105" t="str">
        <f t="shared" si="8"/>
        <v>Adobe</v>
      </c>
      <c r="J45" s="105" t="str">
        <f t="shared" si="17"/>
        <v/>
      </c>
      <c r="K45" s="106" t="str">
        <f t="shared" si="11"/>
        <v/>
      </c>
      <c r="L45" s="106" t="str">
        <f t="shared" si="12"/>
        <v/>
      </c>
      <c r="M45" s="105" t="str">
        <f t="shared" si="13"/>
        <v/>
      </c>
      <c r="N45" s="107">
        <f>IF(F45="","",IF(ISNUMBER(FIND(")",I45)),"20"&amp;SUBSTITUTE(RIGHT(SUBSTITUTE(LEFT(F45,SEARCH(")",F45)),LEFT(LEFT(F45,SEARCH(")",F45)),SEARCH("(",LEFT(F45,SEARCH(")",F45)))),""),3),")",""),VLOOKUP(I45,Breachs!B:D,3,FALSE)))</f>
        <v>2013</v>
      </c>
      <c r="O45" s="108" t="str">
        <f>IF(G45&lt;2,"",IF(G45&gt;2,IF(ISNUMBER(FIND(")",J45)),"20"&amp;SUBSTITUTE(SUBSTITUTE(LEFT(LEFT(SUBSTITUTE(F45,LEFT(F45,SEARCH(",",F45)),""),SEARCH(",",SUBSTITUTE(F45,LEFT(F45,SEARCH(",",F45)),""))),SEARCH(")",LEFT(SUBSTITUTE(F45,LEFT(F45,SEARCH(",",F45)),""),SEARCH(",",SUBSTITUTE(F45,LEFT(F45,SEARCH(",",F45)),""))))),LEFT(LEFT(LEFT(SUBSTITUTE(F45,LEFT(F45,SEARCH(",",F45)),""),SEARCH(",",SUBSTITUTE(F45,LEFT(F45,SEARCH(",",F45)),""))),SEARCH(")",LEFT(SUBSTITUTE(F45,LEFT(F45,SEARCH(",",F45)),""),SEARCH(",",SUBSTITUTE(F45,LEFT(F45,SEARCH(",",F45)),""))))),SEARCH("'",LEFT(LEFT(SUBSTITUTE(F45,LEFT(F45,SEARCH(",",F45)),""),SEARCH(",",SUBSTITUTE(F45,LEFT(F45,SEARCH(",",F45)),""))),SEARCH(")",LEFT(SUBSTITUTE(F45,LEFT(F45,SEARCH(",",F45)),""),SEARCH(",",SUBSTITUTE(F45,LEFT(F45,SEARCH(",",F45)),""))))))),""),")",""),VLOOKUP(J45,Breachs!B:D,3,FALSE)),IF(ISNUMBER(FIND(")",J45)),"20"&amp;SUBSTITUTE(LEFT(SUBSTITUTE(SUBSTITUTE(F45,LEFT(F45,SEARCH(",",F45)),""),LEFT(SUBSTITUTE(F45,LEFT(F45,SEARCH(",",F45)),""),SEARCH("'",SUBSTITUTE(F45,LEFT(F45,SEARCH(",",F45)),""))),""),SEARCH(")",SUBSTITUTE(SUBSTITUTE(F45,LEFT(F45,SEARCH(",",F45)),""),LEFT(SUBSTITUTE(F45,LEFT(F45,SEARCH(",",F45)),""),SEARCH("'",SUBSTITUTE(F45,LEFT(F45,SEARCH(",",F45)),""))),""))),")",""),VLOOKUP(J45,Breachs!B:D,3,FALSE))))</f>
        <v/>
      </c>
      <c r="P45" s="108" t="str">
        <f>IF(G45&lt;3,"",IF(G45&gt;3,IF(ISNUMBER(FIND(")",K45)),"20"&amp;SUBSTITUTE(SUBSTITUTE(LEFT(LEFT(SUBSTITUTE(SUBSTITUTE(F45,LEFT(F45,SEARCH(",",F45)),""),LEFT(SUBSTITUTE(F45,LEFT(F45,SEARCH(",",F45)),""),SEARCH(",",SUBSTITUTE(F45,LEFT(F45,SEARCH(",",F45)),""))),""),SEARCH(",",SUBSTITUTE(SUBSTITUTE(F45,LEFT(F45,SEARCH(",",F45)),""),LEFT(SUBSTITUTE(F45,LEFT(F45,SEARCH(",",F45)),""),SEARCH(",",SUBSTITUTE(F45,LEFT(F45,SEARCH(",",F45)),""))),""))),SEARCH(")",LEFT(SUBSTITUTE(SUBSTITUTE(F45,LEFT(F45,SEARCH(",",F45)),""),LEFT(SUBSTITUTE(F45,LEFT(F45,SEARCH(",",F45)),""),SEARCH(",",SUBSTITUTE(F45,LEFT(F45,SEARCH(",",F45)),""))),""),SEARCH(",",SUBSTITUTE(SUBSTITUTE(F45,LEFT(F45,SEARCH(",",F45)),""),LEFT(SUBSTITUTE(F45,LEFT(F45,SEARCH(",",F45)),""),SEARCH(",",SUBSTITUTE(F45,LEFT(F45,SEARCH(",",F45)),""))),""))))),LEFT(LEFT(LEFT(SUBSTITUTE(SUBSTITUTE(F45,LEFT(F45,SEARCH(",",F45)),""),LEFT(SUBSTITUTE(F45,LEFT(F45,SEARCH(",",F45)),""),SEARCH(",",SUBSTITUTE(F45,LEFT(F45,SEARCH(",",F45)),""))),""),SEARCH(",",SUBSTITUTE(SUBSTITUTE(F45,LEFT(F45,SEARCH(",",F45)),""),LEFT(SUBSTITUTE(F45,LEFT(F45,SEARCH(",",F45)),""),SEARCH(",",SUBSTITUTE(F45,LEFT(F45,SEARCH(",",F45)),""))),""))),SEARCH(")",LEFT(SUBSTITUTE(SUBSTITUTE(F45,LEFT(F45,SEARCH(",",F45)),""),LEFT(SUBSTITUTE(F45,LEFT(F45,SEARCH(",",F45)),""),SEARCH(",",SUBSTITUTE(F45,LEFT(F45,SEARCH(",",F45)),""))),""),SEARCH(",",SUBSTITUTE(SUBSTITUTE(F45,LEFT(F45,SEARCH(",",F45)),""),LEFT(SUBSTITUTE(F45,LEFT(F45,SEARCH(",",F45)),""),SEARCH(",",SUBSTITUTE(F45,LEFT(F45,SEARCH(",",F45)),""))),""))))),SEARCH("'",LEFT(LEFT(SUBSTITUTE(SUBSTITUTE(F45,LEFT(F45,SEARCH(",",F45)),""),LEFT(SUBSTITUTE(F45,LEFT(F45,SEARCH(",",F45)),""),SEARCH(",",SUBSTITUTE(F45,LEFT(F45,SEARCH(",",F45)),""))),""),SEARCH(",",SUBSTITUTE(SUBSTITUTE(F45,LEFT(F45,SEARCH(",",F45)),""),LEFT(SUBSTITUTE(F45,LEFT(F45,SEARCH(",",F45)),""),SEARCH(",",SUBSTITUTE(F45,LEFT(F45,SEARCH(",",F45)),""))),""))),SEARCH(")",LEFT(SUBSTITUTE(SUBSTITUTE(F45,LEFT(F45,SEARCH(",",F45)),""),LEFT(SUBSTITUTE(F45,LEFT(F45,SEARCH(",",F45)),""),SEARCH(",",SUBSTITUTE(F45,LEFT(F45,SEARCH(",",F45)),""))),""),SEARCH(",",SUBSTITUTE(SUBSTITUTE(F45,LEFT(F45,SEARCH(",",F45)),""),LEFT(SUBSTITUTE(F45,LEFT(F45,SEARCH(",",F45)),""),SEARCH(",",SUBSTITUTE(F45,LEFT(F45,SEARCH(",",F45)),""))),""))))))),""),")",""),VLOOKUP(K45,Breachs!B:D,3,FALSE)),IF(ISNUMBER(FIND(")",K45)),"20"&amp;SUBSTITUTE(SUBSTITUTE(LEFT(SUBSTITUTE(SUBSTITUTE(F45,LEFT(F45,SEARCH(",",F45)),""),LEFT(SUBSTITUTE(F45,LEFT(F45,SEARCH(",",F45)),""),SEARCH(",",SUBSTITUTE(F45,LEFT(F45,SEARCH(",",F45)),""))),""),SEARCH(")",SUBSTITUTE(SUBSTITUTE(F45,LEFT(F45,SEARCH(",",F45)),""),LEFT(SUBSTITUTE(F45,LEFT(F45,SEARCH(",",F45)),""),SEARCH(",",SUBSTITUTE(F45,LEFT(F45,SEARCH(",",F45)),""))),""))),LEFT(LEFT(SUBSTITUTE(SUBSTITUTE(F45,LEFT(F45,SEARCH(",",F45)),""),LEFT(SUBSTITUTE(F45,LEFT(F45,SEARCH(",",F45)),""),SEARCH(",",SUBSTITUTE(F45,LEFT(F45,SEARCH(",",F45)),""))),""),SEARCH(")",SUBSTITUTE(SUBSTITUTE(F45,LEFT(F45,SEARCH(",",F45)),""),LEFT(SUBSTITUTE(F45,LEFT(F45,SEARCH(",",F45)),""),SEARCH(",",SUBSTITUTE(F45,LEFT(F45,SEARCH(",",F45)),""))),""))),SEARCH("'",LEFT(SUBSTITUTE(SUBSTITUTE(F45,LEFT(F45,SEARCH(",",F45)),""),LEFT(SUBSTITUTE(F45,LEFT(F45,SEARCH(",",F45)),""),SEARCH(",",SUBSTITUTE(F45,LEFT(F45,SEARCH(",",F45)),""))),""),SEARCH(")",SUBSTITUTE(SUBSTITUTE(F45,LEFT(F45,SEARCH(",",F45)),""),LEFT(SUBSTITUTE(F45,LEFT(F45,SEARCH(",",F45)),""),SEARCH(",",SUBSTITUTE(F45,LEFT(F45,SEARCH(",",F45)),""))),""))))),""),")",""),VLOOKUP(K45,Breachs!B:D,3,FALSE))))</f>
        <v/>
      </c>
      <c r="Q45" s="108" t="str">
        <f>IF(G45&lt;4,"",IF(G45&gt;4,IF(ISNUMBER(FIND(")",L45)),"20"&amp;SUBSTITUTE(SUBSTITUTE(LEFT(SUBSTITUTE(SUBSTITUTE(SUBSTITUTE(L45,LEFT(L45,SEARCH(",",L45)),""),LEFT(SUBSTITUTE(L45,LEFT(L45,SEARCH(",",L45)),""),SEARCH(",",SUBSTITUTE(L45,LEFT(L45,SEARCH(",",L45)),""))),""),LEFT(SUBSTITUTE(SUBSTITUTE(L45,LEFT(L45,SEARCH(",",L45)),""),LEFT(SUBSTITUTE(L45,LEFT(L45,SEARCH(",",L45)),""),SEARCH(",",SUBSTITUTE(L45,LEFT(L45,SEARCH(",",L45)),""))),""),SEARCH(",",SUBSTITUTE(SUBSTITUTE(L45,LEFT(L45,SEARCH(",",L45)),""),LEFT(SUBSTITUTE(L45,LEFT(L45,SEARCH(",",L45)),""),SEARCH(",",SUBSTITUTE(L45,LEFT(L45,SEARCH(",",L45)),""))),""))),""),SEARCH(")",SUBSTITUTE(SUBSTITUTE(SUBSTITUTE(L45,LEFT(L45,SEARCH(",",L45)),""),LEFT(SUBSTITUTE(L45,LEFT(L45,SEARCH(",",L45)),""),SEARCH(",",SUBSTITUTE(L45,LEFT(L45,SEARCH(",",L45)),""))),""),LEFT(SUBSTITUTE(SUBSTITUTE(L45,LEFT(L45,SEARCH(",",L45)),""),LEFT(SUBSTITUTE(L45,LEFT(L45,SEARCH(",",L45)),""),SEARCH(",",SUBSTITUTE(L45,LEFT(L45,SEARCH(",",L45)),""))),""),SEARCH(",",SUBSTITUTE(SUBSTITUTE(L45,LEFT(L45,SEARCH(",",L45)),""),LEFT(SUBSTITUTE(L45,LEFT(L45,SEARCH(",",L45)),""),SEARCH(",",SUBSTITUTE(L45,LEFT(L45,SEARCH(",",L45)),""))),""))),""))),LEFT(LEFT(SUBSTITUTE(SUBSTITUTE(SUBSTITUTE(L45,LEFT(L45,SEARCH(",",L45)),""),LEFT(SUBSTITUTE(L45,LEFT(L45,SEARCH(",",L45)),""),SEARCH(",",SUBSTITUTE(L45,LEFT(L45,SEARCH(",",L45)),""))),""),LEFT(SUBSTITUTE(SUBSTITUTE(L45,LEFT(L45,SEARCH(",",L45)),""),LEFT(SUBSTITUTE(L45,LEFT(L45,SEARCH(",",L45)),""),SEARCH(",",SUBSTITUTE(L45,LEFT(L45,SEARCH(",",L45)),""))),""),SEARCH(",",SUBSTITUTE(SUBSTITUTE(L45,LEFT(L45,SEARCH(",",L45)),""),LEFT(SUBSTITUTE(L45,LEFT(L45,SEARCH(",",L45)),""),SEARCH(",",SUBSTITUTE(L45,LEFT(L45,SEARCH(",",L45)),""))),""))),""),SEARCH(")",SUBSTITUTE(SUBSTITUTE(SUBSTITUTE(L45,LEFT(L45,SEARCH(",",L45)),""),LEFT(SUBSTITUTE(L45,LEFT(L45,SEARCH(",",L45)),""),SEARCH(",",SUBSTITUTE(L45,LEFT(L45,SEARCH(",",L45)),""))),""),LEFT(SUBSTITUTE(SUBSTITUTE(L45,LEFT(L45,SEARCH(",",L45)),""),LEFT(SUBSTITUTE(L45,LEFT(L45,SEARCH(",",L45)),""),SEARCH(",",SUBSTITUTE(L45,LEFT(L45,SEARCH(",",L45)),""))),""),SEARCH(",",SUBSTITUTE(SUBSTITUTE(L45,LEFT(L45,SEARCH(",",L45)),""),LEFT(SUBSTITUTE(L45,LEFT(L45,SEARCH(",",L45)),""),SEARCH(",",SUBSTITUTE(L45,LEFT(L45,SEARCH(",",L45)),""))),""))),""))),SEARCH("'",LEFT(SUBSTITUTE(SUBSTITUTE(SUBSTITUTE(L45,LEFT(L45,SEARCH(",",L45)),""),LEFT(SUBSTITUTE(L45,LEFT(L45,SEARCH(",",L45)),""),SEARCH(",",SUBSTITUTE(L45,LEFT(L45,SEARCH(",",L45)),""))),""),LEFT(SUBSTITUTE(SUBSTITUTE(L45,LEFT(L45,SEARCH(",",L45)),""),LEFT(SUBSTITUTE(L45,LEFT(L45,SEARCH(",",L45)),""),SEARCH(",",SUBSTITUTE(L45,LEFT(L45,SEARCH(",",L45)),""))),""),SEARCH(",",SUBSTITUTE(SUBSTITUTE(L45,LEFT(L45,SEARCH(",",L45)),""),LEFT(SUBSTITUTE(L45,LEFT(L45,SEARCH(",",L45)),""),SEARCH(",",SUBSTITUTE(L45,LEFT(L45,SEARCH(",",L45)),""))),""))),""),SEARCH(")",SUBSTITUTE(SUBSTITUTE(SUBSTITUTE(L45,LEFT(L45,SEARCH(",",L45)),""),LEFT(SUBSTITUTE(L45,LEFT(L45,SEARCH(",",L45)),""),SEARCH(",",SUBSTITUTE(L45,LEFT(L45,SEARCH(",",L45)),""))),""),LEFT(SUBSTITUTE(SUBSTITUTE(L45,LEFT(L45,SEARCH(",",L45)),""),LEFT(SUBSTITUTE(L45,LEFT(L45,SEARCH(",",L45)),""),SEARCH(",",SUBSTITUTE(L45,LEFT(L45,SEARCH(",",L45)),""))),""),SEARCH(",",SUBSTITUTE(SUBSTITUTE(L45,LEFT(L45,SEARCH(",",L45)),""),LEFT(SUBSTITUTE(L45,LEFT(L45,SEARCH(",",L45)),""),SEARCH(",",SUBSTITUTE(L45,LEFT(L45,SEARCH(",",L45)),""))),""))),""))))),""),")",""),VLOOKUP(L45,Breachs!B:D,3,FALSE)),IF(ISNUMBER(FIND(")",L45)),"20"&amp;SUBSTITUTE(SUBSTITUTE(LEFT(SUBSTITUTE(SUBSTITUTE(SUBSTITUTE(L45,LEFT(L45,SEARCH(",",L45)),""),LEFT(SUBSTITUTE(L45,LEFT(L45,SEARCH(",",L45)),""),SEARCH(",",SUBSTITUTE(L45,LEFT(L45,SEARCH(",",L45)),""))),""),LEFT(SUBSTITUTE(SUBSTITUTE(L45,LEFT(L45,SEARCH(",",L45)),""),LEFT(SUBSTITUTE(L45,LEFT(L45,SEARCH(",",L45)),""),SEARCH(",",SUBSTITUTE(L45,LEFT(L45,SEARCH(",",L45)),""))),""),SEARCH(",",SUBSTITUTE(SUBSTITUTE(L45,LEFT(L45,SEARCH(",",L45)),""),LEFT(SUBSTITUTE(L45,LEFT(L45,SEARCH(",",L45)),""),SEARCH(",",SUBSTITUTE(L45,LEFT(L45,SEARCH(",",L45)),""))),""))),""),SEARCH(")",SUBSTITUTE(SUBSTITUTE(SUBSTITUTE(L45,LEFT(L45,SEARCH(",",L45)),""),LEFT(SUBSTITUTE(L45,LEFT(L45,SEARCH(",",L45)),""),SEARCH(",",SUBSTITUTE(L45,LEFT(L45,SEARCH(",",L45)),""))),""),LEFT(SUBSTITUTE(SUBSTITUTE(L45,LEFT(L45,SEARCH(",",L45)),""),LEFT(SUBSTITUTE(L45,LEFT(L45,SEARCH(",",L45)),""),SEARCH(",",SUBSTITUTE(L45,LEFT(L45,SEARCH(",",L45)),""))),""),SEARCH(",",SUBSTITUTE(SUBSTITUTE(L45,LEFT(L45,SEARCH(",",L45)),""),LEFT(SUBSTITUTE(L45,LEFT(L45,SEARCH(",",L45)),""),SEARCH(",",SUBSTITUTE(L45,LEFT(L45,SEARCH(",",L45)),""))),""))),""))),LEFT(LEFT(SUBSTITUTE(SUBSTITUTE(SUBSTITUTE(L45,LEFT(L45,SEARCH(",",L45)),""),LEFT(SUBSTITUTE(L45,LEFT(L45,SEARCH(",",L45)),""),SEARCH(",",SUBSTITUTE(L45,LEFT(L45,SEARCH(",",L45)),""))),""),LEFT(SUBSTITUTE(SUBSTITUTE(L45,LEFT(L45,SEARCH(",",L45)),""),LEFT(SUBSTITUTE(L45,LEFT(L45,SEARCH(",",L45)),""),SEARCH(",",SUBSTITUTE(L45,LEFT(L45,SEARCH(",",L45)),""))),""),SEARCH(",",SUBSTITUTE(SUBSTITUTE(L45,LEFT(L45,SEARCH(",",L45)),""),LEFT(SUBSTITUTE(L45,LEFT(L45,SEARCH(",",L45)),""),SEARCH(",",SUBSTITUTE(L45,LEFT(L45,SEARCH(",",L45)),""))),""))),""),SEARCH(")",SUBSTITUTE(SUBSTITUTE(SUBSTITUTE(L45,LEFT(L45,SEARCH(",",L45)),""),LEFT(SUBSTITUTE(L45,LEFT(L45,SEARCH(",",L45)),""),SEARCH(",",SUBSTITUTE(L45,LEFT(L45,SEARCH(",",L45)),""))),""),LEFT(SUBSTITUTE(SUBSTITUTE(L45,LEFT(L45,SEARCH(",",L45)),""),LEFT(SUBSTITUTE(L45,LEFT(L45,SEARCH(",",L45)),""),SEARCH(",",SUBSTITUTE(L45,LEFT(L45,SEARCH(",",L45)),""))),""),SEARCH(",",SUBSTITUTE(SUBSTITUTE(L45,LEFT(L45,SEARCH(",",L45)),""),LEFT(SUBSTITUTE(L45,LEFT(L45,SEARCH(",",L45)),""),SEARCH(",",SUBSTITUTE(L45,LEFT(L45,SEARCH(",",L45)),""))),""))),""))),SEARCH("'",LEFT(SUBSTITUTE(SUBSTITUTE(SUBSTITUTE(L45,LEFT(L45,SEARCH(",",L45)),""),LEFT(SUBSTITUTE(L45,LEFT(L45,SEARCH(",",L45)),""),SEARCH(",",SUBSTITUTE(L45,LEFT(L45,SEARCH(",",L45)),""))),""),LEFT(SUBSTITUTE(SUBSTITUTE(L45,LEFT(L45,SEARCH(",",L45)),""),LEFT(SUBSTITUTE(L45,LEFT(L45,SEARCH(",",L45)),""),SEARCH(",",SUBSTITUTE(L45,LEFT(L45,SEARCH(",",L45)),""))),""),SEARCH(",",SUBSTITUTE(SUBSTITUTE(L45,LEFT(L45,SEARCH(",",L45)),""),LEFT(SUBSTITUTE(L45,LEFT(L45,SEARCH(",",L45)),""),SEARCH(",",SUBSTITUTE(L45,LEFT(L45,SEARCH(",",L45)),""))),""))),""),SEARCH(")",SUBSTITUTE(SUBSTITUTE(SUBSTITUTE(L45,LEFT(L45,SEARCH(",",L45)),""),LEFT(SUBSTITUTE(L45,LEFT(L45,SEARCH(",",L45)),""),SEARCH(",",SUBSTITUTE(L45,LEFT(L45,SEARCH(",",L45)),""))),""),LEFT(SUBSTITUTE(SUBSTITUTE(L45,LEFT(L45,SEARCH(",",L45)),""),LEFT(SUBSTITUTE(L45,LEFT(L45,SEARCH(",",L45)),""),SEARCH(",",SUBSTITUTE(L45,LEFT(L45,SEARCH(",",L45)),""))),""),SEARCH(",",SUBSTITUTE(SUBSTITUTE(L45,LEFT(L45,SEARCH(",",L45)),""),LEFT(SUBSTITUTE(L45,LEFT(L45,SEARCH(",",L45)),""),SEARCH(",",SUBSTITUTE(L45,LEFT(L45,SEARCH(",",L45)),""))),""))),""))))),""),")",""),VLOOKUP(L45,Breachs!B:D,3,FALSE))))</f>
        <v/>
      </c>
      <c r="R45" s="108" t="str">
        <f>IF(G45=5,IF(ISNUMBER(FIND(")",M45)),"20"&amp;SUBSTITUTE(SUBSTITUTE(LEFT(SUBSTITUTE(SUBSTITUTE(SUBSTITUTE(S45,LEFT(S45,SEARCH(",",S45)),""),LEFT(SUBSTITUTE(S45,LEFT(S45,SEARCH(",",S45)),""),SEARCH(",",SUBSTITUTE(S45,LEFT(S45,SEARCH(",",S45)),""))),""),LEFT(SUBSTITUTE(SUBSTITUTE(S45,LEFT(S45,SEARCH(",",S45)),""),LEFT(SUBSTITUTE(S45,LEFT(S45,SEARCH(",",S45)),""),SEARCH(",",SUBSTITUTE(S45,LEFT(S45,SEARCH(",",S45)),""))),""),SEARCH(",",SUBSTITUTE(SUBSTITUTE(S45,LEFT(S45,SEARCH(",",S45)),""),LEFT(SUBSTITUTE(S45,LEFT(S45,SEARCH(",",S45)),""),SEARCH(",",SUBSTITUTE(S45,LEFT(S45,SEARCH(",",S45)),""))),""))),""),SEARCH(")",SUBSTITUTE(SUBSTITUTE(SUBSTITUTE(S45,LEFT(S45,SEARCH(",",S45)),""),LEFT(SUBSTITUTE(S45,LEFT(S45,SEARCH(",",S45)),""),SEARCH(",",SUBSTITUTE(S45,LEFT(S45,SEARCH(",",S45)),""))),""),LEFT(SUBSTITUTE(SUBSTITUTE(S45,LEFT(S45,SEARCH(",",S45)),""),LEFT(SUBSTITUTE(S45,LEFT(S45,SEARCH(",",S45)),""),SEARCH(",",SUBSTITUTE(S45,LEFT(S45,SEARCH(",",S45)),""))),""),SEARCH(",",SUBSTITUTE(SUBSTITUTE(S45,LEFT(S45,SEARCH(",",S45)),""),LEFT(SUBSTITUTE(S45,LEFT(S45,SEARCH(",",S45)),""),SEARCH(",",SUBSTITUTE(S45,LEFT(S45,SEARCH(",",S45)),""))),""))),""))),LEFT(LEFT(SUBSTITUTE(SUBSTITUTE(SUBSTITUTE(S45,LEFT(S45,SEARCH(",",S45)),""),LEFT(SUBSTITUTE(S45,LEFT(S45,SEARCH(",",S45)),""),SEARCH(",",SUBSTITUTE(S45,LEFT(S45,SEARCH(",",S45)),""))),""),LEFT(SUBSTITUTE(SUBSTITUTE(S45,LEFT(S45,SEARCH(",",S45)),""),LEFT(SUBSTITUTE(S45,LEFT(S45,SEARCH(",",S45)),""),SEARCH(",",SUBSTITUTE(S45,LEFT(S45,SEARCH(",",S45)),""))),""),SEARCH(",",SUBSTITUTE(SUBSTITUTE(S45,LEFT(S45,SEARCH(",",S45)),""),LEFT(SUBSTITUTE(S45,LEFT(S45,SEARCH(",",S45)),""),SEARCH(",",SUBSTITUTE(S45,LEFT(S45,SEARCH(",",S45)),""))),""))),""),SEARCH(")",SUBSTITUTE(SUBSTITUTE(SUBSTITUTE(S45,LEFT(S45,SEARCH(",",S45)),""),LEFT(SUBSTITUTE(S45,LEFT(S45,SEARCH(",",S45)),""),SEARCH(",",SUBSTITUTE(S45,LEFT(S45,SEARCH(",",S45)),""))),""),LEFT(SUBSTITUTE(SUBSTITUTE(S45,LEFT(S45,SEARCH(",",S45)),""),LEFT(SUBSTITUTE(S45,LEFT(S45,SEARCH(",",S45)),""),SEARCH(",",SUBSTITUTE(S45,LEFT(S45,SEARCH(",",S45)),""))),""),SEARCH(",",SUBSTITUTE(SUBSTITUTE(S45,LEFT(S45,SEARCH(",",S45)),""),LEFT(SUBSTITUTE(S45,LEFT(S45,SEARCH(",",S45)),""),SEARCH(",",SUBSTITUTE(S45,LEFT(S45,SEARCH(",",S45)),""))),""))),""))),SEARCH("'",LEFT(SUBSTITUTE(SUBSTITUTE(SUBSTITUTE(S45,LEFT(S45,SEARCH(",",S45)),""),LEFT(SUBSTITUTE(S45,LEFT(S45,SEARCH(",",S45)),""),SEARCH(",",SUBSTITUTE(S45,LEFT(S45,SEARCH(",",S45)),""))),""),LEFT(SUBSTITUTE(SUBSTITUTE(S45,LEFT(S45,SEARCH(",",S45)),""),LEFT(SUBSTITUTE(S45,LEFT(S45,SEARCH(",",S45)),""),SEARCH(",",SUBSTITUTE(S45,LEFT(S45,SEARCH(",",S45)),""))),""),SEARCH(",",SUBSTITUTE(SUBSTITUTE(S45,LEFT(S45,SEARCH(",",S45)),""),LEFT(SUBSTITUTE(S45,LEFT(S45,SEARCH(",",S45)),""),SEARCH(",",SUBSTITUTE(S45,LEFT(S45,SEARCH(",",S45)),""))),""))),""),SEARCH(")",SUBSTITUTE(SUBSTITUTE(SUBSTITUTE(S45,LEFT(S45,SEARCH(",",S45)),""),LEFT(SUBSTITUTE(S45,LEFT(S45,SEARCH(",",S45)),""),SEARCH(",",SUBSTITUTE(S45,LEFT(S45,SEARCH(",",S45)),""))),""),LEFT(SUBSTITUTE(SUBSTITUTE(S45,LEFT(S45,SEARCH(",",S45)),""),LEFT(SUBSTITUTE(S45,LEFT(S45,SEARCH(",",S45)),""),SEARCH(",",SUBSTITUTE(S45,LEFT(S45,SEARCH(",",S45)),""))),""),SEARCH(",",SUBSTITUTE(SUBSTITUTE(S45,LEFT(S45,SEARCH(",",S45)),""),LEFT(SUBSTITUTE(S45,LEFT(S45,SEARCH(",",S45)),""),SEARCH(",",SUBSTITUTE(S45,LEFT(S45,SEARCH(",",S45)),""))),""))),""))))),""),")",""),VLOOKUP(M45,Breachs!B:D,3,FALSE)),"")</f>
        <v/>
      </c>
      <c r="S45" s="108" t="e">
        <f t="shared" si="14"/>
        <v>#VALUE!</v>
      </c>
      <c r="T45" s="108" t="str">
        <f>IF(F45="","",IF(ISNUMBER(FIND("'",I45)),VLOOKUP(SUBSTITUTE(RIGHT(LEFT(I45,SEARCH("'",I45)),5)," '",""),Breachs!P:Q,2,FALSE),VLOOKUP(I45,Breachs!B:D,2,FALSE)))</f>
        <v>Outubro</v>
      </c>
      <c r="U45" s="108" t="str">
        <f>IF(G45&lt;2,"",IF(ISNUMBER(FIND("'",J45)),VLOOKUP(SUBSTITUTE(RIGHT(LEFT(J45,SEARCH("'",J45)),5)," '",""),Breachs!P:Q,2,FALSE),VLOOKUP(J45,Breachs!B:D,2,FALSE)))</f>
        <v/>
      </c>
      <c r="V45" s="107" t="str">
        <f>IF(G45&lt;3,"",IF(ISNUMBER(FIND("'",K45)),VLOOKUP(SUBSTITUTE(RIGHT(LEFT(K45,SEARCH("'",K45)),5)," '",""),Breachs!P:Q,2,FALSE),VLOOKUP(K45,Breachs!B:D,2,FALSE)))</f>
        <v/>
      </c>
      <c r="W45" s="107" t="str">
        <f>IF(G45&lt;4,"",IF(ISNUMBER(FIND("'",L45)),VLOOKUP(SUBSTITUTE(RIGHT(LEFT(L45,SEARCH("'",L45)),5)," '",""),Breachs!P:Q,2,FALSE),VLOOKUP(L45,Breachs!B:D,2,FALSE)))</f>
        <v/>
      </c>
      <c r="X45" s="107" t="str">
        <f>IF(G45&lt;5,"",IF(ISNUMBER(FIND("'",M45)),VLOOKUP(SUBSTITUTE(RIGHT(LEFT(M45,SEARCH("'",M45)),5)," '",""),Breachs!P:Q,2,FALSE),VLOOKUP(M45,Breachs!B:D,2,FALSE)))</f>
        <v/>
      </c>
      <c r="Y45" s="34" t="str">
        <f>IFERROR(VLOOKUP(B45,BGU!A:B,2),"")</f>
        <v>JORGE LUIS RIBEIRO IMPERATORE</v>
      </c>
      <c r="Z45" s="34" t="str">
        <f>TEXT(IFERROR(VLOOKUP(B45,BGU!A:C,3),""),"0000-000-000-0000")</f>
        <v>0010-249-021-1200</v>
      </c>
      <c r="AA45" s="34" t="str">
        <f t="shared" si="15"/>
        <v>0010</v>
      </c>
      <c r="AB45" s="34" t="str">
        <f>IFERROR(VLOOKUP(B45,BGU!A:F,6),"")</f>
        <v>00011</v>
      </c>
      <c r="AC45" s="34" t="str">
        <f>IFERROR(VLOOKUP(B45,BGU!A:G,7),"")</f>
        <v>ANALISTA</v>
      </c>
      <c r="AD45" s="34" t="str">
        <f t="shared" si="16"/>
        <v>249</v>
      </c>
    </row>
    <row r="46" spans="1:30" ht="15" customHeight="1" x14ac:dyDescent="0.25">
      <c r="A46" s="33" t="s">
        <v>333</v>
      </c>
      <c r="B46" s="34" t="s">
        <v>313</v>
      </c>
      <c r="C46" s="33" t="s">
        <v>153</v>
      </c>
      <c r="D46" s="34" t="s">
        <v>362</v>
      </c>
      <c r="E46" s="34" t="s">
        <v>322</v>
      </c>
      <c r="F46" s="32" t="s">
        <v>27978</v>
      </c>
      <c r="G46" s="31">
        <f t="shared" si="10"/>
        <v>2</v>
      </c>
      <c r="H46" s="31" t="b">
        <f t="shared" si="7"/>
        <v>0</v>
      </c>
      <c r="I46" s="105" t="str">
        <f t="shared" si="8"/>
        <v>LinkedIn</v>
      </c>
      <c r="J46" s="105" t="str">
        <f t="shared" si="17"/>
        <v>Exploit.In</v>
      </c>
      <c r="K46" s="106" t="str">
        <f t="shared" si="11"/>
        <v/>
      </c>
      <c r="L46" s="106" t="str">
        <f t="shared" si="12"/>
        <v/>
      </c>
      <c r="M46" s="105" t="str">
        <f t="shared" si="13"/>
        <v/>
      </c>
      <c r="N46" s="107">
        <f>IF(F46="","",IF(ISNUMBER(FIND(")",I46)),"20"&amp;SUBSTITUTE(RIGHT(SUBSTITUTE(LEFT(F46,SEARCH(")",F46)),LEFT(LEFT(F46,SEARCH(")",F46)),SEARCH("(",LEFT(F46,SEARCH(")",F46)))),""),3),")",""),VLOOKUP(I46,Breachs!B:D,3,FALSE)))</f>
        <v>2016</v>
      </c>
      <c r="O46" s="108">
        <f>IF(G46&lt;2,"",IF(G46&gt;2,IF(ISNUMBER(FIND(")",J46)),"20"&amp;SUBSTITUTE(SUBSTITUTE(LEFT(LEFT(SUBSTITUTE(F46,LEFT(F46,SEARCH(",",F46)),""),SEARCH(",",SUBSTITUTE(F46,LEFT(F46,SEARCH(",",F46)),""))),SEARCH(")",LEFT(SUBSTITUTE(F46,LEFT(F46,SEARCH(",",F46)),""),SEARCH(",",SUBSTITUTE(F46,LEFT(F46,SEARCH(",",F46)),""))))),LEFT(LEFT(LEFT(SUBSTITUTE(F46,LEFT(F46,SEARCH(",",F46)),""),SEARCH(",",SUBSTITUTE(F46,LEFT(F46,SEARCH(",",F46)),""))),SEARCH(")",LEFT(SUBSTITUTE(F46,LEFT(F46,SEARCH(",",F46)),""),SEARCH(",",SUBSTITUTE(F46,LEFT(F46,SEARCH(",",F46)),""))))),SEARCH("'",LEFT(LEFT(SUBSTITUTE(F46,LEFT(F46,SEARCH(",",F46)),""),SEARCH(",",SUBSTITUTE(F46,LEFT(F46,SEARCH(",",F46)),""))),SEARCH(")",LEFT(SUBSTITUTE(F46,LEFT(F46,SEARCH(",",F46)),""),SEARCH(",",SUBSTITUTE(F46,LEFT(F46,SEARCH(",",F46)),""))))))),""),")",""),VLOOKUP(J46,Breachs!B:D,3,FALSE)),IF(ISNUMBER(FIND(")",J46)),"20"&amp;SUBSTITUTE(LEFT(SUBSTITUTE(SUBSTITUTE(F46,LEFT(F46,SEARCH(",",F46)),""),LEFT(SUBSTITUTE(F46,LEFT(F46,SEARCH(",",F46)),""),SEARCH("'",SUBSTITUTE(F46,LEFT(F46,SEARCH(",",F46)),""))),""),SEARCH(")",SUBSTITUTE(SUBSTITUTE(F46,LEFT(F46,SEARCH(",",F46)),""),LEFT(SUBSTITUTE(F46,LEFT(F46,SEARCH(",",F46)),""),SEARCH("'",SUBSTITUTE(F46,LEFT(F46,SEARCH(",",F46)),""))),""))),")",""),VLOOKUP(J46,Breachs!B:D,3,FALSE))))</f>
        <v>2016</v>
      </c>
      <c r="P46" s="108" t="str">
        <f>IF(G46&lt;3,"",IF(G46&gt;3,IF(ISNUMBER(FIND(")",K46)),"20"&amp;SUBSTITUTE(SUBSTITUTE(LEFT(LEFT(SUBSTITUTE(SUBSTITUTE(F46,LEFT(F46,SEARCH(",",F46)),""),LEFT(SUBSTITUTE(F46,LEFT(F46,SEARCH(",",F46)),""),SEARCH(",",SUBSTITUTE(F46,LEFT(F46,SEARCH(",",F46)),""))),""),SEARCH(",",SUBSTITUTE(SUBSTITUTE(F46,LEFT(F46,SEARCH(",",F46)),""),LEFT(SUBSTITUTE(F46,LEFT(F46,SEARCH(",",F46)),""),SEARCH(",",SUBSTITUTE(F46,LEFT(F46,SEARCH(",",F46)),""))),""))),SEARCH(")",LEFT(SUBSTITUTE(SUBSTITUTE(F46,LEFT(F46,SEARCH(",",F46)),""),LEFT(SUBSTITUTE(F46,LEFT(F46,SEARCH(",",F46)),""),SEARCH(",",SUBSTITUTE(F46,LEFT(F46,SEARCH(",",F46)),""))),""),SEARCH(",",SUBSTITUTE(SUBSTITUTE(F46,LEFT(F46,SEARCH(",",F46)),""),LEFT(SUBSTITUTE(F46,LEFT(F46,SEARCH(",",F46)),""),SEARCH(",",SUBSTITUTE(F46,LEFT(F46,SEARCH(",",F46)),""))),""))))),LEFT(LEFT(LEFT(SUBSTITUTE(SUBSTITUTE(F46,LEFT(F46,SEARCH(",",F46)),""),LEFT(SUBSTITUTE(F46,LEFT(F46,SEARCH(",",F46)),""),SEARCH(",",SUBSTITUTE(F46,LEFT(F46,SEARCH(",",F46)),""))),""),SEARCH(",",SUBSTITUTE(SUBSTITUTE(F46,LEFT(F46,SEARCH(",",F46)),""),LEFT(SUBSTITUTE(F46,LEFT(F46,SEARCH(",",F46)),""),SEARCH(",",SUBSTITUTE(F46,LEFT(F46,SEARCH(",",F46)),""))),""))),SEARCH(")",LEFT(SUBSTITUTE(SUBSTITUTE(F46,LEFT(F46,SEARCH(",",F46)),""),LEFT(SUBSTITUTE(F46,LEFT(F46,SEARCH(",",F46)),""),SEARCH(",",SUBSTITUTE(F46,LEFT(F46,SEARCH(",",F46)),""))),""),SEARCH(",",SUBSTITUTE(SUBSTITUTE(F46,LEFT(F46,SEARCH(",",F46)),""),LEFT(SUBSTITUTE(F46,LEFT(F46,SEARCH(",",F46)),""),SEARCH(",",SUBSTITUTE(F46,LEFT(F46,SEARCH(",",F46)),""))),""))))),SEARCH("'",LEFT(LEFT(SUBSTITUTE(SUBSTITUTE(F46,LEFT(F46,SEARCH(",",F46)),""),LEFT(SUBSTITUTE(F46,LEFT(F46,SEARCH(",",F46)),""),SEARCH(",",SUBSTITUTE(F46,LEFT(F46,SEARCH(",",F46)),""))),""),SEARCH(",",SUBSTITUTE(SUBSTITUTE(F46,LEFT(F46,SEARCH(",",F46)),""),LEFT(SUBSTITUTE(F46,LEFT(F46,SEARCH(",",F46)),""),SEARCH(",",SUBSTITUTE(F46,LEFT(F46,SEARCH(",",F46)),""))),""))),SEARCH(")",LEFT(SUBSTITUTE(SUBSTITUTE(F46,LEFT(F46,SEARCH(",",F46)),""),LEFT(SUBSTITUTE(F46,LEFT(F46,SEARCH(",",F46)),""),SEARCH(",",SUBSTITUTE(F46,LEFT(F46,SEARCH(",",F46)),""))),""),SEARCH(",",SUBSTITUTE(SUBSTITUTE(F46,LEFT(F46,SEARCH(",",F46)),""),LEFT(SUBSTITUTE(F46,LEFT(F46,SEARCH(",",F46)),""),SEARCH(",",SUBSTITUTE(F46,LEFT(F46,SEARCH(",",F46)),""))),""))))))),""),")",""),VLOOKUP(K46,Breachs!B:D,3,FALSE)),IF(ISNUMBER(FIND(")",K46)),"20"&amp;SUBSTITUTE(SUBSTITUTE(LEFT(SUBSTITUTE(SUBSTITUTE(F46,LEFT(F46,SEARCH(",",F46)),""),LEFT(SUBSTITUTE(F46,LEFT(F46,SEARCH(",",F46)),""),SEARCH(",",SUBSTITUTE(F46,LEFT(F46,SEARCH(",",F46)),""))),""),SEARCH(")",SUBSTITUTE(SUBSTITUTE(F46,LEFT(F46,SEARCH(",",F46)),""),LEFT(SUBSTITUTE(F46,LEFT(F46,SEARCH(",",F46)),""),SEARCH(",",SUBSTITUTE(F46,LEFT(F46,SEARCH(",",F46)),""))),""))),LEFT(LEFT(SUBSTITUTE(SUBSTITUTE(F46,LEFT(F46,SEARCH(",",F46)),""),LEFT(SUBSTITUTE(F46,LEFT(F46,SEARCH(",",F46)),""),SEARCH(",",SUBSTITUTE(F46,LEFT(F46,SEARCH(",",F46)),""))),""),SEARCH(")",SUBSTITUTE(SUBSTITUTE(F46,LEFT(F46,SEARCH(",",F46)),""),LEFT(SUBSTITUTE(F46,LEFT(F46,SEARCH(",",F46)),""),SEARCH(",",SUBSTITUTE(F46,LEFT(F46,SEARCH(",",F46)),""))),""))),SEARCH("'",LEFT(SUBSTITUTE(SUBSTITUTE(F46,LEFT(F46,SEARCH(",",F46)),""),LEFT(SUBSTITUTE(F46,LEFT(F46,SEARCH(",",F46)),""),SEARCH(",",SUBSTITUTE(F46,LEFT(F46,SEARCH(",",F46)),""))),""),SEARCH(")",SUBSTITUTE(SUBSTITUTE(F46,LEFT(F46,SEARCH(",",F46)),""),LEFT(SUBSTITUTE(F46,LEFT(F46,SEARCH(",",F46)),""),SEARCH(",",SUBSTITUTE(F46,LEFT(F46,SEARCH(",",F46)),""))),""))))),""),")",""),VLOOKUP(K46,Breachs!B:D,3,FALSE))))</f>
        <v/>
      </c>
      <c r="Q46" s="108" t="str">
        <f>IF(G46&lt;4,"",IF(G46&gt;4,IF(ISNUMBER(FIND(")",L46)),"20"&amp;SUBSTITUTE(SUBSTITUTE(LEFT(SUBSTITUTE(SUBSTITUTE(SUBSTITUTE(L46,LEFT(L46,SEARCH(",",L46)),""),LEFT(SUBSTITUTE(L46,LEFT(L46,SEARCH(",",L46)),""),SEARCH(",",SUBSTITUTE(L46,LEFT(L46,SEARCH(",",L46)),""))),""),LEFT(SUBSTITUTE(SUBSTITUTE(L46,LEFT(L46,SEARCH(",",L46)),""),LEFT(SUBSTITUTE(L46,LEFT(L46,SEARCH(",",L46)),""),SEARCH(",",SUBSTITUTE(L46,LEFT(L46,SEARCH(",",L46)),""))),""),SEARCH(",",SUBSTITUTE(SUBSTITUTE(L46,LEFT(L46,SEARCH(",",L46)),""),LEFT(SUBSTITUTE(L46,LEFT(L46,SEARCH(",",L46)),""),SEARCH(",",SUBSTITUTE(L46,LEFT(L46,SEARCH(",",L46)),""))),""))),""),SEARCH(")",SUBSTITUTE(SUBSTITUTE(SUBSTITUTE(L46,LEFT(L46,SEARCH(",",L46)),""),LEFT(SUBSTITUTE(L46,LEFT(L46,SEARCH(",",L46)),""),SEARCH(",",SUBSTITUTE(L46,LEFT(L46,SEARCH(",",L46)),""))),""),LEFT(SUBSTITUTE(SUBSTITUTE(L46,LEFT(L46,SEARCH(",",L46)),""),LEFT(SUBSTITUTE(L46,LEFT(L46,SEARCH(",",L46)),""),SEARCH(",",SUBSTITUTE(L46,LEFT(L46,SEARCH(",",L46)),""))),""),SEARCH(",",SUBSTITUTE(SUBSTITUTE(L46,LEFT(L46,SEARCH(",",L46)),""),LEFT(SUBSTITUTE(L46,LEFT(L46,SEARCH(",",L46)),""),SEARCH(",",SUBSTITUTE(L46,LEFT(L46,SEARCH(",",L46)),""))),""))),""))),LEFT(LEFT(SUBSTITUTE(SUBSTITUTE(SUBSTITUTE(L46,LEFT(L46,SEARCH(",",L46)),""),LEFT(SUBSTITUTE(L46,LEFT(L46,SEARCH(",",L46)),""),SEARCH(",",SUBSTITUTE(L46,LEFT(L46,SEARCH(",",L46)),""))),""),LEFT(SUBSTITUTE(SUBSTITUTE(L46,LEFT(L46,SEARCH(",",L46)),""),LEFT(SUBSTITUTE(L46,LEFT(L46,SEARCH(",",L46)),""),SEARCH(",",SUBSTITUTE(L46,LEFT(L46,SEARCH(",",L46)),""))),""),SEARCH(",",SUBSTITUTE(SUBSTITUTE(L46,LEFT(L46,SEARCH(",",L46)),""),LEFT(SUBSTITUTE(L46,LEFT(L46,SEARCH(",",L46)),""),SEARCH(",",SUBSTITUTE(L46,LEFT(L46,SEARCH(",",L46)),""))),""))),""),SEARCH(")",SUBSTITUTE(SUBSTITUTE(SUBSTITUTE(L46,LEFT(L46,SEARCH(",",L46)),""),LEFT(SUBSTITUTE(L46,LEFT(L46,SEARCH(",",L46)),""),SEARCH(",",SUBSTITUTE(L46,LEFT(L46,SEARCH(",",L46)),""))),""),LEFT(SUBSTITUTE(SUBSTITUTE(L46,LEFT(L46,SEARCH(",",L46)),""),LEFT(SUBSTITUTE(L46,LEFT(L46,SEARCH(",",L46)),""),SEARCH(",",SUBSTITUTE(L46,LEFT(L46,SEARCH(",",L46)),""))),""),SEARCH(",",SUBSTITUTE(SUBSTITUTE(L46,LEFT(L46,SEARCH(",",L46)),""),LEFT(SUBSTITUTE(L46,LEFT(L46,SEARCH(",",L46)),""),SEARCH(",",SUBSTITUTE(L46,LEFT(L46,SEARCH(",",L46)),""))),""))),""))),SEARCH("'",LEFT(SUBSTITUTE(SUBSTITUTE(SUBSTITUTE(L46,LEFT(L46,SEARCH(",",L46)),""),LEFT(SUBSTITUTE(L46,LEFT(L46,SEARCH(",",L46)),""),SEARCH(",",SUBSTITUTE(L46,LEFT(L46,SEARCH(",",L46)),""))),""),LEFT(SUBSTITUTE(SUBSTITUTE(L46,LEFT(L46,SEARCH(",",L46)),""),LEFT(SUBSTITUTE(L46,LEFT(L46,SEARCH(",",L46)),""),SEARCH(",",SUBSTITUTE(L46,LEFT(L46,SEARCH(",",L46)),""))),""),SEARCH(",",SUBSTITUTE(SUBSTITUTE(L46,LEFT(L46,SEARCH(",",L46)),""),LEFT(SUBSTITUTE(L46,LEFT(L46,SEARCH(",",L46)),""),SEARCH(",",SUBSTITUTE(L46,LEFT(L46,SEARCH(",",L46)),""))),""))),""),SEARCH(")",SUBSTITUTE(SUBSTITUTE(SUBSTITUTE(L46,LEFT(L46,SEARCH(",",L46)),""),LEFT(SUBSTITUTE(L46,LEFT(L46,SEARCH(",",L46)),""),SEARCH(",",SUBSTITUTE(L46,LEFT(L46,SEARCH(",",L46)),""))),""),LEFT(SUBSTITUTE(SUBSTITUTE(L46,LEFT(L46,SEARCH(",",L46)),""),LEFT(SUBSTITUTE(L46,LEFT(L46,SEARCH(",",L46)),""),SEARCH(",",SUBSTITUTE(L46,LEFT(L46,SEARCH(",",L46)),""))),""),SEARCH(",",SUBSTITUTE(SUBSTITUTE(L46,LEFT(L46,SEARCH(",",L46)),""),LEFT(SUBSTITUTE(L46,LEFT(L46,SEARCH(",",L46)),""),SEARCH(",",SUBSTITUTE(L46,LEFT(L46,SEARCH(",",L46)),""))),""))),""))))),""),")",""),VLOOKUP(L46,Breachs!B:D,3,FALSE)),IF(ISNUMBER(FIND(")",L46)),"20"&amp;SUBSTITUTE(SUBSTITUTE(LEFT(SUBSTITUTE(SUBSTITUTE(SUBSTITUTE(L46,LEFT(L46,SEARCH(",",L46)),""),LEFT(SUBSTITUTE(L46,LEFT(L46,SEARCH(",",L46)),""),SEARCH(",",SUBSTITUTE(L46,LEFT(L46,SEARCH(",",L46)),""))),""),LEFT(SUBSTITUTE(SUBSTITUTE(L46,LEFT(L46,SEARCH(",",L46)),""),LEFT(SUBSTITUTE(L46,LEFT(L46,SEARCH(",",L46)),""),SEARCH(",",SUBSTITUTE(L46,LEFT(L46,SEARCH(",",L46)),""))),""),SEARCH(",",SUBSTITUTE(SUBSTITUTE(L46,LEFT(L46,SEARCH(",",L46)),""),LEFT(SUBSTITUTE(L46,LEFT(L46,SEARCH(",",L46)),""),SEARCH(",",SUBSTITUTE(L46,LEFT(L46,SEARCH(",",L46)),""))),""))),""),SEARCH(")",SUBSTITUTE(SUBSTITUTE(SUBSTITUTE(L46,LEFT(L46,SEARCH(",",L46)),""),LEFT(SUBSTITUTE(L46,LEFT(L46,SEARCH(",",L46)),""),SEARCH(",",SUBSTITUTE(L46,LEFT(L46,SEARCH(",",L46)),""))),""),LEFT(SUBSTITUTE(SUBSTITUTE(L46,LEFT(L46,SEARCH(",",L46)),""),LEFT(SUBSTITUTE(L46,LEFT(L46,SEARCH(",",L46)),""),SEARCH(",",SUBSTITUTE(L46,LEFT(L46,SEARCH(",",L46)),""))),""),SEARCH(",",SUBSTITUTE(SUBSTITUTE(L46,LEFT(L46,SEARCH(",",L46)),""),LEFT(SUBSTITUTE(L46,LEFT(L46,SEARCH(",",L46)),""),SEARCH(",",SUBSTITUTE(L46,LEFT(L46,SEARCH(",",L46)),""))),""))),""))),LEFT(LEFT(SUBSTITUTE(SUBSTITUTE(SUBSTITUTE(L46,LEFT(L46,SEARCH(",",L46)),""),LEFT(SUBSTITUTE(L46,LEFT(L46,SEARCH(",",L46)),""),SEARCH(",",SUBSTITUTE(L46,LEFT(L46,SEARCH(",",L46)),""))),""),LEFT(SUBSTITUTE(SUBSTITUTE(L46,LEFT(L46,SEARCH(",",L46)),""),LEFT(SUBSTITUTE(L46,LEFT(L46,SEARCH(",",L46)),""),SEARCH(",",SUBSTITUTE(L46,LEFT(L46,SEARCH(",",L46)),""))),""),SEARCH(",",SUBSTITUTE(SUBSTITUTE(L46,LEFT(L46,SEARCH(",",L46)),""),LEFT(SUBSTITUTE(L46,LEFT(L46,SEARCH(",",L46)),""),SEARCH(",",SUBSTITUTE(L46,LEFT(L46,SEARCH(",",L46)),""))),""))),""),SEARCH(")",SUBSTITUTE(SUBSTITUTE(SUBSTITUTE(L46,LEFT(L46,SEARCH(",",L46)),""),LEFT(SUBSTITUTE(L46,LEFT(L46,SEARCH(",",L46)),""),SEARCH(",",SUBSTITUTE(L46,LEFT(L46,SEARCH(",",L46)),""))),""),LEFT(SUBSTITUTE(SUBSTITUTE(L46,LEFT(L46,SEARCH(",",L46)),""),LEFT(SUBSTITUTE(L46,LEFT(L46,SEARCH(",",L46)),""),SEARCH(",",SUBSTITUTE(L46,LEFT(L46,SEARCH(",",L46)),""))),""),SEARCH(",",SUBSTITUTE(SUBSTITUTE(L46,LEFT(L46,SEARCH(",",L46)),""),LEFT(SUBSTITUTE(L46,LEFT(L46,SEARCH(",",L46)),""),SEARCH(",",SUBSTITUTE(L46,LEFT(L46,SEARCH(",",L46)),""))),""))),""))),SEARCH("'",LEFT(SUBSTITUTE(SUBSTITUTE(SUBSTITUTE(L46,LEFT(L46,SEARCH(",",L46)),""),LEFT(SUBSTITUTE(L46,LEFT(L46,SEARCH(",",L46)),""),SEARCH(",",SUBSTITUTE(L46,LEFT(L46,SEARCH(",",L46)),""))),""),LEFT(SUBSTITUTE(SUBSTITUTE(L46,LEFT(L46,SEARCH(",",L46)),""),LEFT(SUBSTITUTE(L46,LEFT(L46,SEARCH(",",L46)),""),SEARCH(",",SUBSTITUTE(L46,LEFT(L46,SEARCH(",",L46)),""))),""),SEARCH(",",SUBSTITUTE(SUBSTITUTE(L46,LEFT(L46,SEARCH(",",L46)),""),LEFT(SUBSTITUTE(L46,LEFT(L46,SEARCH(",",L46)),""),SEARCH(",",SUBSTITUTE(L46,LEFT(L46,SEARCH(",",L46)),""))),""))),""),SEARCH(")",SUBSTITUTE(SUBSTITUTE(SUBSTITUTE(L46,LEFT(L46,SEARCH(",",L46)),""),LEFT(SUBSTITUTE(L46,LEFT(L46,SEARCH(",",L46)),""),SEARCH(",",SUBSTITUTE(L46,LEFT(L46,SEARCH(",",L46)),""))),""),LEFT(SUBSTITUTE(SUBSTITUTE(L46,LEFT(L46,SEARCH(",",L46)),""),LEFT(SUBSTITUTE(L46,LEFT(L46,SEARCH(",",L46)),""),SEARCH(",",SUBSTITUTE(L46,LEFT(L46,SEARCH(",",L46)),""))),""),SEARCH(",",SUBSTITUTE(SUBSTITUTE(L46,LEFT(L46,SEARCH(",",L46)),""),LEFT(SUBSTITUTE(L46,LEFT(L46,SEARCH(",",L46)),""),SEARCH(",",SUBSTITUTE(L46,LEFT(L46,SEARCH(",",L46)),""))),""))),""))))),""),")",""),VLOOKUP(L46,Breachs!B:D,3,FALSE))))</f>
        <v/>
      </c>
      <c r="R46" s="108" t="str">
        <f>IF(G46=5,IF(ISNUMBER(FIND(")",M46)),"20"&amp;SUBSTITUTE(SUBSTITUTE(LEFT(SUBSTITUTE(SUBSTITUTE(SUBSTITUTE(S46,LEFT(S46,SEARCH(",",S46)),""),LEFT(SUBSTITUTE(S46,LEFT(S46,SEARCH(",",S46)),""),SEARCH(",",SUBSTITUTE(S46,LEFT(S46,SEARCH(",",S46)),""))),""),LEFT(SUBSTITUTE(SUBSTITUTE(S46,LEFT(S46,SEARCH(",",S46)),""),LEFT(SUBSTITUTE(S46,LEFT(S46,SEARCH(",",S46)),""),SEARCH(",",SUBSTITUTE(S46,LEFT(S46,SEARCH(",",S46)),""))),""),SEARCH(",",SUBSTITUTE(SUBSTITUTE(S46,LEFT(S46,SEARCH(",",S46)),""),LEFT(SUBSTITUTE(S46,LEFT(S46,SEARCH(",",S46)),""),SEARCH(",",SUBSTITUTE(S46,LEFT(S46,SEARCH(",",S46)),""))),""))),""),SEARCH(")",SUBSTITUTE(SUBSTITUTE(SUBSTITUTE(S46,LEFT(S46,SEARCH(",",S46)),""),LEFT(SUBSTITUTE(S46,LEFT(S46,SEARCH(",",S46)),""),SEARCH(",",SUBSTITUTE(S46,LEFT(S46,SEARCH(",",S46)),""))),""),LEFT(SUBSTITUTE(SUBSTITUTE(S46,LEFT(S46,SEARCH(",",S46)),""),LEFT(SUBSTITUTE(S46,LEFT(S46,SEARCH(",",S46)),""),SEARCH(",",SUBSTITUTE(S46,LEFT(S46,SEARCH(",",S46)),""))),""),SEARCH(",",SUBSTITUTE(SUBSTITUTE(S46,LEFT(S46,SEARCH(",",S46)),""),LEFT(SUBSTITUTE(S46,LEFT(S46,SEARCH(",",S46)),""),SEARCH(",",SUBSTITUTE(S46,LEFT(S46,SEARCH(",",S46)),""))),""))),""))),LEFT(LEFT(SUBSTITUTE(SUBSTITUTE(SUBSTITUTE(S46,LEFT(S46,SEARCH(",",S46)),""),LEFT(SUBSTITUTE(S46,LEFT(S46,SEARCH(",",S46)),""),SEARCH(",",SUBSTITUTE(S46,LEFT(S46,SEARCH(",",S46)),""))),""),LEFT(SUBSTITUTE(SUBSTITUTE(S46,LEFT(S46,SEARCH(",",S46)),""),LEFT(SUBSTITUTE(S46,LEFT(S46,SEARCH(",",S46)),""),SEARCH(",",SUBSTITUTE(S46,LEFT(S46,SEARCH(",",S46)),""))),""),SEARCH(",",SUBSTITUTE(SUBSTITUTE(S46,LEFT(S46,SEARCH(",",S46)),""),LEFT(SUBSTITUTE(S46,LEFT(S46,SEARCH(",",S46)),""),SEARCH(",",SUBSTITUTE(S46,LEFT(S46,SEARCH(",",S46)),""))),""))),""),SEARCH(")",SUBSTITUTE(SUBSTITUTE(SUBSTITUTE(S46,LEFT(S46,SEARCH(",",S46)),""),LEFT(SUBSTITUTE(S46,LEFT(S46,SEARCH(",",S46)),""),SEARCH(",",SUBSTITUTE(S46,LEFT(S46,SEARCH(",",S46)),""))),""),LEFT(SUBSTITUTE(SUBSTITUTE(S46,LEFT(S46,SEARCH(",",S46)),""),LEFT(SUBSTITUTE(S46,LEFT(S46,SEARCH(",",S46)),""),SEARCH(",",SUBSTITUTE(S46,LEFT(S46,SEARCH(",",S46)),""))),""),SEARCH(",",SUBSTITUTE(SUBSTITUTE(S46,LEFT(S46,SEARCH(",",S46)),""),LEFT(SUBSTITUTE(S46,LEFT(S46,SEARCH(",",S46)),""),SEARCH(",",SUBSTITUTE(S46,LEFT(S46,SEARCH(",",S46)),""))),""))),""))),SEARCH("'",LEFT(SUBSTITUTE(SUBSTITUTE(SUBSTITUTE(S46,LEFT(S46,SEARCH(",",S46)),""),LEFT(SUBSTITUTE(S46,LEFT(S46,SEARCH(",",S46)),""),SEARCH(",",SUBSTITUTE(S46,LEFT(S46,SEARCH(",",S46)),""))),""),LEFT(SUBSTITUTE(SUBSTITUTE(S46,LEFT(S46,SEARCH(",",S46)),""),LEFT(SUBSTITUTE(S46,LEFT(S46,SEARCH(",",S46)),""),SEARCH(",",SUBSTITUTE(S46,LEFT(S46,SEARCH(",",S46)),""))),""),SEARCH(",",SUBSTITUTE(SUBSTITUTE(S46,LEFT(S46,SEARCH(",",S46)),""),LEFT(SUBSTITUTE(S46,LEFT(S46,SEARCH(",",S46)),""),SEARCH(",",SUBSTITUTE(S46,LEFT(S46,SEARCH(",",S46)),""))),""))),""),SEARCH(")",SUBSTITUTE(SUBSTITUTE(SUBSTITUTE(S46,LEFT(S46,SEARCH(",",S46)),""),LEFT(SUBSTITUTE(S46,LEFT(S46,SEARCH(",",S46)),""),SEARCH(",",SUBSTITUTE(S46,LEFT(S46,SEARCH(",",S46)),""))),""),LEFT(SUBSTITUTE(SUBSTITUTE(S46,LEFT(S46,SEARCH(",",S46)),""),LEFT(SUBSTITUTE(S46,LEFT(S46,SEARCH(",",S46)),""),SEARCH(",",SUBSTITUTE(S46,LEFT(S46,SEARCH(",",S46)),""))),""),SEARCH(",",SUBSTITUTE(SUBSTITUTE(S46,LEFT(S46,SEARCH(",",S46)),""),LEFT(SUBSTITUTE(S46,LEFT(S46,SEARCH(",",S46)),""),SEARCH(",",SUBSTITUTE(S46,LEFT(S46,SEARCH(",",S46)),""))),""))),""))))),""),")",""),VLOOKUP(M46,Breachs!B:D,3,FALSE)),"")</f>
        <v/>
      </c>
      <c r="S46" s="108" t="e">
        <f t="shared" si="14"/>
        <v>#VALUE!</v>
      </c>
      <c r="T46" s="108" t="str">
        <f>IF(F46="","",IF(ISNUMBER(FIND("'",I46)),VLOOKUP(SUBSTITUTE(RIGHT(LEFT(I46,SEARCH("'",I46)),5)," '",""),Breachs!P:Q,2,FALSE),VLOOKUP(I46,Breachs!B:D,2,FALSE)))</f>
        <v>Maio</v>
      </c>
      <c r="U46" s="108" t="str">
        <f>IF(G46&lt;2,"",IF(ISNUMBER(FIND("'",J46)),VLOOKUP(SUBSTITUTE(RIGHT(LEFT(J46,SEARCH("'",J46)),5)," '",""),Breachs!P:Q,2,FALSE),VLOOKUP(J46,Breachs!B:D,2,FALSE)))</f>
        <v>Dezembro</v>
      </c>
      <c r="V46" s="107" t="str">
        <f>IF(G46&lt;3,"",IF(ISNUMBER(FIND("'",K46)),VLOOKUP(SUBSTITUTE(RIGHT(LEFT(K46,SEARCH("'",K46)),5)," '",""),Breachs!P:Q,2,FALSE),VLOOKUP(K46,Breachs!B:D,2,FALSE)))</f>
        <v/>
      </c>
      <c r="W46" s="107" t="str">
        <f>IF(G46&lt;4,"",IF(ISNUMBER(FIND("'",L46)),VLOOKUP(SUBSTITUTE(RIGHT(LEFT(L46,SEARCH("'",L46)),5)," '",""),Breachs!P:Q,2,FALSE),VLOOKUP(L46,Breachs!B:D,2,FALSE)))</f>
        <v/>
      </c>
      <c r="X46" s="107" t="str">
        <f>IF(G46&lt;5,"",IF(ISNUMBER(FIND("'",M46)),VLOOKUP(SUBSTITUTE(RIGHT(LEFT(M46,SEARCH("'",M46)),5)," '",""),Breachs!P:Q,2,FALSE),VLOOKUP(M46,Breachs!B:D,2,FALSE)))</f>
        <v/>
      </c>
      <c r="Y46" s="34" t="str">
        <f>IFERROR(VLOOKUP(B46,BGU!A:B,2),"")</f>
        <v>SUELI ARALDI</v>
      </c>
      <c r="Z46" s="34" t="str">
        <f>TEXT(IFERROR(VLOOKUP(B46,BGU!A:C,3),""),"0000-000-000-0000")</f>
        <v>0874-000-000-0000</v>
      </c>
      <c r="AA46" s="34" t="str">
        <f t="shared" si="15"/>
        <v>0874</v>
      </c>
      <c r="AB46" s="34" t="str">
        <f>IFERROR(VLOOKUP(B46,BGU!A:F,6),"")</f>
        <v>00000</v>
      </c>
      <c r="AC46" s="34" t="str">
        <f>IFERROR(VLOOKUP(B46,BGU!A:G,7),"")</f>
        <v>SEM FUNCAO</v>
      </c>
      <c r="AD46" s="34" t="str">
        <f t="shared" si="16"/>
        <v>000</v>
      </c>
    </row>
    <row r="47" spans="1:30" ht="15" customHeight="1" x14ac:dyDescent="0.25">
      <c r="A47" s="33" t="s">
        <v>333</v>
      </c>
      <c r="B47" s="33" t="s">
        <v>7625</v>
      </c>
      <c r="C47" s="33" t="s">
        <v>27956</v>
      </c>
      <c r="F47" s="33" t="s">
        <v>27961</v>
      </c>
      <c r="G47" s="31">
        <f t="shared" si="10"/>
        <v>1</v>
      </c>
      <c r="H47" s="31" t="b">
        <f t="shared" si="7"/>
        <v>0</v>
      </c>
      <c r="I47" s="105" t="str">
        <f t="shared" si="8"/>
        <v>Exploit.In</v>
      </c>
      <c r="J47" s="105" t="str">
        <f t="shared" si="17"/>
        <v/>
      </c>
      <c r="K47" s="106" t="str">
        <f t="shared" si="11"/>
        <v/>
      </c>
      <c r="L47" s="106" t="str">
        <f t="shared" si="12"/>
        <v/>
      </c>
      <c r="M47" s="105" t="str">
        <f t="shared" si="13"/>
        <v/>
      </c>
      <c r="N47" s="107">
        <f>IF(F47="","",IF(ISNUMBER(FIND(")",I47)),"20"&amp;SUBSTITUTE(RIGHT(SUBSTITUTE(LEFT(F47,SEARCH(")",F47)),LEFT(LEFT(F47,SEARCH(")",F47)),SEARCH("(",LEFT(F47,SEARCH(")",F47)))),""),3),")",""),VLOOKUP(I47,Breachs!B:D,3,FALSE)))</f>
        <v>2016</v>
      </c>
      <c r="O47" s="108" t="str">
        <f>IF(G47&lt;2,"",IF(G47&gt;2,IF(ISNUMBER(FIND(")",J47)),"20"&amp;SUBSTITUTE(SUBSTITUTE(LEFT(LEFT(SUBSTITUTE(F47,LEFT(F47,SEARCH(",",F47)),""),SEARCH(",",SUBSTITUTE(F47,LEFT(F47,SEARCH(",",F47)),""))),SEARCH(")",LEFT(SUBSTITUTE(F47,LEFT(F47,SEARCH(",",F47)),""),SEARCH(",",SUBSTITUTE(F47,LEFT(F47,SEARCH(",",F47)),""))))),LEFT(LEFT(LEFT(SUBSTITUTE(F47,LEFT(F47,SEARCH(",",F47)),""),SEARCH(",",SUBSTITUTE(F47,LEFT(F47,SEARCH(",",F47)),""))),SEARCH(")",LEFT(SUBSTITUTE(F47,LEFT(F47,SEARCH(",",F47)),""),SEARCH(",",SUBSTITUTE(F47,LEFT(F47,SEARCH(",",F47)),""))))),SEARCH("'",LEFT(LEFT(SUBSTITUTE(F47,LEFT(F47,SEARCH(",",F47)),""),SEARCH(",",SUBSTITUTE(F47,LEFT(F47,SEARCH(",",F47)),""))),SEARCH(")",LEFT(SUBSTITUTE(F47,LEFT(F47,SEARCH(",",F47)),""),SEARCH(",",SUBSTITUTE(F47,LEFT(F47,SEARCH(",",F47)),""))))))),""),")",""),VLOOKUP(J47,Breachs!B:D,3,FALSE)),IF(ISNUMBER(FIND(")",J47)),"20"&amp;SUBSTITUTE(LEFT(SUBSTITUTE(SUBSTITUTE(F47,LEFT(F47,SEARCH(",",F47)),""),LEFT(SUBSTITUTE(F47,LEFT(F47,SEARCH(",",F47)),""),SEARCH("'",SUBSTITUTE(F47,LEFT(F47,SEARCH(",",F47)),""))),""),SEARCH(")",SUBSTITUTE(SUBSTITUTE(F47,LEFT(F47,SEARCH(",",F47)),""),LEFT(SUBSTITUTE(F47,LEFT(F47,SEARCH(",",F47)),""),SEARCH("'",SUBSTITUTE(F47,LEFT(F47,SEARCH(",",F47)),""))),""))),")",""),VLOOKUP(J47,Breachs!B:D,3,FALSE))))</f>
        <v/>
      </c>
      <c r="P47" s="108" t="str">
        <f>IF(G47&lt;3,"",IF(G47&gt;3,IF(ISNUMBER(FIND(")",K47)),"20"&amp;SUBSTITUTE(SUBSTITUTE(LEFT(LEFT(SUBSTITUTE(SUBSTITUTE(F47,LEFT(F47,SEARCH(",",F47)),""),LEFT(SUBSTITUTE(F47,LEFT(F47,SEARCH(",",F47)),""),SEARCH(",",SUBSTITUTE(F47,LEFT(F47,SEARCH(",",F47)),""))),""),SEARCH(",",SUBSTITUTE(SUBSTITUTE(F47,LEFT(F47,SEARCH(",",F47)),""),LEFT(SUBSTITUTE(F47,LEFT(F47,SEARCH(",",F47)),""),SEARCH(",",SUBSTITUTE(F47,LEFT(F47,SEARCH(",",F47)),""))),""))),SEARCH(")",LEFT(SUBSTITUTE(SUBSTITUTE(F47,LEFT(F47,SEARCH(",",F47)),""),LEFT(SUBSTITUTE(F47,LEFT(F47,SEARCH(",",F47)),""),SEARCH(",",SUBSTITUTE(F47,LEFT(F47,SEARCH(",",F47)),""))),""),SEARCH(",",SUBSTITUTE(SUBSTITUTE(F47,LEFT(F47,SEARCH(",",F47)),""),LEFT(SUBSTITUTE(F47,LEFT(F47,SEARCH(",",F47)),""),SEARCH(",",SUBSTITUTE(F47,LEFT(F47,SEARCH(",",F47)),""))),""))))),LEFT(LEFT(LEFT(SUBSTITUTE(SUBSTITUTE(F47,LEFT(F47,SEARCH(",",F47)),""),LEFT(SUBSTITUTE(F47,LEFT(F47,SEARCH(",",F47)),""),SEARCH(",",SUBSTITUTE(F47,LEFT(F47,SEARCH(",",F47)),""))),""),SEARCH(",",SUBSTITUTE(SUBSTITUTE(F47,LEFT(F47,SEARCH(",",F47)),""),LEFT(SUBSTITUTE(F47,LEFT(F47,SEARCH(",",F47)),""),SEARCH(",",SUBSTITUTE(F47,LEFT(F47,SEARCH(",",F47)),""))),""))),SEARCH(")",LEFT(SUBSTITUTE(SUBSTITUTE(F47,LEFT(F47,SEARCH(",",F47)),""),LEFT(SUBSTITUTE(F47,LEFT(F47,SEARCH(",",F47)),""),SEARCH(",",SUBSTITUTE(F47,LEFT(F47,SEARCH(",",F47)),""))),""),SEARCH(",",SUBSTITUTE(SUBSTITUTE(F47,LEFT(F47,SEARCH(",",F47)),""),LEFT(SUBSTITUTE(F47,LEFT(F47,SEARCH(",",F47)),""),SEARCH(",",SUBSTITUTE(F47,LEFT(F47,SEARCH(",",F47)),""))),""))))),SEARCH("'",LEFT(LEFT(SUBSTITUTE(SUBSTITUTE(F47,LEFT(F47,SEARCH(",",F47)),""),LEFT(SUBSTITUTE(F47,LEFT(F47,SEARCH(",",F47)),""),SEARCH(",",SUBSTITUTE(F47,LEFT(F47,SEARCH(",",F47)),""))),""),SEARCH(",",SUBSTITUTE(SUBSTITUTE(F47,LEFT(F47,SEARCH(",",F47)),""),LEFT(SUBSTITUTE(F47,LEFT(F47,SEARCH(",",F47)),""),SEARCH(",",SUBSTITUTE(F47,LEFT(F47,SEARCH(",",F47)),""))),""))),SEARCH(")",LEFT(SUBSTITUTE(SUBSTITUTE(F47,LEFT(F47,SEARCH(",",F47)),""),LEFT(SUBSTITUTE(F47,LEFT(F47,SEARCH(",",F47)),""),SEARCH(",",SUBSTITUTE(F47,LEFT(F47,SEARCH(",",F47)),""))),""),SEARCH(",",SUBSTITUTE(SUBSTITUTE(F47,LEFT(F47,SEARCH(",",F47)),""),LEFT(SUBSTITUTE(F47,LEFT(F47,SEARCH(",",F47)),""),SEARCH(",",SUBSTITUTE(F47,LEFT(F47,SEARCH(",",F47)),""))),""))))))),""),")",""),VLOOKUP(K47,Breachs!B:D,3,FALSE)),IF(ISNUMBER(FIND(")",K47)),"20"&amp;SUBSTITUTE(SUBSTITUTE(LEFT(SUBSTITUTE(SUBSTITUTE(F47,LEFT(F47,SEARCH(",",F47)),""),LEFT(SUBSTITUTE(F47,LEFT(F47,SEARCH(",",F47)),""),SEARCH(",",SUBSTITUTE(F47,LEFT(F47,SEARCH(",",F47)),""))),""),SEARCH(")",SUBSTITUTE(SUBSTITUTE(F47,LEFT(F47,SEARCH(",",F47)),""),LEFT(SUBSTITUTE(F47,LEFT(F47,SEARCH(",",F47)),""),SEARCH(",",SUBSTITUTE(F47,LEFT(F47,SEARCH(",",F47)),""))),""))),LEFT(LEFT(SUBSTITUTE(SUBSTITUTE(F47,LEFT(F47,SEARCH(",",F47)),""),LEFT(SUBSTITUTE(F47,LEFT(F47,SEARCH(",",F47)),""),SEARCH(",",SUBSTITUTE(F47,LEFT(F47,SEARCH(",",F47)),""))),""),SEARCH(")",SUBSTITUTE(SUBSTITUTE(F47,LEFT(F47,SEARCH(",",F47)),""),LEFT(SUBSTITUTE(F47,LEFT(F47,SEARCH(",",F47)),""),SEARCH(",",SUBSTITUTE(F47,LEFT(F47,SEARCH(",",F47)),""))),""))),SEARCH("'",LEFT(SUBSTITUTE(SUBSTITUTE(F47,LEFT(F47,SEARCH(",",F47)),""),LEFT(SUBSTITUTE(F47,LEFT(F47,SEARCH(",",F47)),""),SEARCH(",",SUBSTITUTE(F47,LEFT(F47,SEARCH(",",F47)),""))),""),SEARCH(")",SUBSTITUTE(SUBSTITUTE(F47,LEFT(F47,SEARCH(",",F47)),""),LEFT(SUBSTITUTE(F47,LEFT(F47,SEARCH(",",F47)),""),SEARCH(",",SUBSTITUTE(F47,LEFT(F47,SEARCH(",",F47)),""))),""))))),""),")",""),VLOOKUP(K47,Breachs!B:D,3,FALSE))))</f>
        <v/>
      </c>
      <c r="Q47" s="108" t="str">
        <f>IF(G47&lt;4,"",IF(G47&gt;4,IF(ISNUMBER(FIND(")",L47)),"20"&amp;SUBSTITUTE(SUBSTITUTE(LEFT(SUBSTITUTE(SUBSTITUTE(SUBSTITUTE(L47,LEFT(L47,SEARCH(",",L47)),""),LEFT(SUBSTITUTE(L47,LEFT(L47,SEARCH(",",L47)),""),SEARCH(",",SUBSTITUTE(L47,LEFT(L47,SEARCH(",",L47)),""))),""),LEFT(SUBSTITUTE(SUBSTITUTE(L47,LEFT(L47,SEARCH(",",L47)),""),LEFT(SUBSTITUTE(L47,LEFT(L47,SEARCH(",",L47)),""),SEARCH(",",SUBSTITUTE(L47,LEFT(L47,SEARCH(",",L47)),""))),""),SEARCH(",",SUBSTITUTE(SUBSTITUTE(L47,LEFT(L47,SEARCH(",",L47)),""),LEFT(SUBSTITUTE(L47,LEFT(L47,SEARCH(",",L47)),""),SEARCH(",",SUBSTITUTE(L47,LEFT(L47,SEARCH(",",L47)),""))),""))),""),SEARCH(")",SUBSTITUTE(SUBSTITUTE(SUBSTITUTE(L47,LEFT(L47,SEARCH(",",L47)),""),LEFT(SUBSTITUTE(L47,LEFT(L47,SEARCH(",",L47)),""),SEARCH(",",SUBSTITUTE(L47,LEFT(L47,SEARCH(",",L47)),""))),""),LEFT(SUBSTITUTE(SUBSTITUTE(L47,LEFT(L47,SEARCH(",",L47)),""),LEFT(SUBSTITUTE(L47,LEFT(L47,SEARCH(",",L47)),""),SEARCH(",",SUBSTITUTE(L47,LEFT(L47,SEARCH(",",L47)),""))),""),SEARCH(",",SUBSTITUTE(SUBSTITUTE(L47,LEFT(L47,SEARCH(",",L47)),""),LEFT(SUBSTITUTE(L47,LEFT(L47,SEARCH(",",L47)),""),SEARCH(",",SUBSTITUTE(L47,LEFT(L47,SEARCH(",",L47)),""))),""))),""))),LEFT(LEFT(SUBSTITUTE(SUBSTITUTE(SUBSTITUTE(L47,LEFT(L47,SEARCH(",",L47)),""),LEFT(SUBSTITUTE(L47,LEFT(L47,SEARCH(",",L47)),""),SEARCH(",",SUBSTITUTE(L47,LEFT(L47,SEARCH(",",L47)),""))),""),LEFT(SUBSTITUTE(SUBSTITUTE(L47,LEFT(L47,SEARCH(",",L47)),""),LEFT(SUBSTITUTE(L47,LEFT(L47,SEARCH(",",L47)),""),SEARCH(",",SUBSTITUTE(L47,LEFT(L47,SEARCH(",",L47)),""))),""),SEARCH(",",SUBSTITUTE(SUBSTITUTE(L47,LEFT(L47,SEARCH(",",L47)),""),LEFT(SUBSTITUTE(L47,LEFT(L47,SEARCH(",",L47)),""),SEARCH(",",SUBSTITUTE(L47,LEFT(L47,SEARCH(",",L47)),""))),""))),""),SEARCH(")",SUBSTITUTE(SUBSTITUTE(SUBSTITUTE(L47,LEFT(L47,SEARCH(",",L47)),""),LEFT(SUBSTITUTE(L47,LEFT(L47,SEARCH(",",L47)),""),SEARCH(",",SUBSTITUTE(L47,LEFT(L47,SEARCH(",",L47)),""))),""),LEFT(SUBSTITUTE(SUBSTITUTE(L47,LEFT(L47,SEARCH(",",L47)),""),LEFT(SUBSTITUTE(L47,LEFT(L47,SEARCH(",",L47)),""),SEARCH(",",SUBSTITUTE(L47,LEFT(L47,SEARCH(",",L47)),""))),""),SEARCH(",",SUBSTITUTE(SUBSTITUTE(L47,LEFT(L47,SEARCH(",",L47)),""),LEFT(SUBSTITUTE(L47,LEFT(L47,SEARCH(",",L47)),""),SEARCH(",",SUBSTITUTE(L47,LEFT(L47,SEARCH(",",L47)),""))),""))),""))),SEARCH("'",LEFT(SUBSTITUTE(SUBSTITUTE(SUBSTITUTE(L47,LEFT(L47,SEARCH(",",L47)),""),LEFT(SUBSTITUTE(L47,LEFT(L47,SEARCH(",",L47)),""),SEARCH(",",SUBSTITUTE(L47,LEFT(L47,SEARCH(",",L47)),""))),""),LEFT(SUBSTITUTE(SUBSTITUTE(L47,LEFT(L47,SEARCH(",",L47)),""),LEFT(SUBSTITUTE(L47,LEFT(L47,SEARCH(",",L47)),""),SEARCH(",",SUBSTITUTE(L47,LEFT(L47,SEARCH(",",L47)),""))),""),SEARCH(",",SUBSTITUTE(SUBSTITUTE(L47,LEFT(L47,SEARCH(",",L47)),""),LEFT(SUBSTITUTE(L47,LEFT(L47,SEARCH(",",L47)),""),SEARCH(",",SUBSTITUTE(L47,LEFT(L47,SEARCH(",",L47)),""))),""))),""),SEARCH(")",SUBSTITUTE(SUBSTITUTE(SUBSTITUTE(L47,LEFT(L47,SEARCH(",",L47)),""),LEFT(SUBSTITUTE(L47,LEFT(L47,SEARCH(",",L47)),""),SEARCH(",",SUBSTITUTE(L47,LEFT(L47,SEARCH(",",L47)),""))),""),LEFT(SUBSTITUTE(SUBSTITUTE(L47,LEFT(L47,SEARCH(",",L47)),""),LEFT(SUBSTITUTE(L47,LEFT(L47,SEARCH(",",L47)),""),SEARCH(",",SUBSTITUTE(L47,LEFT(L47,SEARCH(",",L47)),""))),""),SEARCH(",",SUBSTITUTE(SUBSTITUTE(L47,LEFT(L47,SEARCH(",",L47)),""),LEFT(SUBSTITUTE(L47,LEFT(L47,SEARCH(",",L47)),""),SEARCH(",",SUBSTITUTE(L47,LEFT(L47,SEARCH(",",L47)),""))),""))),""))))),""),")",""),VLOOKUP(L47,Breachs!B:D,3,FALSE)),IF(ISNUMBER(FIND(")",L47)),"20"&amp;SUBSTITUTE(SUBSTITUTE(LEFT(SUBSTITUTE(SUBSTITUTE(SUBSTITUTE(L47,LEFT(L47,SEARCH(",",L47)),""),LEFT(SUBSTITUTE(L47,LEFT(L47,SEARCH(",",L47)),""),SEARCH(",",SUBSTITUTE(L47,LEFT(L47,SEARCH(",",L47)),""))),""),LEFT(SUBSTITUTE(SUBSTITUTE(L47,LEFT(L47,SEARCH(",",L47)),""),LEFT(SUBSTITUTE(L47,LEFT(L47,SEARCH(",",L47)),""),SEARCH(",",SUBSTITUTE(L47,LEFT(L47,SEARCH(",",L47)),""))),""),SEARCH(",",SUBSTITUTE(SUBSTITUTE(L47,LEFT(L47,SEARCH(",",L47)),""),LEFT(SUBSTITUTE(L47,LEFT(L47,SEARCH(",",L47)),""),SEARCH(",",SUBSTITUTE(L47,LEFT(L47,SEARCH(",",L47)),""))),""))),""),SEARCH(")",SUBSTITUTE(SUBSTITUTE(SUBSTITUTE(L47,LEFT(L47,SEARCH(",",L47)),""),LEFT(SUBSTITUTE(L47,LEFT(L47,SEARCH(",",L47)),""),SEARCH(",",SUBSTITUTE(L47,LEFT(L47,SEARCH(",",L47)),""))),""),LEFT(SUBSTITUTE(SUBSTITUTE(L47,LEFT(L47,SEARCH(",",L47)),""),LEFT(SUBSTITUTE(L47,LEFT(L47,SEARCH(",",L47)),""),SEARCH(",",SUBSTITUTE(L47,LEFT(L47,SEARCH(",",L47)),""))),""),SEARCH(",",SUBSTITUTE(SUBSTITUTE(L47,LEFT(L47,SEARCH(",",L47)),""),LEFT(SUBSTITUTE(L47,LEFT(L47,SEARCH(",",L47)),""),SEARCH(",",SUBSTITUTE(L47,LEFT(L47,SEARCH(",",L47)),""))),""))),""))),LEFT(LEFT(SUBSTITUTE(SUBSTITUTE(SUBSTITUTE(L47,LEFT(L47,SEARCH(",",L47)),""),LEFT(SUBSTITUTE(L47,LEFT(L47,SEARCH(",",L47)),""),SEARCH(",",SUBSTITUTE(L47,LEFT(L47,SEARCH(",",L47)),""))),""),LEFT(SUBSTITUTE(SUBSTITUTE(L47,LEFT(L47,SEARCH(",",L47)),""),LEFT(SUBSTITUTE(L47,LEFT(L47,SEARCH(",",L47)),""),SEARCH(",",SUBSTITUTE(L47,LEFT(L47,SEARCH(",",L47)),""))),""),SEARCH(",",SUBSTITUTE(SUBSTITUTE(L47,LEFT(L47,SEARCH(",",L47)),""),LEFT(SUBSTITUTE(L47,LEFT(L47,SEARCH(",",L47)),""),SEARCH(",",SUBSTITUTE(L47,LEFT(L47,SEARCH(",",L47)),""))),""))),""),SEARCH(")",SUBSTITUTE(SUBSTITUTE(SUBSTITUTE(L47,LEFT(L47,SEARCH(",",L47)),""),LEFT(SUBSTITUTE(L47,LEFT(L47,SEARCH(",",L47)),""),SEARCH(",",SUBSTITUTE(L47,LEFT(L47,SEARCH(",",L47)),""))),""),LEFT(SUBSTITUTE(SUBSTITUTE(L47,LEFT(L47,SEARCH(",",L47)),""),LEFT(SUBSTITUTE(L47,LEFT(L47,SEARCH(",",L47)),""),SEARCH(",",SUBSTITUTE(L47,LEFT(L47,SEARCH(",",L47)),""))),""),SEARCH(",",SUBSTITUTE(SUBSTITUTE(L47,LEFT(L47,SEARCH(",",L47)),""),LEFT(SUBSTITUTE(L47,LEFT(L47,SEARCH(",",L47)),""),SEARCH(",",SUBSTITUTE(L47,LEFT(L47,SEARCH(",",L47)),""))),""))),""))),SEARCH("'",LEFT(SUBSTITUTE(SUBSTITUTE(SUBSTITUTE(L47,LEFT(L47,SEARCH(",",L47)),""),LEFT(SUBSTITUTE(L47,LEFT(L47,SEARCH(",",L47)),""),SEARCH(",",SUBSTITUTE(L47,LEFT(L47,SEARCH(",",L47)),""))),""),LEFT(SUBSTITUTE(SUBSTITUTE(L47,LEFT(L47,SEARCH(",",L47)),""),LEFT(SUBSTITUTE(L47,LEFT(L47,SEARCH(",",L47)),""),SEARCH(",",SUBSTITUTE(L47,LEFT(L47,SEARCH(",",L47)),""))),""),SEARCH(",",SUBSTITUTE(SUBSTITUTE(L47,LEFT(L47,SEARCH(",",L47)),""),LEFT(SUBSTITUTE(L47,LEFT(L47,SEARCH(",",L47)),""),SEARCH(",",SUBSTITUTE(L47,LEFT(L47,SEARCH(",",L47)),""))),""))),""),SEARCH(")",SUBSTITUTE(SUBSTITUTE(SUBSTITUTE(L47,LEFT(L47,SEARCH(",",L47)),""),LEFT(SUBSTITUTE(L47,LEFT(L47,SEARCH(",",L47)),""),SEARCH(",",SUBSTITUTE(L47,LEFT(L47,SEARCH(",",L47)),""))),""),LEFT(SUBSTITUTE(SUBSTITUTE(L47,LEFT(L47,SEARCH(",",L47)),""),LEFT(SUBSTITUTE(L47,LEFT(L47,SEARCH(",",L47)),""),SEARCH(",",SUBSTITUTE(L47,LEFT(L47,SEARCH(",",L47)),""))),""),SEARCH(",",SUBSTITUTE(SUBSTITUTE(L47,LEFT(L47,SEARCH(",",L47)),""),LEFT(SUBSTITUTE(L47,LEFT(L47,SEARCH(",",L47)),""),SEARCH(",",SUBSTITUTE(L47,LEFT(L47,SEARCH(",",L47)),""))),""))),""))))),""),")",""),VLOOKUP(L47,Breachs!B:D,3,FALSE))))</f>
        <v/>
      </c>
      <c r="R47" s="108" t="str">
        <f>IF(G47=5,IF(ISNUMBER(FIND(")",M47)),"20"&amp;SUBSTITUTE(SUBSTITUTE(LEFT(SUBSTITUTE(SUBSTITUTE(SUBSTITUTE(S47,LEFT(S47,SEARCH(",",S47)),""),LEFT(SUBSTITUTE(S47,LEFT(S47,SEARCH(",",S47)),""),SEARCH(",",SUBSTITUTE(S47,LEFT(S47,SEARCH(",",S47)),""))),""),LEFT(SUBSTITUTE(SUBSTITUTE(S47,LEFT(S47,SEARCH(",",S47)),""),LEFT(SUBSTITUTE(S47,LEFT(S47,SEARCH(",",S47)),""),SEARCH(",",SUBSTITUTE(S47,LEFT(S47,SEARCH(",",S47)),""))),""),SEARCH(",",SUBSTITUTE(SUBSTITUTE(S47,LEFT(S47,SEARCH(",",S47)),""),LEFT(SUBSTITUTE(S47,LEFT(S47,SEARCH(",",S47)),""),SEARCH(",",SUBSTITUTE(S47,LEFT(S47,SEARCH(",",S47)),""))),""))),""),SEARCH(")",SUBSTITUTE(SUBSTITUTE(SUBSTITUTE(S47,LEFT(S47,SEARCH(",",S47)),""),LEFT(SUBSTITUTE(S47,LEFT(S47,SEARCH(",",S47)),""),SEARCH(",",SUBSTITUTE(S47,LEFT(S47,SEARCH(",",S47)),""))),""),LEFT(SUBSTITUTE(SUBSTITUTE(S47,LEFT(S47,SEARCH(",",S47)),""),LEFT(SUBSTITUTE(S47,LEFT(S47,SEARCH(",",S47)),""),SEARCH(",",SUBSTITUTE(S47,LEFT(S47,SEARCH(",",S47)),""))),""),SEARCH(",",SUBSTITUTE(SUBSTITUTE(S47,LEFT(S47,SEARCH(",",S47)),""),LEFT(SUBSTITUTE(S47,LEFT(S47,SEARCH(",",S47)),""),SEARCH(",",SUBSTITUTE(S47,LEFT(S47,SEARCH(",",S47)),""))),""))),""))),LEFT(LEFT(SUBSTITUTE(SUBSTITUTE(SUBSTITUTE(S47,LEFT(S47,SEARCH(",",S47)),""),LEFT(SUBSTITUTE(S47,LEFT(S47,SEARCH(",",S47)),""),SEARCH(",",SUBSTITUTE(S47,LEFT(S47,SEARCH(",",S47)),""))),""),LEFT(SUBSTITUTE(SUBSTITUTE(S47,LEFT(S47,SEARCH(",",S47)),""),LEFT(SUBSTITUTE(S47,LEFT(S47,SEARCH(",",S47)),""),SEARCH(",",SUBSTITUTE(S47,LEFT(S47,SEARCH(",",S47)),""))),""),SEARCH(",",SUBSTITUTE(SUBSTITUTE(S47,LEFT(S47,SEARCH(",",S47)),""),LEFT(SUBSTITUTE(S47,LEFT(S47,SEARCH(",",S47)),""),SEARCH(",",SUBSTITUTE(S47,LEFT(S47,SEARCH(",",S47)),""))),""))),""),SEARCH(")",SUBSTITUTE(SUBSTITUTE(SUBSTITUTE(S47,LEFT(S47,SEARCH(",",S47)),""),LEFT(SUBSTITUTE(S47,LEFT(S47,SEARCH(",",S47)),""),SEARCH(",",SUBSTITUTE(S47,LEFT(S47,SEARCH(",",S47)),""))),""),LEFT(SUBSTITUTE(SUBSTITUTE(S47,LEFT(S47,SEARCH(",",S47)),""),LEFT(SUBSTITUTE(S47,LEFT(S47,SEARCH(",",S47)),""),SEARCH(",",SUBSTITUTE(S47,LEFT(S47,SEARCH(",",S47)),""))),""),SEARCH(",",SUBSTITUTE(SUBSTITUTE(S47,LEFT(S47,SEARCH(",",S47)),""),LEFT(SUBSTITUTE(S47,LEFT(S47,SEARCH(",",S47)),""),SEARCH(",",SUBSTITUTE(S47,LEFT(S47,SEARCH(",",S47)),""))),""))),""))),SEARCH("'",LEFT(SUBSTITUTE(SUBSTITUTE(SUBSTITUTE(S47,LEFT(S47,SEARCH(",",S47)),""),LEFT(SUBSTITUTE(S47,LEFT(S47,SEARCH(",",S47)),""),SEARCH(",",SUBSTITUTE(S47,LEFT(S47,SEARCH(",",S47)),""))),""),LEFT(SUBSTITUTE(SUBSTITUTE(S47,LEFT(S47,SEARCH(",",S47)),""),LEFT(SUBSTITUTE(S47,LEFT(S47,SEARCH(",",S47)),""),SEARCH(",",SUBSTITUTE(S47,LEFT(S47,SEARCH(",",S47)),""))),""),SEARCH(",",SUBSTITUTE(SUBSTITUTE(S47,LEFT(S47,SEARCH(",",S47)),""),LEFT(SUBSTITUTE(S47,LEFT(S47,SEARCH(",",S47)),""),SEARCH(",",SUBSTITUTE(S47,LEFT(S47,SEARCH(",",S47)),""))),""))),""),SEARCH(")",SUBSTITUTE(SUBSTITUTE(SUBSTITUTE(S47,LEFT(S47,SEARCH(",",S47)),""),LEFT(SUBSTITUTE(S47,LEFT(S47,SEARCH(",",S47)),""),SEARCH(",",SUBSTITUTE(S47,LEFT(S47,SEARCH(",",S47)),""))),""),LEFT(SUBSTITUTE(SUBSTITUTE(S47,LEFT(S47,SEARCH(",",S47)),""),LEFT(SUBSTITUTE(S47,LEFT(S47,SEARCH(",",S47)),""),SEARCH(",",SUBSTITUTE(S47,LEFT(S47,SEARCH(",",S47)),""))),""),SEARCH(",",SUBSTITUTE(SUBSTITUTE(S47,LEFT(S47,SEARCH(",",S47)),""),LEFT(SUBSTITUTE(S47,LEFT(S47,SEARCH(",",S47)),""),SEARCH(",",SUBSTITUTE(S47,LEFT(S47,SEARCH(",",S47)),""))),""))),""))))),""),")",""),VLOOKUP(M47,Breachs!B:D,3,FALSE)),"")</f>
        <v/>
      </c>
      <c r="S47" s="108" t="e">
        <f t="shared" si="14"/>
        <v>#VALUE!</v>
      </c>
      <c r="T47" s="108" t="str">
        <f>IF(F47="","",IF(ISNUMBER(FIND("'",I47)),VLOOKUP(SUBSTITUTE(RIGHT(LEFT(I47,SEARCH("'",I47)),5)," '",""),Breachs!P:Q,2,FALSE),VLOOKUP(I47,Breachs!B:D,2,FALSE)))</f>
        <v>Dezembro</v>
      </c>
      <c r="U47" s="108" t="str">
        <f>IF(G47&lt;2,"",IF(ISNUMBER(FIND("'",J47)),VLOOKUP(SUBSTITUTE(RIGHT(LEFT(J47,SEARCH("'",J47)),5)," '",""),Breachs!P:Q,2,FALSE),VLOOKUP(J47,Breachs!B:D,2,FALSE)))</f>
        <v/>
      </c>
      <c r="V47" s="107" t="str">
        <f>IF(G47&lt;3,"",IF(ISNUMBER(FIND("'",K47)),VLOOKUP(SUBSTITUTE(RIGHT(LEFT(K47,SEARCH("'",K47)),5)," '",""),Breachs!P:Q,2,FALSE),VLOOKUP(K47,Breachs!B:D,2,FALSE)))</f>
        <v/>
      </c>
      <c r="W47" s="107" t="str">
        <f>IF(G47&lt;4,"",IF(ISNUMBER(FIND("'",L47)),VLOOKUP(SUBSTITUTE(RIGHT(LEFT(L47,SEARCH("'",L47)),5)," '",""),Breachs!P:Q,2,FALSE),VLOOKUP(L47,Breachs!B:D,2,FALSE)))</f>
        <v/>
      </c>
      <c r="X47" s="107" t="str">
        <f>IF(G47&lt;5,"",IF(ISNUMBER(FIND("'",M47)),VLOOKUP(SUBSTITUTE(RIGHT(LEFT(M47,SEARCH("'",M47)),5)," '",""),Breachs!P:Q,2,FALSE),VLOOKUP(M47,Breachs!B:D,2,FALSE)))</f>
        <v/>
      </c>
      <c r="Y47" s="34" t="str">
        <f>IFERROR(VLOOKUP(B47,BGU!A:B,2),"")</f>
        <v>JAIME SULZBACH</v>
      </c>
      <c r="Z47" s="34" t="str">
        <f>TEXT(IFERROR(VLOOKUP(B47,BGU!A:C,3),""),"0000-000-000-0000")</f>
        <v>0010-048-011-1100</v>
      </c>
      <c r="AA47" s="34" t="str">
        <f t="shared" si="15"/>
        <v>0010</v>
      </c>
      <c r="AB47" s="34" t="str">
        <f>IFERROR(VLOOKUP(B47,BGU!A:F,6),"")</f>
        <v>00011</v>
      </c>
      <c r="AC47" s="34" t="str">
        <f>IFERROR(VLOOKUP(B47,BGU!A:G,7),"")</f>
        <v>ANALISTA</v>
      </c>
      <c r="AD47" s="34" t="str">
        <f t="shared" si="16"/>
        <v>048</v>
      </c>
    </row>
    <row r="48" spans="1:30" ht="15" customHeight="1" x14ac:dyDescent="0.25">
      <c r="A48" s="33" t="s">
        <v>333</v>
      </c>
      <c r="B48" s="34" t="s">
        <v>244</v>
      </c>
      <c r="C48" s="33" t="s">
        <v>61</v>
      </c>
      <c r="D48" s="34" t="s">
        <v>362</v>
      </c>
      <c r="E48" s="34"/>
      <c r="F48" s="32" t="s">
        <v>27977</v>
      </c>
      <c r="G48" s="31">
        <f t="shared" si="10"/>
        <v>3</v>
      </c>
      <c r="H48" s="31" t="b">
        <f t="shared" si="7"/>
        <v>0</v>
      </c>
      <c r="I48" s="105" t="str">
        <f t="shared" si="8"/>
        <v>LinkedIn</v>
      </c>
      <c r="J48" s="105" t="str">
        <f t="shared" si="17"/>
        <v>Anti Public Combo List</v>
      </c>
      <c r="K48" s="106" t="str">
        <f t="shared" si="11"/>
        <v>Anti Public Combo List</v>
      </c>
      <c r="L48" s="106" t="str">
        <f t="shared" si="12"/>
        <v/>
      </c>
      <c r="M48" s="105" t="str">
        <f t="shared" si="13"/>
        <v/>
      </c>
      <c r="N48" s="107">
        <f>IF(F48="","",IF(ISNUMBER(FIND(")",I48)),"20"&amp;SUBSTITUTE(RIGHT(SUBSTITUTE(LEFT(F48,SEARCH(")",F48)),LEFT(LEFT(F48,SEARCH(")",F48)),SEARCH("(",LEFT(F48,SEARCH(")",F48)))),""),3),")",""),VLOOKUP(I48,Breachs!B:D,3,FALSE)))</f>
        <v>2016</v>
      </c>
      <c r="O48" s="108">
        <f>IF(G48&lt;2,"",IF(G48&gt;2,IF(ISNUMBER(FIND(")",J48)),"20"&amp;SUBSTITUTE(SUBSTITUTE(LEFT(LEFT(SUBSTITUTE(F48,LEFT(F48,SEARCH(",",F48)),""),SEARCH(",",SUBSTITUTE(F48,LEFT(F48,SEARCH(",",F48)),""))),SEARCH(")",LEFT(SUBSTITUTE(F48,LEFT(F48,SEARCH(",",F48)),""),SEARCH(",",SUBSTITUTE(F48,LEFT(F48,SEARCH(",",F48)),""))))),LEFT(LEFT(LEFT(SUBSTITUTE(F48,LEFT(F48,SEARCH(",",F48)),""),SEARCH(",",SUBSTITUTE(F48,LEFT(F48,SEARCH(",",F48)),""))),SEARCH(")",LEFT(SUBSTITUTE(F48,LEFT(F48,SEARCH(",",F48)),""),SEARCH(",",SUBSTITUTE(F48,LEFT(F48,SEARCH(",",F48)),""))))),SEARCH("'",LEFT(LEFT(SUBSTITUTE(F48,LEFT(F48,SEARCH(",",F48)),""),SEARCH(",",SUBSTITUTE(F48,LEFT(F48,SEARCH(",",F48)),""))),SEARCH(")",LEFT(SUBSTITUTE(F48,LEFT(F48,SEARCH(",",F48)),""),SEARCH(",",SUBSTITUTE(F48,LEFT(F48,SEARCH(",",F48)),""))))))),""),")",""),VLOOKUP(J48,Breachs!B:D,3,FALSE)),IF(ISNUMBER(FIND(")",J48)),"20"&amp;SUBSTITUTE(LEFT(SUBSTITUTE(SUBSTITUTE(F48,LEFT(F48,SEARCH(",",F48)),""),LEFT(SUBSTITUTE(F48,LEFT(F48,SEARCH(",",F48)),""),SEARCH("'",SUBSTITUTE(F48,LEFT(F48,SEARCH(",",F48)),""))),""),SEARCH(")",SUBSTITUTE(SUBSTITUTE(F48,LEFT(F48,SEARCH(",",F48)),""),LEFT(SUBSTITUTE(F48,LEFT(F48,SEARCH(",",F48)),""),SEARCH("'",SUBSTITUTE(F48,LEFT(F48,SEARCH(",",F48)),""))),""))),")",""),VLOOKUP(J48,Breachs!B:D,3,FALSE))))</f>
        <v>2016</v>
      </c>
      <c r="P48" s="108">
        <f>IF(G48&lt;3,"",IF(G48&gt;3,IF(ISNUMBER(FIND(")",K48)),"20"&amp;SUBSTITUTE(SUBSTITUTE(LEFT(LEFT(SUBSTITUTE(SUBSTITUTE(F48,LEFT(F48,SEARCH(",",F48)),""),LEFT(SUBSTITUTE(F48,LEFT(F48,SEARCH(",",F48)),""),SEARCH(",",SUBSTITUTE(F48,LEFT(F48,SEARCH(",",F48)),""))),""),SEARCH(",",SUBSTITUTE(SUBSTITUTE(F48,LEFT(F48,SEARCH(",",F48)),""),LEFT(SUBSTITUTE(F48,LEFT(F48,SEARCH(",",F48)),""),SEARCH(",",SUBSTITUTE(F48,LEFT(F48,SEARCH(",",F48)),""))),""))),SEARCH(")",LEFT(SUBSTITUTE(SUBSTITUTE(F48,LEFT(F48,SEARCH(",",F48)),""),LEFT(SUBSTITUTE(F48,LEFT(F48,SEARCH(",",F48)),""),SEARCH(",",SUBSTITUTE(F48,LEFT(F48,SEARCH(",",F48)),""))),""),SEARCH(",",SUBSTITUTE(SUBSTITUTE(F48,LEFT(F48,SEARCH(",",F48)),""),LEFT(SUBSTITUTE(F48,LEFT(F48,SEARCH(",",F48)),""),SEARCH(",",SUBSTITUTE(F48,LEFT(F48,SEARCH(",",F48)),""))),""))))),LEFT(LEFT(LEFT(SUBSTITUTE(SUBSTITUTE(F48,LEFT(F48,SEARCH(",",F48)),""),LEFT(SUBSTITUTE(F48,LEFT(F48,SEARCH(",",F48)),""),SEARCH(",",SUBSTITUTE(F48,LEFT(F48,SEARCH(",",F48)),""))),""),SEARCH(",",SUBSTITUTE(SUBSTITUTE(F48,LEFT(F48,SEARCH(",",F48)),""),LEFT(SUBSTITUTE(F48,LEFT(F48,SEARCH(",",F48)),""),SEARCH(",",SUBSTITUTE(F48,LEFT(F48,SEARCH(",",F48)),""))),""))),SEARCH(")",LEFT(SUBSTITUTE(SUBSTITUTE(F48,LEFT(F48,SEARCH(",",F48)),""),LEFT(SUBSTITUTE(F48,LEFT(F48,SEARCH(",",F48)),""),SEARCH(",",SUBSTITUTE(F48,LEFT(F48,SEARCH(",",F48)),""))),""),SEARCH(",",SUBSTITUTE(SUBSTITUTE(F48,LEFT(F48,SEARCH(",",F48)),""),LEFT(SUBSTITUTE(F48,LEFT(F48,SEARCH(",",F48)),""),SEARCH(",",SUBSTITUTE(F48,LEFT(F48,SEARCH(",",F48)),""))),""))))),SEARCH("'",LEFT(LEFT(SUBSTITUTE(SUBSTITUTE(F48,LEFT(F48,SEARCH(",",F48)),""),LEFT(SUBSTITUTE(F48,LEFT(F48,SEARCH(",",F48)),""),SEARCH(",",SUBSTITUTE(F48,LEFT(F48,SEARCH(",",F48)),""))),""),SEARCH(",",SUBSTITUTE(SUBSTITUTE(F48,LEFT(F48,SEARCH(",",F48)),""),LEFT(SUBSTITUTE(F48,LEFT(F48,SEARCH(",",F48)),""),SEARCH(",",SUBSTITUTE(F48,LEFT(F48,SEARCH(",",F48)),""))),""))),SEARCH(")",LEFT(SUBSTITUTE(SUBSTITUTE(F48,LEFT(F48,SEARCH(",",F48)),""),LEFT(SUBSTITUTE(F48,LEFT(F48,SEARCH(",",F48)),""),SEARCH(",",SUBSTITUTE(F48,LEFT(F48,SEARCH(",",F48)),""))),""),SEARCH(",",SUBSTITUTE(SUBSTITUTE(F48,LEFT(F48,SEARCH(",",F48)),""),LEFT(SUBSTITUTE(F48,LEFT(F48,SEARCH(",",F48)),""),SEARCH(",",SUBSTITUTE(F48,LEFT(F48,SEARCH(",",F48)),""))),""))))))),""),")",""),VLOOKUP(K48,Breachs!B:D,3,FALSE)),IF(ISNUMBER(FIND(")",K48)),"20"&amp;SUBSTITUTE(SUBSTITUTE(LEFT(SUBSTITUTE(SUBSTITUTE(F48,LEFT(F48,SEARCH(",",F48)),""),LEFT(SUBSTITUTE(F48,LEFT(F48,SEARCH(",",F48)),""),SEARCH(",",SUBSTITUTE(F48,LEFT(F48,SEARCH(",",F48)),""))),""),SEARCH(")",SUBSTITUTE(SUBSTITUTE(F48,LEFT(F48,SEARCH(",",F48)),""),LEFT(SUBSTITUTE(F48,LEFT(F48,SEARCH(",",F48)),""),SEARCH(",",SUBSTITUTE(F48,LEFT(F48,SEARCH(",",F48)),""))),""))),LEFT(LEFT(SUBSTITUTE(SUBSTITUTE(F48,LEFT(F48,SEARCH(",",F48)),""),LEFT(SUBSTITUTE(F48,LEFT(F48,SEARCH(",",F48)),""),SEARCH(",",SUBSTITUTE(F48,LEFT(F48,SEARCH(",",F48)),""))),""),SEARCH(")",SUBSTITUTE(SUBSTITUTE(F48,LEFT(F48,SEARCH(",",F48)),""),LEFT(SUBSTITUTE(F48,LEFT(F48,SEARCH(",",F48)),""),SEARCH(",",SUBSTITUTE(F48,LEFT(F48,SEARCH(",",F48)),""))),""))),SEARCH("'",LEFT(SUBSTITUTE(SUBSTITUTE(F48,LEFT(F48,SEARCH(",",F48)),""),LEFT(SUBSTITUTE(F48,LEFT(F48,SEARCH(",",F48)),""),SEARCH(",",SUBSTITUTE(F48,LEFT(F48,SEARCH(",",F48)),""))),""),SEARCH(")",SUBSTITUTE(SUBSTITUTE(F48,LEFT(F48,SEARCH(",",F48)),""),LEFT(SUBSTITUTE(F48,LEFT(F48,SEARCH(",",F48)),""),SEARCH(",",SUBSTITUTE(F48,LEFT(F48,SEARCH(",",F48)),""))),""))))),""),")",""),VLOOKUP(K48,Breachs!B:D,3,FALSE))))</f>
        <v>2016</v>
      </c>
      <c r="Q48" s="108" t="str">
        <f>IF(G48&lt;4,"",IF(G48&gt;4,IF(ISNUMBER(FIND(")",L48)),"20"&amp;SUBSTITUTE(SUBSTITUTE(LEFT(SUBSTITUTE(SUBSTITUTE(SUBSTITUTE(L48,LEFT(L48,SEARCH(",",L48)),""),LEFT(SUBSTITUTE(L48,LEFT(L48,SEARCH(",",L48)),""),SEARCH(",",SUBSTITUTE(L48,LEFT(L48,SEARCH(",",L48)),""))),""),LEFT(SUBSTITUTE(SUBSTITUTE(L48,LEFT(L48,SEARCH(",",L48)),""),LEFT(SUBSTITUTE(L48,LEFT(L48,SEARCH(",",L48)),""),SEARCH(",",SUBSTITUTE(L48,LEFT(L48,SEARCH(",",L48)),""))),""),SEARCH(",",SUBSTITUTE(SUBSTITUTE(L48,LEFT(L48,SEARCH(",",L48)),""),LEFT(SUBSTITUTE(L48,LEFT(L48,SEARCH(",",L48)),""),SEARCH(",",SUBSTITUTE(L48,LEFT(L48,SEARCH(",",L48)),""))),""))),""),SEARCH(")",SUBSTITUTE(SUBSTITUTE(SUBSTITUTE(L48,LEFT(L48,SEARCH(",",L48)),""),LEFT(SUBSTITUTE(L48,LEFT(L48,SEARCH(",",L48)),""),SEARCH(",",SUBSTITUTE(L48,LEFT(L48,SEARCH(",",L48)),""))),""),LEFT(SUBSTITUTE(SUBSTITUTE(L48,LEFT(L48,SEARCH(",",L48)),""),LEFT(SUBSTITUTE(L48,LEFT(L48,SEARCH(",",L48)),""),SEARCH(",",SUBSTITUTE(L48,LEFT(L48,SEARCH(",",L48)),""))),""),SEARCH(",",SUBSTITUTE(SUBSTITUTE(L48,LEFT(L48,SEARCH(",",L48)),""),LEFT(SUBSTITUTE(L48,LEFT(L48,SEARCH(",",L48)),""),SEARCH(",",SUBSTITUTE(L48,LEFT(L48,SEARCH(",",L48)),""))),""))),""))),LEFT(LEFT(SUBSTITUTE(SUBSTITUTE(SUBSTITUTE(L48,LEFT(L48,SEARCH(",",L48)),""),LEFT(SUBSTITUTE(L48,LEFT(L48,SEARCH(",",L48)),""),SEARCH(",",SUBSTITUTE(L48,LEFT(L48,SEARCH(",",L48)),""))),""),LEFT(SUBSTITUTE(SUBSTITUTE(L48,LEFT(L48,SEARCH(",",L48)),""),LEFT(SUBSTITUTE(L48,LEFT(L48,SEARCH(",",L48)),""),SEARCH(",",SUBSTITUTE(L48,LEFT(L48,SEARCH(",",L48)),""))),""),SEARCH(",",SUBSTITUTE(SUBSTITUTE(L48,LEFT(L48,SEARCH(",",L48)),""),LEFT(SUBSTITUTE(L48,LEFT(L48,SEARCH(",",L48)),""),SEARCH(",",SUBSTITUTE(L48,LEFT(L48,SEARCH(",",L48)),""))),""))),""),SEARCH(")",SUBSTITUTE(SUBSTITUTE(SUBSTITUTE(L48,LEFT(L48,SEARCH(",",L48)),""),LEFT(SUBSTITUTE(L48,LEFT(L48,SEARCH(",",L48)),""),SEARCH(",",SUBSTITUTE(L48,LEFT(L48,SEARCH(",",L48)),""))),""),LEFT(SUBSTITUTE(SUBSTITUTE(L48,LEFT(L48,SEARCH(",",L48)),""),LEFT(SUBSTITUTE(L48,LEFT(L48,SEARCH(",",L48)),""),SEARCH(",",SUBSTITUTE(L48,LEFT(L48,SEARCH(",",L48)),""))),""),SEARCH(",",SUBSTITUTE(SUBSTITUTE(L48,LEFT(L48,SEARCH(",",L48)),""),LEFT(SUBSTITUTE(L48,LEFT(L48,SEARCH(",",L48)),""),SEARCH(",",SUBSTITUTE(L48,LEFT(L48,SEARCH(",",L48)),""))),""))),""))),SEARCH("'",LEFT(SUBSTITUTE(SUBSTITUTE(SUBSTITUTE(L48,LEFT(L48,SEARCH(",",L48)),""),LEFT(SUBSTITUTE(L48,LEFT(L48,SEARCH(",",L48)),""),SEARCH(",",SUBSTITUTE(L48,LEFT(L48,SEARCH(",",L48)),""))),""),LEFT(SUBSTITUTE(SUBSTITUTE(L48,LEFT(L48,SEARCH(",",L48)),""),LEFT(SUBSTITUTE(L48,LEFT(L48,SEARCH(",",L48)),""),SEARCH(",",SUBSTITUTE(L48,LEFT(L48,SEARCH(",",L48)),""))),""),SEARCH(",",SUBSTITUTE(SUBSTITUTE(L48,LEFT(L48,SEARCH(",",L48)),""),LEFT(SUBSTITUTE(L48,LEFT(L48,SEARCH(",",L48)),""),SEARCH(",",SUBSTITUTE(L48,LEFT(L48,SEARCH(",",L48)),""))),""))),""),SEARCH(")",SUBSTITUTE(SUBSTITUTE(SUBSTITUTE(L48,LEFT(L48,SEARCH(",",L48)),""),LEFT(SUBSTITUTE(L48,LEFT(L48,SEARCH(",",L48)),""),SEARCH(",",SUBSTITUTE(L48,LEFT(L48,SEARCH(",",L48)),""))),""),LEFT(SUBSTITUTE(SUBSTITUTE(L48,LEFT(L48,SEARCH(",",L48)),""),LEFT(SUBSTITUTE(L48,LEFT(L48,SEARCH(",",L48)),""),SEARCH(",",SUBSTITUTE(L48,LEFT(L48,SEARCH(",",L48)),""))),""),SEARCH(",",SUBSTITUTE(SUBSTITUTE(L48,LEFT(L48,SEARCH(",",L48)),""),LEFT(SUBSTITUTE(L48,LEFT(L48,SEARCH(",",L48)),""),SEARCH(",",SUBSTITUTE(L48,LEFT(L48,SEARCH(",",L48)),""))),""))),""))))),""),")",""),VLOOKUP(L48,Breachs!B:D,3,FALSE)),IF(ISNUMBER(FIND(")",L48)),"20"&amp;SUBSTITUTE(SUBSTITUTE(LEFT(SUBSTITUTE(SUBSTITUTE(SUBSTITUTE(L48,LEFT(L48,SEARCH(",",L48)),""),LEFT(SUBSTITUTE(L48,LEFT(L48,SEARCH(",",L48)),""),SEARCH(",",SUBSTITUTE(L48,LEFT(L48,SEARCH(",",L48)),""))),""),LEFT(SUBSTITUTE(SUBSTITUTE(L48,LEFT(L48,SEARCH(",",L48)),""),LEFT(SUBSTITUTE(L48,LEFT(L48,SEARCH(",",L48)),""),SEARCH(",",SUBSTITUTE(L48,LEFT(L48,SEARCH(",",L48)),""))),""),SEARCH(",",SUBSTITUTE(SUBSTITUTE(L48,LEFT(L48,SEARCH(",",L48)),""),LEFT(SUBSTITUTE(L48,LEFT(L48,SEARCH(",",L48)),""),SEARCH(",",SUBSTITUTE(L48,LEFT(L48,SEARCH(",",L48)),""))),""))),""),SEARCH(")",SUBSTITUTE(SUBSTITUTE(SUBSTITUTE(L48,LEFT(L48,SEARCH(",",L48)),""),LEFT(SUBSTITUTE(L48,LEFT(L48,SEARCH(",",L48)),""),SEARCH(",",SUBSTITUTE(L48,LEFT(L48,SEARCH(",",L48)),""))),""),LEFT(SUBSTITUTE(SUBSTITUTE(L48,LEFT(L48,SEARCH(",",L48)),""),LEFT(SUBSTITUTE(L48,LEFT(L48,SEARCH(",",L48)),""),SEARCH(",",SUBSTITUTE(L48,LEFT(L48,SEARCH(",",L48)),""))),""),SEARCH(",",SUBSTITUTE(SUBSTITUTE(L48,LEFT(L48,SEARCH(",",L48)),""),LEFT(SUBSTITUTE(L48,LEFT(L48,SEARCH(",",L48)),""),SEARCH(",",SUBSTITUTE(L48,LEFT(L48,SEARCH(",",L48)),""))),""))),""))),LEFT(LEFT(SUBSTITUTE(SUBSTITUTE(SUBSTITUTE(L48,LEFT(L48,SEARCH(",",L48)),""),LEFT(SUBSTITUTE(L48,LEFT(L48,SEARCH(",",L48)),""),SEARCH(",",SUBSTITUTE(L48,LEFT(L48,SEARCH(",",L48)),""))),""),LEFT(SUBSTITUTE(SUBSTITUTE(L48,LEFT(L48,SEARCH(",",L48)),""),LEFT(SUBSTITUTE(L48,LEFT(L48,SEARCH(",",L48)),""),SEARCH(",",SUBSTITUTE(L48,LEFT(L48,SEARCH(",",L48)),""))),""),SEARCH(",",SUBSTITUTE(SUBSTITUTE(L48,LEFT(L48,SEARCH(",",L48)),""),LEFT(SUBSTITUTE(L48,LEFT(L48,SEARCH(",",L48)),""),SEARCH(",",SUBSTITUTE(L48,LEFT(L48,SEARCH(",",L48)),""))),""))),""),SEARCH(")",SUBSTITUTE(SUBSTITUTE(SUBSTITUTE(L48,LEFT(L48,SEARCH(",",L48)),""),LEFT(SUBSTITUTE(L48,LEFT(L48,SEARCH(",",L48)),""),SEARCH(",",SUBSTITUTE(L48,LEFT(L48,SEARCH(",",L48)),""))),""),LEFT(SUBSTITUTE(SUBSTITUTE(L48,LEFT(L48,SEARCH(",",L48)),""),LEFT(SUBSTITUTE(L48,LEFT(L48,SEARCH(",",L48)),""),SEARCH(",",SUBSTITUTE(L48,LEFT(L48,SEARCH(",",L48)),""))),""),SEARCH(",",SUBSTITUTE(SUBSTITUTE(L48,LEFT(L48,SEARCH(",",L48)),""),LEFT(SUBSTITUTE(L48,LEFT(L48,SEARCH(",",L48)),""),SEARCH(",",SUBSTITUTE(L48,LEFT(L48,SEARCH(",",L48)),""))),""))),""))),SEARCH("'",LEFT(SUBSTITUTE(SUBSTITUTE(SUBSTITUTE(L48,LEFT(L48,SEARCH(",",L48)),""),LEFT(SUBSTITUTE(L48,LEFT(L48,SEARCH(",",L48)),""),SEARCH(",",SUBSTITUTE(L48,LEFT(L48,SEARCH(",",L48)),""))),""),LEFT(SUBSTITUTE(SUBSTITUTE(L48,LEFT(L48,SEARCH(",",L48)),""),LEFT(SUBSTITUTE(L48,LEFT(L48,SEARCH(",",L48)),""),SEARCH(",",SUBSTITUTE(L48,LEFT(L48,SEARCH(",",L48)),""))),""),SEARCH(",",SUBSTITUTE(SUBSTITUTE(L48,LEFT(L48,SEARCH(",",L48)),""),LEFT(SUBSTITUTE(L48,LEFT(L48,SEARCH(",",L48)),""),SEARCH(",",SUBSTITUTE(L48,LEFT(L48,SEARCH(",",L48)),""))),""))),""),SEARCH(")",SUBSTITUTE(SUBSTITUTE(SUBSTITUTE(L48,LEFT(L48,SEARCH(",",L48)),""),LEFT(SUBSTITUTE(L48,LEFT(L48,SEARCH(",",L48)),""),SEARCH(",",SUBSTITUTE(L48,LEFT(L48,SEARCH(",",L48)),""))),""),LEFT(SUBSTITUTE(SUBSTITUTE(L48,LEFT(L48,SEARCH(",",L48)),""),LEFT(SUBSTITUTE(L48,LEFT(L48,SEARCH(",",L48)),""),SEARCH(",",SUBSTITUTE(L48,LEFT(L48,SEARCH(",",L48)),""))),""),SEARCH(",",SUBSTITUTE(SUBSTITUTE(L48,LEFT(L48,SEARCH(",",L48)),""),LEFT(SUBSTITUTE(L48,LEFT(L48,SEARCH(",",L48)),""),SEARCH(",",SUBSTITUTE(L48,LEFT(L48,SEARCH(",",L48)),""))),""))),""))))),""),")",""),VLOOKUP(L48,Breachs!B:D,3,FALSE))))</f>
        <v/>
      </c>
      <c r="R48" s="108" t="str">
        <f>IF(G48=5,IF(ISNUMBER(FIND(")",M48)),"20"&amp;SUBSTITUTE(SUBSTITUTE(LEFT(SUBSTITUTE(SUBSTITUTE(SUBSTITUTE(S48,LEFT(S48,SEARCH(",",S48)),""),LEFT(SUBSTITUTE(S48,LEFT(S48,SEARCH(",",S48)),""),SEARCH(",",SUBSTITUTE(S48,LEFT(S48,SEARCH(",",S48)),""))),""),LEFT(SUBSTITUTE(SUBSTITUTE(S48,LEFT(S48,SEARCH(",",S48)),""),LEFT(SUBSTITUTE(S48,LEFT(S48,SEARCH(",",S48)),""),SEARCH(",",SUBSTITUTE(S48,LEFT(S48,SEARCH(",",S48)),""))),""),SEARCH(",",SUBSTITUTE(SUBSTITUTE(S48,LEFT(S48,SEARCH(",",S48)),""),LEFT(SUBSTITUTE(S48,LEFT(S48,SEARCH(",",S48)),""),SEARCH(",",SUBSTITUTE(S48,LEFT(S48,SEARCH(",",S48)),""))),""))),""),SEARCH(")",SUBSTITUTE(SUBSTITUTE(SUBSTITUTE(S48,LEFT(S48,SEARCH(",",S48)),""),LEFT(SUBSTITUTE(S48,LEFT(S48,SEARCH(",",S48)),""),SEARCH(",",SUBSTITUTE(S48,LEFT(S48,SEARCH(",",S48)),""))),""),LEFT(SUBSTITUTE(SUBSTITUTE(S48,LEFT(S48,SEARCH(",",S48)),""),LEFT(SUBSTITUTE(S48,LEFT(S48,SEARCH(",",S48)),""),SEARCH(",",SUBSTITUTE(S48,LEFT(S48,SEARCH(",",S48)),""))),""),SEARCH(",",SUBSTITUTE(SUBSTITUTE(S48,LEFT(S48,SEARCH(",",S48)),""),LEFT(SUBSTITUTE(S48,LEFT(S48,SEARCH(",",S48)),""),SEARCH(",",SUBSTITUTE(S48,LEFT(S48,SEARCH(",",S48)),""))),""))),""))),LEFT(LEFT(SUBSTITUTE(SUBSTITUTE(SUBSTITUTE(S48,LEFT(S48,SEARCH(",",S48)),""),LEFT(SUBSTITUTE(S48,LEFT(S48,SEARCH(",",S48)),""),SEARCH(",",SUBSTITUTE(S48,LEFT(S48,SEARCH(",",S48)),""))),""),LEFT(SUBSTITUTE(SUBSTITUTE(S48,LEFT(S48,SEARCH(",",S48)),""),LEFT(SUBSTITUTE(S48,LEFT(S48,SEARCH(",",S48)),""),SEARCH(",",SUBSTITUTE(S48,LEFT(S48,SEARCH(",",S48)),""))),""),SEARCH(",",SUBSTITUTE(SUBSTITUTE(S48,LEFT(S48,SEARCH(",",S48)),""),LEFT(SUBSTITUTE(S48,LEFT(S48,SEARCH(",",S48)),""),SEARCH(",",SUBSTITUTE(S48,LEFT(S48,SEARCH(",",S48)),""))),""))),""),SEARCH(")",SUBSTITUTE(SUBSTITUTE(SUBSTITUTE(S48,LEFT(S48,SEARCH(",",S48)),""),LEFT(SUBSTITUTE(S48,LEFT(S48,SEARCH(",",S48)),""),SEARCH(",",SUBSTITUTE(S48,LEFT(S48,SEARCH(",",S48)),""))),""),LEFT(SUBSTITUTE(SUBSTITUTE(S48,LEFT(S48,SEARCH(",",S48)),""),LEFT(SUBSTITUTE(S48,LEFT(S48,SEARCH(",",S48)),""),SEARCH(",",SUBSTITUTE(S48,LEFT(S48,SEARCH(",",S48)),""))),""),SEARCH(",",SUBSTITUTE(SUBSTITUTE(S48,LEFT(S48,SEARCH(",",S48)),""),LEFT(SUBSTITUTE(S48,LEFT(S48,SEARCH(",",S48)),""),SEARCH(",",SUBSTITUTE(S48,LEFT(S48,SEARCH(",",S48)),""))),""))),""))),SEARCH("'",LEFT(SUBSTITUTE(SUBSTITUTE(SUBSTITUTE(S48,LEFT(S48,SEARCH(",",S48)),""),LEFT(SUBSTITUTE(S48,LEFT(S48,SEARCH(",",S48)),""),SEARCH(",",SUBSTITUTE(S48,LEFT(S48,SEARCH(",",S48)),""))),""),LEFT(SUBSTITUTE(SUBSTITUTE(S48,LEFT(S48,SEARCH(",",S48)),""),LEFT(SUBSTITUTE(S48,LEFT(S48,SEARCH(",",S48)),""),SEARCH(",",SUBSTITUTE(S48,LEFT(S48,SEARCH(",",S48)),""))),""),SEARCH(",",SUBSTITUTE(SUBSTITUTE(S48,LEFT(S48,SEARCH(",",S48)),""),LEFT(SUBSTITUTE(S48,LEFT(S48,SEARCH(",",S48)),""),SEARCH(",",SUBSTITUTE(S48,LEFT(S48,SEARCH(",",S48)),""))),""))),""),SEARCH(")",SUBSTITUTE(SUBSTITUTE(SUBSTITUTE(S48,LEFT(S48,SEARCH(",",S48)),""),LEFT(SUBSTITUTE(S48,LEFT(S48,SEARCH(",",S48)),""),SEARCH(",",SUBSTITUTE(S48,LEFT(S48,SEARCH(",",S48)),""))),""),LEFT(SUBSTITUTE(SUBSTITUTE(S48,LEFT(S48,SEARCH(",",S48)),""),LEFT(SUBSTITUTE(S48,LEFT(S48,SEARCH(",",S48)),""),SEARCH(",",SUBSTITUTE(S48,LEFT(S48,SEARCH(",",S48)),""))),""),SEARCH(",",SUBSTITUTE(SUBSTITUTE(S48,LEFT(S48,SEARCH(",",S48)),""),LEFT(SUBSTITUTE(S48,LEFT(S48,SEARCH(",",S48)),""),SEARCH(",",SUBSTITUTE(S48,LEFT(S48,SEARCH(",",S48)),""))),""))),""))))),""),")",""),VLOOKUP(M48,Breachs!B:D,3,FALSE)),"")</f>
        <v/>
      </c>
      <c r="S48" s="108" t="e">
        <f t="shared" si="14"/>
        <v>#VALUE!</v>
      </c>
      <c r="T48" s="108" t="str">
        <f>IF(F48="","",IF(ISNUMBER(FIND("'",I48)),VLOOKUP(SUBSTITUTE(RIGHT(LEFT(I48,SEARCH("'",I48)),5)," '",""),Breachs!P:Q,2,FALSE),VLOOKUP(I48,Breachs!B:D,2,FALSE)))</f>
        <v>Maio</v>
      </c>
      <c r="U48" s="108" t="str">
        <f>IF(G48&lt;2,"",IF(ISNUMBER(FIND("'",J48)),VLOOKUP(SUBSTITUTE(RIGHT(LEFT(J48,SEARCH("'",J48)),5)," '",""),Breachs!P:Q,2,FALSE),VLOOKUP(J48,Breachs!B:D,2,FALSE)))</f>
        <v>Dezembro</v>
      </c>
      <c r="V48" s="107" t="str">
        <f>IF(G48&lt;3,"",IF(ISNUMBER(FIND("'",K48)),VLOOKUP(SUBSTITUTE(RIGHT(LEFT(K48,SEARCH("'",K48)),5)," '",""),Breachs!P:Q,2,FALSE),VLOOKUP(K48,Breachs!B:D,2,FALSE)))</f>
        <v>Dezembro</v>
      </c>
      <c r="W48" s="107" t="str">
        <f>IF(G48&lt;4,"",IF(ISNUMBER(FIND("'",L48)),VLOOKUP(SUBSTITUTE(RIGHT(LEFT(L48,SEARCH("'",L48)),5)," '",""),Breachs!P:Q,2,FALSE),VLOOKUP(L48,Breachs!B:D,2,FALSE)))</f>
        <v/>
      </c>
      <c r="X48" s="107" t="str">
        <f>IF(G48&lt;5,"",IF(ISNUMBER(FIND("'",M48)),VLOOKUP(SUBSTITUTE(RIGHT(LEFT(M48,SEARCH("'",M48)),5)," '",""),Breachs!P:Q,2,FALSE),VLOOKUP(M48,Breachs!B:D,2,FALSE)))</f>
        <v/>
      </c>
      <c r="Y48" s="34" t="str">
        <f>IFERROR(VLOOKUP(B48,BGU!A:B,2),"")</f>
        <v>ILTON LUIZ PACHECO DE FREITAS</v>
      </c>
      <c r="Z48" s="34" t="str">
        <f>TEXT(IFERROR(VLOOKUP(B48,BGU!A:C,3),""),"0000-000-000-0000")</f>
        <v>0010-249-000-0000</v>
      </c>
      <c r="AA48" s="34" t="str">
        <f t="shared" si="15"/>
        <v>0010</v>
      </c>
      <c r="AB48" s="34" t="str">
        <f>IFERROR(VLOOKUP(B48,BGU!A:F,6),"")</f>
        <v>00011</v>
      </c>
      <c r="AC48" s="34" t="str">
        <f>IFERROR(VLOOKUP(B48,BGU!A:G,7),"")</f>
        <v>ANALISTA</v>
      </c>
      <c r="AD48" s="34" t="str">
        <f t="shared" si="16"/>
        <v>249</v>
      </c>
    </row>
    <row r="49" spans="1:30" ht="15" customHeight="1" x14ac:dyDescent="0.25">
      <c r="A49" s="33" t="s">
        <v>335</v>
      </c>
      <c r="B49" s="33" t="s">
        <v>344</v>
      </c>
      <c r="C49" s="33" t="s">
        <v>173</v>
      </c>
      <c r="E49" s="33" t="s">
        <v>322</v>
      </c>
      <c r="F49" s="33" t="s">
        <v>167</v>
      </c>
      <c r="G49" s="31">
        <f t="shared" si="10"/>
        <v>1</v>
      </c>
      <c r="H49" s="31" t="b">
        <f t="shared" si="7"/>
        <v>1</v>
      </c>
      <c r="I49" s="105" t="str">
        <f t="shared" si="8"/>
        <v>No title (5 Jun '15): http://pastebin.com/CnaZ8ev4</v>
      </c>
      <c r="J49" s="105" t="str">
        <f t="shared" si="17"/>
        <v/>
      </c>
      <c r="K49" s="106" t="str">
        <f t="shared" si="11"/>
        <v/>
      </c>
      <c r="L49" s="106" t="str">
        <f t="shared" si="12"/>
        <v/>
      </c>
      <c r="M49" s="105" t="str">
        <f t="shared" si="13"/>
        <v/>
      </c>
      <c r="N49" s="107" t="str">
        <f>IF(F49="","",IF(ISNUMBER(FIND(")",I49)),"20"&amp;SUBSTITUTE(RIGHT(SUBSTITUTE(LEFT(F49,SEARCH(")",F49)),LEFT(LEFT(F49,SEARCH(")",F49)),SEARCH("(",LEFT(F49,SEARCH(")",F49)))),""),3),")",""),VLOOKUP(I49,Breachs!B:D,3,FALSE)))</f>
        <v>2015</v>
      </c>
      <c r="O49" s="108" t="str">
        <f>IF(G49&lt;2,"",IF(G49&gt;2,IF(ISNUMBER(FIND(")",J49)),"20"&amp;SUBSTITUTE(SUBSTITUTE(LEFT(LEFT(SUBSTITUTE(F49,LEFT(F49,SEARCH(",",F49)),""),SEARCH(",",SUBSTITUTE(F49,LEFT(F49,SEARCH(",",F49)),""))),SEARCH(")",LEFT(SUBSTITUTE(F49,LEFT(F49,SEARCH(",",F49)),""),SEARCH(",",SUBSTITUTE(F49,LEFT(F49,SEARCH(",",F49)),""))))),LEFT(LEFT(LEFT(SUBSTITUTE(F49,LEFT(F49,SEARCH(",",F49)),""),SEARCH(",",SUBSTITUTE(F49,LEFT(F49,SEARCH(",",F49)),""))),SEARCH(")",LEFT(SUBSTITUTE(F49,LEFT(F49,SEARCH(",",F49)),""),SEARCH(",",SUBSTITUTE(F49,LEFT(F49,SEARCH(",",F49)),""))))),SEARCH("'",LEFT(LEFT(SUBSTITUTE(F49,LEFT(F49,SEARCH(",",F49)),""),SEARCH(",",SUBSTITUTE(F49,LEFT(F49,SEARCH(",",F49)),""))),SEARCH(")",LEFT(SUBSTITUTE(F49,LEFT(F49,SEARCH(",",F49)),""),SEARCH(",",SUBSTITUTE(F49,LEFT(F49,SEARCH(",",F49)),""))))))),""),")",""),VLOOKUP(J49,Breachs!B:D,3,FALSE)),IF(ISNUMBER(FIND(")",J49)),"20"&amp;SUBSTITUTE(LEFT(SUBSTITUTE(SUBSTITUTE(F49,LEFT(F49,SEARCH(",",F49)),""),LEFT(SUBSTITUTE(F49,LEFT(F49,SEARCH(",",F49)),""),SEARCH("'",SUBSTITUTE(F49,LEFT(F49,SEARCH(",",F49)),""))),""),SEARCH(")",SUBSTITUTE(SUBSTITUTE(F49,LEFT(F49,SEARCH(",",F49)),""),LEFT(SUBSTITUTE(F49,LEFT(F49,SEARCH(",",F49)),""),SEARCH("'",SUBSTITUTE(F49,LEFT(F49,SEARCH(",",F49)),""))),""))),")",""),VLOOKUP(J49,Breachs!B:D,3,FALSE))))</f>
        <v/>
      </c>
      <c r="P49" s="108"/>
      <c r="Q49" s="108" t="str">
        <f>IF(G49&lt;4,"",IF(G49&gt;4,IF(ISNUMBER(FIND(")",L49)),"20"&amp;SUBSTITUTE(SUBSTITUTE(LEFT(SUBSTITUTE(SUBSTITUTE(SUBSTITUTE(L49,LEFT(L49,SEARCH(",",L49)),""),LEFT(SUBSTITUTE(L49,LEFT(L49,SEARCH(",",L49)),""),SEARCH(",",SUBSTITUTE(L49,LEFT(L49,SEARCH(",",L49)),""))),""),LEFT(SUBSTITUTE(SUBSTITUTE(L49,LEFT(L49,SEARCH(",",L49)),""),LEFT(SUBSTITUTE(L49,LEFT(L49,SEARCH(",",L49)),""),SEARCH(",",SUBSTITUTE(L49,LEFT(L49,SEARCH(",",L49)),""))),""),SEARCH(",",SUBSTITUTE(SUBSTITUTE(L49,LEFT(L49,SEARCH(",",L49)),""),LEFT(SUBSTITUTE(L49,LEFT(L49,SEARCH(",",L49)),""),SEARCH(",",SUBSTITUTE(L49,LEFT(L49,SEARCH(",",L49)),""))),""))),""),SEARCH(")",SUBSTITUTE(SUBSTITUTE(SUBSTITUTE(L49,LEFT(L49,SEARCH(",",L49)),""),LEFT(SUBSTITUTE(L49,LEFT(L49,SEARCH(",",L49)),""),SEARCH(",",SUBSTITUTE(L49,LEFT(L49,SEARCH(",",L49)),""))),""),LEFT(SUBSTITUTE(SUBSTITUTE(L49,LEFT(L49,SEARCH(",",L49)),""),LEFT(SUBSTITUTE(L49,LEFT(L49,SEARCH(",",L49)),""),SEARCH(",",SUBSTITUTE(L49,LEFT(L49,SEARCH(",",L49)),""))),""),SEARCH(",",SUBSTITUTE(SUBSTITUTE(L49,LEFT(L49,SEARCH(",",L49)),""),LEFT(SUBSTITUTE(L49,LEFT(L49,SEARCH(",",L49)),""),SEARCH(",",SUBSTITUTE(L49,LEFT(L49,SEARCH(",",L49)),""))),""))),""))),LEFT(LEFT(SUBSTITUTE(SUBSTITUTE(SUBSTITUTE(L49,LEFT(L49,SEARCH(",",L49)),""),LEFT(SUBSTITUTE(L49,LEFT(L49,SEARCH(",",L49)),""),SEARCH(",",SUBSTITUTE(L49,LEFT(L49,SEARCH(",",L49)),""))),""),LEFT(SUBSTITUTE(SUBSTITUTE(L49,LEFT(L49,SEARCH(",",L49)),""),LEFT(SUBSTITUTE(L49,LEFT(L49,SEARCH(",",L49)),""),SEARCH(",",SUBSTITUTE(L49,LEFT(L49,SEARCH(",",L49)),""))),""),SEARCH(",",SUBSTITUTE(SUBSTITUTE(L49,LEFT(L49,SEARCH(",",L49)),""),LEFT(SUBSTITUTE(L49,LEFT(L49,SEARCH(",",L49)),""),SEARCH(",",SUBSTITUTE(L49,LEFT(L49,SEARCH(",",L49)),""))),""))),""),SEARCH(")",SUBSTITUTE(SUBSTITUTE(SUBSTITUTE(L49,LEFT(L49,SEARCH(",",L49)),""),LEFT(SUBSTITUTE(L49,LEFT(L49,SEARCH(",",L49)),""),SEARCH(",",SUBSTITUTE(L49,LEFT(L49,SEARCH(",",L49)),""))),""),LEFT(SUBSTITUTE(SUBSTITUTE(L49,LEFT(L49,SEARCH(",",L49)),""),LEFT(SUBSTITUTE(L49,LEFT(L49,SEARCH(",",L49)),""),SEARCH(",",SUBSTITUTE(L49,LEFT(L49,SEARCH(",",L49)),""))),""),SEARCH(",",SUBSTITUTE(SUBSTITUTE(L49,LEFT(L49,SEARCH(",",L49)),""),LEFT(SUBSTITUTE(L49,LEFT(L49,SEARCH(",",L49)),""),SEARCH(",",SUBSTITUTE(L49,LEFT(L49,SEARCH(",",L49)),""))),""))),""))),SEARCH("'",LEFT(SUBSTITUTE(SUBSTITUTE(SUBSTITUTE(L49,LEFT(L49,SEARCH(",",L49)),""),LEFT(SUBSTITUTE(L49,LEFT(L49,SEARCH(",",L49)),""),SEARCH(",",SUBSTITUTE(L49,LEFT(L49,SEARCH(",",L49)),""))),""),LEFT(SUBSTITUTE(SUBSTITUTE(L49,LEFT(L49,SEARCH(",",L49)),""),LEFT(SUBSTITUTE(L49,LEFT(L49,SEARCH(",",L49)),""),SEARCH(",",SUBSTITUTE(L49,LEFT(L49,SEARCH(",",L49)),""))),""),SEARCH(",",SUBSTITUTE(SUBSTITUTE(L49,LEFT(L49,SEARCH(",",L49)),""),LEFT(SUBSTITUTE(L49,LEFT(L49,SEARCH(",",L49)),""),SEARCH(",",SUBSTITUTE(L49,LEFT(L49,SEARCH(",",L49)),""))),""))),""),SEARCH(")",SUBSTITUTE(SUBSTITUTE(SUBSTITUTE(L49,LEFT(L49,SEARCH(",",L49)),""),LEFT(SUBSTITUTE(L49,LEFT(L49,SEARCH(",",L49)),""),SEARCH(",",SUBSTITUTE(L49,LEFT(L49,SEARCH(",",L49)),""))),""),LEFT(SUBSTITUTE(SUBSTITUTE(L49,LEFT(L49,SEARCH(",",L49)),""),LEFT(SUBSTITUTE(L49,LEFT(L49,SEARCH(",",L49)),""),SEARCH(",",SUBSTITUTE(L49,LEFT(L49,SEARCH(",",L49)),""))),""),SEARCH(",",SUBSTITUTE(SUBSTITUTE(L49,LEFT(L49,SEARCH(",",L49)),""),LEFT(SUBSTITUTE(L49,LEFT(L49,SEARCH(",",L49)),""),SEARCH(",",SUBSTITUTE(L49,LEFT(L49,SEARCH(",",L49)),""))),""))),""))))),""),")",""),VLOOKUP(L49,Breachs!B:D,3,FALSE)),IF(ISNUMBER(FIND(")",L49)),"20"&amp;SUBSTITUTE(SUBSTITUTE(LEFT(SUBSTITUTE(SUBSTITUTE(SUBSTITUTE(L49,LEFT(L49,SEARCH(",",L49)),""),LEFT(SUBSTITUTE(L49,LEFT(L49,SEARCH(",",L49)),""),SEARCH(",",SUBSTITUTE(L49,LEFT(L49,SEARCH(",",L49)),""))),""),LEFT(SUBSTITUTE(SUBSTITUTE(L49,LEFT(L49,SEARCH(",",L49)),""),LEFT(SUBSTITUTE(L49,LEFT(L49,SEARCH(",",L49)),""),SEARCH(",",SUBSTITUTE(L49,LEFT(L49,SEARCH(",",L49)),""))),""),SEARCH(",",SUBSTITUTE(SUBSTITUTE(L49,LEFT(L49,SEARCH(",",L49)),""),LEFT(SUBSTITUTE(L49,LEFT(L49,SEARCH(",",L49)),""),SEARCH(",",SUBSTITUTE(L49,LEFT(L49,SEARCH(",",L49)),""))),""))),""),SEARCH(")",SUBSTITUTE(SUBSTITUTE(SUBSTITUTE(L49,LEFT(L49,SEARCH(",",L49)),""),LEFT(SUBSTITUTE(L49,LEFT(L49,SEARCH(",",L49)),""),SEARCH(",",SUBSTITUTE(L49,LEFT(L49,SEARCH(",",L49)),""))),""),LEFT(SUBSTITUTE(SUBSTITUTE(L49,LEFT(L49,SEARCH(",",L49)),""),LEFT(SUBSTITUTE(L49,LEFT(L49,SEARCH(",",L49)),""),SEARCH(",",SUBSTITUTE(L49,LEFT(L49,SEARCH(",",L49)),""))),""),SEARCH(",",SUBSTITUTE(SUBSTITUTE(L49,LEFT(L49,SEARCH(",",L49)),""),LEFT(SUBSTITUTE(L49,LEFT(L49,SEARCH(",",L49)),""),SEARCH(",",SUBSTITUTE(L49,LEFT(L49,SEARCH(",",L49)),""))),""))),""))),LEFT(LEFT(SUBSTITUTE(SUBSTITUTE(SUBSTITUTE(L49,LEFT(L49,SEARCH(",",L49)),""),LEFT(SUBSTITUTE(L49,LEFT(L49,SEARCH(",",L49)),""),SEARCH(",",SUBSTITUTE(L49,LEFT(L49,SEARCH(",",L49)),""))),""),LEFT(SUBSTITUTE(SUBSTITUTE(L49,LEFT(L49,SEARCH(",",L49)),""),LEFT(SUBSTITUTE(L49,LEFT(L49,SEARCH(",",L49)),""),SEARCH(",",SUBSTITUTE(L49,LEFT(L49,SEARCH(",",L49)),""))),""),SEARCH(",",SUBSTITUTE(SUBSTITUTE(L49,LEFT(L49,SEARCH(",",L49)),""),LEFT(SUBSTITUTE(L49,LEFT(L49,SEARCH(",",L49)),""),SEARCH(",",SUBSTITUTE(L49,LEFT(L49,SEARCH(",",L49)),""))),""))),""),SEARCH(")",SUBSTITUTE(SUBSTITUTE(SUBSTITUTE(L49,LEFT(L49,SEARCH(",",L49)),""),LEFT(SUBSTITUTE(L49,LEFT(L49,SEARCH(",",L49)),""),SEARCH(",",SUBSTITUTE(L49,LEFT(L49,SEARCH(",",L49)),""))),""),LEFT(SUBSTITUTE(SUBSTITUTE(L49,LEFT(L49,SEARCH(",",L49)),""),LEFT(SUBSTITUTE(L49,LEFT(L49,SEARCH(",",L49)),""),SEARCH(",",SUBSTITUTE(L49,LEFT(L49,SEARCH(",",L49)),""))),""),SEARCH(",",SUBSTITUTE(SUBSTITUTE(L49,LEFT(L49,SEARCH(",",L49)),""),LEFT(SUBSTITUTE(L49,LEFT(L49,SEARCH(",",L49)),""),SEARCH(",",SUBSTITUTE(L49,LEFT(L49,SEARCH(",",L49)),""))),""))),""))),SEARCH("'",LEFT(SUBSTITUTE(SUBSTITUTE(SUBSTITUTE(L49,LEFT(L49,SEARCH(",",L49)),""),LEFT(SUBSTITUTE(L49,LEFT(L49,SEARCH(",",L49)),""),SEARCH(",",SUBSTITUTE(L49,LEFT(L49,SEARCH(",",L49)),""))),""),LEFT(SUBSTITUTE(SUBSTITUTE(L49,LEFT(L49,SEARCH(",",L49)),""),LEFT(SUBSTITUTE(L49,LEFT(L49,SEARCH(",",L49)),""),SEARCH(",",SUBSTITUTE(L49,LEFT(L49,SEARCH(",",L49)),""))),""),SEARCH(",",SUBSTITUTE(SUBSTITUTE(L49,LEFT(L49,SEARCH(",",L49)),""),LEFT(SUBSTITUTE(L49,LEFT(L49,SEARCH(",",L49)),""),SEARCH(",",SUBSTITUTE(L49,LEFT(L49,SEARCH(",",L49)),""))),""))),""),SEARCH(")",SUBSTITUTE(SUBSTITUTE(SUBSTITUTE(L49,LEFT(L49,SEARCH(",",L49)),""),LEFT(SUBSTITUTE(L49,LEFT(L49,SEARCH(",",L49)),""),SEARCH(",",SUBSTITUTE(L49,LEFT(L49,SEARCH(",",L49)),""))),""),LEFT(SUBSTITUTE(SUBSTITUTE(L49,LEFT(L49,SEARCH(",",L49)),""),LEFT(SUBSTITUTE(L49,LEFT(L49,SEARCH(",",L49)),""),SEARCH(",",SUBSTITUTE(L49,LEFT(L49,SEARCH(",",L49)),""))),""),SEARCH(",",SUBSTITUTE(SUBSTITUTE(L49,LEFT(L49,SEARCH(",",L49)),""),LEFT(SUBSTITUTE(L49,LEFT(L49,SEARCH(",",L49)),""),SEARCH(",",SUBSTITUTE(L49,LEFT(L49,SEARCH(",",L49)),""))),""))),""))))),""),")",""),VLOOKUP(L49,Breachs!B:D,3,FALSE))))</f>
        <v/>
      </c>
      <c r="R49" s="108" t="str">
        <f>IF(G49=5,IF(ISNUMBER(FIND(")",M49)),"20"&amp;SUBSTITUTE(SUBSTITUTE(LEFT(SUBSTITUTE(SUBSTITUTE(SUBSTITUTE(S49,LEFT(S49,SEARCH(",",S49)),""),LEFT(SUBSTITUTE(S49,LEFT(S49,SEARCH(",",S49)),""),SEARCH(",",SUBSTITUTE(S49,LEFT(S49,SEARCH(",",S49)),""))),""),LEFT(SUBSTITUTE(SUBSTITUTE(S49,LEFT(S49,SEARCH(",",S49)),""),LEFT(SUBSTITUTE(S49,LEFT(S49,SEARCH(",",S49)),""),SEARCH(",",SUBSTITUTE(S49,LEFT(S49,SEARCH(",",S49)),""))),""),SEARCH(",",SUBSTITUTE(SUBSTITUTE(S49,LEFT(S49,SEARCH(",",S49)),""),LEFT(SUBSTITUTE(S49,LEFT(S49,SEARCH(",",S49)),""),SEARCH(",",SUBSTITUTE(S49,LEFT(S49,SEARCH(",",S49)),""))),""))),""),SEARCH(")",SUBSTITUTE(SUBSTITUTE(SUBSTITUTE(S49,LEFT(S49,SEARCH(",",S49)),""),LEFT(SUBSTITUTE(S49,LEFT(S49,SEARCH(",",S49)),""),SEARCH(",",SUBSTITUTE(S49,LEFT(S49,SEARCH(",",S49)),""))),""),LEFT(SUBSTITUTE(SUBSTITUTE(S49,LEFT(S49,SEARCH(",",S49)),""),LEFT(SUBSTITUTE(S49,LEFT(S49,SEARCH(",",S49)),""),SEARCH(",",SUBSTITUTE(S49,LEFT(S49,SEARCH(",",S49)),""))),""),SEARCH(",",SUBSTITUTE(SUBSTITUTE(S49,LEFT(S49,SEARCH(",",S49)),""),LEFT(SUBSTITUTE(S49,LEFT(S49,SEARCH(",",S49)),""),SEARCH(",",SUBSTITUTE(S49,LEFT(S49,SEARCH(",",S49)),""))),""))),""))),LEFT(LEFT(SUBSTITUTE(SUBSTITUTE(SUBSTITUTE(S49,LEFT(S49,SEARCH(",",S49)),""),LEFT(SUBSTITUTE(S49,LEFT(S49,SEARCH(",",S49)),""),SEARCH(",",SUBSTITUTE(S49,LEFT(S49,SEARCH(",",S49)),""))),""),LEFT(SUBSTITUTE(SUBSTITUTE(S49,LEFT(S49,SEARCH(",",S49)),""),LEFT(SUBSTITUTE(S49,LEFT(S49,SEARCH(",",S49)),""),SEARCH(",",SUBSTITUTE(S49,LEFT(S49,SEARCH(",",S49)),""))),""),SEARCH(",",SUBSTITUTE(SUBSTITUTE(S49,LEFT(S49,SEARCH(",",S49)),""),LEFT(SUBSTITUTE(S49,LEFT(S49,SEARCH(",",S49)),""),SEARCH(",",SUBSTITUTE(S49,LEFT(S49,SEARCH(",",S49)),""))),""))),""),SEARCH(")",SUBSTITUTE(SUBSTITUTE(SUBSTITUTE(S49,LEFT(S49,SEARCH(",",S49)),""),LEFT(SUBSTITUTE(S49,LEFT(S49,SEARCH(",",S49)),""),SEARCH(",",SUBSTITUTE(S49,LEFT(S49,SEARCH(",",S49)),""))),""),LEFT(SUBSTITUTE(SUBSTITUTE(S49,LEFT(S49,SEARCH(",",S49)),""),LEFT(SUBSTITUTE(S49,LEFT(S49,SEARCH(",",S49)),""),SEARCH(",",SUBSTITUTE(S49,LEFT(S49,SEARCH(",",S49)),""))),""),SEARCH(",",SUBSTITUTE(SUBSTITUTE(S49,LEFT(S49,SEARCH(",",S49)),""),LEFT(SUBSTITUTE(S49,LEFT(S49,SEARCH(",",S49)),""),SEARCH(",",SUBSTITUTE(S49,LEFT(S49,SEARCH(",",S49)),""))),""))),""))),SEARCH("'",LEFT(SUBSTITUTE(SUBSTITUTE(SUBSTITUTE(S49,LEFT(S49,SEARCH(",",S49)),""),LEFT(SUBSTITUTE(S49,LEFT(S49,SEARCH(",",S49)),""),SEARCH(",",SUBSTITUTE(S49,LEFT(S49,SEARCH(",",S49)),""))),""),LEFT(SUBSTITUTE(SUBSTITUTE(S49,LEFT(S49,SEARCH(",",S49)),""),LEFT(SUBSTITUTE(S49,LEFT(S49,SEARCH(",",S49)),""),SEARCH(",",SUBSTITUTE(S49,LEFT(S49,SEARCH(",",S49)),""))),""),SEARCH(",",SUBSTITUTE(SUBSTITUTE(S49,LEFT(S49,SEARCH(",",S49)),""),LEFT(SUBSTITUTE(S49,LEFT(S49,SEARCH(",",S49)),""),SEARCH(",",SUBSTITUTE(S49,LEFT(S49,SEARCH(",",S49)),""))),""))),""),SEARCH(")",SUBSTITUTE(SUBSTITUTE(SUBSTITUTE(S49,LEFT(S49,SEARCH(",",S49)),""),LEFT(SUBSTITUTE(S49,LEFT(S49,SEARCH(",",S49)),""),SEARCH(",",SUBSTITUTE(S49,LEFT(S49,SEARCH(",",S49)),""))),""),LEFT(SUBSTITUTE(SUBSTITUTE(S49,LEFT(S49,SEARCH(",",S49)),""),LEFT(SUBSTITUTE(S49,LEFT(S49,SEARCH(",",S49)),""),SEARCH(",",SUBSTITUTE(S49,LEFT(S49,SEARCH(",",S49)),""))),""),SEARCH(",",SUBSTITUTE(SUBSTITUTE(S49,LEFT(S49,SEARCH(",",S49)),""),LEFT(SUBSTITUTE(S49,LEFT(S49,SEARCH(",",S49)),""),SEARCH(",",SUBSTITUTE(S49,LEFT(S49,SEARCH(",",S49)),""))),""))),""))))),""),")",""),VLOOKUP(M49,Breachs!B:D,3,FALSE)),"")</f>
        <v/>
      </c>
      <c r="S49" s="108" t="e">
        <f t="shared" si="14"/>
        <v>#VALUE!</v>
      </c>
      <c r="T49" s="108" t="str">
        <f>IF(F49="","",IF(ISNUMBER(FIND("'",I49)),VLOOKUP(SUBSTITUTE(RIGHT(LEFT(I49,SEARCH("'",I49)),5)," '",""),Breachs!P:Q,2,FALSE),VLOOKUP(I49,Breachs!B:D,2,FALSE)))</f>
        <v>Junho</v>
      </c>
      <c r="U49" s="108" t="str">
        <f>IF(G49&lt;2,"",IF(ISNUMBER(FIND("'",J49)),VLOOKUP(SUBSTITUTE(RIGHT(LEFT(J49,SEARCH("'",J49)),5)," '",""),Breachs!P:Q,2,FALSE),VLOOKUP(J49,Breachs!B:D,2,FALSE)))</f>
        <v/>
      </c>
      <c r="V49" s="107" t="str">
        <f>IF(G49&lt;3,"",IF(ISNUMBER(FIND("'",K49)),VLOOKUP(SUBSTITUTE(RIGHT(LEFT(K49,SEARCH("'",K49)),5)," '",""),Breachs!P:Q,2,FALSE),VLOOKUP(K49,Breachs!B:D,2,FALSE)))</f>
        <v/>
      </c>
      <c r="W49" s="107" t="str">
        <f>IF(G49&lt;4,"",IF(ISNUMBER(FIND("'",L49)),VLOOKUP(SUBSTITUTE(RIGHT(LEFT(L49,SEARCH("'",L49)),5)," '",""),Breachs!P:Q,2,FALSE),VLOOKUP(L49,Breachs!B:D,2,FALSE)))</f>
        <v/>
      </c>
      <c r="X49" s="107" t="str">
        <f>IF(G49&lt;5,"",IF(ISNUMBER(FIND("'",M49)),VLOOKUP(SUBSTITUTE(RIGHT(LEFT(M49,SEARCH("'",M49)),5)," '",""),Breachs!P:Q,2,FALSE),VLOOKUP(M49,Breachs!B:D,2,FALSE)))</f>
        <v/>
      </c>
      <c r="Y49" s="34" t="str">
        <f>IFERROR(VLOOKUP(B49,BGU!A:B,2),"")</f>
        <v>ELEANA BUCHLI</v>
      </c>
      <c r="Z49" s="34" t="str">
        <f>TEXT(IFERROR(VLOOKUP(B49,BGU!A:C,3),""),"0000-000-000-0000")</f>
        <v>0917-000-000-0000</v>
      </c>
      <c r="AA49" s="34" t="str">
        <f t="shared" si="15"/>
        <v>0917</v>
      </c>
      <c r="AB49" s="34" t="str">
        <f>IFERROR(VLOOKUP(B49,BGU!A:F,6),"")</f>
        <v>00000</v>
      </c>
      <c r="AC49" s="34" t="str">
        <f>IFERROR(VLOOKUP(B49,BGU!A:G,7),"")</f>
        <v>SEM FUNCAO</v>
      </c>
      <c r="AD49" s="34" t="str">
        <f t="shared" si="16"/>
        <v>000</v>
      </c>
    </row>
    <row r="50" spans="1:30" ht="15" customHeight="1" x14ac:dyDescent="0.25">
      <c r="A50" s="33" t="s">
        <v>333</v>
      </c>
      <c r="B50" s="34" t="s">
        <v>289</v>
      </c>
      <c r="C50" s="33" t="s">
        <v>120</v>
      </c>
      <c r="D50" s="34" t="s">
        <v>362</v>
      </c>
      <c r="E50" s="34" t="s">
        <v>322</v>
      </c>
      <c r="F50" s="33" t="s">
        <v>6</v>
      </c>
      <c r="G50" s="31">
        <f t="shared" si="10"/>
        <v>1</v>
      </c>
      <c r="H50" s="31" t="b">
        <f t="shared" si="7"/>
        <v>0</v>
      </c>
      <c r="I50" s="105" t="str">
        <f t="shared" si="8"/>
        <v>Modern Business Solutions</v>
      </c>
      <c r="J50" s="105" t="str">
        <f t="shared" si="17"/>
        <v/>
      </c>
      <c r="K50" s="106" t="str">
        <f t="shared" si="11"/>
        <v/>
      </c>
      <c r="L50" s="106" t="str">
        <f t="shared" si="12"/>
        <v/>
      </c>
      <c r="M50" s="105" t="str">
        <f t="shared" si="13"/>
        <v/>
      </c>
      <c r="N50" s="107">
        <f>IF(F50="","",IF(ISNUMBER(FIND(")",I50)),"20"&amp;SUBSTITUTE(RIGHT(SUBSTITUTE(LEFT(F50,SEARCH(")",F50)),LEFT(LEFT(F50,SEARCH(")",F50)),SEARCH("(",LEFT(F50,SEARCH(")",F50)))),""),3),")",""),VLOOKUP(I50,Breachs!B:D,3,FALSE)))</f>
        <v>2016</v>
      </c>
      <c r="O50" s="108" t="str">
        <f>IF(G50&lt;2,"",IF(G50&gt;2,IF(ISNUMBER(FIND(")",J50)),"20"&amp;SUBSTITUTE(SUBSTITUTE(LEFT(LEFT(SUBSTITUTE(F50,LEFT(F50,SEARCH(",",F50)),""),SEARCH(",",SUBSTITUTE(F50,LEFT(F50,SEARCH(",",F50)),""))),SEARCH(")",LEFT(SUBSTITUTE(F50,LEFT(F50,SEARCH(",",F50)),""),SEARCH(",",SUBSTITUTE(F50,LEFT(F50,SEARCH(",",F50)),""))))),LEFT(LEFT(LEFT(SUBSTITUTE(F50,LEFT(F50,SEARCH(",",F50)),""),SEARCH(",",SUBSTITUTE(F50,LEFT(F50,SEARCH(",",F50)),""))),SEARCH(")",LEFT(SUBSTITUTE(F50,LEFT(F50,SEARCH(",",F50)),""),SEARCH(",",SUBSTITUTE(F50,LEFT(F50,SEARCH(",",F50)),""))))),SEARCH("'",LEFT(LEFT(SUBSTITUTE(F50,LEFT(F50,SEARCH(",",F50)),""),SEARCH(",",SUBSTITUTE(F50,LEFT(F50,SEARCH(",",F50)),""))),SEARCH(")",LEFT(SUBSTITUTE(F50,LEFT(F50,SEARCH(",",F50)),""),SEARCH(",",SUBSTITUTE(F50,LEFT(F50,SEARCH(",",F50)),""))))))),""),")",""),VLOOKUP(J50,Breachs!B:D,3,FALSE)),IF(ISNUMBER(FIND(")",J50)),"20"&amp;SUBSTITUTE(LEFT(SUBSTITUTE(SUBSTITUTE(F50,LEFT(F50,SEARCH(",",F50)),""),LEFT(SUBSTITUTE(F50,LEFT(F50,SEARCH(",",F50)),""),SEARCH("'",SUBSTITUTE(F50,LEFT(F50,SEARCH(",",F50)),""))),""),SEARCH(")",SUBSTITUTE(SUBSTITUTE(F50,LEFT(F50,SEARCH(",",F50)),""),LEFT(SUBSTITUTE(F50,LEFT(F50,SEARCH(",",F50)),""),SEARCH("'",SUBSTITUTE(F50,LEFT(F50,SEARCH(",",F50)),""))),""))),")",""),VLOOKUP(J50,Breachs!B:D,3,FALSE))))</f>
        <v/>
      </c>
      <c r="P50" s="108" t="str">
        <f>IF(G50&lt;3,"",IF(G50&gt;3,IF(ISNUMBER(FIND(")",K50)),"20"&amp;SUBSTITUTE(SUBSTITUTE(LEFT(LEFT(SUBSTITUTE(SUBSTITUTE(F50,LEFT(F50,SEARCH(",",F50)),""),LEFT(SUBSTITUTE(F50,LEFT(F50,SEARCH(",",F50)),""),SEARCH(",",SUBSTITUTE(F50,LEFT(F50,SEARCH(",",F50)),""))),""),SEARCH(",",SUBSTITUTE(SUBSTITUTE(F50,LEFT(F50,SEARCH(",",F50)),""),LEFT(SUBSTITUTE(F50,LEFT(F50,SEARCH(",",F50)),""),SEARCH(",",SUBSTITUTE(F50,LEFT(F50,SEARCH(",",F50)),""))),""))),SEARCH(")",LEFT(SUBSTITUTE(SUBSTITUTE(F50,LEFT(F50,SEARCH(",",F50)),""),LEFT(SUBSTITUTE(F50,LEFT(F50,SEARCH(",",F50)),""),SEARCH(",",SUBSTITUTE(F50,LEFT(F50,SEARCH(",",F50)),""))),""),SEARCH(",",SUBSTITUTE(SUBSTITUTE(F50,LEFT(F50,SEARCH(",",F50)),""),LEFT(SUBSTITUTE(F50,LEFT(F50,SEARCH(",",F50)),""),SEARCH(",",SUBSTITUTE(F50,LEFT(F50,SEARCH(",",F50)),""))),""))))),LEFT(LEFT(LEFT(SUBSTITUTE(SUBSTITUTE(F50,LEFT(F50,SEARCH(",",F50)),""),LEFT(SUBSTITUTE(F50,LEFT(F50,SEARCH(",",F50)),""),SEARCH(",",SUBSTITUTE(F50,LEFT(F50,SEARCH(",",F50)),""))),""),SEARCH(",",SUBSTITUTE(SUBSTITUTE(F50,LEFT(F50,SEARCH(",",F50)),""),LEFT(SUBSTITUTE(F50,LEFT(F50,SEARCH(",",F50)),""),SEARCH(",",SUBSTITUTE(F50,LEFT(F50,SEARCH(",",F50)),""))),""))),SEARCH(")",LEFT(SUBSTITUTE(SUBSTITUTE(F50,LEFT(F50,SEARCH(",",F50)),""),LEFT(SUBSTITUTE(F50,LEFT(F50,SEARCH(",",F50)),""),SEARCH(",",SUBSTITUTE(F50,LEFT(F50,SEARCH(",",F50)),""))),""),SEARCH(",",SUBSTITUTE(SUBSTITUTE(F50,LEFT(F50,SEARCH(",",F50)),""),LEFT(SUBSTITUTE(F50,LEFT(F50,SEARCH(",",F50)),""),SEARCH(",",SUBSTITUTE(F50,LEFT(F50,SEARCH(",",F50)),""))),""))))),SEARCH("'",LEFT(LEFT(SUBSTITUTE(SUBSTITUTE(F50,LEFT(F50,SEARCH(",",F50)),""),LEFT(SUBSTITUTE(F50,LEFT(F50,SEARCH(",",F50)),""),SEARCH(",",SUBSTITUTE(F50,LEFT(F50,SEARCH(",",F50)),""))),""),SEARCH(",",SUBSTITUTE(SUBSTITUTE(F50,LEFT(F50,SEARCH(",",F50)),""),LEFT(SUBSTITUTE(F50,LEFT(F50,SEARCH(",",F50)),""),SEARCH(",",SUBSTITUTE(F50,LEFT(F50,SEARCH(",",F50)),""))),""))),SEARCH(")",LEFT(SUBSTITUTE(SUBSTITUTE(F50,LEFT(F50,SEARCH(",",F50)),""),LEFT(SUBSTITUTE(F50,LEFT(F50,SEARCH(",",F50)),""),SEARCH(",",SUBSTITUTE(F50,LEFT(F50,SEARCH(",",F50)),""))),""),SEARCH(",",SUBSTITUTE(SUBSTITUTE(F50,LEFT(F50,SEARCH(",",F50)),""),LEFT(SUBSTITUTE(F50,LEFT(F50,SEARCH(",",F50)),""),SEARCH(",",SUBSTITUTE(F50,LEFT(F50,SEARCH(",",F50)),""))),""))))))),""),")",""),VLOOKUP(K50,Breachs!B:D,3,FALSE)),IF(ISNUMBER(FIND(")",K50)),"20"&amp;SUBSTITUTE(SUBSTITUTE(LEFT(SUBSTITUTE(SUBSTITUTE(F50,LEFT(F50,SEARCH(",",F50)),""),LEFT(SUBSTITUTE(F50,LEFT(F50,SEARCH(",",F50)),""),SEARCH(",",SUBSTITUTE(F50,LEFT(F50,SEARCH(",",F50)),""))),""),SEARCH(")",SUBSTITUTE(SUBSTITUTE(F50,LEFT(F50,SEARCH(",",F50)),""),LEFT(SUBSTITUTE(F50,LEFT(F50,SEARCH(",",F50)),""),SEARCH(",",SUBSTITUTE(F50,LEFT(F50,SEARCH(",",F50)),""))),""))),LEFT(LEFT(SUBSTITUTE(SUBSTITUTE(F50,LEFT(F50,SEARCH(",",F50)),""),LEFT(SUBSTITUTE(F50,LEFT(F50,SEARCH(",",F50)),""),SEARCH(",",SUBSTITUTE(F50,LEFT(F50,SEARCH(",",F50)),""))),""),SEARCH(")",SUBSTITUTE(SUBSTITUTE(F50,LEFT(F50,SEARCH(",",F50)),""),LEFT(SUBSTITUTE(F50,LEFT(F50,SEARCH(",",F50)),""),SEARCH(",",SUBSTITUTE(F50,LEFT(F50,SEARCH(",",F50)),""))),""))),SEARCH("'",LEFT(SUBSTITUTE(SUBSTITUTE(F50,LEFT(F50,SEARCH(",",F50)),""),LEFT(SUBSTITUTE(F50,LEFT(F50,SEARCH(",",F50)),""),SEARCH(",",SUBSTITUTE(F50,LEFT(F50,SEARCH(",",F50)),""))),""),SEARCH(")",SUBSTITUTE(SUBSTITUTE(F50,LEFT(F50,SEARCH(",",F50)),""),LEFT(SUBSTITUTE(F50,LEFT(F50,SEARCH(",",F50)),""),SEARCH(",",SUBSTITUTE(F50,LEFT(F50,SEARCH(",",F50)),""))),""))))),""),")",""),VLOOKUP(K50,Breachs!B:D,3,FALSE))))</f>
        <v/>
      </c>
      <c r="Q50" s="108" t="str">
        <f>IF(G50&lt;4,"",IF(G50&gt;4,IF(ISNUMBER(FIND(")",L50)),"20"&amp;SUBSTITUTE(SUBSTITUTE(LEFT(SUBSTITUTE(SUBSTITUTE(SUBSTITUTE(L50,LEFT(L50,SEARCH(",",L50)),""),LEFT(SUBSTITUTE(L50,LEFT(L50,SEARCH(",",L50)),""),SEARCH(",",SUBSTITUTE(L50,LEFT(L50,SEARCH(",",L50)),""))),""),LEFT(SUBSTITUTE(SUBSTITUTE(L50,LEFT(L50,SEARCH(",",L50)),""),LEFT(SUBSTITUTE(L50,LEFT(L50,SEARCH(",",L50)),""),SEARCH(",",SUBSTITUTE(L50,LEFT(L50,SEARCH(",",L50)),""))),""),SEARCH(",",SUBSTITUTE(SUBSTITUTE(L50,LEFT(L50,SEARCH(",",L50)),""),LEFT(SUBSTITUTE(L50,LEFT(L50,SEARCH(",",L50)),""),SEARCH(",",SUBSTITUTE(L50,LEFT(L50,SEARCH(",",L50)),""))),""))),""),SEARCH(")",SUBSTITUTE(SUBSTITUTE(SUBSTITUTE(L50,LEFT(L50,SEARCH(",",L50)),""),LEFT(SUBSTITUTE(L50,LEFT(L50,SEARCH(",",L50)),""),SEARCH(",",SUBSTITUTE(L50,LEFT(L50,SEARCH(",",L50)),""))),""),LEFT(SUBSTITUTE(SUBSTITUTE(L50,LEFT(L50,SEARCH(",",L50)),""),LEFT(SUBSTITUTE(L50,LEFT(L50,SEARCH(",",L50)),""),SEARCH(",",SUBSTITUTE(L50,LEFT(L50,SEARCH(",",L50)),""))),""),SEARCH(",",SUBSTITUTE(SUBSTITUTE(L50,LEFT(L50,SEARCH(",",L50)),""),LEFT(SUBSTITUTE(L50,LEFT(L50,SEARCH(",",L50)),""),SEARCH(",",SUBSTITUTE(L50,LEFT(L50,SEARCH(",",L50)),""))),""))),""))),LEFT(LEFT(SUBSTITUTE(SUBSTITUTE(SUBSTITUTE(L50,LEFT(L50,SEARCH(",",L50)),""),LEFT(SUBSTITUTE(L50,LEFT(L50,SEARCH(",",L50)),""),SEARCH(",",SUBSTITUTE(L50,LEFT(L50,SEARCH(",",L50)),""))),""),LEFT(SUBSTITUTE(SUBSTITUTE(L50,LEFT(L50,SEARCH(",",L50)),""),LEFT(SUBSTITUTE(L50,LEFT(L50,SEARCH(",",L50)),""),SEARCH(",",SUBSTITUTE(L50,LEFT(L50,SEARCH(",",L50)),""))),""),SEARCH(",",SUBSTITUTE(SUBSTITUTE(L50,LEFT(L50,SEARCH(",",L50)),""),LEFT(SUBSTITUTE(L50,LEFT(L50,SEARCH(",",L50)),""),SEARCH(",",SUBSTITUTE(L50,LEFT(L50,SEARCH(",",L50)),""))),""))),""),SEARCH(")",SUBSTITUTE(SUBSTITUTE(SUBSTITUTE(L50,LEFT(L50,SEARCH(",",L50)),""),LEFT(SUBSTITUTE(L50,LEFT(L50,SEARCH(",",L50)),""),SEARCH(",",SUBSTITUTE(L50,LEFT(L50,SEARCH(",",L50)),""))),""),LEFT(SUBSTITUTE(SUBSTITUTE(L50,LEFT(L50,SEARCH(",",L50)),""),LEFT(SUBSTITUTE(L50,LEFT(L50,SEARCH(",",L50)),""),SEARCH(",",SUBSTITUTE(L50,LEFT(L50,SEARCH(",",L50)),""))),""),SEARCH(",",SUBSTITUTE(SUBSTITUTE(L50,LEFT(L50,SEARCH(",",L50)),""),LEFT(SUBSTITUTE(L50,LEFT(L50,SEARCH(",",L50)),""),SEARCH(",",SUBSTITUTE(L50,LEFT(L50,SEARCH(",",L50)),""))),""))),""))),SEARCH("'",LEFT(SUBSTITUTE(SUBSTITUTE(SUBSTITUTE(L50,LEFT(L50,SEARCH(",",L50)),""),LEFT(SUBSTITUTE(L50,LEFT(L50,SEARCH(",",L50)),""),SEARCH(",",SUBSTITUTE(L50,LEFT(L50,SEARCH(",",L50)),""))),""),LEFT(SUBSTITUTE(SUBSTITUTE(L50,LEFT(L50,SEARCH(",",L50)),""),LEFT(SUBSTITUTE(L50,LEFT(L50,SEARCH(",",L50)),""),SEARCH(",",SUBSTITUTE(L50,LEFT(L50,SEARCH(",",L50)),""))),""),SEARCH(",",SUBSTITUTE(SUBSTITUTE(L50,LEFT(L50,SEARCH(",",L50)),""),LEFT(SUBSTITUTE(L50,LEFT(L50,SEARCH(",",L50)),""),SEARCH(",",SUBSTITUTE(L50,LEFT(L50,SEARCH(",",L50)),""))),""))),""),SEARCH(")",SUBSTITUTE(SUBSTITUTE(SUBSTITUTE(L50,LEFT(L50,SEARCH(",",L50)),""),LEFT(SUBSTITUTE(L50,LEFT(L50,SEARCH(",",L50)),""),SEARCH(",",SUBSTITUTE(L50,LEFT(L50,SEARCH(",",L50)),""))),""),LEFT(SUBSTITUTE(SUBSTITUTE(L50,LEFT(L50,SEARCH(",",L50)),""),LEFT(SUBSTITUTE(L50,LEFT(L50,SEARCH(",",L50)),""),SEARCH(",",SUBSTITUTE(L50,LEFT(L50,SEARCH(",",L50)),""))),""),SEARCH(",",SUBSTITUTE(SUBSTITUTE(L50,LEFT(L50,SEARCH(",",L50)),""),LEFT(SUBSTITUTE(L50,LEFT(L50,SEARCH(",",L50)),""),SEARCH(",",SUBSTITUTE(L50,LEFT(L50,SEARCH(",",L50)),""))),""))),""))))),""),")",""),VLOOKUP(L50,Breachs!B:D,3,FALSE)),IF(ISNUMBER(FIND(")",L50)),"20"&amp;SUBSTITUTE(SUBSTITUTE(LEFT(SUBSTITUTE(SUBSTITUTE(SUBSTITUTE(L50,LEFT(L50,SEARCH(",",L50)),""),LEFT(SUBSTITUTE(L50,LEFT(L50,SEARCH(",",L50)),""),SEARCH(",",SUBSTITUTE(L50,LEFT(L50,SEARCH(",",L50)),""))),""),LEFT(SUBSTITUTE(SUBSTITUTE(L50,LEFT(L50,SEARCH(",",L50)),""),LEFT(SUBSTITUTE(L50,LEFT(L50,SEARCH(",",L50)),""),SEARCH(",",SUBSTITUTE(L50,LEFT(L50,SEARCH(",",L50)),""))),""),SEARCH(",",SUBSTITUTE(SUBSTITUTE(L50,LEFT(L50,SEARCH(",",L50)),""),LEFT(SUBSTITUTE(L50,LEFT(L50,SEARCH(",",L50)),""),SEARCH(",",SUBSTITUTE(L50,LEFT(L50,SEARCH(",",L50)),""))),""))),""),SEARCH(")",SUBSTITUTE(SUBSTITUTE(SUBSTITUTE(L50,LEFT(L50,SEARCH(",",L50)),""),LEFT(SUBSTITUTE(L50,LEFT(L50,SEARCH(",",L50)),""),SEARCH(",",SUBSTITUTE(L50,LEFT(L50,SEARCH(",",L50)),""))),""),LEFT(SUBSTITUTE(SUBSTITUTE(L50,LEFT(L50,SEARCH(",",L50)),""),LEFT(SUBSTITUTE(L50,LEFT(L50,SEARCH(",",L50)),""),SEARCH(",",SUBSTITUTE(L50,LEFT(L50,SEARCH(",",L50)),""))),""),SEARCH(",",SUBSTITUTE(SUBSTITUTE(L50,LEFT(L50,SEARCH(",",L50)),""),LEFT(SUBSTITUTE(L50,LEFT(L50,SEARCH(",",L50)),""),SEARCH(",",SUBSTITUTE(L50,LEFT(L50,SEARCH(",",L50)),""))),""))),""))),LEFT(LEFT(SUBSTITUTE(SUBSTITUTE(SUBSTITUTE(L50,LEFT(L50,SEARCH(",",L50)),""),LEFT(SUBSTITUTE(L50,LEFT(L50,SEARCH(",",L50)),""),SEARCH(",",SUBSTITUTE(L50,LEFT(L50,SEARCH(",",L50)),""))),""),LEFT(SUBSTITUTE(SUBSTITUTE(L50,LEFT(L50,SEARCH(",",L50)),""),LEFT(SUBSTITUTE(L50,LEFT(L50,SEARCH(",",L50)),""),SEARCH(",",SUBSTITUTE(L50,LEFT(L50,SEARCH(",",L50)),""))),""),SEARCH(",",SUBSTITUTE(SUBSTITUTE(L50,LEFT(L50,SEARCH(",",L50)),""),LEFT(SUBSTITUTE(L50,LEFT(L50,SEARCH(",",L50)),""),SEARCH(",",SUBSTITUTE(L50,LEFT(L50,SEARCH(",",L50)),""))),""))),""),SEARCH(")",SUBSTITUTE(SUBSTITUTE(SUBSTITUTE(L50,LEFT(L50,SEARCH(",",L50)),""),LEFT(SUBSTITUTE(L50,LEFT(L50,SEARCH(",",L50)),""),SEARCH(",",SUBSTITUTE(L50,LEFT(L50,SEARCH(",",L50)),""))),""),LEFT(SUBSTITUTE(SUBSTITUTE(L50,LEFT(L50,SEARCH(",",L50)),""),LEFT(SUBSTITUTE(L50,LEFT(L50,SEARCH(",",L50)),""),SEARCH(",",SUBSTITUTE(L50,LEFT(L50,SEARCH(",",L50)),""))),""),SEARCH(",",SUBSTITUTE(SUBSTITUTE(L50,LEFT(L50,SEARCH(",",L50)),""),LEFT(SUBSTITUTE(L50,LEFT(L50,SEARCH(",",L50)),""),SEARCH(",",SUBSTITUTE(L50,LEFT(L50,SEARCH(",",L50)),""))),""))),""))),SEARCH("'",LEFT(SUBSTITUTE(SUBSTITUTE(SUBSTITUTE(L50,LEFT(L50,SEARCH(",",L50)),""),LEFT(SUBSTITUTE(L50,LEFT(L50,SEARCH(",",L50)),""),SEARCH(",",SUBSTITUTE(L50,LEFT(L50,SEARCH(",",L50)),""))),""),LEFT(SUBSTITUTE(SUBSTITUTE(L50,LEFT(L50,SEARCH(",",L50)),""),LEFT(SUBSTITUTE(L50,LEFT(L50,SEARCH(",",L50)),""),SEARCH(",",SUBSTITUTE(L50,LEFT(L50,SEARCH(",",L50)),""))),""),SEARCH(",",SUBSTITUTE(SUBSTITUTE(L50,LEFT(L50,SEARCH(",",L50)),""),LEFT(SUBSTITUTE(L50,LEFT(L50,SEARCH(",",L50)),""),SEARCH(",",SUBSTITUTE(L50,LEFT(L50,SEARCH(",",L50)),""))),""))),""),SEARCH(")",SUBSTITUTE(SUBSTITUTE(SUBSTITUTE(L50,LEFT(L50,SEARCH(",",L50)),""),LEFT(SUBSTITUTE(L50,LEFT(L50,SEARCH(",",L50)),""),SEARCH(",",SUBSTITUTE(L50,LEFT(L50,SEARCH(",",L50)),""))),""),LEFT(SUBSTITUTE(SUBSTITUTE(L50,LEFT(L50,SEARCH(",",L50)),""),LEFT(SUBSTITUTE(L50,LEFT(L50,SEARCH(",",L50)),""),SEARCH(",",SUBSTITUTE(L50,LEFT(L50,SEARCH(",",L50)),""))),""),SEARCH(",",SUBSTITUTE(SUBSTITUTE(L50,LEFT(L50,SEARCH(",",L50)),""),LEFT(SUBSTITUTE(L50,LEFT(L50,SEARCH(",",L50)),""),SEARCH(",",SUBSTITUTE(L50,LEFT(L50,SEARCH(",",L50)),""))),""))),""))))),""),")",""),VLOOKUP(L50,Breachs!B:D,3,FALSE))))</f>
        <v/>
      </c>
      <c r="R50" s="108" t="str">
        <f>IF(G50=5,IF(ISNUMBER(FIND(")",M50)),"20"&amp;SUBSTITUTE(SUBSTITUTE(LEFT(SUBSTITUTE(SUBSTITUTE(SUBSTITUTE(S50,LEFT(S50,SEARCH(",",S50)),""),LEFT(SUBSTITUTE(S50,LEFT(S50,SEARCH(",",S50)),""),SEARCH(",",SUBSTITUTE(S50,LEFT(S50,SEARCH(",",S50)),""))),""),LEFT(SUBSTITUTE(SUBSTITUTE(S50,LEFT(S50,SEARCH(",",S50)),""),LEFT(SUBSTITUTE(S50,LEFT(S50,SEARCH(",",S50)),""),SEARCH(",",SUBSTITUTE(S50,LEFT(S50,SEARCH(",",S50)),""))),""),SEARCH(",",SUBSTITUTE(SUBSTITUTE(S50,LEFT(S50,SEARCH(",",S50)),""),LEFT(SUBSTITUTE(S50,LEFT(S50,SEARCH(",",S50)),""),SEARCH(",",SUBSTITUTE(S50,LEFT(S50,SEARCH(",",S50)),""))),""))),""),SEARCH(")",SUBSTITUTE(SUBSTITUTE(SUBSTITUTE(S50,LEFT(S50,SEARCH(",",S50)),""),LEFT(SUBSTITUTE(S50,LEFT(S50,SEARCH(",",S50)),""),SEARCH(",",SUBSTITUTE(S50,LEFT(S50,SEARCH(",",S50)),""))),""),LEFT(SUBSTITUTE(SUBSTITUTE(S50,LEFT(S50,SEARCH(",",S50)),""),LEFT(SUBSTITUTE(S50,LEFT(S50,SEARCH(",",S50)),""),SEARCH(",",SUBSTITUTE(S50,LEFT(S50,SEARCH(",",S50)),""))),""),SEARCH(",",SUBSTITUTE(SUBSTITUTE(S50,LEFT(S50,SEARCH(",",S50)),""),LEFT(SUBSTITUTE(S50,LEFT(S50,SEARCH(",",S50)),""),SEARCH(",",SUBSTITUTE(S50,LEFT(S50,SEARCH(",",S50)),""))),""))),""))),LEFT(LEFT(SUBSTITUTE(SUBSTITUTE(SUBSTITUTE(S50,LEFT(S50,SEARCH(",",S50)),""),LEFT(SUBSTITUTE(S50,LEFT(S50,SEARCH(",",S50)),""),SEARCH(",",SUBSTITUTE(S50,LEFT(S50,SEARCH(",",S50)),""))),""),LEFT(SUBSTITUTE(SUBSTITUTE(S50,LEFT(S50,SEARCH(",",S50)),""),LEFT(SUBSTITUTE(S50,LEFT(S50,SEARCH(",",S50)),""),SEARCH(",",SUBSTITUTE(S50,LEFT(S50,SEARCH(",",S50)),""))),""),SEARCH(",",SUBSTITUTE(SUBSTITUTE(S50,LEFT(S50,SEARCH(",",S50)),""),LEFT(SUBSTITUTE(S50,LEFT(S50,SEARCH(",",S50)),""),SEARCH(",",SUBSTITUTE(S50,LEFT(S50,SEARCH(",",S50)),""))),""))),""),SEARCH(")",SUBSTITUTE(SUBSTITUTE(SUBSTITUTE(S50,LEFT(S50,SEARCH(",",S50)),""),LEFT(SUBSTITUTE(S50,LEFT(S50,SEARCH(",",S50)),""),SEARCH(",",SUBSTITUTE(S50,LEFT(S50,SEARCH(",",S50)),""))),""),LEFT(SUBSTITUTE(SUBSTITUTE(S50,LEFT(S50,SEARCH(",",S50)),""),LEFT(SUBSTITUTE(S50,LEFT(S50,SEARCH(",",S50)),""),SEARCH(",",SUBSTITUTE(S50,LEFT(S50,SEARCH(",",S50)),""))),""),SEARCH(",",SUBSTITUTE(SUBSTITUTE(S50,LEFT(S50,SEARCH(",",S50)),""),LEFT(SUBSTITUTE(S50,LEFT(S50,SEARCH(",",S50)),""),SEARCH(",",SUBSTITUTE(S50,LEFT(S50,SEARCH(",",S50)),""))),""))),""))),SEARCH("'",LEFT(SUBSTITUTE(SUBSTITUTE(SUBSTITUTE(S50,LEFT(S50,SEARCH(",",S50)),""),LEFT(SUBSTITUTE(S50,LEFT(S50,SEARCH(",",S50)),""),SEARCH(",",SUBSTITUTE(S50,LEFT(S50,SEARCH(",",S50)),""))),""),LEFT(SUBSTITUTE(SUBSTITUTE(S50,LEFT(S50,SEARCH(",",S50)),""),LEFT(SUBSTITUTE(S50,LEFT(S50,SEARCH(",",S50)),""),SEARCH(",",SUBSTITUTE(S50,LEFT(S50,SEARCH(",",S50)),""))),""),SEARCH(",",SUBSTITUTE(SUBSTITUTE(S50,LEFT(S50,SEARCH(",",S50)),""),LEFT(SUBSTITUTE(S50,LEFT(S50,SEARCH(",",S50)),""),SEARCH(",",SUBSTITUTE(S50,LEFT(S50,SEARCH(",",S50)),""))),""))),""),SEARCH(")",SUBSTITUTE(SUBSTITUTE(SUBSTITUTE(S50,LEFT(S50,SEARCH(",",S50)),""),LEFT(SUBSTITUTE(S50,LEFT(S50,SEARCH(",",S50)),""),SEARCH(",",SUBSTITUTE(S50,LEFT(S50,SEARCH(",",S50)),""))),""),LEFT(SUBSTITUTE(SUBSTITUTE(S50,LEFT(S50,SEARCH(",",S50)),""),LEFT(SUBSTITUTE(S50,LEFT(S50,SEARCH(",",S50)),""),SEARCH(",",SUBSTITUTE(S50,LEFT(S50,SEARCH(",",S50)),""))),""),SEARCH(",",SUBSTITUTE(SUBSTITUTE(S50,LEFT(S50,SEARCH(",",S50)),""),LEFT(SUBSTITUTE(S50,LEFT(S50,SEARCH(",",S50)),""),SEARCH(",",SUBSTITUTE(S50,LEFT(S50,SEARCH(",",S50)),""))),""))),""))))),""),")",""),VLOOKUP(M50,Breachs!B:D,3,FALSE)),"")</f>
        <v/>
      </c>
      <c r="S50" s="108" t="e">
        <f t="shared" si="14"/>
        <v>#VALUE!</v>
      </c>
      <c r="T50" s="108" t="str">
        <f>IF(F50="","",IF(ISNUMBER(FIND("'",I50)),VLOOKUP(SUBSTITUTE(RIGHT(LEFT(I50,SEARCH("'",I50)),5)," '",""),Breachs!P:Q,2,FALSE),VLOOKUP(I50,Breachs!B:D,2,FALSE)))</f>
        <v>Outubro</v>
      </c>
      <c r="U50" s="108" t="str">
        <f>IF(G50&lt;2,"",IF(ISNUMBER(FIND("'",J50)),VLOOKUP(SUBSTITUTE(RIGHT(LEFT(J50,SEARCH("'",J50)),5)," '",""),Breachs!P:Q,2,FALSE),VLOOKUP(J50,Breachs!B:D,2,FALSE)))</f>
        <v/>
      </c>
      <c r="V50" s="107" t="str">
        <f>IF(G50&lt;3,"",IF(ISNUMBER(FIND("'",K50)),VLOOKUP(SUBSTITUTE(RIGHT(LEFT(K50,SEARCH("'",K50)),5)," '",""),Breachs!P:Q,2,FALSE),VLOOKUP(K50,Breachs!B:D,2,FALSE)))</f>
        <v/>
      </c>
      <c r="W50" s="107" t="str">
        <f>IF(G50&lt;4,"",IF(ISNUMBER(FIND("'",L50)),VLOOKUP(SUBSTITUTE(RIGHT(LEFT(L50,SEARCH("'",L50)),5)," '",""),Breachs!P:Q,2,FALSE),VLOOKUP(L50,Breachs!B:D,2,FALSE)))</f>
        <v/>
      </c>
      <c r="X50" s="107" t="str">
        <f>IF(G50&lt;5,"",IF(ISNUMBER(FIND("'",M50)),VLOOKUP(SUBSTITUTE(RIGHT(LEFT(M50,SEARCH("'",M50)),5)," '",""),Breachs!P:Q,2,FALSE),VLOOKUP(M50,Breachs!B:D,2,FALSE)))</f>
        <v/>
      </c>
      <c r="Y50" s="34" t="str">
        <f>IFERROR(VLOOKUP(B50,BGU!A:B,2),"")</f>
        <v>NILSE DE FATIMA MAGRI CAUDURO</v>
      </c>
      <c r="Z50" s="34" t="str">
        <f>TEXT(IFERROR(VLOOKUP(B50,BGU!A:C,3),""),"0000-000-000-0000")</f>
        <v>0304-000-000-0000</v>
      </c>
      <c r="AA50" s="34" t="str">
        <f t="shared" si="15"/>
        <v>0304</v>
      </c>
      <c r="AB50" s="34" t="str">
        <f>IFERROR(VLOOKUP(B50,BGU!A:F,6),"")</f>
        <v>00000</v>
      </c>
      <c r="AC50" s="34" t="str">
        <f>IFERROR(VLOOKUP(B50,BGU!A:G,7),"")</f>
        <v>SEM FUNCAO</v>
      </c>
      <c r="AD50" s="34" t="str">
        <f t="shared" si="16"/>
        <v>000</v>
      </c>
    </row>
    <row r="51" spans="1:30" ht="15" customHeight="1" x14ac:dyDescent="0.25">
      <c r="A51" s="33" t="s">
        <v>333</v>
      </c>
      <c r="B51" s="33" t="s">
        <v>8398</v>
      </c>
      <c r="C51" s="33" t="s">
        <v>27951</v>
      </c>
      <c r="F51" s="33" t="s">
        <v>27962</v>
      </c>
      <c r="G51" s="31">
        <f t="shared" si="10"/>
        <v>1</v>
      </c>
      <c r="H51" s="31" t="b">
        <f t="shared" si="7"/>
        <v>0</v>
      </c>
      <c r="I51" s="105" t="str">
        <f t="shared" si="8"/>
        <v>Anti Public Combo List</v>
      </c>
      <c r="J51" s="105" t="str">
        <f t="shared" si="17"/>
        <v/>
      </c>
      <c r="K51" s="106" t="str">
        <f t="shared" si="11"/>
        <v/>
      </c>
      <c r="L51" s="106" t="str">
        <f t="shared" si="12"/>
        <v/>
      </c>
      <c r="M51" s="105" t="str">
        <f t="shared" si="13"/>
        <v/>
      </c>
      <c r="N51" s="107">
        <f>IF(F51="","",IF(ISNUMBER(FIND(")",I51)),"20"&amp;SUBSTITUTE(RIGHT(SUBSTITUTE(LEFT(F51,SEARCH(")",F51)),LEFT(LEFT(F51,SEARCH(")",F51)),SEARCH("(",LEFT(F51,SEARCH(")",F51)))),""),3),")",""),VLOOKUP(I51,Breachs!B:D,3,FALSE)))</f>
        <v>2016</v>
      </c>
      <c r="O51" s="108" t="str">
        <f>IF(G51&lt;2,"",IF(G51&gt;2,IF(ISNUMBER(FIND(")",J51)),"20"&amp;SUBSTITUTE(SUBSTITUTE(LEFT(LEFT(SUBSTITUTE(F51,LEFT(F51,SEARCH(",",F51)),""),SEARCH(",",SUBSTITUTE(F51,LEFT(F51,SEARCH(",",F51)),""))),SEARCH(")",LEFT(SUBSTITUTE(F51,LEFT(F51,SEARCH(",",F51)),""),SEARCH(",",SUBSTITUTE(F51,LEFT(F51,SEARCH(",",F51)),""))))),LEFT(LEFT(LEFT(SUBSTITUTE(F51,LEFT(F51,SEARCH(",",F51)),""),SEARCH(",",SUBSTITUTE(F51,LEFT(F51,SEARCH(",",F51)),""))),SEARCH(")",LEFT(SUBSTITUTE(F51,LEFT(F51,SEARCH(",",F51)),""),SEARCH(",",SUBSTITUTE(F51,LEFT(F51,SEARCH(",",F51)),""))))),SEARCH("'",LEFT(LEFT(SUBSTITUTE(F51,LEFT(F51,SEARCH(",",F51)),""),SEARCH(",",SUBSTITUTE(F51,LEFT(F51,SEARCH(",",F51)),""))),SEARCH(")",LEFT(SUBSTITUTE(F51,LEFT(F51,SEARCH(",",F51)),""),SEARCH(",",SUBSTITUTE(F51,LEFT(F51,SEARCH(",",F51)),""))))))),""),")",""),VLOOKUP(J51,Breachs!B:D,3,FALSE)),IF(ISNUMBER(FIND(")",J51)),"20"&amp;SUBSTITUTE(LEFT(SUBSTITUTE(SUBSTITUTE(F51,LEFT(F51,SEARCH(",",F51)),""),LEFT(SUBSTITUTE(F51,LEFT(F51,SEARCH(",",F51)),""),SEARCH("'",SUBSTITUTE(F51,LEFT(F51,SEARCH(",",F51)),""))),""),SEARCH(")",SUBSTITUTE(SUBSTITUTE(F51,LEFT(F51,SEARCH(",",F51)),""),LEFT(SUBSTITUTE(F51,LEFT(F51,SEARCH(",",F51)),""),SEARCH("'",SUBSTITUTE(F51,LEFT(F51,SEARCH(",",F51)),""))),""))),")",""),VLOOKUP(J51,Breachs!B:D,3,FALSE))))</f>
        <v/>
      </c>
      <c r="P51" s="108" t="str">
        <f>IF(G51&lt;3,"",IF(G51&gt;3,IF(ISNUMBER(FIND(")",K51)),"20"&amp;SUBSTITUTE(SUBSTITUTE(LEFT(LEFT(SUBSTITUTE(SUBSTITUTE(F51,LEFT(F51,SEARCH(",",F51)),""),LEFT(SUBSTITUTE(F51,LEFT(F51,SEARCH(",",F51)),""),SEARCH(",",SUBSTITUTE(F51,LEFT(F51,SEARCH(",",F51)),""))),""),SEARCH(",",SUBSTITUTE(SUBSTITUTE(F51,LEFT(F51,SEARCH(",",F51)),""),LEFT(SUBSTITUTE(F51,LEFT(F51,SEARCH(",",F51)),""),SEARCH(",",SUBSTITUTE(F51,LEFT(F51,SEARCH(",",F51)),""))),""))),SEARCH(")",LEFT(SUBSTITUTE(SUBSTITUTE(F51,LEFT(F51,SEARCH(",",F51)),""),LEFT(SUBSTITUTE(F51,LEFT(F51,SEARCH(",",F51)),""),SEARCH(",",SUBSTITUTE(F51,LEFT(F51,SEARCH(",",F51)),""))),""),SEARCH(",",SUBSTITUTE(SUBSTITUTE(F51,LEFT(F51,SEARCH(",",F51)),""),LEFT(SUBSTITUTE(F51,LEFT(F51,SEARCH(",",F51)),""),SEARCH(",",SUBSTITUTE(F51,LEFT(F51,SEARCH(",",F51)),""))),""))))),LEFT(LEFT(LEFT(SUBSTITUTE(SUBSTITUTE(F51,LEFT(F51,SEARCH(",",F51)),""),LEFT(SUBSTITUTE(F51,LEFT(F51,SEARCH(",",F51)),""),SEARCH(",",SUBSTITUTE(F51,LEFT(F51,SEARCH(",",F51)),""))),""),SEARCH(",",SUBSTITUTE(SUBSTITUTE(F51,LEFT(F51,SEARCH(",",F51)),""),LEFT(SUBSTITUTE(F51,LEFT(F51,SEARCH(",",F51)),""),SEARCH(",",SUBSTITUTE(F51,LEFT(F51,SEARCH(",",F51)),""))),""))),SEARCH(")",LEFT(SUBSTITUTE(SUBSTITUTE(F51,LEFT(F51,SEARCH(",",F51)),""),LEFT(SUBSTITUTE(F51,LEFT(F51,SEARCH(",",F51)),""),SEARCH(",",SUBSTITUTE(F51,LEFT(F51,SEARCH(",",F51)),""))),""),SEARCH(",",SUBSTITUTE(SUBSTITUTE(F51,LEFT(F51,SEARCH(",",F51)),""),LEFT(SUBSTITUTE(F51,LEFT(F51,SEARCH(",",F51)),""),SEARCH(",",SUBSTITUTE(F51,LEFT(F51,SEARCH(",",F51)),""))),""))))),SEARCH("'",LEFT(LEFT(SUBSTITUTE(SUBSTITUTE(F51,LEFT(F51,SEARCH(",",F51)),""),LEFT(SUBSTITUTE(F51,LEFT(F51,SEARCH(",",F51)),""),SEARCH(",",SUBSTITUTE(F51,LEFT(F51,SEARCH(",",F51)),""))),""),SEARCH(",",SUBSTITUTE(SUBSTITUTE(F51,LEFT(F51,SEARCH(",",F51)),""),LEFT(SUBSTITUTE(F51,LEFT(F51,SEARCH(",",F51)),""),SEARCH(",",SUBSTITUTE(F51,LEFT(F51,SEARCH(",",F51)),""))),""))),SEARCH(")",LEFT(SUBSTITUTE(SUBSTITUTE(F51,LEFT(F51,SEARCH(",",F51)),""),LEFT(SUBSTITUTE(F51,LEFT(F51,SEARCH(",",F51)),""),SEARCH(",",SUBSTITUTE(F51,LEFT(F51,SEARCH(",",F51)),""))),""),SEARCH(",",SUBSTITUTE(SUBSTITUTE(F51,LEFT(F51,SEARCH(",",F51)),""),LEFT(SUBSTITUTE(F51,LEFT(F51,SEARCH(",",F51)),""),SEARCH(",",SUBSTITUTE(F51,LEFT(F51,SEARCH(",",F51)),""))),""))))))),""),")",""),VLOOKUP(K51,Breachs!B:D,3,FALSE)),IF(ISNUMBER(FIND(")",K51)),"20"&amp;SUBSTITUTE(SUBSTITUTE(LEFT(SUBSTITUTE(SUBSTITUTE(F51,LEFT(F51,SEARCH(",",F51)),""),LEFT(SUBSTITUTE(F51,LEFT(F51,SEARCH(",",F51)),""),SEARCH(",",SUBSTITUTE(F51,LEFT(F51,SEARCH(",",F51)),""))),""),SEARCH(")",SUBSTITUTE(SUBSTITUTE(F51,LEFT(F51,SEARCH(",",F51)),""),LEFT(SUBSTITUTE(F51,LEFT(F51,SEARCH(",",F51)),""),SEARCH(",",SUBSTITUTE(F51,LEFT(F51,SEARCH(",",F51)),""))),""))),LEFT(LEFT(SUBSTITUTE(SUBSTITUTE(F51,LEFT(F51,SEARCH(",",F51)),""),LEFT(SUBSTITUTE(F51,LEFT(F51,SEARCH(",",F51)),""),SEARCH(",",SUBSTITUTE(F51,LEFT(F51,SEARCH(",",F51)),""))),""),SEARCH(")",SUBSTITUTE(SUBSTITUTE(F51,LEFT(F51,SEARCH(",",F51)),""),LEFT(SUBSTITUTE(F51,LEFT(F51,SEARCH(",",F51)),""),SEARCH(",",SUBSTITUTE(F51,LEFT(F51,SEARCH(",",F51)),""))),""))),SEARCH("'",LEFT(SUBSTITUTE(SUBSTITUTE(F51,LEFT(F51,SEARCH(",",F51)),""),LEFT(SUBSTITUTE(F51,LEFT(F51,SEARCH(",",F51)),""),SEARCH(",",SUBSTITUTE(F51,LEFT(F51,SEARCH(",",F51)),""))),""),SEARCH(")",SUBSTITUTE(SUBSTITUTE(F51,LEFT(F51,SEARCH(",",F51)),""),LEFT(SUBSTITUTE(F51,LEFT(F51,SEARCH(",",F51)),""),SEARCH(",",SUBSTITUTE(F51,LEFT(F51,SEARCH(",",F51)),""))),""))))),""),")",""),VLOOKUP(K51,Breachs!B:D,3,FALSE))))</f>
        <v/>
      </c>
      <c r="Q51" s="108" t="str">
        <f>IF(G51&lt;4,"",IF(G51&gt;4,IF(ISNUMBER(FIND(")",L51)),"20"&amp;SUBSTITUTE(SUBSTITUTE(LEFT(SUBSTITUTE(SUBSTITUTE(SUBSTITUTE(L51,LEFT(L51,SEARCH(",",L51)),""),LEFT(SUBSTITUTE(L51,LEFT(L51,SEARCH(",",L51)),""),SEARCH(",",SUBSTITUTE(L51,LEFT(L51,SEARCH(",",L51)),""))),""),LEFT(SUBSTITUTE(SUBSTITUTE(L51,LEFT(L51,SEARCH(",",L51)),""),LEFT(SUBSTITUTE(L51,LEFT(L51,SEARCH(",",L51)),""),SEARCH(",",SUBSTITUTE(L51,LEFT(L51,SEARCH(",",L51)),""))),""),SEARCH(",",SUBSTITUTE(SUBSTITUTE(L51,LEFT(L51,SEARCH(",",L51)),""),LEFT(SUBSTITUTE(L51,LEFT(L51,SEARCH(",",L51)),""),SEARCH(",",SUBSTITUTE(L51,LEFT(L51,SEARCH(",",L51)),""))),""))),""),SEARCH(")",SUBSTITUTE(SUBSTITUTE(SUBSTITUTE(L51,LEFT(L51,SEARCH(",",L51)),""),LEFT(SUBSTITUTE(L51,LEFT(L51,SEARCH(",",L51)),""),SEARCH(",",SUBSTITUTE(L51,LEFT(L51,SEARCH(",",L51)),""))),""),LEFT(SUBSTITUTE(SUBSTITUTE(L51,LEFT(L51,SEARCH(",",L51)),""),LEFT(SUBSTITUTE(L51,LEFT(L51,SEARCH(",",L51)),""),SEARCH(",",SUBSTITUTE(L51,LEFT(L51,SEARCH(",",L51)),""))),""),SEARCH(",",SUBSTITUTE(SUBSTITUTE(L51,LEFT(L51,SEARCH(",",L51)),""),LEFT(SUBSTITUTE(L51,LEFT(L51,SEARCH(",",L51)),""),SEARCH(",",SUBSTITUTE(L51,LEFT(L51,SEARCH(",",L51)),""))),""))),""))),LEFT(LEFT(SUBSTITUTE(SUBSTITUTE(SUBSTITUTE(L51,LEFT(L51,SEARCH(",",L51)),""),LEFT(SUBSTITUTE(L51,LEFT(L51,SEARCH(",",L51)),""),SEARCH(",",SUBSTITUTE(L51,LEFT(L51,SEARCH(",",L51)),""))),""),LEFT(SUBSTITUTE(SUBSTITUTE(L51,LEFT(L51,SEARCH(",",L51)),""),LEFT(SUBSTITUTE(L51,LEFT(L51,SEARCH(",",L51)),""),SEARCH(",",SUBSTITUTE(L51,LEFT(L51,SEARCH(",",L51)),""))),""),SEARCH(",",SUBSTITUTE(SUBSTITUTE(L51,LEFT(L51,SEARCH(",",L51)),""),LEFT(SUBSTITUTE(L51,LEFT(L51,SEARCH(",",L51)),""),SEARCH(",",SUBSTITUTE(L51,LEFT(L51,SEARCH(",",L51)),""))),""))),""),SEARCH(")",SUBSTITUTE(SUBSTITUTE(SUBSTITUTE(L51,LEFT(L51,SEARCH(",",L51)),""),LEFT(SUBSTITUTE(L51,LEFT(L51,SEARCH(",",L51)),""),SEARCH(",",SUBSTITUTE(L51,LEFT(L51,SEARCH(",",L51)),""))),""),LEFT(SUBSTITUTE(SUBSTITUTE(L51,LEFT(L51,SEARCH(",",L51)),""),LEFT(SUBSTITUTE(L51,LEFT(L51,SEARCH(",",L51)),""),SEARCH(",",SUBSTITUTE(L51,LEFT(L51,SEARCH(",",L51)),""))),""),SEARCH(",",SUBSTITUTE(SUBSTITUTE(L51,LEFT(L51,SEARCH(",",L51)),""),LEFT(SUBSTITUTE(L51,LEFT(L51,SEARCH(",",L51)),""),SEARCH(",",SUBSTITUTE(L51,LEFT(L51,SEARCH(",",L51)),""))),""))),""))),SEARCH("'",LEFT(SUBSTITUTE(SUBSTITUTE(SUBSTITUTE(L51,LEFT(L51,SEARCH(",",L51)),""),LEFT(SUBSTITUTE(L51,LEFT(L51,SEARCH(",",L51)),""),SEARCH(",",SUBSTITUTE(L51,LEFT(L51,SEARCH(",",L51)),""))),""),LEFT(SUBSTITUTE(SUBSTITUTE(L51,LEFT(L51,SEARCH(",",L51)),""),LEFT(SUBSTITUTE(L51,LEFT(L51,SEARCH(",",L51)),""),SEARCH(",",SUBSTITUTE(L51,LEFT(L51,SEARCH(",",L51)),""))),""),SEARCH(",",SUBSTITUTE(SUBSTITUTE(L51,LEFT(L51,SEARCH(",",L51)),""),LEFT(SUBSTITUTE(L51,LEFT(L51,SEARCH(",",L51)),""),SEARCH(",",SUBSTITUTE(L51,LEFT(L51,SEARCH(",",L51)),""))),""))),""),SEARCH(")",SUBSTITUTE(SUBSTITUTE(SUBSTITUTE(L51,LEFT(L51,SEARCH(",",L51)),""),LEFT(SUBSTITUTE(L51,LEFT(L51,SEARCH(",",L51)),""),SEARCH(",",SUBSTITUTE(L51,LEFT(L51,SEARCH(",",L51)),""))),""),LEFT(SUBSTITUTE(SUBSTITUTE(L51,LEFT(L51,SEARCH(",",L51)),""),LEFT(SUBSTITUTE(L51,LEFT(L51,SEARCH(",",L51)),""),SEARCH(",",SUBSTITUTE(L51,LEFT(L51,SEARCH(",",L51)),""))),""),SEARCH(",",SUBSTITUTE(SUBSTITUTE(L51,LEFT(L51,SEARCH(",",L51)),""),LEFT(SUBSTITUTE(L51,LEFT(L51,SEARCH(",",L51)),""),SEARCH(",",SUBSTITUTE(L51,LEFT(L51,SEARCH(",",L51)),""))),""))),""))))),""),")",""),VLOOKUP(L51,Breachs!B:D,3,FALSE)),IF(ISNUMBER(FIND(")",L51)),"20"&amp;SUBSTITUTE(SUBSTITUTE(LEFT(SUBSTITUTE(SUBSTITUTE(SUBSTITUTE(L51,LEFT(L51,SEARCH(",",L51)),""),LEFT(SUBSTITUTE(L51,LEFT(L51,SEARCH(",",L51)),""),SEARCH(",",SUBSTITUTE(L51,LEFT(L51,SEARCH(",",L51)),""))),""),LEFT(SUBSTITUTE(SUBSTITUTE(L51,LEFT(L51,SEARCH(",",L51)),""),LEFT(SUBSTITUTE(L51,LEFT(L51,SEARCH(",",L51)),""),SEARCH(",",SUBSTITUTE(L51,LEFT(L51,SEARCH(",",L51)),""))),""),SEARCH(",",SUBSTITUTE(SUBSTITUTE(L51,LEFT(L51,SEARCH(",",L51)),""),LEFT(SUBSTITUTE(L51,LEFT(L51,SEARCH(",",L51)),""),SEARCH(",",SUBSTITUTE(L51,LEFT(L51,SEARCH(",",L51)),""))),""))),""),SEARCH(")",SUBSTITUTE(SUBSTITUTE(SUBSTITUTE(L51,LEFT(L51,SEARCH(",",L51)),""),LEFT(SUBSTITUTE(L51,LEFT(L51,SEARCH(",",L51)),""),SEARCH(",",SUBSTITUTE(L51,LEFT(L51,SEARCH(",",L51)),""))),""),LEFT(SUBSTITUTE(SUBSTITUTE(L51,LEFT(L51,SEARCH(",",L51)),""),LEFT(SUBSTITUTE(L51,LEFT(L51,SEARCH(",",L51)),""),SEARCH(",",SUBSTITUTE(L51,LEFT(L51,SEARCH(",",L51)),""))),""),SEARCH(",",SUBSTITUTE(SUBSTITUTE(L51,LEFT(L51,SEARCH(",",L51)),""),LEFT(SUBSTITUTE(L51,LEFT(L51,SEARCH(",",L51)),""),SEARCH(",",SUBSTITUTE(L51,LEFT(L51,SEARCH(",",L51)),""))),""))),""))),LEFT(LEFT(SUBSTITUTE(SUBSTITUTE(SUBSTITUTE(L51,LEFT(L51,SEARCH(",",L51)),""),LEFT(SUBSTITUTE(L51,LEFT(L51,SEARCH(",",L51)),""),SEARCH(",",SUBSTITUTE(L51,LEFT(L51,SEARCH(",",L51)),""))),""),LEFT(SUBSTITUTE(SUBSTITUTE(L51,LEFT(L51,SEARCH(",",L51)),""),LEFT(SUBSTITUTE(L51,LEFT(L51,SEARCH(",",L51)),""),SEARCH(",",SUBSTITUTE(L51,LEFT(L51,SEARCH(",",L51)),""))),""),SEARCH(",",SUBSTITUTE(SUBSTITUTE(L51,LEFT(L51,SEARCH(",",L51)),""),LEFT(SUBSTITUTE(L51,LEFT(L51,SEARCH(",",L51)),""),SEARCH(",",SUBSTITUTE(L51,LEFT(L51,SEARCH(",",L51)),""))),""))),""),SEARCH(")",SUBSTITUTE(SUBSTITUTE(SUBSTITUTE(L51,LEFT(L51,SEARCH(",",L51)),""),LEFT(SUBSTITUTE(L51,LEFT(L51,SEARCH(",",L51)),""),SEARCH(",",SUBSTITUTE(L51,LEFT(L51,SEARCH(",",L51)),""))),""),LEFT(SUBSTITUTE(SUBSTITUTE(L51,LEFT(L51,SEARCH(",",L51)),""),LEFT(SUBSTITUTE(L51,LEFT(L51,SEARCH(",",L51)),""),SEARCH(",",SUBSTITUTE(L51,LEFT(L51,SEARCH(",",L51)),""))),""),SEARCH(",",SUBSTITUTE(SUBSTITUTE(L51,LEFT(L51,SEARCH(",",L51)),""),LEFT(SUBSTITUTE(L51,LEFT(L51,SEARCH(",",L51)),""),SEARCH(",",SUBSTITUTE(L51,LEFT(L51,SEARCH(",",L51)),""))),""))),""))),SEARCH("'",LEFT(SUBSTITUTE(SUBSTITUTE(SUBSTITUTE(L51,LEFT(L51,SEARCH(",",L51)),""),LEFT(SUBSTITUTE(L51,LEFT(L51,SEARCH(",",L51)),""),SEARCH(",",SUBSTITUTE(L51,LEFT(L51,SEARCH(",",L51)),""))),""),LEFT(SUBSTITUTE(SUBSTITUTE(L51,LEFT(L51,SEARCH(",",L51)),""),LEFT(SUBSTITUTE(L51,LEFT(L51,SEARCH(",",L51)),""),SEARCH(",",SUBSTITUTE(L51,LEFT(L51,SEARCH(",",L51)),""))),""),SEARCH(",",SUBSTITUTE(SUBSTITUTE(L51,LEFT(L51,SEARCH(",",L51)),""),LEFT(SUBSTITUTE(L51,LEFT(L51,SEARCH(",",L51)),""),SEARCH(",",SUBSTITUTE(L51,LEFT(L51,SEARCH(",",L51)),""))),""))),""),SEARCH(")",SUBSTITUTE(SUBSTITUTE(SUBSTITUTE(L51,LEFT(L51,SEARCH(",",L51)),""),LEFT(SUBSTITUTE(L51,LEFT(L51,SEARCH(",",L51)),""),SEARCH(",",SUBSTITUTE(L51,LEFT(L51,SEARCH(",",L51)),""))),""),LEFT(SUBSTITUTE(SUBSTITUTE(L51,LEFT(L51,SEARCH(",",L51)),""),LEFT(SUBSTITUTE(L51,LEFT(L51,SEARCH(",",L51)),""),SEARCH(",",SUBSTITUTE(L51,LEFT(L51,SEARCH(",",L51)),""))),""),SEARCH(",",SUBSTITUTE(SUBSTITUTE(L51,LEFT(L51,SEARCH(",",L51)),""),LEFT(SUBSTITUTE(L51,LEFT(L51,SEARCH(",",L51)),""),SEARCH(",",SUBSTITUTE(L51,LEFT(L51,SEARCH(",",L51)),""))),""))),""))))),""),")",""),VLOOKUP(L51,Breachs!B:D,3,FALSE))))</f>
        <v/>
      </c>
      <c r="R51" s="108" t="str">
        <f>IF(G51=5,IF(ISNUMBER(FIND(")",M51)),"20"&amp;SUBSTITUTE(SUBSTITUTE(LEFT(SUBSTITUTE(SUBSTITUTE(SUBSTITUTE(S51,LEFT(S51,SEARCH(",",S51)),""),LEFT(SUBSTITUTE(S51,LEFT(S51,SEARCH(",",S51)),""),SEARCH(",",SUBSTITUTE(S51,LEFT(S51,SEARCH(",",S51)),""))),""),LEFT(SUBSTITUTE(SUBSTITUTE(S51,LEFT(S51,SEARCH(",",S51)),""),LEFT(SUBSTITUTE(S51,LEFT(S51,SEARCH(",",S51)),""),SEARCH(",",SUBSTITUTE(S51,LEFT(S51,SEARCH(",",S51)),""))),""),SEARCH(",",SUBSTITUTE(SUBSTITUTE(S51,LEFT(S51,SEARCH(",",S51)),""),LEFT(SUBSTITUTE(S51,LEFT(S51,SEARCH(",",S51)),""),SEARCH(",",SUBSTITUTE(S51,LEFT(S51,SEARCH(",",S51)),""))),""))),""),SEARCH(")",SUBSTITUTE(SUBSTITUTE(SUBSTITUTE(S51,LEFT(S51,SEARCH(",",S51)),""),LEFT(SUBSTITUTE(S51,LEFT(S51,SEARCH(",",S51)),""),SEARCH(",",SUBSTITUTE(S51,LEFT(S51,SEARCH(",",S51)),""))),""),LEFT(SUBSTITUTE(SUBSTITUTE(S51,LEFT(S51,SEARCH(",",S51)),""),LEFT(SUBSTITUTE(S51,LEFT(S51,SEARCH(",",S51)),""),SEARCH(",",SUBSTITUTE(S51,LEFT(S51,SEARCH(",",S51)),""))),""),SEARCH(",",SUBSTITUTE(SUBSTITUTE(S51,LEFT(S51,SEARCH(",",S51)),""),LEFT(SUBSTITUTE(S51,LEFT(S51,SEARCH(",",S51)),""),SEARCH(",",SUBSTITUTE(S51,LEFT(S51,SEARCH(",",S51)),""))),""))),""))),LEFT(LEFT(SUBSTITUTE(SUBSTITUTE(SUBSTITUTE(S51,LEFT(S51,SEARCH(",",S51)),""),LEFT(SUBSTITUTE(S51,LEFT(S51,SEARCH(",",S51)),""),SEARCH(",",SUBSTITUTE(S51,LEFT(S51,SEARCH(",",S51)),""))),""),LEFT(SUBSTITUTE(SUBSTITUTE(S51,LEFT(S51,SEARCH(",",S51)),""),LEFT(SUBSTITUTE(S51,LEFT(S51,SEARCH(",",S51)),""),SEARCH(",",SUBSTITUTE(S51,LEFT(S51,SEARCH(",",S51)),""))),""),SEARCH(",",SUBSTITUTE(SUBSTITUTE(S51,LEFT(S51,SEARCH(",",S51)),""),LEFT(SUBSTITUTE(S51,LEFT(S51,SEARCH(",",S51)),""),SEARCH(",",SUBSTITUTE(S51,LEFT(S51,SEARCH(",",S51)),""))),""))),""),SEARCH(")",SUBSTITUTE(SUBSTITUTE(SUBSTITUTE(S51,LEFT(S51,SEARCH(",",S51)),""),LEFT(SUBSTITUTE(S51,LEFT(S51,SEARCH(",",S51)),""),SEARCH(",",SUBSTITUTE(S51,LEFT(S51,SEARCH(",",S51)),""))),""),LEFT(SUBSTITUTE(SUBSTITUTE(S51,LEFT(S51,SEARCH(",",S51)),""),LEFT(SUBSTITUTE(S51,LEFT(S51,SEARCH(",",S51)),""),SEARCH(",",SUBSTITUTE(S51,LEFT(S51,SEARCH(",",S51)),""))),""),SEARCH(",",SUBSTITUTE(SUBSTITUTE(S51,LEFT(S51,SEARCH(",",S51)),""),LEFT(SUBSTITUTE(S51,LEFT(S51,SEARCH(",",S51)),""),SEARCH(",",SUBSTITUTE(S51,LEFT(S51,SEARCH(",",S51)),""))),""))),""))),SEARCH("'",LEFT(SUBSTITUTE(SUBSTITUTE(SUBSTITUTE(S51,LEFT(S51,SEARCH(",",S51)),""),LEFT(SUBSTITUTE(S51,LEFT(S51,SEARCH(",",S51)),""),SEARCH(",",SUBSTITUTE(S51,LEFT(S51,SEARCH(",",S51)),""))),""),LEFT(SUBSTITUTE(SUBSTITUTE(S51,LEFT(S51,SEARCH(",",S51)),""),LEFT(SUBSTITUTE(S51,LEFT(S51,SEARCH(",",S51)),""),SEARCH(",",SUBSTITUTE(S51,LEFT(S51,SEARCH(",",S51)),""))),""),SEARCH(",",SUBSTITUTE(SUBSTITUTE(S51,LEFT(S51,SEARCH(",",S51)),""),LEFT(SUBSTITUTE(S51,LEFT(S51,SEARCH(",",S51)),""),SEARCH(",",SUBSTITUTE(S51,LEFT(S51,SEARCH(",",S51)),""))),""))),""),SEARCH(")",SUBSTITUTE(SUBSTITUTE(SUBSTITUTE(S51,LEFT(S51,SEARCH(",",S51)),""),LEFT(SUBSTITUTE(S51,LEFT(S51,SEARCH(",",S51)),""),SEARCH(",",SUBSTITUTE(S51,LEFT(S51,SEARCH(",",S51)),""))),""),LEFT(SUBSTITUTE(SUBSTITUTE(S51,LEFT(S51,SEARCH(",",S51)),""),LEFT(SUBSTITUTE(S51,LEFT(S51,SEARCH(",",S51)),""),SEARCH(",",SUBSTITUTE(S51,LEFT(S51,SEARCH(",",S51)),""))),""),SEARCH(",",SUBSTITUTE(SUBSTITUTE(S51,LEFT(S51,SEARCH(",",S51)),""),LEFT(SUBSTITUTE(S51,LEFT(S51,SEARCH(",",S51)),""),SEARCH(",",SUBSTITUTE(S51,LEFT(S51,SEARCH(",",S51)),""))),""))),""))))),""),")",""),VLOOKUP(M51,Breachs!B:D,3,FALSE)),"")</f>
        <v/>
      </c>
      <c r="S51" s="108" t="e">
        <f t="shared" si="14"/>
        <v>#VALUE!</v>
      </c>
      <c r="T51" s="108" t="str">
        <f>IF(F51="","",IF(ISNUMBER(FIND("'",I51)),VLOOKUP(SUBSTITUTE(RIGHT(LEFT(I51,SEARCH("'",I51)),5)," '",""),Breachs!P:Q,2,FALSE),VLOOKUP(I51,Breachs!B:D,2,FALSE)))</f>
        <v>Dezembro</v>
      </c>
      <c r="U51" s="108" t="str">
        <f>IF(G51&lt;2,"",IF(ISNUMBER(FIND("'",J51)),VLOOKUP(SUBSTITUTE(RIGHT(LEFT(J51,SEARCH("'",J51)),5)," '",""),Breachs!P:Q,2,FALSE),VLOOKUP(J51,Breachs!B:D,2,FALSE)))</f>
        <v/>
      </c>
      <c r="V51" s="107" t="str">
        <f>IF(G51&lt;3,"",IF(ISNUMBER(FIND("'",K51)),VLOOKUP(SUBSTITUTE(RIGHT(LEFT(K51,SEARCH("'",K51)),5)," '",""),Breachs!P:Q,2,FALSE),VLOOKUP(K51,Breachs!B:D,2,FALSE)))</f>
        <v/>
      </c>
      <c r="W51" s="107" t="str">
        <f>IF(G51&lt;4,"",IF(ISNUMBER(FIND("'",L51)),VLOOKUP(SUBSTITUTE(RIGHT(LEFT(L51,SEARCH("'",L51)),5)," '",""),Breachs!P:Q,2,FALSE),VLOOKUP(L51,Breachs!B:D,2,FALSE)))</f>
        <v/>
      </c>
      <c r="X51" s="107" t="str">
        <f>IF(G51&lt;5,"",IF(ISNUMBER(FIND("'",M51)),VLOOKUP(SUBSTITUTE(RIGHT(LEFT(M51,SEARCH("'",M51)),5)," '",""),Breachs!P:Q,2,FALSE),VLOOKUP(M51,Breachs!B:D,2,FALSE)))</f>
        <v/>
      </c>
      <c r="Y51" s="34" t="str">
        <f>IFERROR(VLOOKUP(B51,BGU!A:B,2),"")</f>
        <v>BENIRA SOARES ROCHA</v>
      </c>
      <c r="Z51" s="34" t="str">
        <f>TEXT(IFERROR(VLOOKUP(B51,BGU!A:C,3),""),"0000-000-000-0000")</f>
        <v>0010-044-161-1100</v>
      </c>
      <c r="AA51" s="34" t="str">
        <f t="shared" si="15"/>
        <v>0010</v>
      </c>
      <c r="AB51" s="34" t="str">
        <f>IFERROR(VLOOKUP(B51,BGU!A:F,6),"")</f>
        <v>00187</v>
      </c>
      <c r="AC51" s="34" t="str">
        <f>IFERROR(VLOOKUP(B51,BGU!A:G,7),"")</f>
        <v>ASSESSOR JURIDICO</v>
      </c>
      <c r="AD51" s="34" t="str">
        <f t="shared" si="16"/>
        <v>044</v>
      </c>
    </row>
    <row r="52" spans="1:30" ht="15" customHeight="1" x14ac:dyDescent="0.25">
      <c r="A52" s="33" t="s">
        <v>333</v>
      </c>
      <c r="B52" s="34" t="s">
        <v>216</v>
      </c>
      <c r="C52" s="33" t="s">
        <v>32</v>
      </c>
      <c r="D52" s="34" t="s">
        <v>207</v>
      </c>
      <c r="E52" s="34" t="s">
        <v>322</v>
      </c>
      <c r="F52" s="33" t="s">
        <v>3</v>
      </c>
      <c r="G52" s="31">
        <f t="shared" si="10"/>
        <v>1</v>
      </c>
      <c r="H52" s="31" t="b">
        <f t="shared" si="7"/>
        <v>0</v>
      </c>
      <c r="I52" s="105" t="str">
        <f t="shared" si="8"/>
        <v>LinkedIn</v>
      </c>
      <c r="J52" s="105" t="str">
        <f t="shared" si="17"/>
        <v/>
      </c>
      <c r="K52" s="106" t="str">
        <f t="shared" si="11"/>
        <v/>
      </c>
      <c r="L52" s="106" t="str">
        <f t="shared" si="12"/>
        <v/>
      </c>
      <c r="M52" s="105" t="str">
        <f t="shared" si="13"/>
        <v/>
      </c>
      <c r="N52" s="107">
        <f>IF(F52="","",IF(ISNUMBER(FIND(")",I52)),"20"&amp;SUBSTITUTE(RIGHT(SUBSTITUTE(LEFT(F52,SEARCH(")",F52)),LEFT(LEFT(F52,SEARCH(")",F52)),SEARCH("(",LEFT(F52,SEARCH(")",F52)))),""),3),")",""),VLOOKUP(I52,Breachs!B:D,3,FALSE)))</f>
        <v>2016</v>
      </c>
      <c r="O52" s="108" t="str">
        <f>IF(G52&lt;2,"",IF(G52&gt;2,IF(ISNUMBER(FIND(")",J52)),"20"&amp;SUBSTITUTE(SUBSTITUTE(LEFT(LEFT(SUBSTITUTE(F52,LEFT(F52,SEARCH(",",F52)),""),SEARCH(",",SUBSTITUTE(F52,LEFT(F52,SEARCH(",",F52)),""))),SEARCH(")",LEFT(SUBSTITUTE(F52,LEFT(F52,SEARCH(",",F52)),""),SEARCH(",",SUBSTITUTE(F52,LEFT(F52,SEARCH(",",F52)),""))))),LEFT(LEFT(LEFT(SUBSTITUTE(F52,LEFT(F52,SEARCH(",",F52)),""),SEARCH(",",SUBSTITUTE(F52,LEFT(F52,SEARCH(",",F52)),""))),SEARCH(")",LEFT(SUBSTITUTE(F52,LEFT(F52,SEARCH(",",F52)),""),SEARCH(",",SUBSTITUTE(F52,LEFT(F52,SEARCH(",",F52)),""))))),SEARCH("'",LEFT(LEFT(SUBSTITUTE(F52,LEFT(F52,SEARCH(",",F52)),""),SEARCH(",",SUBSTITUTE(F52,LEFT(F52,SEARCH(",",F52)),""))),SEARCH(")",LEFT(SUBSTITUTE(F52,LEFT(F52,SEARCH(",",F52)),""),SEARCH(",",SUBSTITUTE(F52,LEFT(F52,SEARCH(",",F52)),""))))))),""),")",""),VLOOKUP(J52,Breachs!B:D,3,FALSE)),IF(ISNUMBER(FIND(")",J52)),"20"&amp;SUBSTITUTE(LEFT(SUBSTITUTE(SUBSTITUTE(F52,LEFT(F52,SEARCH(",",F52)),""),LEFT(SUBSTITUTE(F52,LEFT(F52,SEARCH(",",F52)),""),SEARCH("'",SUBSTITUTE(F52,LEFT(F52,SEARCH(",",F52)),""))),""),SEARCH(")",SUBSTITUTE(SUBSTITUTE(F52,LEFT(F52,SEARCH(",",F52)),""),LEFT(SUBSTITUTE(F52,LEFT(F52,SEARCH(",",F52)),""),SEARCH("'",SUBSTITUTE(F52,LEFT(F52,SEARCH(",",F52)),""))),""))),")",""),VLOOKUP(J52,Breachs!B:D,3,FALSE))))</f>
        <v/>
      </c>
      <c r="P52" s="108" t="str">
        <f>IF(G52&lt;3,"",IF(G52&gt;3,IF(ISNUMBER(FIND(")",K52)),"20"&amp;SUBSTITUTE(SUBSTITUTE(LEFT(LEFT(SUBSTITUTE(SUBSTITUTE(F52,LEFT(F52,SEARCH(",",F52)),""),LEFT(SUBSTITUTE(F52,LEFT(F52,SEARCH(",",F52)),""),SEARCH(",",SUBSTITUTE(F52,LEFT(F52,SEARCH(",",F52)),""))),""),SEARCH(",",SUBSTITUTE(SUBSTITUTE(F52,LEFT(F52,SEARCH(",",F52)),""),LEFT(SUBSTITUTE(F52,LEFT(F52,SEARCH(",",F52)),""),SEARCH(",",SUBSTITUTE(F52,LEFT(F52,SEARCH(",",F52)),""))),""))),SEARCH(")",LEFT(SUBSTITUTE(SUBSTITUTE(F52,LEFT(F52,SEARCH(",",F52)),""),LEFT(SUBSTITUTE(F52,LEFT(F52,SEARCH(",",F52)),""),SEARCH(",",SUBSTITUTE(F52,LEFT(F52,SEARCH(",",F52)),""))),""),SEARCH(",",SUBSTITUTE(SUBSTITUTE(F52,LEFT(F52,SEARCH(",",F52)),""),LEFT(SUBSTITUTE(F52,LEFT(F52,SEARCH(",",F52)),""),SEARCH(",",SUBSTITUTE(F52,LEFT(F52,SEARCH(",",F52)),""))),""))))),LEFT(LEFT(LEFT(SUBSTITUTE(SUBSTITUTE(F52,LEFT(F52,SEARCH(",",F52)),""),LEFT(SUBSTITUTE(F52,LEFT(F52,SEARCH(",",F52)),""),SEARCH(",",SUBSTITUTE(F52,LEFT(F52,SEARCH(",",F52)),""))),""),SEARCH(",",SUBSTITUTE(SUBSTITUTE(F52,LEFT(F52,SEARCH(",",F52)),""),LEFT(SUBSTITUTE(F52,LEFT(F52,SEARCH(",",F52)),""),SEARCH(",",SUBSTITUTE(F52,LEFT(F52,SEARCH(",",F52)),""))),""))),SEARCH(")",LEFT(SUBSTITUTE(SUBSTITUTE(F52,LEFT(F52,SEARCH(",",F52)),""),LEFT(SUBSTITUTE(F52,LEFT(F52,SEARCH(",",F52)),""),SEARCH(",",SUBSTITUTE(F52,LEFT(F52,SEARCH(",",F52)),""))),""),SEARCH(",",SUBSTITUTE(SUBSTITUTE(F52,LEFT(F52,SEARCH(",",F52)),""),LEFT(SUBSTITUTE(F52,LEFT(F52,SEARCH(",",F52)),""),SEARCH(",",SUBSTITUTE(F52,LEFT(F52,SEARCH(",",F52)),""))),""))))),SEARCH("'",LEFT(LEFT(SUBSTITUTE(SUBSTITUTE(F52,LEFT(F52,SEARCH(",",F52)),""),LEFT(SUBSTITUTE(F52,LEFT(F52,SEARCH(",",F52)),""),SEARCH(",",SUBSTITUTE(F52,LEFT(F52,SEARCH(",",F52)),""))),""),SEARCH(",",SUBSTITUTE(SUBSTITUTE(F52,LEFT(F52,SEARCH(",",F52)),""),LEFT(SUBSTITUTE(F52,LEFT(F52,SEARCH(",",F52)),""),SEARCH(",",SUBSTITUTE(F52,LEFT(F52,SEARCH(",",F52)),""))),""))),SEARCH(")",LEFT(SUBSTITUTE(SUBSTITUTE(F52,LEFT(F52,SEARCH(",",F52)),""),LEFT(SUBSTITUTE(F52,LEFT(F52,SEARCH(",",F52)),""),SEARCH(",",SUBSTITUTE(F52,LEFT(F52,SEARCH(",",F52)),""))),""),SEARCH(",",SUBSTITUTE(SUBSTITUTE(F52,LEFT(F52,SEARCH(",",F52)),""),LEFT(SUBSTITUTE(F52,LEFT(F52,SEARCH(",",F52)),""),SEARCH(",",SUBSTITUTE(F52,LEFT(F52,SEARCH(",",F52)),""))),""))))))),""),")",""),VLOOKUP(K52,Breachs!B:D,3,FALSE)),IF(ISNUMBER(FIND(")",K52)),"20"&amp;SUBSTITUTE(SUBSTITUTE(LEFT(SUBSTITUTE(SUBSTITUTE(F52,LEFT(F52,SEARCH(",",F52)),""),LEFT(SUBSTITUTE(F52,LEFT(F52,SEARCH(",",F52)),""),SEARCH(",",SUBSTITUTE(F52,LEFT(F52,SEARCH(",",F52)),""))),""),SEARCH(")",SUBSTITUTE(SUBSTITUTE(F52,LEFT(F52,SEARCH(",",F52)),""),LEFT(SUBSTITUTE(F52,LEFT(F52,SEARCH(",",F52)),""),SEARCH(",",SUBSTITUTE(F52,LEFT(F52,SEARCH(",",F52)),""))),""))),LEFT(LEFT(SUBSTITUTE(SUBSTITUTE(F52,LEFT(F52,SEARCH(",",F52)),""),LEFT(SUBSTITUTE(F52,LEFT(F52,SEARCH(",",F52)),""),SEARCH(",",SUBSTITUTE(F52,LEFT(F52,SEARCH(",",F52)),""))),""),SEARCH(")",SUBSTITUTE(SUBSTITUTE(F52,LEFT(F52,SEARCH(",",F52)),""),LEFT(SUBSTITUTE(F52,LEFT(F52,SEARCH(",",F52)),""),SEARCH(",",SUBSTITUTE(F52,LEFT(F52,SEARCH(",",F52)),""))),""))),SEARCH("'",LEFT(SUBSTITUTE(SUBSTITUTE(F52,LEFT(F52,SEARCH(",",F52)),""),LEFT(SUBSTITUTE(F52,LEFT(F52,SEARCH(",",F52)),""),SEARCH(",",SUBSTITUTE(F52,LEFT(F52,SEARCH(",",F52)),""))),""),SEARCH(")",SUBSTITUTE(SUBSTITUTE(F52,LEFT(F52,SEARCH(",",F52)),""),LEFT(SUBSTITUTE(F52,LEFT(F52,SEARCH(",",F52)),""),SEARCH(",",SUBSTITUTE(F52,LEFT(F52,SEARCH(",",F52)),""))),""))))),""),")",""),VLOOKUP(K52,Breachs!B:D,3,FALSE))))</f>
        <v/>
      </c>
      <c r="Q52" s="108" t="str">
        <f>IF(G52&lt;4,"",IF(G52&gt;4,IF(ISNUMBER(FIND(")",L52)),"20"&amp;SUBSTITUTE(SUBSTITUTE(LEFT(SUBSTITUTE(SUBSTITUTE(SUBSTITUTE(L52,LEFT(L52,SEARCH(",",L52)),""),LEFT(SUBSTITUTE(L52,LEFT(L52,SEARCH(",",L52)),""),SEARCH(",",SUBSTITUTE(L52,LEFT(L52,SEARCH(",",L52)),""))),""),LEFT(SUBSTITUTE(SUBSTITUTE(L52,LEFT(L52,SEARCH(",",L52)),""),LEFT(SUBSTITUTE(L52,LEFT(L52,SEARCH(",",L52)),""),SEARCH(",",SUBSTITUTE(L52,LEFT(L52,SEARCH(",",L52)),""))),""),SEARCH(",",SUBSTITUTE(SUBSTITUTE(L52,LEFT(L52,SEARCH(",",L52)),""),LEFT(SUBSTITUTE(L52,LEFT(L52,SEARCH(",",L52)),""),SEARCH(",",SUBSTITUTE(L52,LEFT(L52,SEARCH(",",L52)),""))),""))),""),SEARCH(")",SUBSTITUTE(SUBSTITUTE(SUBSTITUTE(L52,LEFT(L52,SEARCH(",",L52)),""),LEFT(SUBSTITUTE(L52,LEFT(L52,SEARCH(",",L52)),""),SEARCH(",",SUBSTITUTE(L52,LEFT(L52,SEARCH(",",L52)),""))),""),LEFT(SUBSTITUTE(SUBSTITUTE(L52,LEFT(L52,SEARCH(",",L52)),""),LEFT(SUBSTITUTE(L52,LEFT(L52,SEARCH(",",L52)),""),SEARCH(",",SUBSTITUTE(L52,LEFT(L52,SEARCH(",",L52)),""))),""),SEARCH(",",SUBSTITUTE(SUBSTITUTE(L52,LEFT(L52,SEARCH(",",L52)),""),LEFT(SUBSTITUTE(L52,LEFT(L52,SEARCH(",",L52)),""),SEARCH(",",SUBSTITUTE(L52,LEFT(L52,SEARCH(",",L52)),""))),""))),""))),LEFT(LEFT(SUBSTITUTE(SUBSTITUTE(SUBSTITUTE(L52,LEFT(L52,SEARCH(",",L52)),""),LEFT(SUBSTITUTE(L52,LEFT(L52,SEARCH(",",L52)),""),SEARCH(",",SUBSTITUTE(L52,LEFT(L52,SEARCH(",",L52)),""))),""),LEFT(SUBSTITUTE(SUBSTITUTE(L52,LEFT(L52,SEARCH(",",L52)),""),LEFT(SUBSTITUTE(L52,LEFT(L52,SEARCH(",",L52)),""),SEARCH(",",SUBSTITUTE(L52,LEFT(L52,SEARCH(",",L52)),""))),""),SEARCH(",",SUBSTITUTE(SUBSTITUTE(L52,LEFT(L52,SEARCH(",",L52)),""),LEFT(SUBSTITUTE(L52,LEFT(L52,SEARCH(",",L52)),""),SEARCH(",",SUBSTITUTE(L52,LEFT(L52,SEARCH(",",L52)),""))),""))),""),SEARCH(")",SUBSTITUTE(SUBSTITUTE(SUBSTITUTE(L52,LEFT(L52,SEARCH(",",L52)),""),LEFT(SUBSTITUTE(L52,LEFT(L52,SEARCH(",",L52)),""),SEARCH(",",SUBSTITUTE(L52,LEFT(L52,SEARCH(",",L52)),""))),""),LEFT(SUBSTITUTE(SUBSTITUTE(L52,LEFT(L52,SEARCH(",",L52)),""),LEFT(SUBSTITUTE(L52,LEFT(L52,SEARCH(",",L52)),""),SEARCH(",",SUBSTITUTE(L52,LEFT(L52,SEARCH(",",L52)),""))),""),SEARCH(",",SUBSTITUTE(SUBSTITUTE(L52,LEFT(L52,SEARCH(",",L52)),""),LEFT(SUBSTITUTE(L52,LEFT(L52,SEARCH(",",L52)),""),SEARCH(",",SUBSTITUTE(L52,LEFT(L52,SEARCH(",",L52)),""))),""))),""))),SEARCH("'",LEFT(SUBSTITUTE(SUBSTITUTE(SUBSTITUTE(L52,LEFT(L52,SEARCH(",",L52)),""),LEFT(SUBSTITUTE(L52,LEFT(L52,SEARCH(",",L52)),""),SEARCH(",",SUBSTITUTE(L52,LEFT(L52,SEARCH(",",L52)),""))),""),LEFT(SUBSTITUTE(SUBSTITUTE(L52,LEFT(L52,SEARCH(",",L52)),""),LEFT(SUBSTITUTE(L52,LEFT(L52,SEARCH(",",L52)),""),SEARCH(",",SUBSTITUTE(L52,LEFT(L52,SEARCH(",",L52)),""))),""),SEARCH(",",SUBSTITUTE(SUBSTITUTE(L52,LEFT(L52,SEARCH(",",L52)),""),LEFT(SUBSTITUTE(L52,LEFT(L52,SEARCH(",",L52)),""),SEARCH(",",SUBSTITUTE(L52,LEFT(L52,SEARCH(",",L52)),""))),""))),""),SEARCH(")",SUBSTITUTE(SUBSTITUTE(SUBSTITUTE(L52,LEFT(L52,SEARCH(",",L52)),""),LEFT(SUBSTITUTE(L52,LEFT(L52,SEARCH(",",L52)),""),SEARCH(",",SUBSTITUTE(L52,LEFT(L52,SEARCH(",",L52)),""))),""),LEFT(SUBSTITUTE(SUBSTITUTE(L52,LEFT(L52,SEARCH(",",L52)),""),LEFT(SUBSTITUTE(L52,LEFT(L52,SEARCH(",",L52)),""),SEARCH(",",SUBSTITUTE(L52,LEFT(L52,SEARCH(",",L52)),""))),""),SEARCH(",",SUBSTITUTE(SUBSTITUTE(L52,LEFT(L52,SEARCH(",",L52)),""),LEFT(SUBSTITUTE(L52,LEFT(L52,SEARCH(",",L52)),""),SEARCH(",",SUBSTITUTE(L52,LEFT(L52,SEARCH(",",L52)),""))),""))),""))))),""),")",""),VLOOKUP(L52,Breachs!B:D,3,FALSE)),IF(ISNUMBER(FIND(")",L52)),"20"&amp;SUBSTITUTE(SUBSTITUTE(LEFT(SUBSTITUTE(SUBSTITUTE(SUBSTITUTE(L52,LEFT(L52,SEARCH(",",L52)),""),LEFT(SUBSTITUTE(L52,LEFT(L52,SEARCH(",",L52)),""),SEARCH(",",SUBSTITUTE(L52,LEFT(L52,SEARCH(",",L52)),""))),""),LEFT(SUBSTITUTE(SUBSTITUTE(L52,LEFT(L52,SEARCH(",",L52)),""),LEFT(SUBSTITUTE(L52,LEFT(L52,SEARCH(",",L52)),""),SEARCH(",",SUBSTITUTE(L52,LEFT(L52,SEARCH(",",L52)),""))),""),SEARCH(",",SUBSTITUTE(SUBSTITUTE(L52,LEFT(L52,SEARCH(",",L52)),""),LEFT(SUBSTITUTE(L52,LEFT(L52,SEARCH(",",L52)),""),SEARCH(",",SUBSTITUTE(L52,LEFT(L52,SEARCH(",",L52)),""))),""))),""),SEARCH(")",SUBSTITUTE(SUBSTITUTE(SUBSTITUTE(L52,LEFT(L52,SEARCH(",",L52)),""),LEFT(SUBSTITUTE(L52,LEFT(L52,SEARCH(",",L52)),""),SEARCH(",",SUBSTITUTE(L52,LEFT(L52,SEARCH(",",L52)),""))),""),LEFT(SUBSTITUTE(SUBSTITUTE(L52,LEFT(L52,SEARCH(",",L52)),""),LEFT(SUBSTITUTE(L52,LEFT(L52,SEARCH(",",L52)),""),SEARCH(",",SUBSTITUTE(L52,LEFT(L52,SEARCH(",",L52)),""))),""),SEARCH(",",SUBSTITUTE(SUBSTITUTE(L52,LEFT(L52,SEARCH(",",L52)),""),LEFT(SUBSTITUTE(L52,LEFT(L52,SEARCH(",",L52)),""),SEARCH(",",SUBSTITUTE(L52,LEFT(L52,SEARCH(",",L52)),""))),""))),""))),LEFT(LEFT(SUBSTITUTE(SUBSTITUTE(SUBSTITUTE(L52,LEFT(L52,SEARCH(",",L52)),""),LEFT(SUBSTITUTE(L52,LEFT(L52,SEARCH(",",L52)),""),SEARCH(",",SUBSTITUTE(L52,LEFT(L52,SEARCH(",",L52)),""))),""),LEFT(SUBSTITUTE(SUBSTITUTE(L52,LEFT(L52,SEARCH(",",L52)),""),LEFT(SUBSTITUTE(L52,LEFT(L52,SEARCH(",",L52)),""),SEARCH(",",SUBSTITUTE(L52,LEFT(L52,SEARCH(",",L52)),""))),""),SEARCH(",",SUBSTITUTE(SUBSTITUTE(L52,LEFT(L52,SEARCH(",",L52)),""),LEFT(SUBSTITUTE(L52,LEFT(L52,SEARCH(",",L52)),""),SEARCH(",",SUBSTITUTE(L52,LEFT(L52,SEARCH(",",L52)),""))),""))),""),SEARCH(")",SUBSTITUTE(SUBSTITUTE(SUBSTITUTE(L52,LEFT(L52,SEARCH(",",L52)),""),LEFT(SUBSTITUTE(L52,LEFT(L52,SEARCH(",",L52)),""),SEARCH(",",SUBSTITUTE(L52,LEFT(L52,SEARCH(",",L52)),""))),""),LEFT(SUBSTITUTE(SUBSTITUTE(L52,LEFT(L52,SEARCH(",",L52)),""),LEFT(SUBSTITUTE(L52,LEFT(L52,SEARCH(",",L52)),""),SEARCH(",",SUBSTITUTE(L52,LEFT(L52,SEARCH(",",L52)),""))),""),SEARCH(",",SUBSTITUTE(SUBSTITUTE(L52,LEFT(L52,SEARCH(",",L52)),""),LEFT(SUBSTITUTE(L52,LEFT(L52,SEARCH(",",L52)),""),SEARCH(",",SUBSTITUTE(L52,LEFT(L52,SEARCH(",",L52)),""))),""))),""))),SEARCH("'",LEFT(SUBSTITUTE(SUBSTITUTE(SUBSTITUTE(L52,LEFT(L52,SEARCH(",",L52)),""),LEFT(SUBSTITUTE(L52,LEFT(L52,SEARCH(",",L52)),""),SEARCH(",",SUBSTITUTE(L52,LEFT(L52,SEARCH(",",L52)),""))),""),LEFT(SUBSTITUTE(SUBSTITUTE(L52,LEFT(L52,SEARCH(",",L52)),""),LEFT(SUBSTITUTE(L52,LEFT(L52,SEARCH(",",L52)),""),SEARCH(",",SUBSTITUTE(L52,LEFT(L52,SEARCH(",",L52)),""))),""),SEARCH(",",SUBSTITUTE(SUBSTITUTE(L52,LEFT(L52,SEARCH(",",L52)),""),LEFT(SUBSTITUTE(L52,LEFT(L52,SEARCH(",",L52)),""),SEARCH(",",SUBSTITUTE(L52,LEFT(L52,SEARCH(",",L52)),""))),""))),""),SEARCH(")",SUBSTITUTE(SUBSTITUTE(SUBSTITUTE(L52,LEFT(L52,SEARCH(",",L52)),""),LEFT(SUBSTITUTE(L52,LEFT(L52,SEARCH(",",L52)),""),SEARCH(",",SUBSTITUTE(L52,LEFT(L52,SEARCH(",",L52)),""))),""),LEFT(SUBSTITUTE(SUBSTITUTE(L52,LEFT(L52,SEARCH(",",L52)),""),LEFT(SUBSTITUTE(L52,LEFT(L52,SEARCH(",",L52)),""),SEARCH(",",SUBSTITUTE(L52,LEFT(L52,SEARCH(",",L52)),""))),""),SEARCH(",",SUBSTITUTE(SUBSTITUTE(L52,LEFT(L52,SEARCH(",",L52)),""),LEFT(SUBSTITUTE(L52,LEFT(L52,SEARCH(",",L52)),""),SEARCH(",",SUBSTITUTE(L52,LEFT(L52,SEARCH(",",L52)),""))),""))),""))))),""),")",""),VLOOKUP(L52,Breachs!B:D,3,FALSE))))</f>
        <v/>
      </c>
      <c r="R52" s="108" t="str">
        <f>IF(G52=5,IF(ISNUMBER(FIND(")",M52)),"20"&amp;SUBSTITUTE(SUBSTITUTE(LEFT(SUBSTITUTE(SUBSTITUTE(SUBSTITUTE(S52,LEFT(S52,SEARCH(",",S52)),""),LEFT(SUBSTITUTE(S52,LEFT(S52,SEARCH(",",S52)),""),SEARCH(",",SUBSTITUTE(S52,LEFT(S52,SEARCH(",",S52)),""))),""),LEFT(SUBSTITUTE(SUBSTITUTE(S52,LEFT(S52,SEARCH(",",S52)),""),LEFT(SUBSTITUTE(S52,LEFT(S52,SEARCH(",",S52)),""),SEARCH(",",SUBSTITUTE(S52,LEFT(S52,SEARCH(",",S52)),""))),""),SEARCH(",",SUBSTITUTE(SUBSTITUTE(S52,LEFT(S52,SEARCH(",",S52)),""),LEFT(SUBSTITUTE(S52,LEFT(S52,SEARCH(",",S52)),""),SEARCH(",",SUBSTITUTE(S52,LEFT(S52,SEARCH(",",S52)),""))),""))),""),SEARCH(")",SUBSTITUTE(SUBSTITUTE(SUBSTITUTE(S52,LEFT(S52,SEARCH(",",S52)),""),LEFT(SUBSTITUTE(S52,LEFT(S52,SEARCH(",",S52)),""),SEARCH(",",SUBSTITUTE(S52,LEFT(S52,SEARCH(",",S52)),""))),""),LEFT(SUBSTITUTE(SUBSTITUTE(S52,LEFT(S52,SEARCH(",",S52)),""),LEFT(SUBSTITUTE(S52,LEFT(S52,SEARCH(",",S52)),""),SEARCH(",",SUBSTITUTE(S52,LEFT(S52,SEARCH(",",S52)),""))),""),SEARCH(",",SUBSTITUTE(SUBSTITUTE(S52,LEFT(S52,SEARCH(",",S52)),""),LEFT(SUBSTITUTE(S52,LEFT(S52,SEARCH(",",S52)),""),SEARCH(",",SUBSTITUTE(S52,LEFT(S52,SEARCH(",",S52)),""))),""))),""))),LEFT(LEFT(SUBSTITUTE(SUBSTITUTE(SUBSTITUTE(S52,LEFT(S52,SEARCH(",",S52)),""),LEFT(SUBSTITUTE(S52,LEFT(S52,SEARCH(",",S52)),""),SEARCH(",",SUBSTITUTE(S52,LEFT(S52,SEARCH(",",S52)),""))),""),LEFT(SUBSTITUTE(SUBSTITUTE(S52,LEFT(S52,SEARCH(",",S52)),""),LEFT(SUBSTITUTE(S52,LEFT(S52,SEARCH(",",S52)),""),SEARCH(",",SUBSTITUTE(S52,LEFT(S52,SEARCH(",",S52)),""))),""),SEARCH(",",SUBSTITUTE(SUBSTITUTE(S52,LEFT(S52,SEARCH(",",S52)),""),LEFT(SUBSTITUTE(S52,LEFT(S52,SEARCH(",",S52)),""),SEARCH(",",SUBSTITUTE(S52,LEFT(S52,SEARCH(",",S52)),""))),""))),""),SEARCH(")",SUBSTITUTE(SUBSTITUTE(SUBSTITUTE(S52,LEFT(S52,SEARCH(",",S52)),""),LEFT(SUBSTITUTE(S52,LEFT(S52,SEARCH(",",S52)),""),SEARCH(",",SUBSTITUTE(S52,LEFT(S52,SEARCH(",",S52)),""))),""),LEFT(SUBSTITUTE(SUBSTITUTE(S52,LEFT(S52,SEARCH(",",S52)),""),LEFT(SUBSTITUTE(S52,LEFT(S52,SEARCH(",",S52)),""),SEARCH(",",SUBSTITUTE(S52,LEFT(S52,SEARCH(",",S52)),""))),""),SEARCH(",",SUBSTITUTE(SUBSTITUTE(S52,LEFT(S52,SEARCH(",",S52)),""),LEFT(SUBSTITUTE(S52,LEFT(S52,SEARCH(",",S52)),""),SEARCH(",",SUBSTITUTE(S52,LEFT(S52,SEARCH(",",S52)),""))),""))),""))),SEARCH("'",LEFT(SUBSTITUTE(SUBSTITUTE(SUBSTITUTE(S52,LEFT(S52,SEARCH(",",S52)),""),LEFT(SUBSTITUTE(S52,LEFT(S52,SEARCH(",",S52)),""),SEARCH(",",SUBSTITUTE(S52,LEFT(S52,SEARCH(",",S52)),""))),""),LEFT(SUBSTITUTE(SUBSTITUTE(S52,LEFT(S52,SEARCH(",",S52)),""),LEFT(SUBSTITUTE(S52,LEFT(S52,SEARCH(",",S52)),""),SEARCH(",",SUBSTITUTE(S52,LEFT(S52,SEARCH(",",S52)),""))),""),SEARCH(",",SUBSTITUTE(SUBSTITUTE(S52,LEFT(S52,SEARCH(",",S52)),""),LEFT(SUBSTITUTE(S52,LEFT(S52,SEARCH(",",S52)),""),SEARCH(",",SUBSTITUTE(S52,LEFT(S52,SEARCH(",",S52)),""))),""))),""),SEARCH(")",SUBSTITUTE(SUBSTITUTE(SUBSTITUTE(S52,LEFT(S52,SEARCH(",",S52)),""),LEFT(SUBSTITUTE(S52,LEFT(S52,SEARCH(",",S52)),""),SEARCH(",",SUBSTITUTE(S52,LEFT(S52,SEARCH(",",S52)),""))),""),LEFT(SUBSTITUTE(SUBSTITUTE(S52,LEFT(S52,SEARCH(",",S52)),""),LEFT(SUBSTITUTE(S52,LEFT(S52,SEARCH(",",S52)),""),SEARCH(",",SUBSTITUTE(S52,LEFT(S52,SEARCH(",",S52)),""))),""),SEARCH(",",SUBSTITUTE(SUBSTITUTE(S52,LEFT(S52,SEARCH(",",S52)),""),LEFT(SUBSTITUTE(S52,LEFT(S52,SEARCH(",",S52)),""),SEARCH(",",SUBSTITUTE(S52,LEFT(S52,SEARCH(",",S52)),""))),""))),""))))),""),")",""),VLOOKUP(M52,Breachs!B:D,3,FALSE)),"")</f>
        <v/>
      </c>
      <c r="S52" s="108" t="e">
        <f t="shared" si="14"/>
        <v>#VALUE!</v>
      </c>
      <c r="T52" s="108" t="str">
        <f>IF(F52="","",IF(ISNUMBER(FIND("'",I52)),VLOOKUP(SUBSTITUTE(RIGHT(LEFT(I52,SEARCH("'",I52)),5)," '",""),Breachs!P:Q,2,FALSE),VLOOKUP(I52,Breachs!B:D,2,FALSE)))</f>
        <v>Maio</v>
      </c>
      <c r="U52" s="108" t="str">
        <f>IF(G52&lt;2,"",IF(ISNUMBER(FIND("'",J52)),VLOOKUP(SUBSTITUTE(RIGHT(LEFT(J52,SEARCH("'",J52)),5)," '",""),Breachs!P:Q,2,FALSE),VLOOKUP(J52,Breachs!B:D,2,FALSE)))</f>
        <v/>
      </c>
      <c r="V52" s="107" t="str">
        <f>IF(G52&lt;3,"",IF(ISNUMBER(FIND("'",K52)),VLOOKUP(SUBSTITUTE(RIGHT(LEFT(K52,SEARCH("'",K52)),5)," '",""),Breachs!P:Q,2,FALSE),VLOOKUP(K52,Breachs!B:D,2,FALSE)))</f>
        <v/>
      </c>
      <c r="W52" s="107" t="str">
        <f>IF(G52&lt;4,"",IF(ISNUMBER(FIND("'",L52)),VLOOKUP(SUBSTITUTE(RIGHT(LEFT(L52,SEARCH("'",L52)),5)," '",""),Breachs!P:Q,2,FALSE),VLOOKUP(L52,Breachs!B:D,2,FALSE)))</f>
        <v/>
      </c>
      <c r="X52" s="107" t="str">
        <f>IF(G52&lt;5,"",IF(ISNUMBER(FIND("'",M52)),VLOOKUP(SUBSTITUTE(RIGHT(LEFT(M52,SEARCH("'",M52)),5)," '",""),Breachs!P:Q,2,FALSE),VLOOKUP(M52,Breachs!B:D,2,FALSE)))</f>
        <v/>
      </c>
      <c r="Y52" s="34" t="str">
        <f>IFERROR(VLOOKUP(B52,BGU!A:B,2),"")</f>
        <v>CLESIO DE OLIVEIRA AVILA</v>
      </c>
      <c r="Z52" s="34" t="str">
        <f>TEXT(IFERROR(VLOOKUP(B52,BGU!A:C,3),""),"0000-000-000-0000")</f>
        <v>0668-000-000-0000</v>
      </c>
      <c r="AA52" s="34" t="str">
        <f t="shared" si="15"/>
        <v>0668</v>
      </c>
      <c r="AB52" s="34" t="str">
        <f>IFERROR(VLOOKUP(B52,BGU!A:F,6),"")</f>
        <v>00540</v>
      </c>
      <c r="AC52" s="34" t="str">
        <f>IFERROR(VLOOKUP(B52,BGU!A:G,7),"")</f>
        <v>GERENTE GERAL</v>
      </c>
      <c r="AD52" s="34" t="str">
        <f t="shared" si="16"/>
        <v>000</v>
      </c>
    </row>
    <row r="53" spans="1:30" ht="15" customHeight="1" x14ac:dyDescent="0.25">
      <c r="A53" s="33" t="s">
        <v>333</v>
      </c>
      <c r="B53" s="36" t="s">
        <v>8533</v>
      </c>
      <c r="C53" s="33" t="s">
        <v>27934</v>
      </c>
      <c r="F53" s="33" t="s">
        <v>27930</v>
      </c>
      <c r="G53" s="31">
        <f t="shared" si="10"/>
        <v>1</v>
      </c>
      <c r="H53" s="31" t="b">
        <f t="shared" si="7"/>
        <v>0</v>
      </c>
      <c r="I53" s="105" t="str">
        <f t="shared" si="8"/>
        <v>River City Media Spam List</v>
      </c>
      <c r="J53" s="105" t="str">
        <f t="shared" si="17"/>
        <v/>
      </c>
      <c r="K53" s="106" t="str">
        <f t="shared" si="11"/>
        <v/>
      </c>
      <c r="L53" s="106" t="str">
        <f t="shared" si="12"/>
        <v/>
      </c>
      <c r="M53" s="105" t="str">
        <f t="shared" si="13"/>
        <v/>
      </c>
      <c r="N53" s="107">
        <f>IF(F53="","",IF(ISNUMBER(FIND(")",I53)),"20"&amp;SUBSTITUTE(RIGHT(SUBSTITUTE(LEFT(F53,SEARCH(")",F53)),LEFT(LEFT(F53,SEARCH(")",F53)),SEARCH("(",LEFT(F53,SEARCH(")",F53)))),""),3),")",""),VLOOKUP(I53,Breachs!B:D,3,FALSE)))</f>
        <v>2017</v>
      </c>
      <c r="O53" s="108" t="str">
        <f>IF(G53&lt;2,"",IF(G53&gt;2,IF(ISNUMBER(FIND(")",J53)),"20"&amp;SUBSTITUTE(SUBSTITUTE(LEFT(LEFT(SUBSTITUTE(F53,LEFT(F53,SEARCH(",",F53)),""),SEARCH(",",SUBSTITUTE(F53,LEFT(F53,SEARCH(",",F53)),""))),SEARCH(")",LEFT(SUBSTITUTE(F53,LEFT(F53,SEARCH(",",F53)),""),SEARCH(",",SUBSTITUTE(F53,LEFT(F53,SEARCH(",",F53)),""))))),LEFT(LEFT(LEFT(SUBSTITUTE(F53,LEFT(F53,SEARCH(",",F53)),""),SEARCH(",",SUBSTITUTE(F53,LEFT(F53,SEARCH(",",F53)),""))),SEARCH(")",LEFT(SUBSTITUTE(F53,LEFT(F53,SEARCH(",",F53)),""),SEARCH(",",SUBSTITUTE(F53,LEFT(F53,SEARCH(",",F53)),""))))),SEARCH("'",LEFT(LEFT(SUBSTITUTE(F53,LEFT(F53,SEARCH(",",F53)),""),SEARCH(",",SUBSTITUTE(F53,LEFT(F53,SEARCH(",",F53)),""))),SEARCH(")",LEFT(SUBSTITUTE(F53,LEFT(F53,SEARCH(",",F53)),""),SEARCH(",",SUBSTITUTE(F53,LEFT(F53,SEARCH(",",F53)),""))))))),""),")",""),VLOOKUP(J53,Breachs!B:D,3,FALSE)),IF(ISNUMBER(FIND(")",J53)),"20"&amp;SUBSTITUTE(LEFT(SUBSTITUTE(SUBSTITUTE(F53,LEFT(F53,SEARCH(",",F53)),""),LEFT(SUBSTITUTE(F53,LEFT(F53,SEARCH(",",F53)),""),SEARCH("'",SUBSTITUTE(F53,LEFT(F53,SEARCH(",",F53)),""))),""),SEARCH(")",SUBSTITUTE(SUBSTITUTE(F53,LEFT(F53,SEARCH(",",F53)),""),LEFT(SUBSTITUTE(F53,LEFT(F53,SEARCH(",",F53)),""),SEARCH("'",SUBSTITUTE(F53,LEFT(F53,SEARCH(",",F53)),""))),""))),")",""),VLOOKUP(J53,Breachs!B:D,3,FALSE))))</f>
        <v/>
      </c>
      <c r="P53" s="107"/>
      <c r="Q53" s="108" t="str">
        <f>IF(G53&lt;4,"",IF(G53&gt;4,IF(ISNUMBER(FIND(")",L53)),"20"&amp;SUBSTITUTE(SUBSTITUTE(LEFT(SUBSTITUTE(SUBSTITUTE(SUBSTITUTE(L53,LEFT(L53,SEARCH(",",L53)),""),LEFT(SUBSTITUTE(L53,LEFT(L53,SEARCH(",",L53)),""),SEARCH(",",SUBSTITUTE(L53,LEFT(L53,SEARCH(",",L53)),""))),""),LEFT(SUBSTITUTE(SUBSTITUTE(L53,LEFT(L53,SEARCH(",",L53)),""),LEFT(SUBSTITUTE(L53,LEFT(L53,SEARCH(",",L53)),""),SEARCH(",",SUBSTITUTE(L53,LEFT(L53,SEARCH(",",L53)),""))),""),SEARCH(",",SUBSTITUTE(SUBSTITUTE(L53,LEFT(L53,SEARCH(",",L53)),""),LEFT(SUBSTITUTE(L53,LEFT(L53,SEARCH(",",L53)),""),SEARCH(",",SUBSTITUTE(L53,LEFT(L53,SEARCH(",",L53)),""))),""))),""),SEARCH(")",SUBSTITUTE(SUBSTITUTE(SUBSTITUTE(L53,LEFT(L53,SEARCH(",",L53)),""),LEFT(SUBSTITUTE(L53,LEFT(L53,SEARCH(",",L53)),""),SEARCH(",",SUBSTITUTE(L53,LEFT(L53,SEARCH(",",L53)),""))),""),LEFT(SUBSTITUTE(SUBSTITUTE(L53,LEFT(L53,SEARCH(",",L53)),""),LEFT(SUBSTITUTE(L53,LEFT(L53,SEARCH(",",L53)),""),SEARCH(",",SUBSTITUTE(L53,LEFT(L53,SEARCH(",",L53)),""))),""),SEARCH(",",SUBSTITUTE(SUBSTITUTE(L53,LEFT(L53,SEARCH(",",L53)),""),LEFT(SUBSTITUTE(L53,LEFT(L53,SEARCH(",",L53)),""),SEARCH(",",SUBSTITUTE(L53,LEFT(L53,SEARCH(",",L53)),""))),""))),""))),LEFT(LEFT(SUBSTITUTE(SUBSTITUTE(SUBSTITUTE(L53,LEFT(L53,SEARCH(",",L53)),""),LEFT(SUBSTITUTE(L53,LEFT(L53,SEARCH(",",L53)),""),SEARCH(",",SUBSTITUTE(L53,LEFT(L53,SEARCH(",",L53)),""))),""),LEFT(SUBSTITUTE(SUBSTITUTE(L53,LEFT(L53,SEARCH(",",L53)),""),LEFT(SUBSTITUTE(L53,LEFT(L53,SEARCH(",",L53)),""),SEARCH(",",SUBSTITUTE(L53,LEFT(L53,SEARCH(",",L53)),""))),""),SEARCH(",",SUBSTITUTE(SUBSTITUTE(L53,LEFT(L53,SEARCH(",",L53)),""),LEFT(SUBSTITUTE(L53,LEFT(L53,SEARCH(",",L53)),""),SEARCH(",",SUBSTITUTE(L53,LEFT(L53,SEARCH(",",L53)),""))),""))),""),SEARCH(")",SUBSTITUTE(SUBSTITUTE(SUBSTITUTE(L53,LEFT(L53,SEARCH(",",L53)),""),LEFT(SUBSTITUTE(L53,LEFT(L53,SEARCH(",",L53)),""),SEARCH(",",SUBSTITUTE(L53,LEFT(L53,SEARCH(",",L53)),""))),""),LEFT(SUBSTITUTE(SUBSTITUTE(L53,LEFT(L53,SEARCH(",",L53)),""),LEFT(SUBSTITUTE(L53,LEFT(L53,SEARCH(",",L53)),""),SEARCH(",",SUBSTITUTE(L53,LEFT(L53,SEARCH(",",L53)),""))),""),SEARCH(",",SUBSTITUTE(SUBSTITUTE(L53,LEFT(L53,SEARCH(",",L53)),""),LEFT(SUBSTITUTE(L53,LEFT(L53,SEARCH(",",L53)),""),SEARCH(",",SUBSTITUTE(L53,LEFT(L53,SEARCH(",",L53)),""))),""))),""))),SEARCH("'",LEFT(SUBSTITUTE(SUBSTITUTE(SUBSTITUTE(L53,LEFT(L53,SEARCH(",",L53)),""),LEFT(SUBSTITUTE(L53,LEFT(L53,SEARCH(",",L53)),""),SEARCH(",",SUBSTITUTE(L53,LEFT(L53,SEARCH(",",L53)),""))),""),LEFT(SUBSTITUTE(SUBSTITUTE(L53,LEFT(L53,SEARCH(",",L53)),""),LEFT(SUBSTITUTE(L53,LEFT(L53,SEARCH(",",L53)),""),SEARCH(",",SUBSTITUTE(L53,LEFT(L53,SEARCH(",",L53)),""))),""),SEARCH(",",SUBSTITUTE(SUBSTITUTE(L53,LEFT(L53,SEARCH(",",L53)),""),LEFT(SUBSTITUTE(L53,LEFT(L53,SEARCH(",",L53)),""),SEARCH(",",SUBSTITUTE(L53,LEFT(L53,SEARCH(",",L53)),""))),""))),""),SEARCH(")",SUBSTITUTE(SUBSTITUTE(SUBSTITUTE(L53,LEFT(L53,SEARCH(",",L53)),""),LEFT(SUBSTITUTE(L53,LEFT(L53,SEARCH(",",L53)),""),SEARCH(",",SUBSTITUTE(L53,LEFT(L53,SEARCH(",",L53)),""))),""),LEFT(SUBSTITUTE(SUBSTITUTE(L53,LEFT(L53,SEARCH(",",L53)),""),LEFT(SUBSTITUTE(L53,LEFT(L53,SEARCH(",",L53)),""),SEARCH(",",SUBSTITUTE(L53,LEFT(L53,SEARCH(",",L53)),""))),""),SEARCH(",",SUBSTITUTE(SUBSTITUTE(L53,LEFT(L53,SEARCH(",",L53)),""),LEFT(SUBSTITUTE(L53,LEFT(L53,SEARCH(",",L53)),""),SEARCH(",",SUBSTITUTE(L53,LEFT(L53,SEARCH(",",L53)),""))),""))),""))))),""),")",""),VLOOKUP(L53,Breachs!B:D,3,FALSE)),IF(ISNUMBER(FIND(")",L53)),"20"&amp;SUBSTITUTE(SUBSTITUTE(LEFT(SUBSTITUTE(SUBSTITUTE(SUBSTITUTE(L53,LEFT(L53,SEARCH(",",L53)),""),LEFT(SUBSTITUTE(L53,LEFT(L53,SEARCH(",",L53)),""),SEARCH(",",SUBSTITUTE(L53,LEFT(L53,SEARCH(",",L53)),""))),""),LEFT(SUBSTITUTE(SUBSTITUTE(L53,LEFT(L53,SEARCH(",",L53)),""),LEFT(SUBSTITUTE(L53,LEFT(L53,SEARCH(",",L53)),""),SEARCH(",",SUBSTITUTE(L53,LEFT(L53,SEARCH(",",L53)),""))),""),SEARCH(",",SUBSTITUTE(SUBSTITUTE(L53,LEFT(L53,SEARCH(",",L53)),""),LEFT(SUBSTITUTE(L53,LEFT(L53,SEARCH(",",L53)),""),SEARCH(",",SUBSTITUTE(L53,LEFT(L53,SEARCH(",",L53)),""))),""))),""),SEARCH(")",SUBSTITUTE(SUBSTITUTE(SUBSTITUTE(L53,LEFT(L53,SEARCH(",",L53)),""),LEFT(SUBSTITUTE(L53,LEFT(L53,SEARCH(",",L53)),""),SEARCH(",",SUBSTITUTE(L53,LEFT(L53,SEARCH(",",L53)),""))),""),LEFT(SUBSTITUTE(SUBSTITUTE(L53,LEFT(L53,SEARCH(",",L53)),""),LEFT(SUBSTITUTE(L53,LEFT(L53,SEARCH(",",L53)),""),SEARCH(",",SUBSTITUTE(L53,LEFT(L53,SEARCH(",",L53)),""))),""),SEARCH(",",SUBSTITUTE(SUBSTITUTE(L53,LEFT(L53,SEARCH(",",L53)),""),LEFT(SUBSTITUTE(L53,LEFT(L53,SEARCH(",",L53)),""),SEARCH(",",SUBSTITUTE(L53,LEFT(L53,SEARCH(",",L53)),""))),""))),""))),LEFT(LEFT(SUBSTITUTE(SUBSTITUTE(SUBSTITUTE(L53,LEFT(L53,SEARCH(",",L53)),""),LEFT(SUBSTITUTE(L53,LEFT(L53,SEARCH(",",L53)),""),SEARCH(",",SUBSTITUTE(L53,LEFT(L53,SEARCH(",",L53)),""))),""),LEFT(SUBSTITUTE(SUBSTITUTE(L53,LEFT(L53,SEARCH(",",L53)),""),LEFT(SUBSTITUTE(L53,LEFT(L53,SEARCH(",",L53)),""),SEARCH(",",SUBSTITUTE(L53,LEFT(L53,SEARCH(",",L53)),""))),""),SEARCH(",",SUBSTITUTE(SUBSTITUTE(L53,LEFT(L53,SEARCH(",",L53)),""),LEFT(SUBSTITUTE(L53,LEFT(L53,SEARCH(",",L53)),""),SEARCH(",",SUBSTITUTE(L53,LEFT(L53,SEARCH(",",L53)),""))),""))),""),SEARCH(")",SUBSTITUTE(SUBSTITUTE(SUBSTITUTE(L53,LEFT(L53,SEARCH(",",L53)),""),LEFT(SUBSTITUTE(L53,LEFT(L53,SEARCH(",",L53)),""),SEARCH(",",SUBSTITUTE(L53,LEFT(L53,SEARCH(",",L53)),""))),""),LEFT(SUBSTITUTE(SUBSTITUTE(L53,LEFT(L53,SEARCH(",",L53)),""),LEFT(SUBSTITUTE(L53,LEFT(L53,SEARCH(",",L53)),""),SEARCH(",",SUBSTITUTE(L53,LEFT(L53,SEARCH(",",L53)),""))),""),SEARCH(",",SUBSTITUTE(SUBSTITUTE(L53,LEFT(L53,SEARCH(",",L53)),""),LEFT(SUBSTITUTE(L53,LEFT(L53,SEARCH(",",L53)),""),SEARCH(",",SUBSTITUTE(L53,LEFT(L53,SEARCH(",",L53)),""))),""))),""))),SEARCH("'",LEFT(SUBSTITUTE(SUBSTITUTE(SUBSTITUTE(L53,LEFT(L53,SEARCH(",",L53)),""),LEFT(SUBSTITUTE(L53,LEFT(L53,SEARCH(",",L53)),""),SEARCH(",",SUBSTITUTE(L53,LEFT(L53,SEARCH(",",L53)),""))),""),LEFT(SUBSTITUTE(SUBSTITUTE(L53,LEFT(L53,SEARCH(",",L53)),""),LEFT(SUBSTITUTE(L53,LEFT(L53,SEARCH(",",L53)),""),SEARCH(",",SUBSTITUTE(L53,LEFT(L53,SEARCH(",",L53)),""))),""),SEARCH(",",SUBSTITUTE(SUBSTITUTE(L53,LEFT(L53,SEARCH(",",L53)),""),LEFT(SUBSTITUTE(L53,LEFT(L53,SEARCH(",",L53)),""),SEARCH(",",SUBSTITUTE(L53,LEFT(L53,SEARCH(",",L53)),""))),""))),""),SEARCH(")",SUBSTITUTE(SUBSTITUTE(SUBSTITUTE(L53,LEFT(L53,SEARCH(",",L53)),""),LEFT(SUBSTITUTE(L53,LEFT(L53,SEARCH(",",L53)),""),SEARCH(",",SUBSTITUTE(L53,LEFT(L53,SEARCH(",",L53)),""))),""),LEFT(SUBSTITUTE(SUBSTITUTE(L53,LEFT(L53,SEARCH(",",L53)),""),LEFT(SUBSTITUTE(L53,LEFT(L53,SEARCH(",",L53)),""),SEARCH(",",SUBSTITUTE(L53,LEFT(L53,SEARCH(",",L53)),""))),""),SEARCH(",",SUBSTITUTE(SUBSTITUTE(L53,LEFT(L53,SEARCH(",",L53)),""),LEFT(SUBSTITUTE(L53,LEFT(L53,SEARCH(",",L53)),""),SEARCH(",",SUBSTITUTE(L53,LEFT(L53,SEARCH(",",L53)),""))),""))),""))))),""),")",""),VLOOKUP(L53,Breachs!B:D,3,FALSE))))</f>
        <v/>
      </c>
      <c r="R53" s="108" t="str">
        <f>IF(G53=5,IF(ISNUMBER(FIND(")",M53)),"20"&amp;SUBSTITUTE(SUBSTITUTE(LEFT(SUBSTITUTE(SUBSTITUTE(SUBSTITUTE(S53,LEFT(S53,SEARCH(",",S53)),""),LEFT(SUBSTITUTE(S53,LEFT(S53,SEARCH(",",S53)),""),SEARCH(",",SUBSTITUTE(S53,LEFT(S53,SEARCH(",",S53)),""))),""),LEFT(SUBSTITUTE(SUBSTITUTE(S53,LEFT(S53,SEARCH(",",S53)),""),LEFT(SUBSTITUTE(S53,LEFT(S53,SEARCH(",",S53)),""),SEARCH(",",SUBSTITUTE(S53,LEFT(S53,SEARCH(",",S53)),""))),""),SEARCH(",",SUBSTITUTE(SUBSTITUTE(S53,LEFT(S53,SEARCH(",",S53)),""),LEFT(SUBSTITUTE(S53,LEFT(S53,SEARCH(",",S53)),""),SEARCH(",",SUBSTITUTE(S53,LEFT(S53,SEARCH(",",S53)),""))),""))),""),SEARCH(")",SUBSTITUTE(SUBSTITUTE(SUBSTITUTE(S53,LEFT(S53,SEARCH(",",S53)),""),LEFT(SUBSTITUTE(S53,LEFT(S53,SEARCH(",",S53)),""),SEARCH(",",SUBSTITUTE(S53,LEFT(S53,SEARCH(",",S53)),""))),""),LEFT(SUBSTITUTE(SUBSTITUTE(S53,LEFT(S53,SEARCH(",",S53)),""),LEFT(SUBSTITUTE(S53,LEFT(S53,SEARCH(",",S53)),""),SEARCH(",",SUBSTITUTE(S53,LEFT(S53,SEARCH(",",S53)),""))),""),SEARCH(",",SUBSTITUTE(SUBSTITUTE(S53,LEFT(S53,SEARCH(",",S53)),""),LEFT(SUBSTITUTE(S53,LEFT(S53,SEARCH(",",S53)),""),SEARCH(",",SUBSTITUTE(S53,LEFT(S53,SEARCH(",",S53)),""))),""))),""))),LEFT(LEFT(SUBSTITUTE(SUBSTITUTE(SUBSTITUTE(S53,LEFT(S53,SEARCH(",",S53)),""),LEFT(SUBSTITUTE(S53,LEFT(S53,SEARCH(",",S53)),""),SEARCH(",",SUBSTITUTE(S53,LEFT(S53,SEARCH(",",S53)),""))),""),LEFT(SUBSTITUTE(SUBSTITUTE(S53,LEFT(S53,SEARCH(",",S53)),""),LEFT(SUBSTITUTE(S53,LEFT(S53,SEARCH(",",S53)),""),SEARCH(",",SUBSTITUTE(S53,LEFT(S53,SEARCH(",",S53)),""))),""),SEARCH(",",SUBSTITUTE(SUBSTITUTE(S53,LEFT(S53,SEARCH(",",S53)),""),LEFT(SUBSTITUTE(S53,LEFT(S53,SEARCH(",",S53)),""),SEARCH(",",SUBSTITUTE(S53,LEFT(S53,SEARCH(",",S53)),""))),""))),""),SEARCH(")",SUBSTITUTE(SUBSTITUTE(SUBSTITUTE(S53,LEFT(S53,SEARCH(",",S53)),""),LEFT(SUBSTITUTE(S53,LEFT(S53,SEARCH(",",S53)),""),SEARCH(",",SUBSTITUTE(S53,LEFT(S53,SEARCH(",",S53)),""))),""),LEFT(SUBSTITUTE(SUBSTITUTE(S53,LEFT(S53,SEARCH(",",S53)),""),LEFT(SUBSTITUTE(S53,LEFT(S53,SEARCH(",",S53)),""),SEARCH(",",SUBSTITUTE(S53,LEFT(S53,SEARCH(",",S53)),""))),""),SEARCH(",",SUBSTITUTE(SUBSTITUTE(S53,LEFT(S53,SEARCH(",",S53)),""),LEFT(SUBSTITUTE(S53,LEFT(S53,SEARCH(",",S53)),""),SEARCH(",",SUBSTITUTE(S53,LEFT(S53,SEARCH(",",S53)),""))),""))),""))),SEARCH("'",LEFT(SUBSTITUTE(SUBSTITUTE(SUBSTITUTE(S53,LEFT(S53,SEARCH(",",S53)),""),LEFT(SUBSTITUTE(S53,LEFT(S53,SEARCH(",",S53)),""),SEARCH(",",SUBSTITUTE(S53,LEFT(S53,SEARCH(",",S53)),""))),""),LEFT(SUBSTITUTE(SUBSTITUTE(S53,LEFT(S53,SEARCH(",",S53)),""),LEFT(SUBSTITUTE(S53,LEFT(S53,SEARCH(",",S53)),""),SEARCH(",",SUBSTITUTE(S53,LEFT(S53,SEARCH(",",S53)),""))),""),SEARCH(",",SUBSTITUTE(SUBSTITUTE(S53,LEFT(S53,SEARCH(",",S53)),""),LEFT(SUBSTITUTE(S53,LEFT(S53,SEARCH(",",S53)),""),SEARCH(",",SUBSTITUTE(S53,LEFT(S53,SEARCH(",",S53)),""))),""))),""),SEARCH(")",SUBSTITUTE(SUBSTITUTE(SUBSTITUTE(S53,LEFT(S53,SEARCH(",",S53)),""),LEFT(SUBSTITUTE(S53,LEFT(S53,SEARCH(",",S53)),""),SEARCH(",",SUBSTITUTE(S53,LEFT(S53,SEARCH(",",S53)),""))),""),LEFT(SUBSTITUTE(SUBSTITUTE(S53,LEFT(S53,SEARCH(",",S53)),""),LEFT(SUBSTITUTE(S53,LEFT(S53,SEARCH(",",S53)),""),SEARCH(",",SUBSTITUTE(S53,LEFT(S53,SEARCH(",",S53)),""))),""),SEARCH(",",SUBSTITUTE(SUBSTITUTE(S53,LEFT(S53,SEARCH(",",S53)),""),LEFT(SUBSTITUTE(S53,LEFT(S53,SEARCH(",",S53)),""),SEARCH(",",SUBSTITUTE(S53,LEFT(S53,SEARCH(",",S53)),""))),""))),""))))),""),")",""),VLOOKUP(M53,Breachs!B:D,3,FALSE)),"")</f>
        <v/>
      </c>
      <c r="S53" s="108" t="e">
        <f t="shared" si="14"/>
        <v>#VALUE!</v>
      </c>
      <c r="T53" s="108" t="str">
        <f>IF(F53="","",IF(ISNUMBER(FIND("'",I53)),VLOOKUP(SUBSTITUTE(RIGHT(LEFT(I53,SEARCH("'",I53)),5)," '",""),Breachs!P:Q,2,FALSE),VLOOKUP(I53,Breachs!B:D,2,FALSE)))</f>
        <v>Janeiro</v>
      </c>
      <c r="U53" s="108" t="str">
        <f>IF(G53&lt;2,"",IF(ISNUMBER(FIND("'",J53)),VLOOKUP(SUBSTITUTE(RIGHT(LEFT(J53,SEARCH("'",J53)),5)," '",""),Breachs!P:Q,2,FALSE),VLOOKUP(J53,Breachs!B:D,2,FALSE)))</f>
        <v/>
      </c>
      <c r="V53" s="107" t="str">
        <f>IF(G53&lt;3,"",IF(ISNUMBER(FIND("'",K53)),VLOOKUP(SUBSTITUTE(RIGHT(LEFT(K53,SEARCH("'",K53)),5)," '",""),Breachs!P:Q,2,FALSE),VLOOKUP(K53,Breachs!B:D,2,FALSE)))</f>
        <v/>
      </c>
      <c r="W53" s="107" t="str">
        <f>IF(G53&lt;4,"",IF(ISNUMBER(FIND("'",L53)),VLOOKUP(SUBSTITUTE(RIGHT(LEFT(L53,SEARCH("'",L53)),5)," '",""),Breachs!P:Q,2,FALSE),VLOOKUP(L53,Breachs!B:D,2,FALSE)))</f>
        <v/>
      </c>
      <c r="X53" s="107" t="str">
        <f>IF(G53&lt;5,"",IF(ISNUMBER(FIND("'",M53)),VLOOKUP(SUBSTITUTE(RIGHT(LEFT(M53,SEARCH("'",M53)),5)," '",""),Breachs!P:Q,2,FALSE),VLOOKUP(M53,Breachs!B:D,2,FALSE)))</f>
        <v/>
      </c>
      <c r="Y53" s="34" t="str">
        <f>IFERROR(VLOOKUP(B53,BGU!A:B,2),"")</f>
        <v>EULANI DE FATIMA VINCENSI</v>
      </c>
      <c r="Z53" s="34" t="str">
        <f>TEXT(IFERROR(VLOOKUP(B53,BGU!A:C,3),""),"0000-000-000-0000")</f>
        <v>0105-000-000-0000</v>
      </c>
      <c r="AA53" s="34" t="str">
        <f t="shared" si="15"/>
        <v>0105</v>
      </c>
      <c r="AB53" s="34" t="str">
        <f>IFERROR(VLOOKUP(B53,BGU!A:F,6),"")</f>
        <v>00460</v>
      </c>
      <c r="AC53" s="34" t="str">
        <f>IFERROR(VLOOKUP(B53,BGU!A:G,7),"")</f>
        <v>GERENTE ADJUNTO</v>
      </c>
      <c r="AD53" s="34" t="str">
        <f t="shared" si="16"/>
        <v>000</v>
      </c>
    </row>
    <row r="54" spans="1:30" ht="15" customHeight="1" x14ac:dyDescent="0.25">
      <c r="A54" s="33" t="s">
        <v>333</v>
      </c>
      <c r="B54" s="33" t="s">
        <v>8689</v>
      </c>
      <c r="C54" s="33" t="s">
        <v>27958</v>
      </c>
      <c r="F54" s="32" t="s">
        <v>27979</v>
      </c>
      <c r="G54" s="31">
        <f t="shared" si="10"/>
        <v>2</v>
      </c>
      <c r="H54" s="31" t="b">
        <f t="shared" si="7"/>
        <v>0</v>
      </c>
      <c r="I54" s="105" t="str">
        <f t="shared" si="8"/>
        <v>Anti Public Combo List</v>
      </c>
      <c r="J54" s="105" t="str">
        <f t="shared" si="17"/>
        <v>Exploit.In</v>
      </c>
      <c r="K54" s="106" t="str">
        <f t="shared" si="11"/>
        <v/>
      </c>
      <c r="L54" s="106" t="str">
        <f t="shared" si="12"/>
        <v/>
      </c>
      <c r="M54" s="105" t="str">
        <f t="shared" si="13"/>
        <v/>
      </c>
      <c r="N54" s="107">
        <f>IF(F54="","",IF(ISNUMBER(FIND(")",I54)),"20"&amp;SUBSTITUTE(RIGHT(SUBSTITUTE(LEFT(F54,SEARCH(")",F54)),LEFT(LEFT(F54,SEARCH(")",F54)),SEARCH("(",LEFT(F54,SEARCH(")",F54)))),""),3),")",""),VLOOKUP(I54,Breachs!B:D,3,FALSE)))</f>
        <v>2016</v>
      </c>
      <c r="O54" s="108">
        <f>IF(G54&lt;2,"",IF(G54&gt;2,IF(ISNUMBER(FIND(")",J54)),"20"&amp;SUBSTITUTE(SUBSTITUTE(LEFT(LEFT(SUBSTITUTE(F54,LEFT(F54,SEARCH(",",F54)),""),SEARCH(",",SUBSTITUTE(F54,LEFT(F54,SEARCH(",",F54)),""))),SEARCH(")",LEFT(SUBSTITUTE(F54,LEFT(F54,SEARCH(",",F54)),""),SEARCH(",",SUBSTITUTE(F54,LEFT(F54,SEARCH(",",F54)),""))))),LEFT(LEFT(LEFT(SUBSTITUTE(F54,LEFT(F54,SEARCH(",",F54)),""),SEARCH(",",SUBSTITUTE(F54,LEFT(F54,SEARCH(",",F54)),""))),SEARCH(")",LEFT(SUBSTITUTE(F54,LEFT(F54,SEARCH(",",F54)),""),SEARCH(",",SUBSTITUTE(F54,LEFT(F54,SEARCH(",",F54)),""))))),SEARCH("'",LEFT(LEFT(SUBSTITUTE(F54,LEFT(F54,SEARCH(",",F54)),""),SEARCH(",",SUBSTITUTE(F54,LEFT(F54,SEARCH(",",F54)),""))),SEARCH(")",LEFT(SUBSTITUTE(F54,LEFT(F54,SEARCH(",",F54)),""),SEARCH(",",SUBSTITUTE(F54,LEFT(F54,SEARCH(",",F54)),""))))))),""),")",""),VLOOKUP(J54,Breachs!B:D,3,FALSE)),IF(ISNUMBER(FIND(")",J54)),"20"&amp;SUBSTITUTE(LEFT(SUBSTITUTE(SUBSTITUTE(F54,LEFT(F54,SEARCH(",",F54)),""),LEFT(SUBSTITUTE(F54,LEFT(F54,SEARCH(",",F54)),""),SEARCH("'",SUBSTITUTE(F54,LEFT(F54,SEARCH(",",F54)),""))),""),SEARCH(")",SUBSTITUTE(SUBSTITUTE(F54,LEFT(F54,SEARCH(",",F54)),""),LEFT(SUBSTITUTE(F54,LEFT(F54,SEARCH(",",F54)),""),SEARCH("'",SUBSTITUTE(F54,LEFT(F54,SEARCH(",",F54)),""))),""))),")",""),VLOOKUP(J54,Breachs!B:D,3,FALSE))))</f>
        <v>2016</v>
      </c>
      <c r="P54" s="108" t="str">
        <f>IF(G54&lt;3,"",IF(G54&gt;3,IF(ISNUMBER(FIND(")",K54)),"20"&amp;SUBSTITUTE(SUBSTITUTE(LEFT(LEFT(SUBSTITUTE(SUBSTITUTE(F54,LEFT(F54,SEARCH(",",F54)),""),LEFT(SUBSTITUTE(F54,LEFT(F54,SEARCH(",",F54)),""),SEARCH(",",SUBSTITUTE(F54,LEFT(F54,SEARCH(",",F54)),""))),""),SEARCH(",",SUBSTITUTE(SUBSTITUTE(F54,LEFT(F54,SEARCH(",",F54)),""),LEFT(SUBSTITUTE(F54,LEFT(F54,SEARCH(",",F54)),""),SEARCH(",",SUBSTITUTE(F54,LEFT(F54,SEARCH(",",F54)),""))),""))),SEARCH(")",LEFT(SUBSTITUTE(SUBSTITUTE(F54,LEFT(F54,SEARCH(",",F54)),""),LEFT(SUBSTITUTE(F54,LEFT(F54,SEARCH(",",F54)),""),SEARCH(",",SUBSTITUTE(F54,LEFT(F54,SEARCH(",",F54)),""))),""),SEARCH(",",SUBSTITUTE(SUBSTITUTE(F54,LEFT(F54,SEARCH(",",F54)),""),LEFT(SUBSTITUTE(F54,LEFT(F54,SEARCH(",",F54)),""),SEARCH(",",SUBSTITUTE(F54,LEFT(F54,SEARCH(",",F54)),""))),""))))),LEFT(LEFT(LEFT(SUBSTITUTE(SUBSTITUTE(F54,LEFT(F54,SEARCH(",",F54)),""),LEFT(SUBSTITUTE(F54,LEFT(F54,SEARCH(",",F54)),""),SEARCH(",",SUBSTITUTE(F54,LEFT(F54,SEARCH(",",F54)),""))),""),SEARCH(",",SUBSTITUTE(SUBSTITUTE(F54,LEFT(F54,SEARCH(",",F54)),""),LEFT(SUBSTITUTE(F54,LEFT(F54,SEARCH(",",F54)),""),SEARCH(",",SUBSTITUTE(F54,LEFT(F54,SEARCH(",",F54)),""))),""))),SEARCH(")",LEFT(SUBSTITUTE(SUBSTITUTE(F54,LEFT(F54,SEARCH(",",F54)),""),LEFT(SUBSTITUTE(F54,LEFT(F54,SEARCH(",",F54)),""),SEARCH(",",SUBSTITUTE(F54,LEFT(F54,SEARCH(",",F54)),""))),""),SEARCH(",",SUBSTITUTE(SUBSTITUTE(F54,LEFT(F54,SEARCH(",",F54)),""),LEFT(SUBSTITUTE(F54,LEFT(F54,SEARCH(",",F54)),""),SEARCH(",",SUBSTITUTE(F54,LEFT(F54,SEARCH(",",F54)),""))),""))))),SEARCH("'",LEFT(LEFT(SUBSTITUTE(SUBSTITUTE(F54,LEFT(F54,SEARCH(",",F54)),""),LEFT(SUBSTITUTE(F54,LEFT(F54,SEARCH(",",F54)),""),SEARCH(",",SUBSTITUTE(F54,LEFT(F54,SEARCH(",",F54)),""))),""),SEARCH(",",SUBSTITUTE(SUBSTITUTE(F54,LEFT(F54,SEARCH(",",F54)),""),LEFT(SUBSTITUTE(F54,LEFT(F54,SEARCH(",",F54)),""),SEARCH(",",SUBSTITUTE(F54,LEFT(F54,SEARCH(",",F54)),""))),""))),SEARCH(")",LEFT(SUBSTITUTE(SUBSTITUTE(F54,LEFT(F54,SEARCH(",",F54)),""),LEFT(SUBSTITUTE(F54,LEFT(F54,SEARCH(",",F54)),""),SEARCH(",",SUBSTITUTE(F54,LEFT(F54,SEARCH(",",F54)),""))),""),SEARCH(",",SUBSTITUTE(SUBSTITUTE(F54,LEFT(F54,SEARCH(",",F54)),""),LEFT(SUBSTITUTE(F54,LEFT(F54,SEARCH(",",F54)),""),SEARCH(",",SUBSTITUTE(F54,LEFT(F54,SEARCH(",",F54)),""))),""))))))),""),")",""),VLOOKUP(K54,Breachs!B:D,3,FALSE)),IF(ISNUMBER(FIND(")",K54)),"20"&amp;SUBSTITUTE(SUBSTITUTE(LEFT(SUBSTITUTE(SUBSTITUTE(F54,LEFT(F54,SEARCH(",",F54)),""),LEFT(SUBSTITUTE(F54,LEFT(F54,SEARCH(",",F54)),""),SEARCH(",",SUBSTITUTE(F54,LEFT(F54,SEARCH(",",F54)),""))),""),SEARCH(")",SUBSTITUTE(SUBSTITUTE(F54,LEFT(F54,SEARCH(",",F54)),""),LEFT(SUBSTITUTE(F54,LEFT(F54,SEARCH(",",F54)),""),SEARCH(",",SUBSTITUTE(F54,LEFT(F54,SEARCH(",",F54)),""))),""))),LEFT(LEFT(SUBSTITUTE(SUBSTITUTE(F54,LEFT(F54,SEARCH(",",F54)),""),LEFT(SUBSTITUTE(F54,LEFT(F54,SEARCH(",",F54)),""),SEARCH(",",SUBSTITUTE(F54,LEFT(F54,SEARCH(",",F54)),""))),""),SEARCH(")",SUBSTITUTE(SUBSTITUTE(F54,LEFT(F54,SEARCH(",",F54)),""),LEFT(SUBSTITUTE(F54,LEFT(F54,SEARCH(",",F54)),""),SEARCH(",",SUBSTITUTE(F54,LEFT(F54,SEARCH(",",F54)),""))),""))),SEARCH("'",LEFT(SUBSTITUTE(SUBSTITUTE(F54,LEFT(F54,SEARCH(",",F54)),""),LEFT(SUBSTITUTE(F54,LEFT(F54,SEARCH(",",F54)),""),SEARCH(",",SUBSTITUTE(F54,LEFT(F54,SEARCH(",",F54)),""))),""),SEARCH(")",SUBSTITUTE(SUBSTITUTE(F54,LEFT(F54,SEARCH(",",F54)),""),LEFT(SUBSTITUTE(F54,LEFT(F54,SEARCH(",",F54)),""),SEARCH(",",SUBSTITUTE(F54,LEFT(F54,SEARCH(",",F54)),""))),""))))),""),")",""),VLOOKUP(K54,Breachs!B:D,3,FALSE))))</f>
        <v/>
      </c>
      <c r="Q54" s="108" t="str">
        <f>IF(G54&lt;4,"",IF(G54&gt;4,IF(ISNUMBER(FIND(")",L54)),"20"&amp;SUBSTITUTE(SUBSTITUTE(LEFT(SUBSTITUTE(SUBSTITUTE(SUBSTITUTE(L54,LEFT(L54,SEARCH(",",L54)),""),LEFT(SUBSTITUTE(L54,LEFT(L54,SEARCH(",",L54)),""),SEARCH(",",SUBSTITUTE(L54,LEFT(L54,SEARCH(",",L54)),""))),""),LEFT(SUBSTITUTE(SUBSTITUTE(L54,LEFT(L54,SEARCH(",",L54)),""),LEFT(SUBSTITUTE(L54,LEFT(L54,SEARCH(",",L54)),""),SEARCH(",",SUBSTITUTE(L54,LEFT(L54,SEARCH(",",L54)),""))),""),SEARCH(",",SUBSTITUTE(SUBSTITUTE(L54,LEFT(L54,SEARCH(",",L54)),""),LEFT(SUBSTITUTE(L54,LEFT(L54,SEARCH(",",L54)),""),SEARCH(",",SUBSTITUTE(L54,LEFT(L54,SEARCH(",",L54)),""))),""))),""),SEARCH(")",SUBSTITUTE(SUBSTITUTE(SUBSTITUTE(L54,LEFT(L54,SEARCH(",",L54)),""),LEFT(SUBSTITUTE(L54,LEFT(L54,SEARCH(",",L54)),""),SEARCH(",",SUBSTITUTE(L54,LEFT(L54,SEARCH(",",L54)),""))),""),LEFT(SUBSTITUTE(SUBSTITUTE(L54,LEFT(L54,SEARCH(",",L54)),""),LEFT(SUBSTITUTE(L54,LEFT(L54,SEARCH(",",L54)),""),SEARCH(",",SUBSTITUTE(L54,LEFT(L54,SEARCH(",",L54)),""))),""),SEARCH(",",SUBSTITUTE(SUBSTITUTE(L54,LEFT(L54,SEARCH(",",L54)),""),LEFT(SUBSTITUTE(L54,LEFT(L54,SEARCH(",",L54)),""),SEARCH(",",SUBSTITUTE(L54,LEFT(L54,SEARCH(",",L54)),""))),""))),""))),LEFT(LEFT(SUBSTITUTE(SUBSTITUTE(SUBSTITUTE(L54,LEFT(L54,SEARCH(",",L54)),""),LEFT(SUBSTITUTE(L54,LEFT(L54,SEARCH(",",L54)),""),SEARCH(",",SUBSTITUTE(L54,LEFT(L54,SEARCH(",",L54)),""))),""),LEFT(SUBSTITUTE(SUBSTITUTE(L54,LEFT(L54,SEARCH(",",L54)),""),LEFT(SUBSTITUTE(L54,LEFT(L54,SEARCH(",",L54)),""),SEARCH(",",SUBSTITUTE(L54,LEFT(L54,SEARCH(",",L54)),""))),""),SEARCH(",",SUBSTITUTE(SUBSTITUTE(L54,LEFT(L54,SEARCH(",",L54)),""),LEFT(SUBSTITUTE(L54,LEFT(L54,SEARCH(",",L54)),""),SEARCH(",",SUBSTITUTE(L54,LEFT(L54,SEARCH(",",L54)),""))),""))),""),SEARCH(")",SUBSTITUTE(SUBSTITUTE(SUBSTITUTE(L54,LEFT(L54,SEARCH(",",L54)),""),LEFT(SUBSTITUTE(L54,LEFT(L54,SEARCH(",",L54)),""),SEARCH(",",SUBSTITUTE(L54,LEFT(L54,SEARCH(",",L54)),""))),""),LEFT(SUBSTITUTE(SUBSTITUTE(L54,LEFT(L54,SEARCH(",",L54)),""),LEFT(SUBSTITUTE(L54,LEFT(L54,SEARCH(",",L54)),""),SEARCH(",",SUBSTITUTE(L54,LEFT(L54,SEARCH(",",L54)),""))),""),SEARCH(",",SUBSTITUTE(SUBSTITUTE(L54,LEFT(L54,SEARCH(",",L54)),""),LEFT(SUBSTITUTE(L54,LEFT(L54,SEARCH(",",L54)),""),SEARCH(",",SUBSTITUTE(L54,LEFT(L54,SEARCH(",",L54)),""))),""))),""))),SEARCH("'",LEFT(SUBSTITUTE(SUBSTITUTE(SUBSTITUTE(L54,LEFT(L54,SEARCH(",",L54)),""),LEFT(SUBSTITUTE(L54,LEFT(L54,SEARCH(",",L54)),""),SEARCH(",",SUBSTITUTE(L54,LEFT(L54,SEARCH(",",L54)),""))),""),LEFT(SUBSTITUTE(SUBSTITUTE(L54,LEFT(L54,SEARCH(",",L54)),""),LEFT(SUBSTITUTE(L54,LEFT(L54,SEARCH(",",L54)),""),SEARCH(",",SUBSTITUTE(L54,LEFT(L54,SEARCH(",",L54)),""))),""),SEARCH(",",SUBSTITUTE(SUBSTITUTE(L54,LEFT(L54,SEARCH(",",L54)),""),LEFT(SUBSTITUTE(L54,LEFT(L54,SEARCH(",",L54)),""),SEARCH(",",SUBSTITUTE(L54,LEFT(L54,SEARCH(",",L54)),""))),""))),""),SEARCH(")",SUBSTITUTE(SUBSTITUTE(SUBSTITUTE(L54,LEFT(L54,SEARCH(",",L54)),""),LEFT(SUBSTITUTE(L54,LEFT(L54,SEARCH(",",L54)),""),SEARCH(",",SUBSTITUTE(L54,LEFT(L54,SEARCH(",",L54)),""))),""),LEFT(SUBSTITUTE(SUBSTITUTE(L54,LEFT(L54,SEARCH(",",L54)),""),LEFT(SUBSTITUTE(L54,LEFT(L54,SEARCH(",",L54)),""),SEARCH(",",SUBSTITUTE(L54,LEFT(L54,SEARCH(",",L54)),""))),""),SEARCH(",",SUBSTITUTE(SUBSTITUTE(L54,LEFT(L54,SEARCH(",",L54)),""),LEFT(SUBSTITUTE(L54,LEFT(L54,SEARCH(",",L54)),""),SEARCH(",",SUBSTITUTE(L54,LEFT(L54,SEARCH(",",L54)),""))),""))),""))))),""),")",""),VLOOKUP(L54,Breachs!B:D,3,FALSE)),IF(ISNUMBER(FIND(")",L54)),"20"&amp;SUBSTITUTE(SUBSTITUTE(LEFT(SUBSTITUTE(SUBSTITUTE(SUBSTITUTE(L54,LEFT(L54,SEARCH(",",L54)),""),LEFT(SUBSTITUTE(L54,LEFT(L54,SEARCH(",",L54)),""),SEARCH(",",SUBSTITUTE(L54,LEFT(L54,SEARCH(",",L54)),""))),""),LEFT(SUBSTITUTE(SUBSTITUTE(L54,LEFT(L54,SEARCH(",",L54)),""),LEFT(SUBSTITUTE(L54,LEFT(L54,SEARCH(",",L54)),""),SEARCH(",",SUBSTITUTE(L54,LEFT(L54,SEARCH(",",L54)),""))),""),SEARCH(",",SUBSTITUTE(SUBSTITUTE(L54,LEFT(L54,SEARCH(",",L54)),""),LEFT(SUBSTITUTE(L54,LEFT(L54,SEARCH(",",L54)),""),SEARCH(",",SUBSTITUTE(L54,LEFT(L54,SEARCH(",",L54)),""))),""))),""),SEARCH(")",SUBSTITUTE(SUBSTITUTE(SUBSTITUTE(L54,LEFT(L54,SEARCH(",",L54)),""),LEFT(SUBSTITUTE(L54,LEFT(L54,SEARCH(",",L54)),""),SEARCH(",",SUBSTITUTE(L54,LEFT(L54,SEARCH(",",L54)),""))),""),LEFT(SUBSTITUTE(SUBSTITUTE(L54,LEFT(L54,SEARCH(",",L54)),""),LEFT(SUBSTITUTE(L54,LEFT(L54,SEARCH(",",L54)),""),SEARCH(",",SUBSTITUTE(L54,LEFT(L54,SEARCH(",",L54)),""))),""),SEARCH(",",SUBSTITUTE(SUBSTITUTE(L54,LEFT(L54,SEARCH(",",L54)),""),LEFT(SUBSTITUTE(L54,LEFT(L54,SEARCH(",",L54)),""),SEARCH(",",SUBSTITUTE(L54,LEFT(L54,SEARCH(",",L54)),""))),""))),""))),LEFT(LEFT(SUBSTITUTE(SUBSTITUTE(SUBSTITUTE(L54,LEFT(L54,SEARCH(",",L54)),""),LEFT(SUBSTITUTE(L54,LEFT(L54,SEARCH(",",L54)),""),SEARCH(",",SUBSTITUTE(L54,LEFT(L54,SEARCH(",",L54)),""))),""),LEFT(SUBSTITUTE(SUBSTITUTE(L54,LEFT(L54,SEARCH(",",L54)),""),LEFT(SUBSTITUTE(L54,LEFT(L54,SEARCH(",",L54)),""),SEARCH(",",SUBSTITUTE(L54,LEFT(L54,SEARCH(",",L54)),""))),""),SEARCH(",",SUBSTITUTE(SUBSTITUTE(L54,LEFT(L54,SEARCH(",",L54)),""),LEFT(SUBSTITUTE(L54,LEFT(L54,SEARCH(",",L54)),""),SEARCH(",",SUBSTITUTE(L54,LEFT(L54,SEARCH(",",L54)),""))),""))),""),SEARCH(")",SUBSTITUTE(SUBSTITUTE(SUBSTITUTE(L54,LEFT(L54,SEARCH(",",L54)),""),LEFT(SUBSTITUTE(L54,LEFT(L54,SEARCH(",",L54)),""),SEARCH(",",SUBSTITUTE(L54,LEFT(L54,SEARCH(",",L54)),""))),""),LEFT(SUBSTITUTE(SUBSTITUTE(L54,LEFT(L54,SEARCH(",",L54)),""),LEFT(SUBSTITUTE(L54,LEFT(L54,SEARCH(",",L54)),""),SEARCH(",",SUBSTITUTE(L54,LEFT(L54,SEARCH(",",L54)),""))),""),SEARCH(",",SUBSTITUTE(SUBSTITUTE(L54,LEFT(L54,SEARCH(",",L54)),""),LEFT(SUBSTITUTE(L54,LEFT(L54,SEARCH(",",L54)),""),SEARCH(",",SUBSTITUTE(L54,LEFT(L54,SEARCH(",",L54)),""))),""))),""))),SEARCH("'",LEFT(SUBSTITUTE(SUBSTITUTE(SUBSTITUTE(L54,LEFT(L54,SEARCH(",",L54)),""),LEFT(SUBSTITUTE(L54,LEFT(L54,SEARCH(",",L54)),""),SEARCH(",",SUBSTITUTE(L54,LEFT(L54,SEARCH(",",L54)),""))),""),LEFT(SUBSTITUTE(SUBSTITUTE(L54,LEFT(L54,SEARCH(",",L54)),""),LEFT(SUBSTITUTE(L54,LEFT(L54,SEARCH(",",L54)),""),SEARCH(",",SUBSTITUTE(L54,LEFT(L54,SEARCH(",",L54)),""))),""),SEARCH(",",SUBSTITUTE(SUBSTITUTE(L54,LEFT(L54,SEARCH(",",L54)),""),LEFT(SUBSTITUTE(L54,LEFT(L54,SEARCH(",",L54)),""),SEARCH(",",SUBSTITUTE(L54,LEFT(L54,SEARCH(",",L54)),""))),""))),""),SEARCH(")",SUBSTITUTE(SUBSTITUTE(SUBSTITUTE(L54,LEFT(L54,SEARCH(",",L54)),""),LEFT(SUBSTITUTE(L54,LEFT(L54,SEARCH(",",L54)),""),SEARCH(",",SUBSTITUTE(L54,LEFT(L54,SEARCH(",",L54)),""))),""),LEFT(SUBSTITUTE(SUBSTITUTE(L54,LEFT(L54,SEARCH(",",L54)),""),LEFT(SUBSTITUTE(L54,LEFT(L54,SEARCH(",",L54)),""),SEARCH(",",SUBSTITUTE(L54,LEFT(L54,SEARCH(",",L54)),""))),""),SEARCH(",",SUBSTITUTE(SUBSTITUTE(L54,LEFT(L54,SEARCH(",",L54)),""),LEFT(SUBSTITUTE(L54,LEFT(L54,SEARCH(",",L54)),""),SEARCH(",",SUBSTITUTE(L54,LEFT(L54,SEARCH(",",L54)),""))),""))),""))))),""),")",""),VLOOKUP(L54,Breachs!B:D,3,FALSE))))</f>
        <v/>
      </c>
      <c r="R54" s="108" t="str">
        <f>IF(G54=5,IF(ISNUMBER(FIND(")",M54)),"20"&amp;SUBSTITUTE(SUBSTITUTE(LEFT(SUBSTITUTE(SUBSTITUTE(SUBSTITUTE(S54,LEFT(S54,SEARCH(",",S54)),""),LEFT(SUBSTITUTE(S54,LEFT(S54,SEARCH(",",S54)),""),SEARCH(",",SUBSTITUTE(S54,LEFT(S54,SEARCH(",",S54)),""))),""),LEFT(SUBSTITUTE(SUBSTITUTE(S54,LEFT(S54,SEARCH(",",S54)),""),LEFT(SUBSTITUTE(S54,LEFT(S54,SEARCH(",",S54)),""),SEARCH(",",SUBSTITUTE(S54,LEFT(S54,SEARCH(",",S54)),""))),""),SEARCH(",",SUBSTITUTE(SUBSTITUTE(S54,LEFT(S54,SEARCH(",",S54)),""),LEFT(SUBSTITUTE(S54,LEFT(S54,SEARCH(",",S54)),""),SEARCH(",",SUBSTITUTE(S54,LEFT(S54,SEARCH(",",S54)),""))),""))),""),SEARCH(")",SUBSTITUTE(SUBSTITUTE(SUBSTITUTE(S54,LEFT(S54,SEARCH(",",S54)),""),LEFT(SUBSTITUTE(S54,LEFT(S54,SEARCH(",",S54)),""),SEARCH(",",SUBSTITUTE(S54,LEFT(S54,SEARCH(",",S54)),""))),""),LEFT(SUBSTITUTE(SUBSTITUTE(S54,LEFT(S54,SEARCH(",",S54)),""),LEFT(SUBSTITUTE(S54,LEFT(S54,SEARCH(",",S54)),""),SEARCH(",",SUBSTITUTE(S54,LEFT(S54,SEARCH(",",S54)),""))),""),SEARCH(",",SUBSTITUTE(SUBSTITUTE(S54,LEFT(S54,SEARCH(",",S54)),""),LEFT(SUBSTITUTE(S54,LEFT(S54,SEARCH(",",S54)),""),SEARCH(",",SUBSTITUTE(S54,LEFT(S54,SEARCH(",",S54)),""))),""))),""))),LEFT(LEFT(SUBSTITUTE(SUBSTITUTE(SUBSTITUTE(S54,LEFT(S54,SEARCH(",",S54)),""),LEFT(SUBSTITUTE(S54,LEFT(S54,SEARCH(",",S54)),""),SEARCH(",",SUBSTITUTE(S54,LEFT(S54,SEARCH(",",S54)),""))),""),LEFT(SUBSTITUTE(SUBSTITUTE(S54,LEFT(S54,SEARCH(",",S54)),""),LEFT(SUBSTITUTE(S54,LEFT(S54,SEARCH(",",S54)),""),SEARCH(",",SUBSTITUTE(S54,LEFT(S54,SEARCH(",",S54)),""))),""),SEARCH(",",SUBSTITUTE(SUBSTITUTE(S54,LEFT(S54,SEARCH(",",S54)),""),LEFT(SUBSTITUTE(S54,LEFT(S54,SEARCH(",",S54)),""),SEARCH(",",SUBSTITUTE(S54,LEFT(S54,SEARCH(",",S54)),""))),""))),""),SEARCH(")",SUBSTITUTE(SUBSTITUTE(SUBSTITUTE(S54,LEFT(S54,SEARCH(",",S54)),""),LEFT(SUBSTITUTE(S54,LEFT(S54,SEARCH(",",S54)),""),SEARCH(",",SUBSTITUTE(S54,LEFT(S54,SEARCH(",",S54)),""))),""),LEFT(SUBSTITUTE(SUBSTITUTE(S54,LEFT(S54,SEARCH(",",S54)),""),LEFT(SUBSTITUTE(S54,LEFT(S54,SEARCH(",",S54)),""),SEARCH(",",SUBSTITUTE(S54,LEFT(S54,SEARCH(",",S54)),""))),""),SEARCH(",",SUBSTITUTE(SUBSTITUTE(S54,LEFT(S54,SEARCH(",",S54)),""),LEFT(SUBSTITUTE(S54,LEFT(S54,SEARCH(",",S54)),""),SEARCH(",",SUBSTITUTE(S54,LEFT(S54,SEARCH(",",S54)),""))),""))),""))),SEARCH("'",LEFT(SUBSTITUTE(SUBSTITUTE(SUBSTITUTE(S54,LEFT(S54,SEARCH(",",S54)),""),LEFT(SUBSTITUTE(S54,LEFT(S54,SEARCH(",",S54)),""),SEARCH(",",SUBSTITUTE(S54,LEFT(S54,SEARCH(",",S54)),""))),""),LEFT(SUBSTITUTE(SUBSTITUTE(S54,LEFT(S54,SEARCH(",",S54)),""),LEFT(SUBSTITUTE(S54,LEFT(S54,SEARCH(",",S54)),""),SEARCH(",",SUBSTITUTE(S54,LEFT(S54,SEARCH(",",S54)),""))),""),SEARCH(",",SUBSTITUTE(SUBSTITUTE(S54,LEFT(S54,SEARCH(",",S54)),""),LEFT(SUBSTITUTE(S54,LEFT(S54,SEARCH(",",S54)),""),SEARCH(",",SUBSTITUTE(S54,LEFT(S54,SEARCH(",",S54)),""))),""))),""),SEARCH(")",SUBSTITUTE(SUBSTITUTE(SUBSTITUTE(S54,LEFT(S54,SEARCH(",",S54)),""),LEFT(SUBSTITUTE(S54,LEFT(S54,SEARCH(",",S54)),""),SEARCH(",",SUBSTITUTE(S54,LEFT(S54,SEARCH(",",S54)),""))),""),LEFT(SUBSTITUTE(SUBSTITUTE(S54,LEFT(S54,SEARCH(",",S54)),""),LEFT(SUBSTITUTE(S54,LEFT(S54,SEARCH(",",S54)),""),SEARCH(",",SUBSTITUTE(S54,LEFT(S54,SEARCH(",",S54)),""))),""),SEARCH(",",SUBSTITUTE(SUBSTITUTE(S54,LEFT(S54,SEARCH(",",S54)),""),LEFT(SUBSTITUTE(S54,LEFT(S54,SEARCH(",",S54)),""),SEARCH(",",SUBSTITUTE(S54,LEFT(S54,SEARCH(",",S54)),""))),""))),""))))),""),")",""),VLOOKUP(M54,Breachs!B:D,3,FALSE)),"")</f>
        <v/>
      </c>
      <c r="S54" s="108" t="e">
        <f t="shared" si="14"/>
        <v>#VALUE!</v>
      </c>
      <c r="T54" s="108" t="str">
        <f>IF(F54="","",IF(ISNUMBER(FIND("'",I54)),VLOOKUP(SUBSTITUTE(RIGHT(LEFT(I54,SEARCH("'",I54)),5)," '",""),Breachs!P:Q,2,FALSE),VLOOKUP(I54,Breachs!B:D,2,FALSE)))</f>
        <v>Dezembro</v>
      </c>
      <c r="U54" s="108" t="str">
        <f>IF(G54&lt;2,"",IF(ISNUMBER(FIND("'",J54)),VLOOKUP(SUBSTITUTE(RIGHT(LEFT(J54,SEARCH("'",J54)),5)," '",""),Breachs!P:Q,2,FALSE),VLOOKUP(J54,Breachs!B:D,2,FALSE)))</f>
        <v>Dezembro</v>
      </c>
      <c r="V54" s="107" t="str">
        <f>IF(G54&lt;3,"",IF(ISNUMBER(FIND("'",K54)),VLOOKUP(SUBSTITUTE(RIGHT(LEFT(K54,SEARCH("'",K54)),5)," '",""),Breachs!P:Q,2,FALSE),VLOOKUP(K54,Breachs!B:D,2,FALSE)))</f>
        <v/>
      </c>
      <c r="W54" s="107" t="str">
        <f>IF(G54&lt;4,"",IF(ISNUMBER(FIND("'",L54)),VLOOKUP(SUBSTITUTE(RIGHT(LEFT(L54,SEARCH("'",L54)),5)," '",""),Breachs!P:Q,2,FALSE),VLOOKUP(L54,Breachs!B:D,2,FALSE)))</f>
        <v/>
      </c>
      <c r="X54" s="107" t="str">
        <f>IF(G54&lt;5,"",IF(ISNUMBER(FIND("'",M54)),VLOOKUP(SUBSTITUTE(RIGHT(LEFT(M54,SEARCH("'",M54)),5)," '",""),Breachs!P:Q,2,FALSE),VLOOKUP(M54,Breachs!B:D,2,FALSE)))</f>
        <v/>
      </c>
      <c r="Y54" s="34" t="str">
        <f>IFERROR(VLOOKUP(B54,BGU!A:B,2),"")</f>
        <v>MARGARETE VENZKE FENNER</v>
      </c>
      <c r="Z54" s="34" t="str">
        <f>TEXT(IFERROR(VLOOKUP(B54,BGU!A:C,3),""),"0000-000-000-0000")</f>
        <v>0010-076-011-1000</v>
      </c>
      <c r="AA54" s="34" t="str">
        <f t="shared" si="15"/>
        <v>0010</v>
      </c>
      <c r="AB54" s="34" t="str">
        <f>IFERROR(VLOOKUP(B54,BGU!A:F,6),"")</f>
        <v>00061</v>
      </c>
      <c r="AC54" s="34" t="str">
        <f>IFERROR(VLOOKUP(B54,BGU!A:G,7),"")</f>
        <v>SUPERINT. EXECUTIVO</v>
      </c>
      <c r="AD54" s="34" t="str">
        <f t="shared" si="16"/>
        <v>076</v>
      </c>
    </row>
    <row r="55" spans="1:30" ht="15" customHeight="1" x14ac:dyDescent="0.25">
      <c r="A55" s="33" t="s">
        <v>333</v>
      </c>
      <c r="B55" s="34" t="s">
        <v>220</v>
      </c>
      <c r="C55" s="33" t="s">
        <v>37</v>
      </c>
      <c r="D55" s="34" t="s">
        <v>223</v>
      </c>
      <c r="E55" s="34"/>
      <c r="F55" s="33" t="s">
        <v>3</v>
      </c>
      <c r="G55" s="31">
        <f t="shared" si="10"/>
        <v>1</v>
      </c>
      <c r="H55" s="31" t="b">
        <f t="shared" si="7"/>
        <v>0</v>
      </c>
      <c r="I55" s="105" t="str">
        <f t="shared" si="8"/>
        <v>LinkedIn</v>
      </c>
      <c r="J55" s="105" t="str">
        <f t="shared" si="17"/>
        <v/>
      </c>
      <c r="K55" s="106" t="str">
        <f t="shared" si="11"/>
        <v/>
      </c>
      <c r="L55" s="106" t="str">
        <f t="shared" si="12"/>
        <v/>
      </c>
      <c r="M55" s="105" t="str">
        <f t="shared" si="13"/>
        <v/>
      </c>
      <c r="N55" s="107">
        <f>IF(F55="","",IF(ISNUMBER(FIND(")",I55)),"20"&amp;SUBSTITUTE(RIGHT(SUBSTITUTE(LEFT(F55,SEARCH(")",F55)),LEFT(LEFT(F55,SEARCH(")",F55)),SEARCH("(",LEFT(F55,SEARCH(")",F55)))),""),3),")",""),VLOOKUP(I55,Breachs!B:D,3,FALSE)))</f>
        <v>2016</v>
      </c>
      <c r="O55" s="108" t="str">
        <f>IF(G55&lt;2,"",IF(G55&gt;2,IF(ISNUMBER(FIND(")",J55)),"20"&amp;SUBSTITUTE(SUBSTITUTE(LEFT(LEFT(SUBSTITUTE(F55,LEFT(F55,SEARCH(",",F55)),""),SEARCH(",",SUBSTITUTE(F55,LEFT(F55,SEARCH(",",F55)),""))),SEARCH(")",LEFT(SUBSTITUTE(F55,LEFT(F55,SEARCH(",",F55)),""),SEARCH(",",SUBSTITUTE(F55,LEFT(F55,SEARCH(",",F55)),""))))),LEFT(LEFT(LEFT(SUBSTITUTE(F55,LEFT(F55,SEARCH(",",F55)),""),SEARCH(",",SUBSTITUTE(F55,LEFT(F55,SEARCH(",",F55)),""))),SEARCH(")",LEFT(SUBSTITUTE(F55,LEFT(F55,SEARCH(",",F55)),""),SEARCH(",",SUBSTITUTE(F55,LEFT(F55,SEARCH(",",F55)),""))))),SEARCH("'",LEFT(LEFT(SUBSTITUTE(F55,LEFT(F55,SEARCH(",",F55)),""),SEARCH(",",SUBSTITUTE(F55,LEFT(F55,SEARCH(",",F55)),""))),SEARCH(")",LEFT(SUBSTITUTE(F55,LEFT(F55,SEARCH(",",F55)),""),SEARCH(",",SUBSTITUTE(F55,LEFT(F55,SEARCH(",",F55)),""))))))),""),")",""),VLOOKUP(J55,Breachs!B:D,3,FALSE)),IF(ISNUMBER(FIND(")",J55)),"20"&amp;SUBSTITUTE(LEFT(SUBSTITUTE(SUBSTITUTE(F55,LEFT(F55,SEARCH(",",F55)),""),LEFT(SUBSTITUTE(F55,LEFT(F55,SEARCH(",",F55)),""),SEARCH("'",SUBSTITUTE(F55,LEFT(F55,SEARCH(",",F55)),""))),""),SEARCH(")",SUBSTITUTE(SUBSTITUTE(F55,LEFT(F55,SEARCH(",",F55)),""),LEFT(SUBSTITUTE(F55,LEFT(F55,SEARCH(",",F55)),""),SEARCH("'",SUBSTITUTE(F55,LEFT(F55,SEARCH(",",F55)),""))),""))),")",""),VLOOKUP(J55,Breachs!B:D,3,FALSE))))</f>
        <v/>
      </c>
      <c r="P55" s="108" t="str">
        <f>IF(G55&lt;3,"",IF(G55&gt;3,IF(ISNUMBER(FIND(")",K55)),"20"&amp;SUBSTITUTE(SUBSTITUTE(LEFT(LEFT(SUBSTITUTE(SUBSTITUTE(F55,LEFT(F55,SEARCH(",",F55)),""),LEFT(SUBSTITUTE(F55,LEFT(F55,SEARCH(",",F55)),""),SEARCH(",",SUBSTITUTE(F55,LEFT(F55,SEARCH(",",F55)),""))),""),SEARCH(",",SUBSTITUTE(SUBSTITUTE(F55,LEFT(F55,SEARCH(",",F55)),""),LEFT(SUBSTITUTE(F55,LEFT(F55,SEARCH(",",F55)),""),SEARCH(",",SUBSTITUTE(F55,LEFT(F55,SEARCH(",",F55)),""))),""))),SEARCH(")",LEFT(SUBSTITUTE(SUBSTITUTE(F55,LEFT(F55,SEARCH(",",F55)),""),LEFT(SUBSTITUTE(F55,LEFT(F55,SEARCH(",",F55)),""),SEARCH(",",SUBSTITUTE(F55,LEFT(F55,SEARCH(",",F55)),""))),""),SEARCH(",",SUBSTITUTE(SUBSTITUTE(F55,LEFT(F55,SEARCH(",",F55)),""),LEFT(SUBSTITUTE(F55,LEFT(F55,SEARCH(",",F55)),""),SEARCH(",",SUBSTITUTE(F55,LEFT(F55,SEARCH(",",F55)),""))),""))))),LEFT(LEFT(LEFT(SUBSTITUTE(SUBSTITUTE(F55,LEFT(F55,SEARCH(",",F55)),""),LEFT(SUBSTITUTE(F55,LEFT(F55,SEARCH(",",F55)),""),SEARCH(",",SUBSTITUTE(F55,LEFT(F55,SEARCH(",",F55)),""))),""),SEARCH(",",SUBSTITUTE(SUBSTITUTE(F55,LEFT(F55,SEARCH(",",F55)),""),LEFT(SUBSTITUTE(F55,LEFT(F55,SEARCH(",",F55)),""),SEARCH(",",SUBSTITUTE(F55,LEFT(F55,SEARCH(",",F55)),""))),""))),SEARCH(")",LEFT(SUBSTITUTE(SUBSTITUTE(F55,LEFT(F55,SEARCH(",",F55)),""),LEFT(SUBSTITUTE(F55,LEFT(F55,SEARCH(",",F55)),""),SEARCH(",",SUBSTITUTE(F55,LEFT(F55,SEARCH(",",F55)),""))),""),SEARCH(",",SUBSTITUTE(SUBSTITUTE(F55,LEFT(F55,SEARCH(",",F55)),""),LEFT(SUBSTITUTE(F55,LEFT(F55,SEARCH(",",F55)),""),SEARCH(",",SUBSTITUTE(F55,LEFT(F55,SEARCH(",",F55)),""))),""))))),SEARCH("'",LEFT(LEFT(SUBSTITUTE(SUBSTITUTE(F55,LEFT(F55,SEARCH(",",F55)),""),LEFT(SUBSTITUTE(F55,LEFT(F55,SEARCH(",",F55)),""),SEARCH(",",SUBSTITUTE(F55,LEFT(F55,SEARCH(",",F55)),""))),""),SEARCH(",",SUBSTITUTE(SUBSTITUTE(F55,LEFT(F55,SEARCH(",",F55)),""),LEFT(SUBSTITUTE(F55,LEFT(F55,SEARCH(",",F55)),""),SEARCH(",",SUBSTITUTE(F55,LEFT(F55,SEARCH(",",F55)),""))),""))),SEARCH(")",LEFT(SUBSTITUTE(SUBSTITUTE(F55,LEFT(F55,SEARCH(",",F55)),""),LEFT(SUBSTITUTE(F55,LEFT(F55,SEARCH(",",F55)),""),SEARCH(",",SUBSTITUTE(F55,LEFT(F55,SEARCH(",",F55)),""))),""),SEARCH(",",SUBSTITUTE(SUBSTITUTE(F55,LEFT(F55,SEARCH(",",F55)),""),LEFT(SUBSTITUTE(F55,LEFT(F55,SEARCH(",",F55)),""),SEARCH(",",SUBSTITUTE(F55,LEFT(F55,SEARCH(",",F55)),""))),""))))))),""),")",""),VLOOKUP(K55,Breachs!B:D,3,FALSE)),IF(ISNUMBER(FIND(")",K55)),"20"&amp;SUBSTITUTE(SUBSTITUTE(LEFT(SUBSTITUTE(SUBSTITUTE(F55,LEFT(F55,SEARCH(",",F55)),""),LEFT(SUBSTITUTE(F55,LEFT(F55,SEARCH(",",F55)),""),SEARCH(",",SUBSTITUTE(F55,LEFT(F55,SEARCH(",",F55)),""))),""),SEARCH(")",SUBSTITUTE(SUBSTITUTE(F55,LEFT(F55,SEARCH(",",F55)),""),LEFT(SUBSTITUTE(F55,LEFT(F55,SEARCH(",",F55)),""),SEARCH(",",SUBSTITUTE(F55,LEFT(F55,SEARCH(",",F55)),""))),""))),LEFT(LEFT(SUBSTITUTE(SUBSTITUTE(F55,LEFT(F55,SEARCH(",",F55)),""),LEFT(SUBSTITUTE(F55,LEFT(F55,SEARCH(",",F55)),""),SEARCH(",",SUBSTITUTE(F55,LEFT(F55,SEARCH(",",F55)),""))),""),SEARCH(")",SUBSTITUTE(SUBSTITUTE(F55,LEFT(F55,SEARCH(",",F55)),""),LEFT(SUBSTITUTE(F55,LEFT(F55,SEARCH(",",F55)),""),SEARCH(",",SUBSTITUTE(F55,LEFT(F55,SEARCH(",",F55)),""))),""))),SEARCH("'",LEFT(SUBSTITUTE(SUBSTITUTE(F55,LEFT(F55,SEARCH(",",F55)),""),LEFT(SUBSTITUTE(F55,LEFT(F55,SEARCH(",",F55)),""),SEARCH(",",SUBSTITUTE(F55,LEFT(F55,SEARCH(",",F55)),""))),""),SEARCH(")",SUBSTITUTE(SUBSTITUTE(F55,LEFT(F55,SEARCH(",",F55)),""),LEFT(SUBSTITUTE(F55,LEFT(F55,SEARCH(",",F55)),""),SEARCH(",",SUBSTITUTE(F55,LEFT(F55,SEARCH(",",F55)),""))),""))))),""),")",""),VLOOKUP(K55,Breachs!B:D,3,FALSE))))</f>
        <v/>
      </c>
      <c r="Q55" s="108" t="str">
        <f>IF(G55&lt;4,"",IF(G55&gt;4,IF(ISNUMBER(FIND(")",L55)),"20"&amp;SUBSTITUTE(SUBSTITUTE(LEFT(SUBSTITUTE(SUBSTITUTE(SUBSTITUTE(L55,LEFT(L55,SEARCH(",",L55)),""),LEFT(SUBSTITUTE(L55,LEFT(L55,SEARCH(",",L55)),""),SEARCH(",",SUBSTITUTE(L55,LEFT(L55,SEARCH(",",L55)),""))),""),LEFT(SUBSTITUTE(SUBSTITUTE(L55,LEFT(L55,SEARCH(",",L55)),""),LEFT(SUBSTITUTE(L55,LEFT(L55,SEARCH(",",L55)),""),SEARCH(",",SUBSTITUTE(L55,LEFT(L55,SEARCH(",",L55)),""))),""),SEARCH(",",SUBSTITUTE(SUBSTITUTE(L55,LEFT(L55,SEARCH(",",L55)),""),LEFT(SUBSTITUTE(L55,LEFT(L55,SEARCH(",",L55)),""),SEARCH(",",SUBSTITUTE(L55,LEFT(L55,SEARCH(",",L55)),""))),""))),""),SEARCH(")",SUBSTITUTE(SUBSTITUTE(SUBSTITUTE(L55,LEFT(L55,SEARCH(",",L55)),""),LEFT(SUBSTITUTE(L55,LEFT(L55,SEARCH(",",L55)),""),SEARCH(",",SUBSTITUTE(L55,LEFT(L55,SEARCH(",",L55)),""))),""),LEFT(SUBSTITUTE(SUBSTITUTE(L55,LEFT(L55,SEARCH(",",L55)),""),LEFT(SUBSTITUTE(L55,LEFT(L55,SEARCH(",",L55)),""),SEARCH(",",SUBSTITUTE(L55,LEFT(L55,SEARCH(",",L55)),""))),""),SEARCH(",",SUBSTITUTE(SUBSTITUTE(L55,LEFT(L55,SEARCH(",",L55)),""),LEFT(SUBSTITUTE(L55,LEFT(L55,SEARCH(",",L55)),""),SEARCH(",",SUBSTITUTE(L55,LEFT(L55,SEARCH(",",L55)),""))),""))),""))),LEFT(LEFT(SUBSTITUTE(SUBSTITUTE(SUBSTITUTE(L55,LEFT(L55,SEARCH(",",L55)),""),LEFT(SUBSTITUTE(L55,LEFT(L55,SEARCH(",",L55)),""),SEARCH(",",SUBSTITUTE(L55,LEFT(L55,SEARCH(",",L55)),""))),""),LEFT(SUBSTITUTE(SUBSTITUTE(L55,LEFT(L55,SEARCH(",",L55)),""),LEFT(SUBSTITUTE(L55,LEFT(L55,SEARCH(",",L55)),""),SEARCH(",",SUBSTITUTE(L55,LEFT(L55,SEARCH(",",L55)),""))),""),SEARCH(",",SUBSTITUTE(SUBSTITUTE(L55,LEFT(L55,SEARCH(",",L55)),""),LEFT(SUBSTITUTE(L55,LEFT(L55,SEARCH(",",L55)),""),SEARCH(",",SUBSTITUTE(L55,LEFT(L55,SEARCH(",",L55)),""))),""))),""),SEARCH(")",SUBSTITUTE(SUBSTITUTE(SUBSTITUTE(L55,LEFT(L55,SEARCH(",",L55)),""),LEFT(SUBSTITUTE(L55,LEFT(L55,SEARCH(",",L55)),""),SEARCH(",",SUBSTITUTE(L55,LEFT(L55,SEARCH(",",L55)),""))),""),LEFT(SUBSTITUTE(SUBSTITUTE(L55,LEFT(L55,SEARCH(",",L55)),""),LEFT(SUBSTITUTE(L55,LEFT(L55,SEARCH(",",L55)),""),SEARCH(",",SUBSTITUTE(L55,LEFT(L55,SEARCH(",",L55)),""))),""),SEARCH(",",SUBSTITUTE(SUBSTITUTE(L55,LEFT(L55,SEARCH(",",L55)),""),LEFT(SUBSTITUTE(L55,LEFT(L55,SEARCH(",",L55)),""),SEARCH(",",SUBSTITUTE(L55,LEFT(L55,SEARCH(",",L55)),""))),""))),""))),SEARCH("'",LEFT(SUBSTITUTE(SUBSTITUTE(SUBSTITUTE(L55,LEFT(L55,SEARCH(",",L55)),""),LEFT(SUBSTITUTE(L55,LEFT(L55,SEARCH(",",L55)),""),SEARCH(",",SUBSTITUTE(L55,LEFT(L55,SEARCH(",",L55)),""))),""),LEFT(SUBSTITUTE(SUBSTITUTE(L55,LEFT(L55,SEARCH(",",L55)),""),LEFT(SUBSTITUTE(L55,LEFT(L55,SEARCH(",",L55)),""),SEARCH(",",SUBSTITUTE(L55,LEFT(L55,SEARCH(",",L55)),""))),""),SEARCH(",",SUBSTITUTE(SUBSTITUTE(L55,LEFT(L55,SEARCH(",",L55)),""),LEFT(SUBSTITUTE(L55,LEFT(L55,SEARCH(",",L55)),""),SEARCH(",",SUBSTITUTE(L55,LEFT(L55,SEARCH(",",L55)),""))),""))),""),SEARCH(")",SUBSTITUTE(SUBSTITUTE(SUBSTITUTE(L55,LEFT(L55,SEARCH(",",L55)),""),LEFT(SUBSTITUTE(L55,LEFT(L55,SEARCH(",",L55)),""),SEARCH(",",SUBSTITUTE(L55,LEFT(L55,SEARCH(",",L55)),""))),""),LEFT(SUBSTITUTE(SUBSTITUTE(L55,LEFT(L55,SEARCH(",",L55)),""),LEFT(SUBSTITUTE(L55,LEFT(L55,SEARCH(",",L55)),""),SEARCH(",",SUBSTITUTE(L55,LEFT(L55,SEARCH(",",L55)),""))),""),SEARCH(",",SUBSTITUTE(SUBSTITUTE(L55,LEFT(L55,SEARCH(",",L55)),""),LEFT(SUBSTITUTE(L55,LEFT(L55,SEARCH(",",L55)),""),SEARCH(",",SUBSTITUTE(L55,LEFT(L55,SEARCH(",",L55)),""))),""))),""))))),""),")",""),VLOOKUP(L55,Breachs!B:D,3,FALSE)),IF(ISNUMBER(FIND(")",L55)),"20"&amp;SUBSTITUTE(SUBSTITUTE(LEFT(SUBSTITUTE(SUBSTITUTE(SUBSTITUTE(L55,LEFT(L55,SEARCH(",",L55)),""),LEFT(SUBSTITUTE(L55,LEFT(L55,SEARCH(",",L55)),""),SEARCH(",",SUBSTITUTE(L55,LEFT(L55,SEARCH(",",L55)),""))),""),LEFT(SUBSTITUTE(SUBSTITUTE(L55,LEFT(L55,SEARCH(",",L55)),""),LEFT(SUBSTITUTE(L55,LEFT(L55,SEARCH(",",L55)),""),SEARCH(",",SUBSTITUTE(L55,LEFT(L55,SEARCH(",",L55)),""))),""),SEARCH(",",SUBSTITUTE(SUBSTITUTE(L55,LEFT(L55,SEARCH(",",L55)),""),LEFT(SUBSTITUTE(L55,LEFT(L55,SEARCH(",",L55)),""),SEARCH(",",SUBSTITUTE(L55,LEFT(L55,SEARCH(",",L55)),""))),""))),""),SEARCH(")",SUBSTITUTE(SUBSTITUTE(SUBSTITUTE(L55,LEFT(L55,SEARCH(",",L55)),""),LEFT(SUBSTITUTE(L55,LEFT(L55,SEARCH(",",L55)),""),SEARCH(",",SUBSTITUTE(L55,LEFT(L55,SEARCH(",",L55)),""))),""),LEFT(SUBSTITUTE(SUBSTITUTE(L55,LEFT(L55,SEARCH(",",L55)),""),LEFT(SUBSTITUTE(L55,LEFT(L55,SEARCH(",",L55)),""),SEARCH(",",SUBSTITUTE(L55,LEFT(L55,SEARCH(",",L55)),""))),""),SEARCH(",",SUBSTITUTE(SUBSTITUTE(L55,LEFT(L55,SEARCH(",",L55)),""),LEFT(SUBSTITUTE(L55,LEFT(L55,SEARCH(",",L55)),""),SEARCH(",",SUBSTITUTE(L55,LEFT(L55,SEARCH(",",L55)),""))),""))),""))),LEFT(LEFT(SUBSTITUTE(SUBSTITUTE(SUBSTITUTE(L55,LEFT(L55,SEARCH(",",L55)),""),LEFT(SUBSTITUTE(L55,LEFT(L55,SEARCH(",",L55)),""),SEARCH(",",SUBSTITUTE(L55,LEFT(L55,SEARCH(",",L55)),""))),""),LEFT(SUBSTITUTE(SUBSTITUTE(L55,LEFT(L55,SEARCH(",",L55)),""),LEFT(SUBSTITUTE(L55,LEFT(L55,SEARCH(",",L55)),""),SEARCH(",",SUBSTITUTE(L55,LEFT(L55,SEARCH(",",L55)),""))),""),SEARCH(",",SUBSTITUTE(SUBSTITUTE(L55,LEFT(L55,SEARCH(",",L55)),""),LEFT(SUBSTITUTE(L55,LEFT(L55,SEARCH(",",L55)),""),SEARCH(",",SUBSTITUTE(L55,LEFT(L55,SEARCH(",",L55)),""))),""))),""),SEARCH(")",SUBSTITUTE(SUBSTITUTE(SUBSTITUTE(L55,LEFT(L55,SEARCH(",",L55)),""),LEFT(SUBSTITUTE(L55,LEFT(L55,SEARCH(",",L55)),""),SEARCH(",",SUBSTITUTE(L55,LEFT(L55,SEARCH(",",L55)),""))),""),LEFT(SUBSTITUTE(SUBSTITUTE(L55,LEFT(L55,SEARCH(",",L55)),""),LEFT(SUBSTITUTE(L55,LEFT(L55,SEARCH(",",L55)),""),SEARCH(",",SUBSTITUTE(L55,LEFT(L55,SEARCH(",",L55)),""))),""),SEARCH(",",SUBSTITUTE(SUBSTITUTE(L55,LEFT(L55,SEARCH(",",L55)),""),LEFT(SUBSTITUTE(L55,LEFT(L55,SEARCH(",",L55)),""),SEARCH(",",SUBSTITUTE(L55,LEFT(L55,SEARCH(",",L55)),""))),""))),""))),SEARCH("'",LEFT(SUBSTITUTE(SUBSTITUTE(SUBSTITUTE(L55,LEFT(L55,SEARCH(",",L55)),""),LEFT(SUBSTITUTE(L55,LEFT(L55,SEARCH(",",L55)),""),SEARCH(",",SUBSTITUTE(L55,LEFT(L55,SEARCH(",",L55)),""))),""),LEFT(SUBSTITUTE(SUBSTITUTE(L55,LEFT(L55,SEARCH(",",L55)),""),LEFT(SUBSTITUTE(L55,LEFT(L55,SEARCH(",",L55)),""),SEARCH(",",SUBSTITUTE(L55,LEFT(L55,SEARCH(",",L55)),""))),""),SEARCH(",",SUBSTITUTE(SUBSTITUTE(L55,LEFT(L55,SEARCH(",",L55)),""),LEFT(SUBSTITUTE(L55,LEFT(L55,SEARCH(",",L55)),""),SEARCH(",",SUBSTITUTE(L55,LEFT(L55,SEARCH(",",L55)),""))),""))),""),SEARCH(")",SUBSTITUTE(SUBSTITUTE(SUBSTITUTE(L55,LEFT(L55,SEARCH(",",L55)),""),LEFT(SUBSTITUTE(L55,LEFT(L55,SEARCH(",",L55)),""),SEARCH(",",SUBSTITUTE(L55,LEFT(L55,SEARCH(",",L55)),""))),""),LEFT(SUBSTITUTE(SUBSTITUTE(L55,LEFT(L55,SEARCH(",",L55)),""),LEFT(SUBSTITUTE(L55,LEFT(L55,SEARCH(",",L55)),""),SEARCH(",",SUBSTITUTE(L55,LEFT(L55,SEARCH(",",L55)),""))),""),SEARCH(",",SUBSTITUTE(SUBSTITUTE(L55,LEFT(L55,SEARCH(",",L55)),""),LEFT(SUBSTITUTE(L55,LEFT(L55,SEARCH(",",L55)),""),SEARCH(",",SUBSTITUTE(L55,LEFT(L55,SEARCH(",",L55)),""))),""))),""))))),""),")",""),VLOOKUP(L55,Breachs!B:D,3,FALSE))))</f>
        <v/>
      </c>
      <c r="R55" s="108" t="str">
        <f>IF(G55=5,IF(ISNUMBER(FIND(")",M55)),"20"&amp;SUBSTITUTE(SUBSTITUTE(LEFT(SUBSTITUTE(SUBSTITUTE(SUBSTITUTE(S55,LEFT(S55,SEARCH(",",S55)),""),LEFT(SUBSTITUTE(S55,LEFT(S55,SEARCH(",",S55)),""),SEARCH(",",SUBSTITUTE(S55,LEFT(S55,SEARCH(",",S55)),""))),""),LEFT(SUBSTITUTE(SUBSTITUTE(S55,LEFT(S55,SEARCH(",",S55)),""),LEFT(SUBSTITUTE(S55,LEFT(S55,SEARCH(",",S55)),""),SEARCH(",",SUBSTITUTE(S55,LEFT(S55,SEARCH(",",S55)),""))),""),SEARCH(",",SUBSTITUTE(SUBSTITUTE(S55,LEFT(S55,SEARCH(",",S55)),""),LEFT(SUBSTITUTE(S55,LEFT(S55,SEARCH(",",S55)),""),SEARCH(",",SUBSTITUTE(S55,LEFT(S55,SEARCH(",",S55)),""))),""))),""),SEARCH(")",SUBSTITUTE(SUBSTITUTE(SUBSTITUTE(S55,LEFT(S55,SEARCH(",",S55)),""),LEFT(SUBSTITUTE(S55,LEFT(S55,SEARCH(",",S55)),""),SEARCH(",",SUBSTITUTE(S55,LEFT(S55,SEARCH(",",S55)),""))),""),LEFT(SUBSTITUTE(SUBSTITUTE(S55,LEFT(S55,SEARCH(",",S55)),""),LEFT(SUBSTITUTE(S55,LEFT(S55,SEARCH(",",S55)),""),SEARCH(",",SUBSTITUTE(S55,LEFT(S55,SEARCH(",",S55)),""))),""),SEARCH(",",SUBSTITUTE(SUBSTITUTE(S55,LEFT(S55,SEARCH(",",S55)),""),LEFT(SUBSTITUTE(S55,LEFT(S55,SEARCH(",",S55)),""),SEARCH(",",SUBSTITUTE(S55,LEFT(S55,SEARCH(",",S55)),""))),""))),""))),LEFT(LEFT(SUBSTITUTE(SUBSTITUTE(SUBSTITUTE(S55,LEFT(S55,SEARCH(",",S55)),""),LEFT(SUBSTITUTE(S55,LEFT(S55,SEARCH(",",S55)),""),SEARCH(",",SUBSTITUTE(S55,LEFT(S55,SEARCH(",",S55)),""))),""),LEFT(SUBSTITUTE(SUBSTITUTE(S55,LEFT(S55,SEARCH(",",S55)),""),LEFT(SUBSTITUTE(S55,LEFT(S55,SEARCH(",",S55)),""),SEARCH(",",SUBSTITUTE(S55,LEFT(S55,SEARCH(",",S55)),""))),""),SEARCH(",",SUBSTITUTE(SUBSTITUTE(S55,LEFT(S55,SEARCH(",",S55)),""),LEFT(SUBSTITUTE(S55,LEFT(S55,SEARCH(",",S55)),""),SEARCH(",",SUBSTITUTE(S55,LEFT(S55,SEARCH(",",S55)),""))),""))),""),SEARCH(")",SUBSTITUTE(SUBSTITUTE(SUBSTITUTE(S55,LEFT(S55,SEARCH(",",S55)),""),LEFT(SUBSTITUTE(S55,LEFT(S55,SEARCH(",",S55)),""),SEARCH(",",SUBSTITUTE(S55,LEFT(S55,SEARCH(",",S55)),""))),""),LEFT(SUBSTITUTE(SUBSTITUTE(S55,LEFT(S55,SEARCH(",",S55)),""),LEFT(SUBSTITUTE(S55,LEFT(S55,SEARCH(",",S55)),""),SEARCH(",",SUBSTITUTE(S55,LEFT(S55,SEARCH(",",S55)),""))),""),SEARCH(",",SUBSTITUTE(SUBSTITUTE(S55,LEFT(S55,SEARCH(",",S55)),""),LEFT(SUBSTITUTE(S55,LEFT(S55,SEARCH(",",S55)),""),SEARCH(",",SUBSTITUTE(S55,LEFT(S55,SEARCH(",",S55)),""))),""))),""))),SEARCH("'",LEFT(SUBSTITUTE(SUBSTITUTE(SUBSTITUTE(S55,LEFT(S55,SEARCH(",",S55)),""),LEFT(SUBSTITUTE(S55,LEFT(S55,SEARCH(",",S55)),""),SEARCH(",",SUBSTITUTE(S55,LEFT(S55,SEARCH(",",S55)),""))),""),LEFT(SUBSTITUTE(SUBSTITUTE(S55,LEFT(S55,SEARCH(",",S55)),""),LEFT(SUBSTITUTE(S55,LEFT(S55,SEARCH(",",S55)),""),SEARCH(",",SUBSTITUTE(S55,LEFT(S55,SEARCH(",",S55)),""))),""),SEARCH(",",SUBSTITUTE(SUBSTITUTE(S55,LEFT(S55,SEARCH(",",S55)),""),LEFT(SUBSTITUTE(S55,LEFT(S55,SEARCH(",",S55)),""),SEARCH(",",SUBSTITUTE(S55,LEFT(S55,SEARCH(",",S55)),""))),""))),""),SEARCH(")",SUBSTITUTE(SUBSTITUTE(SUBSTITUTE(S55,LEFT(S55,SEARCH(",",S55)),""),LEFT(SUBSTITUTE(S55,LEFT(S55,SEARCH(",",S55)),""),SEARCH(",",SUBSTITUTE(S55,LEFT(S55,SEARCH(",",S55)),""))),""),LEFT(SUBSTITUTE(SUBSTITUTE(S55,LEFT(S55,SEARCH(",",S55)),""),LEFT(SUBSTITUTE(S55,LEFT(S55,SEARCH(",",S55)),""),SEARCH(",",SUBSTITUTE(S55,LEFT(S55,SEARCH(",",S55)),""))),""),SEARCH(",",SUBSTITUTE(SUBSTITUTE(S55,LEFT(S55,SEARCH(",",S55)),""),LEFT(SUBSTITUTE(S55,LEFT(S55,SEARCH(",",S55)),""),SEARCH(",",SUBSTITUTE(S55,LEFT(S55,SEARCH(",",S55)),""))),""))),""))))),""),")",""),VLOOKUP(M55,Breachs!B:D,3,FALSE)),"")</f>
        <v/>
      </c>
      <c r="S55" s="108" t="e">
        <f t="shared" si="14"/>
        <v>#VALUE!</v>
      </c>
      <c r="T55" s="108" t="str">
        <f>IF(F55="","",IF(ISNUMBER(FIND("'",I55)),VLOOKUP(SUBSTITUTE(RIGHT(LEFT(I55,SEARCH("'",I55)),5)," '",""),Breachs!P:Q,2,FALSE),VLOOKUP(I55,Breachs!B:D,2,FALSE)))</f>
        <v>Maio</v>
      </c>
      <c r="U55" s="108" t="str">
        <f>IF(G55&lt;2,"",IF(ISNUMBER(FIND("'",J55)),VLOOKUP(SUBSTITUTE(RIGHT(LEFT(J55,SEARCH("'",J55)),5)," '",""),Breachs!P:Q,2,FALSE),VLOOKUP(J55,Breachs!B:D,2,FALSE)))</f>
        <v/>
      </c>
      <c r="V55" s="107" t="str">
        <f>IF(G55&lt;3,"",IF(ISNUMBER(FIND("'",K55)),VLOOKUP(SUBSTITUTE(RIGHT(LEFT(K55,SEARCH("'",K55)),5)," '",""),Breachs!P:Q,2,FALSE),VLOOKUP(K55,Breachs!B:D,2,FALSE)))</f>
        <v/>
      </c>
      <c r="W55" s="107" t="str">
        <f>IF(G55&lt;4,"",IF(ISNUMBER(FIND("'",L55)),VLOOKUP(SUBSTITUTE(RIGHT(LEFT(L55,SEARCH("'",L55)),5)," '",""),Breachs!P:Q,2,FALSE),VLOOKUP(L55,Breachs!B:D,2,FALSE)))</f>
        <v/>
      </c>
      <c r="X55" s="107" t="str">
        <f>IF(G55&lt;5,"",IF(ISNUMBER(FIND("'",M55)),VLOOKUP(SUBSTITUTE(RIGHT(LEFT(M55,SEARCH("'",M55)),5)," '",""),Breachs!P:Q,2,FALSE),VLOOKUP(M55,Breachs!B:D,2,FALSE)))</f>
        <v/>
      </c>
      <c r="Y55" s="34" t="str">
        <f>IFERROR(VLOOKUP(B55,BGU!A:B,2),"")</f>
        <v>DISNEY ROCHA MARCO</v>
      </c>
      <c r="Z55" s="34" t="str">
        <f>TEXT(IFERROR(VLOOKUP(B55,BGU!A:C,3),""),"0000-000-000-0000")</f>
        <v>0010-087-021-1000</v>
      </c>
      <c r="AA55" s="34" t="str">
        <f t="shared" si="15"/>
        <v>0010</v>
      </c>
      <c r="AB55" s="34" t="str">
        <f>IFERROR(VLOOKUP(B55,BGU!A:F,6),"")</f>
        <v>00062</v>
      </c>
      <c r="AC55" s="34" t="str">
        <f>IFERROR(VLOOKUP(B55,BGU!A:G,7),"")</f>
        <v>GERENTE EXECUTIVO</v>
      </c>
      <c r="AD55" s="34" t="str">
        <f t="shared" si="16"/>
        <v>087</v>
      </c>
    </row>
    <row r="56" spans="1:30" ht="15" customHeight="1" x14ac:dyDescent="0.25">
      <c r="A56" s="33" t="s">
        <v>333</v>
      </c>
      <c r="B56" s="34" t="s">
        <v>227</v>
      </c>
      <c r="C56" s="33" t="s">
        <v>42</v>
      </c>
      <c r="D56" s="34"/>
      <c r="E56" s="34" t="s">
        <v>322</v>
      </c>
      <c r="F56" s="33" t="s">
        <v>3</v>
      </c>
      <c r="G56" s="31">
        <f t="shared" si="10"/>
        <v>1</v>
      </c>
      <c r="H56" s="31" t="b">
        <f t="shared" si="7"/>
        <v>0</v>
      </c>
      <c r="I56" s="105" t="str">
        <f t="shared" si="8"/>
        <v>LinkedIn</v>
      </c>
      <c r="J56" s="105" t="str">
        <f t="shared" si="17"/>
        <v/>
      </c>
      <c r="K56" s="106" t="str">
        <f t="shared" si="11"/>
        <v/>
      </c>
      <c r="L56" s="106" t="str">
        <f t="shared" si="12"/>
        <v/>
      </c>
      <c r="M56" s="105" t="str">
        <f t="shared" si="13"/>
        <v/>
      </c>
      <c r="N56" s="107">
        <f>IF(F56="","",IF(ISNUMBER(FIND(")",I56)),"20"&amp;SUBSTITUTE(RIGHT(SUBSTITUTE(LEFT(F56,SEARCH(")",F56)),LEFT(LEFT(F56,SEARCH(")",F56)),SEARCH("(",LEFT(F56,SEARCH(")",F56)))),""),3),")",""),VLOOKUP(I56,Breachs!B:D,3,FALSE)))</f>
        <v>2016</v>
      </c>
      <c r="O56" s="108" t="str">
        <f>IF(G56&lt;2,"",IF(G56&gt;2,IF(ISNUMBER(FIND(")",J56)),"20"&amp;SUBSTITUTE(SUBSTITUTE(LEFT(LEFT(SUBSTITUTE(F56,LEFT(F56,SEARCH(",",F56)),""),SEARCH(",",SUBSTITUTE(F56,LEFT(F56,SEARCH(",",F56)),""))),SEARCH(")",LEFT(SUBSTITUTE(F56,LEFT(F56,SEARCH(",",F56)),""),SEARCH(",",SUBSTITUTE(F56,LEFT(F56,SEARCH(",",F56)),""))))),LEFT(LEFT(LEFT(SUBSTITUTE(F56,LEFT(F56,SEARCH(",",F56)),""),SEARCH(",",SUBSTITUTE(F56,LEFT(F56,SEARCH(",",F56)),""))),SEARCH(")",LEFT(SUBSTITUTE(F56,LEFT(F56,SEARCH(",",F56)),""),SEARCH(",",SUBSTITUTE(F56,LEFT(F56,SEARCH(",",F56)),""))))),SEARCH("'",LEFT(LEFT(SUBSTITUTE(F56,LEFT(F56,SEARCH(",",F56)),""),SEARCH(",",SUBSTITUTE(F56,LEFT(F56,SEARCH(",",F56)),""))),SEARCH(")",LEFT(SUBSTITUTE(F56,LEFT(F56,SEARCH(",",F56)),""),SEARCH(",",SUBSTITUTE(F56,LEFT(F56,SEARCH(",",F56)),""))))))),""),")",""),VLOOKUP(J56,Breachs!B:D,3,FALSE)),IF(ISNUMBER(FIND(")",J56)),"20"&amp;SUBSTITUTE(LEFT(SUBSTITUTE(SUBSTITUTE(F56,LEFT(F56,SEARCH(",",F56)),""),LEFT(SUBSTITUTE(F56,LEFT(F56,SEARCH(",",F56)),""),SEARCH("'",SUBSTITUTE(F56,LEFT(F56,SEARCH(",",F56)),""))),""),SEARCH(")",SUBSTITUTE(SUBSTITUTE(F56,LEFT(F56,SEARCH(",",F56)),""),LEFT(SUBSTITUTE(F56,LEFT(F56,SEARCH(",",F56)),""),SEARCH("'",SUBSTITUTE(F56,LEFT(F56,SEARCH(",",F56)),""))),""))),")",""),VLOOKUP(J56,Breachs!B:D,3,FALSE))))</f>
        <v/>
      </c>
      <c r="P56" s="108" t="str">
        <f>IF(G56&lt;3,"",IF(G56&gt;3,IF(ISNUMBER(FIND(")",K56)),"20"&amp;SUBSTITUTE(SUBSTITUTE(LEFT(LEFT(SUBSTITUTE(SUBSTITUTE(F56,LEFT(F56,SEARCH(",",F56)),""),LEFT(SUBSTITUTE(F56,LEFT(F56,SEARCH(",",F56)),""),SEARCH(",",SUBSTITUTE(F56,LEFT(F56,SEARCH(",",F56)),""))),""),SEARCH(",",SUBSTITUTE(SUBSTITUTE(F56,LEFT(F56,SEARCH(",",F56)),""),LEFT(SUBSTITUTE(F56,LEFT(F56,SEARCH(",",F56)),""),SEARCH(",",SUBSTITUTE(F56,LEFT(F56,SEARCH(",",F56)),""))),""))),SEARCH(")",LEFT(SUBSTITUTE(SUBSTITUTE(F56,LEFT(F56,SEARCH(",",F56)),""),LEFT(SUBSTITUTE(F56,LEFT(F56,SEARCH(",",F56)),""),SEARCH(",",SUBSTITUTE(F56,LEFT(F56,SEARCH(",",F56)),""))),""),SEARCH(",",SUBSTITUTE(SUBSTITUTE(F56,LEFT(F56,SEARCH(",",F56)),""),LEFT(SUBSTITUTE(F56,LEFT(F56,SEARCH(",",F56)),""),SEARCH(",",SUBSTITUTE(F56,LEFT(F56,SEARCH(",",F56)),""))),""))))),LEFT(LEFT(LEFT(SUBSTITUTE(SUBSTITUTE(F56,LEFT(F56,SEARCH(",",F56)),""),LEFT(SUBSTITUTE(F56,LEFT(F56,SEARCH(",",F56)),""),SEARCH(",",SUBSTITUTE(F56,LEFT(F56,SEARCH(",",F56)),""))),""),SEARCH(",",SUBSTITUTE(SUBSTITUTE(F56,LEFT(F56,SEARCH(",",F56)),""),LEFT(SUBSTITUTE(F56,LEFT(F56,SEARCH(",",F56)),""),SEARCH(",",SUBSTITUTE(F56,LEFT(F56,SEARCH(",",F56)),""))),""))),SEARCH(")",LEFT(SUBSTITUTE(SUBSTITUTE(F56,LEFT(F56,SEARCH(",",F56)),""),LEFT(SUBSTITUTE(F56,LEFT(F56,SEARCH(",",F56)),""),SEARCH(",",SUBSTITUTE(F56,LEFT(F56,SEARCH(",",F56)),""))),""),SEARCH(",",SUBSTITUTE(SUBSTITUTE(F56,LEFT(F56,SEARCH(",",F56)),""),LEFT(SUBSTITUTE(F56,LEFT(F56,SEARCH(",",F56)),""),SEARCH(",",SUBSTITUTE(F56,LEFT(F56,SEARCH(",",F56)),""))),""))))),SEARCH("'",LEFT(LEFT(SUBSTITUTE(SUBSTITUTE(F56,LEFT(F56,SEARCH(",",F56)),""),LEFT(SUBSTITUTE(F56,LEFT(F56,SEARCH(",",F56)),""),SEARCH(",",SUBSTITUTE(F56,LEFT(F56,SEARCH(",",F56)),""))),""),SEARCH(",",SUBSTITUTE(SUBSTITUTE(F56,LEFT(F56,SEARCH(",",F56)),""),LEFT(SUBSTITUTE(F56,LEFT(F56,SEARCH(",",F56)),""),SEARCH(",",SUBSTITUTE(F56,LEFT(F56,SEARCH(",",F56)),""))),""))),SEARCH(")",LEFT(SUBSTITUTE(SUBSTITUTE(F56,LEFT(F56,SEARCH(",",F56)),""),LEFT(SUBSTITUTE(F56,LEFT(F56,SEARCH(",",F56)),""),SEARCH(",",SUBSTITUTE(F56,LEFT(F56,SEARCH(",",F56)),""))),""),SEARCH(",",SUBSTITUTE(SUBSTITUTE(F56,LEFT(F56,SEARCH(",",F56)),""),LEFT(SUBSTITUTE(F56,LEFT(F56,SEARCH(",",F56)),""),SEARCH(",",SUBSTITUTE(F56,LEFT(F56,SEARCH(",",F56)),""))),""))))))),""),")",""),VLOOKUP(K56,Breachs!B:D,3,FALSE)),IF(ISNUMBER(FIND(")",K56)),"20"&amp;SUBSTITUTE(SUBSTITUTE(LEFT(SUBSTITUTE(SUBSTITUTE(F56,LEFT(F56,SEARCH(",",F56)),""),LEFT(SUBSTITUTE(F56,LEFT(F56,SEARCH(",",F56)),""),SEARCH(",",SUBSTITUTE(F56,LEFT(F56,SEARCH(",",F56)),""))),""),SEARCH(")",SUBSTITUTE(SUBSTITUTE(F56,LEFT(F56,SEARCH(",",F56)),""),LEFT(SUBSTITUTE(F56,LEFT(F56,SEARCH(",",F56)),""),SEARCH(",",SUBSTITUTE(F56,LEFT(F56,SEARCH(",",F56)),""))),""))),LEFT(LEFT(SUBSTITUTE(SUBSTITUTE(F56,LEFT(F56,SEARCH(",",F56)),""),LEFT(SUBSTITUTE(F56,LEFT(F56,SEARCH(",",F56)),""),SEARCH(",",SUBSTITUTE(F56,LEFT(F56,SEARCH(",",F56)),""))),""),SEARCH(")",SUBSTITUTE(SUBSTITUTE(F56,LEFT(F56,SEARCH(",",F56)),""),LEFT(SUBSTITUTE(F56,LEFT(F56,SEARCH(",",F56)),""),SEARCH(",",SUBSTITUTE(F56,LEFT(F56,SEARCH(",",F56)),""))),""))),SEARCH("'",LEFT(SUBSTITUTE(SUBSTITUTE(F56,LEFT(F56,SEARCH(",",F56)),""),LEFT(SUBSTITUTE(F56,LEFT(F56,SEARCH(",",F56)),""),SEARCH(",",SUBSTITUTE(F56,LEFT(F56,SEARCH(",",F56)),""))),""),SEARCH(")",SUBSTITUTE(SUBSTITUTE(F56,LEFT(F56,SEARCH(",",F56)),""),LEFT(SUBSTITUTE(F56,LEFT(F56,SEARCH(",",F56)),""),SEARCH(",",SUBSTITUTE(F56,LEFT(F56,SEARCH(",",F56)),""))),""))))),""),")",""),VLOOKUP(K56,Breachs!B:D,3,FALSE))))</f>
        <v/>
      </c>
      <c r="Q56" s="108" t="str">
        <f>IF(G56&lt;4,"",IF(G56&gt;4,IF(ISNUMBER(FIND(")",L56)),"20"&amp;SUBSTITUTE(SUBSTITUTE(LEFT(SUBSTITUTE(SUBSTITUTE(SUBSTITUTE(L56,LEFT(L56,SEARCH(",",L56)),""),LEFT(SUBSTITUTE(L56,LEFT(L56,SEARCH(",",L56)),""),SEARCH(",",SUBSTITUTE(L56,LEFT(L56,SEARCH(",",L56)),""))),""),LEFT(SUBSTITUTE(SUBSTITUTE(L56,LEFT(L56,SEARCH(",",L56)),""),LEFT(SUBSTITUTE(L56,LEFT(L56,SEARCH(",",L56)),""),SEARCH(",",SUBSTITUTE(L56,LEFT(L56,SEARCH(",",L56)),""))),""),SEARCH(",",SUBSTITUTE(SUBSTITUTE(L56,LEFT(L56,SEARCH(",",L56)),""),LEFT(SUBSTITUTE(L56,LEFT(L56,SEARCH(",",L56)),""),SEARCH(",",SUBSTITUTE(L56,LEFT(L56,SEARCH(",",L56)),""))),""))),""),SEARCH(")",SUBSTITUTE(SUBSTITUTE(SUBSTITUTE(L56,LEFT(L56,SEARCH(",",L56)),""),LEFT(SUBSTITUTE(L56,LEFT(L56,SEARCH(",",L56)),""),SEARCH(",",SUBSTITUTE(L56,LEFT(L56,SEARCH(",",L56)),""))),""),LEFT(SUBSTITUTE(SUBSTITUTE(L56,LEFT(L56,SEARCH(",",L56)),""),LEFT(SUBSTITUTE(L56,LEFT(L56,SEARCH(",",L56)),""),SEARCH(",",SUBSTITUTE(L56,LEFT(L56,SEARCH(",",L56)),""))),""),SEARCH(",",SUBSTITUTE(SUBSTITUTE(L56,LEFT(L56,SEARCH(",",L56)),""),LEFT(SUBSTITUTE(L56,LEFT(L56,SEARCH(",",L56)),""),SEARCH(",",SUBSTITUTE(L56,LEFT(L56,SEARCH(",",L56)),""))),""))),""))),LEFT(LEFT(SUBSTITUTE(SUBSTITUTE(SUBSTITUTE(L56,LEFT(L56,SEARCH(",",L56)),""),LEFT(SUBSTITUTE(L56,LEFT(L56,SEARCH(",",L56)),""),SEARCH(",",SUBSTITUTE(L56,LEFT(L56,SEARCH(",",L56)),""))),""),LEFT(SUBSTITUTE(SUBSTITUTE(L56,LEFT(L56,SEARCH(",",L56)),""),LEFT(SUBSTITUTE(L56,LEFT(L56,SEARCH(",",L56)),""),SEARCH(",",SUBSTITUTE(L56,LEFT(L56,SEARCH(",",L56)),""))),""),SEARCH(",",SUBSTITUTE(SUBSTITUTE(L56,LEFT(L56,SEARCH(",",L56)),""),LEFT(SUBSTITUTE(L56,LEFT(L56,SEARCH(",",L56)),""),SEARCH(",",SUBSTITUTE(L56,LEFT(L56,SEARCH(",",L56)),""))),""))),""),SEARCH(")",SUBSTITUTE(SUBSTITUTE(SUBSTITUTE(L56,LEFT(L56,SEARCH(",",L56)),""),LEFT(SUBSTITUTE(L56,LEFT(L56,SEARCH(",",L56)),""),SEARCH(",",SUBSTITUTE(L56,LEFT(L56,SEARCH(",",L56)),""))),""),LEFT(SUBSTITUTE(SUBSTITUTE(L56,LEFT(L56,SEARCH(",",L56)),""),LEFT(SUBSTITUTE(L56,LEFT(L56,SEARCH(",",L56)),""),SEARCH(",",SUBSTITUTE(L56,LEFT(L56,SEARCH(",",L56)),""))),""),SEARCH(",",SUBSTITUTE(SUBSTITUTE(L56,LEFT(L56,SEARCH(",",L56)),""),LEFT(SUBSTITUTE(L56,LEFT(L56,SEARCH(",",L56)),""),SEARCH(",",SUBSTITUTE(L56,LEFT(L56,SEARCH(",",L56)),""))),""))),""))),SEARCH("'",LEFT(SUBSTITUTE(SUBSTITUTE(SUBSTITUTE(L56,LEFT(L56,SEARCH(",",L56)),""),LEFT(SUBSTITUTE(L56,LEFT(L56,SEARCH(",",L56)),""),SEARCH(",",SUBSTITUTE(L56,LEFT(L56,SEARCH(",",L56)),""))),""),LEFT(SUBSTITUTE(SUBSTITUTE(L56,LEFT(L56,SEARCH(",",L56)),""),LEFT(SUBSTITUTE(L56,LEFT(L56,SEARCH(",",L56)),""),SEARCH(",",SUBSTITUTE(L56,LEFT(L56,SEARCH(",",L56)),""))),""),SEARCH(",",SUBSTITUTE(SUBSTITUTE(L56,LEFT(L56,SEARCH(",",L56)),""),LEFT(SUBSTITUTE(L56,LEFT(L56,SEARCH(",",L56)),""),SEARCH(",",SUBSTITUTE(L56,LEFT(L56,SEARCH(",",L56)),""))),""))),""),SEARCH(")",SUBSTITUTE(SUBSTITUTE(SUBSTITUTE(L56,LEFT(L56,SEARCH(",",L56)),""),LEFT(SUBSTITUTE(L56,LEFT(L56,SEARCH(",",L56)),""),SEARCH(",",SUBSTITUTE(L56,LEFT(L56,SEARCH(",",L56)),""))),""),LEFT(SUBSTITUTE(SUBSTITUTE(L56,LEFT(L56,SEARCH(",",L56)),""),LEFT(SUBSTITUTE(L56,LEFT(L56,SEARCH(",",L56)),""),SEARCH(",",SUBSTITUTE(L56,LEFT(L56,SEARCH(",",L56)),""))),""),SEARCH(",",SUBSTITUTE(SUBSTITUTE(L56,LEFT(L56,SEARCH(",",L56)),""),LEFT(SUBSTITUTE(L56,LEFT(L56,SEARCH(",",L56)),""),SEARCH(",",SUBSTITUTE(L56,LEFT(L56,SEARCH(",",L56)),""))),""))),""))))),""),")",""),VLOOKUP(L56,Breachs!B:D,3,FALSE)),IF(ISNUMBER(FIND(")",L56)),"20"&amp;SUBSTITUTE(SUBSTITUTE(LEFT(SUBSTITUTE(SUBSTITUTE(SUBSTITUTE(L56,LEFT(L56,SEARCH(",",L56)),""),LEFT(SUBSTITUTE(L56,LEFT(L56,SEARCH(",",L56)),""),SEARCH(",",SUBSTITUTE(L56,LEFT(L56,SEARCH(",",L56)),""))),""),LEFT(SUBSTITUTE(SUBSTITUTE(L56,LEFT(L56,SEARCH(",",L56)),""),LEFT(SUBSTITUTE(L56,LEFT(L56,SEARCH(",",L56)),""),SEARCH(",",SUBSTITUTE(L56,LEFT(L56,SEARCH(",",L56)),""))),""),SEARCH(",",SUBSTITUTE(SUBSTITUTE(L56,LEFT(L56,SEARCH(",",L56)),""),LEFT(SUBSTITUTE(L56,LEFT(L56,SEARCH(",",L56)),""),SEARCH(",",SUBSTITUTE(L56,LEFT(L56,SEARCH(",",L56)),""))),""))),""),SEARCH(")",SUBSTITUTE(SUBSTITUTE(SUBSTITUTE(L56,LEFT(L56,SEARCH(",",L56)),""),LEFT(SUBSTITUTE(L56,LEFT(L56,SEARCH(",",L56)),""),SEARCH(",",SUBSTITUTE(L56,LEFT(L56,SEARCH(",",L56)),""))),""),LEFT(SUBSTITUTE(SUBSTITUTE(L56,LEFT(L56,SEARCH(",",L56)),""),LEFT(SUBSTITUTE(L56,LEFT(L56,SEARCH(",",L56)),""),SEARCH(",",SUBSTITUTE(L56,LEFT(L56,SEARCH(",",L56)),""))),""),SEARCH(",",SUBSTITUTE(SUBSTITUTE(L56,LEFT(L56,SEARCH(",",L56)),""),LEFT(SUBSTITUTE(L56,LEFT(L56,SEARCH(",",L56)),""),SEARCH(",",SUBSTITUTE(L56,LEFT(L56,SEARCH(",",L56)),""))),""))),""))),LEFT(LEFT(SUBSTITUTE(SUBSTITUTE(SUBSTITUTE(L56,LEFT(L56,SEARCH(",",L56)),""),LEFT(SUBSTITUTE(L56,LEFT(L56,SEARCH(",",L56)),""),SEARCH(",",SUBSTITUTE(L56,LEFT(L56,SEARCH(",",L56)),""))),""),LEFT(SUBSTITUTE(SUBSTITUTE(L56,LEFT(L56,SEARCH(",",L56)),""),LEFT(SUBSTITUTE(L56,LEFT(L56,SEARCH(",",L56)),""),SEARCH(",",SUBSTITUTE(L56,LEFT(L56,SEARCH(",",L56)),""))),""),SEARCH(",",SUBSTITUTE(SUBSTITUTE(L56,LEFT(L56,SEARCH(",",L56)),""),LEFT(SUBSTITUTE(L56,LEFT(L56,SEARCH(",",L56)),""),SEARCH(",",SUBSTITUTE(L56,LEFT(L56,SEARCH(",",L56)),""))),""))),""),SEARCH(")",SUBSTITUTE(SUBSTITUTE(SUBSTITUTE(L56,LEFT(L56,SEARCH(",",L56)),""),LEFT(SUBSTITUTE(L56,LEFT(L56,SEARCH(",",L56)),""),SEARCH(",",SUBSTITUTE(L56,LEFT(L56,SEARCH(",",L56)),""))),""),LEFT(SUBSTITUTE(SUBSTITUTE(L56,LEFT(L56,SEARCH(",",L56)),""),LEFT(SUBSTITUTE(L56,LEFT(L56,SEARCH(",",L56)),""),SEARCH(",",SUBSTITUTE(L56,LEFT(L56,SEARCH(",",L56)),""))),""),SEARCH(",",SUBSTITUTE(SUBSTITUTE(L56,LEFT(L56,SEARCH(",",L56)),""),LEFT(SUBSTITUTE(L56,LEFT(L56,SEARCH(",",L56)),""),SEARCH(",",SUBSTITUTE(L56,LEFT(L56,SEARCH(",",L56)),""))),""))),""))),SEARCH("'",LEFT(SUBSTITUTE(SUBSTITUTE(SUBSTITUTE(L56,LEFT(L56,SEARCH(",",L56)),""),LEFT(SUBSTITUTE(L56,LEFT(L56,SEARCH(",",L56)),""),SEARCH(",",SUBSTITUTE(L56,LEFT(L56,SEARCH(",",L56)),""))),""),LEFT(SUBSTITUTE(SUBSTITUTE(L56,LEFT(L56,SEARCH(",",L56)),""),LEFT(SUBSTITUTE(L56,LEFT(L56,SEARCH(",",L56)),""),SEARCH(",",SUBSTITUTE(L56,LEFT(L56,SEARCH(",",L56)),""))),""),SEARCH(",",SUBSTITUTE(SUBSTITUTE(L56,LEFT(L56,SEARCH(",",L56)),""),LEFT(SUBSTITUTE(L56,LEFT(L56,SEARCH(",",L56)),""),SEARCH(",",SUBSTITUTE(L56,LEFT(L56,SEARCH(",",L56)),""))),""))),""),SEARCH(")",SUBSTITUTE(SUBSTITUTE(SUBSTITUTE(L56,LEFT(L56,SEARCH(",",L56)),""),LEFT(SUBSTITUTE(L56,LEFT(L56,SEARCH(",",L56)),""),SEARCH(",",SUBSTITUTE(L56,LEFT(L56,SEARCH(",",L56)),""))),""),LEFT(SUBSTITUTE(SUBSTITUTE(L56,LEFT(L56,SEARCH(",",L56)),""),LEFT(SUBSTITUTE(L56,LEFT(L56,SEARCH(",",L56)),""),SEARCH(",",SUBSTITUTE(L56,LEFT(L56,SEARCH(",",L56)),""))),""),SEARCH(",",SUBSTITUTE(SUBSTITUTE(L56,LEFT(L56,SEARCH(",",L56)),""),LEFT(SUBSTITUTE(L56,LEFT(L56,SEARCH(",",L56)),""),SEARCH(",",SUBSTITUTE(L56,LEFT(L56,SEARCH(",",L56)),""))),""))),""))))),""),")",""),VLOOKUP(L56,Breachs!B:D,3,FALSE))))</f>
        <v/>
      </c>
      <c r="R56" s="108" t="str">
        <f>IF(G56=5,IF(ISNUMBER(FIND(")",M56)),"20"&amp;SUBSTITUTE(SUBSTITUTE(LEFT(SUBSTITUTE(SUBSTITUTE(SUBSTITUTE(S56,LEFT(S56,SEARCH(",",S56)),""),LEFT(SUBSTITUTE(S56,LEFT(S56,SEARCH(",",S56)),""),SEARCH(",",SUBSTITUTE(S56,LEFT(S56,SEARCH(",",S56)),""))),""),LEFT(SUBSTITUTE(SUBSTITUTE(S56,LEFT(S56,SEARCH(",",S56)),""),LEFT(SUBSTITUTE(S56,LEFT(S56,SEARCH(",",S56)),""),SEARCH(",",SUBSTITUTE(S56,LEFT(S56,SEARCH(",",S56)),""))),""),SEARCH(",",SUBSTITUTE(SUBSTITUTE(S56,LEFT(S56,SEARCH(",",S56)),""),LEFT(SUBSTITUTE(S56,LEFT(S56,SEARCH(",",S56)),""),SEARCH(",",SUBSTITUTE(S56,LEFT(S56,SEARCH(",",S56)),""))),""))),""),SEARCH(")",SUBSTITUTE(SUBSTITUTE(SUBSTITUTE(S56,LEFT(S56,SEARCH(",",S56)),""),LEFT(SUBSTITUTE(S56,LEFT(S56,SEARCH(",",S56)),""),SEARCH(",",SUBSTITUTE(S56,LEFT(S56,SEARCH(",",S56)),""))),""),LEFT(SUBSTITUTE(SUBSTITUTE(S56,LEFT(S56,SEARCH(",",S56)),""),LEFT(SUBSTITUTE(S56,LEFT(S56,SEARCH(",",S56)),""),SEARCH(",",SUBSTITUTE(S56,LEFT(S56,SEARCH(",",S56)),""))),""),SEARCH(",",SUBSTITUTE(SUBSTITUTE(S56,LEFT(S56,SEARCH(",",S56)),""),LEFT(SUBSTITUTE(S56,LEFT(S56,SEARCH(",",S56)),""),SEARCH(",",SUBSTITUTE(S56,LEFT(S56,SEARCH(",",S56)),""))),""))),""))),LEFT(LEFT(SUBSTITUTE(SUBSTITUTE(SUBSTITUTE(S56,LEFT(S56,SEARCH(",",S56)),""),LEFT(SUBSTITUTE(S56,LEFT(S56,SEARCH(",",S56)),""),SEARCH(",",SUBSTITUTE(S56,LEFT(S56,SEARCH(",",S56)),""))),""),LEFT(SUBSTITUTE(SUBSTITUTE(S56,LEFT(S56,SEARCH(",",S56)),""),LEFT(SUBSTITUTE(S56,LEFT(S56,SEARCH(",",S56)),""),SEARCH(",",SUBSTITUTE(S56,LEFT(S56,SEARCH(",",S56)),""))),""),SEARCH(",",SUBSTITUTE(SUBSTITUTE(S56,LEFT(S56,SEARCH(",",S56)),""),LEFT(SUBSTITUTE(S56,LEFT(S56,SEARCH(",",S56)),""),SEARCH(",",SUBSTITUTE(S56,LEFT(S56,SEARCH(",",S56)),""))),""))),""),SEARCH(")",SUBSTITUTE(SUBSTITUTE(SUBSTITUTE(S56,LEFT(S56,SEARCH(",",S56)),""),LEFT(SUBSTITUTE(S56,LEFT(S56,SEARCH(",",S56)),""),SEARCH(",",SUBSTITUTE(S56,LEFT(S56,SEARCH(",",S56)),""))),""),LEFT(SUBSTITUTE(SUBSTITUTE(S56,LEFT(S56,SEARCH(",",S56)),""),LEFT(SUBSTITUTE(S56,LEFT(S56,SEARCH(",",S56)),""),SEARCH(",",SUBSTITUTE(S56,LEFT(S56,SEARCH(",",S56)),""))),""),SEARCH(",",SUBSTITUTE(SUBSTITUTE(S56,LEFT(S56,SEARCH(",",S56)),""),LEFT(SUBSTITUTE(S56,LEFT(S56,SEARCH(",",S56)),""),SEARCH(",",SUBSTITUTE(S56,LEFT(S56,SEARCH(",",S56)),""))),""))),""))),SEARCH("'",LEFT(SUBSTITUTE(SUBSTITUTE(SUBSTITUTE(S56,LEFT(S56,SEARCH(",",S56)),""),LEFT(SUBSTITUTE(S56,LEFT(S56,SEARCH(",",S56)),""),SEARCH(",",SUBSTITUTE(S56,LEFT(S56,SEARCH(",",S56)),""))),""),LEFT(SUBSTITUTE(SUBSTITUTE(S56,LEFT(S56,SEARCH(",",S56)),""),LEFT(SUBSTITUTE(S56,LEFT(S56,SEARCH(",",S56)),""),SEARCH(",",SUBSTITUTE(S56,LEFT(S56,SEARCH(",",S56)),""))),""),SEARCH(",",SUBSTITUTE(SUBSTITUTE(S56,LEFT(S56,SEARCH(",",S56)),""),LEFT(SUBSTITUTE(S56,LEFT(S56,SEARCH(",",S56)),""),SEARCH(",",SUBSTITUTE(S56,LEFT(S56,SEARCH(",",S56)),""))),""))),""),SEARCH(")",SUBSTITUTE(SUBSTITUTE(SUBSTITUTE(S56,LEFT(S56,SEARCH(",",S56)),""),LEFT(SUBSTITUTE(S56,LEFT(S56,SEARCH(",",S56)),""),SEARCH(",",SUBSTITUTE(S56,LEFT(S56,SEARCH(",",S56)),""))),""),LEFT(SUBSTITUTE(SUBSTITUTE(S56,LEFT(S56,SEARCH(",",S56)),""),LEFT(SUBSTITUTE(S56,LEFT(S56,SEARCH(",",S56)),""),SEARCH(",",SUBSTITUTE(S56,LEFT(S56,SEARCH(",",S56)),""))),""),SEARCH(",",SUBSTITUTE(SUBSTITUTE(S56,LEFT(S56,SEARCH(",",S56)),""),LEFT(SUBSTITUTE(S56,LEFT(S56,SEARCH(",",S56)),""),SEARCH(",",SUBSTITUTE(S56,LEFT(S56,SEARCH(",",S56)),""))),""))),""))))),""),")",""),VLOOKUP(M56,Breachs!B:D,3,FALSE)),"")</f>
        <v/>
      </c>
      <c r="S56" s="108" t="e">
        <f t="shared" si="14"/>
        <v>#VALUE!</v>
      </c>
      <c r="T56" s="108" t="str">
        <f>IF(F56="","",IF(ISNUMBER(FIND("'",I56)),VLOOKUP(SUBSTITUTE(RIGHT(LEFT(I56,SEARCH("'",I56)),5)," '",""),Breachs!P:Q,2,FALSE),VLOOKUP(I56,Breachs!B:D,2,FALSE)))</f>
        <v>Maio</v>
      </c>
      <c r="U56" s="108" t="str">
        <f>IF(G56&lt;2,"",IF(ISNUMBER(FIND("'",J56)),VLOOKUP(SUBSTITUTE(RIGHT(LEFT(J56,SEARCH("'",J56)),5)," '",""),Breachs!P:Q,2,FALSE),VLOOKUP(J56,Breachs!B:D,2,FALSE)))</f>
        <v/>
      </c>
      <c r="V56" s="107" t="str">
        <f>IF(G56&lt;3,"",IF(ISNUMBER(FIND("'",K56)),VLOOKUP(SUBSTITUTE(RIGHT(LEFT(K56,SEARCH("'",K56)),5)," '",""),Breachs!P:Q,2,FALSE),VLOOKUP(K56,Breachs!B:D,2,FALSE)))</f>
        <v/>
      </c>
      <c r="W56" s="107" t="str">
        <f>IF(G56&lt;4,"",IF(ISNUMBER(FIND("'",L56)),VLOOKUP(SUBSTITUTE(RIGHT(LEFT(L56,SEARCH("'",L56)),5)," '",""),Breachs!P:Q,2,FALSE),VLOOKUP(L56,Breachs!B:D,2,FALSE)))</f>
        <v/>
      </c>
      <c r="X56" s="107" t="str">
        <f>IF(G56&lt;5,"",IF(ISNUMBER(FIND("'",M56)),VLOOKUP(SUBSTITUTE(RIGHT(LEFT(M56,SEARCH("'",M56)),5)," '",""),Breachs!P:Q,2,FALSE),VLOOKUP(M56,Breachs!B:D,2,FALSE)))</f>
        <v/>
      </c>
      <c r="Y56" s="34" t="str">
        <f>IFERROR(VLOOKUP(B56,BGU!A:B,2),"")</f>
        <v>ELIANE SILVA DA ROSA</v>
      </c>
      <c r="Z56" s="34" t="str">
        <f>TEXT(IFERROR(VLOOKUP(B56,BGU!A:C,3),""),"0000-000-000-0000")</f>
        <v>0073-000-000-0000</v>
      </c>
      <c r="AA56" s="34" t="str">
        <f t="shared" si="15"/>
        <v>0073</v>
      </c>
      <c r="AB56" s="34" t="str">
        <f>IFERROR(VLOOKUP(B56,BGU!A:F,6),"")</f>
        <v>00000</v>
      </c>
      <c r="AC56" s="34" t="str">
        <f>IFERROR(VLOOKUP(B56,BGU!A:G,7),"")</f>
        <v>SEM FUNCAO</v>
      </c>
      <c r="AD56" s="34" t="str">
        <f t="shared" si="16"/>
        <v>000</v>
      </c>
    </row>
    <row r="57" spans="1:30" ht="15" customHeight="1" x14ac:dyDescent="0.25">
      <c r="A57" s="33" t="s">
        <v>333</v>
      </c>
      <c r="B57" s="34" t="s">
        <v>305</v>
      </c>
      <c r="C57" s="33" t="s">
        <v>146</v>
      </c>
      <c r="D57" s="34" t="s">
        <v>306</v>
      </c>
      <c r="E57" s="34" t="s">
        <v>322</v>
      </c>
      <c r="F57" s="33" t="s">
        <v>6</v>
      </c>
      <c r="G57" s="31">
        <f t="shared" si="10"/>
        <v>1</v>
      </c>
      <c r="H57" s="31" t="b">
        <f t="shared" si="7"/>
        <v>0</v>
      </c>
      <c r="I57" s="105" t="str">
        <f t="shared" si="8"/>
        <v>Modern Business Solutions</v>
      </c>
      <c r="J57" s="105" t="str">
        <f t="shared" si="17"/>
        <v/>
      </c>
      <c r="K57" s="106" t="str">
        <f t="shared" si="11"/>
        <v/>
      </c>
      <c r="L57" s="106" t="str">
        <f t="shared" si="12"/>
        <v/>
      </c>
      <c r="M57" s="105" t="str">
        <f t="shared" si="13"/>
        <v/>
      </c>
      <c r="N57" s="107">
        <f>IF(F57="","",IF(ISNUMBER(FIND(")",I57)),"20"&amp;SUBSTITUTE(RIGHT(SUBSTITUTE(LEFT(F57,SEARCH(")",F57)),LEFT(LEFT(F57,SEARCH(")",F57)),SEARCH("(",LEFT(F57,SEARCH(")",F57)))),""),3),")",""),VLOOKUP(I57,Breachs!B:D,3,FALSE)))</f>
        <v>2016</v>
      </c>
      <c r="O57" s="108" t="str">
        <f>IF(G57&lt;2,"",IF(G57&gt;2,IF(ISNUMBER(FIND(")",J57)),"20"&amp;SUBSTITUTE(SUBSTITUTE(LEFT(LEFT(SUBSTITUTE(F57,LEFT(F57,SEARCH(",",F57)),""),SEARCH(",",SUBSTITUTE(F57,LEFT(F57,SEARCH(",",F57)),""))),SEARCH(")",LEFT(SUBSTITUTE(F57,LEFT(F57,SEARCH(",",F57)),""),SEARCH(",",SUBSTITUTE(F57,LEFT(F57,SEARCH(",",F57)),""))))),LEFT(LEFT(LEFT(SUBSTITUTE(F57,LEFT(F57,SEARCH(",",F57)),""),SEARCH(",",SUBSTITUTE(F57,LEFT(F57,SEARCH(",",F57)),""))),SEARCH(")",LEFT(SUBSTITUTE(F57,LEFT(F57,SEARCH(",",F57)),""),SEARCH(",",SUBSTITUTE(F57,LEFT(F57,SEARCH(",",F57)),""))))),SEARCH("'",LEFT(LEFT(SUBSTITUTE(F57,LEFT(F57,SEARCH(",",F57)),""),SEARCH(",",SUBSTITUTE(F57,LEFT(F57,SEARCH(",",F57)),""))),SEARCH(")",LEFT(SUBSTITUTE(F57,LEFT(F57,SEARCH(",",F57)),""),SEARCH(",",SUBSTITUTE(F57,LEFT(F57,SEARCH(",",F57)),""))))))),""),")",""),VLOOKUP(J57,Breachs!B:D,3,FALSE)),IF(ISNUMBER(FIND(")",J57)),"20"&amp;SUBSTITUTE(LEFT(SUBSTITUTE(SUBSTITUTE(F57,LEFT(F57,SEARCH(",",F57)),""),LEFT(SUBSTITUTE(F57,LEFT(F57,SEARCH(",",F57)),""),SEARCH("'",SUBSTITUTE(F57,LEFT(F57,SEARCH(",",F57)),""))),""),SEARCH(")",SUBSTITUTE(SUBSTITUTE(F57,LEFT(F57,SEARCH(",",F57)),""),LEFT(SUBSTITUTE(F57,LEFT(F57,SEARCH(",",F57)),""),SEARCH("'",SUBSTITUTE(F57,LEFT(F57,SEARCH(",",F57)),""))),""))),")",""),VLOOKUP(J57,Breachs!B:D,3,FALSE))))</f>
        <v/>
      </c>
      <c r="P57" s="108" t="str">
        <f>IF(G57&lt;3,"",IF(G57&gt;3,IF(ISNUMBER(FIND(")",K57)),"20"&amp;SUBSTITUTE(SUBSTITUTE(LEFT(LEFT(SUBSTITUTE(SUBSTITUTE(F57,LEFT(F57,SEARCH(",",F57)),""),LEFT(SUBSTITUTE(F57,LEFT(F57,SEARCH(",",F57)),""),SEARCH(",",SUBSTITUTE(F57,LEFT(F57,SEARCH(",",F57)),""))),""),SEARCH(",",SUBSTITUTE(SUBSTITUTE(F57,LEFT(F57,SEARCH(",",F57)),""),LEFT(SUBSTITUTE(F57,LEFT(F57,SEARCH(",",F57)),""),SEARCH(",",SUBSTITUTE(F57,LEFT(F57,SEARCH(",",F57)),""))),""))),SEARCH(")",LEFT(SUBSTITUTE(SUBSTITUTE(F57,LEFT(F57,SEARCH(",",F57)),""),LEFT(SUBSTITUTE(F57,LEFT(F57,SEARCH(",",F57)),""),SEARCH(",",SUBSTITUTE(F57,LEFT(F57,SEARCH(",",F57)),""))),""),SEARCH(",",SUBSTITUTE(SUBSTITUTE(F57,LEFT(F57,SEARCH(",",F57)),""),LEFT(SUBSTITUTE(F57,LEFT(F57,SEARCH(",",F57)),""),SEARCH(",",SUBSTITUTE(F57,LEFT(F57,SEARCH(",",F57)),""))),""))))),LEFT(LEFT(LEFT(SUBSTITUTE(SUBSTITUTE(F57,LEFT(F57,SEARCH(",",F57)),""),LEFT(SUBSTITUTE(F57,LEFT(F57,SEARCH(",",F57)),""),SEARCH(",",SUBSTITUTE(F57,LEFT(F57,SEARCH(",",F57)),""))),""),SEARCH(",",SUBSTITUTE(SUBSTITUTE(F57,LEFT(F57,SEARCH(",",F57)),""),LEFT(SUBSTITUTE(F57,LEFT(F57,SEARCH(",",F57)),""),SEARCH(",",SUBSTITUTE(F57,LEFT(F57,SEARCH(",",F57)),""))),""))),SEARCH(")",LEFT(SUBSTITUTE(SUBSTITUTE(F57,LEFT(F57,SEARCH(",",F57)),""),LEFT(SUBSTITUTE(F57,LEFT(F57,SEARCH(",",F57)),""),SEARCH(",",SUBSTITUTE(F57,LEFT(F57,SEARCH(",",F57)),""))),""),SEARCH(",",SUBSTITUTE(SUBSTITUTE(F57,LEFT(F57,SEARCH(",",F57)),""),LEFT(SUBSTITUTE(F57,LEFT(F57,SEARCH(",",F57)),""),SEARCH(",",SUBSTITUTE(F57,LEFT(F57,SEARCH(",",F57)),""))),""))))),SEARCH("'",LEFT(LEFT(SUBSTITUTE(SUBSTITUTE(F57,LEFT(F57,SEARCH(",",F57)),""),LEFT(SUBSTITUTE(F57,LEFT(F57,SEARCH(",",F57)),""),SEARCH(",",SUBSTITUTE(F57,LEFT(F57,SEARCH(",",F57)),""))),""),SEARCH(",",SUBSTITUTE(SUBSTITUTE(F57,LEFT(F57,SEARCH(",",F57)),""),LEFT(SUBSTITUTE(F57,LEFT(F57,SEARCH(",",F57)),""),SEARCH(",",SUBSTITUTE(F57,LEFT(F57,SEARCH(",",F57)),""))),""))),SEARCH(")",LEFT(SUBSTITUTE(SUBSTITUTE(F57,LEFT(F57,SEARCH(",",F57)),""),LEFT(SUBSTITUTE(F57,LEFT(F57,SEARCH(",",F57)),""),SEARCH(",",SUBSTITUTE(F57,LEFT(F57,SEARCH(",",F57)),""))),""),SEARCH(",",SUBSTITUTE(SUBSTITUTE(F57,LEFT(F57,SEARCH(",",F57)),""),LEFT(SUBSTITUTE(F57,LEFT(F57,SEARCH(",",F57)),""),SEARCH(",",SUBSTITUTE(F57,LEFT(F57,SEARCH(",",F57)),""))),""))))))),""),")",""),VLOOKUP(K57,Breachs!B:D,3,FALSE)),IF(ISNUMBER(FIND(")",K57)),"20"&amp;SUBSTITUTE(SUBSTITUTE(LEFT(SUBSTITUTE(SUBSTITUTE(F57,LEFT(F57,SEARCH(",",F57)),""),LEFT(SUBSTITUTE(F57,LEFT(F57,SEARCH(",",F57)),""),SEARCH(",",SUBSTITUTE(F57,LEFT(F57,SEARCH(",",F57)),""))),""),SEARCH(")",SUBSTITUTE(SUBSTITUTE(F57,LEFT(F57,SEARCH(",",F57)),""),LEFT(SUBSTITUTE(F57,LEFT(F57,SEARCH(",",F57)),""),SEARCH(",",SUBSTITUTE(F57,LEFT(F57,SEARCH(",",F57)),""))),""))),LEFT(LEFT(SUBSTITUTE(SUBSTITUTE(F57,LEFT(F57,SEARCH(",",F57)),""),LEFT(SUBSTITUTE(F57,LEFT(F57,SEARCH(",",F57)),""),SEARCH(",",SUBSTITUTE(F57,LEFT(F57,SEARCH(",",F57)),""))),""),SEARCH(")",SUBSTITUTE(SUBSTITUTE(F57,LEFT(F57,SEARCH(",",F57)),""),LEFT(SUBSTITUTE(F57,LEFT(F57,SEARCH(",",F57)),""),SEARCH(",",SUBSTITUTE(F57,LEFT(F57,SEARCH(",",F57)),""))),""))),SEARCH("'",LEFT(SUBSTITUTE(SUBSTITUTE(F57,LEFT(F57,SEARCH(",",F57)),""),LEFT(SUBSTITUTE(F57,LEFT(F57,SEARCH(",",F57)),""),SEARCH(",",SUBSTITUTE(F57,LEFT(F57,SEARCH(",",F57)),""))),""),SEARCH(")",SUBSTITUTE(SUBSTITUTE(F57,LEFT(F57,SEARCH(",",F57)),""),LEFT(SUBSTITUTE(F57,LEFT(F57,SEARCH(",",F57)),""),SEARCH(",",SUBSTITUTE(F57,LEFT(F57,SEARCH(",",F57)),""))),""))))),""),")",""),VLOOKUP(K57,Breachs!B:D,3,FALSE))))</f>
        <v/>
      </c>
      <c r="Q57" s="108" t="str">
        <f>IF(G57&lt;4,"",IF(G57&gt;4,IF(ISNUMBER(FIND(")",L57)),"20"&amp;SUBSTITUTE(SUBSTITUTE(LEFT(SUBSTITUTE(SUBSTITUTE(SUBSTITUTE(L57,LEFT(L57,SEARCH(",",L57)),""),LEFT(SUBSTITUTE(L57,LEFT(L57,SEARCH(",",L57)),""),SEARCH(",",SUBSTITUTE(L57,LEFT(L57,SEARCH(",",L57)),""))),""),LEFT(SUBSTITUTE(SUBSTITUTE(L57,LEFT(L57,SEARCH(",",L57)),""),LEFT(SUBSTITUTE(L57,LEFT(L57,SEARCH(",",L57)),""),SEARCH(",",SUBSTITUTE(L57,LEFT(L57,SEARCH(",",L57)),""))),""),SEARCH(",",SUBSTITUTE(SUBSTITUTE(L57,LEFT(L57,SEARCH(",",L57)),""),LEFT(SUBSTITUTE(L57,LEFT(L57,SEARCH(",",L57)),""),SEARCH(",",SUBSTITUTE(L57,LEFT(L57,SEARCH(",",L57)),""))),""))),""),SEARCH(")",SUBSTITUTE(SUBSTITUTE(SUBSTITUTE(L57,LEFT(L57,SEARCH(",",L57)),""),LEFT(SUBSTITUTE(L57,LEFT(L57,SEARCH(",",L57)),""),SEARCH(",",SUBSTITUTE(L57,LEFT(L57,SEARCH(",",L57)),""))),""),LEFT(SUBSTITUTE(SUBSTITUTE(L57,LEFT(L57,SEARCH(",",L57)),""),LEFT(SUBSTITUTE(L57,LEFT(L57,SEARCH(",",L57)),""),SEARCH(",",SUBSTITUTE(L57,LEFT(L57,SEARCH(",",L57)),""))),""),SEARCH(",",SUBSTITUTE(SUBSTITUTE(L57,LEFT(L57,SEARCH(",",L57)),""),LEFT(SUBSTITUTE(L57,LEFT(L57,SEARCH(",",L57)),""),SEARCH(",",SUBSTITUTE(L57,LEFT(L57,SEARCH(",",L57)),""))),""))),""))),LEFT(LEFT(SUBSTITUTE(SUBSTITUTE(SUBSTITUTE(L57,LEFT(L57,SEARCH(",",L57)),""),LEFT(SUBSTITUTE(L57,LEFT(L57,SEARCH(",",L57)),""),SEARCH(",",SUBSTITUTE(L57,LEFT(L57,SEARCH(",",L57)),""))),""),LEFT(SUBSTITUTE(SUBSTITUTE(L57,LEFT(L57,SEARCH(",",L57)),""),LEFT(SUBSTITUTE(L57,LEFT(L57,SEARCH(",",L57)),""),SEARCH(",",SUBSTITUTE(L57,LEFT(L57,SEARCH(",",L57)),""))),""),SEARCH(",",SUBSTITUTE(SUBSTITUTE(L57,LEFT(L57,SEARCH(",",L57)),""),LEFT(SUBSTITUTE(L57,LEFT(L57,SEARCH(",",L57)),""),SEARCH(",",SUBSTITUTE(L57,LEFT(L57,SEARCH(",",L57)),""))),""))),""),SEARCH(")",SUBSTITUTE(SUBSTITUTE(SUBSTITUTE(L57,LEFT(L57,SEARCH(",",L57)),""),LEFT(SUBSTITUTE(L57,LEFT(L57,SEARCH(",",L57)),""),SEARCH(",",SUBSTITUTE(L57,LEFT(L57,SEARCH(",",L57)),""))),""),LEFT(SUBSTITUTE(SUBSTITUTE(L57,LEFT(L57,SEARCH(",",L57)),""),LEFT(SUBSTITUTE(L57,LEFT(L57,SEARCH(",",L57)),""),SEARCH(",",SUBSTITUTE(L57,LEFT(L57,SEARCH(",",L57)),""))),""),SEARCH(",",SUBSTITUTE(SUBSTITUTE(L57,LEFT(L57,SEARCH(",",L57)),""),LEFT(SUBSTITUTE(L57,LEFT(L57,SEARCH(",",L57)),""),SEARCH(",",SUBSTITUTE(L57,LEFT(L57,SEARCH(",",L57)),""))),""))),""))),SEARCH("'",LEFT(SUBSTITUTE(SUBSTITUTE(SUBSTITUTE(L57,LEFT(L57,SEARCH(",",L57)),""),LEFT(SUBSTITUTE(L57,LEFT(L57,SEARCH(",",L57)),""),SEARCH(",",SUBSTITUTE(L57,LEFT(L57,SEARCH(",",L57)),""))),""),LEFT(SUBSTITUTE(SUBSTITUTE(L57,LEFT(L57,SEARCH(",",L57)),""),LEFT(SUBSTITUTE(L57,LEFT(L57,SEARCH(",",L57)),""),SEARCH(",",SUBSTITUTE(L57,LEFT(L57,SEARCH(",",L57)),""))),""),SEARCH(",",SUBSTITUTE(SUBSTITUTE(L57,LEFT(L57,SEARCH(",",L57)),""),LEFT(SUBSTITUTE(L57,LEFT(L57,SEARCH(",",L57)),""),SEARCH(",",SUBSTITUTE(L57,LEFT(L57,SEARCH(",",L57)),""))),""))),""),SEARCH(")",SUBSTITUTE(SUBSTITUTE(SUBSTITUTE(L57,LEFT(L57,SEARCH(",",L57)),""),LEFT(SUBSTITUTE(L57,LEFT(L57,SEARCH(",",L57)),""),SEARCH(",",SUBSTITUTE(L57,LEFT(L57,SEARCH(",",L57)),""))),""),LEFT(SUBSTITUTE(SUBSTITUTE(L57,LEFT(L57,SEARCH(",",L57)),""),LEFT(SUBSTITUTE(L57,LEFT(L57,SEARCH(",",L57)),""),SEARCH(",",SUBSTITUTE(L57,LEFT(L57,SEARCH(",",L57)),""))),""),SEARCH(",",SUBSTITUTE(SUBSTITUTE(L57,LEFT(L57,SEARCH(",",L57)),""),LEFT(SUBSTITUTE(L57,LEFT(L57,SEARCH(",",L57)),""),SEARCH(",",SUBSTITUTE(L57,LEFT(L57,SEARCH(",",L57)),""))),""))),""))))),""),")",""),VLOOKUP(L57,Breachs!B:D,3,FALSE)),IF(ISNUMBER(FIND(")",L57)),"20"&amp;SUBSTITUTE(SUBSTITUTE(LEFT(SUBSTITUTE(SUBSTITUTE(SUBSTITUTE(L57,LEFT(L57,SEARCH(",",L57)),""),LEFT(SUBSTITUTE(L57,LEFT(L57,SEARCH(",",L57)),""),SEARCH(",",SUBSTITUTE(L57,LEFT(L57,SEARCH(",",L57)),""))),""),LEFT(SUBSTITUTE(SUBSTITUTE(L57,LEFT(L57,SEARCH(",",L57)),""),LEFT(SUBSTITUTE(L57,LEFT(L57,SEARCH(",",L57)),""),SEARCH(",",SUBSTITUTE(L57,LEFT(L57,SEARCH(",",L57)),""))),""),SEARCH(",",SUBSTITUTE(SUBSTITUTE(L57,LEFT(L57,SEARCH(",",L57)),""),LEFT(SUBSTITUTE(L57,LEFT(L57,SEARCH(",",L57)),""),SEARCH(",",SUBSTITUTE(L57,LEFT(L57,SEARCH(",",L57)),""))),""))),""),SEARCH(")",SUBSTITUTE(SUBSTITUTE(SUBSTITUTE(L57,LEFT(L57,SEARCH(",",L57)),""),LEFT(SUBSTITUTE(L57,LEFT(L57,SEARCH(",",L57)),""),SEARCH(",",SUBSTITUTE(L57,LEFT(L57,SEARCH(",",L57)),""))),""),LEFT(SUBSTITUTE(SUBSTITUTE(L57,LEFT(L57,SEARCH(",",L57)),""),LEFT(SUBSTITUTE(L57,LEFT(L57,SEARCH(",",L57)),""),SEARCH(",",SUBSTITUTE(L57,LEFT(L57,SEARCH(",",L57)),""))),""),SEARCH(",",SUBSTITUTE(SUBSTITUTE(L57,LEFT(L57,SEARCH(",",L57)),""),LEFT(SUBSTITUTE(L57,LEFT(L57,SEARCH(",",L57)),""),SEARCH(",",SUBSTITUTE(L57,LEFT(L57,SEARCH(",",L57)),""))),""))),""))),LEFT(LEFT(SUBSTITUTE(SUBSTITUTE(SUBSTITUTE(L57,LEFT(L57,SEARCH(",",L57)),""),LEFT(SUBSTITUTE(L57,LEFT(L57,SEARCH(",",L57)),""),SEARCH(",",SUBSTITUTE(L57,LEFT(L57,SEARCH(",",L57)),""))),""),LEFT(SUBSTITUTE(SUBSTITUTE(L57,LEFT(L57,SEARCH(",",L57)),""),LEFT(SUBSTITUTE(L57,LEFT(L57,SEARCH(",",L57)),""),SEARCH(",",SUBSTITUTE(L57,LEFT(L57,SEARCH(",",L57)),""))),""),SEARCH(",",SUBSTITUTE(SUBSTITUTE(L57,LEFT(L57,SEARCH(",",L57)),""),LEFT(SUBSTITUTE(L57,LEFT(L57,SEARCH(",",L57)),""),SEARCH(",",SUBSTITUTE(L57,LEFT(L57,SEARCH(",",L57)),""))),""))),""),SEARCH(")",SUBSTITUTE(SUBSTITUTE(SUBSTITUTE(L57,LEFT(L57,SEARCH(",",L57)),""),LEFT(SUBSTITUTE(L57,LEFT(L57,SEARCH(",",L57)),""),SEARCH(",",SUBSTITUTE(L57,LEFT(L57,SEARCH(",",L57)),""))),""),LEFT(SUBSTITUTE(SUBSTITUTE(L57,LEFT(L57,SEARCH(",",L57)),""),LEFT(SUBSTITUTE(L57,LEFT(L57,SEARCH(",",L57)),""),SEARCH(",",SUBSTITUTE(L57,LEFT(L57,SEARCH(",",L57)),""))),""),SEARCH(",",SUBSTITUTE(SUBSTITUTE(L57,LEFT(L57,SEARCH(",",L57)),""),LEFT(SUBSTITUTE(L57,LEFT(L57,SEARCH(",",L57)),""),SEARCH(",",SUBSTITUTE(L57,LEFT(L57,SEARCH(",",L57)),""))),""))),""))),SEARCH("'",LEFT(SUBSTITUTE(SUBSTITUTE(SUBSTITUTE(L57,LEFT(L57,SEARCH(",",L57)),""),LEFT(SUBSTITUTE(L57,LEFT(L57,SEARCH(",",L57)),""),SEARCH(",",SUBSTITUTE(L57,LEFT(L57,SEARCH(",",L57)),""))),""),LEFT(SUBSTITUTE(SUBSTITUTE(L57,LEFT(L57,SEARCH(",",L57)),""),LEFT(SUBSTITUTE(L57,LEFT(L57,SEARCH(",",L57)),""),SEARCH(",",SUBSTITUTE(L57,LEFT(L57,SEARCH(",",L57)),""))),""),SEARCH(",",SUBSTITUTE(SUBSTITUTE(L57,LEFT(L57,SEARCH(",",L57)),""),LEFT(SUBSTITUTE(L57,LEFT(L57,SEARCH(",",L57)),""),SEARCH(",",SUBSTITUTE(L57,LEFT(L57,SEARCH(",",L57)),""))),""))),""),SEARCH(")",SUBSTITUTE(SUBSTITUTE(SUBSTITUTE(L57,LEFT(L57,SEARCH(",",L57)),""),LEFT(SUBSTITUTE(L57,LEFT(L57,SEARCH(",",L57)),""),SEARCH(",",SUBSTITUTE(L57,LEFT(L57,SEARCH(",",L57)),""))),""),LEFT(SUBSTITUTE(SUBSTITUTE(L57,LEFT(L57,SEARCH(",",L57)),""),LEFT(SUBSTITUTE(L57,LEFT(L57,SEARCH(",",L57)),""),SEARCH(",",SUBSTITUTE(L57,LEFT(L57,SEARCH(",",L57)),""))),""),SEARCH(",",SUBSTITUTE(SUBSTITUTE(L57,LEFT(L57,SEARCH(",",L57)),""),LEFT(SUBSTITUTE(L57,LEFT(L57,SEARCH(",",L57)),""),SEARCH(",",SUBSTITUTE(L57,LEFT(L57,SEARCH(",",L57)),""))),""))),""))))),""),")",""),VLOOKUP(L57,Breachs!B:D,3,FALSE))))</f>
        <v/>
      </c>
      <c r="R57" s="108" t="str">
        <f>IF(G57=5,IF(ISNUMBER(FIND(")",M57)),"20"&amp;SUBSTITUTE(SUBSTITUTE(LEFT(SUBSTITUTE(SUBSTITUTE(SUBSTITUTE(S57,LEFT(S57,SEARCH(",",S57)),""),LEFT(SUBSTITUTE(S57,LEFT(S57,SEARCH(",",S57)),""),SEARCH(",",SUBSTITUTE(S57,LEFT(S57,SEARCH(",",S57)),""))),""),LEFT(SUBSTITUTE(SUBSTITUTE(S57,LEFT(S57,SEARCH(",",S57)),""),LEFT(SUBSTITUTE(S57,LEFT(S57,SEARCH(",",S57)),""),SEARCH(",",SUBSTITUTE(S57,LEFT(S57,SEARCH(",",S57)),""))),""),SEARCH(",",SUBSTITUTE(SUBSTITUTE(S57,LEFT(S57,SEARCH(",",S57)),""),LEFT(SUBSTITUTE(S57,LEFT(S57,SEARCH(",",S57)),""),SEARCH(",",SUBSTITUTE(S57,LEFT(S57,SEARCH(",",S57)),""))),""))),""),SEARCH(")",SUBSTITUTE(SUBSTITUTE(SUBSTITUTE(S57,LEFT(S57,SEARCH(",",S57)),""),LEFT(SUBSTITUTE(S57,LEFT(S57,SEARCH(",",S57)),""),SEARCH(",",SUBSTITUTE(S57,LEFT(S57,SEARCH(",",S57)),""))),""),LEFT(SUBSTITUTE(SUBSTITUTE(S57,LEFT(S57,SEARCH(",",S57)),""),LEFT(SUBSTITUTE(S57,LEFT(S57,SEARCH(",",S57)),""),SEARCH(",",SUBSTITUTE(S57,LEFT(S57,SEARCH(",",S57)),""))),""),SEARCH(",",SUBSTITUTE(SUBSTITUTE(S57,LEFT(S57,SEARCH(",",S57)),""),LEFT(SUBSTITUTE(S57,LEFT(S57,SEARCH(",",S57)),""),SEARCH(",",SUBSTITUTE(S57,LEFT(S57,SEARCH(",",S57)),""))),""))),""))),LEFT(LEFT(SUBSTITUTE(SUBSTITUTE(SUBSTITUTE(S57,LEFT(S57,SEARCH(",",S57)),""),LEFT(SUBSTITUTE(S57,LEFT(S57,SEARCH(",",S57)),""),SEARCH(",",SUBSTITUTE(S57,LEFT(S57,SEARCH(",",S57)),""))),""),LEFT(SUBSTITUTE(SUBSTITUTE(S57,LEFT(S57,SEARCH(",",S57)),""),LEFT(SUBSTITUTE(S57,LEFT(S57,SEARCH(",",S57)),""),SEARCH(",",SUBSTITUTE(S57,LEFT(S57,SEARCH(",",S57)),""))),""),SEARCH(",",SUBSTITUTE(SUBSTITUTE(S57,LEFT(S57,SEARCH(",",S57)),""),LEFT(SUBSTITUTE(S57,LEFT(S57,SEARCH(",",S57)),""),SEARCH(",",SUBSTITUTE(S57,LEFT(S57,SEARCH(",",S57)),""))),""))),""),SEARCH(")",SUBSTITUTE(SUBSTITUTE(SUBSTITUTE(S57,LEFT(S57,SEARCH(",",S57)),""),LEFT(SUBSTITUTE(S57,LEFT(S57,SEARCH(",",S57)),""),SEARCH(",",SUBSTITUTE(S57,LEFT(S57,SEARCH(",",S57)),""))),""),LEFT(SUBSTITUTE(SUBSTITUTE(S57,LEFT(S57,SEARCH(",",S57)),""),LEFT(SUBSTITUTE(S57,LEFT(S57,SEARCH(",",S57)),""),SEARCH(",",SUBSTITUTE(S57,LEFT(S57,SEARCH(",",S57)),""))),""),SEARCH(",",SUBSTITUTE(SUBSTITUTE(S57,LEFT(S57,SEARCH(",",S57)),""),LEFT(SUBSTITUTE(S57,LEFT(S57,SEARCH(",",S57)),""),SEARCH(",",SUBSTITUTE(S57,LEFT(S57,SEARCH(",",S57)),""))),""))),""))),SEARCH("'",LEFT(SUBSTITUTE(SUBSTITUTE(SUBSTITUTE(S57,LEFT(S57,SEARCH(",",S57)),""),LEFT(SUBSTITUTE(S57,LEFT(S57,SEARCH(",",S57)),""),SEARCH(",",SUBSTITUTE(S57,LEFT(S57,SEARCH(",",S57)),""))),""),LEFT(SUBSTITUTE(SUBSTITUTE(S57,LEFT(S57,SEARCH(",",S57)),""),LEFT(SUBSTITUTE(S57,LEFT(S57,SEARCH(",",S57)),""),SEARCH(",",SUBSTITUTE(S57,LEFT(S57,SEARCH(",",S57)),""))),""),SEARCH(",",SUBSTITUTE(SUBSTITUTE(S57,LEFT(S57,SEARCH(",",S57)),""),LEFT(SUBSTITUTE(S57,LEFT(S57,SEARCH(",",S57)),""),SEARCH(",",SUBSTITUTE(S57,LEFT(S57,SEARCH(",",S57)),""))),""))),""),SEARCH(")",SUBSTITUTE(SUBSTITUTE(SUBSTITUTE(S57,LEFT(S57,SEARCH(",",S57)),""),LEFT(SUBSTITUTE(S57,LEFT(S57,SEARCH(",",S57)),""),SEARCH(",",SUBSTITUTE(S57,LEFT(S57,SEARCH(",",S57)),""))),""),LEFT(SUBSTITUTE(SUBSTITUTE(S57,LEFT(S57,SEARCH(",",S57)),""),LEFT(SUBSTITUTE(S57,LEFT(S57,SEARCH(",",S57)),""),SEARCH(",",SUBSTITUTE(S57,LEFT(S57,SEARCH(",",S57)),""))),""),SEARCH(",",SUBSTITUTE(SUBSTITUTE(S57,LEFT(S57,SEARCH(",",S57)),""),LEFT(SUBSTITUTE(S57,LEFT(S57,SEARCH(",",S57)),""),SEARCH(",",SUBSTITUTE(S57,LEFT(S57,SEARCH(",",S57)),""))),""))),""))))),""),")",""),VLOOKUP(M57,Breachs!B:D,3,FALSE)),"")</f>
        <v/>
      </c>
      <c r="S57" s="108" t="e">
        <f t="shared" si="14"/>
        <v>#VALUE!</v>
      </c>
      <c r="T57" s="108" t="str">
        <f>IF(F57="","",IF(ISNUMBER(FIND("'",I57)),VLOOKUP(SUBSTITUTE(RIGHT(LEFT(I57,SEARCH("'",I57)),5)," '",""),Breachs!P:Q,2,FALSE),VLOOKUP(I57,Breachs!B:D,2,FALSE)))</f>
        <v>Outubro</v>
      </c>
      <c r="U57" s="108" t="str">
        <f>IF(G57&lt;2,"",IF(ISNUMBER(FIND("'",J57)),VLOOKUP(SUBSTITUTE(RIGHT(LEFT(J57,SEARCH("'",J57)),5)," '",""),Breachs!P:Q,2,FALSE),VLOOKUP(J57,Breachs!B:D,2,FALSE)))</f>
        <v/>
      </c>
      <c r="V57" s="107" t="str">
        <f>IF(G57&lt;3,"",IF(ISNUMBER(FIND("'",K57)),VLOOKUP(SUBSTITUTE(RIGHT(LEFT(K57,SEARCH("'",K57)),5)," '",""),Breachs!P:Q,2,FALSE),VLOOKUP(K57,Breachs!B:D,2,FALSE)))</f>
        <v/>
      </c>
      <c r="W57" s="107" t="str">
        <f>IF(G57&lt;4,"",IF(ISNUMBER(FIND("'",L57)),VLOOKUP(SUBSTITUTE(RIGHT(LEFT(L57,SEARCH("'",L57)),5)," '",""),Breachs!P:Q,2,FALSE),VLOOKUP(L57,Breachs!B:D,2,FALSE)))</f>
        <v/>
      </c>
      <c r="X57" s="107" t="str">
        <f>IF(G57&lt;5,"",IF(ISNUMBER(FIND("'",M57)),VLOOKUP(SUBSTITUTE(RIGHT(LEFT(M57,SEARCH("'",M57)),5)," '",""),Breachs!P:Q,2,FALSE),VLOOKUP(M57,Breachs!B:D,2,FALSE)))</f>
        <v/>
      </c>
      <c r="Y57" s="34" t="str">
        <f>IFERROR(VLOOKUP(B57,BGU!A:B,2),"")</f>
        <v>SANDRAMARA APARECIDA SOCCOL FASSINA</v>
      </c>
      <c r="Z57" s="34" t="str">
        <f>TEXT(IFERROR(VLOOKUP(B57,BGU!A:C,3),""),"0000-000-000-0000")</f>
        <v>0210-000-000-0000</v>
      </c>
      <c r="AA57" s="34" t="str">
        <f t="shared" si="15"/>
        <v>0210</v>
      </c>
      <c r="AB57" s="34" t="str">
        <f>IFERROR(VLOOKUP(B57,BGU!A:F,6),"")</f>
        <v>00000</v>
      </c>
      <c r="AC57" s="34" t="str">
        <f>IFERROR(VLOOKUP(B57,BGU!A:G,7),"")</f>
        <v>SEM FUNCAO</v>
      </c>
      <c r="AD57" s="34" t="str">
        <f t="shared" si="16"/>
        <v>000</v>
      </c>
    </row>
    <row r="58" spans="1:30" ht="15" customHeight="1" x14ac:dyDescent="0.25">
      <c r="A58" s="33" t="s">
        <v>333</v>
      </c>
      <c r="B58" s="34" t="s">
        <v>214</v>
      </c>
      <c r="C58" s="33" t="s">
        <v>29</v>
      </c>
      <c r="D58" s="34"/>
      <c r="E58" s="34"/>
      <c r="F58" s="33" t="s">
        <v>3</v>
      </c>
      <c r="G58" s="31">
        <f t="shared" si="10"/>
        <v>1</v>
      </c>
      <c r="H58" s="31" t="b">
        <f t="shared" si="7"/>
        <v>0</v>
      </c>
      <c r="I58" s="105" t="str">
        <f t="shared" si="8"/>
        <v>LinkedIn</v>
      </c>
      <c r="J58" s="105" t="str">
        <f t="shared" si="17"/>
        <v/>
      </c>
      <c r="K58" s="106" t="str">
        <f t="shared" si="11"/>
        <v/>
      </c>
      <c r="L58" s="106" t="str">
        <f t="shared" si="12"/>
        <v/>
      </c>
      <c r="M58" s="105" t="str">
        <f t="shared" si="13"/>
        <v/>
      </c>
      <c r="N58" s="107">
        <f>IF(F58="","",IF(ISNUMBER(FIND(")",I58)),"20"&amp;SUBSTITUTE(RIGHT(SUBSTITUTE(LEFT(F58,SEARCH(")",F58)),LEFT(LEFT(F58,SEARCH(")",F58)),SEARCH("(",LEFT(F58,SEARCH(")",F58)))),""),3),")",""),VLOOKUP(I58,Breachs!B:D,3,FALSE)))</f>
        <v>2016</v>
      </c>
      <c r="O58" s="108" t="str">
        <f>IF(G58&lt;2,"",IF(G58&gt;2,IF(ISNUMBER(FIND(")",J58)),"20"&amp;SUBSTITUTE(SUBSTITUTE(LEFT(LEFT(SUBSTITUTE(F58,LEFT(F58,SEARCH(",",F58)),""),SEARCH(",",SUBSTITUTE(F58,LEFT(F58,SEARCH(",",F58)),""))),SEARCH(")",LEFT(SUBSTITUTE(F58,LEFT(F58,SEARCH(",",F58)),""),SEARCH(",",SUBSTITUTE(F58,LEFT(F58,SEARCH(",",F58)),""))))),LEFT(LEFT(LEFT(SUBSTITUTE(F58,LEFT(F58,SEARCH(",",F58)),""),SEARCH(",",SUBSTITUTE(F58,LEFT(F58,SEARCH(",",F58)),""))),SEARCH(")",LEFT(SUBSTITUTE(F58,LEFT(F58,SEARCH(",",F58)),""),SEARCH(",",SUBSTITUTE(F58,LEFT(F58,SEARCH(",",F58)),""))))),SEARCH("'",LEFT(LEFT(SUBSTITUTE(F58,LEFT(F58,SEARCH(",",F58)),""),SEARCH(",",SUBSTITUTE(F58,LEFT(F58,SEARCH(",",F58)),""))),SEARCH(")",LEFT(SUBSTITUTE(F58,LEFT(F58,SEARCH(",",F58)),""),SEARCH(",",SUBSTITUTE(F58,LEFT(F58,SEARCH(",",F58)),""))))))),""),")",""),VLOOKUP(J58,Breachs!B:D,3,FALSE)),IF(ISNUMBER(FIND(")",J58)),"20"&amp;SUBSTITUTE(LEFT(SUBSTITUTE(SUBSTITUTE(F58,LEFT(F58,SEARCH(",",F58)),""),LEFT(SUBSTITUTE(F58,LEFT(F58,SEARCH(",",F58)),""),SEARCH("'",SUBSTITUTE(F58,LEFT(F58,SEARCH(",",F58)),""))),""),SEARCH(")",SUBSTITUTE(SUBSTITUTE(F58,LEFT(F58,SEARCH(",",F58)),""),LEFT(SUBSTITUTE(F58,LEFT(F58,SEARCH(",",F58)),""),SEARCH("'",SUBSTITUTE(F58,LEFT(F58,SEARCH(",",F58)),""))),""))),")",""),VLOOKUP(J58,Breachs!B:D,3,FALSE))))</f>
        <v/>
      </c>
      <c r="P58" s="108" t="str">
        <f>IF(G58&lt;3,"",IF(G58&gt;3,IF(ISNUMBER(FIND(")",K58)),"20"&amp;SUBSTITUTE(SUBSTITUTE(LEFT(LEFT(SUBSTITUTE(SUBSTITUTE(F58,LEFT(F58,SEARCH(",",F58)),""),LEFT(SUBSTITUTE(F58,LEFT(F58,SEARCH(",",F58)),""),SEARCH(",",SUBSTITUTE(F58,LEFT(F58,SEARCH(",",F58)),""))),""),SEARCH(",",SUBSTITUTE(SUBSTITUTE(F58,LEFT(F58,SEARCH(",",F58)),""),LEFT(SUBSTITUTE(F58,LEFT(F58,SEARCH(",",F58)),""),SEARCH(",",SUBSTITUTE(F58,LEFT(F58,SEARCH(",",F58)),""))),""))),SEARCH(")",LEFT(SUBSTITUTE(SUBSTITUTE(F58,LEFT(F58,SEARCH(",",F58)),""),LEFT(SUBSTITUTE(F58,LEFT(F58,SEARCH(",",F58)),""),SEARCH(",",SUBSTITUTE(F58,LEFT(F58,SEARCH(",",F58)),""))),""),SEARCH(",",SUBSTITUTE(SUBSTITUTE(F58,LEFT(F58,SEARCH(",",F58)),""),LEFT(SUBSTITUTE(F58,LEFT(F58,SEARCH(",",F58)),""),SEARCH(",",SUBSTITUTE(F58,LEFT(F58,SEARCH(",",F58)),""))),""))))),LEFT(LEFT(LEFT(SUBSTITUTE(SUBSTITUTE(F58,LEFT(F58,SEARCH(",",F58)),""),LEFT(SUBSTITUTE(F58,LEFT(F58,SEARCH(",",F58)),""),SEARCH(",",SUBSTITUTE(F58,LEFT(F58,SEARCH(",",F58)),""))),""),SEARCH(",",SUBSTITUTE(SUBSTITUTE(F58,LEFT(F58,SEARCH(",",F58)),""),LEFT(SUBSTITUTE(F58,LEFT(F58,SEARCH(",",F58)),""),SEARCH(",",SUBSTITUTE(F58,LEFT(F58,SEARCH(",",F58)),""))),""))),SEARCH(")",LEFT(SUBSTITUTE(SUBSTITUTE(F58,LEFT(F58,SEARCH(",",F58)),""),LEFT(SUBSTITUTE(F58,LEFT(F58,SEARCH(",",F58)),""),SEARCH(",",SUBSTITUTE(F58,LEFT(F58,SEARCH(",",F58)),""))),""),SEARCH(",",SUBSTITUTE(SUBSTITUTE(F58,LEFT(F58,SEARCH(",",F58)),""),LEFT(SUBSTITUTE(F58,LEFT(F58,SEARCH(",",F58)),""),SEARCH(",",SUBSTITUTE(F58,LEFT(F58,SEARCH(",",F58)),""))),""))))),SEARCH("'",LEFT(LEFT(SUBSTITUTE(SUBSTITUTE(F58,LEFT(F58,SEARCH(",",F58)),""),LEFT(SUBSTITUTE(F58,LEFT(F58,SEARCH(",",F58)),""),SEARCH(",",SUBSTITUTE(F58,LEFT(F58,SEARCH(",",F58)),""))),""),SEARCH(",",SUBSTITUTE(SUBSTITUTE(F58,LEFT(F58,SEARCH(",",F58)),""),LEFT(SUBSTITUTE(F58,LEFT(F58,SEARCH(",",F58)),""),SEARCH(",",SUBSTITUTE(F58,LEFT(F58,SEARCH(",",F58)),""))),""))),SEARCH(")",LEFT(SUBSTITUTE(SUBSTITUTE(F58,LEFT(F58,SEARCH(",",F58)),""),LEFT(SUBSTITUTE(F58,LEFT(F58,SEARCH(",",F58)),""),SEARCH(",",SUBSTITUTE(F58,LEFT(F58,SEARCH(",",F58)),""))),""),SEARCH(",",SUBSTITUTE(SUBSTITUTE(F58,LEFT(F58,SEARCH(",",F58)),""),LEFT(SUBSTITUTE(F58,LEFT(F58,SEARCH(",",F58)),""),SEARCH(",",SUBSTITUTE(F58,LEFT(F58,SEARCH(",",F58)),""))),""))))))),""),")",""),VLOOKUP(K58,Breachs!B:D,3,FALSE)),IF(ISNUMBER(FIND(")",K58)),"20"&amp;SUBSTITUTE(SUBSTITUTE(LEFT(SUBSTITUTE(SUBSTITUTE(F58,LEFT(F58,SEARCH(",",F58)),""),LEFT(SUBSTITUTE(F58,LEFT(F58,SEARCH(",",F58)),""),SEARCH(",",SUBSTITUTE(F58,LEFT(F58,SEARCH(",",F58)),""))),""),SEARCH(")",SUBSTITUTE(SUBSTITUTE(F58,LEFT(F58,SEARCH(",",F58)),""),LEFT(SUBSTITUTE(F58,LEFT(F58,SEARCH(",",F58)),""),SEARCH(",",SUBSTITUTE(F58,LEFT(F58,SEARCH(",",F58)),""))),""))),LEFT(LEFT(SUBSTITUTE(SUBSTITUTE(F58,LEFT(F58,SEARCH(",",F58)),""),LEFT(SUBSTITUTE(F58,LEFT(F58,SEARCH(",",F58)),""),SEARCH(",",SUBSTITUTE(F58,LEFT(F58,SEARCH(",",F58)),""))),""),SEARCH(")",SUBSTITUTE(SUBSTITUTE(F58,LEFT(F58,SEARCH(",",F58)),""),LEFT(SUBSTITUTE(F58,LEFT(F58,SEARCH(",",F58)),""),SEARCH(",",SUBSTITUTE(F58,LEFT(F58,SEARCH(",",F58)),""))),""))),SEARCH("'",LEFT(SUBSTITUTE(SUBSTITUTE(F58,LEFT(F58,SEARCH(",",F58)),""),LEFT(SUBSTITUTE(F58,LEFT(F58,SEARCH(",",F58)),""),SEARCH(",",SUBSTITUTE(F58,LEFT(F58,SEARCH(",",F58)),""))),""),SEARCH(")",SUBSTITUTE(SUBSTITUTE(F58,LEFT(F58,SEARCH(",",F58)),""),LEFT(SUBSTITUTE(F58,LEFT(F58,SEARCH(",",F58)),""),SEARCH(",",SUBSTITUTE(F58,LEFT(F58,SEARCH(",",F58)),""))),""))))),""),")",""),VLOOKUP(K58,Breachs!B:D,3,FALSE))))</f>
        <v/>
      </c>
      <c r="Q58" s="108" t="str">
        <f>IF(G58&lt;4,"",IF(G58&gt;4,IF(ISNUMBER(FIND(")",L58)),"20"&amp;SUBSTITUTE(SUBSTITUTE(LEFT(SUBSTITUTE(SUBSTITUTE(SUBSTITUTE(L58,LEFT(L58,SEARCH(",",L58)),""),LEFT(SUBSTITUTE(L58,LEFT(L58,SEARCH(",",L58)),""),SEARCH(",",SUBSTITUTE(L58,LEFT(L58,SEARCH(",",L58)),""))),""),LEFT(SUBSTITUTE(SUBSTITUTE(L58,LEFT(L58,SEARCH(",",L58)),""),LEFT(SUBSTITUTE(L58,LEFT(L58,SEARCH(",",L58)),""),SEARCH(",",SUBSTITUTE(L58,LEFT(L58,SEARCH(",",L58)),""))),""),SEARCH(",",SUBSTITUTE(SUBSTITUTE(L58,LEFT(L58,SEARCH(",",L58)),""),LEFT(SUBSTITUTE(L58,LEFT(L58,SEARCH(",",L58)),""),SEARCH(",",SUBSTITUTE(L58,LEFT(L58,SEARCH(",",L58)),""))),""))),""),SEARCH(")",SUBSTITUTE(SUBSTITUTE(SUBSTITUTE(L58,LEFT(L58,SEARCH(",",L58)),""),LEFT(SUBSTITUTE(L58,LEFT(L58,SEARCH(",",L58)),""),SEARCH(",",SUBSTITUTE(L58,LEFT(L58,SEARCH(",",L58)),""))),""),LEFT(SUBSTITUTE(SUBSTITUTE(L58,LEFT(L58,SEARCH(",",L58)),""),LEFT(SUBSTITUTE(L58,LEFT(L58,SEARCH(",",L58)),""),SEARCH(",",SUBSTITUTE(L58,LEFT(L58,SEARCH(",",L58)),""))),""),SEARCH(",",SUBSTITUTE(SUBSTITUTE(L58,LEFT(L58,SEARCH(",",L58)),""),LEFT(SUBSTITUTE(L58,LEFT(L58,SEARCH(",",L58)),""),SEARCH(",",SUBSTITUTE(L58,LEFT(L58,SEARCH(",",L58)),""))),""))),""))),LEFT(LEFT(SUBSTITUTE(SUBSTITUTE(SUBSTITUTE(L58,LEFT(L58,SEARCH(",",L58)),""),LEFT(SUBSTITUTE(L58,LEFT(L58,SEARCH(",",L58)),""),SEARCH(",",SUBSTITUTE(L58,LEFT(L58,SEARCH(",",L58)),""))),""),LEFT(SUBSTITUTE(SUBSTITUTE(L58,LEFT(L58,SEARCH(",",L58)),""),LEFT(SUBSTITUTE(L58,LEFT(L58,SEARCH(",",L58)),""),SEARCH(",",SUBSTITUTE(L58,LEFT(L58,SEARCH(",",L58)),""))),""),SEARCH(",",SUBSTITUTE(SUBSTITUTE(L58,LEFT(L58,SEARCH(",",L58)),""),LEFT(SUBSTITUTE(L58,LEFT(L58,SEARCH(",",L58)),""),SEARCH(",",SUBSTITUTE(L58,LEFT(L58,SEARCH(",",L58)),""))),""))),""),SEARCH(")",SUBSTITUTE(SUBSTITUTE(SUBSTITUTE(L58,LEFT(L58,SEARCH(",",L58)),""),LEFT(SUBSTITUTE(L58,LEFT(L58,SEARCH(",",L58)),""),SEARCH(",",SUBSTITUTE(L58,LEFT(L58,SEARCH(",",L58)),""))),""),LEFT(SUBSTITUTE(SUBSTITUTE(L58,LEFT(L58,SEARCH(",",L58)),""),LEFT(SUBSTITUTE(L58,LEFT(L58,SEARCH(",",L58)),""),SEARCH(",",SUBSTITUTE(L58,LEFT(L58,SEARCH(",",L58)),""))),""),SEARCH(",",SUBSTITUTE(SUBSTITUTE(L58,LEFT(L58,SEARCH(",",L58)),""),LEFT(SUBSTITUTE(L58,LEFT(L58,SEARCH(",",L58)),""),SEARCH(",",SUBSTITUTE(L58,LEFT(L58,SEARCH(",",L58)),""))),""))),""))),SEARCH("'",LEFT(SUBSTITUTE(SUBSTITUTE(SUBSTITUTE(L58,LEFT(L58,SEARCH(",",L58)),""),LEFT(SUBSTITUTE(L58,LEFT(L58,SEARCH(",",L58)),""),SEARCH(",",SUBSTITUTE(L58,LEFT(L58,SEARCH(",",L58)),""))),""),LEFT(SUBSTITUTE(SUBSTITUTE(L58,LEFT(L58,SEARCH(",",L58)),""),LEFT(SUBSTITUTE(L58,LEFT(L58,SEARCH(",",L58)),""),SEARCH(",",SUBSTITUTE(L58,LEFT(L58,SEARCH(",",L58)),""))),""),SEARCH(",",SUBSTITUTE(SUBSTITUTE(L58,LEFT(L58,SEARCH(",",L58)),""),LEFT(SUBSTITUTE(L58,LEFT(L58,SEARCH(",",L58)),""),SEARCH(",",SUBSTITUTE(L58,LEFT(L58,SEARCH(",",L58)),""))),""))),""),SEARCH(")",SUBSTITUTE(SUBSTITUTE(SUBSTITUTE(L58,LEFT(L58,SEARCH(",",L58)),""),LEFT(SUBSTITUTE(L58,LEFT(L58,SEARCH(",",L58)),""),SEARCH(",",SUBSTITUTE(L58,LEFT(L58,SEARCH(",",L58)),""))),""),LEFT(SUBSTITUTE(SUBSTITUTE(L58,LEFT(L58,SEARCH(",",L58)),""),LEFT(SUBSTITUTE(L58,LEFT(L58,SEARCH(",",L58)),""),SEARCH(",",SUBSTITUTE(L58,LEFT(L58,SEARCH(",",L58)),""))),""),SEARCH(",",SUBSTITUTE(SUBSTITUTE(L58,LEFT(L58,SEARCH(",",L58)),""),LEFT(SUBSTITUTE(L58,LEFT(L58,SEARCH(",",L58)),""),SEARCH(",",SUBSTITUTE(L58,LEFT(L58,SEARCH(",",L58)),""))),""))),""))))),""),")",""),VLOOKUP(L58,Breachs!B:D,3,FALSE)),IF(ISNUMBER(FIND(")",L58)),"20"&amp;SUBSTITUTE(SUBSTITUTE(LEFT(SUBSTITUTE(SUBSTITUTE(SUBSTITUTE(L58,LEFT(L58,SEARCH(",",L58)),""),LEFT(SUBSTITUTE(L58,LEFT(L58,SEARCH(",",L58)),""),SEARCH(",",SUBSTITUTE(L58,LEFT(L58,SEARCH(",",L58)),""))),""),LEFT(SUBSTITUTE(SUBSTITUTE(L58,LEFT(L58,SEARCH(",",L58)),""),LEFT(SUBSTITUTE(L58,LEFT(L58,SEARCH(",",L58)),""),SEARCH(",",SUBSTITUTE(L58,LEFT(L58,SEARCH(",",L58)),""))),""),SEARCH(",",SUBSTITUTE(SUBSTITUTE(L58,LEFT(L58,SEARCH(",",L58)),""),LEFT(SUBSTITUTE(L58,LEFT(L58,SEARCH(",",L58)),""),SEARCH(",",SUBSTITUTE(L58,LEFT(L58,SEARCH(",",L58)),""))),""))),""),SEARCH(")",SUBSTITUTE(SUBSTITUTE(SUBSTITUTE(L58,LEFT(L58,SEARCH(",",L58)),""),LEFT(SUBSTITUTE(L58,LEFT(L58,SEARCH(",",L58)),""),SEARCH(",",SUBSTITUTE(L58,LEFT(L58,SEARCH(",",L58)),""))),""),LEFT(SUBSTITUTE(SUBSTITUTE(L58,LEFT(L58,SEARCH(",",L58)),""),LEFT(SUBSTITUTE(L58,LEFT(L58,SEARCH(",",L58)),""),SEARCH(",",SUBSTITUTE(L58,LEFT(L58,SEARCH(",",L58)),""))),""),SEARCH(",",SUBSTITUTE(SUBSTITUTE(L58,LEFT(L58,SEARCH(",",L58)),""),LEFT(SUBSTITUTE(L58,LEFT(L58,SEARCH(",",L58)),""),SEARCH(",",SUBSTITUTE(L58,LEFT(L58,SEARCH(",",L58)),""))),""))),""))),LEFT(LEFT(SUBSTITUTE(SUBSTITUTE(SUBSTITUTE(L58,LEFT(L58,SEARCH(",",L58)),""),LEFT(SUBSTITUTE(L58,LEFT(L58,SEARCH(",",L58)),""),SEARCH(",",SUBSTITUTE(L58,LEFT(L58,SEARCH(",",L58)),""))),""),LEFT(SUBSTITUTE(SUBSTITUTE(L58,LEFT(L58,SEARCH(",",L58)),""),LEFT(SUBSTITUTE(L58,LEFT(L58,SEARCH(",",L58)),""),SEARCH(",",SUBSTITUTE(L58,LEFT(L58,SEARCH(",",L58)),""))),""),SEARCH(",",SUBSTITUTE(SUBSTITUTE(L58,LEFT(L58,SEARCH(",",L58)),""),LEFT(SUBSTITUTE(L58,LEFT(L58,SEARCH(",",L58)),""),SEARCH(",",SUBSTITUTE(L58,LEFT(L58,SEARCH(",",L58)),""))),""))),""),SEARCH(")",SUBSTITUTE(SUBSTITUTE(SUBSTITUTE(L58,LEFT(L58,SEARCH(",",L58)),""),LEFT(SUBSTITUTE(L58,LEFT(L58,SEARCH(",",L58)),""),SEARCH(",",SUBSTITUTE(L58,LEFT(L58,SEARCH(",",L58)),""))),""),LEFT(SUBSTITUTE(SUBSTITUTE(L58,LEFT(L58,SEARCH(",",L58)),""),LEFT(SUBSTITUTE(L58,LEFT(L58,SEARCH(",",L58)),""),SEARCH(",",SUBSTITUTE(L58,LEFT(L58,SEARCH(",",L58)),""))),""),SEARCH(",",SUBSTITUTE(SUBSTITUTE(L58,LEFT(L58,SEARCH(",",L58)),""),LEFT(SUBSTITUTE(L58,LEFT(L58,SEARCH(",",L58)),""),SEARCH(",",SUBSTITUTE(L58,LEFT(L58,SEARCH(",",L58)),""))),""))),""))),SEARCH("'",LEFT(SUBSTITUTE(SUBSTITUTE(SUBSTITUTE(L58,LEFT(L58,SEARCH(",",L58)),""),LEFT(SUBSTITUTE(L58,LEFT(L58,SEARCH(",",L58)),""),SEARCH(",",SUBSTITUTE(L58,LEFT(L58,SEARCH(",",L58)),""))),""),LEFT(SUBSTITUTE(SUBSTITUTE(L58,LEFT(L58,SEARCH(",",L58)),""),LEFT(SUBSTITUTE(L58,LEFT(L58,SEARCH(",",L58)),""),SEARCH(",",SUBSTITUTE(L58,LEFT(L58,SEARCH(",",L58)),""))),""),SEARCH(",",SUBSTITUTE(SUBSTITUTE(L58,LEFT(L58,SEARCH(",",L58)),""),LEFT(SUBSTITUTE(L58,LEFT(L58,SEARCH(",",L58)),""),SEARCH(",",SUBSTITUTE(L58,LEFT(L58,SEARCH(",",L58)),""))),""))),""),SEARCH(")",SUBSTITUTE(SUBSTITUTE(SUBSTITUTE(L58,LEFT(L58,SEARCH(",",L58)),""),LEFT(SUBSTITUTE(L58,LEFT(L58,SEARCH(",",L58)),""),SEARCH(",",SUBSTITUTE(L58,LEFT(L58,SEARCH(",",L58)),""))),""),LEFT(SUBSTITUTE(SUBSTITUTE(L58,LEFT(L58,SEARCH(",",L58)),""),LEFT(SUBSTITUTE(L58,LEFT(L58,SEARCH(",",L58)),""),SEARCH(",",SUBSTITUTE(L58,LEFT(L58,SEARCH(",",L58)),""))),""),SEARCH(",",SUBSTITUTE(SUBSTITUTE(L58,LEFT(L58,SEARCH(",",L58)),""),LEFT(SUBSTITUTE(L58,LEFT(L58,SEARCH(",",L58)),""),SEARCH(",",SUBSTITUTE(L58,LEFT(L58,SEARCH(",",L58)),""))),""))),""))))),""),")",""),VLOOKUP(L58,Breachs!B:D,3,FALSE))))</f>
        <v/>
      </c>
      <c r="R58" s="108" t="str">
        <f>IF(G58=5,IF(ISNUMBER(FIND(")",M58)),"20"&amp;SUBSTITUTE(SUBSTITUTE(LEFT(SUBSTITUTE(SUBSTITUTE(SUBSTITUTE(S58,LEFT(S58,SEARCH(",",S58)),""),LEFT(SUBSTITUTE(S58,LEFT(S58,SEARCH(",",S58)),""),SEARCH(",",SUBSTITUTE(S58,LEFT(S58,SEARCH(",",S58)),""))),""),LEFT(SUBSTITUTE(SUBSTITUTE(S58,LEFT(S58,SEARCH(",",S58)),""),LEFT(SUBSTITUTE(S58,LEFT(S58,SEARCH(",",S58)),""),SEARCH(",",SUBSTITUTE(S58,LEFT(S58,SEARCH(",",S58)),""))),""),SEARCH(",",SUBSTITUTE(SUBSTITUTE(S58,LEFT(S58,SEARCH(",",S58)),""),LEFT(SUBSTITUTE(S58,LEFT(S58,SEARCH(",",S58)),""),SEARCH(",",SUBSTITUTE(S58,LEFT(S58,SEARCH(",",S58)),""))),""))),""),SEARCH(")",SUBSTITUTE(SUBSTITUTE(SUBSTITUTE(S58,LEFT(S58,SEARCH(",",S58)),""),LEFT(SUBSTITUTE(S58,LEFT(S58,SEARCH(",",S58)),""),SEARCH(",",SUBSTITUTE(S58,LEFT(S58,SEARCH(",",S58)),""))),""),LEFT(SUBSTITUTE(SUBSTITUTE(S58,LEFT(S58,SEARCH(",",S58)),""),LEFT(SUBSTITUTE(S58,LEFT(S58,SEARCH(",",S58)),""),SEARCH(",",SUBSTITUTE(S58,LEFT(S58,SEARCH(",",S58)),""))),""),SEARCH(",",SUBSTITUTE(SUBSTITUTE(S58,LEFT(S58,SEARCH(",",S58)),""),LEFT(SUBSTITUTE(S58,LEFT(S58,SEARCH(",",S58)),""),SEARCH(",",SUBSTITUTE(S58,LEFT(S58,SEARCH(",",S58)),""))),""))),""))),LEFT(LEFT(SUBSTITUTE(SUBSTITUTE(SUBSTITUTE(S58,LEFT(S58,SEARCH(",",S58)),""),LEFT(SUBSTITUTE(S58,LEFT(S58,SEARCH(",",S58)),""),SEARCH(",",SUBSTITUTE(S58,LEFT(S58,SEARCH(",",S58)),""))),""),LEFT(SUBSTITUTE(SUBSTITUTE(S58,LEFT(S58,SEARCH(",",S58)),""),LEFT(SUBSTITUTE(S58,LEFT(S58,SEARCH(",",S58)),""),SEARCH(",",SUBSTITUTE(S58,LEFT(S58,SEARCH(",",S58)),""))),""),SEARCH(",",SUBSTITUTE(SUBSTITUTE(S58,LEFT(S58,SEARCH(",",S58)),""),LEFT(SUBSTITUTE(S58,LEFT(S58,SEARCH(",",S58)),""),SEARCH(",",SUBSTITUTE(S58,LEFT(S58,SEARCH(",",S58)),""))),""))),""),SEARCH(")",SUBSTITUTE(SUBSTITUTE(SUBSTITUTE(S58,LEFT(S58,SEARCH(",",S58)),""),LEFT(SUBSTITUTE(S58,LEFT(S58,SEARCH(",",S58)),""),SEARCH(",",SUBSTITUTE(S58,LEFT(S58,SEARCH(",",S58)),""))),""),LEFT(SUBSTITUTE(SUBSTITUTE(S58,LEFT(S58,SEARCH(",",S58)),""),LEFT(SUBSTITUTE(S58,LEFT(S58,SEARCH(",",S58)),""),SEARCH(",",SUBSTITUTE(S58,LEFT(S58,SEARCH(",",S58)),""))),""),SEARCH(",",SUBSTITUTE(SUBSTITUTE(S58,LEFT(S58,SEARCH(",",S58)),""),LEFT(SUBSTITUTE(S58,LEFT(S58,SEARCH(",",S58)),""),SEARCH(",",SUBSTITUTE(S58,LEFT(S58,SEARCH(",",S58)),""))),""))),""))),SEARCH("'",LEFT(SUBSTITUTE(SUBSTITUTE(SUBSTITUTE(S58,LEFT(S58,SEARCH(",",S58)),""),LEFT(SUBSTITUTE(S58,LEFT(S58,SEARCH(",",S58)),""),SEARCH(",",SUBSTITUTE(S58,LEFT(S58,SEARCH(",",S58)),""))),""),LEFT(SUBSTITUTE(SUBSTITUTE(S58,LEFT(S58,SEARCH(",",S58)),""),LEFT(SUBSTITUTE(S58,LEFT(S58,SEARCH(",",S58)),""),SEARCH(",",SUBSTITUTE(S58,LEFT(S58,SEARCH(",",S58)),""))),""),SEARCH(",",SUBSTITUTE(SUBSTITUTE(S58,LEFT(S58,SEARCH(",",S58)),""),LEFT(SUBSTITUTE(S58,LEFT(S58,SEARCH(",",S58)),""),SEARCH(",",SUBSTITUTE(S58,LEFT(S58,SEARCH(",",S58)),""))),""))),""),SEARCH(")",SUBSTITUTE(SUBSTITUTE(SUBSTITUTE(S58,LEFT(S58,SEARCH(",",S58)),""),LEFT(SUBSTITUTE(S58,LEFT(S58,SEARCH(",",S58)),""),SEARCH(",",SUBSTITUTE(S58,LEFT(S58,SEARCH(",",S58)),""))),""),LEFT(SUBSTITUTE(SUBSTITUTE(S58,LEFT(S58,SEARCH(",",S58)),""),LEFT(SUBSTITUTE(S58,LEFT(S58,SEARCH(",",S58)),""),SEARCH(",",SUBSTITUTE(S58,LEFT(S58,SEARCH(",",S58)),""))),""),SEARCH(",",SUBSTITUTE(SUBSTITUTE(S58,LEFT(S58,SEARCH(",",S58)),""),LEFT(SUBSTITUTE(S58,LEFT(S58,SEARCH(",",S58)),""),SEARCH(",",SUBSTITUTE(S58,LEFT(S58,SEARCH(",",S58)),""))),""))),""))))),""),")",""),VLOOKUP(M58,Breachs!B:D,3,FALSE)),"")</f>
        <v/>
      </c>
      <c r="S58" s="108" t="e">
        <f t="shared" si="14"/>
        <v>#VALUE!</v>
      </c>
      <c r="T58" s="108" t="str">
        <f>IF(F58="","",IF(ISNUMBER(FIND("'",I58)),VLOOKUP(SUBSTITUTE(RIGHT(LEFT(I58,SEARCH("'",I58)),5)," '",""),Breachs!P:Q,2,FALSE),VLOOKUP(I58,Breachs!B:D,2,FALSE)))</f>
        <v>Maio</v>
      </c>
      <c r="U58" s="108" t="str">
        <f>IF(G58&lt;2,"",IF(ISNUMBER(FIND("'",J58)),VLOOKUP(SUBSTITUTE(RIGHT(LEFT(J58,SEARCH("'",J58)),5)," '",""),Breachs!P:Q,2,FALSE),VLOOKUP(J58,Breachs!B:D,2,FALSE)))</f>
        <v/>
      </c>
      <c r="V58" s="107" t="str">
        <f>IF(G58&lt;3,"",IF(ISNUMBER(FIND("'",K58)),VLOOKUP(SUBSTITUTE(RIGHT(LEFT(K58,SEARCH("'",K58)),5)," '",""),Breachs!P:Q,2,FALSE),VLOOKUP(K58,Breachs!B:D,2,FALSE)))</f>
        <v/>
      </c>
      <c r="W58" s="107" t="str">
        <f>IF(G58&lt;4,"",IF(ISNUMBER(FIND("'",L58)),VLOOKUP(SUBSTITUTE(RIGHT(LEFT(L58,SEARCH("'",L58)),5)," '",""),Breachs!P:Q,2,FALSE),VLOOKUP(L58,Breachs!B:D,2,FALSE)))</f>
        <v/>
      </c>
      <c r="X58" s="107" t="str">
        <f>IF(G58&lt;5,"",IF(ISNUMBER(FIND("'",M58)),VLOOKUP(SUBSTITUTE(RIGHT(LEFT(M58,SEARCH("'",M58)),5)," '",""),Breachs!P:Q,2,FALSE),VLOOKUP(M58,Breachs!B:D,2,FALSE)))</f>
        <v/>
      </c>
      <c r="Y58" s="34" t="str">
        <f>IFERROR(VLOOKUP(B58,BGU!A:B,2),"")</f>
        <v>CLAUDETE GENUINO MAROCCO</v>
      </c>
      <c r="Z58" s="34" t="str">
        <f>TEXT(IFERROR(VLOOKUP(B58,BGU!A:C,3),""),"0000-000-000-0000")</f>
        <v>0010-249-021-1400</v>
      </c>
      <c r="AA58" s="34" t="str">
        <f t="shared" si="15"/>
        <v>0010</v>
      </c>
      <c r="AB58" s="34" t="str">
        <f>IFERROR(VLOOKUP(B58,BGU!A:F,6),"")</f>
        <v>00011</v>
      </c>
      <c r="AC58" s="34" t="str">
        <f>IFERROR(VLOOKUP(B58,BGU!A:G,7),"")</f>
        <v>ANALISTA</v>
      </c>
      <c r="AD58" s="34" t="str">
        <f t="shared" si="16"/>
        <v>249</v>
      </c>
    </row>
    <row r="59" spans="1:30" ht="15" customHeight="1" x14ac:dyDescent="0.25">
      <c r="A59" s="33" t="s">
        <v>335</v>
      </c>
      <c r="B59" s="33" t="s">
        <v>338</v>
      </c>
      <c r="C59" s="33" t="s">
        <v>166</v>
      </c>
      <c r="F59" s="32" t="s">
        <v>27980</v>
      </c>
      <c r="G59" s="31">
        <f t="shared" si="10"/>
        <v>2</v>
      </c>
      <c r="H59" s="31" t="b">
        <f t="shared" si="7"/>
        <v>1</v>
      </c>
      <c r="I59" s="105" t="str">
        <f t="shared" si="8"/>
        <v>No title (5 Jun '15): http://pastebin.com/CnaZ8ev4</v>
      </c>
      <c r="J59" s="105" t="str">
        <f t="shared" si="17"/>
        <v>Exploit.In</v>
      </c>
      <c r="K59" s="106" t="str">
        <f t="shared" si="11"/>
        <v/>
      </c>
      <c r="L59" s="106" t="str">
        <f t="shared" si="12"/>
        <v/>
      </c>
      <c r="M59" s="105" t="str">
        <f t="shared" si="13"/>
        <v/>
      </c>
      <c r="N59" s="107" t="str">
        <f>IF(F59="","",IF(ISNUMBER(FIND(")",I59)),"20"&amp;SUBSTITUTE(RIGHT(SUBSTITUTE(LEFT(F59,SEARCH(")",F59)),LEFT(LEFT(F59,SEARCH(")",F59)),SEARCH("(",LEFT(F59,SEARCH(")",F59)))),""),3),")",""),VLOOKUP(I59,Breachs!B:D,3,FALSE)))</f>
        <v>2015</v>
      </c>
      <c r="O59" s="108">
        <f>IF(G59&lt;2,"",IF(G59&gt;2,IF(ISNUMBER(FIND(")",J59)),"20"&amp;SUBSTITUTE(SUBSTITUTE(LEFT(LEFT(SUBSTITUTE(F59,LEFT(F59,SEARCH(",",F59)),""),SEARCH(",",SUBSTITUTE(F59,LEFT(F59,SEARCH(",",F59)),""))),SEARCH(")",LEFT(SUBSTITUTE(F59,LEFT(F59,SEARCH(",",F59)),""),SEARCH(",",SUBSTITUTE(F59,LEFT(F59,SEARCH(",",F59)),""))))),LEFT(LEFT(LEFT(SUBSTITUTE(F59,LEFT(F59,SEARCH(",",F59)),""),SEARCH(",",SUBSTITUTE(F59,LEFT(F59,SEARCH(",",F59)),""))),SEARCH(")",LEFT(SUBSTITUTE(F59,LEFT(F59,SEARCH(",",F59)),""),SEARCH(",",SUBSTITUTE(F59,LEFT(F59,SEARCH(",",F59)),""))))),SEARCH("'",LEFT(LEFT(SUBSTITUTE(F59,LEFT(F59,SEARCH(",",F59)),""),SEARCH(",",SUBSTITUTE(F59,LEFT(F59,SEARCH(",",F59)),""))),SEARCH(")",LEFT(SUBSTITUTE(F59,LEFT(F59,SEARCH(",",F59)),""),SEARCH(",",SUBSTITUTE(F59,LEFT(F59,SEARCH(",",F59)),""))))))),""),")",""),VLOOKUP(J59,Breachs!B:D,3,FALSE)),IF(ISNUMBER(FIND(")",J59)),"20"&amp;SUBSTITUTE(LEFT(SUBSTITUTE(SUBSTITUTE(F59,LEFT(F59,SEARCH(",",F59)),""),LEFT(SUBSTITUTE(F59,LEFT(F59,SEARCH(",",F59)),""),SEARCH("'",SUBSTITUTE(F59,LEFT(F59,SEARCH(",",F59)),""))),""),SEARCH(")",SUBSTITUTE(SUBSTITUTE(F59,LEFT(F59,SEARCH(",",F59)),""),LEFT(SUBSTITUTE(F59,LEFT(F59,SEARCH(",",F59)),""),SEARCH("'",SUBSTITUTE(F59,LEFT(F59,SEARCH(",",F59)),""))),""))),")",""),VLOOKUP(J59,Breachs!B:D,3,FALSE))))</f>
        <v>2016</v>
      </c>
      <c r="P59" s="108" t="str">
        <f>IF(G59&lt;3,"",IF(G59&gt;3,IF(ISNUMBER(FIND(")",K59)),"20"&amp;SUBSTITUTE(SUBSTITUTE(LEFT(LEFT(SUBSTITUTE(SUBSTITUTE(F59,LEFT(F59,SEARCH(",",F59)),""),LEFT(SUBSTITUTE(F59,LEFT(F59,SEARCH(",",F59)),""),SEARCH(",",SUBSTITUTE(F59,LEFT(F59,SEARCH(",",F59)),""))),""),SEARCH(",",SUBSTITUTE(SUBSTITUTE(F59,LEFT(F59,SEARCH(",",F59)),""),LEFT(SUBSTITUTE(F59,LEFT(F59,SEARCH(",",F59)),""),SEARCH(",",SUBSTITUTE(F59,LEFT(F59,SEARCH(",",F59)),""))),""))),SEARCH(")",LEFT(SUBSTITUTE(SUBSTITUTE(F59,LEFT(F59,SEARCH(",",F59)),""),LEFT(SUBSTITUTE(F59,LEFT(F59,SEARCH(",",F59)),""),SEARCH(",",SUBSTITUTE(F59,LEFT(F59,SEARCH(",",F59)),""))),""),SEARCH(",",SUBSTITUTE(SUBSTITUTE(F59,LEFT(F59,SEARCH(",",F59)),""),LEFT(SUBSTITUTE(F59,LEFT(F59,SEARCH(",",F59)),""),SEARCH(",",SUBSTITUTE(F59,LEFT(F59,SEARCH(",",F59)),""))),""))))),LEFT(LEFT(LEFT(SUBSTITUTE(SUBSTITUTE(F59,LEFT(F59,SEARCH(",",F59)),""),LEFT(SUBSTITUTE(F59,LEFT(F59,SEARCH(",",F59)),""),SEARCH(",",SUBSTITUTE(F59,LEFT(F59,SEARCH(",",F59)),""))),""),SEARCH(",",SUBSTITUTE(SUBSTITUTE(F59,LEFT(F59,SEARCH(",",F59)),""),LEFT(SUBSTITUTE(F59,LEFT(F59,SEARCH(",",F59)),""),SEARCH(",",SUBSTITUTE(F59,LEFT(F59,SEARCH(",",F59)),""))),""))),SEARCH(")",LEFT(SUBSTITUTE(SUBSTITUTE(F59,LEFT(F59,SEARCH(",",F59)),""),LEFT(SUBSTITUTE(F59,LEFT(F59,SEARCH(",",F59)),""),SEARCH(",",SUBSTITUTE(F59,LEFT(F59,SEARCH(",",F59)),""))),""),SEARCH(",",SUBSTITUTE(SUBSTITUTE(F59,LEFT(F59,SEARCH(",",F59)),""),LEFT(SUBSTITUTE(F59,LEFT(F59,SEARCH(",",F59)),""),SEARCH(",",SUBSTITUTE(F59,LEFT(F59,SEARCH(",",F59)),""))),""))))),SEARCH("'",LEFT(LEFT(SUBSTITUTE(SUBSTITUTE(F59,LEFT(F59,SEARCH(",",F59)),""),LEFT(SUBSTITUTE(F59,LEFT(F59,SEARCH(",",F59)),""),SEARCH(",",SUBSTITUTE(F59,LEFT(F59,SEARCH(",",F59)),""))),""),SEARCH(",",SUBSTITUTE(SUBSTITUTE(F59,LEFT(F59,SEARCH(",",F59)),""),LEFT(SUBSTITUTE(F59,LEFT(F59,SEARCH(",",F59)),""),SEARCH(",",SUBSTITUTE(F59,LEFT(F59,SEARCH(",",F59)),""))),""))),SEARCH(")",LEFT(SUBSTITUTE(SUBSTITUTE(F59,LEFT(F59,SEARCH(",",F59)),""),LEFT(SUBSTITUTE(F59,LEFT(F59,SEARCH(",",F59)),""),SEARCH(",",SUBSTITUTE(F59,LEFT(F59,SEARCH(",",F59)),""))),""),SEARCH(",",SUBSTITUTE(SUBSTITUTE(F59,LEFT(F59,SEARCH(",",F59)),""),LEFT(SUBSTITUTE(F59,LEFT(F59,SEARCH(",",F59)),""),SEARCH(",",SUBSTITUTE(F59,LEFT(F59,SEARCH(",",F59)),""))),""))))))),""),")",""),VLOOKUP(K59,Breachs!B:D,3,FALSE)),IF(ISNUMBER(FIND(")",K59)),"20"&amp;SUBSTITUTE(SUBSTITUTE(LEFT(SUBSTITUTE(SUBSTITUTE(F59,LEFT(F59,SEARCH(",",F59)),""),LEFT(SUBSTITUTE(F59,LEFT(F59,SEARCH(",",F59)),""),SEARCH(",",SUBSTITUTE(F59,LEFT(F59,SEARCH(",",F59)),""))),""),SEARCH(")",SUBSTITUTE(SUBSTITUTE(F59,LEFT(F59,SEARCH(",",F59)),""),LEFT(SUBSTITUTE(F59,LEFT(F59,SEARCH(",",F59)),""),SEARCH(",",SUBSTITUTE(F59,LEFT(F59,SEARCH(",",F59)),""))),""))),LEFT(LEFT(SUBSTITUTE(SUBSTITUTE(F59,LEFT(F59,SEARCH(",",F59)),""),LEFT(SUBSTITUTE(F59,LEFT(F59,SEARCH(",",F59)),""),SEARCH(",",SUBSTITUTE(F59,LEFT(F59,SEARCH(",",F59)),""))),""),SEARCH(")",SUBSTITUTE(SUBSTITUTE(F59,LEFT(F59,SEARCH(",",F59)),""),LEFT(SUBSTITUTE(F59,LEFT(F59,SEARCH(",",F59)),""),SEARCH(",",SUBSTITUTE(F59,LEFT(F59,SEARCH(",",F59)),""))),""))),SEARCH("'",LEFT(SUBSTITUTE(SUBSTITUTE(F59,LEFT(F59,SEARCH(",",F59)),""),LEFT(SUBSTITUTE(F59,LEFT(F59,SEARCH(",",F59)),""),SEARCH(",",SUBSTITUTE(F59,LEFT(F59,SEARCH(",",F59)),""))),""),SEARCH(")",SUBSTITUTE(SUBSTITUTE(F59,LEFT(F59,SEARCH(",",F59)),""),LEFT(SUBSTITUTE(F59,LEFT(F59,SEARCH(",",F59)),""),SEARCH(",",SUBSTITUTE(F59,LEFT(F59,SEARCH(",",F59)),""))),""))))),""),")",""),VLOOKUP(K59,Breachs!B:D,3,FALSE))))</f>
        <v/>
      </c>
      <c r="Q59" s="108" t="str">
        <f>IF(G59&lt;4,"",IF(G59&gt;4,IF(ISNUMBER(FIND(")",L59)),"20"&amp;SUBSTITUTE(SUBSTITUTE(LEFT(SUBSTITUTE(SUBSTITUTE(SUBSTITUTE(L59,LEFT(L59,SEARCH(",",L59)),""),LEFT(SUBSTITUTE(L59,LEFT(L59,SEARCH(",",L59)),""),SEARCH(",",SUBSTITUTE(L59,LEFT(L59,SEARCH(",",L59)),""))),""),LEFT(SUBSTITUTE(SUBSTITUTE(L59,LEFT(L59,SEARCH(",",L59)),""),LEFT(SUBSTITUTE(L59,LEFT(L59,SEARCH(",",L59)),""),SEARCH(",",SUBSTITUTE(L59,LEFT(L59,SEARCH(",",L59)),""))),""),SEARCH(",",SUBSTITUTE(SUBSTITUTE(L59,LEFT(L59,SEARCH(",",L59)),""),LEFT(SUBSTITUTE(L59,LEFT(L59,SEARCH(",",L59)),""),SEARCH(",",SUBSTITUTE(L59,LEFT(L59,SEARCH(",",L59)),""))),""))),""),SEARCH(")",SUBSTITUTE(SUBSTITUTE(SUBSTITUTE(L59,LEFT(L59,SEARCH(",",L59)),""),LEFT(SUBSTITUTE(L59,LEFT(L59,SEARCH(",",L59)),""),SEARCH(",",SUBSTITUTE(L59,LEFT(L59,SEARCH(",",L59)),""))),""),LEFT(SUBSTITUTE(SUBSTITUTE(L59,LEFT(L59,SEARCH(",",L59)),""),LEFT(SUBSTITUTE(L59,LEFT(L59,SEARCH(",",L59)),""),SEARCH(",",SUBSTITUTE(L59,LEFT(L59,SEARCH(",",L59)),""))),""),SEARCH(",",SUBSTITUTE(SUBSTITUTE(L59,LEFT(L59,SEARCH(",",L59)),""),LEFT(SUBSTITUTE(L59,LEFT(L59,SEARCH(",",L59)),""),SEARCH(",",SUBSTITUTE(L59,LEFT(L59,SEARCH(",",L59)),""))),""))),""))),LEFT(LEFT(SUBSTITUTE(SUBSTITUTE(SUBSTITUTE(L59,LEFT(L59,SEARCH(",",L59)),""),LEFT(SUBSTITUTE(L59,LEFT(L59,SEARCH(",",L59)),""),SEARCH(",",SUBSTITUTE(L59,LEFT(L59,SEARCH(",",L59)),""))),""),LEFT(SUBSTITUTE(SUBSTITUTE(L59,LEFT(L59,SEARCH(",",L59)),""),LEFT(SUBSTITUTE(L59,LEFT(L59,SEARCH(",",L59)),""),SEARCH(",",SUBSTITUTE(L59,LEFT(L59,SEARCH(",",L59)),""))),""),SEARCH(",",SUBSTITUTE(SUBSTITUTE(L59,LEFT(L59,SEARCH(",",L59)),""),LEFT(SUBSTITUTE(L59,LEFT(L59,SEARCH(",",L59)),""),SEARCH(",",SUBSTITUTE(L59,LEFT(L59,SEARCH(",",L59)),""))),""))),""),SEARCH(")",SUBSTITUTE(SUBSTITUTE(SUBSTITUTE(L59,LEFT(L59,SEARCH(",",L59)),""),LEFT(SUBSTITUTE(L59,LEFT(L59,SEARCH(",",L59)),""),SEARCH(",",SUBSTITUTE(L59,LEFT(L59,SEARCH(",",L59)),""))),""),LEFT(SUBSTITUTE(SUBSTITUTE(L59,LEFT(L59,SEARCH(",",L59)),""),LEFT(SUBSTITUTE(L59,LEFT(L59,SEARCH(",",L59)),""),SEARCH(",",SUBSTITUTE(L59,LEFT(L59,SEARCH(",",L59)),""))),""),SEARCH(",",SUBSTITUTE(SUBSTITUTE(L59,LEFT(L59,SEARCH(",",L59)),""),LEFT(SUBSTITUTE(L59,LEFT(L59,SEARCH(",",L59)),""),SEARCH(",",SUBSTITUTE(L59,LEFT(L59,SEARCH(",",L59)),""))),""))),""))),SEARCH("'",LEFT(SUBSTITUTE(SUBSTITUTE(SUBSTITUTE(L59,LEFT(L59,SEARCH(",",L59)),""),LEFT(SUBSTITUTE(L59,LEFT(L59,SEARCH(",",L59)),""),SEARCH(",",SUBSTITUTE(L59,LEFT(L59,SEARCH(",",L59)),""))),""),LEFT(SUBSTITUTE(SUBSTITUTE(L59,LEFT(L59,SEARCH(",",L59)),""),LEFT(SUBSTITUTE(L59,LEFT(L59,SEARCH(",",L59)),""),SEARCH(",",SUBSTITUTE(L59,LEFT(L59,SEARCH(",",L59)),""))),""),SEARCH(",",SUBSTITUTE(SUBSTITUTE(L59,LEFT(L59,SEARCH(",",L59)),""),LEFT(SUBSTITUTE(L59,LEFT(L59,SEARCH(",",L59)),""),SEARCH(",",SUBSTITUTE(L59,LEFT(L59,SEARCH(",",L59)),""))),""))),""),SEARCH(")",SUBSTITUTE(SUBSTITUTE(SUBSTITUTE(L59,LEFT(L59,SEARCH(",",L59)),""),LEFT(SUBSTITUTE(L59,LEFT(L59,SEARCH(",",L59)),""),SEARCH(",",SUBSTITUTE(L59,LEFT(L59,SEARCH(",",L59)),""))),""),LEFT(SUBSTITUTE(SUBSTITUTE(L59,LEFT(L59,SEARCH(",",L59)),""),LEFT(SUBSTITUTE(L59,LEFT(L59,SEARCH(",",L59)),""),SEARCH(",",SUBSTITUTE(L59,LEFT(L59,SEARCH(",",L59)),""))),""),SEARCH(",",SUBSTITUTE(SUBSTITUTE(L59,LEFT(L59,SEARCH(",",L59)),""),LEFT(SUBSTITUTE(L59,LEFT(L59,SEARCH(",",L59)),""),SEARCH(",",SUBSTITUTE(L59,LEFT(L59,SEARCH(",",L59)),""))),""))),""))))),""),")",""),VLOOKUP(L59,Breachs!B:D,3,FALSE)),IF(ISNUMBER(FIND(")",L59)),"20"&amp;SUBSTITUTE(SUBSTITUTE(LEFT(SUBSTITUTE(SUBSTITUTE(SUBSTITUTE(L59,LEFT(L59,SEARCH(",",L59)),""),LEFT(SUBSTITUTE(L59,LEFT(L59,SEARCH(",",L59)),""),SEARCH(",",SUBSTITUTE(L59,LEFT(L59,SEARCH(",",L59)),""))),""),LEFT(SUBSTITUTE(SUBSTITUTE(L59,LEFT(L59,SEARCH(",",L59)),""),LEFT(SUBSTITUTE(L59,LEFT(L59,SEARCH(",",L59)),""),SEARCH(",",SUBSTITUTE(L59,LEFT(L59,SEARCH(",",L59)),""))),""),SEARCH(",",SUBSTITUTE(SUBSTITUTE(L59,LEFT(L59,SEARCH(",",L59)),""),LEFT(SUBSTITUTE(L59,LEFT(L59,SEARCH(",",L59)),""),SEARCH(",",SUBSTITUTE(L59,LEFT(L59,SEARCH(",",L59)),""))),""))),""),SEARCH(")",SUBSTITUTE(SUBSTITUTE(SUBSTITUTE(L59,LEFT(L59,SEARCH(",",L59)),""),LEFT(SUBSTITUTE(L59,LEFT(L59,SEARCH(",",L59)),""),SEARCH(",",SUBSTITUTE(L59,LEFT(L59,SEARCH(",",L59)),""))),""),LEFT(SUBSTITUTE(SUBSTITUTE(L59,LEFT(L59,SEARCH(",",L59)),""),LEFT(SUBSTITUTE(L59,LEFT(L59,SEARCH(",",L59)),""),SEARCH(",",SUBSTITUTE(L59,LEFT(L59,SEARCH(",",L59)),""))),""),SEARCH(",",SUBSTITUTE(SUBSTITUTE(L59,LEFT(L59,SEARCH(",",L59)),""),LEFT(SUBSTITUTE(L59,LEFT(L59,SEARCH(",",L59)),""),SEARCH(",",SUBSTITUTE(L59,LEFT(L59,SEARCH(",",L59)),""))),""))),""))),LEFT(LEFT(SUBSTITUTE(SUBSTITUTE(SUBSTITUTE(L59,LEFT(L59,SEARCH(",",L59)),""),LEFT(SUBSTITUTE(L59,LEFT(L59,SEARCH(",",L59)),""),SEARCH(",",SUBSTITUTE(L59,LEFT(L59,SEARCH(",",L59)),""))),""),LEFT(SUBSTITUTE(SUBSTITUTE(L59,LEFT(L59,SEARCH(",",L59)),""),LEFT(SUBSTITUTE(L59,LEFT(L59,SEARCH(",",L59)),""),SEARCH(",",SUBSTITUTE(L59,LEFT(L59,SEARCH(",",L59)),""))),""),SEARCH(",",SUBSTITUTE(SUBSTITUTE(L59,LEFT(L59,SEARCH(",",L59)),""),LEFT(SUBSTITUTE(L59,LEFT(L59,SEARCH(",",L59)),""),SEARCH(",",SUBSTITUTE(L59,LEFT(L59,SEARCH(",",L59)),""))),""))),""),SEARCH(")",SUBSTITUTE(SUBSTITUTE(SUBSTITUTE(L59,LEFT(L59,SEARCH(",",L59)),""),LEFT(SUBSTITUTE(L59,LEFT(L59,SEARCH(",",L59)),""),SEARCH(",",SUBSTITUTE(L59,LEFT(L59,SEARCH(",",L59)),""))),""),LEFT(SUBSTITUTE(SUBSTITUTE(L59,LEFT(L59,SEARCH(",",L59)),""),LEFT(SUBSTITUTE(L59,LEFT(L59,SEARCH(",",L59)),""),SEARCH(",",SUBSTITUTE(L59,LEFT(L59,SEARCH(",",L59)),""))),""),SEARCH(",",SUBSTITUTE(SUBSTITUTE(L59,LEFT(L59,SEARCH(",",L59)),""),LEFT(SUBSTITUTE(L59,LEFT(L59,SEARCH(",",L59)),""),SEARCH(",",SUBSTITUTE(L59,LEFT(L59,SEARCH(",",L59)),""))),""))),""))),SEARCH("'",LEFT(SUBSTITUTE(SUBSTITUTE(SUBSTITUTE(L59,LEFT(L59,SEARCH(",",L59)),""),LEFT(SUBSTITUTE(L59,LEFT(L59,SEARCH(",",L59)),""),SEARCH(",",SUBSTITUTE(L59,LEFT(L59,SEARCH(",",L59)),""))),""),LEFT(SUBSTITUTE(SUBSTITUTE(L59,LEFT(L59,SEARCH(",",L59)),""),LEFT(SUBSTITUTE(L59,LEFT(L59,SEARCH(",",L59)),""),SEARCH(",",SUBSTITUTE(L59,LEFT(L59,SEARCH(",",L59)),""))),""),SEARCH(",",SUBSTITUTE(SUBSTITUTE(L59,LEFT(L59,SEARCH(",",L59)),""),LEFT(SUBSTITUTE(L59,LEFT(L59,SEARCH(",",L59)),""),SEARCH(",",SUBSTITUTE(L59,LEFT(L59,SEARCH(",",L59)),""))),""))),""),SEARCH(")",SUBSTITUTE(SUBSTITUTE(SUBSTITUTE(L59,LEFT(L59,SEARCH(",",L59)),""),LEFT(SUBSTITUTE(L59,LEFT(L59,SEARCH(",",L59)),""),SEARCH(",",SUBSTITUTE(L59,LEFT(L59,SEARCH(",",L59)),""))),""),LEFT(SUBSTITUTE(SUBSTITUTE(L59,LEFT(L59,SEARCH(",",L59)),""),LEFT(SUBSTITUTE(L59,LEFT(L59,SEARCH(",",L59)),""),SEARCH(",",SUBSTITUTE(L59,LEFT(L59,SEARCH(",",L59)),""))),""),SEARCH(",",SUBSTITUTE(SUBSTITUTE(L59,LEFT(L59,SEARCH(",",L59)),""),LEFT(SUBSTITUTE(L59,LEFT(L59,SEARCH(",",L59)),""),SEARCH(",",SUBSTITUTE(L59,LEFT(L59,SEARCH(",",L59)),""))),""))),""))))),""),")",""),VLOOKUP(L59,Breachs!B:D,3,FALSE))))</f>
        <v/>
      </c>
      <c r="R59" s="108" t="str">
        <f>IF(G59=5,IF(ISNUMBER(FIND(")",M59)),"20"&amp;SUBSTITUTE(SUBSTITUTE(LEFT(SUBSTITUTE(SUBSTITUTE(SUBSTITUTE(S59,LEFT(S59,SEARCH(",",S59)),""),LEFT(SUBSTITUTE(S59,LEFT(S59,SEARCH(",",S59)),""),SEARCH(",",SUBSTITUTE(S59,LEFT(S59,SEARCH(",",S59)),""))),""),LEFT(SUBSTITUTE(SUBSTITUTE(S59,LEFT(S59,SEARCH(",",S59)),""),LEFT(SUBSTITUTE(S59,LEFT(S59,SEARCH(",",S59)),""),SEARCH(",",SUBSTITUTE(S59,LEFT(S59,SEARCH(",",S59)),""))),""),SEARCH(",",SUBSTITUTE(SUBSTITUTE(S59,LEFT(S59,SEARCH(",",S59)),""),LEFT(SUBSTITUTE(S59,LEFT(S59,SEARCH(",",S59)),""),SEARCH(",",SUBSTITUTE(S59,LEFT(S59,SEARCH(",",S59)),""))),""))),""),SEARCH(")",SUBSTITUTE(SUBSTITUTE(SUBSTITUTE(S59,LEFT(S59,SEARCH(",",S59)),""),LEFT(SUBSTITUTE(S59,LEFT(S59,SEARCH(",",S59)),""),SEARCH(",",SUBSTITUTE(S59,LEFT(S59,SEARCH(",",S59)),""))),""),LEFT(SUBSTITUTE(SUBSTITUTE(S59,LEFT(S59,SEARCH(",",S59)),""),LEFT(SUBSTITUTE(S59,LEFT(S59,SEARCH(",",S59)),""),SEARCH(",",SUBSTITUTE(S59,LEFT(S59,SEARCH(",",S59)),""))),""),SEARCH(",",SUBSTITUTE(SUBSTITUTE(S59,LEFT(S59,SEARCH(",",S59)),""),LEFT(SUBSTITUTE(S59,LEFT(S59,SEARCH(",",S59)),""),SEARCH(",",SUBSTITUTE(S59,LEFT(S59,SEARCH(",",S59)),""))),""))),""))),LEFT(LEFT(SUBSTITUTE(SUBSTITUTE(SUBSTITUTE(S59,LEFT(S59,SEARCH(",",S59)),""),LEFT(SUBSTITUTE(S59,LEFT(S59,SEARCH(",",S59)),""),SEARCH(",",SUBSTITUTE(S59,LEFT(S59,SEARCH(",",S59)),""))),""),LEFT(SUBSTITUTE(SUBSTITUTE(S59,LEFT(S59,SEARCH(",",S59)),""),LEFT(SUBSTITUTE(S59,LEFT(S59,SEARCH(",",S59)),""),SEARCH(",",SUBSTITUTE(S59,LEFT(S59,SEARCH(",",S59)),""))),""),SEARCH(",",SUBSTITUTE(SUBSTITUTE(S59,LEFT(S59,SEARCH(",",S59)),""),LEFT(SUBSTITUTE(S59,LEFT(S59,SEARCH(",",S59)),""),SEARCH(",",SUBSTITUTE(S59,LEFT(S59,SEARCH(",",S59)),""))),""))),""),SEARCH(")",SUBSTITUTE(SUBSTITUTE(SUBSTITUTE(S59,LEFT(S59,SEARCH(",",S59)),""),LEFT(SUBSTITUTE(S59,LEFT(S59,SEARCH(",",S59)),""),SEARCH(",",SUBSTITUTE(S59,LEFT(S59,SEARCH(",",S59)),""))),""),LEFT(SUBSTITUTE(SUBSTITUTE(S59,LEFT(S59,SEARCH(",",S59)),""),LEFT(SUBSTITUTE(S59,LEFT(S59,SEARCH(",",S59)),""),SEARCH(",",SUBSTITUTE(S59,LEFT(S59,SEARCH(",",S59)),""))),""),SEARCH(",",SUBSTITUTE(SUBSTITUTE(S59,LEFT(S59,SEARCH(",",S59)),""),LEFT(SUBSTITUTE(S59,LEFT(S59,SEARCH(",",S59)),""),SEARCH(",",SUBSTITUTE(S59,LEFT(S59,SEARCH(",",S59)),""))),""))),""))),SEARCH("'",LEFT(SUBSTITUTE(SUBSTITUTE(SUBSTITUTE(S59,LEFT(S59,SEARCH(",",S59)),""),LEFT(SUBSTITUTE(S59,LEFT(S59,SEARCH(",",S59)),""),SEARCH(",",SUBSTITUTE(S59,LEFT(S59,SEARCH(",",S59)),""))),""),LEFT(SUBSTITUTE(SUBSTITUTE(S59,LEFT(S59,SEARCH(",",S59)),""),LEFT(SUBSTITUTE(S59,LEFT(S59,SEARCH(",",S59)),""),SEARCH(",",SUBSTITUTE(S59,LEFT(S59,SEARCH(",",S59)),""))),""),SEARCH(",",SUBSTITUTE(SUBSTITUTE(S59,LEFT(S59,SEARCH(",",S59)),""),LEFT(SUBSTITUTE(S59,LEFT(S59,SEARCH(",",S59)),""),SEARCH(",",SUBSTITUTE(S59,LEFT(S59,SEARCH(",",S59)),""))),""))),""),SEARCH(")",SUBSTITUTE(SUBSTITUTE(SUBSTITUTE(S59,LEFT(S59,SEARCH(",",S59)),""),LEFT(SUBSTITUTE(S59,LEFT(S59,SEARCH(",",S59)),""),SEARCH(",",SUBSTITUTE(S59,LEFT(S59,SEARCH(",",S59)),""))),""),LEFT(SUBSTITUTE(SUBSTITUTE(S59,LEFT(S59,SEARCH(",",S59)),""),LEFT(SUBSTITUTE(S59,LEFT(S59,SEARCH(",",S59)),""),SEARCH(",",SUBSTITUTE(S59,LEFT(S59,SEARCH(",",S59)),""))),""),SEARCH(",",SUBSTITUTE(SUBSTITUTE(S59,LEFT(S59,SEARCH(",",S59)),""),LEFT(SUBSTITUTE(S59,LEFT(S59,SEARCH(",",S59)),""),SEARCH(",",SUBSTITUTE(S59,LEFT(S59,SEARCH(",",S59)),""))),""))),""))))),""),")",""),VLOOKUP(M59,Breachs!B:D,3,FALSE)),"")</f>
        <v/>
      </c>
      <c r="S59" s="108" t="e">
        <f t="shared" si="14"/>
        <v>#VALUE!</v>
      </c>
      <c r="T59" s="108" t="str">
        <f>IF(F59="","",IF(ISNUMBER(FIND("'",I59)),VLOOKUP(SUBSTITUTE(RIGHT(LEFT(I59,SEARCH("'",I59)),5)," '",""),Breachs!P:Q,2,FALSE),VLOOKUP(I59,Breachs!B:D,2,FALSE)))</f>
        <v>Junho</v>
      </c>
      <c r="U59" s="108" t="str">
        <f>IF(G59&lt;2,"",IF(ISNUMBER(FIND("'",J59)),VLOOKUP(SUBSTITUTE(RIGHT(LEFT(J59,SEARCH("'",J59)),5)," '",""),Breachs!P:Q,2,FALSE),VLOOKUP(J59,Breachs!B:D,2,FALSE)))</f>
        <v>Dezembro</v>
      </c>
      <c r="V59" s="107" t="str">
        <f>IF(G59&lt;3,"",IF(ISNUMBER(FIND("'",K59)),VLOOKUP(SUBSTITUTE(RIGHT(LEFT(K59,SEARCH("'",K59)),5)," '",""),Breachs!P:Q,2,FALSE),VLOOKUP(K59,Breachs!B:D,2,FALSE)))</f>
        <v/>
      </c>
      <c r="W59" s="107" t="str">
        <f>IF(G59&lt;4,"",IF(ISNUMBER(FIND("'",L59)),VLOOKUP(SUBSTITUTE(RIGHT(LEFT(L59,SEARCH("'",L59)),5)," '",""),Breachs!P:Q,2,FALSE),VLOOKUP(L59,Breachs!B:D,2,FALSE)))</f>
        <v/>
      </c>
      <c r="X59" s="107" t="str">
        <f>IF(G59&lt;5,"",IF(ISNUMBER(FIND("'",M59)),VLOOKUP(SUBSTITUTE(RIGHT(LEFT(M59,SEARCH("'",M59)),5)," '",""),Breachs!P:Q,2,FALSE),VLOOKUP(M59,Breachs!B:D,2,FALSE)))</f>
        <v/>
      </c>
      <c r="Y59" s="34" t="str">
        <f>IFERROR(VLOOKUP(B59,BGU!A:B,2),"")</f>
        <v>ARLEI APOLO FERREIRA</v>
      </c>
      <c r="Z59" s="34" t="str">
        <f>TEXT(IFERROR(VLOOKUP(B59,BGU!A:C,3),""),"0000-000-000-0000")</f>
        <v>0010-048-071-1100</v>
      </c>
      <c r="AA59" s="34" t="str">
        <f t="shared" si="15"/>
        <v>0010</v>
      </c>
      <c r="AB59" s="34" t="str">
        <f>IFERROR(VLOOKUP(B59,BGU!A:F,6),"")</f>
        <v>00011</v>
      </c>
      <c r="AC59" s="34" t="str">
        <f>IFERROR(VLOOKUP(B59,BGU!A:G,7),"")</f>
        <v>ANALISTA</v>
      </c>
      <c r="AD59" s="34" t="str">
        <f t="shared" si="16"/>
        <v>048</v>
      </c>
    </row>
    <row r="60" spans="1:30" ht="15" customHeight="1" x14ac:dyDescent="0.25">
      <c r="A60" s="33" t="s">
        <v>335</v>
      </c>
      <c r="B60" s="33" t="s">
        <v>358</v>
      </c>
      <c r="C60" s="33" t="s">
        <v>188</v>
      </c>
      <c r="D60" s="33" t="s">
        <v>309</v>
      </c>
      <c r="E60" s="33" t="s">
        <v>337</v>
      </c>
      <c r="F60" s="33" t="s">
        <v>189</v>
      </c>
      <c r="G60" s="31">
        <f t="shared" si="10"/>
        <v>1</v>
      </c>
      <c r="H60" s="31" t="b">
        <f t="shared" si="7"/>
        <v>1</v>
      </c>
      <c r="I60" s="105" t="str">
        <f t="shared" si="8"/>
        <v>email spam new (17 Sep '15): http://pastebin.com/LnFeybUk</v>
      </c>
      <c r="J60" s="105" t="str">
        <f t="shared" si="17"/>
        <v/>
      </c>
      <c r="K60" s="106" t="str">
        <f t="shared" si="11"/>
        <v/>
      </c>
      <c r="L60" s="106" t="str">
        <f t="shared" si="12"/>
        <v/>
      </c>
      <c r="M60" s="105" t="str">
        <f t="shared" si="13"/>
        <v/>
      </c>
      <c r="N60" s="107" t="str">
        <f>IF(F60="","",IF(ISNUMBER(FIND(")",I60)),"20"&amp;SUBSTITUTE(RIGHT(SUBSTITUTE(LEFT(F60,SEARCH(")",F60)),LEFT(LEFT(F60,SEARCH(")",F60)),SEARCH("(",LEFT(F60,SEARCH(")",F60)))),""),3),")",""),VLOOKUP(I60,Breachs!B:D,3,FALSE)))</f>
        <v>2015</v>
      </c>
      <c r="O60" s="108" t="str">
        <f>IF(G60&lt;2,"",IF(G60&gt;2,IF(ISNUMBER(FIND(")",J60)),"20"&amp;SUBSTITUTE(SUBSTITUTE(LEFT(LEFT(SUBSTITUTE(F60,LEFT(F60,SEARCH(",",F60)),""),SEARCH(",",SUBSTITUTE(F60,LEFT(F60,SEARCH(",",F60)),""))),SEARCH(")",LEFT(SUBSTITUTE(F60,LEFT(F60,SEARCH(",",F60)),""),SEARCH(",",SUBSTITUTE(F60,LEFT(F60,SEARCH(",",F60)),""))))),LEFT(LEFT(LEFT(SUBSTITUTE(F60,LEFT(F60,SEARCH(",",F60)),""),SEARCH(",",SUBSTITUTE(F60,LEFT(F60,SEARCH(",",F60)),""))),SEARCH(")",LEFT(SUBSTITUTE(F60,LEFT(F60,SEARCH(",",F60)),""),SEARCH(",",SUBSTITUTE(F60,LEFT(F60,SEARCH(",",F60)),""))))),SEARCH("'",LEFT(LEFT(SUBSTITUTE(F60,LEFT(F60,SEARCH(",",F60)),""),SEARCH(",",SUBSTITUTE(F60,LEFT(F60,SEARCH(",",F60)),""))),SEARCH(")",LEFT(SUBSTITUTE(F60,LEFT(F60,SEARCH(",",F60)),""),SEARCH(",",SUBSTITUTE(F60,LEFT(F60,SEARCH(",",F60)),""))))))),""),")",""),VLOOKUP(J60,Breachs!B:D,3,FALSE)),IF(ISNUMBER(FIND(")",J60)),"20"&amp;SUBSTITUTE(LEFT(SUBSTITUTE(SUBSTITUTE(F60,LEFT(F60,SEARCH(",",F60)),""),LEFT(SUBSTITUTE(F60,LEFT(F60,SEARCH(",",F60)),""),SEARCH("'",SUBSTITUTE(F60,LEFT(F60,SEARCH(",",F60)),""))),""),SEARCH(")",SUBSTITUTE(SUBSTITUTE(F60,LEFT(F60,SEARCH(",",F60)),""),LEFT(SUBSTITUTE(F60,LEFT(F60,SEARCH(",",F60)),""),SEARCH("'",SUBSTITUTE(F60,LEFT(F60,SEARCH(",",F60)),""))),""))),")",""),VLOOKUP(J60,Breachs!B:D,3,FALSE))))</f>
        <v/>
      </c>
      <c r="P60" s="108" t="str">
        <f>IF(G60&lt;3,"",IF(G60&gt;3,IF(ISNUMBER(FIND(")",K60)),"20"&amp;SUBSTITUTE(SUBSTITUTE(LEFT(LEFT(SUBSTITUTE(SUBSTITUTE(F60,LEFT(F60,SEARCH(",",F60)),""),LEFT(SUBSTITUTE(F60,LEFT(F60,SEARCH(",",F60)),""),SEARCH(",",SUBSTITUTE(F60,LEFT(F60,SEARCH(",",F60)),""))),""),SEARCH(",",SUBSTITUTE(SUBSTITUTE(F60,LEFT(F60,SEARCH(",",F60)),""),LEFT(SUBSTITUTE(F60,LEFT(F60,SEARCH(",",F60)),""),SEARCH(",",SUBSTITUTE(F60,LEFT(F60,SEARCH(",",F60)),""))),""))),SEARCH(")",LEFT(SUBSTITUTE(SUBSTITUTE(F60,LEFT(F60,SEARCH(",",F60)),""),LEFT(SUBSTITUTE(F60,LEFT(F60,SEARCH(",",F60)),""),SEARCH(",",SUBSTITUTE(F60,LEFT(F60,SEARCH(",",F60)),""))),""),SEARCH(",",SUBSTITUTE(SUBSTITUTE(F60,LEFT(F60,SEARCH(",",F60)),""),LEFT(SUBSTITUTE(F60,LEFT(F60,SEARCH(",",F60)),""),SEARCH(",",SUBSTITUTE(F60,LEFT(F60,SEARCH(",",F60)),""))),""))))),LEFT(LEFT(LEFT(SUBSTITUTE(SUBSTITUTE(F60,LEFT(F60,SEARCH(",",F60)),""),LEFT(SUBSTITUTE(F60,LEFT(F60,SEARCH(",",F60)),""),SEARCH(",",SUBSTITUTE(F60,LEFT(F60,SEARCH(",",F60)),""))),""),SEARCH(",",SUBSTITUTE(SUBSTITUTE(F60,LEFT(F60,SEARCH(",",F60)),""),LEFT(SUBSTITUTE(F60,LEFT(F60,SEARCH(",",F60)),""),SEARCH(",",SUBSTITUTE(F60,LEFT(F60,SEARCH(",",F60)),""))),""))),SEARCH(")",LEFT(SUBSTITUTE(SUBSTITUTE(F60,LEFT(F60,SEARCH(",",F60)),""),LEFT(SUBSTITUTE(F60,LEFT(F60,SEARCH(",",F60)),""),SEARCH(",",SUBSTITUTE(F60,LEFT(F60,SEARCH(",",F60)),""))),""),SEARCH(",",SUBSTITUTE(SUBSTITUTE(F60,LEFT(F60,SEARCH(",",F60)),""),LEFT(SUBSTITUTE(F60,LEFT(F60,SEARCH(",",F60)),""),SEARCH(",",SUBSTITUTE(F60,LEFT(F60,SEARCH(",",F60)),""))),""))))),SEARCH("'",LEFT(LEFT(SUBSTITUTE(SUBSTITUTE(F60,LEFT(F60,SEARCH(",",F60)),""),LEFT(SUBSTITUTE(F60,LEFT(F60,SEARCH(",",F60)),""),SEARCH(",",SUBSTITUTE(F60,LEFT(F60,SEARCH(",",F60)),""))),""),SEARCH(",",SUBSTITUTE(SUBSTITUTE(F60,LEFT(F60,SEARCH(",",F60)),""),LEFT(SUBSTITUTE(F60,LEFT(F60,SEARCH(",",F60)),""),SEARCH(",",SUBSTITUTE(F60,LEFT(F60,SEARCH(",",F60)),""))),""))),SEARCH(")",LEFT(SUBSTITUTE(SUBSTITUTE(F60,LEFT(F60,SEARCH(",",F60)),""),LEFT(SUBSTITUTE(F60,LEFT(F60,SEARCH(",",F60)),""),SEARCH(",",SUBSTITUTE(F60,LEFT(F60,SEARCH(",",F60)),""))),""),SEARCH(",",SUBSTITUTE(SUBSTITUTE(F60,LEFT(F60,SEARCH(",",F60)),""),LEFT(SUBSTITUTE(F60,LEFT(F60,SEARCH(",",F60)),""),SEARCH(",",SUBSTITUTE(F60,LEFT(F60,SEARCH(",",F60)),""))),""))))))),""),")",""),VLOOKUP(K60,Breachs!B:D,3,FALSE)),IF(ISNUMBER(FIND(")",K60)),"20"&amp;SUBSTITUTE(SUBSTITUTE(LEFT(SUBSTITUTE(SUBSTITUTE(F60,LEFT(F60,SEARCH(",",F60)),""),LEFT(SUBSTITUTE(F60,LEFT(F60,SEARCH(",",F60)),""),SEARCH(",",SUBSTITUTE(F60,LEFT(F60,SEARCH(",",F60)),""))),""),SEARCH(")",SUBSTITUTE(SUBSTITUTE(F60,LEFT(F60,SEARCH(",",F60)),""),LEFT(SUBSTITUTE(F60,LEFT(F60,SEARCH(",",F60)),""),SEARCH(",",SUBSTITUTE(F60,LEFT(F60,SEARCH(",",F60)),""))),""))),LEFT(LEFT(SUBSTITUTE(SUBSTITUTE(F60,LEFT(F60,SEARCH(",",F60)),""),LEFT(SUBSTITUTE(F60,LEFT(F60,SEARCH(",",F60)),""),SEARCH(",",SUBSTITUTE(F60,LEFT(F60,SEARCH(",",F60)),""))),""),SEARCH(")",SUBSTITUTE(SUBSTITUTE(F60,LEFT(F60,SEARCH(",",F60)),""),LEFT(SUBSTITUTE(F60,LEFT(F60,SEARCH(",",F60)),""),SEARCH(",",SUBSTITUTE(F60,LEFT(F60,SEARCH(",",F60)),""))),""))),SEARCH("'",LEFT(SUBSTITUTE(SUBSTITUTE(F60,LEFT(F60,SEARCH(",",F60)),""),LEFT(SUBSTITUTE(F60,LEFT(F60,SEARCH(",",F60)),""),SEARCH(",",SUBSTITUTE(F60,LEFT(F60,SEARCH(",",F60)),""))),""),SEARCH(")",SUBSTITUTE(SUBSTITUTE(F60,LEFT(F60,SEARCH(",",F60)),""),LEFT(SUBSTITUTE(F60,LEFT(F60,SEARCH(",",F60)),""),SEARCH(",",SUBSTITUTE(F60,LEFT(F60,SEARCH(",",F60)),""))),""))))),""),")",""),VLOOKUP(K60,Breachs!B:D,3,FALSE))))</f>
        <v/>
      </c>
      <c r="Q60" s="108" t="str">
        <f>IF(G60&lt;4,"",IF(G60&gt;4,IF(ISNUMBER(FIND(")",L60)),"20"&amp;SUBSTITUTE(SUBSTITUTE(LEFT(SUBSTITUTE(SUBSTITUTE(SUBSTITUTE(L60,LEFT(L60,SEARCH(",",L60)),""),LEFT(SUBSTITUTE(L60,LEFT(L60,SEARCH(",",L60)),""),SEARCH(",",SUBSTITUTE(L60,LEFT(L60,SEARCH(",",L60)),""))),""),LEFT(SUBSTITUTE(SUBSTITUTE(L60,LEFT(L60,SEARCH(",",L60)),""),LEFT(SUBSTITUTE(L60,LEFT(L60,SEARCH(",",L60)),""),SEARCH(",",SUBSTITUTE(L60,LEFT(L60,SEARCH(",",L60)),""))),""),SEARCH(",",SUBSTITUTE(SUBSTITUTE(L60,LEFT(L60,SEARCH(",",L60)),""),LEFT(SUBSTITUTE(L60,LEFT(L60,SEARCH(",",L60)),""),SEARCH(",",SUBSTITUTE(L60,LEFT(L60,SEARCH(",",L60)),""))),""))),""),SEARCH(")",SUBSTITUTE(SUBSTITUTE(SUBSTITUTE(L60,LEFT(L60,SEARCH(",",L60)),""),LEFT(SUBSTITUTE(L60,LEFT(L60,SEARCH(",",L60)),""),SEARCH(",",SUBSTITUTE(L60,LEFT(L60,SEARCH(",",L60)),""))),""),LEFT(SUBSTITUTE(SUBSTITUTE(L60,LEFT(L60,SEARCH(",",L60)),""),LEFT(SUBSTITUTE(L60,LEFT(L60,SEARCH(",",L60)),""),SEARCH(",",SUBSTITUTE(L60,LEFT(L60,SEARCH(",",L60)),""))),""),SEARCH(",",SUBSTITUTE(SUBSTITUTE(L60,LEFT(L60,SEARCH(",",L60)),""),LEFT(SUBSTITUTE(L60,LEFT(L60,SEARCH(",",L60)),""),SEARCH(",",SUBSTITUTE(L60,LEFT(L60,SEARCH(",",L60)),""))),""))),""))),LEFT(LEFT(SUBSTITUTE(SUBSTITUTE(SUBSTITUTE(L60,LEFT(L60,SEARCH(",",L60)),""),LEFT(SUBSTITUTE(L60,LEFT(L60,SEARCH(",",L60)),""),SEARCH(",",SUBSTITUTE(L60,LEFT(L60,SEARCH(",",L60)),""))),""),LEFT(SUBSTITUTE(SUBSTITUTE(L60,LEFT(L60,SEARCH(",",L60)),""),LEFT(SUBSTITUTE(L60,LEFT(L60,SEARCH(",",L60)),""),SEARCH(",",SUBSTITUTE(L60,LEFT(L60,SEARCH(",",L60)),""))),""),SEARCH(",",SUBSTITUTE(SUBSTITUTE(L60,LEFT(L60,SEARCH(",",L60)),""),LEFT(SUBSTITUTE(L60,LEFT(L60,SEARCH(",",L60)),""),SEARCH(",",SUBSTITUTE(L60,LEFT(L60,SEARCH(",",L60)),""))),""))),""),SEARCH(")",SUBSTITUTE(SUBSTITUTE(SUBSTITUTE(L60,LEFT(L60,SEARCH(",",L60)),""),LEFT(SUBSTITUTE(L60,LEFT(L60,SEARCH(",",L60)),""),SEARCH(",",SUBSTITUTE(L60,LEFT(L60,SEARCH(",",L60)),""))),""),LEFT(SUBSTITUTE(SUBSTITUTE(L60,LEFT(L60,SEARCH(",",L60)),""),LEFT(SUBSTITUTE(L60,LEFT(L60,SEARCH(",",L60)),""),SEARCH(",",SUBSTITUTE(L60,LEFT(L60,SEARCH(",",L60)),""))),""),SEARCH(",",SUBSTITUTE(SUBSTITUTE(L60,LEFT(L60,SEARCH(",",L60)),""),LEFT(SUBSTITUTE(L60,LEFT(L60,SEARCH(",",L60)),""),SEARCH(",",SUBSTITUTE(L60,LEFT(L60,SEARCH(",",L60)),""))),""))),""))),SEARCH("'",LEFT(SUBSTITUTE(SUBSTITUTE(SUBSTITUTE(L60,LEFT(L60,SEARCH(",",L60)),""),LEFT(SUBSTITUTE(L60,LEFT(L60,SEARCH(",",L60)),""),SEARCH(",",SUBSTITUTE(L60,LEFT(L60,SEARCH(",",L60)),""))),""),LEFT(SUBSTITUTE(SUBSTITUTE(L60,LEFT(L60,SEARCH(",",L60)),""),LEFT(SUBSTITUTE(L60,LEFT(L60,SEARCH(",",L60)),""),SEARCH(",",SUBSTITUTE(L60,LEFT(L60,SEARCH(",",L60)),""))),""),SEARCH(",",SUBSTITUTE(SUBSTITUTE(L60,LEFT(L60,SEARCH(",",L60)),""),LEFT(SUBSTITUTE(L60,LEFT(L60,SEARCH(",",L60)),""),SEARCH(",",SUBSTITUTE(L60,LEFT(L60,SEARCH(",",L60)),""))),""))),""),SEARCH(")",SUBSTITUTE(SUBSTITUTE(SUBSTITUTE(L60,LEFT(L60,SEARCH(",",L60)),""),LEFT(SUBSTITUTE(L60,LEFT(L60,SEARCH(",",L60)),""),SEARCH(",",SUBSTITUTE(L60,LEFT(L60,SEARCH(",",L60)),""))),""),LEFT(SUBSTITUTE(SUBSTITUTE(L60,LEFT(L60,SEARCH(",",L60)),""),LEFT(SUBSTITUTE(L60,LEFT(L60,SEARCH(",",L60)),""),SEARCH(",",SUBSTITUTE(L60,LEFT(L60,SEARCH(",",L60)),""))),""),SEARCH(",",SUBSTITUTE(SUBSTITUTE(L60,LEFT(L60,SEARCH(",",L60)),""),LEFT(SUBSTITUTE(L60,LEFT(L60,SEARCH(",",L60)),""),SEARCH(",",SUBSTITUTE(L60,LEFT(L60,SEARCH(",",L60)),""))),""))),""))))),""),")",""),VLOOKUP(L60,Breachs!B:D,3,FALSE)),IF(ISNUMBER(FIND(")",L60)),"20"&amp;SUBSTITUTE(SUBSTITUTE(LEFT(SUBSTITUTE(SUBSTITUTE(SUBSTITUTE(L60,LEFT(L60,SEARCH(",",L60)),""),LEFT(SUBSTITUTE(L60,LEFT(L60,SEARCH(",",L60)),""),SEARCH(",",SUBSTITUTE(L60,LEFT(L60,SEARCH(",",L60)),""))),""),LEFT(SUBSTITUTE(SUBSTITUTE(L60,LEFT(L60,SEARCH(",",L60)),""),LEFT(SUBSTITUTE(L60,LEFT(L60,SEARCH(",",L60)),""),SEARCH(",",SUBSTITUTE(L60,LEFT(L60,SEARCH(",",L60)),""))),""),SEARCH(",",SUBSTITUTE(SUBSTITUTE(L60,LEFT(L60,SEARCH(",",L60)),""),LEFT(SUBSTITUTE(L60,LEFT(L60,SEARCH(",",L60)),""),SEARCH(",",SUBSTITUTE(L60,LEFT(L60,SEARCH(",",L60)),""))),""))),""),SEARCH(")",SUBSTITUTE(SUBSTITUTE(SUBSTITUTE(L60,LEFT(L60,SEARCH(",",L60)),""),LEFT(SUBSTITUTE(L60,LEFT(L60,SEARCH(",",L60)),""),SEARCH(",",SUBSTITUTE(L60,LEFT(L60,SEARCH(",",L60)),""))),""),LEFT(SUBSTITUTE(SUBSTITUTE(L60,LEFT(L60,SEARCH(",",L60)),""),LEFT(SUBSTITUTE(L60,LEFT(L60,SEARCH(",",L60)),""),SEARCH(",",SUBSTITUTE(L60,LEFT(L60,SEARCH(",",L60)),""))),""),SEARCH(",",SUBSTITUTE(SUBSTITUTE(L60,LEFT(L60,SEARCH(",",L60)),""),LEFT(SUBSTITUTE(L60,LEFT(L60,SEARCH(",",L60)),""),SEARCH(",",SUBSTITUTE(L60,LEFT(L60,SEARCH(",",L60)),""))),""))),""))),LEFT(LEFT(SUBSTITUTE(SUBSTITUTE(SUBSTITUTE(L60,LEFT(L60,SEARCH(",",L60)),""),LEFT(SUBSTITUTE(L60,LEFT(L60,SEARCH(",",L60)),""),SEARCH(",",SUBSTITUTE(L60,LEFT(L60,SEARCH(",",L60)),""))),""),LEFT(SUBSTITUTE(SUBSTITUTE(L60,LEFT(L60,SEARCH(",",L60)),""),LEFT(SUBSTITUTE(L60,LEFT(L60,SEARCH(",",L60)),""),SEARCH(",",SUBSTITUTE(L60,LEFT(L60,SEARCH(",",L60)),""))),""),SEARCH(",",SUBSTITUTE(SUBSTITUTE(L60,LEFT(L60,SEARCH(",",L60)),""),LEFT(SUBSTITUTE(L60,LEFT(L60,SEARCH(",",L60)),""),SEARCH(",",SUBSTITUTE(L60,LEFT(L60,SEARCH(",",L60)),""))),""))),""),SEARCH(")",SUBSTITUTE(SUBSTITUTE(SUBSTITUTE(L60,LEFT(L60,SEARCH(",",L60)),""),LEFT(SUBSTITUTE(L60,LEFT(L60,SEARCH(",",L60)),""),SEARCH(",",SUBSTITUTE(L60,LEFT(L60,SEARCH(",",L60)),""))),""),LEFT(SUBSTITUTE(SUBSTITUTE(L60,LEFT(L60,SEARCH(",",L60)),""),LEFT(SUBSTITUTE(L60,LEFT(L60,SEARCH(",",L60)),""),SEARCH(",",SUBSTITUTE(L60,LEFT(L60,SEARCH(",",L60)),""))),""),SEARCH(",",SUBSTITUTE(SUBSTITUTE(L60,LEFT(L60,SEARCH(",",L60)),""),LEFT(SUBSTITUTE(L60,LEFT(L60,SEARCH(",",L60)),""),SEARCH(",",SUBSTITUTE(L60,LEFT(L60,SEARCH(",",L60)),""))),""))),""))),SEARCH("'",LEFT(SUBSTITUTE(SUBSTITUTE(SUBSTITUTE(L60,LEFT(L60,SEARCH(",",L60)),""),LEFT(SUBSTITUTE(L60,LEFT(L60,SEARCH(",",L60)),""),SEARCH(",",SUBSTITUTE(L60,LEFT(L60,SEARCH(",",L60)),""))),""),LEFT(SUBSTITUTE(SUBSTITUTE(L60,LEFT(L60,SEARCH(",",L60)),""),LEFT(SUBSTITUTE(L60,LEFT(L60,SEARCH(",",L60)),""),SEARCH(",",SUBSTITUTE(L60,LEFT(L60,SEARCH(",",L60)),""))),""),SEARCH(",",SUBSTITUTE(SUBSTITUTE(L60,LEFT(L60,SEARCH(",",L60)),""),LEFT(SUBSTITUTE(L60,LEFT(L60,SEARCH(",",L60)),""),SEARCH(",",SUBSTITUTE(L60,LEFT(L60,SEARCH(",",L60)),""))),""))),""),SEARCH(")",SUBSTITUTE(SUBSTITUTE(SUBSTITUTE(L60,LEFT(L60,SEARCH(",",L60)),""),LEFT(SUBSTITUTE(L60,LEFT(L60,SEARCH(",",L60)),""),SEARCH(",",SUBSTITUTE(L60,LEFT(L60,SEARCH(",",L60)),""))),""),LEFT(SUBSTITUTE(SUBSTITUTE(L60,LEFT(L60,SEARCH(",",L60)),""),LEFT(SUBSTITUTE(L60,LEFT(L60,SEARCH(",",L60)),""),SEARCH(",",SUBSTITUTE(L60,LEFT(L60,SEARCH(",",L60)),""))),""),SEARCH(",",SUBSTITUTE(SUBSTITUTE(L60,LEFT(L60,SEARCH(",",L60)),""),LEFT(SUBSTITUTE(L60,LEFT(L60,SEARCH(",",L60)),""),SEARCH(",",SUBSTITUTE(L60,LEFT(L60,SEARCH(",",L60)),""))),""))),""))))),""),")",""),VLOOKUP(L60,Breachs!B:D,3,FALSE))))</f>
        <v/>
      </c>
      <c r="R60" s="108" t="str">
        <f>IF(G60=5,IF(ISNUMBER(FIND(")",M60)),"20"&amp;SUBSTITUTE(SUBSTITUTE(LEFT(SUBSTITUTE(SUBSTITUTE(SUBSTITUTE(S60,LEFT(S60,SEARCH(",",S60)),""),LEFT(SUBSTITUTE(S60,LEFT(S60,SEARCH(",",S60)),""),SEARCH(",",SUBSTITUTE(S60,LEFT(S60,SEARCH(",",S60)),""))),""),LEFT(SUBSTITUTE(SUBSTITUTE(S60,LEFT(S60,SEARCH(",",S60)),""),LEFT(SUBSTITUTE(S60,LEFT(S60,SEARCH(",",S60)),""),SEARCH(",",SUBSTITUTE(S60,LEFT(S60,SEARCH(",",S60)),""))),""),SEARCH(",",SUBSTITUTE(SUBSTITUTE(S60,LEFT(S60,SEARCH(",",S60)),""),LEFT(SUBSTITUTE(S60,LEFT(S60,SEARCH(",",S60)),""),SEARCH(",",SUBSTITUTE(S60,LEFT(S60,SEARCH(",",S60)),""))),""))),""),SEARCH(")",SUBSTITUTE(SUBSTITUTE(SUBSTITUTE(S60,LEFT(S60,SEARCH(",",S60)),""),LEFT(SUBSTITUTE(S60,LEFT(S60,SEARCH(",",S60)),""),SEARCH(",",SUBSTITUTE(S60,LEFT(S60,SEARCH(",",S60)),""))),""),LEFT(SUBSTITUTE(SUBSTITUTE(S60,LEFT(S60,SEARCH(",",S60)),""),LEFT(SUBSTITUTE(S60,LEFT(S60,SEARCH(",",S60)),""),SEARCH(",",SUBSTITUTE(S60,LEFT(S60,SEARCH(",",S60)),""))),""),SEARCH(",",SUBSTITUTE(SUBSTITUTE(S60,LEFT(S60,SEARCH(",",S60)),""),LEFT(SUBSTITUTE(S60,LEFT(S60,SEARCH(",",S60)),""),SEARCH(",",SUBSTITUTE(S60,LEFT(S60,SEARCH(",",S60)),""))),""))),""))),LEFT(LEFT(SUBSTITUTE(SUBSTITUTE(SUBSTITUTE(S60,LEFT(S60,SEARCH(",",S60)),""),LEFT(SUBSTITUTE(S60,LEFT(S60,SEARCH(",",S60)),""),SEARCH(",",SUBSTITUTE(S60,LEFT(S60,SEARCH(",",S60)),""))),""),LEFT(SUBSTITUTE(SUBSTITUTE(S60,LEFT(S60,SEARCH(",",S60)),""),LEFT(SUBSTITUTE(S60,LEFT(S60,SEARCH(",",S60)),""),SEARCH(",",SUBSTITUTE(S60,LEFT(S60,SEARCH(",",S60)),""))),""),SEARCH(",",SUBSTITUTE(SUBSTITUTE(S60,LEFT(S60,SEARCH(",",S60)),""),LEFT(SUBSTITUTE(S60,LEFT(S60,SEARCH(",",S60)),""),SEARCH(",",SUBSTITUTE(S60,LEFT(S60,SEARCH(",",S60)),""))),""))),""),SEARCH(")",SUBSTITUTE(SUBSTITUTE(SUBSTITUTE(S60,LEFT(S60,SEARCH(",",S60)),""),LEFT(SUBSTITUTE(S60,LEFT(S60,SEARCH(",",S60)),""),SEARCH(",",SUBSTITUTE(S60,LEFT(S60,SEARCH(",",S60)),""))),""),LEFT(SUBSTITUTE(SUBSTITUTE(S60,LEFT(S60,SEARCH(",",S60)),""),LEFT(SUBSTITUTE(S60,LEFT(S60,SEARCH(",",S60)),""),SEARCH(",",SUBSTITUTE(S60,LEFT(S60,SEARCH(",",S60)),""))),""),SEARCH(",",SUBSTITUTE(SUBSTITUTE(S60,LEFT(S60,SEARCH(",",S60)),""),LEFT(SUBSTITUTE(S60,LEFT(S60,SEARCH(",",S60)),""),SEARCH(",",SUBSTITUTE(S60,LEFT(S60,SEARCH(",",S60)),""))),""))),""))),SEARCH("'",LEFT(SUBSTITUTE(SUBSTITUTE(SUBSTITUTE(S60,LEFT(S60,SEARCH(",",S60)),""),LEFT(SUBSTITUTE(S60,LEFT(S60,SEARCH(",",S60)),""),SEARCH(",",SUBSTITUTE(S60,LEFT(S60,SEARCH(",",S60)),""))),""),LEFT(SUBSTITUTE(SUBSTITUTE(S60,LEFT(S60,SEARCH(",",S60)),""),LEFT(SUBSTITUTE(S60,LEFT(S60,SEARCH(",",S60)),""),SEARCH(",",SUBSTITUTE(S60,LEFT(S60,SEARCH(",",S60)),""))),""),SEARCH(",",SUBSTITUTE(SUBSTITUTE(S60,LEFT(S60,SEARCH(",",S60)),""),LEFT(SUBSTITUTE(S60,LEFT(S60,SEARCH(",",S60)),""),SEARCH(",",SUBSTITUTE(S60,LEFT(S60,SEARCH(",",S60)),""))),""))),""),SEARCH(")",SUBSTITUTE(SUBSTITUTE(SUBSTITUTE(S60,LEFT(S60,SEARCH(",",S60)),""),LEFT(SUBSTITUTE(S60,LEFT(S60,SEARCH(",",S60)),""),SEARCH(",",SUBSTITUTE(S60,LEFT(S60,SEARCH(",",S60)),""))),""),LEFT(SUBSTITUTE(SUBSTITUTE(S60,LEFT(S60,SEARCH(",",S60)),""),LEFT(SUBSTITUTE(S60,LEFT(S60,SEARCH(",",S60)),""),SEARCH(",",SUBSTITUTE(S60,LEFT(S60,SEARCH(",",S60)),""))),""),SEARCH(",",SUBSTITUTE(SUBSTITUTE(S60,LEFT(S60,SEARCH(",",S60)),""),LEFT(SUBSTITUTE(S60,LEFT(S60,SEARCH(",",S60)),""),SEARCH(",",SUBSTITUTE(S60,LEFT(S60,SEARCH(",",S60)),""))),""))),""))))),""),")",""),VLOOKUP(M60,Breachs!B:D,3,FALSE)),"")</f>
        <v/>
      </c>
      <c r="S60" s="108" t="e">
        <f t="shared" si="14"/>
        <v>#VALUE!</v>
      </c>
      <c r="T60" s="108" t="str">
        <f>IF(F60="","",IF(ISNUMBER(FIND("'",I60)),VLOOKUP(SUBSTITUTE(RIGHT(LEFT(I60,SEARCH("'",I60)),5)," '",""),Breachs!P:Q,2,FALSE),VLOOKUP(I60,Breachs!B:D,2,FALSE)))</f>
        <v>Setembro</v>
      </c>
      <c r="U60" s="108" t="str">
        <f>IF(G60&lt;2,"",IF(ISNUMBER(FIND("'",J60)),VLOOKUP(SUBSTITUTE(RIGHT(LEFT(J60,SEARCH("'",J60)),5)," '",""),Breachs!P:Q,2,FALSE),VLOOKUP(J60,Breachs!B:D,2,FALSE)))</f>
        <v/>
      </c>
      <c r="V60" s="107" t="str">
        <f>IF(G60&lt;3,"",IF(ISNUMBER(FIND("'",K60)),VLOOKUP(SUBSTITUTE(RIGHT(LEFT(K60,SEARCH("'",K60)),5)," '",""),Breachs!P:Q,2,FALSE),VLOOKUP(K60,Breachs!B:D,2,FALSE)))</f>
        <v/>
      </c>
      <c r="W60" s="107" t="str">
        <f>IF(G60&lt;4,"",IF(ISNUMBER(FIND("'",L60)),VLOOKUP(SUBSTITUTE(RIGHT(LEFT(L60,SEARCH("'",L60)),5)," '",""),Breachs!P:Q,2,FALSE),VLOOKUP(L60,Breachs!B:D,2,FALSE)))</f>
        <v/>
      </c>
      <c r="X60" s="107" t="str">
        <f>IF(G60&lt;5,"",IF(ISNUMBER(FIND("'",M60)),VLOOKUP(SUBSTITUTE(RIGHT(LEFT(M60,SEARCH("'",M60)),5)," '",""),Breachs!P:Q,2,FALSE),VLOOKUP(M60,Breachs!B:D,2,FALSE)))</f>
        <v/>
      </c>
      <c r="Y60" s="34" t="str">
        <f>IFERROR(VLOOKUP(B60,BGU!A:B,2),"")</f>
        <v>ODETE TERESINHA BRESCIANI TEIXEIRA</v>
      </c>
      <c r="Z60" s="34" t="str">
        <f>TEXT(IFERROR(VLOOKUP(B60,BGU!A:C,3),""),"0000-000-000-0000")</f>
        <v>0010-049-011-1000</v>
      </c>
      <c r="AA60" s="34" t="str">
        <f t="shared" si="15"/>
        <v>0010</v>
      </c>
      <c r="AB60" s="34" t="str">
        <f>IFERROR(VLOOKUP(B60,BGU!A:F,6),"")</f>
        <v>00061</v>
      </c>
      <c r="AC60" s="34" t="str">
        <f>IFERROR(VLOOKUP(B60,BGU!A:G,7),"")</f>
        <v>SUPERINT. EXECUTIVO</v>
      </c>
      <c r="AD60" s="34" t="str">
        <f t="shared" si="16"/>
        <v>049</v>
      </c>
    </row>
    <row r="61" spans="1:30" ht="15" customHeight="1" x14ac:dyDescent="0.25">
      <c r="A61" s="33" t="s">
        <v>335</v>
      </c>
      <c r="B61" s="33" t="s">
        <v>350</v>
      </c>
      <c r="C61" s="33" t="s">
        <v>178</v>
      </c>
      <c r="F61" s="32" t="s">
        <v>27974</v>
      </c>
      <c r="G61" s="31">
        <f t="shared" si="10"/>
        <v>2</v>
      </c>
      <c r="H61" s="31" t="b">
        <f t="shared" si="7"/>
        <v>1</v>
      </c>
      <c r="I61" s="105" t="str">
        <f t="shared" si="8"/>
        <v>lista (6 Oct '13): http://pastebin.com/52DF2vtd</v>
      </c>
      <c r="J61" s="105" t="str">
        <f t="shared" si="17"/>
        <v>lista (26 Jan '15): http://pastebin.com/17LTXEtD</v>
      </c>
      <c r="K61" s="106" t="str">
        <f t="shared" si="11"/>
        <v/>
      </c>
      <c r="L61" s="106" t="str">
        <f t="shared" si="12"/>
        <v/>
      </c>
      <c r="M61" s="105" t="str">
        <f t="shared" si="13"/>
        <v/>
      </c>
      <c r="N61" s="107" t="str">
        <f>IF(F61="","",IF(ISNUMBER(FIND(")",I61)),"20"&amp;SUBSTITUTE(RIGHT(SUBSTITUTE(LEFT(F61,SEARCH(")",F61)),LEFT(LEFT(F61,SEARCH(")",F61)),SEARCH("(",LEFT(F61,SEARCH(")",F61)))),""),3),")",""),VLOOKUP(I61,Breachs!B:D,3,FALSE)))</f>
        <v>2013</v>
      </c>
      <c r="O61" s="108" t="str">
        <f>IF(G61&lt;2,"",IF(G61&gt;2,IF(ISNUMBER(FIND(")",J61)),"20"&amp;SUBSTITUTE(SUBSTITUTE(LEFT(LEFT(SUBSTITUTE(F61,LEFT(F61,SEARCH(",",F61)),""),SEARCH(",",SUBSTITUTE(F61,LEFT(F61,SEARCH(",",F61)),""))),SEARCH(")",LEFT(SUBSTITUTE(F61,LEFT(F61,SEARCH(",",F61)),""),SEARCH(",",SUBSTITUTE(F61,LEFT(F61,SEARCH(",",F61)),""))))),LEFT(LEFT(LEFT(SUBSTITUTE(F61,LEFT(F61,SEARCH(",",F61)),""),SEARCH(",",SUBSTITUTE(F61,LEFT(F61,SEARCH(",",F61)),""))),SEARCH(")",LEFT(SUBSTITUTE(F61,LEFT(F61,SEARCH(",",F61)),""),SEARCH(",",SUBSTITUTE(F61,LEFT(F61,SEARCH(",",F61)),""))))),SEARCH("'",LEFT(LEFT(SUBSTITUTE(F61,LEFT(F61,SEARCH(",",F61)),""),SEARCH(",",SUBSTITUTE(F61,LEFT(F61,SEARCH(",",F61)),""))),SEARCH(")",LEFT(SUBSTITUTE(F61,LEFT(F61,SEARCH(",",F61)),""),SEARCH(",",SUBSTITUTE(F61,LEFT(F61,SEARCH(",",F61)),""))))))),""),")",""),VLOOKUP(J61,Breachs!B:D,3,FALSE)),IF(ISNUMBER(FIND(")",J61)),"20"&amp;SUBSTITUTE(LEFT(SUBSTITUTE(SUBSTITUTE(F61,LEFT(F61,SEARCH(",",F61)),""),LEFT(SUBSTITUTE(F61,LEFT(F61,SEARCH(",",F61)),""),SEARCH("'",SUBSTITUTE(F61,LEFT(F61,SEARCH(",",F61)),""))),""),SEARCH(")",SUBSTITUTE(SUBSTITUTE(F61,LEFT(F61,SEARCH(",",F61)),""),LEFT(SUBSTITUTE(F61,LEFT(F61,SEARCH(",",F61)),""),SEARCH("'",SUBSTITUTE(F61,LEFT(F61,SEARCH(",",F61)),""))),""))),")",""),VLOOKUP(J61,Breachs!B:D,3,FALSE))))</f>
        <v>2015</v>
      </c>
      <c r="P61" s="108" t="str">
        <f>IF(G61&lt;3,"",IF(G61&gt;3,IF(ISNUMBER(FIND(")",K61)),"20"&amp;SUBSTITUTE(SUBSTITUTE(LEFT(LEFT(SUBSTITUTE(SUBSTITUTE(F61,LEFT(F61,SEARCH(",",F61)),""),LEFT(SUBSTITUTE(F61,LEFT(F61,SEARCH(",",F61)),""),SEARCH(",",SUBSTITUTE(F61,LEFT(F61,SEARCH(",",F61)),""))),""),SEARCH(",",SUBSTITUTE(SUBSTITUTE(F61,LEFT(F61,SEARCH(",",F61)),""),LEFT(SUBSTITUTE(F61,LEFT(F61,SEARCH(",",F61)),""),SEARCH(",",SUBSTITUTE(F61,LEFT(F61,SEARCH(",",F61)),""))),""))),SEARCH(")",LEFT(SUBSTITUTE(SUBSTITUTE(F61,LEFT(F61,SEARCH(",",F61)),""),LEFT(SUBSTITUTE(F61,LEFT(F61,SEARCH(",",F61)),""),SEARCH(",",SUBSTITUTE(F61,LEFT(F61,SEARCH(",",F61)),""))),""),SEARCH(",",SUBSTITUTE(SUBSTITUTE(F61,LEFT(F61,SEARCH(",",F61)),""),LEFT(SUBSTITUTE(F61,LEFT(F61,SEARCH(",",F61)),""),SEARCH(",",SUBSTITUTE(F61,LEFT(F61,SEARCH(",",F61)),""))),""))))),LEFT(LEFT(LEFT(SUBSTITUTE(SUBSTITUTE(F61,LEFT(F61,SEARCH(",",F61)),""),LEFT(SUBSTITUTE(F61,LEFT(F61,SEARCH(",",F61)),""),SEARCH(",",SUBSTITUTE(F61,LEFT(F61,SEARCH(",",F61)),""))),""),SEARCH(",",SUBSTITUTE(SUBSTITUTE(F61,LEFT(F61,SEARCH(",",F61)),""),LEFT(SUBSTITUTE(F61,LEFT(F61,SEARCH(",",F61)),""),SEARCH(",",SUBSTITUTE(F61,LEFT(F61,SEARCH(",",F61)),""))),""))),SEARCH(")",LEFT(SUBSTITUTE(SUBSTITUTE(F61,LEFT(F61,SEARCH(",",F61)),""),LEFT(SUBSTITUTE(F61,LEFT(F61,SEARCH(",",F61)),""),SEARCH(",",SUBSTITUTE(F61,LEFT(F61,SEARCH(",",F61)),""))),""),SEARCH(",",SUBSTITUTE(SUBSTITUTE(F61,LEFT(F61,SEARCH(",",F61)),""),LEFT(SUBSTITUTE(F61,LEFT(F61,SEARCH(",",F61)),""),SEARCH(",",SUBSTITUTE(F61,LEFT(F61,SEARCH(",",F61)),""))),""))))),SEARCH("'",LEFT(LEFT(SUBSTITUTE(SUBSTITUTE(F61,LEFT(F61,SEARCH(",",F61)),""),LEFT(SUBSTITUTE(F61,LEFT(F61,SEARCH(",",F61)),""),SEARCH(",",SUBSTITUTE(F61,LEFT(F61,SEARCH(",",F61)),""))),""),SEARCH(",",SUBSTITUTE(SUBSTITUTE(F61,LEFT(F61,SEARCH(",",F61)),""),LEFT(SUBSTITUTE(F61,LEFT(F61,SEARCH(",",F61)),""),SEARCH(",",SUBSTITUTE(F61,LEFT(F61,SEARCH(",",F61)),""))),""))),SEARCH(")",LEFT(SUBSTITUTE(SUBSTITUTE(F61,LEFT(F61,SEARCH(",",F61)),""),LEFT(SUBSTITUTE(F61,LEFT(F61,SEARCH(",",F61)),""),SEARCH(",",SUBSTITUTE(F61,LEFT(F61,SEARCH(",",F61)),""))),""),SEARCH(",",SUBSTITUTE(SUBSTITUTE(F61,LEFT(F61,SEARCH(",",F61)),""),LEFT(SUBSTITUTE(F61,LEFT(F61,SEARCH(",",F61)),""),SEARCH(",",SUBSTITUTE(F61,LEFT(F61,SEARCH(",",F61)),""))),""))))))),""),")",""),VLOOKUP(K61,Breachs!B:D,3,FALSE)),IF(ISNUMBER(FIND(")",K61)),"20"&amp;SUBSTITUTE(SUBSTITUTE(LEFT(SUBSTITUTE(SUBSTITUTE(F61,LEFT(F61,SEARCH(",",F61)),""),LEFT(SUBSTITUTE(F61,LEFT(F61,SEARCH(",",F61)),""),SEARCH(",",SUBSTITUTE(F61,LEFT(F61,SEARCH(",",F61)),""))),""),SEARCH(")",SUBSTITUTE(SUBSTITUTE(F61,LEFT(F61,SEARCH(",",F61)),""),LEFT(SUBSTITUTE(F61,LEFT(F61,SEARCH(",",F61)),""),SEARCH(",",SUBSTITUTE(F61,LEFT(F61,SEARCH(",",F61)),""))),""))),LEFT(LEFT(SUBSTITUTE(SUBSTITUTE(F61,LEFT(F61,SEARCH(",",F61)),""),LEFT(SUBSTITUTE(F61,LEFT(F61,SEARCH(",",F61)),""),SEARCH(",",SUBSTITUTE(F61,LEFT(F61,SEARCH(",",F61)),""))),""),SEARCH(")",SUBSTITUTE(SUBSTITUTE(F61,LEFT(F61,SEARCH(",",F61)),""),LEFT(SUBSTITUTE(F61,LEFT(F61,SEARCH(",",F61)),""),SEARCH(",",SUBSTITUTE(F61,LEFT(F61,SEARCH(",",F61)),""))),""))),SEARCH("'",LEFT(SUBSTITUTE(SUBSTITUTE(F61,LEFT(F61,SEARCH(",",F61)),""),LEFT(SUBSTITUTE(F61,LEFT(F61,SEARCH(",",F61)),""),SEARCH(",",SUBSTITUTE(F61,LEFT(F61,SEARCH(",",F61)),""))),""),SEARCH(")",SUBSTITUTE(SUBSTITUTE(F61,LEFT(F61,SEARCH(",",F61)),""),LEFT(SUBSTITUTE(F61,LEFT(F61,SEARCH(",",F61)),""),SEARCH(",",SUBSTITUTE(F61,LEFT(F61,SEARCH(",",F61)),""))),""))))),""),")",""),VLOOKUP(K61,Breachs!B:D,3,FALSE))))</f>
        <v/>
      </c>
      <c r="Q61" s="108" t="str">
        <f>IF(G61&lt;4,"",IF(G61&gt;4,IF(ISNUMBER(FIND(")",L61)),"20"&amp;SUBSTITUTE(SUBSTITUTE(LEFT(SUBSTITUTE(SUBSTITUTE(SUBSTITUTE(L61,LEFT(L61,SEARCH(",",L61)),""),LEFT(SUBSTITUTE(L61,LEFT(L61,SEARCH(",",L61)),""),SEARCH(",",SUBSTITUTE(L61,LEFT(L61,SEARCH(",",L61)),""))),""),LEFT(SUBSTITUTE(SUBSTITUTE(L61,LEFT(L61,SEARCH(",",L61)),""),LEFT(SUBSTITUTE(L61,LEFT(L61,SEARCH(",",L61)),""),SEARCH(",",SUBSTITUTE(L61,LEFT(L61,SEARCH(",",L61)),""))),""),SEARCH(",",SUBSTITUTE(SUBSTITUTE(L61,LEFT(L61,SEARCH(",",L61)),""),LEFT(SUBSTITUTE(L61,LEFT(L61,SEARCH(",",L61)),""),SEARCH(",",SUBSTITUTE(L61,LEFT(L61,SEARCH(",",L61)),""))),""))),""),SEARCH(")",SUBSTITUTE(SUBSTITUTE(SUBSTITUTE(L61,LEFT(L61,SEARCH(",",L61)),""),LEFT(SUBSTITUTE(L61,LEFT(L61,SEARCH(",",L61)),""),SEARCH(",",SUBSTITUTE(L61,LEFT(L61,SEARCH(",",L61)),""))),""),LEFT(SUBSTITUTE(SUBSTITUTE(L61,LEFT(L61,SEARCH(",",L61)),""),LEFT(SUBSTITUTE(L61,LEFT(L61,SEARCH(",",L61)),""),SEARCH(",",SUBSTITUTE(L61,LEFT(L61,SEARCH(",",L61)),""))),""),SEARCH(",",SUBSTITUTE(SUBSTITUTE(L61,LEFT(L61,SEARCH(",",L61)),""),LEFT(SUBSTITUTE(L61,LEFT(L61,SEARCH(",",L61)),""),SEARCH(",",SUBSTITUTE(L61,LEFT(L61,SEARCH(",",L61)),""))),""))),""))),LEFT(LEFT(SUBSTITUTE(SUBSTITUTE(SUBSTITUTE(L61,LEFT(L61,SEARCH(",",L61)),""),LEFT(SUBSTITUTE(L61,LEFT(L61,SEARCH(",",L61)),""),SEARCH(",",SUBSTITUTE(L61,LEFT(L61,SEARCH(",",L61)),""))),""),LEFT(SUBSTITUTE(SUBSTITUTE(L61,LEFT(L61,SEARCH(",",L61)),""),LEFT(SUBSTITUTE(L61,LEFT(L61,SEARCH(",",L61)),""),SEARCH(",",SUBSTITUTE(L61,LEFT(L61,SEARCH(",",L61)),""))),""),SEARCH(",",SUBSTITUTE(SUBSTITUTE(L61,LEFT(L61,SEARCH(",",L61)),""),LEFT(SUBSTITUTE(L61,LEFT(L61,SEARCH(",",L61)),""),SEARCH(",",SUBSTITUTE(L61,LEFT(L61,SEARCH(",",L61)),""))),""))),""),SEARCH(")",SUBSTITUTE(SUBSTITUTE(SUBSTITUTE(L61,LEFT(L61,SEARCH(",",L61)),""),LEFT(SUBSTITUTE(L61,LEFT(L61,SEARCH(",",L61)),""),SEARCH(",",SUBSTITUTE(L61,LEFT(L61,SEARCH(",",L61)),""))),""),LEFT(SUBSTITUTE(SUBSTITUTE(L61,LEFT(L61,SEARCH(",",L61)),""),LEFT(SUBSTITUTE(L61,LEFT(L61,SEARCH(",",L61)),""),SEARCH(",",SUBSTITUTE(L61,LEFT(L61,SEARCH(",",L61)),""))),""),SEARCH(",",SUBSTITUTE(SUBSTITUTE(L61,LEFT(L61,SEARCH(",",L61)),""),LEFT(SUBSTITUTE(L61,LEFT(L61,SEARCH(",",L61)),""),SEARCH(",",SUBSTITUTE(L61,LEFT(L61,SEARCH(",",L61)),""))),""))),""))),SEARCH("'",LEFT(SUBSTITUTE(SUBSTITUTE(SUBSTITUTE(L61,LEFT(L61,SEARCH(",",L61)),""),LEFT(SUBSTITUTE(L61,LEFT(L61,SEARCH(",",L61)),""),SEARCH(",",SUBSTITUTE(L61,LEFT(L61,SEARCH(",",L61)),""))),""),LEFT(SUBSTITUTE(SUBSTITUTE(L61,LEFT(L61,SEARCH(",",L61)),""),LEFT(SUBSTITUTE(L61,LEFT(L61,SEARCH(",",L61)),""),SEARCH(",",SUBSTITUTE(L61,LEFT(L61,SEARCH(",",L61)),""))),""),SEARCH(",",SUBSTITUTE(SUBSTITUTE(L61,LEFT(L61,SEARCH(",",L61)),""),LEFT(SUBSTITUTE(L61,LEFT(L61,SEARCH(",",L61)),""),SEARCH(",",SUBSTITUTE(L61,LEFT(L61,SEARCH(",",L61)),""))),""))),""),SEARCH(")",SUBSTITUTE(SUBSTITUTE(SUBSTITUTE(L61,LEFT(L61,SEARCH(",",L61)),""),LEFT(SUBSTITUTE(L61,LEFT(L61,SEARCH(",",L61)),""),SEARCH(",",SUBSTITUTE(L61,LEFT(L61,SEARCH(",",L61)),""))),""),LEFT(SUBSTITUTE(SUBSTITUTE(L61,LEFT(L61,SEARCH(",",L61)),""),LEFT(SUBSTITUTE(L61,LEFT(L61,SEARCH(",",L61)),""),SEARCH(",",SUBSTITUTE(L61,LEFT(L61,SEARCH(",",L61)),""))),""),SEARCH(",",SUBSTITUTE(SUBSTITUTE(L61,LEFT(L61,SEARCH(",",L61)),""),LEFT(SUBSTITUTE(L61,LEFT(L61,SEARCH(",",L61)),""),SEARCH(",",SUBSTITUTE(L61,LEFT(L61,SEARCH(",",L61)),""))),""))),""))))),""),")",""),VLOOKUP(L61,Breachs!B:D,3,FALSE)),IF(ISNUMBER(FIND(")",L61)),"20"&amp;SUBSTITUTE(SUBSTITUTE(LEFT(SUBSTITUTE(SUBSTITUTE(SUBSTITUTE(L61,LEFT(L61,SEARCH(",",L61)),""),LEFT(SUBSTITUTE(L61,LEFT(L61,SEARCH(",",L61)),""),SEARCH(",",SUBSTITUTE(L61,LEFT(L61,SEARCH(",",L61)),""))),""),LEFT(SUBSTITUTE(SUBSTITUTE(L61,LEFT(L61,SEARCH(",",L61)),""),LEFT(SUBSTITUTE(L61,LEFT(L61,SEARCH(",",L61)),""),SEARCH(",",SUBSTITUTE(L61,LEFT(L61,SEARCH(",",L61)),""))),""),SEARCH(",",SUBSTITUTE(SUBSTITUTE(L61,LEFT(L61,SEARCH(",",L61)),""),LEFT(SUBSTITUTE(L61,LEFT(L61,SEARCH(",",L61)),""),SEARCH(",",SUBSTITUTE(L61,LEFT(L61,SEARCH(",",L61)),""))),""))),""),SEARCH(")",SUBSTITUTE(SUBSTITUTE(SUBSTITUTE(L61,LEFT(L61,SEARCH(",",L61)),""),LEFT(SUBSTITUTE(L61,LEFT(L61,SEARCH(",",L61)),""),SEARCH(",",SUBSTITUTE(L61,LEFT(L61,SEARCH(",",L61)),""))),""),LEFT(SUBSTITUTE(SUBSTITUTE(L61,LEFT(L61,SEARCH(",",L61)),""),LEFT(SUBSTITUTE(L61,LEFT(L61,SEARCH(",",L61)),""),SEARCH(",",SUBSTITUTE(L61,LEFT(L61,SEARCH(",",L61)),""))),""),SEARCH(",",SUBSTITUTE(SUBSTITUTE(L61,LEFT(L61,SEARCH(",",L61)),""),LEFT(SUBSTITUTE(L61,LEFT(L61,SEARCH(",",L61)),""),SEARCH(",",SUBSTITUTE(L61,LEFT(L61,SEARCH(",",L61)),""))),""))),""))),LEFT(LEFT(SUBSTITUTE(SUBSTITUTE(SUBSTITUTE(L61,LEFT(L61,SEARCH(",",L61)),""),LEFT(SUBSTITUTE(L61,LEFT(L61,SEARCH(",",L61)),""),SEARCH(",",SUBSTITUTE(L61,LEFT(L61,SEARCH(",",L61)),""))),""),LEFT(SUBSTITUTE(SUBSTITUTE(L61,LEFT(L61,SEARCH(",",L61)),""),LEFT(SUBSTITUTE(L61,LEFT(L61,SEARCH(",",L61)),""),SEARCH(",",SUBSTITUTE(L61,LEFT(L61,SEARCH(",",L61)),""))),""),SEARCH(",",SUBSTITUTE(SUBSTITUTE(L61,LEFT(L61,SEARCH(",",L61)),""),LEFT(SUBSTITUTE(L61,LEFT(L61,SEARCH(",",L61)),""),SEARCH(",",SUBSTITUTE(L61,LEFT(L61,SEARCH(",",L61)),""))),""))),""),SEARCH(")",SUBSTITUTE(SUBSTITUTE(SUBSTITUTE(L61,LEFT(L61,SEARCH(",",L61)),""),LEFT(SUBSTITUTE(L61,LEFT(L61,SEARCH(",",L61)),""),SEARCH(",",SUBSTITUTE(L61,LEFT(L61,SEARCH(",",L61)),""))),""),LEFT(SUBSTITUTE(SUBSTITUTE(L61,LEFT(L61,SEARCH(",",L61)),""),LEFT(SUBSTITUTE(L61,LEFT(L61,SEARCH(",",L61)),""),SEARCH(",",SUBSTITUTE(L61,LEFT(L61,SEARCH(",",L61)),""))),""),SEARCH(",",SUBSTITUTE(SUBSTITUTE(L61,LEFT(L61,SEARCH(",",L61)),""),LEFT(SUBSTITUTE(L61,LEFT(L61,SEARCH(",",L61)),""),SEARCH(",",SUBSTITUTE(L61,LEFT(L61,SEARCH(",",L61)),""))),""))),""))),SEARCH("'",LEFT(SUBSTITUTE(SUBSTITUTE(SUBSTITUTE(L61,LEFT(L61,SEARCH(",",L61)),""),LEFT(SUBSTITUTE(L61,LEFT(L61,SEARCH(",",L61)),""),SEARCH(",",SUBSTITUTE(L61,LEFT(L61,SEARCH(",",L61)),""))),""),LEFT(SUBSTITUTE(SUBSTITUTE(L61,LEFT(L61,SEARCH(",",L61)),""),LEFT(SUBSTITUTE(L61,LEFT(L61,SEARCH(",",L61)),""),SEARCH(",",SUBSTITUTE(L61,LEFT(L61,SEARCH(",",L61)),""))),""),SEARCH(",",SUBSTITUTE(SUBSTITUTE(L61,LEFT(L61,SEARCH(",",L61)),""),LEFT(SUBSTITUTE(L61,LEFT(L61,SEARCH(",",L61)),""),SEARCH(",",SUBSTITUTE(L61,LEFT(L61,SEARCH(",",L61)),""))),""))),""),SEARCH(")",SUBSTITUTE(SUBSTITUTE(SUBSTITUTE(L61,LEFT(L61,SEARCH(",",L61)),""),LEFT(SUBSTITUTE(L61,LEFT(L61,SEARCH(",",L61)),""),SEARCH(",",SUBSTITUTE(L61,LEFT(L61,SEARCH(",",L61)),""))),""),LEFT(SUBSTITUTE(SUBSTITUTE(L61,LEFT(L61,SEARCH(",",L61)),""),LEFT(SUBSTITUTE(L61,LEFT(L61,SEARCH(",",L61)),""),SEARCH(",",SUBSTITUTE(L61,LEFT(L61,SEARCH(",",L61)),""))),""),SEARCH(",",SUBSTITUTE(SUBSTITUTE(L61,LEFT(L61,SEARCH(",",L61)),""),LEFT(SUBSTITUTE(L61,LEFT(L61,SEARCH(",",L61)),""),SEARCH(",",SUBSTITUTE(L61,LEFT(L61,SEARCH(",",L61)),""))),""))),""))))),""),")",""),VLOOKUP(L61,Breachs!B:D,3,FALSE))))</f>
        <v/>
      </c>
      <c r="R61" s="108" t="str">
        <f>IF(G61=5,IF(ISNUMBER(FIND(")",M61)),"20"&amp;SUBSTITUTE(SUBSTITUTE(LEFT(SUBSTITUTE(SUBSTITUTE(SUBSTITUTE(S61,LEFT(S61,SEARCH(",",S61)),""),LEFT(SUBSTITUTE(S61,LEFT(S61,SEARCH(",",S61)),""),SEARCH(",",SUBSTITUTE(S61,LEFT(S61,SEARCH(",",S61)),""))),""),LEFT(SUBSTITUTE(SUBSTITUTE(S61,LEFT(S61,SEARCH(",",S61)),""),LEFT(SUBSTITUTE(S61,LEFT(S61,SEARCH(",",S61)),""),SEARCH(",",SUBSTITUTE(S61,LEFT(S61,SEARCH(",",S61)),""))),""),SEARCH(",",SUBSTITUTE(SUBSTITUTE(S61,LEFT(S61,SEARCH(",",S61)),""),LEFT(SUBSTITUTE(S61,LEFT(S61,SEARCH(",",S61)),""),SEARCH(",",SUBSTITUTE(S61,LEFT(S61,SEARCH(",",S61)),""))),""))),""),SEARCH(")",SUBSTITUTE(SUBSTITUTE(SUBSTITUTE(S61,LEFT(S61,SEARCH(",",S61)),""),LEFT(SUBSTITUTE(S61,LEFT(S61,SEARCH(",",S61)),""),SEARCH(",",SUBSTITUTE(S61,LEFT(S61,SEARCH(",",S61)),""))),""),LEFT(SUBSTITUTE(SUBSTITUTE(S61,LEFT(S61,SEARCH(",",S61)),""),LEFT(SUBSTITUTE(S61,LEFT(S61,SEARCH(",",S61)),""),SEARCH(",",SUBSTITUTE(S61,LEFT(S61,SEARCH(",",S61)),""))),""),SEARCH(",",SUBSTITUTE(SUBSTITUTE(S61,LEFT(S61,SEARCH(",",S61)),""),LEFT(SUBSTITUTE(S61,LEFT(S61,SEARCH(",",S61)),""),SEARCH(",",SUBSTITUTE(S61,LEFT(S61,SEARCH(",",S61)),""))),""))),""))),LEFT(LEFT(SUBSTITUTE(SUBSTITUTE(SUBSTITUTE(S61,LEFT(S61,SEARCH(",",S61)),""),LEFT(SUBSTITUTE(S61,LEFT(S61,SEARCH(",",S61)),""),SEARCH(",",SUBSTITUTE(S61,LEFT(S61,SEARCH(",",S61)),""))),""),LEFT(SUBSTITUTE(SUBSTITUTE(S61,LEFT(S61,SEARCH(",",S61)),""),LEFT(SUBSTITUTE(S61,LEFT(S61,SEARCH(",",S61)),""),SEARCH(",",SUBSTITUTE(S61,LEFT(S61,SEARCH(",",S61)),""))),""),SEARCH(",",SUBSTITUTE(SUBSTITUTE(S61,LEFT(S61,SEARCH(",",S61)),""),LEFT(SUBSTITUTE(S61,LEFT(S61,SEARCH(",",S61)),""),SEARCH(",",SUBSTITUTE(S61,LEFT(S61,SEARCH(",",S61)),""))),""))),""),SEARCH(")",SUBSTITUTE(SUBSTITUTE(SUBSTITUTE(S61,LEFT(S61,SEARCH(",",S61)),""),LEFT(SUBSTITUTE(S61,LEFT(S61,SEARCH(",",S61)),""),SEARCH(",",SUBSTITUTE(S61,LEFT(S61,SEARCH(",",S61)),""))),""),LEFT(SUBSTITUTE(SUBSTITUTE(S61,LEFT(S61,SEARCH(",",S61)),""),LEFT(SUBSTITUTE(S61,LEFT(S61,SEARCH(",",S61)),""),SEARCH(",",SUBSTITUTE(S61,LEFT(S61,SEARCH(",",S61)),""))),""),SEARCH(",",SUBSTITUTE(SUBSTITUTE(S61,LEFT(S61,SEARCH(",",S61)),""),LEFT(SUBSTITUTE(S61,LEFT(S61,SEARCH(",",S61)),""),SEARCH(",",SUBSTITUTE(S61,LEFT(S61,SEARCH(",",S61)),""))),""))),""))),SEARCH("'",LEFT(SUBSTITUTE(SUBSTITUTE(SUBSTITUTE(S61,LEFT(S61,SEARCH(",",S61)),""),LEFT(SUBSTITUTE(S61,LEFT(S61,SEARCH(",",S61)),""),SEARCH(",",SUBSTITUTE(S61,LEFT(S61,SEARCH(",",S61)),""))),""),LEFT(SUBSTITUTE(SUBSTITUTE(S61,LEFT(S61,SEARCH(",",S61)),""),LEFT(SUBSTITUTE(S61,LEFT(S61,SEARCH(",",S61)),""),SEARCH(",",SUBSTITUTE(S61,LEFT(S61,SEARCH(",",S61)),""))),""),SEARCH(",",SUBSTITUTE(SUBSTITUTE(S61,LEFT(S61,SEARCH(",",S61)),""),LEFT(SUBSTITUTE(S61,LEFT(S61,SEARCH(",",S61)),""),SEARCH(",",SUBSTITUTE(S61,LEFT(S61,SEARCH(",",S61)),""))),""))),""),SEARCH(")",SUBSTITUTE(SUBSTITUTE(SUBSTITUTE(S61,LEFT(S61,SEARCH(",",S61)),""),LEFT(SUBSTITUTE(S61,LEFT(S61,SEARCH(",",S61)),""),SEARCH(",",SUBSTITUTE(S61,LEFT(S61,SEARCH(",",S61)),""))),""),LEFT(SUBSTITUTE(SUBSTITUTE(S61,LEFT(S61,SEARCH(",",S61)),""),LEFT(SUBSTITUTE(S61,LEFT(S61,SEARCH(",",S61)),""),SEARCH(",",SUBSTITUTE(S61,LEFT(S61,SEARCH(",",S61)),""))),""),SEARCH(",",SUBSTITUTE(SUBSTITUTE(S61,LEFT(S61,SEARCH(",",S61)),""),LEFT(SUBSTITUTE(S61,LEFT(S61,SEARCH(",",S61)),""),SEARCH(",",SUBSTITUTE(S61,LEFT(S61,SEARCH(",",S61)),""))),""))),""))))),""),")",""),VLOOKUP(M61,Breachs!B:D,3,FALSE)),"")</f>
        <v/>
      </c>
      <c r="S61" s="108" t="e">
        <f t="shared" si="14"/>
        <v>#VALUE!</v>
      </c>
      <c r="T61" s="108" t="str">
        <f>IF(F61="","",IF(ISNUMBER(FIND("'",I61)),VLOOKUP(SUBSTITUTE(RIGHT(LEFT(I61,SEARCH("'",I61)),5)," '",""),Breachs!P:Q,2,FALSE),VLOOKUP(I61,Breachs!B:D,2,FALSE)))</f>
        <v>Outubro</v>
      </c>
      <c r="U61" s="108" t="str">
        <f>IF(G61&lt;2,"",IF(ISNUMBER(FIND("'",J61)),VLOOKUP(SUBSTITUTE(RIGHT(LEFT(J61,SEARCH("'",J61)),5)," '",""),Breachs!P:Q,2,FALSE),VLOOKUP(J61,Breachs!B:D,2,FALSE)))</f>
        <v>Janeiro</v>
      </c>
      <c r="V61" s="107" t="str">
        <f>IF(G61&lt;3,"",IF(ISNUMBER(FIND("'",K61)),VLOOKUP(SUBSTITUTE(RIGHT(LEFT(K61,SEARCH("'",K61)),5)," '",""),Breachs!P:Q,2,FALSE),VLOOKUP(K61,Breachs!B:D,2,FALSE)))</f>
        <v/>
      </c>
      <c r="W61" s="107" t="str">
        <f>IF(G61&lt;4,"",IF(ISNUMBER(FIND("'",L61)),VLOOKUP(SUBSTITUTE(RIGHT(LEFT(L61,SEARCH("'",L61)),5)," '",""),Breachs!P:Q,2,FALSE),VLOOKUP(L61,Breachs!B:D,2,FALSE)))</f>
        <v/>
      </c>
      <c r="X61" s="107" t="str">
        <f>IF(G61&lt;5,"",IF(ISNUMBER(FIND("'",M61)),VLOOKUP(SUBSTITUTE(RIGHT(LEFT(M61,SEARCH("'",M61)),5)," '",""),Breachs!P:Q,2,FALSE),VLOOKUP(M61,Breachs!B:D,2,FALSE)))</f>
        <v/>
      </c>
      <c r="Y61" s="34" t="str">
        <f>IFERROR(VLOOKUP(B61,BGU!A:B,2),"")</f>
        <v>ISABEL CRISTINA COSTA DE MENEZES</v>
      </c>
      <c r="Z61" s="34" t="str">
        <f>TEXT(IFERROR(VLOOKUP(B61,BGU!A:C,3),""),"0000-000-000-0000")</f>
        <v>0010-067-020-1100</v>
      </c>
      <c r="AA61" s="34" t="str">
        <f t="shared" si="15"/>
        <v>0010</v>
      </c>
      <c r="AB61" s="34" t="str">
        <f>IFERROR(VLOOKUP(B61,BGU!A:F,6),"")</f>
        <v>00011</v>
      </c>
      <c r="AC61" s="34" t="str">
        <f>IFERROR(VLOOKUP(B61,BGU!A:G,7),"")</f>
        <v>ANALISTA</v>
      </c>
      <c r="AD61" s="34" t="str">
        <f t="shared" si="16"/>
        <v>067</v>
      </c>
    </row>
    <row r="62" spans="1:30" ht="15" customHeight="1" x14ac:dyDescent="0.25">
      <c r="A62" s="33" t="s">
        <v>333</v>
      </c>
      <c r="B62" s="34" t="s">
        <v>331</v>
      </c>
      <c r="C62" s="33" t="s">
        <v>144</v>
      </c>
      <c r="D62" s="34"/>
      <c r="E62" s="34"/>
      <c r="F62" s="33" t="s">
        <v>22</v>
      </c>
      <c r="G62" s="31">
        <f t="shared" si="10"/>
        <v>1</v>
      </c>
      <c r="H62" s="31" t="b">
        <f t="shared" si="7"/>
        <v>0</v>
      </c>
      <c r="I62" s="105" t="str">
        <f t="shared" si="8"/>
        <v>Adobe</v>
      </c>
      <c r="J62" s="105" t="str">
        <f t="shared" si="17"/>
        <v/>
      </c>
      <c r="K62" s="106" t="str">
        <f t="shared" si="11"/>
        <v/>
      </c>
      <c r="L62" s="106" t="str">
        <f t="shared" si="12"/>
        <v/>
      </c>
      <c r="M62" s="105" t="str">
        <f t="shared" si="13"/>
        <v/>
      </c>
      <c r="N62" s="107">
        <f>IF(F62="","",IF(ISNUMBER(FIND(")",I62)),"20"&amp;SUBSTITUTE(RIGHT(SUBSTITUTE(LEFT(F62,SEARCH(")",F62)),LEFT(LEFT(F62,SEARCH(")",F62)),SEARCH("(",LEFT(F62,SEARCH(")",F62)))),""),3),")",""),VLOOKUP(I62,Breachs!B:D,3,FALSE)))</f>
        <v>2013</v>
      </c>
      <c r="O62" s="108" t="str">
        <f>IF(G62&lt;2,"",IF(G62&gt;2,IF(ISNUMBER(FIND(")",J62)),"20"&amp;SUBSTITUTE(SUBSTITUTE(LEFT(LEFT(SUBSTITUTE(F62,LEFT(F62,SEARCH(",",F62)),""),SEARCH(",",SUBSTITUTE(F62,LEFT(F62,SEARCH(",",F62)),""))),SEARCH(")",LEFT(SUBSTITUTE(F62,LEFT(F62,SEARCH(",",F62)),""),SEARCH(",",SUBSTITUTE(F62,LEFT(F62,SEARCH(",",F62)),""))))),LEFT(LEFT(LEFT(SUBSTITUTE(F62,LEFT(F62,SEARCH(",",F62)),""),SEARCH(",",SUBSTITUTE(F62,LEFT(F62,SEARCH(",",F62)),""))),SEARCH(")",LEFT(SUBSTITUTE(F62,LEFT(F62,SEARCH(",",F62)),""),SEARCH(",",SUBSTITUTE(F62,LEFT(F62,SEARCH(",",F62)),""))))),SEARCH("'",LEFT(LEFT(SUBSTITUTE(F62,LEFT(F62,SEARCH(",",F62)),""),SEARCH(",",SUBSTITUTE(F62,LEFT(F62,SEARCH(",",F62)),""))),SEARCH(")",LEFT(SUBSTITUTE(F62,LEFT(F62,SEARCH(",",F62)),""),SEARCH(",",SUBSTITUTE(F62,LEFT(F62,SEARCH(",",F62)),""))))))),""),")",""),VLOOKUP(J62,Breachs!B:D,3,FALSE)),IF(ISNUMBER(FIND(")",J62)),"20"&amp;SUBSTITUTE(LEFT(SUBSTITUTE(SUBSTITUTE(F62,LEFT(F62,SEARCH(",",F62)),""),LEFT(SUBSTITUTE(F62,LEFT(F62,SEARCH(",",F62)),""),SEARCH("'",SUBSTITUTE(F62,LEFT(F62,SEARCH(",",F62)),""))),""),SEARCH(")",SUBSTITUTE(SUBSTITUTE(F62,LEFT(F62,SEARCH(",",F62)),""),LEFT(SUBSTITUTE(F62,LEFT(F62,SEARCH(",",F62)),""),SEARCH("'",SUBSTITUTE(F62,LEFT(F62,SEARCH(",",F62)),""))),""))),")",""),VLOOKUP(J62,Breachs!B:D,3,FALSE))))</f>
        <v/>
      </c>
      <c r="P62" s="108" t="str">
        <f>IF(G62&lt;3,"",IF(G62&gt;3,IF(ISNUMBER(FIND(")",K62)),"20"&amp;SUBSTITUTE(SUBSTITUTE(LEFT(LEFT(SUBSTITUTE(SUBSTITUTE(F62,LEFT(F62,SEARCH(",",F62)),""),LEFT(SUBSTITUTE(F62,LEFT(F62,SEARCH(",",F62)),""),SEARCH(",",SUBSTITUTE(F62,LEFT(F62,SEARCH(",",F62)),""))),""),SEARCH(",",SUBSTITUTE(SUBSTITUTE(F62,LEFT(F62,SEARCH(",",F62)),""),LEFT(SUBSTITUTE(F62,LEFT(F62,SEARCH(",",F62)),""),SEARCH(",",SUBSTITUTE(F62,LEFT(F62,SEARCH(",",F62)),""))),""))),SEARCH(")",LEFT(SUBSTITUTE(SUBSTITUTE(F62,LEFT(F62,SEARCH(",",F62)),""),LEFT(SUBSTITUTE(F62,LEFT(F62,SEARCH(",",F62)),""),SEARCH(",",SUBSTITUTE(F62,LEFT(F62,SEARCH(",",F62)),""))),""),SEARCH(",",SUBSTITUTE(SUBSTITUTE(F62,LEFT(F62,SEARCH(",",F62)),""),LEFT(SUBSTITUTE(F62,LEFT(F62,SEARCH(",",F62)),""),SEARCH(",",SUBSTITUTE(F62,LEFT(F62,SEARCH(",",F62)),""))),""))))),LEFT(LEFT(LEFT(SUBSTITUTE(SUBSTITUTE(F62,LEFT(F62,SEARCH(",",F62)),""),LEFT(SUBSTITUTE(F62,LEFT(F62,SEARCH(",",F62)),""),SEARCH(",",SUBSTITUTE(F62,LEFT(F62,SEARCH(",",F62)),""))),""),SEARCH(",",SUBSTITUTE(SUBSTITUTE(F62,LEFT(F62,SEARCH(",",F62)),""),LEFT(SUBSTITUTE(F62,LEFT(F62,SEARCH(",",F62)),""),SEARCH(",",SUBSTITUTE(F62,LEFT(F62,SEARCH(",",F62)),""))),""))),SEARCH(")",LEFT(SUBSTITUTE(SUBSTITUTE(F62,LEFT(F62,SEARCH(",",F62)),""),LEFT(SUBSTITUTE(F62,LEFT(F62,SEARCH(",",F62)),""),SEARCH(",",SUBSTITUTE(F62,LEFT(F62,SEARCH(",",F62)),""))),""),SEARCH(",",SUBSTITUTE(SUBSTITUTE(F62,LEFT(F62,SEARCH(",",F62)),""),LEFT(SUBSTITUTE(F62,LEFT(F62,SEARCH(",",F62)),""),SEARCH(",",SUBSTITUTE(F62,LEFT(F62,SEARCH(",",F62)),""))),""))))),SEARCH("'",LEFT(LEFT(SUBSTITUTE(SUBSTITUTE(F62,LEFT(F62,SEARCH(",",F62)),""),LEFT(SUBSTITUTE(F62,LEFT(F62,SEARCH(",",F62)),""),SEARCH(",",SUBSTITUTE(F62,LEFT(F62,SEARCH(",",F62)),""))),""),SEARCH(",",SUBSTITUTE(SUBSTITUTE(F62,LEFT(F62,SEARCH(",",F62)),""),LEFT(SUBSTITUTE(F62,LEFT(F62,SEARCH(",",F62)),""),SEARCH(",",SUBSTITUTE(F62,LEFT(F62,SEARCH(",",F62)),""))),""))),SEARCH(")",LEFT(SUBSTITUTE(SUBSTITUTE(F62,LEFT(F62,SEARCH(",",F62)),""),LEFT(SUBSTITUTE(F62,LEFT(F62,SEARCH(",",F62)),""),SEARCH(",",SUBSTITUTE(F62,LEFT(F62,SEARCH(",",F62)),""))),""),SEARCH(",",SUBSTITUTE(SUBSTITUTE(F62,LEFT(F62,SEARCH(",",F62)),""),LEFT(SUBSTITUTE(F62,LEFT(F62,SEARCH(",",F62)),""),SEARCH(",",SUBSTITUTE(F62,LEFT(F62,SEARCH(",",F62)),""))),""))))))),""),")",""),VLOOKUP(K62,Breachs!B:D,3,FALSE)),IF(ISNUMBER(FIND(")",K62)),"20"&amp;SUBSTITUTE(SUBSTITUTE(LEFT(SUBSTITUTE(SUBSTITUTE(F62,LEFT(F62,SEARCH(",",F62)),""),LEFT(SUBSTITUTE(F62,LEFT(F62,SEARCH(",",F62)),""),SEARCH(",",SUBSTITUTE(F62,LEFT(F62,SEARCH(",",F62)),""))),""),SEARCH(")",SUBSTITUTE(SUBSTITUTE(F62,LEFT(F62,SEARCH(",",F62)),""),LEFT(SUBSTITUTE(F62,LEFT(F62,SEARCH(",",F62)),""),SEARCH(",",SUBSTITUTE(F62,LEFT(F62,SEARCH(",",F62)),""))),""))),LEFT(LEFT(SUBSTITUTE(SUBSTITUTE(F62,LEFT(F62,SEARCH(",",F62)),""),LEFT(SUBSTITUTE(F62,LEFT(F62,SEARCH(",",F62)),""),SEARCH(",",SUBSTITUTE(F62,LEFT(F62,SEARCH(",",F62)),""))),""),SEARCH(")",SUBSTITUTE(SUBSTITUTE(F62,LEFT(F62,SEARCH(",",F62)),""),LEFT(SUBSTITUTE(F62,LEFT(F62,SEARCH(",",F62)),""),SEARCH(",",SUBSTITUTE(F62,LEFT(F62,SEARCH(",",F62)),""))),""))),SEARCH("'",LEFT(SUBSTITUTE(SUBSTITUTE(F62,LEFT(F62,SEARCH(",",F62)),""),LEFT(SUBSTITUTE(F62,LEFT(F62,SEARCH(",",F62)),""),SEARCH(",",SUBSTITUTE(F62,LEFT(F62,SEARCH(",",F62)),""))),""),SEARCH(")",SUBSTITUTE(SUBSTITUTE(F62,LEFT(F62,SEARCH(",",F62)),""),LEFT(SUBSTITUTE(F62,LEFT(F62,SEARCH(",",F62)),""),SEARCH(",",SUBSTITUTE(F62,LEFT(F62,SEARCH(",",F62)),""))),""))))),""),")",""),VLOOKUP(K62,Breachs!B:D,3,FALSE))))</f>
        <v/>
      </c>
      <c r="Q62" s="108" t="str">
        <f>IF(G62&lt;4,"",IF(G62&gt;4,IF(ISNUMBER(FIND(")",L62)),"20"&amp;SUBSTITUTE(SUBSTITUTE(LEFT(SUBSTITUTE(SUBSTITUTE(SUBSTITUTE(L62,LEFT(L62,SEARCH(",",L62)),""),LEFT(SUBSTITUTE(L62,LEFT(L62,SEARCH(",",L62)),""),SEARCH(",",SUBSTITUTE(L62,LEFT(L62,SEARCH(",",L62)),""))),""),LEFT(SUBSTITUTE(SUBSTITUTE(L62,LEFT(L62,SEARCH(",",L62)),""),LEFT(SUBSTITUTE(L62,LEFT(L62,SEARCH(",",L62)),""),SEARCH(",",SUBSTITUTE(L62,LEFT(L62,SEARCH(",",L62)),""))),""),SEARCH(",",SUBSTITUTE(SUBSTITUTE(L62,LEFT(L62,SEARCH(",",L62)),""),LEFT(SUBSTITUTE(L62,LEFT(L62,SEARCH(",",L62)),""),SEARCH(",",SUBSTITUTE(L62,LEFT(L62,SEARCH(",",L62)),""))),""))),""),SEARCH(")",SUBSTITUTE(SUBSTITUTE(SUBSTITUTE(L62,LEFT(L62,SEARCH(",",L62)),""),LEFT(SUBSTITUTE(L62,LEFT(L62,SEARCH(",",L62)),""),SEARCH(",",SUBSTITUTE(L62,LEFT(L62,SEARCH(",",L62)),""))),""),LEFT(SUBSTITUTE(SUBSTITUTE(L62,LEFT(L62,SEARCH(",",L62)),""),LEFT(SUBSTITUTE(L62,LEFT(L62,SEARCH(",",L62)),""),SEARCH(",",SUBSTITUTE(L62,LEFT(L62,SEARCH(",",L62)),""))),""),SEARCH(",",SUBSTITUTE(SUBSTITUTE(L62,LEFT(L62,SEARCH(",",L62)),""),LEFT(SUBSTITUTE(L62,LEFT(L62,SEARCH(",",L62)),""),SEARCH(",",SUBSTITUTE(L62,LEFT(L62,SEARCH(",",L62)),""))),""))),""))),LEFT(LEFT(SUBSTITUTE(SUBSTITUTE(SUBSTITUTE(L62,LEFT(L62,SEARCH(",",L62)),""),LEFT(SUBSTITUTE(L62,LEFT(L62,SEARCH(",",L62)),""),SEARCH(",",SUBSTITUTE(L62,LEFT(L62,SEARCH(",",L62)),""))),""),LEFT(SUBSTITUTE(SUBSTITUTE(L62,LEFT(L62,SEARCH(",",L62)),""),LEFT(SUBSTITUTE(L62,LEFT(L62,SEARCH(",",L62)),""),SEARCH(",",SUBSTITUTE(L62,LEFT(L62,SEARCH(",",L62)),""))),""),SEARCH(",",SUBSTITUTE(SUBSTITUTE(L62,LEFT(L62,SEARCH(",",L62)),""),LEFT(SUBSTITUTE(L62,LEFT(L62,SEARCH(",",L62)),""),SEARCH(",",SUBSTITUTE(L62,LEFT(L62,SEARCH(",",L62)),""))),""))),""),SEARCH(")",SUBSTITUTE(SUBSTITUTE(SUBSTITUTE(L62,LEFT(L62,SEARCH(",",L62)),""),LEFT(SUBSTITUTE(L62,LEFT(L62,SEARCH(",",L62)),""),SEARCH(",",SUBSTITUTE(L62,LEFT(L62,SEARCH(",",L62)),""))),""),LEFT(SUBSTITUTE(SUBSTITUTE(L62,LEFT(L62,SEARCH(",",L62)),""),LEFT(SUBSTITUTE(L62,LEFT(L62,SEARCH(",",L62)),""),SEARCH(",",SUBSTITUTE(L62,LEFT(L62,SEARCH(",",L62)),""))),""),SEARCH(",",SUBSTITUTE(SUBSTITUTE(L62,LEFT(L62,SEARCH(",",L62)),""),LEFT(SUBSTITUTE(L62,LEFT(L62,SEARCH(",",L62)),""),SEARCH(",",SUBSTITUTE(L62,LEFT(L62,SEARCH(",",L62)),""))),""))),""))),SEARCH("'",LEFT(SUBSTITUTE(SUBSTITUTE(SUBSTITUTE(L62,LEFT(L62,SEARCH(",",L62)),""),LEFT(SUBSTITUTE(L62,LEFT(L62,SEARCH(",",L62)),""),SEARCH(",",SUBSTITUTE(L62,LEFT(L62,SEARCH(",",L62)),""))),""),LEFT(SUBSTITUTE(SUBSTITUTE(L62,LEFT(L62,SEARCH(",",L62)),""),LEFT(SUBSTITUTE(L62,LEFT(L62,SEARCH(",",L62)),""),SEARCH(",",SUBSTITUTE(L62,LEFT(L62,SEARCH(",",L62)),""))),""),SEARCH(",",SUBSTITUTE(SUBSTITUTE(L62,LEFT(L62,SEARCH(",",L62)),""),LEFT(SUBSTITUTE(L62,LEFT(L62,SEARCH(",",L62)),""),SEARCH(",",SUBSTITUTE(L62,LEFT(L62,SEARCH(",",L62)),""))),""))),""),SEARCH(")",SUBSTITUTE(SUBSTITUTE(SUBSTITUTE(L62,LEFT(L62,SEARCH(",",L62)),""),LEFT(SUBSTITUTE(L62,LEFT(L62,SEARCH(",",L62)),""),SEARCH(",",SUBSTITUTE(L62,LEFT(L62,SEARCH(",",L62)),""))),""),LEFT(SUBSTITUTE(SUBSTITUTE(L62,LEFT(L62,SEARCH(",",L62)),""),LEFT(SUBSTITUTE(L62,LEFT(L62,SEARCH(",",L62)),""),SEARCH(",",SUBSTITUTE(L62,LEFT(L62,SEARCH(",",L62)),""))),""),SEARCH(",",SUBSTITUTE(SUBSTITUTE(L62,LEFT(L62,SEARCH(",",L62)),""),LEFT(SUBSTITUTE(L62,LEFT(L62,SEARCH(",",L62)),""),SEARCH(",",SUBSTITUTE(L62,LEFT(L62,SEARCH(",",L62)),""))),""))),""))))),""),")",""),VLOOKUP(L62,Breachs!B:D,3,FALSE)),IF(ISNUMBER(FIND(")",L62)),"20"&amp;SUBSTITUTE(SUBSTITUTE(LEFT(SUBSTITUTE(SUBSTITUTE(SUBSTITUTE(L62,LEFT(L62,SEARCH(",",L62)),""),LEFT(SUBSTITUTE(L62,LEFT(L62,SEARCH(",",L62)),""),SEARCH(",",SUBSTITUTE(L62,LEFT(L62,SEARCH(",",L62)),""))),""),LEFT(SUBSTITUTE(SUBSTITUTE(L62,LEFT(L62,SEARCH(",",L62)),""),LEFT(SUBSTITUTE(L62,LEFT(L62,SEARCH(",",L62)),""),SEARCH(",",SUBSTITUTE(L62,LEFT(L62,SEARCH(",",L62)),""))),""),SEARCH(",",SUBSTITUTE(SUBSTITUTE(L62,LEFT(L62,SEARCH(",",L62)),""),LEFT(SUBSTITUTE(L62,LEFT(L62,SEARCH(",",L62)),""),SEARCH(",",SUBSTITUTE(L62,LEFT(L62,SEARCH(",",L62)),""))),""))),""),SEARCH(")",SUBSTITUTE(SUBSTITUTE(SUBSTITUTE(L62,LEFT(L62,SEARCH(",",L62)),""),LEFT(SUBSTITUTE(L62,LEFT(L62,SEARCH(",",L62)),""),SEARCH(",",SUBSTITUTE(L62,LEFT(L62,SEARCH(",",L62)),""))),""),LEFT(SUBSTITUTE(SUBSTITUTE(L62,LEFT(L62,SEARCH(",",L62)),""),LEFT(SUBSTITUTE(L62,LEFT(L62,SEARCH(",",L62)),""),SEARCH(",",SUBSTITUTE(L62,LEFT(L62,SEARCH(",",L62)),""))),""),SEARCH(",",SUBSTITUTE(SUBSTITUTE(L62,LEFT(L62,SEARCH(",",L62)),""),LEFT(SUBSTITUTE(L62,LEFT(L62,SEARCH(",",L62)),""),SEARCH(",",SUBSTITUTE(L62,LEFT(L62,SEARCH(",",L62)),""))),""))),""))),LEFT(LEFT(SUBSTITUTE(SUBSTITUTE(SUBSTITUTE(L62,LEFT(L62,SEARCH(",",L62)),""),LEFT(SUBSTITUTE(L62,LEFT(L62,SEARCH(",",L62)),""),SEARCH(",",SUBSTITUTE(L62,LEFT(L62,SEARCH(",",L62)),""))),""),LEFT(SUBSTITUTE(SUBSTITUTE(L62,LEFT(L62,SEARCH(",",L62)),""),LEFT(SUBSTITUTE(L62,LEFT(L62,SEARCH(",",L62)),""),SEARCH(",",SUBSTITUTE(L62,LEFT(L62,SEARCH(",",L62)),""))),""),SEARCH(",",SUBSTITUTE(SUBSTITUTE(L62,LEFT(L62,SEARCH(",",L62)),""),LEFT(SUBSTITUTE(L62,LEFT(L62,SEARCH(",",L62)),""),SEARCH(",",SUBSTITUTE(L62,LEFT(L62,SEARCH(",",L62)),""))),""))),""),SEARCH(")",SUBSTITUTE(SUBSTITUTE(SUBSTITUTE(L62,LEFT(L62,SEARCH(",",L62)),""),LEFT(SUBSTITUTE(L62,LEFT(L62,SEARCH(",",L62)),""),SEARCH(",",SUBSTITUTE(L62,LEFT(L62,SEARCH(",",L62)),""))),""),LEFT(SUBSTITUTE(SUBSTITUTE(L62,LEFT(L62,SEARCH(",",L62)),""),LEFT(SUBSTITUTE(L62,LEFT(L62,SEARCH(",",L62)),""),SEARCH(",",SUBSTITUTE(L62,LEFT(L62,SEARCH(",",L62)),""))),""),SEARCH(",",SUBSTITUTE(SUBSTITUTE(L62,LEFT(L62,SEARCH(",",L62)),""),LEFT(SUBSTITUTE(L62,LEFT(L62,SEARCH(",",L62)),""),SEARCH(",",SUBSTITUTE(L62,LEFT(L62,SEARCH(",",L62)),""))),""))),""))),SEARCH("'",LEFT(SUBSTITUTE(SUBSTITUTE(SUBSTITUTE(L62,LEFT(L62,SEARCH(",",L62)),""),LEFT(SUBSTITUTE(L62,LEFT(L62,SEARCH(",",L62)),""),SEARCH(",",SUBSTITUTE(L62,LEFT(L62,SEARCH(",",L62)),""))),""),LEFT(SUBSTITUTE(SUBSTITUTE(L62,LEFT(L62,SEARCH(",",L62)),""),LEFT(SUBSTITUTE(L62,LEFT(L62,SEARCH(",",L62)),""),SEARCH(",",SUBSTITUTE(L62,LEFT(L62,SEARCH(",",L62)),""))),""),SEARCH(",",SUBSTITUTE(SUBSTITUTE(L62,LEFT(L62,SEARCH(",",L62)),""),LEFT(SUBSTITUTE(L62,LEFT(L62,SEARCH(",",L62)),""),SEARCH(",",SUBSTITUTE(L62,LEFT(L62,SEARCH(",",L62)),""))),""))),""),SEARCH(")",SUBSTITUTE(SUBSTITUTE(SUBSTITUTE(L62,LEFT(L62,SEARCH(",",L62)),""),LEFT(SUBSTITUTE(L62,LEFT(L62,SEARCH(",",L62)),""),SEARCH(",",SUBSTITUTE(L62,LEFT(L62,SEARCH(",",L62)),""))),""),LEFT(SUBSTITUTE(SUBSTITUTE(L62,LEFT(L62,SEARCH(",",L62)),""),LEFT(SUBSTITUTE(L62,LEFT(L62,SEARCH(",",L62)),""),SEARCH(",",SUBSTITUTE(L62,LEFT(L62,SEARCH(",",L62)),""))),""),SEARCH(",",SUBSTITUTE(SUBSTITUTE(L62,LEFT(L62,SEARCH(",",L62)),""),LEFT(SUBSTITUTE(L62,LEFT(L62,SEARCH(",",L62)),""),SEARCH(",",SUBSTITUTE(L62,LEFT(L62,SEARCH(",",L62)),""))),""))),""))))),""),")",""),VLOOKUP(L62,Breachs!B:D,3,FALSE))))</f>
        <v/>
      </c>
      <c r="R62" s="108" t="str">
        <f>IF(G62=5,IF(ISNUMBER(FIND(")",M62)),"20"&amp;SUBSTITUTE(SUBSTITUTE(LEFT(SUBSTITUTE(SUBSTITUTE(SUBSTITUTE(S62,LEFT(S62,SEARCH(",",S62)),""),LEFT(SUBSTITUTE(S62,LEFT(S62,SEARCH(",",S62)),""),SEARCH(",",SUBSTITUTE(S62,LEFT(S62,SEARCH(",",S62)),""))),""),LEFT(SUBSTITUTE(SUBSTITUTE(S62,LEFT(S62,SEARCH(",",S62)),""),LEFT(SUBSTITUTE(S62,LEFT(S62,SEARCH(",",S62)),""),SEARCH(",",SUBSTITUTE(S62,LEFT(S62,SEARCH(",",S62)),""))),""),SEARCH(",",SUBSTITUTE(SUBSTITUTE(S62,LEFT(S62,SEARCH(",",S62)),""),LEFT(SUBSTITUTE(S62,LEFT(S62,SEARCH(",",S62)),""),SEARCH(",",SUBSTITUTE(S62,LEFT(S62,SEARCH(",",S62)),""))),""))),""),SEARCH(")",SUBSTITUTE(SUBSTITUTE(SUBSTITUTE(S62,LEFT(S62,SEARCH(",",S62)),""),LEFT(SUBSTITUTE(S62,LEFT(S62,SEARCH(",",S62)),""),SEARCH(",",SUBSTITUTE(S62,LEFT(S62,SEARCH(",",S62)),""))),""),LEFT(SUBSTITUTE(SUBSTITUTE(S62,LEFT(S62,SEARCH(",",S62)),""),LEFT(SUBSTITUTE(S62,LEFT(S62,SEARCH(",",S62)),""),SEARCH(",",SUBSTITUTE(S62,LEFT(S62,SEARCH(",",S62)),""))),""),SEARCH(",",SUBSTITUTE(SUBSTITUTE(S62,LEFT(S62,SEARCH(",",S62)),""),LEFT(SUBSTITUTE(S62,LEFT(S62,SEARCH(",",S62)),""),SEARCH(",",SUBSTITUTE(S62,LEFT(S62,SEARCH(",",S62)),""))),""))),""))),LEFT(LEFT(SUBSTITUTE(SUBSTITUTE(SUBSTITUTE(S62,LEFT(S62,SEARCH(",",S62)),""),LEFT(SUBSTITUTE(S62,LEFT(S62,SEARCH(",",S62)),""),SEARCH(",",SUBSTITUTE(S62,LEFT(S62,SEARCH(",",S62)),""))),""),LEFT(SUBSTITUTE(SUBSTITUTE(S62,LEFT(S62,SEARCH(",",S62)),""),LEFT(SUBSTITUTE(S62,LEFT(S62,SEARCH(",",S62)),""),SEARCH(",",SUBSTITUTE(S62,LEFT(S62,SEARCH(",",S62)),""))),""),SEARCH(",",SUBSTITUTE(SUBSTITUTE(S62,LEFT(S62,SEARCH(",",S62)),""),LEFT(SUBSTITUTE(S62,LEFT(S62,SEARCH(",",S62)),""),SEARCH(",",SUBSTITUTE(S62,LEFT(S62,SEARCH(",",S62)),""))),""))),""),SEARCH(")",SUBSTITUTE(SUBSTITUTE(SUBSTITUTE(S62,LEFT(S62,SEARCH(",",S62)),""),LEFT(SUBSTITUTE(S62,LEFT(S62,SEARCH(",",S62)),""),SEARCH(",",SUBSTITUTE(S62,LEFT(S62,SEARCH(",",S62)),""))),""),LEFT(SUBSTITUTE(SUBSTITUTE(S62,LEFT(S62,SEARCH(",",S62)),""),LEFT(SUBSTITUTE(S62,LEFT(S62,SEARCH(",",S62)),""),SEARCH(",",SUBSTITUTE(S62,LEFT(S62,SEARCH(",",S62)),""))),""),SEARCH(",",SUBSTITUTE(SUBSTITUTE(S62,LEFT(S62,SEARCH(",",S62)),""),LEFT(SUBSTITUTE(S62,LEFT(S62,SEARCH(",",S62)),""),SEARCH(",",SUBSTITUTE(S62,LEFT(S62,SEARCH(",",S62)),""))),""))),""))),SEARCH("'",LEFT(SUBSTITUTE(SUBSTITUTE(SUBSTITUTE(S62,LEFT(S62,SEARCH(",",S62)),""),LEFT(SUBSTITUTE(S62,LEFT(S62,SEARCH(",",S62)),""),SEARCH(",",SUBSTITUTE(S62,LEFT(S62,SEARCH(",",S62)),""))),""),LEFT(SUBSTITUTE(SUBSTITUTE(S62,LEFT(S62,SEARCH(",",S62)),""),LEFT(SUBSTITUTE(S62,LEFT(S62,SEARCH(",",S62)),""),SEARCH(",",SUBSTITUTE(S62,LEFT(S62,SEARCH(",",S62)),""))),""),SEARCH(",",SUBSTITUTE(SUBSTITUTE(S62,LEFT(S62,SEARCH(",",S62)),""),LEFT(SUBSTITUTE(S62,LEFT(S62,SEARCH(",",S62)),""),SEARCH(",",SUBSTITUTE(S62,LEFT(S62,SEARCH(",",S62)),""))),""))),""),SEARCH(")",SUBSTITUTE(SUBSTITUTE(SUBSTITUTE(S62,LEFT(S62,SEARCH(",",S62)),""),LEFT(SUBSTITUTE(S62,LEFT(S62,SEARCH(",",S62)),""),SEARCH(",",SUBSTITUTE(S62,LEFT(S62,SEARCH(",",S62)),""))),""),LEFT(SUBSTITUTE(SUBSTITUTE(S62,LEFT(S62,SEARCH(",",S62)),""),LEFT(SUBSTITUTE(S62,LEFT(S62,SEARCH(",",S62)),""),SEARCH(",",SUBSTITUTE(S62,LEFT(S62,SEARCH(",",S62)),""))),""),SEARCH(",",SUBSTITUTE(SUBSTITUTE(S62,LEFT(S62,SEARCH(",",S62)),""),LEFT(SUBSTITUTE(S62,LEFT(S62,SEARCH(",",S62)),""),SEARCH(",",SUBSTITUTE(S62,LEFT(S62,SEARCH(",",S62)),""))),""))),""))))),""),")",""),VLOOKUP(M62,Breachs!B:D,3,FALSE)),"")</f>
        <v/>
      </c>
      <c r="S62" s="108" t="e">
        <f t="shared" si="14"/>
        <v>#VALUE!</v>
      </c>
      <c r="T62" s="108" t="str">
        <f>IF(F62="","",IF(ISNUMBER(FIND("'",I62)),VLOOKUP(SUBSTITUTE(RIGHT(LEFT(I62,SEARCH("'",I62)),5)," '",""),Breachs!P:Q,2,FALSE),VLOOKUP(I62,Breachs!B:D,2,FALSE)))</f>
        <v>Outubro</v>
      </c>
      <c r="U62" s="108" t="str">
        <f>IF(G62&lt;2,"",IF(ISNUMBER(FIND("'",J62)),VLOOKUP(SUBSTITUTE(RIGHT(LEFT(J62,SEARCH("'",J62)),5)," '",""),Breachs!P:Q,2,FALSE),VLOOKUP(J62,Breachs!B:D,2,FALSE)))</f>
        <v/>
      </c>
      <c r="V62" s="107" t="str">
        <f>IF(G62&lt;3,"",IF(ISNUMBER(FIND("'",K62)),VLOOKUP(SUBSTITUTE(RIGHT(LEFT(K62,SEARCH("'",K62)),5)," '",""),Breachs!P:Q,2,FALSE),VLOOKUP(K62,Breachs!B:D,2,FALSE)))</f>
        <v/>
      </c>
      <c r="W62" s="107" t="str">
        <f>IF(G62&lt;4,"",IF(ISNUMBER(FIND("'",L62)),VLOOKUP(SUBSTITUTE(RIGHT(LEFT(L62,SEARCH("'",L62)),5)," '",""),Breachs!P:Q,2,FALSE),VLOOKUP(L62,Breachs!B:D,2,FALSE)))</f>
        <v/>
      </c>
      <c r="X62" s="107" t="str">
        <f>IF(G62&lt;5,"",IF(ISNUMBER(FIND("'",M62)),VLOOKUP(SUBSTITUTE(RIGHT(LEFT(M62,SEARCH("'",M62)),5)," '",""),Breachs!P:Q,2,FALSE),VLOOKUP(M62,Breachs!B:D,2,FALSE)))</f>
        <v/>
      </c>
      <c r="Y62" s="34" t="str">
        <f>IFERROR(VLOOKUP(B62,BGU!A:B,2),"")</f>
        <v>RICARDO ANDRE VARNIER</v>
      </c>
      <c r="Z62" s="34" t="str">
        <f>TEXT(IFERROR(VLOOKUP(B62,BGU!A:C,3),""),"0000-000-000-0000")</f>
        <v>0010-091-061-1100</v>
      </c>
      <c r="AA62" s="34" t="str">
        <f t="shared" si="15"/>
        <v>0010</v>
      </c>
      <c r="AB62" s="34" t="str">
        <f>IFERROR(VLOOKUP(B62,BGU!A:F,6),"")</f>
        <v>00011</v>
      </c>
      <c r="AC62" s="34" t="str">
        <f>IFERROR(VLOOKUP(B62,BGU!A:G,7),"")</f>
        <v>ANALISTA</v>
      </c>
      <c r="AD62" s="34" t="str">
        <f t="shared" si="16"/>
        <v>091</v>
      </c>
    </row>
    <row r="63" spans="1:30" ht="15" customHeight="1" x14ac:dyDescent="0.25">
      <c r="A63" s="33" t="s">
        <v>333</v>
      </c>
      <c r="B63" s="34" t="s">
        <v>264</v>
      </c>
      <c r="C63" s="33" t="s">
        <v>93</v>
      </c>
      <c r="D63" s="34"/>
      <c r="E63" s="34" t="s">
        <v>322</v>
      </c>
      <c r="F63" s="33" t="s">
        <v>3</v>
      </c>
      <c r="G63" s="31">
        <f t="shared" si="10"/>
        <v>1</v>
      </c>
      <c r="H63" s="31" t="b">
        <f t="shared" si="7"/>
        <v>0</v>
      </c>
      <c r="I63" s="105" t="str">
        <f t="shared" si="8"/>
        <v>LinkedIn</v>
      </c>
      <c r="J63" s="105" t="str">
        <f t="shared" si="17"/>
        <v/>
      </c>
      <c r="K63" s="106" t="str">
        <f t="shared" si="11"/>
        <v/>
      </c>
      <c r="L63" s="106" t="str">
        <f t="shared" si="12"/>
        <v/>
      </c>
      <c r="M63" s="105" t="str">
        <f t="shared" si="13"/>
        <v/>
      </c>
      <c r="N63" s="107">
        <f>IF(F63="","",IF(ISNUMBER(FIND(")",I63)),"20"&amp;SUBSTITUTE(RIGHT(SUBSTITUTE(LEFT(F63,SEARCH(")",F63)),LEFT(LEFT(F63,SEARCH(")",F63)),SEARCH("(",LEFT(F63,SEARCH(")",F63)))),""),3),")",""),VLOOKUP(I63,Breachs!B:D,3,FALSE)))</f>
        <v>2016</v>
      </c>
      <c r="O63" s="108" t="str">
        <f>IF(G63&lt;2,"",IF(G63&gt;2,IF(ISNUMBER(FIND(")",J63)),"20"&amp;SUBSTITUTE(SUBSTITUTE(LEFT(LEFT(SUBSTITUTE(F63,LEFT(F63,SEARCH(",",F63)),""),SEARCH(",",SUBSTITUTE(F63,LEFT(F63,SEARCH(",",F63)),""))),SEARCH(")",LEFT(SUBSTITUTE(F63,LEFT(F63,SEARCH(",",F63)),""),SEARCH(",",SUBSTITUTE(F63,LEFT(F63,SEARCH(",",F63)),""))))),LEFT(LEFT(LEFT(SUBSTITUTE(F63,LEFT(F63,SEARCH(",",F63)),""),SEARCH(",",SUBSTITUTE(F63,LEFT(F63,SEARCH(",",F63)),""))),SEARCH(")",LEFT(SUBSTITUTE(F63,LEFT(F63,SEARCH(",",F63)),""),SEARCH(",",SUBSTITUTE(F63,LEFT(F63,SEARCH(",",F63)),""))))),SEARCH("'",LEFT(LEFT(SUBSTITUTE(F63,LEFT(F63,SEARCH(",",F63)),""),SEARCH(",",SUBSTITUTE(F63,LEFT(F63,SEARCH(",",F63)),""))),SEARCH(")",LEFT(SUBSTITUTE(F63,LEFT(F63,SEARCH(",",F63)),""),SEARCH(",",SUBSTITUTE(F63,LEFT(F63,SEARCH(",",F63)),""))))))),""),")",""),VLOOKUP(J63,Breachs!B:D,3,FALSE)),IF(ISNUMBER(FIND(")",J63)),"20"&amp;SUBSTITUTE(LEFT(SUBSTITUTE(SUBSTITUTE(F63,LEFT(F63,SEARCH(",",F63)),""),LEFT(SUBSTITUTE(F63,LEFT(F63,SEARCH(",",F63)),""),SEARCH("'",SUBSTITUTE(F63,LEFT(F63,SEARCH(",",F63)),""))),""),SEARCH(")",SUBSTITUTE(SUBSTITUTE(F63,LEFT(F63,SEARCH(",",F63)),""),LEFT(SUBSTITUTE(F63,LEFT(F63,SEARCH(",",F63)),""),SEARCH("'",SUBSTITUTE(F63,LEFT(F63,SEARCH(",",F63)),""))),""))),")",""),VLOOKUP(J63,Breachs!B:D,3,FALSE))))</f>
        <v/>
      </c>
      <c r="P63" s="108" t="str">
        <f>IF(G63&lt;3,"",IF(G63&gt;3,IF(ISNUMBER(FIND(")",K63)),"20"&amp;SUBSTITUTE(SUBSTITUTE(LEFT(LEFT(SUBSTITUTE(SUBSTITUTE(F63,LEFT(F63,SEARCH(",",F63)),""),LEFT(SUBSTITUTE(F63,LEFT(F63,SEARCH(",",F63)),""),SEARCH(",",SUBSTITUTE(F63,LEFT(F63,SEARCH(",",F63)),""))),""),SEARCH(",",SUBSTITUTE(SUBSTITUTE(F63,LEFT(F63,SEARCH(",",F63)),""),LEFT(SUBSTITUTE(F63,LEFT(F63,SEARCH(",",F63)),""),SEARCH(",",SUBSTITUTE(F63,LEFT(F63,SEARCH(",",F63)),""))),""))),SEARCH(")",LEFT(SUBSTITUTE(SUBSTITUTE(F63,LEFT(F63,SEARCH(",",F63)),""),LEFT(SUBSTITUTE(F63,LEFT(F63,SEARCH(",",F63)),""),SEARCH(",",SUBSTITUTE(F63,LEFT(F63,SEARCH(",",F63)),""))),""),SEARCH(",",SUBSTITUTE(SUBSTITUTE(F63,LEFT(F63,SEARCH(",",F63)),""),LEFT(SUBSTITUTE(F63,LEFT(F63,SEARCH(",",F63)),""),SEARCH(",",SUBSTITUTE(F63,LEFT(F63,SEARCH(",",F63)),""))),""))))),LEFT(LEFT(LEFT(SUBSTITUTE(SUBSTITUTE(F63,LEFT(F63,SEARCH(",",F63)),""),LEFT(SUBSTITUTE(F63,LEFT(F63,SEARCH(",",F63)),""),SEARCH(",",SUBSTITUTE(F63,LEFT(F63,SEARCH(",",F63)),""))),""),SEARCH(",",SUBSTITUTE(SUBSTITUTE(F63,LEFT(F63,SEARCH(",",F63)),""),LEFT(SUBSTITUTE(F63,LEFT(F63,SEARCH(",",F63)),""),SEARCH(",",SUBSTITUTE(F63,LEFT(F63,SEARCH(",",F63)),""))),""))),SEARCH(")",LEFT(SUBSTITUTE(SUBSTITUTE(F63,LEFT(F63,SEARCH(",",F63)),""),LEFT(SUBSTITUTE(F63,LEFT(F63,SEARCH(",",F63)),""),SEARCH(",",SUBSTITUTE(F63,LEFT(F63,SEARCH(",",F63)),""))),""),SEARCH(",",SUBSTITUTE(SUBSTITUTE(F63,LEFT(F63,SEARCH(",",F63)),""),LEFT(SUBSTITUTE(F63,LEFT(F63,SEARCH(",",F63)),""),SEARCH(",",SUBSTITUTE(F63,LEFT(F63,SEARCH(",",F63)),""))),""))))),SEARCH("'",LEFT(LEFT(SUBSTITUTE(SUBSTITUTE(F63,LEFT(F63,SEARCH(",",F63)),""),LEFT(SUBSTITUTE(F63,LEFT(F63,SEARCH(",",F63)),""),SEARCH(",",SUBSTITUTE(F63,LEFT(F63,SEARCH(",",F63)),""))),""),SEARCH(",",SUBSTITUTE(SUBSTITUTE(F63,LEFT(F63,SEARCH(",",F63)),""),LEFT(SUBSTITUTE(F63,LEFT(F63,SEARCH(",",F63)),""),SEARCH(",",SUBSTITUTE(F63,LEFT(F63,SEARCH(",",F63)),""))),""))),SEARCH(")",LEFT(SUBSTITUTE(SUBSTITUTE(F63,LEFT(F63,SEARCH(",",F63)),""),LEFT(SUBSTITUTE(F63,LEFT(F63,SEARCH(",",F63)),""),SEARCH(",",SUBSTITUTE(F63,LEFT(F63,SEARCH(",",F63)),""))),""),SEARCH(",",SUBSTITUTE(SUBSTITUTE(F63,LEFT(F63,SEARCH(",",F63)),""),LEFT(SUBSTITUTE(F63,LEFT(F63,SEARCH(",",F63)),""),SEARCH(",",SUBSTITUTE(F63,LEFT(F63,SEARCH(",",F63)),""))),""))))))),""),")",""),VLOOKUP(K63,Breachs!B:D,3,FALSE)),IF(ISNUMBER(FIND(")",K63)),"20"&amp;SUBSTITUTE(SUBSTITUTE(LEFT(SUBSTITUTE(SUBSTITUTE(F63,LEFT(F63,SEARCH(",",F63)),""),LEFT(SUBSTITUTE(F63,LEFT(F63,SEARCH(",",F63)),""),SEARCH(",",SUBSTITUTE(F63,LEFT(F63,SEARCH(",",F63)),""))),""),SEARCH(")",SUBSTITUTE(SUBSTITUTE(F63,LEFT(F63,SEARCH(",",F63)),""),LEFT(SUBSTITUTE(F63,LEFT(F63,SEARCH(",",F63)),""),SEARCH(",",SUBSTITUTE(F63,LEFT(F63,SEARCH(",",F63)),""))),""))),LEFT(LEFT(SUBSTITUTE(SUBSTITUTE(F63,LEFT(F63,SEARCH(",",F63)),""),LEFT(SUBSTITUTE(F63,LEFT(F63,SEARCH(",",F63)),""),SEARCH(",",SUBSTITUTE(F63,LEFT(F63,SEARCH(",",F63)),""))),""),SEARCH(")",SUBSTITUTE(SUBSTITUTE(F63,LEFT(F63,SEARCH(",",F63)),""),LEFT(SUBSTITUTE(F63,LEFT(F63,SEARCH(",",F63)),""),SEARCH(",",SUBSTITUTE(F63,LEFT(F63,SEARCH(",",F63)),""))),""))),SEARCH("'",LEFT(SUBSTITUTE(SUBSTITUTE(F63,LEFT(F63,SEARCH(",",F63)),""),LEFT(SUBSTITUTE(F63,LEFT(F63,SEARCH(",",F63)),""),SEARCH(",",SUBSTITUTE(F63,LEFT(F63,SEARCH(",",F63)),""))),""),SEARCH(")",SUBSTITUTE(SUBSTITUTE(F63,LEFT(F63,SEARCH(",",F63)),""),LEFT(SUBSTITUTE(F63,LEFT(F63,SEARCH(",",F63)),""),SEARCH(",",SUBSTITUTE(F63,LEFT(F63,SEARCH(",",F63)),""))),""))))),""),")",""),VLOOKUP(K63,Breachs!B:D,3,FALSE))))</f>
        <v/>
      </c>
      <c r="Q63" s="108" t="str">
        <f>IF(G63&lt;4,"",IF(G63&gt;4,IF(ISNUMBER(FIND(")",L63)),"20"&amp;SUBSTITUTE(SUBSTITUTE(LEFT(SUBSTITUTE(SUBSTITUTE(SUBSTITUTE(L63,LEFT(L63,SEARCH(",",L63)),""),LEFT(SUBSTITUTE(L63,LEFT(L63,SEARCH(",",L63)),""),SEARCH(",",SUBSTITUTE(L63,LEFT(L63,SEARCH(",",L63)),""))),""),LEFT(SUBSTITUTE(SUBSTITUTE(L63,LEFT(L63,SEARCH(",",L63)),""),LEFT(SUBSTITUTE(L63,LEFT(L63,SEARCH(",",L63)),""),SEARCH(",",SUBSTITUTE(L63,LEFT(L63,SEARCH(",",L63)),""))),""),SEARCH(",",SUBSTITUTE(SUBSTITUTE(L63,LEFT(L63,SEARCH(",",L63)),""),LEFT(SUBSTITUTE(L63,LEFT(L63,SEARCH(",",L63)),""),SEARCH(",",SUBSTITUTE(L63,LEFT(L63,SEARCH(",",L63)),""))),""))),""),SEARCH(")",SUBSTITUTE(SUBSTITUTE(SUBSTITUTE(L63,LEFT(L63,SEARCH(",",L63)),""),LEFT(SUBSTITUTE(L63,LEFT(L63,SEARCH(",",L63)),""),SEARCH(",",SUBSTITUTE(L63,LEFT(L63,SEARCH(",",L63)),""))),""),LEFT(SUBSTITUTE(SUBSTITUTE(L63,LEFT(L63,SEARCH(",",L63)),""),LEFT(SUBSTITUTE(L63,LEFT(L63,SEARCH(",",L63)),""),SEARCH(",",SUBSTITUTE(L63,LEFT(L63,SEARCH(",",L63)),""))),""),SEARCH(",",SUBSTITUTE(SUBSTITUTE(L63,LEFT(L63,SEARCH(",",L63)),""),LEFT(SUBSTITUTE(L63,LEFT(L63,SEARCH(",",L63)),""),SEARCH(",",SUBSTITUTE(L63,LEFT(L63,SEARCH(",",L63)),""))),""))),""))),LEFT(LEFT(SUBSTITUTE(SUBSTITUTE(SUBSTITUTE(L63,LEFT(L63,SEARCH(",",L63)),""),LEFT(SUBSTITUTE(L63,LEFT(L63,SEARCH(",",L63)),""),SEARCH(",",SUBSTITUTE(L63,LEFT(L63,SEARCH(",",L63)),""))),""),LEFT(SUBSTITUTE(SUBSTITUTE(L63,LEFT(L63,SEARCH(",",L63)),""),LEFT(SUBSTITUTE(L63,LEFT(L63,SEARCH(",",L63)),""),SEARCH(",",SUBSTITUTE(L63,LEFT(L63,SEARCH(",",L63)),""))),""),SEARCH(",",SUBSTITUTE(SUBSTITUTE(L63,LEFT(L63,SEARCH(",",L63)),""),LEFT(SUBSTITUTE(L63,LEFT(L63,SEARCH(",",L63)),""),SEARCH(",",SUBSTITUTE(L63,LEFT(L63,SEARCH(",",L63)),""))),""))),""),SEARCH(")",SUBSTITUTE(SUBSTITUTE(SUBSTITUTE(L63,LEFT(L63,SEARCH(",",L63)),""),LEFT(SUBSTITUTE(L63,LEFT(L63,SEARCH(",",L63)),""),SEARCH(",",SUBSTITUTE(L63,LEFT(L63,SEARCH(",",L63)),""))),""),LEFT(SUBSTITUTE(SUBSTITUTE(L63,LEFT(L63,SEARCH(",",L63)),""),LEFT(SUBSTITUTE(L63,LEFT(L63,SEARCH(",",L63)),""),SEARCH(",",SUBSTITUTE(L63,LEFT(L63,SEARCH(",",L63)),""))),""),SEARCH(",",SUBSTITUTE(SUBSTITUTE(L63,LEFT(L63,SEARCH(",",L63)),""),LEFT(SUBSTITUTE(L63,LEFT(L63,SEARCH(",",L63)),""),SEARCH(",",SUBSTITUTE(L63,LEFT(L63,SEARCH(",",L63)),""))),""))),""))),SEARCH("'",LEFT(SUBSTITUTE(SUBSTITUTE(SUBSTITUTE(L63,LEFT(L63,SEARCH(",",L63)),""),LEFT(SUBSTITUTE(L63,LEFT(L63,SEARCH(",",L63)),""),SEARCH(",",SUBSTITUTE(L63,LEFT(L63,SEARCH(",",L63)),""))),""),LEFT(SUBSTITUTE(SUBSTITUTE(L63,LEFT(L63,SEARCH(",",L63)),""),LEFT(SUBSTITUTE(L63,LEFT(L63,SEARCH(",",L63)),""),SEARCH(",",SUBSTITUTE(L63,LEFT(L63,SEARCH(",",L63)),""))),""),SEARCH(",",SUBSTITUTE(SUBSTITUTE(L63,LEFT(L63,SEARCH(",",L63)),""),LEFT(SUBSTITUTE(L63,LEFT(L63,SEARCH(",",L63)),""),SEARCH(",",SUBSTITUTE(L63,LEFT(L63,SEARCH(",",L63)),""))),""))),""),SEARCH(")",SUBSTITUTE(SUBSTITUTE(SUBSTITUTE(L63,LEFT(L63,SEARCH(",",L63)),""),LEFT(SUBSTITUTE(L63,LEFT(L63,SEARCH(",",L63)),""),SEARCH(",",SUBSTITUTE(L63,LEFT(L63,SEARCH(",",L63)),""))),""),LEFT(SUBSTITUTE(SUBSTITUTE(L63,LEFT(L63,SEARCH(",",L63)),""),LEFT(SUBSTITUTE(L63,LEFT(L63,SEARCH(",",L63)),""),SEARCH(",",SUBSTITUTE(L63,LEFT(L63,SEARCH(",",L63)),""))),""),SEARCH(",",SUBSTITUTE(SUBSTITUTE(L63,LEFT(L63,SEARCH(",",L63)),""),LEFT(SUBSTITUTE(L63,LEFT(L63,SEARCH(",",L63)),""),SEARCH(",",SUBSTITUTE(L63,LEFT(L63,SEARCH(",",L63)),""))),""))),""))))),""),")",""),VLOOKUP(L63,Breachs!B:D,3,FALSE)),IF(ISNUMBER(FIND(")",L63)),"20"&amp;SUBSTITUTE(SUBSTITUTE(LEFT(SUBSTITUTE(SUBSTITUTE(SUBSTITUTE(L63,LEFT(L63,SEARCH(",",L63)),""),LEFT(SUBSTITUTE(L63,LEFT(L63,SEARCH(",",L63)),""),SEARCH(",",SUBSTITUTE(L63,LEFT(L63,SEARCH(",",L63)),""))),""),LEFT(SUBSTITUTE(SUBSTITUTE(L63,LEFT(L63,SEARCH(",",L63)),""),LEFT(SUBSTITUTE(L63,LEFT(L63,SEARCH(",",L63)),""),SEARCH(",",SUBSTITUTE(L63,LEFT(L63,SEARCH(",",L63)),""))),""),SEARCH(",",SUBSTITUTE(SUBSTITUTE(L63,LEFT(L63,SEARCH(",",L63)),""),LEFT(SUBSTITUTE(L63,LEFT(L63,SEARCH(",",L63)),""),SEARCH(",",SUBSTITUTE(L63,LEFT(L63,SEARCH(",",L63)),""))),""))),""),SEARCH(")",SUBSTITUTE(SUBSTITUTE(SUBSTITUTE(L63,LEFT(L63,SEARCH(",",L63)),""),LEFT(SUBSTITUTE(L63,LEFT(L63,SEARCH(",",L63)),""),SEARCH(",",SUBSTITUTE(L63,LEFT(L63,SEARCH(",",L63)),""))),""),LEFT(SUBSTITUTE(SUBSTITUTE(L63,LEFT(L63,SEARCH(",",L63)),""),LEFT(SUBSTITUTE(L63,LEFT(L63,SEARCH(",",L63)),""),SEARCH(",",SUBSTITUTE(L63,LEFT(L63,SEARCH(",",L63)),""))),""),SEARCH(",",SUBSTITUTE(SUBSTITUTE(L63,LEFT(L63,SEARCH(",",L63)),""),LEFT(SUBSTITUTE(L63,LEFT(L63,SEARCH(",",L63)),""),SEARCH(",",SUBSTITUTE(L63,LEFT(L63,SEARCH(",",L63)),""))),""))),""))),LEFT(LEFT(SUBSTITUTE(SUBSTITUTE(SUBSTITUTE(L63,LEFT(L63,SEARCH(",",L63)),""),LEFT(SUBSTITUTE(L63,LEFT(L63,SEARCH(",",L63)),""),SEARCH(",",SUBSTITUTE(L63,LEFT(L63,SEARCH(",",L63)),""))),""),LEFT(SUBSTITUTE(SUBSTITUTE(L63,LEFT(L63,SEARCH(",",L63)),""),LEFT(SUBSTITUTE(L63,LEFT(L63,SEARCH(",",L63)),""),SEARCH(",",SUBSTITUTE(L63,LEFT(L63,SEARCH(",",L63)),""))),""),SEARCH(",",SUBSTITUTE(SUBSTITUTE(L63,LEFT(L63,SEARCH(",",L63)),""),LEFT(SUBSTITUTE(L63,LEFT(L63,SEARCH(",",L63)),""),SEARCH(",",SUBSTITUTE(L63,LEFT(L63,SEARCH(",",L63)),""))),""))),""),SEARCH(")",SUBSTITUTE(SUBSTITUTE(SUBSTITUTE(L63,LEFT(L63,SEARCH(",",L63)),""),LEFT(SUBSTITUTE(L63,LEFT(L63,SEARCH(",",L63)),""),SEARCH(",",SUBSTITUTE(L63,LEFT(L63,SEARCH(",",L63)),""))),""),LEFT(SUBSTITUTE(SUBSTITUTE(L63,LEFT(L63,SEARCH(",",L63)),""),LEFT(SUBSTITUTE(L63,LEFT(L63,SEARCH(",",L63)),""),SEARCH(",",SUBSTITUTE(L63,LEFT(L63,SEARCH(",",L63)),""))),""),SEARCH(",",SUBSTITUTE(SUBSTITUTE(L63,LEFT(L63,SEARCH(",",L63)),""),LEFT(SUBSTITUTE(L63,LEFT(L63,SEARCH(",",L63)),""),SEARCH(",",SUBSTITUTE(L63,LEFT(L63,SEARCH(",",L63)),""))),""))),""))),SEARCH("'",LEFT(SUBSTITUTE(SUBSTITUTE(SUBSTITUTE(L63,LEFT(L63,SEARCH(",",L63)),""),LEFT(SUBSTITUTE(L63,LEFT(L63,SEARCH(",",L63)),""),SEARCH(",",SUBSTITUTE(L63,LEFT(L63,SEARCH(",",L63)),""))),""),LEFT(SUBSTITUTE(SUBSTITUTE(L63,LEFT(L63,SEARCH(",",L63)),""),LEFT(SUBSTITUTE(L63,LEFT(L63,SEARCH(",",L63)),""),SEARCH(",",SUBSTITUTE(L63,LEFT(L63,SEARCH(",",L63)),""))),""),SEARCH(",",SUBSTITUTE(SUBSTITUTE(L63,LEFT(L63,SEARCH(",",L63)),""),LEFT(SUBSTITUTE(L63,LEFT(L63,SEARCH(",",L63)),""),SEARCH(",",SUBSTITUTE(L63,LEFT(L63,SEARCH(",",L63)),""))),""))),""),SEARCH(")",SUBSTITUTE(SUBSTITUTE(SUBSTITUTE(L63,LEFT(L63,SEARCH(",",L63)),""),LEFT(SUBSTITUTE(L63,LEFT(L63,SEARCH(",",L63)),""),SEARCH(",",SUBSTITUTE(L63,LEFT(L63,SEARCH(",",L63)),""))),""),LEFT(SUBSTITUTE(SUBSTITUTE(L63,LEFT(L63,SEARCH(",",L63)),""),LEFT(SUBSTITUTE(L63,LEFT(L63,SEARCH(",",L63)),""),SEARCH(",",SUBSTITUTE(L63,LEFT(L63,SEARCH(",",L63)),""))),""),SEARCH(",",SUBSTITUTE(SUBSTITUTE(L63,LEFT(L63,SEARCH(",",L63)),""),LEFT(SUBSTITUTE(L63,LEFT(L63,SEARCH(",",L63)),""),SEARCH(",",SUBSTITUTE(L63,LEFT(L63,SEARCH(",",L63)),""))),""))),""))))),""),")",""),VLOOKUP(L63,Breachs!B:D,3,FALSE))))</f>
        <v/>
      </c>
      <c r="R63" s="108" t="str">
        <f>IF(G63=5,IF(ISNUMBER(FIND(")",M63)),"20"&amp;SUBSTITUTE(SUBSTITUTE(LEFT(SUBSTITUTE(SUBSTITUTE(SUBSTITUTE(S63,LEFT(S63,SEARCH(",",S63)),""),LEFT(SUBSTITUTE(S63,LEFT(S63,SEARCH(",",S63)),""),SEARCH(",",SUBSTITUTE(S63,LEFT(S63,SEARCH(",",S63)),""))),""),LEFT(SUBSTITUTE(SUBSTITUTE(S63,LEFT(S63,SEARCH(",",S63)),""),LEFT(SUBSTITUTE(S63,LEFT(S63,SEARCH(",",S63)),""),SEARCH(",",SUBSTITUTE(S63,LEFT(S63,SEARCH(",",S63)),""))),""),SEARCH(",",SUBSTITUTE(SUBSTITUTE(S63,LEFT(S63,SEARCH(",",S63)),""),LEFT(SUBSTITUTE(S63,LEFT(S63,SEARCH(",",S63)),""),SEARCH(",",SUBSTITUTE(S63,LEFT(S63,SEARCH(",",S63)),""))),""))),""),SEARCH(")",SUBSTITUTE(SUBSTITUTE(SUBSTITUTE(S63,LEFT(S63,SEARCH(",",S63)),""),LEFT(SUBSTITUTE(S63,LEFT(S63,SEARCH(",",S63)),""),SEARCH(",",SUBSTITUTE(S63,LEFT(S63,SEARCH(",",S63)),""))),""),LEFT(SUBSTITUTE(SUBSTITUTE(S63,LEFT(S63,SEARCH(",",S63)),""),LEFT(SUBSTITUTE(S63,LEFT(S63,SEARCH(",",S63)),""),SEARCH(",",SUBSTITUTE(S63,LEFT(S63,SEARCH(",",S63)),""))),""),SEARCH(",",SUBSTITUTE(SUBSTITUTE(S63,LEFT(S63,SEARCH(",",S63)),""),LEFT(SUBSTITUTE(S63,LEFT(S63,SEARCH(",",S63)),""),SEARCH(",",SUBSTITUTE(S63,LEFT(S63,SEARCH(",",S63)),""))),""))),""))),LEFT(LEFT(SUBSTITUTE(SUBSTITUTE(SUBSTITUTE(S63,LEFT(S63,SEARCH(",",S63)),""),LEFT(SUBSTITUTE(S63,LEFT(S63,SEARCH(",",S63)),""),SEARCH(",",SUBSTITUTE(S63,LEFT(S63,SEARCH(",",S63)),""))),""),LEFT(SUBSTITUTE(SUBSTITUTE(S63,LEFT(S63,SEARCH(",",S63)),""),LEFT(SUBSTITUTE(S63,LEFT(S63,SEARCH(",",S63)),""),SEARCH(",",SUBSTITUTE(S63,LEFT(S63,SEARCH(",",S63)),""))),""),SEARCH(",",SUBSTITUTE(SUBSTITUTE(S63,LEFT(S63,SEARCH(",",S63)),""),LEFT(SUBSTITUTE(S63,LEFT(S63,SEARCH(",",S63)),""),SEARCH(",",SUBSTITUTE(S63,LEFT(S63,SEARCH(",",S63)),""))),""))),""),SEARCH(")",SUBSTITUTE(SUBSTITUTE(SUBSTITUTE(S63,LEFT(S63,SEARCH(",",S63)),""),LEFT(SUBSTITUTE(S63,LEFT(S63,SEARCH(",",S63)),""),SEARCH(",",SUBSTITUTE(S63,LEFT(S63,SEARCH(",",S63)),""))),""),LEFT(SUBSTITUTE(SUBSTITUTE(S63,LEFT(S63,SEARCH(",",S63)),""),LEFT(SUBSTITUTE(S63,LEFT(S63,SEARCH(",",S63)),""),SEARCH(",",SUBSTITUTE(S63,LEFT(S63,SEARCH(",",S63)),""))),""),SEARCH(",",SUBSTITUTE(SUBSTITUTE(S63,LEFT(S63,SEARCH(",",S63)),""),LEFT(SUBSTITUTE(S63,LEFT(S63,SEARCH(",",S63)),""),SEARCH(",",SUBSTITUTE(S63,LEFT(S63,SEARCH(",",S63)),""))),""))),""))),SEARCH("'",LEFT(SUBSTITUTE(SUBSTITUTE(SUBSTITUTE(S63,LEFT(S63,SEARCH(",",S63)),""),LEFT(SUBSTITUTE(S63,LEFT(S63,SEARCH(",",S63)),""),SEARCH(",",SUBSTITUTE(S63,LEFT(S63,SEARCH(",",S63)),""))),""),LEFT(SUBSTITUTE(SUBSTITUTE(S63,LEFT(S63,SEARCH(",",S63)),""),LEFT(SUBSTITUTE(S63,LEFT(S63,SEARCH(",",S63)),""),SEARCH(",",SUBSTITUTE(S63,LEFT(S63,SEARCH(",",S63)),""))),""),SEARCH(",",SUBSTITUTE(SUBSTITUTE(S63,LEFT(S63,SEARCH(",",S63)),""),LEFT(SUBSTITUTE(S63,LEFT(S63,SEARCH(",",S63)),""),SEARCH(",",SUBSTITUTE(S63,LEFT(S63,SEARCH(",",S63)),""))),""))),""),SEARCH(")",SUBSTITUTE(SUBSTITUTE(SUBSTITUTE(S63,LEFT(S63,SEARCH(",",S63)),""),LEFT(SUBSTITUTE(S63,LEFT(S63,SEARCH(",",S63)),""),SEARCH(",",SUBSTITUTE(S63,LEFT(S63,SEARCH(",",S63)),""))),""),LEFT(SUBSTITUTE(SUBSTITUTE(S63,LEFT(S63,SEARCH(",",S63)),""),LEFT(SUBSTITUTE(S63,LEFT(S63,SEARCH(",",S63)),""),SEARCH(",",SUBSTITUTE(S63,LEFT(S63,SEARCH(",",S63)),""))),""),SEARCH(",",SUBSTITUTE(SUBSTITUTE(S63,LEFT(S63,SEARCH(",",S63)),""),LEFT(SUBSTITUTE(S63,LEFT(S63,SEARCH(",",S63)),""),SEARCH(",",SUBSTITUTE(S63,LEFT(S63,SEARCH(",",S63)),""))),""))),""))))),""),")",""),VLOOKUP(M63,Breachs!B:D,3,FALSE)),"")</f>
        <v/>
      </c>
      <c r="S63" s="108" t="e">
        <f t="shared" si="14"/>
        <v>#VALUE!</v>
      </c>
      <c r="T63" s="108" t="str">
        <f>IF(F63="","",IF(ISNUMBER(FIND("'",I63)),VLOOKUP(SUBSTITUTE(RIGHT(LEFT(I63,SEARCH("'",I63)),5)," '",""),Breachs!P:Q,2,FALSE),VLOOKUP(I63,Breachs!B:D,2,FALSE)))</f>
        <v>Maio</v>
      </c>
      <c r="U63" s="108" t="str">
        <f>IF(G63&lt;2,"",IF(ISNUMBER(FIND("'",J63)),VLOOKUP(SUBSTITUTE(RIGHT(LEFT(J63,SEARCH("'",J63)),5)," '",""),Breachs!P:Q,2,FALSE),VLOOKUP(J63,Breachs!B:D,2,FALSE)))</f>
        <v/>
      </c>
      <c r="V63" s="107" t="str">
        <f>IF(G63&lt;3,"",IF(ISNUMBER(FIND("'",K63)),VLOOKUP(SUBSTITUTE(RIGHT(LEFT(K63,SEARCH("'",K63)),5)," '",""),Breachs!P:Q,2,FALSE),VLOOKUP(K63,Breachs!B:D,2,FALSE)))</f>
        <v/>
      </c>
      <c r="W63" s="107" t="str">
        <f>IF(G63&lt;4,"",IF(ISNUMBER(FIND("'",L63)),VLOOKUP(SUBSTITUTE(RIGHT(LEFT(L63,SEARCH("'",L63)),5)," '",""),Breachs!P:Q,2,FALSE),VLOOKUP(L63,Breachs!B:D,2,FALSE)))</f>
        <v/>
      </c>
      <c r="X63" s="107" t="str">
        <f>IF(G63&lt;5,"",IF(ISNUMBER(FIND("'",M63)),VLOOKUP(SUBSTITUTE(RIGHT(LEFT(M63,SEARCH("'",M63)),5)," '",""),Breachs!P:Q,2,FALSE),VLOOKUP(M63,Breachs!B:D,2,FALSE)))</f>
        <v/>
      </c>
      <c r="Y63" s="34" t="str">
        <f>IFERROR(VLOOKUP(B63,BGU!A:B,2),"")</f>
        <v>LUCIANO SILVA COSTA</v>
      </c>
      <c r="Z63" s="34" t="str">
        <f>TEXT(IFERROR(VLOOKUP(B63,BGU!A:C,3),""),"0000-000-000-0000")</f>
        <v>0051-000-000-0000</v>
      </c>
      <c r="AA63" s="34" t="str">
        <f t="shared" si="15"/>
        <v>0051</v>
      </c>
      <c r="AB63" s="34" t="str">
        <f>IFERROR(VLOOKUP(B63,BGU!A:F,6),"")</f>
        <v>00540</v>
      </c>
      <c r="AC63" s="34" t="str">
        <f>IFERROR(VLOOKUP(B63,BGU!A:G,7),"")</f>
        <v>GERENTE GERAL</v>
      </c>
      <c r="AD63" s="34" t="str">
        <f t="shared" si="16"/>
        <v>000</v>
      </c>
    </row>
    <row r="64" spans="1:30" ht="15" customHeight="1" x14ac:dyDescent="0.25">
      <c r="A64" s="33" t="s">
        <v>333</v>
      </c>
      <c r="B64" s="34" t="s">
        <v>248</v>
      </c>
      <c r="C64" s="33" t="s">
        <v>69</v>
      </c>
      <c r="D64" s="34"/>
      <c r="E64" s="34"/>
      <c r="F64" s="33" t="s">
        <v>3</v>
      </c>
      <c r="G64" s="31">
        <f t="shared" si="10"/>
        <v>1</v>
      </c>
      <c r="H64" s="31" t="b">
        <f t="shared" si="7"/>
        <v>0</v>
      </c>
      <c r="I64" s="105" t="str">
        <f t="shared" si="8"/>
        <v>LinkedIn</v>
      </c>
      <c r="J64" s="105" t="str">
        <f t="shared" si="17"/>
        <v/>
      </c>
      <c r="K64" s="106" t="str">
        <f t="shared" si="11"/>
        <v/>
      </c>
      <c r="L64" s="106" t="str">
        <f t="shared" si="12"/>
        <v/>
      </c>
      <c r="M64" s="105" t="str">
        <f t="shared" si="13"/>
        <v/>
      </c>
      <c r="N64" s="107">
        <f>IF(F64="","",IF(ISNUMBER(FIND(")",I64)),"20"&amp;SUBSTITUTE(RIGHT(SUBSTITUTE(LEFT(F64,SEARCH(")",F64)),LEFT(LEFT(F64,SEARCH(")",F64)),SEARCH("(",LEFT(F64,SEARCH(")",F64)))),""),3),")",""),VLOOKUP(I64,Breachs!B:D,3,FALSE)))</f>
        <v>2016</v>
      </c>
      <c r="O64" s="108" t="str">
        <f>IF(G64&lt;2,"",IF(G64&gt;2,IF(ISNUMBER(FIND(")",J64)),"20"&amp;SUBSTITUTE(SUBSTITUTE(LEFT(LEFT(SUBSTITUTE(F64,LEFT(F64,SEARCH(",",F64)),""),SEARCH(",",SUBSTITUTE(F64,LEFT(F64,SEARCH(",",F64)),""))),SEARCH(")",LEFT(SUBSTITUTE(F64,LEFT(F64,SEARCH(",",F64)),""),SEARCH(",",SUBSTITUTE(F64,LEFT(F64,SEARCH(",",F64)),""))))),LEFT(LEFT(LEFT(SUBSTITUTE(F64,LEFT(F64,SEARCH(",",F64)),""),SEARCH(",",SUBSTITUTE(F64,LEFT(F64,SEARCH(",",F64)),""))),SEARCH(")",LEFT(SUBSTITUTE(F64,LEFT(F64,SEARCH(",",F64)),""),SEARCH(",",SUBSTITUTE(F64,LEFT(F64,SEARCH(",",F64)),""))))),SEARCH("'",LEFT(LEFT(SUBSTITUTE(F64,LEFT(F64,SEARCH(",",F64)),""),SEARCH(",",SUBSTITUTE(F64,LEFT(F64,SEARCH(",",F64)),""))),SEARCH(")",LEFT(SUBSTITUTE(F64,LEFT(F64,SEARCH(",",F64)),""),SEARCH(",",SUBSTITUTE(F64,LEFT(F64,SEARCH(",",F64)),""))))))),""),")",""),VLOOKUP(J64,Breachs!B:D,3,FALSE)),IF(ISNUMBER(FIND(")",J64)),"20"&amp;SUBSTITUTE(LEFT(SUBSTITUTE(SUBSTITUTE(F64,LEFT(F64,SEARCH(",",F64)),""),LEFT(SUBSTITUTE(F64,LEFT(F64,SEARCH(",",F64)),""),SEARCH("'",SUBSTITUTE(F64,LEFT(F64,SEARCH(",",F64)),""))),""),SEARCH(")",SUBSTITUTE(SUBSTITUTE(F64,LEFT(F64,SEARCH(",",F64)),""),LEFT(SUBSTITUTE(F64,LEFT(F64,SEARCH(",",F64)),""),SEARCH("'",SUBSTITUTE(F64,LEFT(F64,SEARCH(",",F64)),""))),""))),")",""),VLOOKUP(J64,Breachs!B:D,3,FALSE))))</f>
        <v/>
      </c>
      <c r="P64" s="108" t="str">
        <f>IF(G64&lt;3,"",IF(G64&gt;3,IF(ISNUMBER(FIND(")",K64)),"20"&amp;SUBSTITUTE(SUBSTITUTE(LEFT(LEFT(SUBSTITUTE(SUBSTITUTE(F64,LEFT(F64,SEARCH(",",F64)),""),LEFT(SUBSTITUTE(F64,LEFT(F64,SEARCH(",",F64)),""),SEARCH(",",SUBSTITUTE(F64,LEFT(F64,SEARCH(",",F64)),""))),""),SEARCH(",",SUBSTITUTE(SUBSTITUTE(F64,LEFT(F64,SEARCH(",",F64)),""),LEFT(SUBSTITUTE(F64,LEFT(F64,SEARCH(",",F64)),""),SEARCH(",",SUBSTITUTE(F64,LEFT(F64,SEARCH(",",F64)),""))),""))),SEARCH(")",LEFT(SUBSTITUTE(SUBSTITUTE(F64,LEFT(F64,SEARCH(",",F64)),""),LEFT(SUBSTITUTE(F64,LEFT(F64,SEARCH(",",F64)),""),SEARCH(",",SUBSTITUTE(F64,LEFT(F64,SEARCH(",",F64)),""))),""),SEARCH(",",SUBSTITUTE(SUBSTITUTE(F64,LEFT(F64,SEARCH(",",F64)),""),LEFT(SUBSTITUTE(F64,LEFT(F64,SEARCH(",",F64)),""),SEARCH(",",SUBSTITUTE(F64,LEFT(F64,SEARCH(",",F64)),""))),""))))),LEFT(LEFT(LEFT(SUBSTITUTE(SUBSTITUTE(F64,LEFT(F64,SEARCH(",",F64)),""),LEFT(SUBSTITUTE(F64,LEFT(F64,SEARCH(",",F64)),""),SEARCH(",",SUBSTITUTE(F64,LEFT(F64,SEARCH(",",F64)),""))),""),SEARCH(",",SUBSTITUTE(SUBSTITUTE(F64,LEFT(F64,SEARCH(",",F64)),""),LEFT(SUBSTITUTE(F64,LEFT(F64,SEARCH(",",F64)),""),SEARCH(",",SUBSTITUTE(F64,LEFT(F64,SEARCH(",",F64)),""))),""))),SEARCH(")",LEFT(SUBSTITUTE(SUBSTITUTE(F64,LEFT(F64,SEARCH(",",F64)),""),LEFT(SUBSTITUTE(F64,LEFT(F64,SEARCH(",",F64)),""),SEARCH(",",SUBSTITUTE(F64,LEFT(F64,SEARCH(",",F64)),""))),""),SEARCH(",",SUBSTITUTE(SUBSTITUTE(F64,LEFT(F64,SEARCH(",",F64)),""),LEFT(SUBSTITUTE(F64,LEFT(F64,SEARCH(",",F64)),""),SEARCH(",",SUBSTITUTE(F64,LEFT(F64,SEARCH(",",F64)),""))),""))))),SEARCH("'",LEFT(LEFT(SUBSTITUTE(SUBSTITUTE(F64,LEFT(F64,SEARCH(",",F64)),""),LEFT(SUBSTITUTE(F64,LEFT(F64,SEARCH(",",F64)),""),SEARCH(",",SUBSTITUTE(F64,LEFT(F64,SEARCH(",",F64)),""))),""),SEARCH(",",SUBSTITUTE(SUBSTITUTE(F64,LEFT(F64,SEARCH(",",F64)),""),LEFT(SUBSTITUTE(F64,LEFT(F64,SEARCH(",",F64)),""),SEARCH(",",SUBSTITUTE(F64,LEFT(F64,SEARCH(",",F64)),""))),""))),SEARCH(")",LEFT(SUBSTITUTE(SUBSTITUTE(F64,LEFT(F64,SEARCH(",",F64)),""),LEFT(SUBSTITUTE(F64,LEFT(F64,SEARCH(",",F64)),""),SEARCH(",",SUBSTITUTE(F64,LEFT(F64,SEARCH(",",F64)),""))),""),SEARCH(",",SUBSTITUTE(SUBSTITUTE(F64,LEFT(F64,SEARCH(",",F64)),""),LEFT(SUBSTITUTE(F64,LEFT(F64,SEARCH(",",F64)),""),SEARCH(",",SUBSTITUTE(F64,LEFT(F64,SEARCH(",",F64)),""))),""))))))),""),")",""),VLOOKUP(K64,Breachs!B:D,3,FALSE)),IF(ISNUMBER(FIND(")",K64)),"20"&amp;SUBSTITUTE(SUBSTITUTE(LEFT(SUBSTITUTE(SUBSTITUTE(F64,LEFT(F64,SEARCH(",",F64)),""),LEFT(SUBSTITUTE(F64,LEFT(F64,SEARCH(",",F64)),""),SEARCH(",",SUBSTITUTE(F64,LEFT(F64,SEARCH(",",F64)),""))),""),SEARCH(")",SUBSTITUTE(SUBSTITUTE(F64,LEFT(F64,SEARCH(",",F64)),""),LEFT(SUBSTITUTE(F64,LEFT(F64,SEARCH(",",F64)),""),SEARCH(",",SUBSTITUTE(F64,LEFT(F64,SEARCH(",",F64)),""))),""))),LEFT(LEFT(SUBSTITUTE(SUBSTITUTE(F64,LEFT(F64,SEARCH(",",F64)),""),LEFT(SUBSTITUTE(F64,LEFT(F64,SEARCH(",",F64)),""),SEARCH(",",SUBSTITUTE(F64,LEFT(F64,SEARCH(",",F64)),""))),""),SEARCH(")",SUBSTITUTE(SUBSTITUTE(F64,LEFT(F64,SEARCH(",",F64)),""),LEFT(SUBSTITUTE(F64,LEFT(F64,SEARCH(",",F64)),""),SEARCH(",",SUBSTITUTE(F64,LEFT(F64,SEARCH(",",F64)),""))),""))),SEARCH("'",LEFT(SUBSTITUTE(SUBSTITUTE(F64,LEFT(F64,SEARCH(",",F64)),""),LEFT(SUBSTITUTE(F64,LEFT(F64,SEARCH(",",F64)),""),SEARCH(",",SUBSTITUTE(F64,LEFT(F64,SEARCH(",",F64)),""))),""),SEARCH(")",SUBSTITUTE(SUBSTITUTE(F64,LEFT(F64,SEARCH(",",F64)),""),LEFT(SUBSTITUTE(F64,LEFT(F64,SEARCH(",",F64)),""),SEARCH(",",SUBSTITUTE(F64,LEFT(F64,SEARCH(",",F64)),""))),""))))),""),")",""),VLOOKUP(K64,Breachs!B:D,3,FALSE))))</f>
        <v/>
      </c>
      <c r="Q64" s="108" t="str">
        <f>IF(G64&lt;4,"",IF(G64&gt;4,IF(ISNUMBER(FIND(")",L64)),"20"&amp;SUBSTITUTE(SUBSTITUTE(LEFT(SUBSTITUTE(SUBSTITUTE(SUBSTITUTE(L64,LEFT(L64,SEARCH(",",L64)),""),LEFT(SUBSTITUTE(L64,LEFT(L64,SEARCH(",",L64)),""),SEARCH(",",SUBSTITUTE(L64,LEFT(L64,SEARCH(",",L64)),""))),""),LEFT(SUBSTITUTE(SUBSTITUTE(L64,LEFT(L64,SEARCH(",",L64)),""),LEFT(SUBSTITUTE(L64,LEFT(L64,SEARCH(",",L64)),""),SEARCH(",",SUBSTITUTE(L64,LEFT(L64,SEARCH(",",L64)),""))),""),SEARCH(",",SUBSTITUTE(SUBSTITUTE(L64,LEFT(L64,SEARCH(",",L64)),""),LEFT(SUBSTITUTE(L64,LEFT(L64,SEARCH(",",L64)),""),SEARCH(",",SUBSTITUTE(L64,LEFT(L64,SEARCH(",",L64)),""))),""))),""),SEARCH(")",SUBSTITUTE(SUBSTITUTE(SUBSTITUTE(L64,LEFT(L64,SEARCH(",",L64)),""),LEFT(SUBSTITUTE(L64,LEFT(L64,SEARCH(",",L64)),""),SEARCH(",",SUBSTITUTE(L64,LEFT(L64,SEARCH(",",L64)),""))),""),LEFT(SUBSTITUTE(SUBSTITUTE(L64,LEFT(L64,SEARCH(",",L64)),""),LEFT(SUBSTITUTE(L64,LEFT(L64,SEARCH(",",L64)),""),SEARCH(",",SUBSTITUTE(L64,LEFT(L64,SEARCH(",",L64)),""))),""),SEARCH(",",SUBSTITUTE(SUBSTITUTE(L64,LEFT(L64,SEARCH(",",L64)),""),LEFT(SUBSTITUTE(L64,LEFT(L64,SEARCH(",",L64)),""),SEARCH(",",SUBSTITUTE(L64,LEFT(L64,SEARCH(",",L64)),""))),""))),""))),LEFT(LEFT(SUBSTITUTE(SUBSTITUTE(SUBSTITUTE(L64,LEFT(L64,SEARCH(",",L64)),""),LEFT(SUBSTITUTE(L64,LEFT(L64,SEARCH(",",L64)),""),SEARCH(",",SUBSTITUTE(L64,LEFT(L64,SEARCH(",",L64)),""))),""),LEFT(SUBSTITUTE(SUBSTITUTE(L64,LEFT(L64,SEARCH(",",L64)),""),LEFT(SUBSTITUTE(L64,LEFT(L64,SEARCH(",",L64)),""),SEARCH(",",SUBSTITUTE(L64,LEFT(L64,SEARCH(",",L64)),""))),""),SEARCH(",",SUBSTITUTE(SUBSTITUTE(L64,LEFT(L64,SEARCH(",",L64)),""),LEFT(SUBSTITUTE(L64,LEFT(L64,SEARCH(",",L64)),""),SEARCH(",",SUBSTITUTE(L64,LEFT(L64,SEARCH(",",L64)),""))),""))),""),SEARCH(")",SUBSTITUTE(SUBSTITUTE(SUBSTITUTE(L64,LEFT(L64,SEARCH(",",L64)),""),LEFT(SUBSTITUTE(L64,LEFT(L64,SEARCH(",",L64)),""),SEARCH(",",SUBSTITUTE(L64,LEFT(L64,SEARCH(",",L64)),""))),""),LEFT(SUBSTITUTE(SUBSTITUTE(L64,LEFT(L64,SEARCH(",",L64)),""),LEFT(SUBSTITUTE(L64,LEFT(L64,SEARCH(",",L64)),""),SEARCH(",",SUBSTITUTE(L64,LEFT(L64,SEARCH(",",L64)),""))),""),SEARCH(",",SUBSTITUTE(SUBSTITUTE(L64,LEFT(L64,SEARCH(",",L64)),""),LEFT(SUBSTITUTE(L64,LEFT(L64,SEARCH(",",L64)),""),SEARCH(",",SUBSTITUTE(L64,LEFT(L64,SEARCH(",",L64)),""))),""))),""))),SEARCH("'",LEFT(SUBSTITUTE(SUBSTITUTE(SUBSTITUTE(L64,LEFT(L64,SEARCH(",",L64)),""),LEFT(SUBSTITUTE(L64,LEFT(L64,SEARCH(",",L64)),""),SEARCH(",",SUBSTITUTE(L64,LEFT(L64,SEARCH(",",L64)),""))),""),LEFT(SUBSTITUTE(SUBSTITUTE(L64,LEFT(L64,SEARCH(",",L64)),""),LEFT(SUBSTITUTE(L64,LEFT(L64,SEARCH(",",L64)),""),SEARCH(",",SUBSTITUTE(L64,LEFT(L64,SEARCH(",",L64)),""))),""),SEARCH(",",SUBSTITUTE(SUBSTITUTE(L64,LEFT(L64,SEARCH(",",L64)),""),LEFT(SUBSTITUTE(L64,LEFT(L64,SEARCH(",",L64)),""),SEARCH(",",SUBSTITUTE(L64,LEFT(L64,SEARCH(",",L64)),""))),""))),""),SEARCH(")",SUBSTITUTE(SUBSTITUTE(SUBSTITUTE(L64,LEFT(L64,SEARCH(",",L64)),""),LEFT(SUBSTITUTE(L64,LEFT(L64,SEARCH(",",L64)),""),SEARCH(",",SUBSTITUTE(L64,LEFT(L64,SEARCH(",",L64)),""))),""),LEFT(SUBSTITUTE(SUBSTITUTE(L64,LEFT(L64,SEARCH(",",L64)),""),LEFT(SUBSTITUTE(L64,LEFT(L64,SEARCH(",",L64)),""),SEARCH(",",SUBSTITUTE(L64,LEFT(L64,SEARCH(",",L64)),""))),""),SEARCH(",",SUBSTITUTE(SUBSTITUTE(L64,LEFT(L64,SEARCH(",",L64)),""),LEFT(SUBSTITUTE(L64,LEFT(L64,SEARCH(",",L64)),""),SEARCH(",",SUBSTITUTE(L64,LEFT(L64,SEARCH(",",L64)),""))),""))),""))))),""),")",""),VLOOKUP(L64,Breachs!B:D,3,FALSE)),IF(ISNUMBER(FIND(")",L64)),"20"&amp;SUBSTITUTE(SUBSTITUTE(LEFT(SUBSTITUTE(SUBSTITUTE(SUBSTITUTE(L64,LEFT(L64,SEARCH(",",L64)),""),LEFT(SUBSTITUTE(L64,LEFT(L64,SEARCH(",",L64)),""),SEARCH(",",SUBSTITUTE(L64,LEFT(L64,SEARCH(",",L64)),""))),""),LEFT(SUBSTITUTE(SUBSTITUTE(L64,LEFT(L64,SEARCH(",",L64)),""),LEFT(SUBSTITUTE(L64,LEFT(L64,SEARCH(",",L64)),""),SEARCH(",",SUBSTITUTE(L64,LEFT(L64,SEARCH(",",L64)),""))),""),SEARCH(",",SUBSTITUTE(SUBSTITUTE(L64,LEFT(L64,SEARCH(",",L64)),""),LEFT(SUBSTITUTE(L64,LEFT(L64,SEARCH(",",L64)),""),SEARCH(",",SUBSTITUTE(L64,LEFT(L64,SEARCH(",",L64)),""))),""))),""),SEARCH(")",SUBSTITUTE(SUBSTITUTE(SUBSTITUTE(L64,LEFT(L64,SEARCH(",",L64)),""),LEFT(SUBSTITUTE(L64,LEFT(L64,SEARCH(",",L64)),""),SEARCH(",",SUBSTITUTE(L64,LEFT(L64,SEARCH(",",L64)),""))),""),LEFT(SUBSTITUTE(SUBSTITUTE(L64,LEFT(L64,SEARCH(",",L64)),""),LEFT(SUBSTITUTE(L64,LEFT(L64,SEARCH(",",L64)),""),SEARCH(",",SUBSTITUTE(L64,LEFT(L64,SEARCH(",",L64)),""))),""),SEARCH(",",SUBSTITUTE(SUBSTITUTE(L64,LEFT(L64,SEARCH(",",L64)),""),LEFT(SUBSTITUTE(L64,LEFT(L64,SEARCH(",",L64)),""),SEARCH(",",SUBSTITUTE(L64,LEFT(L64,SEARCH(",",L64)),""))),""))),""))),LEFT(LEFT(SUBSTITUTE(SUBSTITUTE(SUBSTITUTE(L64,LEFT(L64,SEARCH(",",L64)),""),LEFT(SUBSTITUTE(L64,LEFT(L64,SEARCH(",",L64)),""),SEARCH(",",SUBSTITUTE(L64,LEFT(L64,SEARCH(",",L64)),""))),""),LEFT(SUBSTITUTE(SUBSTITUTE(L64,LEFT(L64,SEARCH(",",L64)),""),LEFT(SUBSTITUTE(L64,LEFT(L64,SEARCH(",",L64)),""),SEARCH(",",SUBSTITUTE(L64,LEFT(L64,SEARCH(",",L64)),""))),""),SEARCH(",",SUBSTITUTE(SUBSTITUTE(L64,LEFT(L64,SEARCH(",",L64)),""),LEFT(SUBSTITUTE(L64,LEFT(L64,SEARCH(",",L64)),""),SEARCH(",",SUBSTITUTE(L64,LEFT(L64,SEARCH(",",L64)),""))),""))),""),SEARCH(")",SUBSTITUTE(SUBSTITUTE(SUBSTITUTE(L64,LEFT(L64,SEARCH(",",L64)),""),LEFT(SUBSTITUTE(L64,LEFT(L64,SEARCH(",",L64)),""),SEARCH(",",SUBSTITUTE(L64,LEFT(L64,SEARCH(",",L64)),""))),""),LEFT(SUBSTITUTE(SUBSTITUTE(L64,LEFT(L64,SEARCH(",",L64)),""),LEFT(SUBSTITUTE(L64,LEFT(L64,SEARCH(",",L64)),""),SEARCH(",",SUBSTITUTE(L64,LEFT(L64,SEARCH(",",L64)),""))),""),SEARCH(",",SUBSTITUTE(SUBSTITUTE(L64,LEFT(L64,SEARCH(",",L64)),""),LEFT(SUBSTITUTE(L64,LEFT(L64,SEARCH(",",L64)),""),SEARCH(",",SUBSTITUTE(L64,LEFT(L64,SEARCH(",",L64)),""))),""))),""))),SEARCH("'",LEFT(SUBSTITUTE(SUBSTITUTE(SUBSTITUTE(L64,LEFT(L64,SEARCH(",",L64)),""),LEFT(SUBSTITUTE(L64,LEFT(L64,SEARCH(",",L64)),""),SEARCH(",",SUBSTITUTE(L64,LEFT(L64,SEARCH(",",L64)),""))),""),LEFT(SUBSTITUTE(SUBSTITUTE(L64,LEFT(L64,SEARCH(",",L64)),""),LEFT(SUBSTITUTE(L64,LEFT(L64,SEARCH(",",L64)),""),SEARCH(",",SUBSTITUTE(L64,LEFT(L64,SEARCH(",",L64)),""))),""),SEARCH(",",SUBSTITUTE(SUBSTITUTE(L64,LEFT(L64,SEARCH(",",L64)),""),LEFT(SUBSTITUTE(L64,LEFT(L64,SEARCH(",",L64)),""),SEARCH(",",SUBSTITUTE(L64,LEFT(L64,SEARCH(",",L64)),""))),""))),""),SEARCH(")",SUBSTITUTE(SUBSTITUTE(SUBSTITUTE(L64,LEFT(L64,SEARCH(",",L64)),""),LEFT(SUBSTITUTE(L64,LEFT(L64,SEARCH(",",L64)),""),SEARCH(",",SUBSTITUTE(L64,LEFT(L64,SEARCH(",",L64)),""))),""),LEFT(SUBSTITUTE(SUBSTITUTE(L64,LEFT(L64,SEARCH(",",L64)),""),LEFT(SUBSTITUTE(L64,LEFT(L64,SEARCH(",",L64)),""),SEARCH(",",SUBSTITUTE(L64,LEFT(L64,SEARCH(",",L64)),""))),""),SEARCH(",",SUBSTITUTE(SUBSTITUTE(L64,LEFT(L64,SEARCH(",",L64)),""),LEFT(SUBSTITUTE(L64,LEFT(L64,SEARCH(",",L64)),""),SEARCH(",",SUBSTITUTE(L64,LEFT(L64,SEARCH(",",L64)),""))),""))),""))))),""),")",""),VLOOKUP(L64,Breachs!B:D,3,FALSE))))</f>
        <v/>
      </c>
      <c r="R64" s="108" t="str">
        <f>IF(G64=5,IF(ISNUMBER(FIND(")",M64)),"20"&amp;SUBSTITUTE(SUBSTITUTE(LEFT(SUBSTITUTE(SUBSTITUTE(SUBSTITUTE(S64,LEFT(S64,SEARCH(",",S64)),""),LEFT(SUBSTITUTE(S64,LEFT(S64,SEARCH(",",S64)),""),SEARCH(",",SUBSTITUTE(S64,LEFT(S64,SEARCH(",",S64)),""))),""),LEFT(SUBSTITUTE(SUBSTITUTE(S64,LEFT(S64,SEARCH(",",S64)),""),LEFT(SUBSTITUTE(S64,LEFT(S64,SEARCH(",",S64)),""),SEARCH(",",SUBSTITUTE(S64,LEFT(S64,SEARCH(",",S64)),""))),""),SEARCH(",",SUBSTITUTE(SUBSTITUTE(S64,LEFT(S64,SEARCH(",",S64)),""),LEFT(SUBSTITUTE(S64,LEFT(S64,SEARCH(",",S64)),""),SEARCH(",",SUBSTITUTE(S64,LEFT(S64,SEARCH(",",S64)),""))),""))),""),SEARCH(")",SUBSTITUTE(SUBSTITUTE(SUBSTITUTE(S64,LEFT(S64,SEARCH(",",S64)),""),LEFT(SUBSTITUTE(S64,LEFT(S64,SEARCH(",",S64)),""),SEARCH(",",SUBSTITUTE(S64,LEFT(S64,SEARCH(",",S64)),""))),""),LEFT(SUBSTITUTE(SUBSTITUTE(S64,LEFT(S64,SEARCH(",",S64)),""),LEFT(SUBSTITUTE(S64,LEFT(S64,SEARCH(",",S64)),""),SEARCH(",",SUBSTITUTE(S64,LEFT(S64,SEARCH(",",S64)),""))),""),SEARCH(",",SUBSTITUTE(SUBSTITUTE(S64,LEFT(S64,SEARCH(",",S64)),""),LEFT(SUBSTITUTE(S64,LEFT(S64,SEARCH(",",S64)),""),SEARCH(",",SUBSTITUTE(S64,LEFT(S64,SEARCH(",",S64)),""))),""))),""))),LEFT(LEFT(SUBSTITUTE(SUBSTITUTE(SUBSTITUTE(S64,LEFT(S64,SEARCH(",",S64)),""),LEFT(SUBSTITUTE(S64,LEFT(S64,SEARCH(",",S64)),""),SEARCH(",",SUBSTITUTE(S64,LEFT(S64,SEARCH(",",S64)),""))),""),LEFT(SUBSTITUTE(SUBSTITUTE(S64,LEFT(S64,SEARCH(",",S64)),""),LEFT(SUBSTITUTE(S64,LEFT(S64,SEARCH(",",S64)),""),SEARCH(",",SUBSTITUTE(S64,LEFT(S64,SEARCH(",",S64)),""))),""),SEARCH(",",SUBSTITUTE(SUBSTITUTE(S64,LEFT(S64,SEARCH(",",S64)),""),LEFT(SUBSTITUTE(S64,LEFT(S64,SEARCH(",",S64)),""),SEARCH(",",SUBSTITUTE(S64,LEFT(S64,SEARCH(",",S64)),""))),""))),""),SEARCH(")",SUBSTITUTE(SUBSTITUTE(SUBSTITUTE(S64,LEFT(S64,SEARCH(",",S64)),""),LEFT(SUBSTITUTE(S64,LEFT(S64,SEARCH(",",S64)),""),SEARCH(",",SUBSTITUTE(S64,LEFT(S64,SEARCH(",",S64)),""))),""),LEFT(SUBSTITUTE(SUBSTITUTE(S64,LEFT(S64,SEARCH(",",S64)),""),LEFT(SUBSTITUTE(S64,LEFT(S64,SEARCH(",",S64)),""),SEARCH(",",SUBSTITUTE(S64,LEFT(S64,SEARCH(",",S64)),""))),""),SEARCH(",",SUBSTITUTE(SUBSTITUTE(S64,LEFT(S64,SEARCH(",",S64)),""),LEFT(SUBSTITUTE(S64,LEFT(S64,SEARCH(",",S64)),""),SEARCH(",",SUBSTITUTE(S64,LEFT(S64,SEARCH(",",S64)),""))),""))),""))),SEARCH("'",LEFT(SUBSTITUTE(SUBSTITUTE(SUBSTITUTE(S64,LEFT(S64,SEARCH(",",S64)),""),LEFT(SUBSTITUTE(S64,LEFT(S64,SEARCH(",",S64)),""),SEARCH(",",SUBSTITUTE(S64,LEFT(S64,SEARCH(",",S64)),""))),""),LEFT(SUBSTITUTE(SUBSTITUTE(S64,LEFT(S64,SEARCH(",",S64)),""),LEFT(SUBSTITUTE(S64,LEFT(S64,SEARCH(",",S64)),""),SEARCH(",",SUBSTITUTE(S64,LEFT(S64,SEARCH(",",S64)),""))),""),SEARCH(",",SUBSTITUTE(SUBSTITUTE(S64,LEFT(S64,SEARCH(",",S64)),""),LEFT(SUBSTITUTE(S64,LEFT(S64,SEARCH(",",S64)),""),SEARCH(",",SUBSTITUTE(S64,LEFT(S64,SEARCH(",",S64)),""))),""))),""),SEARCH(")",SUBSTITUTE(SUBSTITUTE(SUBSTITUTE(S64,LEFT(S64,SEARCH(",",S64)),""),LEFT(SUBSTITUTE(S64,LEFT(S64,SEARCH(",",S64)),""),SEARCH(",",SUBSTITUTE(S64,LEFT(S64,SEARCH(",",S64)),""))),""),LEFT(SUBSTITUTE(SUBSTITUTE(S64,LEFT(S64,SEARCH(",",S64)),""),LEFT(SUBSTITUTE(S64,LEFT(S64,SEARCH(",",S64)),""),SEARCH(",",SUBSTITUTE(S64,LEFT(S64,SEARCH(",",S64)),""))),""),SEARCH(",",SUBSTITUTE(SUBSTITUTE(S64,LEFT(S64,SEARCH(",",S64)),""),LEFT(SUBSTITUTE(S64,LEFT(S64,SEARCH(",",S64)),""),SEARCH(",",SUBSTITUTE(S64,LEFT(S64,SEARCH(",",S64)),""))),""))),""))))),""),")",""),VLOOKUP(M64,Breachs!B:D,3,FALSE)),"")</f>
        <v/>
      </c>
      <c r="S64" s="108" t="e">
        <f t="shared" si="14"/>
        <v>#VALUE!</v>
      </c>
      <c r="T64" s="108" t="str">
        <f>IF(F64="","",IF(ISNUMBER(FIND("'",I64)),VLOOKUP(SUBSTITUTE(RIGHT(LEFT(I64,SEARCH("'",I64)),5)," '",""),Breachs!P:Q,2,FALSE),VLOOKUP(I64,Breachs!B:D,2,FALSE)))</f>
        <v>Maio</v>
      </c>
      <c r="U64" s="108" t="str">
        <f>IF(G64&lt;2,"",IF(ISNUMBER(FIND("'",J64)),VLOOKUP(SUBSTITUTE(RIGHT(LEFT(J64,SEARCH("'",J64)),5)," '",""),Breachs!P:Q,2,FALSE),VLOOKUP(J64,Breachs!B:D,2,FALSE)))</f>
        <v/>
      </c>
      <c r="V64" s="107" t="str">
        <f>IF(G64&lt;3,"",IF(ISNUMBER(FIND("'",K64)),VLOOKUP(SUBSTITUTE(RIGHT(LEFT(K64,SEARCH("'",K64)),5)," '",""),Breachs!P:Q,2,FALSE),VLOOKUP(K64,Breachs!B:D,2,FALSE)))</f>
        <v/>
      </c>
      <c r="W64" s="107" t="str">
        <f>IF(G64&lt;4,"",IF(ISNUMBER(FIND("'",L64)),VLOOKUP(SUBSTITUTE(RIGHT(LEFT(L64,SEARCH("'",L64)),5)," '",""),Breachs!P:Q,2,FALSE),VLOOKUP(L64,Breachs!B:D,2,FALSE)))</f>
        <v/>
      </c>
      <c r="X64" s="107" t="str">
        <f>IF(G64&lt;5,"",IF(ISNUMBER(FIND("'",M64)),VLOOKUP(SUBSTITUTE(RIGHT(LEFT(M64,SEARCH("'",M64)),5)," '",""),Breachs!P:Q,2,FALSE),VLOOKUP(M64,Breachs!B:D,2,FALSE)))</f>
        <v/>
      </c>
      <c r="Y64" s="34" t="str">
        <f>IFERROR(VLOOKUP(B64,BGU!A:B,2),"")</f>
        <v>JOAO BATISTA JUNG</v>
      </c>
      <c r="Z64" s="34" t="str">
        <f>TEXT(IFERROR(VLOOKUP(B64,BGU!A:C,3),""),"0000-000-000-0000")</f>
        <v>0010-038-261-1500</v>
      </c>
      <c r="AA64" s="34" t="str">
        <f t="shared" si="15"/>
        <v>0010</v>
      </c>
      <c r="AB64" s="34" t="str">
        <f>IFERROR(VLOOKUP(B64,BGU!A:F,6),"")</f>
        <v>00011</v>
      </c>
      <c r="AC64" s="34" t="str">
        <f>IFERROR(VLOOKUP(B64,BGU!A:G,7),"")</f>
        <v>ANALISTA</v>
      </c>
      <c r="AD64" s="34" t="str">
        <f t="shared" si="16"/>
        <v>038</v>
      </c>
    </row>
    <row r="65" spans="1:30" ht="15" customHeight="1" x14ac:dyDescent="0.25">
      <c r="A65" s="33" t="s">
        <v>335</v>
      </c>
      <c r="B65" s="33" t="s">
        <v>342</v>
      </c>
      <c r="C65" s="33" t="s">
        <v>171</v>
      </c>
      <c r="D65" s="33" t="s">
        <v>343</v>
      </c>
      <c r="F65" s="33" t="s">
        <v>172</v>
      </c>
      <c r="G65" s="31">
        <f t="shared" si="10"/>
        <v>1</v>
      </c>
      <c r="H65" s="31" t="b">
        <f t="shared" si="7"/>
        <v>1</v>
      </c>
      <c r="I65" s="105" t="str">
        <f t="shared" si="8"/>
        <v>15email cyberunder (14 Dec '14): http://pastebin.com/FpYBeyXz</v>
      </c>
      <c r="J65" s="105" t="str">
        <f t="shared" si="17"/>
        <v/>
      </c>
      <c r="K65" s="106" t="str">
        <f t="shared" si="11"/>
        <v/>
      </c>
      <c r="L65" s="106" t="str">
        <f t="shared" si="12"/>
        <v/>
      </c>
      <c r="M65" s="105" t="str">
        <f t="shared" si="13"/>
        <v/>
      </c>
      <c r="N65" s="107" t="str">
        <f>IF(F65="","",IF(ISNUMBER(FIND(")",I65)),"20"&amp;SUBSTITUTE(RIGHT(SUBSTITUTE(LEFT(F65,SEARCH(")",F65)),LEFT(LEFT(F65,SEARCH(")",F65)),SEARCH("(",LEFT(F65,SEARCH(")",F65)))),""),3),")",""),VLOOKUP(I65,Breachs!B:D,3,FALSE)))</f>
        <v>2014</v>
      </c>
      <c r="O65" s="108" t="str">
        <f>IF(G65&lt;2,"",IF(G65&gt;2,IF(ISNUMBER(FIND(")",J65)),"20"&amp;SUBSTITUTE(SUBSTITUTE(LEFT(LEFT(SUBSTITUTE(F65,LEFT(F65,SEARCH(",",F65)),""),SEARCH(",",SUBSTITUTE(F65,LEFT(F65,SEARCH(",",F65)),""))),SEARCH(")",LEFT(SUBSTITUTE(F65,LEFT(F65,SEARCH(",",F65)),""),SEARCH(",",SUBSTITUTE(F65,LEFT(F65,SEARCH(",",F65)),""))))),LEFT(LEFT(LEFT(SUBSTITUTE(F65,LEFT(F65,SEARCH(",",F65)),""),SEARCH(",",SUBSTITUTE(F65,LEFT(F65,SEARCH(",",F65)),""))),SEARCH(")",LEFT(SUBSTITUTE(F65,LEFT(F65,SEARCH(",",F65)),""),SEARCH(",",SUBSTITUTE(F65,LEFT(F65,SEARCH(",",F65)),""))))),SEARCH("'",LEFT(LEFT(SUBSTITUTE(F65,LEFT(F65,SEARCH(",",F65)),""),SEARCH(",",SUBSTITUTE(F65,LEFT(F65,SEARCH(",",F65)),""))),SEARCH(")",LEFT(SUBSTITUTE(F65,LEFT(F65,SEARCH(",",F65)),""),SEARCH(",",SUBSTITUTE(F65,LEFT(F65,SEARCH(",",F65)),""))))))),""),")",""),VLOOKUP(J65,Breachs!B:D,3,FALSE)),IF(ISNUMBER(FIND(")",J65)),"20"&amp;SUBSTITUTE(LEFT(SUBSTITUTE(SUBSTITUTE(F65,LEFT(F65,SEARCH(",",F65)),""),LEFT(SUBSTITUTE(F65,LEFT(F65,SEARCH(",",F65)),""),SEARCH("'",SUBSTITUTE(F65,LEFT(F65,SEARCH(",",F65)),""))),""),SEARCH(")",SUBSTITUTE(SUBSTITUTE(F65,LEFT(F65,SEARCH(",",F65)),""),LEFT(SUBSTITUTE(F65,LEFT(F65,SEARCH(",",F65)),""),SEARCH("'",SUBSTITUTE(F65,LEFT(F65,SEARCH(",",F65)),""))),""))),")",""),VLOOKUP(J65,Breachs!B:D,3,FALSE))))</f>
        <v/>
      </c>
      <c r="P65" s="108" t="str">
        <f>IF(G65&lt;3,"",IF(G65&gt;3,IF(ISNUMBER(FIND(")",K65)),"20"&amp;SUBSTITUTE(SUBSTITUTE(LEFT(LEFT(SUBSTITUTE(SUBSTITUTE(F65,LEFT(F65,SEARCH(",",F65)),""),LEFT(SUBSTITUTE(F65,LEFT(F65,SEARCH(",",F65)),""),SEARCH(",",SUBSTITUTE(F65,LEFT(F65,SEARCH(",",F65)),""))),""),SEARCH(",",SUBSTITUTE(SUBSTITUTE(F65,LEFT(F65,SEARCH(",",F65)),""),LEFT(SUBSTITUTE(F65,LEFT(F65,SEARCH(",",F65)),""),SEARCH(",",SUBSTITUTE(F65,LEFT(F65,SEARCH(",",F65)),""))),""))),SEARCH(")",LEFT(SUBSTITUTE(SUBSTITUTE(F65,LEFT(F65,SEARCH(",",F65)),""),LEFT(SUBSTITUTE(F65,LEFT(F65,SEARCH(",",F65)),""),SEARCH(",",SUBSTITUTE(F65,LEFT(F65,SEARCH(",",F65)),""))),""),SEARCH(",",SUBSTITUTE(SUBSTITUTE(F65,LEFT(F65,SEARCH(",",F65)),""),LEFT(SUBSTITUTE(F65,LEFT(F65,SEARCH(",",F65)),""),SEARCH(",",SUBSTITUTE(F65,LEFT(F65,SEARCH(",",F65)),""))),""))))),LEFT(LEFT(LEFT(SUBSTITUTE(SUBSTITUTE(F65,LEFT(F65,SEARCH(",",F65)),""),LEFT(SUBSTITUTE(F65,LEFT(F65,SEARCH(",",F65)),""),SEARCH(",",SUBSTITUTE(F65,LEFT(F65,SEARCH(",",F65)),""))),""),SEARCH(",",SUBSTITUTE(SUBSTITUTE(F65,LEFT(F65,SEARCH(",",F65)),""),LEFT(SUBSTITUTE(F65,LEFT(F65,SEARCH(",",F65)),""),SEARCH(",",SUBSTITUTE(F65,LEFT(F65,SEARCH(",",F65)),""))),""))),SEARCH(")",LEFT(SUBSTITUTE(SUBSTITUTE(F65,LEFT(F65,SEARCH(",",F65)),""),LEFT(SUBSTITUTE(F65,LEFT(F65,SEARCH(",",F65)),""),SEARCH(",",SUBSTITUTE(F65,LEFT(F65,SEARCH(",",F65)),""))),""),SEARCH(",",SUBSTITUTE(SUBSTITUTE(F65,LEFT(F65,SEARCH(",",F65)),""),LEFT(SUBSTITUTE(F65,LEFT(F65,SEARCH(",",F65)),""),SEARCH(",",SUBSTITUTE(F65,LEFT(F65,SEARCH(",",F65)),""))),""))))),SEARCH("'",LEFT(LEFT(SUBSTITUTE(SUBSTITUTE(F65,LEFT(F65,SEARCH(",",F65)),""),LEFT(SUBSTITUTE(F65,LEFT(F65,SEARCH(",",F65)),""),SEARCH(",",SUBSTITUTE(F65,LEFT(F65,SEARCH(",",F65)),""))),""),SEARCH(",",SUBSTITUTE(SUBSTITUTE(F65,LEFT(F65,SEARCH(",",F65)),""),LEFT(SUBSTITUTE(F65,LEFT(F65,SEARCH(",",F65)),""),SEARCH(",",SUBSTITUTE(F65,LEFT(F65,SEARCH(",",F65)),""))),""))),SEARCH(")",LEFT(SUBSTITUTE(SUBSTITUTE(F65,LEFT(F65,SEARCH(",",F65)),""),LEFT(SUBSTITUTE(F65,LEFT(F65,SEARCH(",",F65)),""),SEARCH(",",SUBSTITUTE(F65,LEFT(F65,SEARCH(",",F65)),""))),""),SEARCH(",",SUBSTITUTE(SUBSTITUTE(F65,LEFT(F65,SEARCH(",",F65)),""),LEFT(SUBSTITUTE(F65,LEFT(F65,SEARCH(",",F65)),""),SEARCH(",",SUBSTITUTE(F65,LEFT(F65,SEARCH(",",F65)),""))),""))))))),""),")",""),VLOOKUP(K65,Breachs!B:D,3,FALSE)),IF(ISNUMBER(FIND(")",K65)),"20"&amp;SUBSTITUTE(SUBSTITUTE(LEFT(SUBSTITUTE(SUBSTITUTE(F65,LEFT(F65,SEARCH(",",F65)),""),LEFT(SUBSTITUTE(F65,LEFT(F65,SEARCH(",",F65)),""),SEARCH(",",SUBSTITUTE(F65,LEFT(F65,SEARCH(",",F65)),""))),""),SEARCH(")",SUBSTITUTE(SUBSTITUTE(F65,LEFT(F65,SEARCH(",",F65)),""),LEFT(SUBSTITUTE(F65,LEFT(F65,SEARCH(",",F65)),""),SEARCH(",",SUBSTITUTE(F65,LEFT(F65,SEARCH(",",F65)),""))),""))),LEFT(LEFT(SUBSTITUTE(SUBSTITUTE(F65,LEFT(F65,SEARCH(",",F65)),""),LEFT(SUBSTITUTE(F65,LEFT(F65,SEARCH(",",F65)),""),SEARCH(",",SUBSTITUTE(F65,LEFT(F65,SEARCH(",",F65)),""))),""),SEARCH(")",SUBSTITUTE(SUBSTITUTE(F65,LEFT(F65,SEARCH(",",F65)),""),LEFT(SUBSTITUTE(F65,LEFT(F65,SEARCH(",",F65)),""),SEARCH(",",SUBSTITUTE(F65,LEFT(F65,SEARCH(",",F65)),""))),""))),SEARCH("'",LEFT(SUBSTITUTE(SUBSTITUTE(F65,LEFT(F65,SEARCH(",",F65)),""),LEFT(SUBSTITUTE(F65,LEFT(F65,SEARCH(",",F65)),""),SEARCH(",",SUBSTITUTE(F65,LEFT(F65,SEARCH(",",F65)),""))),""),SEARCH(")",SUBSTITUTE(SUBSTITUTE(F65,LEFT(F65,SEARCH(",",F65)),""),LEFT(SUBSTITUTE(F65,LEFT(F65,SEARCH(",",F65)),""),SEARCH(",",SUBSTITUTE(F65,LEFT(F65,SEARCH(",",F65)),""))),""))))),""),")",""),VLOOKUP(K65,Breachs!B:D,3,FALSE))))</f>
        <v/>
      </c>
      <c r="Q65" s="108" t="str">
        <f>IF(G65&lt;4,"",IF(G65&gt;4,IF(ISNUMBER(FIND(")",L65)),"20"&amp;SUBSTITUTE(SUBSTITUTE(LEFT(SUBSTITUTE(SUBSTITUTE(SUBSTITUTE(L65,LEFT(L65,SEARCH(",",L65)),""),LEFT(SUBSTITUTE(L65,LEFT(L65,SEARCH(",",L65)),""),SEARCH(",",SUBSTITUTE(L65,LEFT(L65,SEARCH(",",L65)),""))),""),LEFT(SUBSTITUTE(SUBSTITUTE(L65,LEFT(L65,SEARCH(",",L65)),""),LEFT(SUBSTITUTE(L65,LEFT(L65,SEARCH(",",L65)),""),SEARCH(",",SUBSTITUTE(L65,LEFT(L65,SEARCH(",",L65)),""))),""),SEARCH(",",SUBSTITUTE(SUBSTITUTE(L65,LEFT(L65,SEARCH(",",L65)),""),LEFT(SUBSTITUTE(L65,LEFT(L65,SEARCH(",",L65)),""),SEARCH(",",SUBSTITUTE(L65,LEFT(L65,SEARCH(",",L65)),""))),""))),""),SEARCH(")",SUBSTITUTE(SUBSTITUTE(SUBSTITUTE(L65,LEFT(L65,SEARCH(",",L65)),""),LEFT(SUBSTITUTE(L65,LEFT(L65,SEARCH(",",L65)),""),SEARCH(",",SUBSTITUTE(L65,LEFT(L65,SEARCH(",",L65)),""))),""),LEFT(SUBSTITUTE(SUBSTITUTE(L65,LEFT(L65,SEARCH(",",L65)),""),LEFT(SUBSTITUTE(L65,LEFT(L65,SEARCH(",",L65)),""),SEARCH(",",SUBSTITUTE(L65,LEFT(L65,SEARCH(",",L65)),""))),""),SEARCH(",",SUBSTITUTE(SUBSTITUTE(L65,LEFT(L65,SEARCH(",",L65)),""),LEFT(SUBSTITUTE(L65,LEFT(L65,SEARCH(",",L65)),""),SEARCH(",",SUBSTITUTE(L65,LEFT(L65,SEARCH(",",L65)),""))),""))),""))),LEFT(LEFT(SUBSTITUTE(SUBSTITUTE(SUBSTITUTE(L65,LEFT(L65,SEARCH(",",L65)),""),LEFT(SUBSTITUTE(L65,LEFT(L65,SEARCH(",",L65)),""),SEARCH(",",SUBSTITUTE(L65,LEFT(L65,SEARCH(",",L65)),""))),""),LEFT(SUBSTITUTE(SUBSTITUTE(L65,LEFT(L65,SEARCH(",",L65)),""),LEFT(SUBSTITUTE(L65,LEFT(L65,SEARCH(",",L65)),""),SEARCH(",",SUBSTITUTE(L65,LEFT(L65,SEARCH(",",L65)),""))),""),SEARCH(",",SUBSTITUTE(SUBSTITUTE(L65,LEFT(L65,SEARCH(",",L65)),""),LEFT(SUBSTITUTE(L65,LEFT(L65,SEARCH(",",L65)),""),SEARCH(",",SUBSTITUTE(L65,LEFT(L65,SEARCH(",",L65)),""))),""))),""),SEARCH(")",SUBSTITUTE(SUBSTITUTE(SUBSTITUTE(L65,LEFT(L65,SEARCH(",",L65)),""),LEFT(SUBSTITUTE(L65,LEFT(L65,SEARCH(",",L65)),""),SEARCH(",",SUBSTITUTE(L65,LEFT(L65,SEARCH(",",L65)),""))),""),LEFT(SUBSTITUTE(SUBSTITUTE(L65,LEFT(L65,SEARCH(",",L65)),""),LEFT(SUBSTITUTE(L65,LEFT(L65,SEARCH(",",L65)),""),SEARCH(",",SUBSTITUTE(L65,LEFT(L65,SEARCH(",",L65)),""))),""),SEARCH(",",SUBSTITUTE(SUBSTITUTE(L65,LEFT(L65,SEARCH(",",L65)),""),LEFT(SUBSTITUTE(L65,LEFT(L65,SEARCH(",",L65)),""),SEARCH(",",SUBSTITUTE(L65,LEFT(L65,SEARCH(",",L65)),""))),""))),""))),SEARCH("'",LEFT(SUBSTITUTE(SUBSTITUTE(SUBSTITUTE(L65,LEFT(L65,SEARCH(",",L65)),""),LEFT(SUBSTITUTE(L65,LEFT(L65,SEARCH(",",L65)),""),SEARCH(",",SUBSTITUTE(L65,LEFT(L65,SEARCH(",",L65)),""))),""),LEFT(SUBSTITUTE(SUBSTITUTE(L65,LEFT(L65,SEARCH(",",L65)),""),LEFT(SUBSTITUTE(L65,LEFT(L65,SEARCH(",",L65)),""),SEARCH(",",SUBSTITUTE(L65,LEFT(L65,SEARCH(",",L65)),""))),""),SEARCH(",",SUBSTITUTE(SUBSTITUTE(L65,LEFT(L65,SEARCH(",",L65)),""),LEFT(SUBSTITUTE(L65,LEFT(L65,SEARCH(",",L65)),""),SEARCH(",",SUBSTITUTE(L65,LEFT(L65,SEARCH(",",L65)),""))),""))),""),SEARCH(")",SUBSTITUTE(SUBSTITUTE(SUBSTITUTE(L65,LEFT(L65,SEARCH(",",L65)),""),LEFT(SUBSTITUTE(L65,LEFT(L65,SEARCH(",",L65)),""),SEARCH(",",SUBSTITUTE(L65,LEFT(L65,SEARCH(",",L65)),""))),""),LEFT(SUBSTITUTE(SUBSTITUTE(L65,LEFT(L65,SEARCH(",",L65)),""),LEFT(SUBSTITUTE(L65,LEFT(L65,SEARCH(",",L65)),""),SEARCH(",",SUBSTITUTE(L65,LEFT(L65,SEARCH(",",L65)),""))),""),SEARCH(",",SUBSTITUTE(SUBSTITUTE(L65,LEFT(L65,SEARCH(",",L65)),""),LEFT(SUBSTITUTE(L65,LEFT(L65,SEARCH(",",L65)),""),SEARCH(",",SUBSTITUTE(L65,LEFT(L65,SEARCH(",",L65)),""))),""))),""))))),""),")",""),VLOOKUP(L65,Breachs!B:D,3,FALSE)),IF(ISNUMBER(FIND(")",L65)),"20"&amp;SUBSTITUTE(SUBSTITUTE(LEFT(SUBSTITUTE(SUBSTITUTE(SUBSTITUTE(L65,LEFT(L65,SEARCH(",",L65)),""),LEFT(SUBSTITUTE(L65,LEFT(L65,SEARCH(",",L65)),""),SEARCH(",",SUBSTITUTE(L65,LEFT(L65,SEARCH(",",L65)),""))),""),LEFT(SUBSTITUTE(SUBSTITUTE(L65,LEFT(L65,SEARCH(",",L65)),""),LEFT(SUBSTITUTE(L65,LEFT(L65,SEARCH(",",L65)),""),SEARCH(",",SUBSTITUTE(L65,LEFT(L65,SEARCH(",",L65)),""))),""),SEARCH(",",SUBSTITUTE(SUBSTITUTE(L65,LEFT(L65,SEARCH(",",L65)),""),LEFT(SUBSTITUTE(L65,LEFT(L65,SEARCH(",",L65)),""),SEARCH(",",SUBSTITUTE(L65,LEFT(L65,SEARCH(",",L65)),""))),""))),""),SEARCH(")",SUBSTITUTE(SUBSTITUTE(SUBSTITUTE(L65,LEFT(L65,SEARCH(",",L65)),""),LEFT(SUBSTITUTE(L65,LEFT(L65,SEARCH(",",L65)),""),SEARCH(",",SUBSTITUTE(L65,LEFT(L65,SEARCH(",",L65)),""))),""),LEFT(SUBSTITUTE(SUBSTITUTE(L65,LEFT(L65,SEARCH(",",L65)),""),LEFT(SUBSTITUTE(L65,LEFT(L65,SEARCH(",",L65)),""),SEARCH(",",SUBSTITUTE(L65,LEFT(L65,SEARCH(",",L65)),""))),""),SEARCH(",",SUBSTITUTE(SUBSTITUTE(L65,LEFT(L65,SEARCH(",",L65)),""),LEFT(SUBSTITUTE(L65,LEFT(L65,SEARCH(",",L65)),""),SEARCH(",",SUBSTITUTE(L65,LEFT(L65,SEARCH(",",L65)),""))),""))),""))),LEFT(LEFT(SUBSTITUTE(SUBSTITUTE(SUBSTITUTE(L65,LEFT(L65,SEARCH(",",L65)),""),LEFT(SUBSTITUTE(L65,LEFT(L65,SEARCH(",",L65)),""),SEARCH(",",SUBSTITUTE(L65,LEFT(L65,SEARCH(",",L65)),""))),""),LEFT(SUBSTITUTE(SUBSTITUTE(L65,LEFT(L65,SEARCH(",",L65)),""),LEFT(SUBSTITUTE(L65,LEFT(L65,SEARCH(",",L65)),""),SEARCH(",",SUBSTITUTE(L65,LEFT(L65,SEARCH(",",L65)),""))),""),SEARCH(",",SUBSTITUTE(SUBSTITUTE(L65,LEFT(L65,SEARCH(",",L65)),""),LEFT(SUBSTITUTE(L65,LEFT(L65,SEARCH(",",L65)),""),SEARCH(",",SUBSTITUTE(L65,LEFT(L65,SEARCH(",",L65)),""))),""))),""),SEARCH(")",SUBSTITUTE(SUBSTITUTE(SUBSTITUTE(L65,LEFT(L65,SEARCH(",",L65)),""),LEFT(SUBSTITUTE(L65,LEFT(L65,SEARCH(",",L65)),""),SEARCH(",",SUBSTITUTE(L65,LEFT(L65,SEARCH(",",L65)),""))),""),LEFT(SUBSTITUTE(SUBSTITUTE(L65,LEFT(L65,SEARCH(",",L65)),""),LEFT(SUBSTITUTE(L65,LEFT(L65,SEARCH(",",L65)),""),SEARCH(",",SUBSTITUTE(L65,LEFT(L65,SEARCH(",",L65)),""))),""),SEARCH(",",SUBSTITUTE(SUBSTITUTE(L65,LEFT(L65,SEARCH(",",L65)),""),LEFT(SUBSTITUTE(L65,LEFT(L65,SEARCH(",",L65)),""),SEARCH(",",SUBSTITUTE(L65,LEFT(L65,SEARCH(",",L65)),""))),""))),""))),SEARCH("'",LEFT(SUBSTITUTE(SUBSTITUTE(SUBSTITUTE(L65,LEFT(L65,SEARCH(",",L65)),""),LEFT(SUBSTITUTE(L65,LEFT(L65,SEARCH(",",L65)),""),SEARCH(",",SUBSTITUTE(L65,LEFT(L65,SEARCH(",",L65)),""))),""),LEFT(SUBSTITUTE(SUBSTITUTE(L65,LEFT(L65,SEARCH(",",L65)),""),LEFT(SUBSTITUTE(L65,LEFT(L65,SEARCH(",",L65)),""),SEARCH(",",SUBSTITUTE(L65,LEFT(L65,SEARCH(",",L65)),""))),""),SEARCH(",",SUBSTITUTE(SUBSTITUTE(L65,LEFT(L65,SEARCH(",",L65)),""),LEFT(SUBSTITUTE(L65,LEFT(L65,SEARCH(",",L65)),""),SEARCH(",",SUBSTITUTE(L65,LEFT(L65,SEARCH(",",L65)),""))),""))),""),SEARCH(")",SUBSTITUTE(SUBSTITUTE(SUBSTITUTE(L65,LEFT(L65,SEARCH(",",L65)),""),LEFT(SUBSTITUTE(L65,LEFT(L65,SEARCH(",",L65)),""),SEARCH(",",SUBSTITUTE(L65,LEFT(L65,SEARCH(",",L65)),""))),""),LEFT(SUBSTITUTE(SUBSTITUTE(L65,LEFT(L65,SEARCH(",",L65)),""),LEFT(SUBSTITUTE(L65,LEFT(L65,SEARCH(",",L65)),""),SEARCH(",",SUBSTITUTE(L65,LEFT(L65,SEARCH(",",L65)),""))),""),SEARCH(",",SUBSTITUTE(SUBSTITUTE(L65,LEFT(L65,SEARCH(",",L65)),""),LEFT(SUBSTITUTE(L65,LEFT(L65,SEARCH(",",L65)),""),SEARCH(",",SUBSTITUTE(L65,LEFT(L65,SEARCH(",",L65)),""))),""))),""))))),""),")",""),VLOOKUP(L65,Breachs!B:D,3,FALSE))))</f>
        <v/>
      </c>
      <c r="R65" s="108" t="str">
        <f>IF(G65=5,IF(ISNUMBER(FIND(")",M65)),"20"&amp;SUBSTITUTE(SUBSTITUTE(LEFT(SUBSTITUTE(SUBSTITUTE(SUBSTITUTE(S65,LEFT(S65,SEARCH(",",S65)),""),LEFT(SUBSTITUTE(S65,LEFT(S65,SEARCH(",",S65)),""),SEARCH(",",SUBSTITUTE(S65,LEFT(S65,SEARCH(",",S65)),""))),""),LEFT(SUBSTITUTE(SUBSTITUTE(S65,LEFT(S65,SEARCH(",",S65)),""),LEFT(SUBSTITUTE(S65,LEFT(S65,SEARCH(",",S65)),""),SEARCH(",",SUBSTITUTE(S65,LEFT(S65,SEARCH(",",S65)),""))),""),SEARCH(",",SUBSTITUTE(SUBSTITUTE(S65,LEFT(S65,SEARCH(",",S65)),""),LEFT(SUBSTITUTE(S65,LEFT(S65,SEARCH(",",S65)),""),SEARCH(",",SUBSTITUTE(S65,LEFT(S65,SEARCH(",",S65)),""))),""))),""),SEARCH(")",SUBSTITUTE(SUBSTITUTE(SUBSTITUTE(S65,LEFT(S65,SEARCH(",",S65)),""),LEFT(SUBSTITUTE(S65,LEFT(S65,SEARCH(",",S65)),""),SEARCH(",",SUBSTITUTE(S65,LEFT(S65,SEARCH(",",S65)),""))),""),LEFT(SUBSTITUTE(SUBSTITUTE(S65,LEFT(S65,SEARCH(",",S65)),""),LEFT(SUBSTITUTE(S65,LEFT(S65,SEARCH(",",S65)),""),SEARCH(",",SUBSTITUTE(S65,LEFT(S65,SEARCH(",",S65)),""))),""),SEARCH(",",SUBSTITUTE(SUBSTITUTE(S65,LEFT(S65,SEARCH(",",S65)),""),LEFT(SUBSTITUTE(S65,LEFT(S65,SEARCH(",",S65)),""),SEARCH(",",SUBSTITUTE(S65,LEFT(S65,SEARCH(",",S65)),""))),""))),""))),LEFT(LEFT(SUBSTITUTE(SUBSTITUTE(SUBSTITUTE(S65,LEFT(S65,SEARCH(",",S65)),""),LEFT(SUBSTITUTE(S65,LEFT(S65,SEARCH(",",S65)),""),SEARCH(",",SUBSTITUTE(S65,LEFT(S65,SEARCH(",",S65)),""))),""),LEFT(SUBSTITUTE(SUBSTITUTE(S65,LEFT(S65,SEARCH(",",S65)),""),LEFT(SUBSTITUTE(S65,LEFT(S65,SEARCH(",",S65)),""),SEARCH(",",SUBSTITUTE(S65,LEFT(S65,SEARCH(",",S65)),""))),""),SEARCH(",",SUBSTITUTE(SUBSTITUTE(S65,LEFT(S65,SEARCH(",",S65)),""),LEFT(SUBSTITUTE(S65,LEFT(S65,SEARCH(",",S65)),""),SEARCH(",",SUBSTITUTE(S65,LEFT(S65,SEARCH(",",S65)),""))),""))),""),SEARCH(")",SUBSTITUTE(SUBSTITUTE(SUBSTITUTE(S65,LEFT(S65,SEARCH(",",S65)),""),LEFT(SUBSTITUTE(S65,LEFT(S65,SEARCH(",",S65)),""),SEARCH(",",SUBSTITUTE(S65,LEFT(S65,SEARCH(",",S65)),""))),""),LEFT(SUBSTITUTE(SUBSTITUTE(S65,LEFT(S65,SEARCH(",",S65)),""),LEFT(SUBSTITUTE(S65,LEFT(S65,SEARCH(",",S65)),""),SEARCH(",",SUBSTITUTE(S65,LEFT(S65,SEARCH(",",S65)),""))),""),SEARCH(",",SUBSTITUTE(SUBSTITUTE(S65,LEFT(S65,SEARCH(",",S65)),""),LEFT(SUBSTITUTE(S65,LEFT(S65,SEARCH(",",S65)),""),SEARCH(",",SUBSTITUTE(S65,LEFT(S65,SEARCH(",",S65)),""))),""))),""))),SEARCH("'",LEFT(SUBSTITUTE(SUBSTITUTE(SUBSTITUTE(S65,LEFT(S65,SEARCH(",",S65)),""),LEFT(SUBSTITUTE(S65,LEFT(S65,SEARCH(",",S65)),""),SEARCH(",",SUBSTITUTE(S65,LEFT(S65,SEARCH(",",S65)),""))),""),LEFT(SUBSTITUTE(SUBSTITUTE(S65,LEFT(S65,SEARCH(",",S65)),""),LEFT(SUBSTITUTE(S65,LEFT(S65,SEARCH(",",S65)),""),SEARCH(",",SUBSTITUTE(S65,LEFT(S65,SEARCH(",",S65)),""))),""),SEARCH(",",SUBSTITUTE(SUBSTITUTE(S65,LEFT(S65,SEARCH(",",S65)),""),LEFT(SUBSTITUTE(S65,LEFT(S65,SEARCH(",",S65)),""),SEARCH(",",SUBSTITUTE(S65,LEFT(S65,SEARCH(",",S65)),""))),""))),""),SEARCH(")",SUBSTITUTE(SUBSTITUTE(SUBSTITUTE(S65,LEFT(S65,SEARCH(",",S65)),""),LEFT(SUBSTITUTE(S65,LEFT(S65,SEARCH(",",S65)),""),SEARCH(",",SUBSTITUTE(S65,LEFT(S65,SEARCH(",",S65)),""))),""),LEFT(SUBSTITUTE(SUBSTITUTE(S65,LEFT(S65,SEARCH(",",S65)),""),LEFT(SUBSTITUTE(S65,LEFT(S65,SEARCH(",",S65)),""),SEARCH(",",SUBSTITUTE(S65,LEFT(S65,SEARCH(",",S65)),""))),""),SEARCH(",",SUBSTITUTE(SUBSTITUTE(S65,LEFT(S65,SEARCH(",",S65)),""),LEFT(SUBSTITUTE(S65,LEFT(S65,SEARCH(",",S65)),""),SEARCH(",",SUBSTITUTE(S65,LEFT(S65,SEARCH(",",S65)),""))),""))),""))))),""),")",""),VLOOKUP(M65,Breachs!B:D,3,FALSE)),"")</f>
        <v/>
      </c>
      <c r="S65" s="108" t="e">
        <f t="shared" si="14"/>
        <v>#VALUE!</v>
      </c>
      <c r="T65" s="108" t="str">
        <f>IF(F65="","",IF(ISNUMBER(FIND("'",I65)),VLOOKUP(SUBSTITUTE(RIGHT(LEFT(I65,SEARCH("'",I65)),5)," '",""),Breachs!P:Q,2,FALSE),VLOOKUP(I65,Breachs!B:D,2,FALSE)))</f>
        <v>Dezembro</v>
      </c>
      <c r="U65" s="108" t="str">
        <f>IF(G65&lt;2,"",IF(ISNUMBER(FIND("'",J65)),VLOOKUP(SUBSTITUTE(RIGHT(LEFT(J65,SEARCH("'",J65)),5)," '",""),Breachs!P:Q,2,FALSE),VLOOKUP(J65,Breachs!B:D,2,FALSE)))</f>
        <v/>
      </c>
      <c r="V65" s="107" t="str">
        <f>IF(G65&lt;3,"",IF(ISNUMBER(FIND("'",K65)),VLOOKUP(SUBSTITUTE(RIGHT(LEFT(K65,SEARCH("'",K65)),5)," '",""),Breachs!P:Q,2,FALSE),VLOOKUP(K65,Breachs!B:D,2,FALSE)))</f>
        <v/>
      </c>
      <c r="W65" s="107" t="str">
        <f>IF(G65&lt;4,"",IF(ISNUMBER(FIND("'",L65)),VLOOKUP(SUBSTITUTE(RIGHT(LEFT(L65,SEARCH("'",L65)),5)," '",""),Breachs!P:Q,2,FALSE),VLOOKUP(L65,Breachs!B:D,2,FALSE)))</f>
        <v/>
      </c>
      <c r="X65" s="107" t="str">
        <f>IF(G65&lt;5,"",IF(ISNUMBER(FIND("'",M65)),VLOOKUP(SUBSTITUTE(RIGHT(LEFT(M65,SEARCH("'",M65)),5)," '",""),Breachs!P:Q,2,FALSE),VLOOKUP(M65,Breachs!B:D,2,FALSE)))</f>
        <v/>
      </c>
      <c r="Y65" s="34" t="str">
        <f>IFERROR(VLOOKUP(B65,BGU!A:B,2),"")</f>
        <v>CLAUDIA FERNANDA RIBEIRO DE ARAUJO</v>
      </c>
      <c r="Z65" s="34" t="str">
        <f>TEXT(IFERROR(VLOOKUP(B65,BGU!A:C,3),""),"0000-000-000-0000")</f>
        <v>0010-060-111-1000</v>
      </c>
      <c r="AA65" s="34" t="str">
        <f t="shared" si="15"/>
        <v>0010</v>
      </c>
      <c r="AB65" s="34" t="str">
        <f>IFERROR(VLOOKUP(B65,BGU!A:F,6),"")</f>
        <v>00062</v>
      </c>
      <c r="AC65" s="34" t="str">
        <f>IFERROR(VLOOKUP(B65,BGU!A:G,7),"")</f>
        <v>GERENTE EXECUTIVO</v>
      </c>
      <c r="AD65" s="34" t="str">
        <f t="shared" si="16"/>
        <v>060</v>
      </c>
    </row>
    <row r="66" spans="1:30" ht="15" customHeight="1" x14ac:dyDescent="0.25">
      <c r="A66" s="33" t="s">
        <v>333</v>
      </c>
      <c r="B66" s="34" t="s">
        <v>283</v>
      </c>
      <c r="C66" s="33" t="s">
        <v>114</v>
      </c>
      <c r="D66" s="34" t="s">
        <v>229</v>
      </c>
      <c r="E66" s="34" t="s">
        <v>322</v>
      </c>
      <c r="F66" s="33" t="s">
        <v>3</v>
      </c>
      <c r="G66" s="31">
        <f t="shared" ref="G66:G97" si="18">SUM((LEN(F66)-LEN(SUBSTITUTE(F66,",",""))),1)</f>
        <v>1</v>
      </c>
      <c r="H66" s="31" t="b">
        <f t="shared" si="7"/>
        <v>0</v>
      </c>
      <c r="I66" s="105" t="str">
        <f t="shared" si="8"/>
        <v>LinkedIn</v>
      </c>
      <c r="J66" s="105" t="str">
        <f t="shared" si="17"/>
        <v/>
      </c>
      <c r="K66" s="106" t="str">
        <f t="shared" ref="K66:K97" si="19">IF(G66&lt;3,"",IF(G66&gt;3,RIGHT(LEFT(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LEN(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)-1),LEN(LEFT(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LEN(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)-1))-1),RIGHT(LEFT(LEFT(SUBSTITUTE(F66,LEFT(F66,SEARCH(",",F66)),""),SEARCH(",",SUBSTITUTE(F66,LEFT(F66,SEARCH(",",F66)),""))),LEN(LEFT(SUBSTITUTE(F66,LEFT(F66,SEARCH(",",F66)),""),SEARCH(",",SUBSTITUTE(F66,LEFT(F66,SEARCH(",",F66)),""))))-1),LEN(LEFT(LEFT(SUBSTITUTE(F66,LEFT(F66,SEARCH(",",F66)),""),SEARCH(",",SUBSTITUTE(F66,LEFT(F66,SEARCH(",",F66)),""))),LEN(LEFT(SUBSTITUTE(F66,LEFT(F66,SEARCH(",",F66)),""),SEARCH(",",SUBSTITUTE(F66,LEFT(F66,SEARCH(",",F66)),""))))-1))-1)))</f>
        <v/>
      </c>
      <c r="L66" s="106" t="str">
        <f t="shared" ref="L66:L97" si="20">IF(G66&lt;4,"",IF(G66&gt;4,RIGHT(LEFT(LEFT(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,SEARCH(",",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)),LEN(LEFT(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,SEARCH(",",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)))-1),LEN(LEFT(LEFT(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,SEARCH(",",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)),LEN(LEFT(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,SEARCH(",",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)))-1))-1),RIGHT(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,LEN(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)-1)))</f>
        <v/>
      </c>
      <c r="M66" s="105" t="str">
        <f t="shared" ref="M66:M97" si="21">IF(G66&lt;5,"",IF(G66&gt;5,"Código ainda não desenvolvido",RIGHT(SUBSTITUTE(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,LEFT(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,SEARCH(",",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)),""),LEN(SUBSTITUTE(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,LEFT(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,SEARCH(",",SUBSTITUTE(SUBSTITUTE(SUBSTITUTE(F66,LEFT(F66,SEARCH(",",F66)),""),LEFT(SUBSTITUTE(F66,LEFT(F66,SEARCH(",",F66)),""),SEARCH(",",SUBSTITUTE(F66,LEFT(F66,SEARCH(",",F66)),""))),"")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""))),""))-1)))</f>
        <v/>
      </c>
      <c r="N66" s="107">
        <f>IF(F66="","",IF(ISNUMBER(FIND(")",I66)),"20"&amp;SUBSTITUTE(RIGHT(SUBSTITUTE(LEFT(F66,SEARCH(")",F66)),LEFT(LEFT(F66,SEARCH(")",F66)),SEARCH("(",LEFT(F66,SEARCH(")",F66)))),""),3),")",""),VLOOKUP(I66,Breachs!B:D,3,FALSE)))</f>
        <v>2016</v>
      </c>
      <c r="O66" s="108" t="str">
        <f>IF(G66&lt;2,"",IF(G66&gt;2,IF(ISNUMBER(FIND(")",J66)),"20"&amp;SUBSTITUTE(SUBSTITUTE(LEFT(LEFT(SUBSTITUTE(F66,LEFT(F66,SEARCH(",",F66)),""),SEARCH(",",SUBSTITUTE(F66,LEFT(F66,SEARCH(",",F66)),""))),SEARCH(")",LEFT(SUBSTITUTE(F66,LEFT(F66,SEARCH(",",F66)),""),SEARCH(",",SUBSTITUTE(F66,LEFT(F66,SEARCH(",",F66)),""))))),LEFT(LEFT(LEFT(SUBSTITUTE(F66,LEFT(F66,SEARCH(",",F66)),""),SEARCH(",",SUBSTITUTE(F66,LEFT(F66,SEARCH(",",F66)),""))),SEARCH(")",LEFT(SUBSTITUTE(F66,LEFT(F66,SEARCH(",",F66)),""),SEARCH(",",SUBSTITUTE(F66,LEFT(F66,SEARCH(",",F66)),""))))),SEARCH("'",LEFT(LEFT(SUBSTITUTE(F66,LEFT(F66,SEARCH(",",F66)),""),SEARCH(",",SUBSTITUTE(F66,LEFT(F66,SEARCH(",",F66)),""))),SEARCH(")",LEFT(SUBSTITUTE(F66,LEFT(F66,SEARCH(",",F66)),""),SEARCH(",",SUBSTITUTE(F66,LEFT(F66,SEARCH(",",F66)),""))))))),""),")",""),VLOOKUP(J66,Breachs!B:D,3,FALSE)),IF(ISNUMBER(FIND(")",J66)),"20"&amp;SUBSTITUTE(LEFT(SUBSTITUTE(SUBSTITUTE(F66,LEFT(F66,SEARCH(",",F66)),""),LEFT(SUBSTITUTE(F66,LEFT(F66,SEARCH(",",F66)),""),SEARCH("'",SUBSTITUTE(F66,LEFT(F66,SEARCH(",",F66)),""))),""),SEARCH(")",SUBSTITUTE(SUBSTITUTE(F66,LEFT(F66,SEARCH(",",F66)),""),LEFT(SUBSTITUTE(F66,LEFT(F66,SEARCH(",",F66)),""),SEARCH("'",SUBSTITUTE(F66,LEFT(F66,SEARCH(",",F66)),""))),""))),")",""),VLOOKUP(J66,Breachs!B:D,3,FALSE))))</f>
        <v/>
      </c>
      <c r="P66" s="108" t="str">
        <f>IF(G66&lt;3,"",IF(G66&gt;3,IF(ISNUMBER(FIND(")",K66)),"20"&amp;SUBSTITUTE(SUBSTITUTE(LEFT(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SEARCH(")"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)),LEFT(LEFT(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SEARCH(")"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)),SEARCH("'",LEFT(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,SEARCH(")",LEFT(SUBSTITUTE(SUBSTITUTE(F66,LEFT(F66,SEARCH(",",F66)),""),LEFT(SUBSTITUTE(F66,LEFT(F66,SEARCH(",",F66)),""),SEARCH(",",SUBSTITUTE(F66,LEFT(F66,SEARCH(",",F66)),""))),""),SEARCH(",",SUBSTITUTE(SUBSTITUTE(F66,LEFT(F66,SEARCH(",",F66)),""),LEFT(SUBSTITUTE(F66,LEFT(F66,SEARCH(",",F66)),""),SEARCH(",",SUBSTITUTE(F66,LEFT(F66,SEARCH(",",F66)),""))),""))))))),""),")",""),VLOOKUP(K66,Breachs!B:D,3,FALSE)),IF(ISNUMBER(FIND(")",K66)),"20"&amp;SUBSTITUTE(SUBSTITUTE(LEFT(SUBSTITUTE(SUBSTITUTE(F66,LEFT(F66,SEARCH(",",F66)),""),LEFT(SUBSTITUTE(F66,LEFT(F66,SEARCH(",",F66)),""),SEARCH(",",SUBSTITUTE(F66,LEFT(F66,SEARCH(",",F66)),""))),""),SEARCH(")",SUBSTITUTE(SUBSTITUTE(F66,LEFT(F66,SEARCH(",",F66)),""),LEFT(SUBSTITUTE(F66,LEFT(F66,SEARCH(",",F66)),""),SEARCH(",",SUBSTITUTE(F66,LEFT(F66,SEARCH(",",F66)),""))),""))),LEFT(LEFT(SUBSTITUTE(SUBSTITUTE(F66,LEFT(F66,SEARCH(",",F66)),""),LEFT(SUBSTITUTE(F66,LEFT(F66,SEARCH(",",F66)),""),SEARCH(",",SUBSTITUTE(F66,LEFT(F66,SEARCH(",",F66)),""))),""),SEARCH(")",SUBSTITUTE(SUBSTITUTE(F66,LEFT(F66,SEARCH(",",F66)),""),LEFT(SUBSTITUTE(F66,LEFT(F66,SEARCH(",",F66)),""),SEARCH(",",SUBSTITUTE(F66,LEFT(F66,SEARCH(",",F66)),""))),""))),SEARCH("'",LEFT(SUBSTITUTE(SUBSTITUTE(F66,LEFT(F66,SEARCH(",",F66)),""),LEFT(SUBSTITUTE(F66,LEFT(F66,SEARCH(",",F66)),""),SEARCH(",",SUBSTITUTE(F66,LEFT(F66,SEARCH(",",F66)),""))),""),SEARCH(")",SUBSTITUTE(SUBSTITUTE(F66,LEFT(F66,SEARCH(",",F66)),""),LEFT(SUBSTITUTE(F66,LEFT(F66,SEARCH(",",F66)),""),SEARCH(",",SUBSTITUTE(F66,LEFT(F66,SEARCH(",",F66)),""))),""))))),""),")",""),VLOOKUP(K66,Breachs!B:D,3,FALSE))))</f>
        <v/>
      </c>
      <c r="Q66" s="108" t="str">
        <f>IF(G66&lt;4,"",IF(G66&gt;4,IF(ISNUMBER(FIND(")",L66)),"20"&amp;SUBSTITUTE(SUBSTITUTE(LEFT(SUBSTITUTE(SUBSTITUTE(SUBSTITUTE(L66,LEFT(L66,SEARCH(",",L66)),""),LEFT(SUBSTITUTE(L66,LEFT(L66,SEARCH(",",L66)),""),SEARCH(",",SUBSTITUTE(L66,LEFT(L66,SEARCH(",",L66)),""))),""),LEFT(SUBSTITUTE(SUBSTITUTE(L66,LEFT(L66,SEARCH(",",L66)),""),LEFT(SUBSTITUTE(L66,LEFT(L66,SEARCH(",",L66)),""),SEARCH(",",SUBSTITUTE(L66,LEFT(L66,SEARCH(",",L66)),""))),""),SEARCH(",",SUBSTITUTE(SUBSTITUTE(L66,LEFT(L66,SEARCH(",",L66)),""),LEFT(SUBSTITUTE(L66,LEFT(L66,SEARCH(",",L66)),""),SEARCH(",",SUBSTITUTE(L66,LEFT(L66,SEARCH(",",L66)),""))),""))),""),SEARCH(")",SUBSTITUTE(SUBSTITUTE(SUBSTITUTE(L66,LEFT(L66,SEARCH(",",L66)),""),LEFT(SUBSTITUTE(L66,LEFT(L66,SEARCH(",",L66)),""),SEARCH(",",SUBSTITUTE(L66,LEFT(L66,SEARCH(",",L66)),""))),""),LEFT(SUBSTITUTE(SUBSTITUTE(L66,LEFT(L66,SEARCH(",",L66)),""),LEFT(SUBSTITUTE(L66,LEFT(L66,SEARCH(",",L66)),""),SEARCH(",",SUBSTITUTE(L66,LEFT(L66,SEARCH(",",L66)),""))),""),SEARCH(",",SUBSTITUTE(SUBSTITUTE(L66,LEFT(L66,SEARCH(",",L66)),""),LEFT(SUBSTITUTE(L66,LEFT(L66,SEARCH(",",L66)),""),SEARCH(",",SUBSTITUTE(L66,LEFT(L66,SEARCH(",",L66)),""))),""))),""))),LEFT(LEFT(SUBSTITUTE(SUBSTITUTE(SUBSTITUTE(L66,LEFT(L66,SEARCH(",",L66)),""),LEFT(SUBSTITUTE(L66,LEFT(L66,SEARCH(",",L66)),""),SEARCH(",",SUBSTITUTE(L66,LEFT(L66,SEARCH(",",L66)),""))),""),LEFT(SUBSTITUTE(SUBSTITUTE(L66,LEFT(L66,SEARCH(",",L66)),""),LEFT(SUBSTITUTE(L66,LEFT(L66,SEARCH(",",L66)),""),SEARCH(",",SUBSTITUTE(L66,LEFT(L66,SEARCH(",",L66)),""))),""),SEARCH(",",SUBSTITUTE(SUBSTITUTE(L66,LEFT(L66,SEARCH(",",L66)),""),LEFT(SUBSTITUTE(L66,LEFT(L66,SEARCH(",",L66)),""),SEARCH(",",SUBSTITUTE(L66,LEFT(L66,SEARCH(",",L66)),""))),""))),""),SEARCH(")",SUBSTITUTE(SUBSTITUTE(SUBSTITUTE(L66,LEFT(L66,SEARCH(",",L66)),""),LEFT(SUBSTITUTE(L66,LEFT(L66,SEARCH(",",L66)),""),SEARCH(",",SUBSTITUTE(L66,LEFT(L66,SEARCH(",",L66)),""))),""),LEFT(SUBSTITUTE(SUBSTITUTE(L66,LEFT(L66,SEARCH(",",L66)),""),LEFT(SUBSTITUTE(L66,LEFT(L66,SEARCH(",",L66)),""),SEARCH(",",SUBSTITUTE(L66,LEFT(L66,SEARCH(",",L66)),""))),""),SEARCH(",",SUBSTITUTE(SUBSTITUTE(L66,LEFT(L66,SEARCH(",",L66)),""),LEFT(SUBSTITUTE(L66,LEFT(L66,SEARCH(",",L66)),""),SEARCH(",",SUBSTITUTE(L66,LEFT(L66,SEARCH(",",L66)),""))),""))),""))),SEARCH("'",LEFT(SUBSTITUTE(SUBSTITUTE(SUBSTITUTE(L66,LEFT(L66,SEARCH(",",L66)),""),LEFT(SUBSTITUTE(L66,LEFT(L66,SEARCH(",",L66)),""),SEARCH(",",SUBSTITUTE(L66,LEFT(L66,SEARCH(",",L66)),""))),""),LEFT(SUBSTITUTE(SUBSTITUTE(L66,LEFT(L66,SEARCH(",",L66)),""),LEFT(SUBSTITUTE(L66,LEFT(L66,SEARCH(",",L66)),""),SEARCH(",",SUBSTITUTE(L66,LEFT(L66,SEARCH(",",L66)),""))),""),SEARCH(",",SUBSTITUTE(SUBSTITUTE(L66,LEFT(L66,SEARCH(",",L66)),""),LEFT(SUBSTITUTE(L66,LEFT(L66,SEARCH(",",L66)),""),SEARCH(",",SUBSTITUTE(L66,LEFT(L66,SEARCH(",",L66)),""))),""))),""),SEARCH(")",SUBSTITUTE(SUBSTITUTE(SUBSTITUTE(L66,LEFT(L66,SEARCH(",",L66)),""),LEFT(SUBSTITUTE(L66,LEFT(L66,SEARCH(",",L66)),""),SEARCH(",",SUBSTITUTE(L66,LEFT(L66,SEARCH(",",L66)),""))),""),LEFT(SUBSTITUTE(SUBSTITUTE(L66,LEFT(L66,SEARCH(",",L66)),""),LEFT(SUBSTITUTE(L66,LEFT(L66,SEARCH(",",L66)),""),SEARCH(",",SUBSTITUTE(L66,LEFT(L66,SEARCH(",",L66)),""))),""),SEARCH(",",SUBSTITUTE(SUBSTITUTE(L66,LEFT(L66,SEARCH(",",L66)),""),LEFT(SUBSTITUTE(L66,LEFT(L66,SEARCH(",",L66)),""),SEARCH(",",SUBSTITUTE(L66,LEFT(L66,SEARCH(",",L66)),""))),""))),""))))),""),")",""),VLOOKUP(L66,Breachs!B:D,3,FALSE)),IF(ISNUMBER(FIND(")",L66)),"20"&amp;SUBSTITUTE(SUBSTITUTE(LEFT(SUBSTITUTE(SUBSTITUTE(SUBSTITUTE(L66,LEFT(L66,SEARCH(",",L66)),""),LEFT(SUBSTITUTE(L66,LEFT(L66,SEARCH(",",L66)),""),SEARCH(",",SUBSTITUTE(L66,LEFT(L66,SEARCH(",",L66)),""))),""),LEFT(SUBSTITUTE(SUBSTITUTE(L66,LEFT(L66,SEARCH(",",L66)),""),LEFT(SUBSTITUTE(L66,LEFT(L66,SEARCH(",",L66)),""),SEARCH(",",SUBSTITUTE(L66,LEFT(L66,SEARCH(",",L66)),""))),""),SEARCH(",",SUBSTITUTE(SUBSTITUTE(L66,LEFT(L66,SEARCH(",",L66)),""),LEFT(SUBSTITUTE(L66,LEFT(L66,SEARCH(",",L66)),""),SEARCH(",",SUBSTITUTE(L66,LEFT(L66,SEARCH(",",L66)),""))),""))),""),SEARCH(")",SUBSTITUTE(SUBSTITUTE(SUBSTITUTE(L66,LEFT(L66,SEARCH(",",L66)),""),LEFT(SUBSTITUTE(L66,LEFT(L66,SEARCH(",",L66)),""),SEARCH(",",SUBSTITUTE(L66,LEFT(L66,SEARCH(",",L66)),""))),""),LEFT(SUBSTITUTE(SUBSTITUTE(L66,LEFT(L66,SEARCH(",",L66)),""),LEFT(SUBSTITUTE(L66,LEFT(L66,SEARCH(",",L66)),""),SEARCH(",",SUBSTITUTE(L66,LEFT(L66,SEARCH(",",L66)),""))),""),SEARCH(",",SUBSTITUTE(SUBSTITUTE(L66,LEFT(L66,SEARCH(",",L66)),""),LEFT(SUBSTITUTE(L66,LEFT(L66,SEARCH(",",L66)),""),SEARCH(",",SUBSTITUTE(L66,LEFT(L66,SEARCH(",",L66)),""))),""))),""))),LEFT(LEFT(SUBSTITUTE(SUBSTITUTE(SUBSTITUTE(L66,LEFT(L66,SEARCH(",",L66)),""),LEFT(SUBSTITUTE(L66,LEFT(L66,SEARCH(",",L66)),""),SEARCH(",",SUBSTITUTE(L66,LEFT(L66,SEARCH(",",L66)),""))),""),LEFT(SUBSTITUTE(SUBSTITUTE(L66,LEFT(L66,SEARCH(",",L66)),""),LEFT(SUBSTITUTE(L66,LEFT(L66,SEARCH(",",L66)),""),SEARCH(",",SUBSTITUTE(L66,LEFT(L66,SEARCH(",",L66)),""))),""),SEARCH(",",SUBSTITUTE(SUBSTITUTE(L66,LEFT(L66,SEARCH(",",L66)),""),LEFT(SUBSTITUTE(L66,LEFT(L66,SEARCH(",",L66)),""),SEARCH(",",SUBSTITUTE(L66,LEFT(L66,SEARCH(",",L66)),""))),""))),""),SEARCH(")",SUBSTITUTE(SUBSTITUTE(SUBSTITUTE(L66,LEFT(L66,SEARCH(",",L66)),""),LEFT(SUBSTITUTE(L66,LEFT(L66,SEARCH(",",L66)),""),SEARCH(",",SUBSTITUTE(L66,LEFT(L66,SEARCH(",",L66)),""))),""),LEFT(SUBSTITUTE(SUBSTITUTE(L66,LEFT(L66,SEARCH(",",L66)),""),LEFT(SUBSTITUTE(L66,LEFT(L66,SEARCH(",",L66)),""),SEARCH(",",SUBSTITUTE(L66,LEFT(L66,SEARCH(",",L66)),""))),""),SEARCH(",",SUBSTITUTE(SUBSTITUTE(L66,LEFT(L66,SEARCH(",",L66)),""),LEFT(SUBSTITUTE(L66,LEFT(L66,SEARCH(",",L66)),""),SEARCH(",",SUBSTITUTE(L66,LEFT(L66,SEARCH(",",L66)),""))),""))),""))),SEARCH("'",LEFT(SUBSTITUTE(SUBSTITUTE(SUBSTITUTE(L66,LEFT(L66,SEARCH(",",L66)),""),LEFT(SUBSTITUTE(L66,LEFT(L66,SEARCH(",",L66)),""),SEARCH(",",SUBSTITUTE(L66,LEFT(L66,SEARCH(",",L66)),""))),""),LEFT(SUBSTITUTE(SUBSTITUTE(L66,LEFT(L66,SEARCH(",",L66)),""),LEFT(SUBSTITUTE(L66,LEFT(L66,SEARCH(",",L66)),""),SEARCH(",",SUBSTITUTE(L66,LEFT(L66,SEARCH(",",L66)),""))),""),SEARCH(",",SUBSTITUTE(SUBSTITUTE(L66,LEFT(L66,SEARCH(",",L66)),""),LEFT(SUBSTITUTE(L66,LEFT(L66,SEARCH(",",L66)),""),SEARCH(",",SUBSTITUTE(L66,LEFT(L66,SEARCH(",",L66)),""))),""))),""),SEARCH(")",SUBSTITUTE(SUBSTITUTE(SUBSTITUTE(L66,LEFT(L66,SEARCH(",",L66)),""),LEFT(SUBSTITUTE(L66,LEFT(L66,SEARCH(",",L66)),""),SEARCH(",",SUBSTITUTE(L66,LEFT(L66,SEARCH(",",L66)),""))),""),LEFT(SUBSTITUTE(SUBSTITUTE(L66,LEFT(L66,SEARCH(",",L66)),""),LEFT(SUBSTITUTE(L66,LEFT(L66,SEARCH(",",L66)),""),SEARCH(",",SUBSTITUTE(L66,LEFT(L66,SEARCH(",",L66)),""))),""),SEARCH(",",SUBSTITUTE(SUBSTITUTE(L66,LEFT(L66,SEARCH(",",L66)),""),LEFT(SUBSTITUTE(L66,LEFT(L66,SEARCH(",",L66)),""),SEARCH(",",SUBSTITUTE(L66,LEFT(L66,SEARCH(",",L66)),""))),""))),""))))),""),")",""),VLOOKUP(L66,Breachs!B:D,3,FALSE))))</f>
        <v/>
      </c>
      <c r="R66" s="108" t="str">
        <f>IF(G66=5,IF(ISNUMBER(FIND(")",M66)),"20"&amp;SUBSTITUTE(SUBSTITUTE(LEFT(SUBSTITUTE(SUBSTITUTE(SUBSTITUTE(S66,LEFT(S66,SEARCH(",",S66)),""),LEFT(SUBSTITUTE(S66,LEFT(S66,SEARCH(",",S66)),""),SEARCH(",",SUBSTITUTE(S66,LEFT(S66,SEARCH(",",S66)),""))),""),LEFT(SUBSTITUTE(SUBSTITUTE(S66,LEFT(S66,SEARCH(",",S66)),""),LEFT(SUBSTITUTE(S66,LEFT(S66,SEARCH(",",S66)),""),SEARCH(",",SUBSTITUTE(S66,LEFT(S66,SEARCH(",",S66)),""))),""),SEARCH(",",SUBSTITUTE(SUBSTITUTE(S66,LEFT(S66,SEARCH(",",S66)),""),LEFT(SUBSTITUTE(S66,LEFT(S66,SEARCH(",",S66)),""),SEARCH(",",SUBSTITUTE(S66,LEFT(S66,SEARCH(",",S66)),""))),""))),""),SEARCH(")",SUBSTITUTE(SUBSTITUTE(SUBSTITUTE(S66,LEFT(S66,SEARCH(",",S66)),""),LEFT(SUBSTITUTE(S66,LEFT(S66,SEARCH(",",S66)),""),SEARCH(",",SUBSTITUTE(S66,LEFT(S66,SEARCH(",",S66)),""))),""),LEFT(SUBSTITUTE(SUBSTITUTE(S66,LEFT(S66,SEARCH(",",S66)),""),LEFT(SUBSTITUTE(S66,LEFT(S66,SEARCH(",",S66)),""),SEARCH(",",SUBSTITUTE(S66,LEFT(S66,SEARCH(",",S66)),""))),""),SEARCH(",",SUBSTITUTE(SUBSTITUTE(S66,LEFT(S66,SEARCH(",",S66)),""),LEFT(SUBSTITUTE(S66,LEFT(S66,SEARCH(",",S66)),""),SEARCH(",",SUBSTITUTE(S66,LEFT(S66,SEARCH(",",S66)),""))),""))),""))),LEFT(LEFT(SUBSTITUTE(SUBSTITUTE(SUBSTITUTE(S66,LEFT(S66,SEARCH(",",S66)),""),LEFT(SUBSTITUTE(S66,LEFT(S66,SEARCH(",",S66)),""),SEARCH(",",SUBSTITUTE(S66,LEFT(S66,SEARCH(",",S66)),""))),""),LEFT(SUBSTITUTE(SUBSTITUTE(S66,LEFT(S66,SEARCH(",",S66)),""),LEFT(SUBSTITUTE(S66,LEFT(S66,SEARCH(",",S66)),""),SEARCH(",",SUBSTITUTE(S66,LEFT(S66,SEARCH(",",S66)),""))),""),SEARCH(",",SUBSTITUTE(SUBSTITUTE(S66,LEFT(S66,SEARCH(",",S66)),""),LEFT(SUBSTITUTE(S66,LEFT(S66,SEARCH(",",S66)),""),SEARCH(",",SUBSTITUTE(S66,LEFT(S66,SEARCH(",",S66)),""))),""))),""),SEARCH(")",SUBSTITUTE(SUBSTITUTE(SUBSTITUTE(S66,LEFT(S66,SEARCH(",",S66)),""),LEFT(SUBSTITUTE(S66,LEFT(S66,SEARCH(",",S66)),""),SEARCH(",",SUBSTITUTE(S66,LEFT(S66,SEARCH(",",S66)),""))),""),LEFT(SUBSTITUTE(SUBSTITUTE(S66,LEFT(S66,SEARCH(",",S66)),""),LEFT(SUBSTITUTE(S66,LEFT(S66,SEARCH(",",S66)),""),SEARCH(",",SUBSTITUTE(S66,LEFT(S66,SEARCH(",",S66)),""))),""),SEARCH(",",SUBSTITUTE(SUBSTITUTE(S66,LEFT(S66,SEARCH(",",S66)),""),LEFT(SUBSTITUTE(S66,LEFT(S66,SEARCH(",",S66)),""),SEARCH(",",SUBSTITUTE(S66,LEFT(S66,SEARCH(",",S66)),""))),""))),""))),SEARCH("'",LEFT(SUBSTITUTE(SUBSTITUTE(SUBSTITUTE(S66,LEFT(S66,SEARCH(",",S66)),""),LEFT(SUBSTITUTE(S66,LEFT(S66,SEARCH(",",S66)),""),SEARCH(",",SUBSTITUTE(S66,LEFT(S66,SEARCH(",",S66)),""))),""),LEFT(SUBSTITUTE(SUBSTITUTE(S66,LEFT(S66,SEARCH(",",S66)),""),LEFT(SUBSTITUTE(S66,LEFT(S66,SEARCH(",",S66)),""),SEARCH(",",SUBSTITUTE(S66,LEFT(S66,SEARCH(",",S66)),""))),""),SEARCH(",",SUBSTITUTE(SUBSTITUTE(S66,LEFT(S66,SEARCH(",",S66)),""),LEFT(SUBSTITUTE(S66,LEFT(S66,SEARCH(",",S66)),""),SEARCH(",",SUBSTITUTE(S66,LEFT(S66,SEARCH(",",S66)),""))),""))),""),SEARCH(")",SUBSTITUTE(SUBSTITUTE(SUBSTITUTE(S66,LEFT(S66,SEARCH(",",S66)),""),LEFT(SUBSTITUTE(S66,LEFT(S66,SEARCH(",",S66)),""),SEARCH(",",SUBSTITUTE(S66,LEFT(S66,SEARCH(",",S66)),""))),""),LEFT(SUBSTITUTE(SUBSTITUTE(S66,LEFT(S66,SEARCH(",",S66)),""),LEFT(SUBSTITUTE(S66,LEFT(S66,SEARCH(",",S66)),""),SEARCH(",",SUBSTITUTE(S66,LEFT(S66,SEARCH(",",S66)),""))),""),SEARCH(",",SUBSTITUTE(SUBSTITUTE(S66,LEFT(S66,SEARCH(",",S66)),""),LEFT(SUBSTITUTE(S66,LEFT(S66,SEARCH(",",S66)),""),SEARCH(",",SUBSTITUTE(S66,LEFT(S66,SEARCH(",",S66)),""))),""))),""))))),""),")",""),VLOOKUP(M66,Breachs!B:D,3,FALSE)),"")</f>
        <v/>
      </c>
      <c r="S66" s="108" t="e">
        <f t="shared" ref="S66:S97" si="22">SUBSTITUTE(M66,LEFT(M66,SEARCH(",",M66)),"")</f>
        <v>#VALUE!</v>
      </c>
      <c r="T66" s="108" t="str">
        <f>IF(F66="","",IF(ISNUMBER(FIND("'",I66)),VLOOKUP(SUBSTITUTE(RIGHT(LEFT(I66,SEARCH("'",I66)),5)," '",""),Breachs!P:Q,2,FALSE),VLOOKUP(I66,Breachs!B:D,2,FALSE)))</f>
        <v>Maio</v>
      </c>
      <c r="U66" s="108" t="str">
        <f>IF(G66&lt;2,"",IF(ISNUMBER(FIND("'",J66)),VLOOKUP(SUBSTITUTE(RIGHT(LEFT(J66,SEARCH("'",J66)),5)," '",""),Breachs!P:Q,2,FALSE),VLOOKUP(J66,Breachs!B:D,2,FALSE)))</f>
        <v/>
      </c>
      <c r="V66" s="107" t="str">
        <f>IF(G66&lt;3,"",IF(ISNUMBER(FIND("'",K66)),VLOOKUP(SUBSTITUTE(RIGHT(LEFT(K66,SEARCH("'",K66)),5)," '",""),Breachs!P:Q,2,FALSE),VLOOKUP(K66,Breachs!B:D,2,FALSE)))</f>
        <v/>
      </c>
      <c r="W66" s="107" t="str">
        <f>IF(G66&lt;4,"",IF(ISNUMBER(FIND("'",L66)),VLOOKUP(SUBSTITUTE(RIGHT(LEFT(L66,SEARCH("'",L66)),5)," '",""),Breachs!P:Q,2,FALSE),VLOOKUP(L66,Breachs!B:D,2,FALSE)))</f>
        <v/>
      </c>
      <c r="X66" s="107" t="str">
        <f>IF(G66&lt;5,"",IF(ISNUMBER(FIND("'",M66)),VLOOKUP(SUBSTITUTE(RIGHT(LEFT(M66,SEARCH("'",M66)),5)," '",""),Breachs!P:Q,2,FALSE),VLOOKUP(M66,Breachs!B:D,2,FALSE)))</f>
        <v/>
      </c>
      <c r="Y66" s="34" t="str">
        <f>IFERROR(VLOOKUP(B66,BGU!A:B,2),"")</f>
        <v>MARINA MARGARETE MONTEIRO</v>
      </c>
      <c r="Z66" s="34" t="str">
        <f>TEXT(IFERROR(VLOOKUP(B66,BGU!A:C,3),""),"0000-000-000-0000")</f>
        <v>0610-000-000-0000</v>
      </c>
      <c r="AA66" s="34" t="str">
        <f t="shared" ref="AA66:AA97" si="23">MID(Z66,1,4)</f>
        <v>0610</v>
      </c>
      <c r="AB66" s="34" t="str">
        <f>IFERROR(VLOOKUP(B66,BGU!A:F,6),"")</f>
        <v>00365</v>
      </c>
      <c r="AC66" s="34" t="str">
        <f>IFERROR(VLOOKUP(B66,BGU!A:G,7),"")</f>
        <v>GER. DE NEGOCIOS</v>
      </c>
      <c r="AD66" s="34" t="str">
        <f t="shared" ref="AD66:AD97" si="24">MID(Z66,6,3)</f>
        <v>000</v>
      </c>
    </row>
    <row r="67" spans="1:30" ht="15" customHeight="1" x14ac:dyDescent="0.25">
      <c r="A67" s="33" t="s">
        <v>335</v>
      </c>
      <c r="B67" s="33" t="s">
        <v>339</v>
      </c>
      <c r="C67" s="33" t="s">
        <v>168</v>
      </c>
      <c r="F67" s="33" t="s">
        <v>167</v>
      </c>
      <c r="G67" s="31">
        <f t="shared" si="18"/>
        <v>1</v>
      </c>
      <c r="H67" s="31" t="b">
        <f t="shared" ref="H67:H130" si="25">IF(F67="","",ISNUMBER(FIND("'",F67)))</f>
        <v>1</v>
      </c>
      <c r="I67" s="105" t="str">
        <f t="shared" ref="I67:I130" si="26">IF(F67="","",IF(G67&gt;1,IF(ISNUMBER(FIND("'",LEFT(LEFT(F67,SEARCH(",",F67)),LEN(LEFT(F67,SEARCH(",",F67)))-1))),LEFT(LEFT(F67,SEARCH(",",F67)),LEN(LEFT(F67,SEARCH(",",F67)))-1),LEFT(LEFT(F67,SEARCH(",",F67)),LEN(LEFT(F67,SEARCH(",",F67)))-1)),F67))</f>
        <v>No title (5 Jun '15): http://pastebin.com/CnaZ8ev4</v>
      </c>
      <c r="J67" s="105" t="str">
        <f t="shared" ref="J67:J98" si="27">IF(G67&lt;2,"",IF(G67&gt;2,RIGHT(LEFT(LEFT(SUBSTITUTE(F67,LEFT(F67,SEARCH(",",F67)),""),SEARCH(",",SUBSTITUTE(F67,LEFT(F67,SEARCH(",",F67)),""))),LEN(LEFT(SUBSTITUTE(F67,LEFT(F67,SEARCH(",",F67)),""),SEARCH(",",SUBSTITUTE(F67,LEFT(F67,SEARCH(",",F67)),""))))-1),LEN(LEFT(LEFT(SUBSTITUTE(F67,LEFT(F67,SEARCH(",",F67)),""),SEARCH(",",SUBSTITUTE(F67,LEFT(F67,SEARCH(",",F67)),""))),LEN(LEFT(SUBSTITUTE(F67,LEFT(F67,SEARCH(",",F67)),""),SEARCH(",",SUBSTITUTE(F67,LEFT(F67,SEARCH(",",F67)),""))))-1))-1),RIGHT(SUBSTITUTE(F67,LEFT(F67,SEARCH(",",F67)),""),LEN(SUBSTITUTE(F67,LEFT(F67,SEARCH(",",F67)),""))-1)))</f>
        <v/>
      </c>
      <c r="K67" s="106" t="str">
        <f t="shared" si="19"/>
        <v/>
      </c>
      <c r="L67" s="106" t="str">
        <f t="shared" si="20"/>
        <v/>
      </c>
      <c r="M67" s="105" t="str">
        <f t="shared" si="21"/>
        <v/>
      </c>
      <c r="N67" s="107" t="str">
        <f>IF(F67="","",IF(ISNUMBER(FIND(")",I67)),"20"&amp;SUBSTITUTE(RIGHT(SUBSTITUTE(LEFT(F67,SEARCH(")",F67)),LEFT(LEFT(F67,SEARCH(")",F67)),SEARCH("(",LEFT(F67,SEARCH(")",F67)))),""),3),")",""),VLOOKUP(I67,Breachs!B:D,3,FALSE)))</f>
        <v>2015</v>
      </c>
      <c r="O67" s="108" t="str">
        <f>IF(G67&lt;2,"",IF(G67&gt;2,IF(ISNUMBER(FIND(")",J67)),"20"&amp;SUBSTITUTE(SUBSTITUTE(LEFT(LEFT(SUBSTITUTE(F67,LEFT(F67,SEARCH(",",F67)),""),SEARCH(",",SUBSTITUTE(F67,LEFT(F67,SEARCH(",",F67)),""))),SEARCH(")",LEFT(SUBSTITUTE(F67,LEFT(F67,SEARCH(",",F67)),""),SEARCH(",",SUBSTITUTE(F67,LEFT(F67,SEARCH(",",F67)),""))))),LEFT(LEFT(LEFT(SUBSTITUTE(F67,LEFT(F67,SEARCH(",",F67)),""),SEARCH(",",SUBSTITUTE(F67,LEFT(F67,SEARCH(",",F67)),""))),SEARCH(")",LEFT(SUBSTITUTE(F67,LEFT(F67,SEARCH(",",F67)),""),SEARCH(",",SUBSTITUTE(F67,LEFT(F67,SEARCH(",",F67)),""))))),SEARCH("'",LEFT(LEFT(SUBSTITUTE(F67,LEFT(F67,SEARCH(",",F67)),""),SEARCH(",",SUBSTITUTE(F67,LEFT(F67,SEARCH(",",F67)),""))),SEARCH(")",LEFT(SUBSTITUTE(F67,LEFT(F67,SEARCH(",",F67)),""),SEARCH(",",SUBSTITUTE(F67,LEFT(F67,SEARCH(",",F67)),""))))))),""),")",""),VLOOKUP(J67,Breachs!B:D,3,FALSE)),IF(ISNUMBER(FIND(")",J67)),"20"&amp;SUBSTITUTE(LEFT(SUBSTITUTE(SUBSTITUTE(F67,LEFT(F67,SEARCH(",",F67)),""),LEFT(SUBSTITUTE(F67,LEFT(F67,SEARCH(",",F67)),""),SEARCH("'",SUBSTITUTE(F67,LEFT(F67,SEARCH(",",F67)),""))),""),SEARCH(")",SUBSTITUTE(SUBSTITUTE(F67,LEFT(F67,SEARCH(",",F67)),""),LEFT(SUBSTITUTE(F67,LEFT(F67,SEARCH(",",F67)),""),SEARCH("'",SUBSTITUTE(F67,LEFT(F67,SEARCH(",",F67)),""))),""))),")",""),VLOOKUP(J67,Breachs!B:D,3,FALSE))))</f>
        <v/>
      </c>
      <c r="P67" s="108"/>
      <c r="Q67" s="108" t="str">
        <f>IF(G67&lt;4,"",IF(G67&gt;4,IF(ISNUMBER(FIND(")",L67)),"20"&amp;SUBSTITUTE(SUBSTITUTE(LEFT(SUBSTITUTE(SUBSTITUTE(SUBSTITUTE(L67,LEFT(L67,SEARCH(",",L67)),""),LEFT(SUBSTITUTE(L67,LEFT(L67,SEARCH(",",L67)),""),SEARCH(",",SUBSTITUTE(L67,LEFT(L67,SEARCH(",",L67)),""))),""),LEFT(SUBSTITUTE(SUBSTITUTE(L67,LEFT(L67,SEARCH(",",L67)),""),LEFT(SUBSTITUTE(L67,LEFT(L67,SEARCH(",",L67)),""),SEARCH(",",SUBSTITUTE(L67,LEFT(L67,SEARCH(",",L67)),""))),""),SEARCH(",",SUBSTITUTE(SUBSTITUTE(L67,LEFT(L67,SEARCH(",",L67)),""),LEFT(SUBSTITUTE(L67,LEFT(L67,SEARCH(",",L67)),""),SEARCH(",",SUBSTITUTE(L67,LEFT(L67,SEARCH(",",L67)),""))),""))),""),SEARCH(")",SUBSTITUTE(SUBSTITUTE(SUBSTITUTE(L67,LEFT(L67,SEARCH(",",L67)),""),LEFT(SUBSTITUTE(L67,LEFT(L67,SEARCH(",",L67)),""),SEARCH(",",SUBSTITUTE(L67,LEFT(L67,SEARCH(",",L67)),""))),""),LEFT(SUBSTITUTE(SUBSTITUTE(L67,LEFT(L67,SEARCH(",",L67)),""),LEFT(SUBSTITUTE(L67,LEFT(L67,SEARCH(",",L67)),""),SEARCH(",",SUBSTITUTE(L67,LEFT(L67,SEARCH(",",L67)),""))),""),SEARCH(",",SUBSTITUTE(SUBSTITUTE(L67,LEFT(L67,SEARCH(",",L67)),""),LEFT(SUBSTITUTE(L67,LEFT(L67,SEARCH(",",L67)),""),SEARCH(",",SUBSTITUTE(L67,LEFT(L67,SEARCH(",",L67)),""))),""))),""))),LEFT(LEFT(SUBSTITUTE(SUBSTITUTE(SUBSTITUTE(L67,LEFT(L67,SEARCH(",",L67)),""),LEFT(SUBSTITUTE(L67,LEFT(L67,SEARCH(",",L67)),""),SEARCH(",",SUBSTITUTE(L67,LEFT(L67,SEARCH(",",L67)),""))),""),LEFT(SUBSTITUTE(SUBSTITUTE(L67,LEFT(L67,SEARCH(",",L67)),""),LEFT(SUBSTITUTE(L67,LEFT(L67,SEARCH(",",L67)),""),SEARCH(",",SUBSTITUTE(L67,LEFT(L67,SEARCH(",",L67)),""))),""),SEARCH(",",SUBSTITUTE(SUBSTITUTE(L67,LEFT(L67,SEARCH(",",L67)),""),LEFT(SUBSTITUTE(L67,LEFT(L67,SEARCH(",",L67)),""),SEARCH(",",SUBSTITUTE(L67,LEFT(L67,SEARCH(",",L67)),""))),""))),""),SEARCH(")",SUBSTITUTE(SUBSTITUTE(SUBSTITUTE(L67,LEFT(L67,SEARCH(",",L67)),""),LEFT(SUBSTITUTE(L67,LEFT(L67,SEARCH(",",L67)),""),SEARCH(",",SUBSTITUTE(L67,LEFT(L67,SEARCH(",",L67)),""))),""),LEFT(SUBSTITUTE(SUBSTITUTE(L67,LEFT(L67,SEARCH(",",L67)),""),LEFT(SUBSTITUTE(L67,LEFT(L67,SEARCH(",",L67)),""),SEARCH(",",SUBSTITUTE(L67,LEFT(L67,SEARCH(",",L67)),""))),""),SEARCH(",",SUBSTITUTE(SUBSTITUTE(L67,LEFT(L67,SEARCH(",",L67)),""),LEFT(SUBSTITUTE(L67,LEFT(L67,SEARCH(",",L67)),""),SEARCH(",",SUBSTITUTE(L67,LEFT(L67,SEARCH(",",L67)),""))),""))),""))),SEARCH("'",LEFT(SUBSTITUTE(SUBSTITUTE(SUBSTITUTE(L67,LEFT(L67,SEARCH(",",L67)),""),LEFT(SUBSTITUTE(L67,LEFT(L67,SEARCH(",",L67)),""),SEARCH(",",SUBSTITUTE(L67,LEFT(L67,SEARCH(",",L67)),""))),""),LEFT(SUBSTITUTE(SUBSTITUTE(L67,LEFT(L67,SEARCH(",",L67)),""),LEFT(SUBSTITUTE(L67,LEFT(L67,SEARCH(",",L67)),""),SEARCH(",",SUBSTITUTE(L67,LEFT(L67,SEARCH(",",L67)),""))),""),SEARCH(",",SUBSTITUTE(SUBSTITUTE(L67,LEFT(L67,SEARCH(",",L67)),""),LEFT(SUBSTITUTE(L67,LEFT(L67,SEARCH(",",L67)),""),SEARCH(",",SUBSTITUTE(L67,LEFT(L67,SEARCH(",",L67)),""))),""))),""),SEARCH(")",SUBSTITUTE(SUBSTITUTE(SUBSTITUTE(L67,LEFT(L67,SEARCH(",",L67)),""),LEFT(SUBSTITUTE(L67,LEFT(L67,SEARCH(",",L67)),""),SEARCH(",",SUBSTITUTE(L67,LEFT(L67,SEARCH(",",L67)),""))),""),LEFT(SUBSTITUTE(SUBSTITUTE(L67,LEFT(L67,SEARCH(",",L67)),""),LEFT(SUBSTITUTE(L67,LEFT(L67,SEARCH(",",L67)),""),SEARCH(",",SUBSTITUTE(L67,LEFT(L67,SEARCH(",",L67)),""))),""),SEARCH(",",SUBSTITUTE(SUBSTITUTE(L67,LEFT(L67,SEARCH(",",L67)),""),LEFT(SUBSTITUTE(L67,LEFT(L67,SEARCH(",",L67)),""),SEARCH(",",SUBSTITUTE(L67,LEFT(L67,SEARCH(",",L67)),""))),""))),""))))),""),")",""),VLOOKUP(L67,Breachs!B:D,3,FALSE)),IF(ISNUMBER(FIND(")",L67)),"20"&amp;SUBSTITUTE(SUBSTITUTE(LEFT(SUBSTITUTE(SUBSTITUTE(SUBSTITUTE(L67,LEFT(L67,SEARCH(",",L67)),""),LEFT(SUBSTITUTE(L67,LEFT(L67,SEARCH(",",L67)),""),SEARCH(",",SUBSTITUTE(L67,LEFT(L67,SEARCH(",",L67)),""))),""),LEFT(SUBSTITUTE(SUBSTITUTE(L67,LEFT(L67,SEARCH(",",L67)),""),LEFT(SUBSTITUTE(L67,LEFT(L67,SEARCH(",",L67)),""),SEARCH(",",SUBSTITUTE(L67,LEFT(L67,SEARCH(",",L67)),""))),""),SEARCH(",",SUBSTITUTE(SUBSTITUTE(L67,LEFT(L67,SEARCH(",",L67)),""),LEFT(SUBSTITUTE(L67,LEFT(L67,SEARCH(",",L67)),""),SEARCH(",",SUBSTITUTE(L67,LEFT(L67,SEARCH(",",L67)),""))),""))),""),SEARCH(")",SUBSTITUTE(SUBSTITUTE(SUBSTITUTE(L67,LEFT(L67,SEARCH(",",L67)),""),LEFT(SUBSTITUTE(L67,LEFT(L67,SEARCH(",",L67)),""),SEARCH(",",SUBSTITUTE(L67,LEFT(L67,SEARCH(",",L67)),""))),""),LEFT(SUBSTITUTE(SUBSTITUTE(L67,LEFT(L67,SEARCH(",",L67)),""),LEFT(SUBSTITUTE(L67,LEFT(L67,SEARCH(",",L67)),""),SEARCH(",",SUBSTITUTE(L67,LEFT(L67,SEARCH(",",L67)),""))),""),SEARCH(",",SUBSTITUTE(SUBSTITUTE(L67,LEFT(L67,SEARCH(",",L67)),""),LEFT(SUBSTITUTE(L67,LEFT(L67,SEARCH(",",L67)),""),SEARCH(",",SUBSTITUTE(L67,LEFT(L67,SEARCH(",",L67)),""))),""))),""))),LEFT(LEFT(SUBSTITUTE(SUBSTITUTE(SUBSTITUTE(L67,LEFT(L67,SEARCH(",",L67)),""),LEFT(SUBSTITUTE(L67,LEFT(L67,SEARCH(",",L67)),""),SEARCH(",",SUBSTITUTE(L67,LEFT(L67,SEARCH(",",L67)),""))),""),LEFT(SUBSTITUTE(SUBSTITUTE(L67,LEFT(L67,SEARCH(",",L67)),""),LEFT(SUBSTITUTE(L67,LEFT(L67,SEARCH(",",L67)),""),SEARCH(",",SUBSTITUTE(L67,LEFT(L67,SEARCH(",",L67)),""))),""),SEARCH(",",SUBSTITUTE(SUBSTITUTE(L67,LEFT(L67,SEARCH(",",L67)),""),LEFT(SUBSTITUTE(L67,LEFT(L67,SEARCH(",",L67)),""),SEARCH(",",SUBSTITUTE(L67,LEFT(L67,SEARCH(",",L67)),""))),""))),""),SEARCH(")",SUBSTITUTE(SUBSTITUTE(SUBSTITUTE(L67,LEFT(L67,SEARCH(",",L67)),""),LEFT(SUBSTITUTE(L67,LEFT(L67,SEARCH(",",L67)),""),SEARCH(",",SUBSTITUTE(L67,LEFT(L67,SEARCH(",",L67)),""))),""),LEFT(SUBSTITUTE(SUBSTITUTE(L67,LEFT(L67,SEARCH(",",L67)),""),LEFT(SUBSTITUTE(L67,LEFT(L67,SEARCH(",",L67)),""),SEARCH(",",SUBSTITUTE(L67,LEFT(L67,SEARCH(",",L67)),""))),""),SEARCH(",",SUBSTITUTE(SUBSTITUTE(L67,LEFT(L67,SEARCH(",",L67)),""),LEFT(SUBSTITUTE(L67,LEFT(L67,SEARCH(",",L67)),""),SEARCH(",",SUBSTITUTE(L67,LEFT(L67,SEARCH(",",L67)),""))),""))),""))),SEARCH("'",LEFT(SUBSTITUTE(SUBSTITUTE(SUBSTITUTE(L67,LEFT(L67,SEARCH(",",L67)),""),LEFT(SUBSTITUTE(L67,LEFT(L67,SEARCH(",",L67)),""),SEARCH(",",SUBSTITUTE(L67,LEFT(L67,SEARCH(",",L67)),""))),""),LEFT(SUBSTITUTE(SUBSTITUTE(L67,LEFT(L67,SEARCH(",",L67)),""),LEFT(SUBSTITUTE(L67,LEFT(L67,SEARCH(",",L67)),""),SEARCH(",",SUBSTITUTE(L67,LEFT(L67,SEARCH(",",L67)),""))),""),SEARCH(",",SUBSTITUTE(SUBSTITUTE(L67,LEFT(L67,SEARCH(",",L67)),""),LEFT(SUBSTITUTE(L67,LEFT(L67,SEARCH(",",L67)),""),SEARCH(",",SUBSTITUTE(L67,LEFT(L67,SEARCH(",",L67)),""))),""))),""),SEARCH(")",SUBSTITUTE(SUBSTITUTE(SUBSTITUTE(L67,LEFT(L67,SEARCH(",",L67)),""),LEFT(SUBSTITUTE(L67,LEFT(L67,SEARCH(",",L67)),""),SEARCH(",",SUBSTITUTE(L67,LEFT(L67,SEARCH(",",L67)),""))),""),LEFT(SUBSTITUTE(SUBSTITUTE(L67,LEFT(L67,SEARCH(",",L67)),""),LEFT(SUBSTITUTE(L67,LEFT(L67,SEARCH(",",L67)),""),SEARCH(",",SUBSTITUTE(L67,LEFT(L67,SEARCH(",",L67)),""))),""),SEARCH(",",SUBSTITUTE(SUBSTITUTE(L67,LEFT(L67,SEARCH(",",L67)),""),LEFT(SUBSTITUTE(L67,LEFT(L67,SEARCH(",",L67)),""),SEARCH(",",SUBSTITUTE(L67,LEFT(L67,SEARCH(",",L67)),""))),""))),""))))),""),")",""),VLOOKUP(L67,Breachs!B:D,3,FALSE))))</f>
        <v/>
      </c>
      <c r="R67" s="108" t="str">
        <f>IF(G67=5,IF(ISNUMBER(FIND(")",M67)),"20"&amp;SUBSTITUTE(SUBSTITUTE(LEFT(SUBSTITUTE(SUBSTITUTE(SUBSTITUTE(S67,LEFT(S67,SEARCH(",",S67)),""),LEFT(SUBSTITUTE(S67,LEFT(S67,SEARCH(",",S67)),""),SEARCH(",",SUBSTITUTE(S67,LEFT(S67,SEARCH(",",S67)),""))),""),LEFT(SUBSTITUTE(SUBSTITUTE(S67,LEFT(S67,SEARCH(",",S67)),""),LEFT(SUBSTITUTE(S67,LEFT(S67,SEARCH(",",S67)),""),SEARCH(",",SUBSTITUTE(S67,LEFT(S67,SEARCH(",",S67)),""))),""),SEARCH(",",SUBSTITUTE(SUBSTITUTE(S67,LEFT(S67,SEARCH(",",S67)),""),LEFT(SUBSTITUTE(S67,LEFT(S67,SEARCH(",",S67)),""),SEARCH(",",SUBSTITUTE(S67,LEFT(S67,SEARCH(",",S67)),""))),""))),""),SEARCH(")",SUBSTITUTE(SUBSTITUTE(SUBSTITUTE(S67,LEFT(S67,SEARCH(",",S67)),""),LEFT(SUBSTITUTE(S67,LEFT(S67,SEARCH(",",S67)),""),SEARCH(",",SUBSTITUTE(S67,LEFT(S67,SEARCH(",",S67)),""))),""),LEFT(SUBSTITUTE(SUBSTITUTE(S67,LEFT(S67,SEARCH(",",S67)),""),LEFT(SUBSTITUTE(S67,LEFT(S67,SEARCH(",",S67)),""),SEARCH(",",SUBSTITUTE(S67,LEFT(S67,SEARCH(",",S67)),""))),""),SEARCH(",",SUBSTITUTE(SUBSTITUTE(S67,LEFT(S67,SEARCH(",",S67)),""),LEFT(SUBSTITUTE(S67,LEFT(S67,SEARCH(",",S67)),""),SEARCH(",",SUBSTITUTE(S67,LEFT(S67,SEARCH(",",S67)),""))),""))),""))),LEFT(LEFT(SUBSTITUTE(SUBSTITUTE(SUBSTITUTE(S67,LEFT(S67,SEARCH(",",S67)),""),LEFT(SUBSTITUTE(S67,LEFT(S67,SEARCH(",",S67)),""),SEARCH(",",SUBSTITUTE(S67,LEFT(S67,SEARCH(",",S67)),""))),""),LEFT(SUBSTITUTE(SUBSTITUTE(S67,LEFT(S67,SEARCH(",",S67)),""),LEFT(SUBSTITUTE(S67,LEFT(S67,SEARCH(",",S67)),""),SEARCH(",",SUBSTITUTE(S67,LEFT(S67,SEARCH(",",S67)),""))),""),SEARCH(",",SUBSTITUTE(SUBSTITUTE(S67,LEFT(S67,SEARCH(",",S67)),""),LEFT(SUBSTITUTE(S67,LEFT(S67,SEARCH(",",S67)),""),SEARCH(",",SUBSTITUTE(S67,LEFT(S67,SEARCH(",",S67)),""))),""))),""),SEARCH(")",SUBSTITUTE(SUBSTITUTE(SUBSTITUTE(S67,LEFT(S67,SEARCH(",",S67)),""),LEFT(SUBSTITUTE(S67,LEFT(S67,SEARCH(",",S67)),""),SEARCH(",",SUBSTITUTE(S67,LEFT(S67,SEARCH(",",S67)),""))),""),LEFT(SUBSTITUTE(SUBSTITUTE(S67,LEFT(S67,SEARCH(",",S67)),""),LEFT(SUBSTITUTE(S67,LEFT(S67,SEARCH(",",S67)),""),SEARCH(",",SUBSTITUTE(S67,LEFT(S67,SEARCH(",",S67)),""))),""),SEARCH(",",SUBSTITUTE(SUBSTITUTE(S67,LEFT(S67,SEARCH(",",S67)),""),LEFT(SUBSTITUTE(S67,LEFT(S67,SEARCH(",",S67)),""),SEARCH(",",SUBSTITUTE(S67,LEFT(S67,SEARCH(",",S67)),""))),""))),""))),SEARCH("'",LEFT(SUBSTITUTE(SUBSTITUTE(SUBSTITUTE(S67,LEFT(S67,SEARCH(",",S67)),""),LEFT(SUBSTITUTE(S67,LEFT(S67,SEARCH(",",S67)),""),SEARCH(",",SUBSTITUTE(S67,LEFT(S67,SEARCH(",",S67)),""))),""),LEFT(SUBSTITUTE(SUBSTITUTE(S67,LEFT(S67,SEARCH(",",S67)),""),LEFT(SUBSTITUTE(S67,LEFT(S67,SEARCH(",",S67)),""),SEARCH(",",SUBSTITUTE(S67,LEFT(S67,SEARCH(",",S67)),""))),""),SEARCH(",",SUBSTITUTE(SUBSTITUTE(S67,LEFT(S67,SEARCH(",",S67)),""),LEFT(SUBSTITUTE(S67,LEFT(S67,SEARCH(",",S67)),""),SEARCH(",",SUBSTITUTE(S67,LEFT(S67,SEARCH(",",S67)),""))),""))),""),SEARCH(")",SUBSTITUTE(SUBSTITUTE(SUBSTITUTE(S67,LEFT(S67,SEARCH(",",S67)),""),LEFT(SUBSTITUTE(S67,LEFT(S67,SEARCH(",",S67)),""),SEARCH(",",SUBSTITUTE(S67,LEFT(S67,SEARCH(",",S67)),""))),""),LEFT(SUBSTITUTE(SUBSTITUTE(S67,LEFT(S67,SEARCH(",",S67)),""),LEFT(SUBSTITUTE(S67,LEFT(S67,SEARCH(",",S67)),""),SEARCH(",",SUBSTITUTE(S67,LEFT(S67,SEARCH(",",S67)),""))),""),SEARCH(",",SUBSTITUTE(SUBSTITUTE(S67,LEFT(S67,SEARCH(",",S67)),""),LEFT(SUBSTITUTE(S67,LEFT(S67,SEARCH(",",S67)),""),SEARCH(",",SUBSTITUTE(S67,LEFT(S67,SEARCH(",",S67)),""))),""))),""))))),""),")",""),VLOOKUP(M67,Breachs!B:D,3,FALSE)),"")</f>
        <v/>
      </c>
      <c r="S67" s="108" t="e">
        <f t="shared" si="22"/>
        <v>#VALUE!</v>
      </c>
      <c r="T67" s="108" t="str">
        <f>IF(F67="","",IF(ISNUMBER(FIND("'",I67)),VLOOKUP(SUBSTITUTE(RIGHT(LEFT(I67,SEARCH("'",I67)),5)," '",""),Breachs!P:Q,2,FALSE),VLOOKUP(I67,Breachs!B:D,2,FALSE)))</f>
        <v>Junho</v>
      </c>
      <c r="U67" s="108" t="str">
        <f>IF(G67&lt;2,"",IF(ISNUMBER(FIND("'",J67)),VLOOKUP(SUBSTITUTE(RIGHT(LEFT(J67,SEARCH("'",J67)),5)," '",""),Breachs!P:Q,2,FALSE),VLOOKUP(J67,Breachs!B:D,2,FALSE)))</f>
        <v/>
      </c>
      <c r="V67" s="107" t="str">
        <f>IF(G67&lt;3,"",IF(ISNUMBER(FIND("'",K67)),VLOOKUP(SUBSTITUTE(RIGHT(LEFT(K67,SEARCH("'",K67)),5)," '",""),Breachs!P:Q,2,FALSE),VLOOKUP(K67,Breachs!B:D,2,FALSE)))</f>
        <v/>
      </c>
      <c r="W67" s="107" t="str">
        <f>IF(G67&lt;4,"",IF(ISNUMBER(FIND("'",L67)),VLOOKUP(SUBSTITUTE(RIGHT(LEFT(L67,SEARCH("'",L67)),5)," '",""),Breachs!P:Q,2,FALSE),VLOOKUP(L67,Breachs!B:D,2,FALSE)))</f>
        <v/>
      </c>
      <c r="X67" s="107" t="str">
        <f>IF(G67&lt;5,"",IF(ISNUMBER(FIND("'",M67)),VLOOKUP(SUBSTITUTE(RIGHT(LEFT(M67,SEARCH("'",M67)),5)," '",""),Breachs!P:Q,2,FALSE),VLOOKUP(M67,Breachs!B:D,2,FALSE)))</f>
        <v/>
      </c>
      <c r="Y67" s="34" t="str">
        <f>IFERROR(VLOOKUP(B67,BGU!A:B,2),"")</f>
        <v>CARLA RAQUEL XAVIER COUTO</v>
      </c>
      <c r="Z67" s="34" t="str">
        <f>TEXT(IFERROR(VLOOKUP(B67,BGU!A:C,3),""),"0000-000-000-0000")</f>
        <v>0010-044-091-0000</v>
      </c>
      <c r="AA67" s="34" t="str">
        <f t="shared" si="23"/>
        <v>0010</v>
      </c>
      <c r="AB67" s="34" t="str">
        <f>IFERROR(VLOOKUP(B67,BGU!A:F,6),"")</f>
        <v>00188</v>
      </c>
      <c r="AC67" s="34" t="str">
        <f>IFERROR(VLOOKUP(B67,BGU!A:G,7),"")</f>
        <v>ASSESSOR JURIDICO</v>
      </c>
      <c r="AD67" s="34" t="str">
        <f t="shared" si="24"/>
        <v>044</v>
      </c>
    </row>
    <row r="68" spans="1:30" ht="15" customHeight="1" x14ac:dyDescent="0.25">
      <c r="A68" s="33" t="s">
        <v>333</v>
      </c>
      <c r="B68" s="33" t="s">
        <v>9706</v>
      </c>
      <c r="C68" s="33" t="s">
        <v>27960</v>
      </c>
      <c r="F68" s="33" t="s">
        <v>27961</v>
      </c>
      <c r="G68" s="31">
        <f t="shared" si="18"/>
        <v>1</v>
      </c>
      <c r="H68" s="31" t="b">
        <f t="shared" si="25"/>
        <v>0</v>
      </c>
      <c r="I68" s="105" t="str">
        <f t="shared" si="26"/>
        <v>Exploit.In</v>
      </c>
      <c r="J68" s="105" t="str">
        <f t="shared" si="27"/>
        <v/>
      </c>
      <c r="K68" s="106" t="str">
        <f t="shared" si="19"/>
        <v/>
      </c>
      <c r="L68" s="106" t="str">
        <f t="shared" si="20"/>
        <v/>
      </c>
      <c r="M68" s="105" t="str">
        <f t="shared" si="21"/>
        <v/>
      </c>
      <c r="N68" s="107">
        <f>IF(F68="","",IF(ISNUMBER(FIND(")",I68)),"20"&amp;SUBSTITUTE(RIGHT(SUBSTITUTE(LEFT(F68,SEARCH(")",F68)),LEFT(LEFT(F68,SEARCH(")",F68)),SEARCH("(",LEFT(F68,SEARCH(")",F68)))),""),3),")",""),VLOOKUP(I68,Breachs!B:D,3,FALSE)))</f>
        <v>2016</v>
      </c>
      <c r="O68" s="108" t="str">
        <f>IF(G68&lt;2,"",IF(G68&gt;2,IF(ISNUMBER(FIND(")",J68)),"20"&amp;SUBSTITUTE(SUBSTITUTE(LEFT(LEFT(SUBSTITUTE(F68,LEFT(F68,SEARCH(",",F68)),""),SEARCH(",",SUBSTITUTE(F68,LEFT(F68,SEARCH(",",F68)),""))),SEARCH(")",LEFT(SUBSTITUTE(F68,LEFT(F68,SEARCH(",",F68)),""),SEARCH(",",SUBSTITUTE(F68,LEFT(F68,SEARCH(",",F68)),""))))),LEFT(LEFT(LEFT(SUBSTITUTE(F68,LEFT(F68,SEARCH(",",F68)),""),SEARCH(",",SUBSTITUTE(F68,LEFT(F68,SEARCH(",",F68)),""))),SEARCH(")",LEFT(SUBSTITUTE(F68,LEFT(F68,SEARCH(",",F68)),""),SEARCH(",",SUBSTITUTE(F68,LEFT(F68,SEARCH(",",F68)),""))))),SEARCH("'",LEFT(LEFT(SUBSTITUTE(F68,LEFT(F68,SEARCH(",",F68)),""),SEARCH(",",SUBSTITUTE(F68,LEFT(F68,SEARCH(",",F68)),""))),SEARCH(")",LEFT(SUBSTITUTE(F68,LEFT(F68,SEARCH(",",F68)),""),SEARCH(",",SUBSTITUTE(F68,LEFT(F68,SEARCH(",",F68)),""))))))),""),")",""),VLOOKUP(J68,Breachs!B:D,3,FALSE)),IF(ISNUMBER(FIND(")",J68)),"20"&amp;SUBSTITUTE(LEFT(SUBSTITUTE(SUBSTITUTE(F68,LEFT(F68,SEARCH(",",F68)),""),LEFT(SUBSTITUTE(F68,LEFT(F68,SEARCH(",",F68)),""),SEARCH("'",SUBSTITUTE(F68,LEFT(F68,SEARCH(",",F68)),""))),""),SEARCH(")",SUBSTITUTE(SUBSTITUTE(F68,LEFT(F68,SEARCH(",",F68)),""),LEFT(SUBSTITUTE(F68,LEFT(F68,SEARCH(",",F68)),""),SEARCH("'",SUBSTITUTE(F68,LEFT(F68,SEARCH(",",F68)),""))),""))),")",""),VLOOKUP(J68,Breachs!B:D,3,FALSE))))</f>
        <v/>
      </c>
      <c r="P68" s="108" t="str">
        <f>IF(G68&lt;3,"",IF(G68&gt;3,IF(ISNUMBER(FIND(")",K68)),"20"&amp;SUBSTITUTE(SUBSTITUTE(LEFT(LEFT(SUBSTITUTE(SUBSTITUTE(F68,LEFT(F68,SEARCH(",",F68)),""),LEFT(SUBSTITUTE(F68,LEFT(F68,SEARCH(",",F68)),""),SEARCH(",",SUBSTITUTE(F68,LEFT(F68,SEARCH(",",F68)),""))),""),SEARCH(",",SUBSTITUTE(SUBSTITUTE(F68,LEFT(F68,SEARCH(",",F68)),""),LEFT(SUBSTITUTE(F68,LEFT(F68,SEARCH(",",F68)),""),SEARCH(",",SUBSTITUTE(F68,LEFT(F68,SEARCH(",",F68)),""))),""))),SEARCH(")",LEFT(SUBSTITUTE(SUBSTITUTE(F68,LEFT(F68,SEARCH(",",F68)),""),LEFT(SUBSTITUTE(F68,LEFT(F68,SEARCH(",",F68)),""),SEARCH(",",SUBSTITUTE(F68,LEFT(F68,SEARCH(",",F68)),""))),""),SEARCH(",",SUBSTITUTE(SUBSTITUTE(F68,LEFT(F68,SEARCH(",",F68)),""),LEFT(SUBSTITUTE(F68,LEFT(F68,SEARCH(",",F68)),""),SEARCH(",",SUBSTITUTE(F68,LEFT(F68,SEARCH(",",F68)),""))),""))))),LEFT(LEFT(LEFT(SUBSTITUTE(SUBSTITUTE(F68,LEFT(F68,SEARCH(",",F68)),""),LEFT(SUBSTITUTE(F68,LEFT(F68,SEARCH(",",F68)),""),SEARCH(",",SUBSTITUTE(F68,LEFT(F68,SEARCH(",",F68)),""))),""),SEARCH(",",SUBSTITUTE(SUBSTITUTE(F68,LEFT(F68,SEARCH(",",F68)),""),LEFT(SUBSTITUTE(F68,LEFT(F68,SEARCH(",",F68)),""),SEARCH(",",SUBSTITUTE(F68,LEFT(F68,SEARCH(",",F68)),""))),""))),SEARCH(")",LEFT(SUBSTITUTE(SUBSTITUTE(F68,LEFT(F68,SEARCH(",",F68)),""),LEFT(SUBSTITUTE(F68,LEFT(F68,SEARCH(",",F68)),""),SEARCH(",",SUBSTITUTE(F68,LEFT(F68,SEARCH(",",F68)),""))),""),SEARCH(",",SUBSTITUTE(SUBSTITUTE(F68,LEFT(F68,SEARCH(",",F68)),""),LEFT(SUBSTITUTE(F68,LEFT(F68,SEARCH(",",F68)),""),SEARCH(",",SUBSTITUTE(F68,LEFT(F68,SEARCH(",",F68)),""))),""))))),SEARCH("'",LEFT(LEFT(SUBSTITUTE(SUBSTITUTE(F68,LEFT(F68,SEARCH(",",F68)),""),LEFT(SUBSTITUTE(F68,LEFT(F68,SEARCH(",",F68)),""),SEARCH(",",SUBSTITUTE(F68,LEFT(F68,SEARCH(",",F68)),""))),""),SEARCH(",",SUBSTITUTE(SUBSTITUTE(F68,LEFT(F68,SEARCH(",",F68)),""),LEFT(SUBSTITUTE(F68,LEFT(F68,SEARCH(",",F68)),""),SEARCH(",",SUBSTITUTE(F68,LEFT(F68,SEARCH(",",F68)),""))),""))),SEARCH(")",LEFT(SUBSTITUTE(SUBSTITUTE(F68,LEFT(F68,SEARCH(",",F68)),""),LEFT(SUBSTITUTE(F68,LEFT(F68,SEARCH(",",F68)),""),SEARCH(",",SUBSTITUTE(F68,LEFT(F68,SEARCH(",",F68)),""))),""),SEARCH(",",SUBSTITUTE(SUBSTITUTE(F68,LEFT(F68,SEARCH(",",F68)),""),LEFT(SUBSTITUTE(F68,LEFT(F68,SEARCH(",",F68)),""),SEARCH(",",SUBSTITUTE(F68,LEFT(F68,SEARCH(",",F68)),""))),""))))))),""),")",""),VLOOKUP(K68,Breachs!B:D,3,FALSE)),IF(ISNUMBER(FIND(")",K68)),"20"&amp;SUBSTITUTE(SUBSTITUTE(LEFT(SUBSTITUTE(SUBSTITUTE(F68,LEFT(F68,SEARCH(",",F68)),""),LEFT(SUBSTITUTE(F68,LEFT(F68,SEARCH(",",F68)),""),SEARCH(",",SUBSTITUTE(F68,LEFT(F68,SEARCH(",",F68)),""))),""),SEARCH(")",SUBSTITUTE(SUBSTITUTE(F68,LEFT(F68,SEARCH(",",F68)),""),LEFT(SUBSTITUTE(F68,LEFT(F68,SEARCH(",",F68)),""),SEARCH(",",SUBSTITUTE(F68,LEFT(F68,SEARCH(",",F68)),""))),""))),LEFT(LEFT(SUBSTITUTE(SUBSTITUTE(F68,LEFT(F68,SEARCH(",",F68)),""),LEFT(SUBSTITUTE(F68,LEFT(F68,SEARCH(",",F68)),""),SEARCH(",",SUBSTITUTE(F68,LEFT(F68,SEARCH(",",F68)),""))),""),SEARCH(")",SUBSTITUTE(SUBSTITUTE(F68,LEFT(F68,SEARCH(",",F68)),""),LEFT(SUBSTITUTE(F68,LEFT(F68,SEARCH(",",F68)),""),SEARCH(",",SUBSTITUTE(F68,LEFT(F68,SEARCH(",",F68)),""))),""))),SEARCH("'",LEFT(SUBSTITUTE(SUBSTITUTE(F68,LEFT(F68,SEARCH(",",F68)),""),LEFT(SUBSTITUTE(F68,LEFT(F68,SEARCH(",",F68)),""),SEARCH(",",SUBSTITUTE(F68,LEFT(F68,SEARCH(",",F68)),""))),""),SEARCH(")",SUBSTITUTE(SUBSTITUTE(F68,LEFT(F68,SEARCH(",",F68)),""),LEFT(SUBSTITUTE(F68,LEFT(F68,SEARCH(",",F68)),""),SEARCH(",",SUBSTITUTE(F68,LEFT(F68,SEARCH(",",F68)),""))),""))))),""),")",""),VLOOKUP(K68,Breachs!B:D,3,FALSE))))</f>
        <v/>
      </c>
      <c r="Q68" s="108" t="str">
        <f>IF(G68&lt;4,"",IF(G68&gt;4,IF(ISNUMBER(FIND(")",L68)),"20"&amp;SUBSTITUTE(SUBSTITUTE(LEFT(SUBSTITUTE(SUBSTITUTE(SUBSTITUTE(L68,LEFT(L68,SEARCH(",",L68)),""),LEFT(SUBSTITUTE(L68,LEFT(L68,SEARCH(",",L68)),""),SEARCH(",",SUBSTITUTE(L68,LEFT(L68,SEARCH(",",L68)),""))),""),LEFT(SUBSTITUTE(SUBSTITUTE(L68,LEFT(L68,SEARCH(",",L68)),""),LEFT(SUBSTITUTE(L68,LEFT(L68,SEARCH(",",L68)),""),SEARCH(",",SUBSTITUTE(L68,LEFT(L68,SEARCH(",",L68)),""))),""),SEARCH(",",SUBSTITUTE(SUBSTITUTE(L68,LEFT(L68,SEARCH(",",L68)),""),LEFT(SUBSTITUTE(L68,LEFT(L68,SEARCH(",",L68)),""),SEARCH(",",SUBSTITUTE(L68,LEFT(L68,SEARCH(",",L68)),""))),""))),""),SEARCH(")",SUBSTITUTE(SUBSTITUTE(SUBSTITUTE(L68,LEFT(L68,SEARCH(",",L68)),""),LEFT(SUBSTITUTE(L68,LEFT(L68,SEARCH(",",L68)),""),SEARCH(",",SUBSTITUTE(L68,LEFT(L68,SEARCH(",",L68)),""))),""),LEFT(SUBSTITUTE(SUBSTITUTE(L68,LEFT(L68,SEARCH(",",L68)),""),LEFT(SUBSTITUTE(L68,LEFT(L68,SEARCH(",",L68)),""),SEARCH(",",SUBSTITUTE(L68,LEFT(L68,SEARCH(",",L68)),""))),""),SEARCH(",",SUBSTITUTE(SUBSTITUTE(L68,LEFT(L68,SEARCH(",",L68)),""),LEFT(SUBSTITUTE(L68,LEFT(L68,SEARCH(",",L68)),""),SEARCH(",",SUBSTITUTE(L68,LEFT(L68,SEARCH(",",L68)),""))),""))),""))),LEFT(LEFT(SUBSTITUTE(SUBSTITUTE(SUBSTITUTE(L68,LEFT(L68,SEARCH(",",L68)),""),LEFT(SUBSTITUTE(L68,LEFT(L68,SEARCH(",",L68)),""),SEARCH(",",SUBSTITUTE(L68,LEFT(L68,SEARCH(",",L68)),""))),""),LEFT(SUBSTITUTE(SUBSTITUTE(L68,LEFT(L68,SEARCH(",",L68)),""),LEFT(SUBSTITUTE(L68,LEFT(L68,SEARCH(",",L68)),""),SEARCH(",",SUBSTITUTE(L68,LEFT(L68,SEARCH(",",L68)),""))),""),SEARCH(",",SUBSTITUTE(SUBSTITUTE(L68,LEFT(L68,SEARCH(",",L68)),""),LEFT(SUBSTITUTE(L68,LEFT(L68,SEARCH(",",L68)),""),SEARCH(",",SUBSTITUTE(L68,LEFT(L68,SEARCH(",",L68)),""))),""))),""),SEARCH(")",SUBSTITUTE(SUBSTITUTE(SUBSTITUTE(L68,LEFT(L68,SEARCH(",",L68)),""),LEFT(SUBSTITUTE(L68,LEFT(L68,SEARCH(",",L68)),""),SEARCH(",",SUBSTITUTE(L68,LEFT(L68,SEARCH(",",L68)),""))),""),LEFT(SUBSTITUTE(SUBSTITUTE(L68,LEFT(L68,SEARCH(",",L68)),""),LEFT(SUBSTITUTE(L68,LEFT(L68,SEARCH(",",L68)),""),SEARCH(",",SUBSTITUTE(L68,LEFT(L68,SEARCH(",",L68)),""))),""),SEARCH(",",SUBSTITUTE(SUBSTITUTE(L68,LEFT(L68,SEARCH(",",L68)),""),LEFT(SUBSTITUTE(L68,LEFT(L68,SEARCH(",",L68)),""),SEARCH(",",SUBSTITUTE(L68,LEFT(L68,SEARCH(",",L68)),""))),""))),""))),SEARCH("'",LEFT(SUBSTITUTE(SUBSTITUTE(SUBSTITUTE(L68,LEFT(L68,SEARCH(",",L68)),""),LEFT(SUBSTITUTE(L68,LEFT(L68,SEARCH(",",L68)),""),SEARCH(",",SUBSTITUTE(L68,LEFT(L68,SEARCH(",",L68)),""))),""),LEFT(SUBSTITUTE(SUBSTITUTE(L68,LEFT(L68,SEARCH(",",L68)),""),LEFT(SUBSTITUTE(L68,LEFT(L68,SEARCH(",",L68)),""),SEARCH(",",SUBSTITUTE(L68,LEFT(L68,SEARCH(",",L68)),""))),""),SEARCH(",",SUBSTITUTE(SUBSTITUTE(L68,LEFT(L68,SEARCH(",",L68)),""),LEFT(SUBSTITUTE(L68,LEFT(L68,SEARCH(",",L68)),""),SEARCH(",",SUBSTITUTE(L68,LEFT(L68,SEARCH(",",L68)),""))),""))),""),SEARCH(")",SUBSTITUTE(SUBSTITUTE(SUBSTITUTE(L68,LEFT(L68,SEARCH(",",L68)),""),LEFT(SUBSTITUTE(L68,LEFT(L68,SEARCH(",",L68)),""),SEARCH(",",SUBSTITUTE(L68,LEFT(L68,SEARCH(",",L68)),""))),""),LEFT(SUBSTITUTE(SUBSTITUTE(L68,LEFT(L68,SEARCH(",",L68)),""),LEFT(SUBSTITUTE(L68,LEFT(L68,SEARCH(",",L68)),""),SEARCH(",",SUBSTITUTE(L68,LEFT(L68,SEARCH(",",L68)),""))),""),SEARCH(",",SUBSTITUTE(SUBSTITUTE(L68,LEFT(L68,SEARCH(",",L68)),""),LEFT(SUBSTITUTE(L68,LEFT(L68,SEARCH(",",L68)),""),SEARCH(",",SUBSTITUTE(L68,LEFT(L68,SEARCH(",",L68)),""))),""))),""))))),""),")",""),VLOOKUP(L68,Breachs!B:D,3,FALSE)),IF(ISNUMBER(FIND(")",L68)),"20"&amp;SUBSTITUTE(SUBSTITUTE(LEFT(SUBSTITUTE(SUBSTITUTE(SUBSTITUTE(L68,LEFT(L68,SEARCH(",",L68)),""),LEFT(SUBSTITUTE(L68,LEFT(L68,SEARCH(",",L68)),""),SEARCH(",",SUBSTITUTE(L68,LEFT(L68,SEARCH(",",L68)),""))),""),LEFT(SUBSTITUTE(SUBSTITUTE(L68,LEFT(L68,SEARCH(",",L68)),""),LEFT(SUBSTITUTE(L68,LEFT(L68,SEARCH(",",L68)),""),SEARCH(",",SUBSTITUTE(L68,LEFT(L68,SEARCH(",",L68)),""))),""),SEARCH(",",SUBSTITUTE(SUBSTITUTE(L68,LEFT(L68,SEARCH(",",L68)),""),LEFT(SUBSTITUTE(L68,LEFT(L68,SEARCH(",",L68)),""),SEARCH(",",SUBSTITUTE(L68,LEFT(L68,SEARCH(",",L68)),""))),""))),""),SEARCH(")",SUBSTITUTE(SUBSTITUTE(SUBSTITUTE(L68,LEFT(L68,SEARCH(",",L68)),""),LEFT(SUBSTITUTE(L68,LEFT(L68,SEARCH(",",L68)),""),SEARCH(",",SUBSTITUTE(L68,LEFT(L68,SEARCH(",",L68)),""))),""),LEFT(SUBSTITUTE(SUBSTITUTE(L68,LEFT(L68,SEARCH(",",L68)),""),LEFT(SUBSTITUTE(L68,LEFT(L68,SEARCH(",",L68)),""),SEARCH(",",SUBSTITUTE(L68,LEFT(L68,SEARCH(",",L68)),""))),""),SEARCH(",",SUBSTITUTE(SUBSTITUTE(L68,LEFT(L68,SEARCH(",",L68)),""),LEFT(SUBSTITUTE(L68,LEFT(L68,SEARCH(",",L68)),""),SEARCH(",",SUBSTITUTE(L68,LEFT(L68,SEARCH(",",L68)),""))),""))),""))),LEFT(LEFT(SUBSTITUTE(SUBSTITUTE(SUBSTITUTE(L68,LEFT(L68,SEARCH(",",L68)),""),LEFT(SUBSTITUTE(L68,LEFT(L68,SEARCH(",",L68)),""),SEARCH(",",SUBSTITUTE(L68,LEFT(L68,SEARCH(",",L68)),""))),""),LEFT(SUBSTITUTE(SUBSTITUTE(L68,LEFT(L68,SEARCH(",",L68)),""),LEFT(SUBSTITUTE(L68,LEFT(L68,SEARCH(",",L68)),""),SEARCH(",",SUBSTITUTE(L68,LEFT(L68,SEARCH(",",L68)),""))),""),SEARCH(",",SUBSTITUTE(SUBSTITUTE(L68,LEFT(L68,SEARCH(",",L68)),""),LEFT(SUBSTITUTE(L68,LEFT(L68,SEARCH(",",L68)),""),SEARCH(",",SUBSTITUTE(L68,LEFT(L68,SEARCH(",",L68)),""))),""))),""),SEARCH(")",SUBSTITUTE(SUBSTITUTE(SUBSTITUTE(L68,LEFT(L68,SEARCH(",",L68)),""),LEFT(SUBSTITUTE(L68,LEFT(L68,SEARCH(",",L68)),""),SEARCH(",",SUBSTITUTE(L68,LEFT(L68,SEARCH(",",L68)),""))),""),LEFT(SUBSTITUTE(SUBSTITUTE(L68,LEFT(L68,SEARCH(",",L68)),""),LEFT(SUBSTITUTE(L68,LEFT(L68,SEARCH(",",L68)),""),SEARCH(",",SUBSTITUTE(L68,LEFT(L68,SEARCH(",",L68)),""))),""),SEARCH(",",SUBSTITUTE(SUBSTITUTE(L68,LEFT(L68,SEARCH(",",L68)),""),LEFT(SUBSTITUTE(L68,LEFT(L68,SEARCH(",",L68)),""),SEARCH(",",SUBSTITUTE(L68,LEFT(L68,SEARCH(",",L68)),""))),""))),""))),SEARCH("'",LEFT(SUBSTITUTE(SUBSTITUTE(SUBSTITUTE(L68,LEFT(L68,SEARCH(",",L68)),""),LEFT(SUBSTITUTE(L68,LEFT(L68,SEARCH(",",L68)),""),SEARCH(",",SUBSTITUTE(L68,LEFT(L68,SEARCH(",",L68)),""))),""),LEFT(SUBSTITUTE(SUBSTITUTE(L68,LEFT(L68,SEARCH(",",L68)),""),LEFT(SUBSTITUTE(L68,LEFT(L68,SEARCH(",",L68)),""),SEARCH(",",SUBSTITUTE(L68,LEFT(L68,SEARCH(",",L68)),""))),""),SEARCH(",",SUBSTITUTE(SUBSTITUTE(L68,LEFT(L68,SEARCH(",",L68)),""),LEFT(SUBSTITUTE(L68,LEFT(L68,SEARCH(",",L68)),""),SEARCH(",",SUBSTITUTE(L68,LEFT(L68,SEARCH(",",L68)),""))),""))),""),SEARCH(")",SUBSTITUTE(SUBSTITUTE(SUBSTITUTE(L68,LEFT(L68,SEARCH(",",L68)),""),LEFT(SUBSTITUTE(L68,LEFT(L68,SEARCH(",",L68)),""),SEARCH(",",SUBSTITUTE(L68,LEFT(L68,SEARCH(",",L68)),""))),""),LEFT(SUBSTITUTE(SUBSTITUTE(L68,LEFT(L68,SEARCH(",",L68)),""),LEFT(SUBSTITUTE(L68,LEFT(L68,SEARCH(",",L68)),""),SEARCH(",",SUBSTITUTE(L68,LEFT(L68,SEARCH(",",L68)),""))),""),SEARCH(",",SUBSTITUTE(SUBSTITUTE(L68,LEFT(L68,SEARCH(",",L68)),""),LEFT(SUBSTITUTE(L68,LEFT(L68,SEARCH(",",L68)),""),SEARCH(",",SUBSTITUTE(L68,LEFT(L68,SEARCH(",",L68)),""))),""))),""))))),""),")",""),VLOOKUP(L68,Breachs!B:D,3,FALSE))))</f>
        <v/>
      </c>
      <c r="R68" s="108" t="str">
        <f>IF(G68=5,IF(ISNUMBER(FIND(")",M68)),"20"&amp;SUBSTITUTE(SUBSTITUTE(LEFT(SUBSTITUTE(SUBSTITUTE(SUBSTITUTE(S68,LEFT(S68,SEARCH(",",S68)),""),LEFT(SUBSTITUTE(S68,LEFT(S68,SEARCH(",",S68)),""),SEARCH(",",SUBSTITUTE(S68,LEFT(S68,SEARCH(",",S68)),""))),""),LEFT(SUBSTITUTE(SUBSTITUTE(S68,LEFT(S68,SEARCH(",",S68)),""),LEFT(SUBSTITUTE(S68,LEFT(S68,SEARCH(",",S68)),""),SEARCH(",",SUBSTITUTE(S68,LEFT(S68,SEARCH(",",S68)),""))),""),SEARCH(",",SUBSTITUTE(SUBSTITUTE(S68,LEFT(S68,SEARCH(",",S68)),""),LEFT(SUBSTITUTE(S68,LEFT(S68,SEARCH(",",S68)),""),SEARCH(",",SUBSTITUTE(S68,LEFT(S68,SEARCH(",",S68)),""))),""))),""),SEARCH(")",SUBSTITUTE(SUBSTITUTE(SUBSTITUTE(S68,LEFT(S68,SEARCH(",",S68)),""),LEFT(SUBSTITUTE(S68,LEFT(S68,SEARCH(",",S68)),""),SEARCH(",",SUBSTITUTE(S68,LEFT(S68,SEARCH(",",S68)),""))),""),LEFT(SUBSTITUTE(SUBSTITUTE(S68,LEFT(S68,SEARCH(",",S68)),""),LEFT(SUBSTITUTE(S68,LEFT(S68,SEARCH(",",S68)),""),SEARCH(",",SUBSTITUTE(S68,LEFT(S68,SEARCH(",",S68)),""))),""),SEARCH(",",SUBSTITUTE(SUBSTITUTE(S68,LEFT(S68,SEARCH(",",S68)),""),LEFT(SUBSTITUTE(S68,LEFT(S68,SEARCH(",",S68)),""),SEARCH(",",SUBSTITUTE(S68,LEFT(S68,SEARCH(",",S68)),""))),""))),""))),LEFT(LEFT(SUBSTITUTE(SUBSTITUTE(SUBSTITUTE(S68,LEFT(S68,SEARCH(",",S68)),""),LEFT(SUBSTITUTE(S68,LEFT(S68,SEARCH(",",S68)),""),SEARCH(",",SUBSTITUTE(S68,LEFT(S68,SEARCH(",",S68)),""))),""),LEFT(SUBSTITUTE(SUBSTITUTE(S68,LEFT(S68,SEARCH(",",S68)),""),LEFT(SUBSTITUTE(S68,LEFT(S68,SEARCH(",",S68)),""),SEARCH(",",SUBSTITUTE(S68,LEFT(S68,SEARCH(",",S68)),""))),""),SEARCH(",",SUBSTITUTE(SUBSTITUTE(S68,LEFT(S68,SEARCH(",",S68)),""),LEFT(SUBSTITUTE(S68,LEFT(S68,SEARCH(",",S68)),""),SEARCH(",",SUBSTITUTE(S68,LEFT(S68,SEARCH(",",S68)),""))),""))),""),SEARCH(")",SUBSTITUTE(SUBSTITUTE(SUBSTITUTE(S68,LEFT(S68,SEARCH(",",S68)),""),LEFT(SUBSTITUTE(S68,LEFT(S68,SEARCH(",",S68)),""),SEARCH(",",SUBSTITUTE(S68,LEFT(S68,SEARCH(",",S68)),""))),""),LEFT(SUBSTITUTE(SUBSTITUTE(S68,LEFT(S68,SEARCH(",",S68)),""),LEFT(SUBSTITUTE(S68,LEFT(S68,SEARCH(",",S68)),""),SEARCH(",",SUBSTITUTE(S68,LEFT(S68,SEARCH(",",S68)),""))),""),SEARCH(",",SUBSTITUTE(SUBSTITUTE(S68,LEFT(S68,SEARCH(",",S68)),""),LEFT(SUBSTITUTE(S68,LEFT(S68,SEARCH(",",S68)),""),SEARCH(",",SUBSTITUTE(S68,LEFT(S68,SEARCH(",",S68)),""))),""))),""))),SEARCH("'",LEFT(SUBSTITUTE(SUBSTITUTE(SUBSTITUTE(S68,LEFT(S68,SEARCH(",",S68)),""),LEFT(SUBSTITUTE(S68,LEFT(S68,SEARCH(",",S68)),""),SEARCH(",",SUBSTITUTE(S68,LEFT(S68,SEARCH(",",S68)),""))),""),LEFT(SUBSTITUTE(SUBSTITUTE(S68,LEFT(S68,SEARCH(",",S68)),""),LEFT(SUBSTITUTE(S68,LEFT(S68,SEARCH(",",S68)),""),SEARCH(",",SUBSTITUTE(S68,LEFT(S68,SEARCH(",",S68)),""))),""),SEARCH(",",SUBSTITUTE(SUBSTITUTE(S68,LEFT(S68,SEARCH(",",S68)),""),LEFT(SUBSTITUTE(S68,LEFT(S68,SEARCH(",",S68)),""),SEARCH(",",SUBSTITUTE(S68,LEFT(S68,SEARCH(",",S68)),""))),""))),""),SEARCH(")",SUBSTITUTE(SUBSTITUTE(SUBSTITUTE(S68,LEFT(S68,SEARCH(",",S68)),""),LEFT(SUBSTITUTE(S68,LEFT(S68,SEARCH(",",S68)),""),SEARCH(",",SUBSTITUTE(S68,LEFT(S68,SEARCH(",",S68)),""))),""),LEFT(SUBSTITUTE(SUBSTITUTE(S68,LEFT(S68,SEARCH(",",S68)),""),LEFT(SUBSTITUTE(S68,LEFT(S68,SEARCH(",",S68)),""),SEARCH(",",SUBSTITUTE(S68,LEFT(S68,SEARCH(",",S68)),""))),""),SEARCH(",",SUBSTITUTE(SUBSTITUTE(S68,LEFT(S68,SEARCH(",",S68)),""),LEFT(SUBSTITUTE(S68,LEFT(S68,SEARCH(",",S68)),""),SEARCH(",",SUBSTITUTE(S68,LEFT(S68,SEARCH(",",S68)),""))),""))),""))))),""),")",""),VLOOKUP(M68,Breachs!B:D,3,FALSE)),"")</f>
        <v/>
      </c>
      <c r="S68" s="108" t="e">
        <f t="shared" si="22"/>
        <v>#VALUE!</v>
      </c>
      <c r="T68" s="108" t="str">
        <f>IF(F68="","",IF(ISNUMBER(FIND("'",I68)),VLOOKUP(SUBSTITUTE(RIGHT(LEFT(I68,SEARCH("'",I68)),5)," '",""),Breachs!P:Q,2,FALSE),VLOOKUP(I68,Breachs!B:D,2,FALSE)))</f>
        <v>Dezembro</v>
      </c>
      <c r="U68" s="108" t="str">
        <f>IF(G68&lt;2,"",IF(ISNUMBER(FIND("'",J68)),VLOOKUP(SUBSTITUTE(RIGHT(LEFT(J68,SEARCH("'",J68)),5)," '",""),Breachs!P:Q,2,FALSE),VLOOKUP(J68,Breachs!B:D,2,FALSE)))</f>
        <v/>
      </c>
      <c r="V68" s="107" t="str">
        <f>IF(G68&lt;3,"",IF(ISNUMBER(FIND("'",K68)),VLOOKUP(SUBSTITUTE(RIGHT(LEFT(K68,SEARCH("'",K68)),5)," '",""),Breachs!P:Q,2,FALSE),VLOOKUP(K68,Breachs!B:D,2,FALSE)))</f>
        <v/>
      </c>
      <c r="W68" s="107" t="str">
        <f>IF(G68&lt;4,"",IF(ISNUMBER(FIND("'",L68)),VLOOKUP(SUBSTITUTE(RIGHT(LEFT(L68,SEARCH("'",L68)),5)," '",""),Breachs!P:Q,2,FALSE),VLOOKUP(L68,Breachs!B:D,2,FALSE)))</f>
        <v/>
      </c>
      <c r="X68" s="107" t="str">
        <f>IF(G68&lt;5,"",IF(ISNUMBER(FIND("'",M68)),VLOOKUP(SUBSTITUTE(RIGHT(LEFT(M68,SEARCH("'",M68)),5)," '",""),Breachs!P:Q,2,FALSE),VLOOKUP(M68,Breachs!B:D,2,FALSE)))</f>
        <v/>
      </c>
      <c r="Y68" s="34" t="str">
        <f>IFERROR(VLOOKUP(B68,BGU!A:B,2),"")</f>
        <v>SONIA WALKIRIA PIRES PAIXAO CORTES</v>
      </c>
      <c r="Z68" s="34" t="str">
        <f>TEXT(IFERROR(VLOOKUP(B68,BGU!A:C,3),""),"0000-000-000-0000")</f>
        <v>0010-115-180-1300</v>
      </c>
      <c r="AA68" s="34" t="str">
        <f t="shared" si="23"/>
        <v>0010</v>
      </c>
      <c r="AB68" s="34" t="str">
        <f>IFERROR(VLOOKUP(B68,BGU!A:F,6),"")</f>
        <v>00011</v>
      </c>
      <c r="AC68" s="34" t="str">
        <f>IFERROR(VLOOKUP(B68,BGU!A:G,7),"")</f>
        <v>ANALISTA</v>
      </c>
      <c r="AD68" s="34" t="str">
        <f t="shared" si="24"/>
        <v>115</v>
      </c>
    </row>
    <row r="69" spans="1:30" ht="15" customHeight="1" x14ac:dyDescent="0.25">
      <c r="A69" s="33" t="s">
        <v>333</v>
      </c>
      <c r="B69" s="34" t="s">
        <v>243</v>
      </c>
      <c r="C69" s="33" t="s">
        <v>59</v>
      </c>
      <c r="D69" s="34"/>
      <c r="E69" s="34"/>
      <c r="F69" s="33" t="s">
        <v>60</v>
      </c>
      <c r="G69" s="31">
        <f t="shared" si="18"/>
        <v>1</v>
      </c>
      <c r="H69" s="31" t="b">
        <f t="shared" si="25"/>
        <v>0</v>
      </c>
      <c r="I69" s="105" t="str">
        <f t="shared" si="26"/>
        <v>QuinStreet</v>
      </c>
      <c r="J69" s="105" t="str">
        <f t="shared" si="27"/>
        <v/>
      </c>
      <c r="K69" s="106" t="str">
        <f t="shared" si="19"/>
        <v/>
      </c>
      <c r="L69" s="106" t="str">
        <f t="shared" si="20"/>
        <v/>
      </c>
      <c r="M69" s="105" t="str">
        <f t="shared" si="21"/>
        <v/>
      </c>
      <c r="N69" s="107">
        <f>IF(F69="","",IF(ISNUMBER(FIND(")",I69)),"20"&amp;SUBSTITUTE(RIGHT(SUBSTITUTE(LEFT(F69,SEARCH(")",F69)),LEFT(LEFT(F69,SEARCH(")",F69)),SEARCH("(",LEFT(F69,SEARCH(")",F69)))),""),3),")",""),VLOOKUP(I69,Breachs!B:D,3,FALSE)))</f>
        <v>2015</v>
      </c>
      <c r="O69" s="108" t="str">
        <f>IF(G69&lt;2,"",IF(G69&gt;2,IF(ISNUMBER(FIND(")",J69)),"20"&amp;SUBSTITUTE(SUBSTITUTE(LEFT(LEFT(SUBSTITUTE(F69,LEFT(F69,SEARCH(",",F69)),""),SEARCH(",",SUBSTITUTE(F69,LEFT(F69,SEARCH(",",F69)),""))),SEARCH(")",LEFT(SUBSTITUTE(F69,LEFT(F69,SEARCH(",",F69)),""),SEARCH(",",SUBSTITUTE(F69,LEFT(F69,SEARCH(",",F69)),""))))),LEFT(LEFT(LEFT(SUBSTITUTE(F69,LEFT(F69,SEARCH(",",F69)),""),SEARCH(",",SUBSTITUTE(F69,LEFT(F69,SEARCH(",",F69)),""))),SEARCH(")",LEFT(SUBSTITUTE(F69,LEFT(F69,SEARCH(",",F69)),""),SEARCH(",",SUBSTITUTE(F69,LEFT(F69,SEARCH(",",F69)),""))))),SEARCH("'",LEFT(LEFT(SUBSTITUTE(F69,LEFT(F69,SEARCH(",",F69)),""),SEARCH(",",SUBSTITUTE(F69,LEFT(F69,SEARCH(",",F69)),""))),SEARCH(")",LEFT(SUBSTITUTE(F69,LEFT(F69,SEARCH(",",F69)),""),SEARCH(",",SUBSTITUTE(F69,LEFT(F69,SEARCH(",",F69)),""))))))),""),")",""),VLOOKUP(J69,Breachs!B:D,3,FALSE)),IF(ISNUMBER(FIND(")",J69)),"20"&amp;SUBSTITUTE(LEFT(SUBSTITUTE(SUBSTITUTE(F69,LEFT(F69,SEARCH(",",F69)),""),LEFT(SUBSTITUTE(F69,LEFT(F69,SEARCH(",",F69)),""),SEARCH("'",SUBSTITUTE(F69,LEFT(F69,SEARCH(",",F69)),""))),""),SEARCH(")",SUBSTITUTE(SUBSTITUTE(F69,LEFT(F69,SEARCH(",",F69)),""),LEFT(SUBSTITUTE(F69,LEFT(F69,SEARCH(",",F69)),""),SEARCH("'",SUBSTITUTE(F69,LEFT(F69,SEARCH(",",F69)),""))),""))),")",""),VLOOKUP(J69,Breachs!B:D,3,FALSE))))</f>
        <v/>
      </c>
      <c r="P69" s="107"/>
      <c r="Q69" s="108" t="str">
        <f>IF(G69&lt;4,"",IF(G69&gt;4,IF(ISNUMBER(FIND(")",L69)),"20"&amp;SUBSTITUTE(SUBSTITUTE(LEFT(SUBSTITUTE(SUBSTITUTE(SUBSTITUTE(L69,LEFT(L69,SEARCH(",",L69)),""),LEFT(SUBSTITUTE(L69,LEFT(L69,SEARCH(",",L69)),""),SEARCH(",",SUBSTITUTE(L69,LEFT(L69,SEARCH(",",L69)),""))),""),LEFT(SUBSTITUTE(SUBSTITUTE(L69,LEFT(L69,SEARCH(",",L69)),""),LEFT(SUBSTITUTE(L69,LEFT(L69,SEARCH(",",L69)),""),SEARCH(",",SUBSTITUTE(L69,LEFT(L69,SEARCH(",",L69)),""))),""),SEARCH(",",SUBSTITUTE(SUBSTITUTE(L69,LEFT(L69,SEARCH(",",L69)),""),LEFT(SUBSTITUTE(L69,LEFT(L69,SEARCH(",",L69)),""),SEARCH(",",SUBSTITUTE(L69,LEFT(L69,SEARCH(",",L69)),""))),""))),""),SEARCH(")",SUBSTITUTE(SUBSTITUTE(SUBSTITUTE(L69,LEFT(L69,SEARCH(",",L69)),""),LEFT(SUBSTITUTE(L69,LEFT(L69,SEARCH(",",L69)),""),SEARCH(",",SUBSTITUTE(L69,LEFT(L69,SEARCH(",",L69)),""))),""),LEFT(SUBSTITUTE(SUBSTITUTE(L69,LEFT(L69,SEARCH(",",L69)),""),LEFT(SUBSTITUTE(L69,LEFT(L69,SEARCH(",",L69)),""),SEARCH(",",SUBSTITUTE(L69,LEFT(L69,SEARCH(",",L69)),""))),""),SEARCH(",",SUBSTITUTE(SUBSTITUTE(L69,LEFT(L69,SEARCH(",",L69)),""),LEFT(SUBSTITUTE(L69,LEFT(L69,SEARCH(",",L69)),""),SEARCH(",",SUBSTITUTE(L69,LEFT(L69,SEARCH(",",L69)),""))),""))),""))),LEFT(LEFT(SUBSTITUTE(SUBSTITUTE(SUBSTITUTE(L69,LEFT(L69,SEARCH(",",L69)),""),LEFT(SUBSTITUTE(L69,LEFT(L69,SEARCH(",",L69)),""),SEARCH(",",SUBSTITUTE(L69,LEFT(L69,SEARCH(",",L69)),""))),""),LEFT(SUBSTITUTE(SUBSTITUTE(L69,LEFT(L69,SEARCH(",",L69)),""),LEFT(SUBSTITUTE(L69,LEFT(L69,SEARCH(",",L69)),""),SEARCH(",",SUBSTITUTE(L69,LEFT(L69,SEARCH(",",L69)),""))),""),SEARCH(",",SUBSTITUTE(SUBSTITUTE(L69,LEFT(L69,SEARCH(",",L69)),""),LEFT(SUBSTITUTE(L69,LEFT(L69,SEARCH(",",L69)),""),SEARCH(",",SUBSTITUTE(L69,LEFT(L69,SEARCH(",",L69)),""))),""))),""),SEARCH(")",SUBSTITUTE(SUBSTITUTE(SUBSTITUTE(L69,LEFT(L69,SEARCH(",",L69)),""),LEFT(SUBSTITUTE(L69,LEFT(L69,SEARCH(",",L69)),""),SEARCH(",",SUBSTITUTE(L69,LEFT(L69,SEARCH(",",L69)),""))),""),LEFT(SUBSTITUTE(SUBSTITUTE(L69,LEFT(L69,SEARCH(",",L69)),""),LEFT(SUBSTITUTE(L69,LEFT(L69,SEARCH(",",L69)),""),SEARCH(",",SUBSTITUTE(L69,LEFT(L69,SEARCH(",",L69)),""))),""),SEARCH(",",SUBSTITUTE(SUBSTITUTE(L69,LEFT(L69,SEARCH(",",L69)),""),LEFT(SUBSTITUTE(L69,LEFT(L69,SEARCH(",",L69)),""),SEARCH(",",SUBSTITUTE(L69,LEFT(L69,SEARCH(",",L69)),""))),""))),""))),SEARCH("'",LEFT(SUBSTITUTE(SUBSTITUTE(SUBSTITUTE(L69,LEFT(L69,SEARCH(",",L69)),""),LEFT(SUBSTITUTE(L69,LEFT(L69,SEARCH(",",L69)),""),SEARCH(",",SUBSTITUTE(L69,LEFT(L69,SEARCH(",",L69)),""))),""),LEFT(SUBSTITUTE(SUBSTITUTE(L69,LEFT(L69,SEARCH(",",L69)),""),LEFT(SUBSTITUTE(L69,LEFT(L69,SEARCH(",",L69)),""),SEARCH(",",SUBSTITUTE(L69,LEFT(L69,SEARCH(",",L69)),""))),""),SEARCH(",",SUBSTITUTE(SUBSTITUTE(L69,LEFT(L69,SEARCH(",",L69)),""),LEFT(SUBSTITUTE(L69,LEFT(L69,SEARCH(",",L69)),""),SEARCH(",",SUBSTITUTE(L69,LEFT(L69,SEARCH(",",L69)),""))),""))),""),SEARCH(")",SUBSTITUTE(SUBSTITUTE(SUBSTITUTE(L69,LEFT(L69,SEARCH(",",L69)),""),LEFT(SUBSTITUTE(L69,LEFT(L69,SEARCH(",",L69)),""),SEARCH(",",SUBSTITUTE(L69,LEFT(L69,SEARCH(",",L69)),""))),""),LEFT(SUBSTITUTE(SUBSTITUTE(L69,LEFT(L69,SEARCH(",",L69)),""),LEFT(SUBSTITUTE(L69,LEFT(L69,SEARCH(",",L69)),""),SEARCH(",",SUBSTITUTE(L69,LEFT(L69,SEARCH(",",L69)),""))),""),SEARCH(",",SUBSTITUTE(SUBSTITUTE(L69,LEFT(L69,SEARCH(",",L69)),""),LEFT(SUBSTITUTE(L69,LEFT(L69,SEARCH(",",L69)),""),SEARCH(",",SUBSTITUTE(L69,LEFT(L69,SEARCH(",",L69)),""))),""))),""))))),""),")",""),VLOOKUP(L69,Breachs!B:D,3,FALSE)),IF(ISNUMBER(FIND(")",L69)),"20"&amp;SUBSTITUTE(SUBSTITUTE(LEFT(SUBSTITUTE(SUBSTITUTE(SUBSTITUTE(L69,LEFT(L69,SEARCH(",",L69)),""),LEFT(SUBSTITUTE(L69,LEFT(L69,SEARCH(",",L69)),""),SEARCH(",",SUBSTITUTE(L69,LEFT(L69,SEARCH(",",L69)),""))),""),LEFT(SUBSTITUTE(SUBSTITUTE(L69,LEFT(L69,SEARCH(",",L69)),""),LEFT(SUBSTITUTE(L69,LEFT(L69,SEARCH(",",L69)),""),SEARCH(",",SUBSTITUTE(L69,LEFT(L69,SEARCH(",",L69)),""))),""),SEARCH(",",SUBSTITUTE(SUBSTITUTE(L69,LEFT(L69,SEARCH(",",L69)),""),LEFT(SUBSTITUTE(L69,LEFT(L69,SEARCH(",",L69)),""),SEARCH(",",SUBSTITUTE(L69,LEFT(L69,SEARCH(",",L69)),""))),""))),""),SEARCH(")",SUBSTITUTE(SUBSTITUTE(SUBSTITUTE(L69,LEFT(L69,SEARCH(",",L69)),""),LEFT(SUBSTITUTE(L69,LEFT(L69,SEARCH(",",L69)),""),SEARCH(",",SUBSTITUTE(L69,LEFT(L69,SEARCH(",",L69)),""))),""),LEFT(SUBSTITUTE(SUBSTITUTE(L69,LEFT(L69,SEARCH(",",L69)),""),LEFT(SUBSTITUTE(L69,LEFT(L69,SEARCH(",",L69)),""),SEARCH(",",SUBSTITUTE(L69,LEFT(L69,SEARCH(",",L69)),""))),""),SEARCH(",",SUBSTITUTE(SUBSTITUTE(L69,LEFT(L69,SEARCH(",",L69)),""),LEFT(SUBSTITUTE(L69,LEFT(L69,SEARCH(",",L69)),""),SEARCH(",",SUBSTITUTE(L69,LEFT(L69,SEARCH(",",L69)),""))),""))),""))),LEFT(LEFT(SUBSTITUTE(SUBSTITUTE(SUBSTITUTE(L69,LEFT(L69,SEARCH(",",L69)),""),LEFT(SUBSTITUTE(L69,LEFT(L69,SEARCH(",",L69)),""),SEARCH(",",SUBSTITUTE(L69,LEFT(L69,SEARCH(",",L69)),""))),""),LEFT(SUBSTITUTE(SUBSTITUTE(L69,LEFT(L69,SEARCH(",",L69)),""),LEFT(SUBSTITUTE(L69,LEFT(L69,SEARCH(",",L69)),""),SEARCH(",",SUBSTITUTE(L69,LEFT(L69,SEARCH(",",L69)),""))),""),SEARCH(",",SUBSTITUTE(SUBSTITUTE(L69,LEFT(L69,SEARCH(",",L69)),""),LEFT(SUBSTITUTE(L69,LEFT(L69,SEARCH(",",L69)),""),SEARCH(",",SUBSTITUTE(L69,LEFT(L69,SEARCH(",",L69)),""))),""))),""),SEARCH(")",SUBSTITUTE(SUBSTITUTE(SUBSTITUTE(L69,LEFT(L69,SEARCH(",",L69)),""),LEFT(SUBSTITUTE(L69,LEFT(L69,SEARCH(",",L69)),""),SEARCH(",",SUBSTITUTE(L69,LEFT(L69,SEARCH(",",L69)),""))),""),LEFT(SUBSTITUTE(SUBSTITUTE(L69,LEFT(L69,SEARCH(",",L69)),""),LEFT(SUBSTITUTE(L69,LEFT(L69,SEARCH(",",L69)),""),SEARCH(",",SUBSTITUTE(L69,LEFT(L69,SEARCH(",",L69)),""))),""),SEARCH(",",SUBSTITUTE(SUBSTITUTE(L69,LEFT(L69,SEARCH(",",L69)),""),LEFT(SUBSTITUTE(L69,LEFT(L69,SEARCH(",",L69)),""),SEARCH(",",SUBSTITUTE(L69,LEFT(L69,SEARCH(",",L69)),""))),""))),""))),SEARCH("'",LEFT(SUBSTITUTE(SUBSTITUTE(SUBSTITUTE(L69,LEFT(L69,SEARCH(",",L69)),""),LEFT(SUBSTITUTE(L69,LEFT(L69,SEARCH(",",L69)),""),SEARCH(",",SUBSTITUTE(L69,LEFT(L69,SEARCH(",",L69)),""))),""),LEFT(SUBSTITUTE(SUBSTITUTE(L69,LEFT(L69,SEARCH(",",L69)),""),LEFT(SUBSTITUTE(L69,LEFT(L69,SEARCH(",",L69)),""),SEARCH(",",SUBSTITUTE(L69,LEFT(L69,SEARCH(",",L69)),""))),""),SEARCH(",",SUBSTITUTE(SUBSTITUTE(L69,LEFT(L69,SEARCH(",",L69)),""),LEFT(SUBSTITUTE(L69,LEFT(L69,SEARCH(",",L69)),""),SEARCH(",",SUBSTITUTE(L69,LEFT(L69,SEARCH(",",L69)),""))),""))),""),SEARCH(")",SUBSTITUTE(SUBSTITUTE(SUBSTITUTE(L69,LEFT(L69,SEARCH(",",L69)),""),LEFT(SUBSTITUTE(L69,LEFT(L69,SEARCH(",",L69)),""),SEARCH(",",SUBSTITUTE(L69,LEFT(L69,SEARCH(",",L69)),""))),""),LEFT(SUBSTITUTE(SUBSTITUTE(L69,LEFT(L69,SEARCH(",",L69)),""),LEFT(SUBSTITUTE(L69,LEFT(L69,SEARCH(",",L69)),""),SEARCH(",",SUBSTITUTE(L69,LEFT(L69,SEARCH(",",L69)),""))),""),SEARCH(",",SUBSTITUTE(SUBSTITUTE(L69,LEFT(L69,SEARCH(",",L69)),""),LEFT(SUBSTITUTE(L69,LEFT(L69,SEARCH(",",L69)),""),SEARCH(",",SUBSTITUTE(L69,LEFT(L69,SEARCH(",",L69)),""))),""))),""))))),""),")",""),VLOOKUP(L69,Breachs!B:D,3,FALSE))))</f>
        <v/>
      </c>
      <c r="R69" s="108" t="str">
        <f>IF(G69=5,IF(ISNUMBER(FIND(")",M69)),"20"&amp;SUBSTITUTE(SUBSTITUTE(LEFT(SUBSTITUTE(SUBSTITUTE(SUBSTITUTE(S69,LEFT(S69,SEARCH(",",S69)),""),LEFT(SUBSTITUTE(S69,LEFT(S69,SEARCH(",",S69)),""),SEARCH(",",SUBSTITUTE(S69,LEFT(S69,SEARCH(",",S69)),""))),""),LEFT(SUBSTITUTE(SUBSTITUTE(S69,LEFT(S69,SEARCH(",",S69)),""),LEFT(SUBSTITUTE(S69,LEFT(S69,SEARCH(",",S69)),""),SEARCH(",",SUBSTITUTE(S69,LEFT(S69,SEARCH(",",S69)),""))),""),SEARCH(",",SUBSTITUTE(SUBSTITUTE(S69,LEFT(S69,SEARCH(",",S69)),""),LEFT(SUBSTITUTE(S69,LEFT(S69,SEARCH(",",S69)),""),SEARCH(",",SUBSTITUTE(S69,LEFT(S69,SEARCH(",",S69)),""))),""))),""),SEARCH(")",SUBSTITUTE(SUBSTITUTE(SUBSTITUTE(S69,LEFT(S69,SEARCH(",",S69)),""),LEFT(SUBSTITUTE(S69,LEFT(S69,SEARCH(",",S69)),""),SEARCH(",",SUBSTITUTE(S69,LEFT(S69,SEARCH(",",S69)),""))),""),LEFT(SUBSTITUTE(SUBSTITUTE(S69,LEFT(S69,SEARCH(",",S69)),""),LEFT(SUBSTITUTE(S69,LEFT(S69,SEARCH(",",S69)),""),SEARCH(",",SUBSTITUTE(S69,LEFT(S69,SEARCH(",",S69)),""))),""),SEARCH(",",SUBSTITUTE(SUBSTITUTE(S69,LEFT(S69,SEARCH(",",S69)),""),LEFT(SUBSTITUTE(S69,LEFT(S69,SEARCH(",",S69)),""),SEARCH(",",SUBSTITUTE(S69,LEFT(S69,SEARCH(",",S69)),""))),""))),""))),LEFT(LEFT(SUBSTITUTE(SUBSTITUTE(SUBSTITUTE(S69,LEFT(S69,SEARCH(",",S69)),""),LEFT(SUBSTITUTE(S69,LEFT(S69,SEARCH(",",S69)),""),SEARCH(",",SUBSTITUTE(S69,LEFT(S69,SEARCH(",",S69)),""))),""),LEFT(SUBSTITUTE(SUBSTITUTE(S69,LEFT(S69,SEARCH(",",S69)),""),LEFT(SUBSTITUTE(S69,LEFT(S69,SEARCH(",",S69)),""),SEARCH(",",SUBSTITUTE(S69,LEFT(S69,SEARCH(",",S69)),""))),""),SEARCH(",",SUBSTITUTE(SUBSTITUTE(S69,LEFT(S69,SEARCH(",",S69)),""),LEFT(SUBSTITUTE(S69,LEFT(S69,SEARCH(",",S69)),""),SEARCH(",",SUBSTITUTE(S69,LEFT(S69,SEARCH(",",S69)),""))),""))),""),SEARCH(")",SUBSTITUTE(SUBSTITUTE(SUBSTITUTE(S69,LEFT(S69,SEARCH(",",S69)),""),LEFT(SUBSTITUTE(S69,LEFT(S69,SEARCH(",",S69)),""),SEARCH(",",SUBSTITUTE(S69,LEFT(S69,SEARCH(",",S69)),""))),""),LEFT(SUBSTITUTE(SUBSTITUTE(S69,LEFT(S69,SEARCH(",",S69)),""),LEFT(SUBSTITUTE(S69,LEFT(S69,SEARCH(",",S69)),""),SEARCH(",",SUBSTITUTE(S69,LEFT(S69,SEARCH(",",S69)),""))),""),SEARCH(",",SUBSTITUTE(SUBSTITUTE(S69,LEFT(S69,SEARCH(",",S69)),""),LEFT(SUBSTITUTE(S69,LEFT(S69,SEARCH(",",S69)),""),SEARCH(",",SUBSTITUTE(S69,LEFT(S69,SEARCH(",",S69)),""))),""))),""))),SEARCH("'",LEFT(SUBSTITUTE(SUBSTITUTE(SUBSTITUTE(S69,LEFT(S69,SEARCH(",",S69)),""),LEFT(SUBSTITUTE(S69,LEFT(S69,SEARCH(",",S69)),""),SEARCH(",",SUBSTITUTE(S69,LEFT(S69,SEARCH(",",S69)),""))),""),LEFT(SUBSTITUTE(SUBSTITUTE(S69,LEFT(S69,SEARCH(",",S69)),""),LEFT(SUBSTITUTE(S69,LEFT(S69,SEARCH(",",S69)),""),SEARCH(",",SUBSTITUTE(S69,LEFT(S69,SEARCH(",",S69)),""))),""),SEARCH(",",SUBSTITUTE(SUBSTITUTE(S69,LEFT(S69,SEARCH(",",S69)),""),LEFT(SUBSTITUTE(S69,LEFT(S69,SEARCH(",",S69)),""),SEARCH(",",SUBSTITUTE(S69,LEFT(S69,SEARCH(",",S69)),""))),""))),""),SEARCH(")",SUBSTITUTE(SUBSTITUTE(SUBSTITUTE(S69,LEFT(S69,SEARCH(",",S69)),""),LEFT(SUBSTITUTE(S69,LEFT(S69,SEARCH(",",S69)),""),SEARCH(",",SUBSTITUTE(S69,LEFT(S69,SEARCH(",",S69)),""))),""),LEFT(SUBSTITUTE(SUBSTITUTE(S69,LEFT(S69,SEARCH(",",S69)),""),LEFT(SUBSTITUTE(S69,LEFT(S69,SEARCH(",",S69)),""),SEARCH(",",SUBSTITUTE(S69,LEFT(S69,SEARCH(",",S69)),""))),""),SEARCH(",",SUBSTITUTE(SUBSTITUTE(S69,LEFT(S69,SEARCH(",",S69)),""),LEFT(SUBSTITUTE(S69,LEFT(S69,SEARCH(",",S69)),""),SEARCH(",",SUBSTITUTE(S69,LEFT(S69,SEARCH(",",S69)),""))),""))),""))))),""),")",""),VLOOKUP(M69,Breachs!B:D,3,FALSE)),"")</f>
        <v/>
      </c>
      <c r="S69" s="108" t="e">
        <f t="shared" si="22"/>
        <v>#VALUE!</v>
      </c>
      <c r="T69" s="108" t="str">
        <f>IF(F69="","",IF(ISNUMBER(FIND("'",I69)),VLOOKUP(SUBSTITUTE(RIGHT(LEFT(I69,SEARCH("'",I69)),5)," '",""),Breachs!P:Q,2,FALSE),VLOOKUP(I69,Breachs!B:D,2,FALSE)))</f>
        <v>Dezembro</v>
      </c>
      <c r="U69" s="108" t="str">
        <f>IF(G69&lt;2,"",IF(ISNUMBER(FIND("'",J69)),VLOOKUP(SUBSTITUTE(RIGHT(LEFT(J69,SEARCH("'",J69)),5)," '",""),Breachs!P:Q,2,FALSE),VLOOKUP(J69,Breachs!B:D,2,FALSE)))</f>
        <v/>
      </c>
      <c r="V69" s="107" t="str">
        <f>IF(G69&lt;3,"",IF(ISNUMBER(FIND("'",K69)),VLOOKUP(SUBSTITUTE(RIGHT(LEFT(K69,SEARCH("'",K69)),5)," '",""),Breachs!P:Q,2,FALSE),VLOOKUP(K69,Breachs!B:D,2,FALSE)))</f>
        <v/>
      </c>
      <c r="W69" s="107" t="str">
        <f>IF(G69&lt;4,"",IF(ISNUMBER(FIND("'",L69)),VLOOKUP(SUBSTITUTE(RIGHT(LEFT(L69,SEARCH("'",L69)),5)," '",""),Breachs!P:Q,2,FALSE),VLOOKUP(L69,Breachs!B:D,2,FALSE)))</f>
        <v/>
      </c>
      <c r="X69" s="107" t="str">
        <f>IF(G69&lt;5,"",IF(ISNUMBER(FIND("'",M69)),VLOOKUP(SUBSTITUTE(RIGHT(LEFT(M69,SEARCH("'",M69)),5)," '",""),Breachs!P:Q,2,FALSE),VLOOKUP(M69,Breachs!B:D,2,FALSE)))</f>
        <v/>
      </c>
      <c r="Y69" s="34" t="str">
        <f>IFERROR(VLOOKUP(B69,BGU!A:B,2),"")</f>
        <v>HOMERO OSVALDO MAGAJEWSKI</v>
      </c>
      <c r="Z69" s="34" t="str">
        <f>TEXT(IFERROR(VLOOKUP(B69,BGU!A:C,3),""),"0000-000-000-0000")</f>
        <v>0010-038-221-2300</v>
      </c>
      <c r="AA69" s="34" t="str">
        <f t="shared" si="23"/>
        <v>0010</v>
      </c>
      <c r="AB69" s="34" t="str">
        <f>IFERROR(VLOOKUP(B69,BGU!A:F,6),"")</f>
        <v>00011</v>
      </c>
      <c r="AC69" s="34" t="str">
        <f>IFERROR(VLOOKUP(B69,BGU!A:G,7),"")</f>
        <v>ANALISTA</v>
      </c>
      <c r="AD69" s="34" t="str">
        <f t="shared" si="24"/>
        <v>038</v>
      </c>
    </row>
    <row r="70" spans="1:30" ht="15" customHeight="1" x14ac:dyDescent="0.25">
      <c r="A70" s="33" t="s">
        <v>333</v>
      </c>
      <c r="B70" s="34" t="s">
        <v>285</v>
      </c>
      <c r="C70" s="33" t="s">
        <v>116</v>
      </c>
      <c r="D70" s="34" t="s">
        <v>286</v>
      </c>
      <c r="E70" s="34"/>
      <c r="F70" s="33" t="s">
        <v>3</v>
      </c>
      <c r="G70" s="31">
        <f t="shared" si="18"/>
        <v>1</v>
      </c>
      <c r="H70" s="31" t="b">
        <f t="shared" si="25"/>
        <v>0</v>
      </c>
      <c r="I70" s="105" t="str">
        <f t="shared" si="26"/>
        <v>LinkedIn</v>
      </c>
      <c r="J70" s="105" t="str">
        <f t="shared" si="27"/>
        <v/>
      </c>
      <c r="K70" s="106" t="str">
        <f t="shared" si="19"/>
        <v/>
      </c>
      <c r="L70" s="106" t="str">
        <f t="shared" si="20"/>
        <v/>
      </c>
      <c r="M70" s="105" t="str">
        <f t="shared" si="21"/>
        <v/>
      </c>
      <c r="N70" s="107">
        <f>IF(F70="","",IF(ISNUMBER(FIND(")",I70)),"20"&amp;SUBSTITUTE(RIGHT(SUBSTITUTE(LEFT(F70,SEARCH(")",F70)),LEFT(LEFT(F70,SEARCH(")",F70)),SEARCH("(",LEFT(F70,SEARCH(")",F70)))),""),3),")",""),VLOOKUP(I70,Breachs!B:D,3,FALSE)))</f>
        <v>2016</v>
      </c>
      <c r="O70" s="108" t="str">
        <f>IF(G70&lt;2,"",IF(G70&gt;2,IF(ISNUMBER(FIND(")",J70)),"20"&amp;SUBSTITUTE(SUBSTITUTE(LEFT(LEFT(SUBSTITUTE(F70,LEFT(F70,SEARCH(",",F70)),""),SEARCH(",",SUBSTITUTE(F70,LEFT(F70,SEARCH(",",F70)),""))),SEARCH(")",LEFT(SUBSTITUTE(F70,LEFT(F70,SEARCH(",",F70)),""),SEARCH(",",SUBSTITUTE(F70,LEFT(F70,SEARCH(",",F70)),""))))),LEFT(LEFT(LEFT(SUBSTITUTE(F70,LEFT(F70,SEARCH(",",F70)),""),SEARCH(",",SUBSTITUTE(F70,LEFT(F70,SEARCH(",",F70)),""))),SEARCH(")",LEFT(SUBSTITUTE(F70,LEFT(F70,SEARCH(",",F70)),""),SEARCH(",",SUBSTITUTE(F70,LEFT(F70,SEARCH(",",F70)),""))))),SEARCH("'",LEFT(LEFT(SUBSTITUTE(F70,LEFT(F70,SEARCH(",",F70)),""),SEARCH(",",SUBSTITUTE(F70,LEFT(F70,SEARCH(",",F70)),""))),SEARCH(")",LEFT(SUBSTITUTE(F70,LEFT(F70,SEARCH(",",F70)),""),SEARCH(",",SUBSTITUTE(F70,LEFT(F70,SEARCH(",",F70)),""))))))),""),")",""),VLOOKUP(J70,Breachs!B:D,3,FALSE)),IF(ISNUMBER(FIND(")",J70)),"20"&amp;SUBSTITUTE(LEFT(SUBSTITUTE(SUBSTITUTE(F70,LEFT(F70,SEARCH(",",F70)),""),LEFT(SUBSTITUTE(F70,LEFT(F70,SEARCH(",",F70)),""),SEARCH("'",SUBSTITUTE(F70,LEFT(F70,SEARCH(",",F70)),""))),""),SEARCH(")",SUBSTITUTE(SUBSTITUTE(F70,LEFT(F70,SEARCH(",",F70)),""),LEFT(SUBSTITUTE(F70,LEFT(F70,SEARCH(",",F70)),""),SEARCH("'",SUBSTITUTE(F70,LEFT(F70,SEARCH(",",F70)),""))),""))),")",""),VLOOKUP(J70,Breachs!B:D,3,FALSE))))</f>
        <v/>
      </c>
      <c r="P70" s="108" t="str">
        <f>IF(G70&lt;3,"",IF(G70&gt;3,IF(ISNUMBER(FIND(")",K70)),"20"&amp;SUBSTITUTE(SUBSTITUTE(LEFT(LEFT(SUBSTITUTE(SUBSTITUTE(F70,LEFT(F70,SEARCH(",",F70)),""),LEFT(SUBSTITUTE(F70,LEFT(F70,SEARCH(",",F70)),""),SEARCH(",",SUBSTITUTE(F70,LEFT(F70,SEARCH(",",F70)),""))),""),SEARCH(",",SUBSTITUTE(SUBSTITUTE(F70,LEFT(F70,SEARCH(",",F70)),""),LEFT(SUBSTITUTE(F70,LEFT(F70,SEARCH(",",F70)),""),SEARCH(",",SUBSTITUTE(F70,LEFT(F70,SEARCH(",",F70)),""))),""))),SEARCH(")",LEFT(SUBSTITUTE(SUBSTITUTE(F70,LEFT(F70,SEARCH(",",F70)),""),LEFT(SUBSTITUTE(F70,LEFT(F70,SEARCH(",",F70)),""),SEARCH(",",SUBSTITUTE(F70,LEFT(F70,SEARCH(",",F70)),""))),""),SEARCH(",",SUBSTITUTE(SUBSTITUTE(F70,LEFT(F70,SEARCH(",",F70)),""),LEFT(SUBSTITUTE(F70,LEFT(F70,SEARCH(",",F70)),""),SEARCH(",",SUBSTITUTE(F70,LEFT(F70,SEARCH(",",F70)),""))),""))))),LEFT(LEFT(LEFT(SUBSTITUTE(SUBSTITUTE(F70,LEFT(F70,SEARCH(",",F70)),""),LEFT(SUBSTITUTE(F70,LEFT(F70,SEARCH(",",F70)),""),SEARCH(",",SUBSTITUTE(F70,LEFT(F70,SEARCH(",",F70)),""))),""),SEARCH(",",SUBSTITUTE(SUBSTITUTE(F70,LEFT(F70,SEARCH(",",F70)),""),LEFT(SUBSTITUTE(F70,LEFT(F70,SEARCH(",",F70)),""),SEARCH(",",SUBSTITUTE(F70,LEFT(F70,SEARCH(",",F70)),""))),""))),SEARCH(")",LEFT(SUBSTITUTE(SUBSTITUTE(F70,LEFT(F70,SEARCH(",",F70)),""),LEFT(SUBSTITUTE(F70,LEFT(F70,SEARCH(",",F70)),""),SEARCH(",",SUBSTITUTE(F70,LEFT(F70,SEARCH(",",F70)),""))),""),SEARCH(",",SUBSTITUTE(SUBSTITUTE(F70,LEFT(F70,SEARCH(",",F70)),""),LEFT(SUBSTITUTE(F70,LEFT(F70,SEARCH(",",F70)),""),SEARCH(",",SUBSTITUTE(F70,LEFT(F70,SEARCH(",",F70)),""))),""))))),SEARCH("'",LEFT(LEFT(SUBSTITUTE(SUBSTITUTE(F70,LEFT(F70,SEARCH(",",F70)),""),LEFT(SUBSTITUTE(F70,LEFT(F70,SEARCH(",",F70)),""),SEARCH(",",SUBSTITUTE(F70,LEFT(F70,SEARCH(",",F70)),""))),""),SEARCH(",",SUBSTITUTE(SUBSTITUTE(F70,LEFT(F70,SEARCH(",",F70)),""),LEFT(SUBSTITUTE(F70,LEFT(F70,SEARCH(",",F70)),""),SEARCH(",",SUBSTITUTE(F70,LEFT(F70,SEARCH(",",F70)),""))),""))),SEARCH(")",LEFT(SUBSTITUTE(SUBSTITUTE(F70,LEFT(F70,SEARCH(",",F70)),""),LEFT(SUBSTITUTE(F70,LEFT(F70,SEARCH(",",F70)),""),SEARCH(",",SUBSTITUTE(F70,LEFT(F70,SEARCH(",",F70)),""))),""),SEARCH(",",SUBSTITUTE(SUBSTITUTE(F70,LEFT(F70,SEARCH(",",F70)),""),LEFT(SUBSTITUTE(F70,LEFT(F70,SEARCH(",",F70)),""),SEARCH(",",SUBSTITUTE(F70,LEFT(F70,SEARCH(",",F70)),""))),""))))))),""),")",""),VLOOKUP(K70,Breachs!B:D,3,FALSE)),IF(ISNUMBER(FIND(")",K70)),"20"&amp;SUBSTITUTE(SUBSTITUTE(LEFT(SUBSTITUTE(SUBSTITUTE(F70,LEFT(F70,SEARCH(",",F70)),""),LEFT(SUBSTITUTE(F70,LEFT(F70,SEARCH(",",F70)),""),SEARCH(",",SUBSTITUTE(F70,LEFT(F70,SEARCH(",",F70)),""))),""),SEARCH(")",SUBSTITUTE(SUBSTITUTE(F70,LEFT(F70,SEARCH(",",F70)),""),LEFT(SUBSTITUTE(F70,LEFT(F70,SEARCH(",",F70)),""),SEARCH(",",SUBSTITUTE(F70,LEFT(F70,SEARCH(",",F70)),""))),""))),LEFT(LEFT(SUBSTITUTE(SUBSTITUTE(F70,LEFT(F70,SEARCH(",",F70)),""),LEFT(SUBSTITUTE(F70,LEFT(F70,SEARCH(",",F70)),""),SEARCH(",",SUBSTITUTE(F70,LEFT(F70,SEARCH(",",F70)),""))),""),SEARCH(")",SUBSTITUTE(SUBSTITUTE(F70,LEFT(F70,SEARCH(",",F70)),""),LEFT(SUBSTITUTE(F70,LEFT(F70,SEARCH(",",F70)),""),SEARCH(",",SUBSTITUTE(F70,LEFT(F70,SEARCH(",",F70)),""))),""))),SEARCH("'",LEFT(SUBSTITUTE(SUBSTITUTE(F70,LEFT(F70,SEARCH(",",F70)),""),LEFT(SUBSTITUTE(F70,LEFT(F70,SEARCH(",",F70)),""),SEARCH(",",SUBSTITUTE(F70,LEFT(F70,SEARCH(",",F70)),""))),""),SEARCH(")",SUBSTITUTE(SUBSTITUTE(F70,LEFT(F70,SEARCH(",",F70)),""),LEFT(SUBSTITUTE(F70,LEFT(F70,SEARCH(",",F70)),""),SEARCH(",",SUBSTITUTE(F70,LEFT(F70,SEARCH(",",F70)),""))),""))))),""),")",""),VLOOKUP(K70,Breachs!B:D,3,FALSE))))</f>
        <v/>
      </c>
      <c r="Q70" s="108" t="str">
        <f>IF(G70&lt;4,"",IF(G70&gt;4,IF(ISNUMBER(FIND(")",L70)),"20"&amp;SUBSTITUTE(SUBSTITUTE(LEFT(SUBSTITUTE(SUBSTITUTE(SUBSTITUTE(L70,LEFT(L70,SEARCH(",",L70)),""),LEFT(SUBSTITUTE(L70,LEFT(L70,SEARCH(",",L70)),""),SEARCH(",",SUBSTITUTE(L70,LEFT(L70,SEARCH(",",L70)),""))),""),LEFT(SUBSTITUTE(SUBSTITUTE(L70,LEFT(L70,SEARCH(",",L70)),""),LEFT(SUBSTITUTE(L70,LEFT(L70,SEARCH(",",L70)),""),SEARCH(",",SUBSTITUTE(L70,LEFT(L70,SEARCH(",",L70)),""))),""),SEARCH(",",SUBSTITUTE(SUBSTITUTE(L70,LEFT(L70,SEARCH(",",L70)),""),LEFT(SUBSTITUTE(L70,LEFT(L70,SEARCH(",",L70)),""),SEARCH(",",SUBSTITUTE(L70,LEFT(L70,SEARCH(",",L70)),""))),""))),""),SEARCH(")",SUBSTITUTE(SUBSTITUTE(SUBSTITUTE(L70,LEFT(L70,SEARCH(",",L70)),""),LEFT(SUBSTITUTE(L70,LEFT(L70,SEARCH(",",L70)),""),SEARCH(",",SUBSTITUTE(L70,LEFT(L70,SEARCH(",",L70)),""))),""),LEFT(SUBSTITUTE(SUBSTITUTE(L70,LEFT(L70,SEARCH(",",L70)),""),LEFT(SUBSTITUTE(L70,LEFT(L70,SEARCH(",",L70)),""),SEARCH(",",SUBSTITUTE(L70,LEFT(L70,SEARCH(",",L70)),""))),""),SEARCH(",",SUBSTITUTE(SUBSTITUTE(L70,LEFT(L70,SEARCH(",",L70)),""),LEFT(SUBSTITUTE(L70,LEFT(L70,SEARCH(",",L70)),""),SEARCH(",",SUBSTITUTE(L70,LEFT(L70,SEARCH(",",L70)),""))),""))),""))),LEFT(LEFT(SUBSTITUTE(SUBSTITUTE(SUBSTITUTE(L70,LEFT(L70,SEARCH(",",L70)),""),LEFT(SUBSTITUTE(L70,LEFT(L70,SEARCH(",",L70)),""),SEARCH(",",SUBSTITUTE(L70,LEFT(L70,SEARCH(",",L70)),""))),""),LEFT(SUBSTITUTE(SUBSTITUTE(L70,LEFT(L70,SEARCH(",",L70)),""),LEFT(SUBSTITUTE(L70,LEFT(L70,SEARCH(",",L70)),""),SEARCH(",",SUBSTITUTE(L70,LEFT(L70,SEARCH(",",L70)),""))),""),SEARCH(",",SUBSTITUTE(SUBSTITUTE(L70,LEFT(L70,SEARCH(",",L70)),""),LEFT(SUBSTITUTE(L70,LEFT(L70,SEARCH(",",L70)),""),SEARCH(",",SUBSTITUTE(L70,LEFT(L70,SEARCH(",",L70)),""))),""))),""),SEARCH(")",SUBSTITUTE(SUBSTITUTE(SUBSTITUTE(L70,LEFT(L70,SEARCH(",",L70)),""),LEFT(SUBSTITUTE(L70,LEFT(L70,SEARCH(",",L70)),""),SEARCH(",",SUBSTITUTE(L70,LEFT(L70,SEARCH(",",L70)),""))),""),LEFT(SUBSTITUTE(SUBSTITUTE(L70,LEFT(L70,SEARCH(",",L70)),""),LEFT(SUBSTITUTE(L70,LEFT(L70,SEARCH(",",L70)),""),SEARCH(",",SUBSTITUTE(L70,LEFT(L70,SEARCH(",",L70)),""))),""),SEARCH(",",SUBSTITUTE(SUBSTITUTE(L70,LEFT(L70,SEARCH(",",L70)),""),LEFT(SUBSTITUTE(L70,LEFT(L70,SEARCH(",",L70)),""),SEARCH(",",SUBSTITUTE(L70,LEFT(L70,SEARCH(",",L70)),""))),""))),""))),SEARCH("'",LEFT(SUBSTITUTE(SUBSTITUTE(SUBSTITUTE(L70,LEFT(L70,SEARCH(",",L70)),""),LEFT(SUBSTITUTE(L70,LEFT(L70,SEARCH(",",L70)),""),SEARCH(",",SUBSTITUTE(L70,LEFT(L70,SEARCH(",",L70)),""))),""),LEFT(SUBSTITUTE(SUBSTITUTE(L70,LEFT(L70,SEARCH(",",L70)),""),LEFT(SUBSTITUTE(L70,LEFT(L70,SEARCH(",",L70)),""),SEARCH(",",SUBSTITUTE(L70,LEFT(L70,SEARCH(",",L70)),""))),""),SEARCH(",",SUBSTITUTE(SUBSTITUTE(L70,LEFT(L70,SEARCH(",",L70)),""),LEFT(SUBSTITUTE(L70,LEFT(L70,SEARCH(",",L70)),""),SEARCH(",",SUBSTITUTE(L70,LEFT(L70,SEARCH(",",L70)),""))),""))),""),SEARCH(")",SUBSTITUTE(SUBSTITUTE(SUBSTITUTE(L70,LEFT(L70,SEARCH(",",L70)),""),LEFT(SUBSTITUTE(L70,LEFT(L70,SEARCH(",",L70)),""),SEARCH(",",SUBSTITUTE(L70,LEFT(L70,SEARCH(",",L70)),""))),""),LEFT(SUBSTITUTE(SUBSTITUTE(L70,LEFT(L70,SEARCH(",",L70)),""),LEFT(SUBSTITUTE(L70,LEFT(L70,SEARCH(",",L70)),""),SEARCH(",",SUBSTITUTE(L70,LEFT(L70,SEARCH(",",L70)),""))),""),SEARCH(",",SUBSTITUTE(SUBSTITUTE(L70,LEFT(L70,SEARCH(",",L70)),""),LEFT(SUBSTITUTE(L70,LEFT(L70,SEARCH(",",L70)),""),SEARCH(",",SUBSTITUTE(L70,LEFT(L70,SEARCH(",",L70)),""))),""))),""))))),""),")",""),VLOOKUP(L70,Breachs!B:D,3,FALSE)),IF(ISNUMBER(FIND(")",L70)),"20"&amp;SUBSTITUTE(SUBSTITUTE(LEFT(SUBSTITUTE(SUBSTITUTE(SUBSTITUTE(L70,LEFT(L70,SEARCH(",",L70)),""),LEFT(SUBSTITUTE(L70,LEFT(L70,SEARCH(",",L70)),""),SEARCH(",",SUBSTITUTE(L70,LEFT(L70,SEARCH(",",L70)),""))),""),LEFT(SUBSTITUTE(SUBSTITUTE(L70,LEFT(L70,SEARCH(",",L70)),""),LEFT(SUBSTITUTE(L70,LEFT(L70,SEARCH(",",L70)),""),SEARCH(",",SUBSTITUTE(L70,LEFT(L70,SEARCH(",",L70)),""))),""),SEARCH(",",SUBSTITUTE(SUBSTITUTE(L70,LEFT(L70,SEARCH(",",L70)),""),LEFT(SUBSTITUTE(L70,LEFT(L70,SEARCH(",",L70)),""),SEARCH(",",SUBSTITUTE(L70,LEFT(L70,SEARCH(",",L70)),""))),""))),""),SEARCH(")",SUBSTITUTE(SUBSTITUTE(SUBSTITUTE(L70,LEFT(L70,SEARCH(",",L70)),""),LEFT(SUBSTITUTE(L70,LEFT(L70,SEARCH(",",L70)),""),SEARCH(",",SUBSTITUTE(L70,LEFT(L70,SEARCH(",",L70)),""))),""),LEFT(SUBSTITUTE(SUBSTITUTE(L70,LEFT(L70,SEARCH(",",L70)),""),LEFT(SUBSTITUTE(L70,LEFT(L70,SEARCH(",",L70)),""),SEARCH(",",SUBSTITUTE(L70,LEFT(L70,SEARCH(",",L70)),""))),""),SEARCH(",",SUBSTITUTE(SUBSTITUTE(L70,LEFT(L70,SEARCH(",",L70)),""),LEFT(SUBSTITUTE(L70,LEFT(L70,SEARCH(",",L70)),""),SEARCH(",",SUBSTITUTE(L70,LEFT(L70,SEARCH(",",L70)),""))),""))),""))),LEFT(LEFT(SUBSTITUTE(SUBSTITUTE(SUBSTITUTE(L70,LEFT(L70,SEARCH(",",L70)),""),LEFT(SUBSTITUTE(L70,LEFT(L70,SEARCH(",",L70)),""),SEARCH(",",SUBSTITUTE(L70,LEFT(L70,SEARCH(",",L70)),""))),""),LEFT(SUBSTITUTE(SUBSTITUTE(L70,LEFT(L70,SEARCH(",",L70)),""),LEFT(SUBSTITUTE(L70,LEFT(L70,SEARCH(",",L70)),""),SEARCH(",",SUBSTITUTE(L70,LEFT(L70,SEARCH(",",L70)),""))),""),SEARCH(",",SUBSTITUTE(SUBSTITUTE(L70,LEFT(L70,SEARCH(",",L70)),""),LEFT(SUBSTITUTE(L70,LEFT(L70,SEARCH(",",L70)),""),SEARCH(",",SUBSTITUTE(L70,LEFT(L70,SEARCH(",",L70)),""))),""))),""),SEARCH(")",SUBSTITUTE(SUBSTITUTE(SUBSTITUTE(L70,LEFT(L70,SEARCH(",",L70)),""),LEFT(SUBSTITUTE(L70,LEFT(L70,SEARCH(",",L70)),""),SEARCH(",",SUBSTITUTE(L70,LEFT(L70,SEARCH(",",L70)),""))),""),LEFT(SUBSTITUTE(SUBSTITUTE(L70,LEFT(L70,SEARCH(",",L70)),""),LEFT(SUBSTITUTE(L70,LEFT(L70,SEARCH(",",L70)),""),SEARCH(",",SUBSTITUTE(L70,LEFT(L70,SEARCH(",",L70)),""))),""),SEARCH(",",SUBSTITUTE(SUBSTITUTE(L70,LEFT(L70,SEARCH(",",L70)),""),LEFT(SUBSTITUTE(L70,LEFT(L70,SEARCH(",",L70)),""),SEARCH(",",SUBSTITUTE(L70,LEFT(L70,SEARCH(",",L70)),""))),""))),""))),SEARCH("'",LEFT(SUBSTITUTE(SUBSTITUTE(SUBSTITUTE(L70,LEFT(L70,SEARCH(",",L70)),""),LEFT(SUBSTITUTE(L70,LEFT(L70,SEARCH(",",L70)),""),SEARCH(",",SUBSTITUTE(L70,LEFT(L70,SEARCH(",",L70)),""))),""),LEFT(SUBSTITUTE(SUBSTITUTE(L70,LEFT(L70,SEARCH(",",L70)),""),LEFT(SUBSTITUTE(L70,LEFT(L70,SEARCH(",",L70)),""),SEARCH(",",SUBSTITUTE(L70,LEFT(L70,SEARCH(",",L70)),""))),""),SEARCH(",",SUBSTITUTE(SUBSTITUTE(L70,LEFT(L70,SEARCH(",",L70)),""),LEFT(SUBSTITUTE(L70,LEFT(L70,SEARCH(",",L70)),""),SEARCH(",",SUBSTITUTE(L70,LEFT(L70,SEARCH(",",L70)),""))),""))),""),SEARCH(")",SUBSTITUTE(SUBSTITUTE(SUBSTITUTE(L70,LEFT(L70,SEARCH(",",L70)),""),LEFT(SUBSTITUTE(L70,LEFT(L70,SEARCH(",",L70)),""),SEARCH(",",SUBSTITUTE(L70,LEFT(L70,SEARCH(",",L70)),""))),""),LEFT(SUBSTITUTE(SUBSTITUTE(L70,LEFT(L70,SEARCH(",",L70)),""),LEFT(SUBSTITUTE(L70,LEFT(L70,SEARCH(",",L70)),""),SEARCH(",",SUBSTITUTE(L70,LEFT(L70,SEARCH(",",L70)),""))),""),SEARCH(",",SUBSTITUTE(SUBSTITUTE(L70,LEFT(L70,SEARCH(",",L70)),""),LEFT(SUBSTITUTE(L70,LEFT(L70,SEARCH(",",L70)),""),SEARCH(",",SUBSTITUTE(L70,LEFT(L70,SEARCH(",",L70)),""))),""))),""))))),""),")",""),VLOOKUP(L70,Breachs!B:D,3,FALSE))))</f>
        <v/>
      </c>
      <c r="R70" s="108" t="str">
        <f>IF(G70=5,IF(ISNUMBER(FIND(")",M70)),"20"&amp;SUBSTITUTE(SUBSTITUTE(LEFT(SUBSTITUTE(SUBSTITUTE(SUBSTITUTE(S70,LEFT(S70,SEARCH(",",S70)),""),LEFT(SUBSTITUTE(S70,LEFT(S70,SEARCH(",",S70)),""),SEARCH(",",SUBSTITUTE(S70,LEFT(S70,SEARCH(",",S70)),""))),""),LEFT(SUBSTITUTE(SUBSTITUTE(S70,LEFT(S70,SEARCH(",",S70)),""),LEFT(SUBSTITUTE(S70,LEFT(S70,SEARCH(",",S70)),""),SEARCH(",",SUBSTITUTE(S70,LEFT(S70,SEARCH(",",S70)),""))),""),SEARCH(",",SUBSTITUTE(SUBSTITUTE(S70,LEFT(S70,SEARCH(",",S70)),""),LEFT(SUBSTITUTE(S70,LEFT(S70,SEARCH(",",S70)),""),SEARCH(",",SUBSTITUTE(S70,LEFT(S70,SEARCH(",",S70)),""))),""))),""),SEARCH(")",SUBSTITUTE(SUBSTITUTE(SUBSTITUTE(S70,LEFT(S70,SEARCH(",",S70)),""),LEFT(SUBSTITUTE(S70,LEFT(S70,SEARCH(",",S70)),""),SEARCH(",",SUBSTITUTE(S70,LEFT(S70,SEARCH(",",S70)),""))),""),LEFT(SUBSTITUTE(SUBSTITUTE(S70,LEFT(S70,SEARCH(",",S70)),""),LEFT(SUBSTITUTE(S70,LEFT(S70,SEARCH(",",S70)),""),SEARCH(",",SUBSTITUTE(S70,LEFT(S70,SEARCH(",",S70)),""))),""),SEARCH(",",SUBSTITUTE(SUBSTITUTE(S70,LEFT(S70,SEARCH(",",S70)),""),LEFT(SUBSTITUTE(S70,LEFT(S70,SEARCH(",",S70)),""),SEARCH(",",SUBSTITUTE(S70,LEFT(S70,SEARCH(",",S70)),""))),""))),""))),LEFT(LEFT(SUBSTITUTE(SUBSTITUTE(SUBSTITUTE(S70,LEFT(S70,SEARCH(",",S70)),""),LEFT(SUBSTITUTE(S70,LEFT(S70,SEARCH(",",S70)),""),SEARCH(",",SUBSTITUTE(S70,LEFT(S70,SEARCH(",",S70)),""))),""),LEFT(SUBSTITUTE(SUBSTITUTE(S70,LEFT(S70,SEARCH(",",S70)),""),LEFT(SUBSTITUTE(S70,LEFT(S70,SEARCH(",",S70)),""),SEARCH(",",SUBSTITUTE(S70,LEFT(S70,SEARCH(",",S70)),""))),""),SEARCH(",",SUBSTITUTE(SUBSTITUTE(S70,LEFT(S70,SEARCH(",",S70)),""),LEFT(SUBSTITUTE(S70,LEFT(S70,SEARCH(",",S70)),""),SEARCH(",",SUBSTITUTE(S70,LEFT(S70,SEARCH(",",S70)),""))),""))),""),SEARCH(")",SUBSTITUTE(SUBSTITUTE(SUBSTITUTE(S70,LEFT(S70,SEARCH(",",S70)),""),LEFT(SUBSTITUTE(S70,LEFT(S70,SEARCH(",",S70)),""),SEARCH(",",SUBSTITUTE(S70,LEFT(S70,SEARCH(",",S70)),""))),""),LEFT(SUBSTITUTE(SUBSTITUTE(S70,LEFT(S70,SEARCH(",",S70)),""),LEFT(SUBSTITUTE(S70,LEFT(S70,SEARCH(",",S70)),""),SEARCH(",",SUBSTITUTE(S70,LEFT(S70,SEARCH(",",S70)),""))),""),SEARCH(",",SUBSTITUTE(SUBSTITUTE(S70,LEFT(S70,SEARCH(",",S70)),""),LEFT(SUBSTITUTE(S70,LEFT(S70,SEARCH(",",S70)),""),SEARCH(",",SUBSTITUTE(S70,LEFT(S70,SEARCH(",",S70)),""))),""))),""))),SEARCH("'",LEFT(SUBSTITUTE(SUBSTITUTE(SUBSTITUTE(S70,LEFT(S70,SEARCH(",",S70)),""),LEFT(SUBSTITUTE(S70,LEFT(S70,SEARCH(",",S70)),""),SEARCH(",",SUBSTITUTE(S70,LEFT(S70,SEARCH(",",S70)),""))),""),LEFT(SUBSTITUTE(SUBSTITUTE(S70,LEFT(S70,SEARCH(",",S70)),""),LEFT(SUBSTITUTE(S70,LEFT(S70,SEARCH(",",S70)),""),SEARCH(",",SUBSTITUTE(S70,LEFT(S70,SEARCH(",",S70)),""))),""),SEARCH(",",SUBSTITUTE(SUBSTITUTE(S70,LEFT(S70,SEARCH(",",S70)),""),LEFT(SUBSTITUTE(S70,LEFT(S70,SEARCH(",",S70)),""),SEARCH(",",SUBSTITUTE(S70,LEFT(S70,SEARCH(",",S70)),""))),""))),""),SEARCH(")",SUBSTITUTE(SUBSTITUTE(SUBSTITUTE(S70,LEFT(S70,SEARCH(",",S70)),""),LEFT(SUBSTITUTE(S70,LEFT(S70,SEARCH(",",S70)),""),SEARCH(",",SUBSTITUTE(S70,LEFT(S70,SEARCH(",",S70)),""))),""),LEFT(SUBSTITUTE(SUBSTITUTE(S70,LEFT(S70,SEARCH(",",S70)),""),LEFT(SUBSTITUTE(S70,LEFT(S70,SEARCH(",",S70)),""),SEARCH(",",SUBSTITUTE(S70,LEFT(S70,SEARCH(",",S70)),""))),""),SEARCH(",",SUBSTITUTE(SUBSTITUTE(S70,LEFT(S70,SEARCH(",",S70)),""),LEFT(SUBSTITUTE(S70,LEFT(S70,SEARCH(",",S70)),""),SEARCH(",",SUBSTITUTE(S70,LEFT(S70,SEARCH(",",S70)),""))),""))),""))))),""),")",""),VLOOKUP(M70,Breachs!B:D,3,FALSE)),"")</f>
        <v/>
      </c>
      <c r="S70" s="108" t="e">
        <f t="shared" si="22"/>
        <v>#VALUE!</v>
      </c>
      <c r="T70" s="108" t="str">
        <f>IF(F70="","",IF(ISNUMBER(FIND("'",I70)),VLOOKUP(SUBSTITUTE(RIGHT(LEFT(I70,SEARCH("'",I70)),5)," '",""),Breachs!P:Q,2,FALSE),VLOOKUP(I70,Breachs!B:D,2,FALSE)))</f>
        <v>Maio</v>
      </c>
      <c r="U70" s="108" t="str">
        <f>IF(G70&lt;2,"",IF(ISNUMBER(FIND("'",J70)),VLOOKUP(SUBSTITUTE(RIGHT(LEFT(J70,SEARCH("'",J70)),5)," '",""),Breachs!P:Q,2,FALSE),VLOOKUP(J70,Breachs!B:D,2,FALSE)))</f>
        <v/>
      </c>
      <c r="V70" s="107" t="str">
        <f>IF(G70&lt;3,"",IF(ISNUMBER(FIND("'",K70)),VLOOKUP(SUBSTITUTE(RIGHT(LEFT(K70,SEARCH("'",K70)),5)," '",""),Breachs!P:Q,2,FALSE),VLOOKUP(K70,Breachs!B:D,2,FALSE)))</f>
        <v/>
      </c>
      <c r="W70" s="107" t="str">
        <f>IF(G70&lt;4,"",IF(ISNUMBER(FIND("'",L70)),VLOOKUP(SUBSTITUTE(RIGHT(LEFT(L70,SEARCH("'",L70)),5)," '",""),Breachs!P:Q,2,FALSE),VLOOKUP(L70,Breachs!B:D,2,FALSE)))</f>
        <v/>
      </c>
      <c r="X70" s="107" t="str">
        <f>IF(G70&lt;5,"",IF(ISNUMBER(FIND("'",M70)),VLOOKUP(SUBSTITUTE(RIGHT(LEFT(M70,SEARCH("'",M70)),5)," '",""),Breachs!P:Q,2,FALSE),VLOOKUP(M70,Breachs!B:D,2,FALSE)))</f>
        <v/>
      </c>
      <c r="Y70" s="34" t="str">
        <f>IFERROR(VLOOKUP(B70,BGU!A:B,2),"")</f>
        <v>MARISA BEATRIZ RODRIGUES HONORATO</v>
      </c>
      <c r="Z70" s="34" t="str">
        <f>TEXT(IFERROR(VLOOKUP(B70,BGU!A:C,3),""),"0000-000-000-0000")</f>
        <v>0010-038-261-1400</v>
      </c>
      <c r="AA70" s="34" t="str">
        <f t="shared" si="23"/>
        <v>0010</v>
      </c>
      <c r="AB70" s="34" t="str">
        <f>IFERROR(VLOOKUP(B70,BGU!A:F,6),"")</f>
        <v>00011</v>
      </c>
      <c r="AC70" s="34" t="str">
        <f>IFERROR(VLOOKUP(B70,BGU!A:G,7),"")</f>
        <v>ANALISTA</v>
      </c>
      <c r="AD70" s="34" t="str">
        <f t="shared" si="24"/>
        <v>038</v>
      </c>
    </row>
    <row r="71" spans="1:30" ht="15" customHeight="1" x14ac:dyDescent="0.25">
      <c r="A71" s="33" t="s">
        <v>333</v>
      </c>
      <c r="B71" s="36" t="s">
        <v>9976</v>
      </c>
      <c r="C71" s="33" t="s">
        <v>27933</v>
      </c>
      <c r="F71" s="33" t="s">
        <v>27930</v>
      </c>
      <c r="G71" s="31">
        <f t="shared" si="18"/>
        <v>1</v>
      </c>
      <c r="H71" s="31" t="b">
        <f t="shared" si="25"/>
        <v>0</v>
      </c>
      <c r="I71" s="105" t="str">
        <f t="shared" si="26"/>
        <v>River City Media Spam List</v>
      </c>
      <c r="J71" s="105" t="str">
        <f t="shared" si="27"/>
        <v/>
      </c>
      <c r="K71" s="106" t="str">
        <f t="shared" si="19"/>
        <v/>
      </c>
      <c r="L71" s="106" t="str">
        <f t="shared" si="20"/>
        <v/>
      </c>
      <c r="M71" s="105" t="str">
        <f t="shared" si="21"/>
        <v/>
      </c>
      <c r="N71" s="107">
        <f>IF(F71="","",IF(ISNUMBER(FIND(")",I71)),"20"&amp;SUBSTITUTE(RIGHT(SUBSTITUTE(LEFT(F71,SEARCH(")",F71)),LEFT(LEFT(F71,SEARCH(")",F71)),SEARCH("(",LEFT(F71,SEARCH(")",F71)))),""),3),")",""),VLOOKUP(I71,Breachs!B:D,3,FALSE)))</f>
        <v>2017</v>
      </c>
      <c r="O71" s="108" t="str">
        <f>IF(G71&lt;2,"",IF(G71&gt;2,IF(ISNUMBER(FIND(")",J71)),"20"&amp;SUBSTITUTE(SUBSTITUTE(LEFT(LEFT(SUBSTITUTE(F71,LEFT(F71,SEARCH(",",F71)),""),SEARCH(",",SUBSTITUTE(F71,LEFT(F71,SEARCH(",",F71)),""))),SEARCH(")",LEFT(SUBSTITUTE(F71,LEFT(F71,SEARCH(",",F71)),""),SEARCH(",",SUBSTITUTE(F71,LEFT(F71,SEARCH(",",F71)),""))))),LEFT(LEFT(LEFT(SUBSTITUTE(F71,LEFT(F71,SEARCH(",",F71)),""),SEARCH(",",SUBSTITUTE(F71,LEFT(F71,SEARCH(",",F71)),""))),SEARCH(")",LEFT(SUBSTITUTE(F71,LEFT(F71,SEARCH(",",F71)),""),SEARCH(",",SUBSTITUTE(F71,LEFT(F71,SEARCH(",",F71)),""))))),SEARCH("'",LEFT(LEFT(SUBSTITUTE(F71,LEFT(F71,SEARCH(",",F71)),""),SEARCH(",",SUBSTITUTE(F71,LEFT(F71,SEARCH(",",F71)),""))),SEARCH(")",LEFT(SUBSTITUTE(F71,LEFT(F71,SEARCH(",",F71)),""),SEARCH(",",SUBSTITUTE(F71,LEFT(F71,SEARCH(",",F71)),""))))))),""),")",""),VLOOKUP(J71,Breachs!B:D,3,FALSE)),IF(ISNUMBER(FIND(")",J71)),"20"&amp;SUBSTITUTE(LEFT(SUBSTITUTE(SUBSTITUTE(F71,LEFT(F71,SEARCH(",",F71)),""),LEFT(SUBSTITUTE(F71,LEFT(F71,SEARCH(",",F71)),""),SEARCH("'",SUBSTITUTE(F71,LEFT(F71,SEARCH(",",F71)),""))),""),SEARCH(")",SUBSTITUTE(SUBSTITUTE(F71,LEFT(F71,SEARCH(",",F71)),""),LEFT(SUBSTITUTE(F71,LEFT(F71,SEARCH(",",F71)),""),SEARCH("'",SUBSTITUTE(F71,LEFT(F71,SEARCH(",",F71)),""))),""))),")",""),VLOOKUP(J71,Breachs!B:D,3,FALSE))))</f>
        <v/>
      </c>
      <c r="P71" s="107"/>
      <c r="Q71" s="108" t="str">
        <f>IF(G71&lt;4,"",IF(G71&gt;4,IF(ISNUMBER(FIND(")",L71)),"20"&amp;SUBSTITUTE(SUBSTITUTE(LEFT(SUBSTITUTE(SUBSTITUTE(SUBSTITUTE(L71,LEFT(L71,SEARCH(",",L71)),""),LEFT(SUBSTITUTE(L71,LEFT(L71,SEARCH(",",L71)),""),SEARCH(",",SUBSTITUTE(L71,LEFT(L71,SEARCH(",",L71)),""))),""),LEFT(SUBSTITUTE(SUBSTITUTE(L71,LEFT(L71,SEARCH(",",L71)),""),LEFT(SUBSTITUTE(L71,LEFT(L71,SEARCH(",",L71)),""),SEARCH(",",SUBSTITUTE(L71,LEFT(L71,SEARCH(",",L71)),""))),""),SEARCH(",",SUBSTITUTE(SUBSTITUTE(L71,LEFT(L71,SEARCH(",",L71)),""),LEFT(SUBSTITUTE(L71,LEFT(L71,SEARCH(",",L71)),""),SEARCH(",",SUBSTITUTE(L71,LEFT(L71,SEARCH(",",L71)),""))),""))),""),SEARCH(")",SUBSTITUTE(SUBSTITUTE(SUBSTITUTE(L71,LEFT(L71,SEARCH(",",L71)),""),LEFT(SUBSTITUTE(L71,LEFT(L71,SEARCH(",",L71)),""),SEARCH(",",SUBSTITUTE(L71,LEFT(L71,SEARCH(",",L71)),""))),""),LEFT(SUBSTITUTE(SUBSTITUTE(L71,LEFT(L71,SEARCH(",",L71)),""),LEFT(SUBSTITUTE(L71,LEFT(L71,SEARCH(",",L71)),""),SEARCH(",",SUBSTITUTE(L71,LEFT(L71,SEARCH(",",L71)),""))),""),SEARCH(",",SUBSTITUTE(SUBSTITUTE(L71,LEFT(L71,SEARCH(",",L71)),""),LEFT(SUBSTITUTE(L71,LEFT(L71,SEARCH(",",L71)),""),SEARCH(",",SUBSTITUTE(L71,LEFT(L71,SEARCH(",",L71)),""))),""))),""))),LEFT(LEFT(SUBSTITUTE(SUBSTITUTE(SUBSTITUTE(L71,LEFT(L71,SEARCH(",",L71)),""),LEFT(SUBSTITUTE(L71,LEFT(L71,SEARCH(",",L71)),""),SEARCH(",",SUBSTITUTE(L71,LEFT(L71,SEARCH(",",L71)),""))),""),LEFT(SUBSTITUTE(SUBSTITUTE(L71,LEFT(L71,SEARCH(",",L71)),""),LEFT(SUBSTITUTE(L71,LEFT(L71,SEARCH(",",L71)),""),SEARCH(",",SUBSTITUTE(L71,LEFT(L71,SEARCH(",",L71)),""))),""),SEARCH(",",SUBSTITUTE(SUBSTITUTE(L71,LEFT(L71,SEARCH(",",L71)),""),LEFT(SUBSTITUTE(L71,LEFT(L71,SEARCH(",",L71)),""),SEARCH(",",SUBSTITUTE(L71,LEFT(L71,SEARCH(",",L71)),""))),""))),""),SEARCH(")",SUBSTITUTE(SUBSTITUTE(SUBSTITUTE(L71,LEFT(L71,SEARCH(",",L71)),""),LEFT(SUBSTITUTE(L71,LEFT(L71,SEARCH(",",L71)),""),SEARCH(",",SUBSTITUTE(L71,LEFT(L71,SEARCH(",",L71)),""))),""),LEFT(SUBSTITUTE(SUBSTITUTE(L71,LEFT(L71,SEARCH(",",L71)),""),LEFT(SUBSTITUTE(L71,LEFT(L71,SEARCH(",",L71)),""),SEARCH(",",SUBSTITUTE(L71,LEFT(L71,SEARCH(",",L71)),""))),""),SEARCH(",",SUBSTITUTE(SUBSTITUTE(L71,LEFT(L71,SEARCH(",",L71)),""),LEFT(SUBSTITUTE(L71,LEFT(L71,SEARCH(",",L71)),""),SEARCH(",",SUBSTITUTE(L71,LEFT(L71,SEARCH(",",L71)),""))),""))),""))),SEARCH("'",LEFT(SUBSTITUTE(SUBSTITUTE(SUBSTITUTE(L71,LEFT(L71,SEARCH(",",L71)),""),LEFT(SUBSTITUTE(L71,LEFT(L71,SEARCH(",",L71)),""),SEARCH(",",SUBSTITUTE(L71,LEFT(L71,SEARCH(",",L71)),""))),""),LEFT(SUBSTITUTE(SUBSTITUTE(L71,LEFT(L71,SEARCH(",",L71)),""),LEFT(SUBSTITUTE(L71,LEFT(L71,SEARCH(",",L71)),""),SEARCH(",",SUBSTITUTE(L71,LEFT(L71,SEARCH(",",L71)),""))),""),SEARCH(",",SUBSTITUTE(SUBSTITUTE(L71,LEFT(L71,SEARCH(",",L71)),""),LEFT(SUBSTITUTE(L71,LEFT(L71,SEARCH(",",L71)),""),SEARCH(",",SUBSTITUTE(L71,LEFT(L71,SEARCH(",",L71)),""))),""))),""),SEARCH(")",SUBSTITUTE(SUBSTITUTE(SUBSTITUTE(L71,LEFT(L71,SEARCH(",",L71)),""),LEFT(SUBSTITUTE(L71,LEFT(L71,SEARCH(",",L71)),""),SEARCH(",",SUBSTITUTE(L71,LEFT(L71,SEARCH(",",L71)),""))),""),LEFT(SUBSTITUTE(SUBSTITUTE(L71,LEFT(L71,SEARCH(",",L71)),""),LEFT(SUBSTITUTE(L71,LEFT(L71,SEARCH(",",L71)),""),SEARCH(",",SUBSTITUTE(L71,LEFT(L71,SEARCH(",",L71)),""))),""),SEARCH(",",SUBSTITUTE(SUBSTITUTE(L71,LEFT(L71,SEARCH(",",L71)),""),LEFT(SUBSTITUTE(L71,LEFT(L71,SEARCH(",",L71)),""),SEARCH(",",SUBSTITUTE(L71,LEFT(L71,SEARCH(",",L71)),""))),""))),""))))),""),")",""),VLOOKUP(L71,Breachs!B:D,3,FALSE)),IF(ISNUMBER(FIND(")",L71)),"20"&amp;SUBSTITUTE(SUBSTITUTE(LEFT(SUBSTITUTE(SUBSTITUTE(SUBSTITUTE(L71,LEFT(L71,SEARCH(",",L71)),""),LEFT(SUBSTITUTE(L71,LEFT(L71,SEARCH(",",L71)),""),SEARCH(",",SUBSTITUTE(L71,LEFT(L71,SEARCH(",",L71)),""))),""),LEFT(SUBSTITUTE(SUBSTITUTE(L71,LEFT(L71,SEARCH(",",L71)),""),LEFT(SUBSTITUTE(L71,LEFT(L71,SEARCH(",",L71)),""),SEARCH(",",SUBSTITUTE(L71,LEFT(L71,SEARCH(",",L71)),""))),""),SEARCH(",",SUBSTITUTE(SUBSTITUTE(L71,LEFT(L71,SEARCH(",",L71)),""),LEFT(SUBSTITUTE(L71,LEFT(L71,SEARCH(",",L71)),""),SEARCH(",",SUBSTITUTE(L71,LEFT(L71,SEARCH(",",L71)),""))),""))),""),SEARCH(")",SUBSTITUTE(SUBSTITUTE(SUBSTITUTE(L71,LEFT(L71,SEARCH(",",L71)),""),LEFT(SUBSTITUTE(L71,LEFT(L71,SEARCH(",",L71)),""),SEARCH(",",SUBSTITUTE(L71,LEFT(L71,SEARCH(",",L71)),""))),""),LEFT(SUBSTITUTE(SUBSTITUTE(L71,LEFT(L71,SEARCH(",",L71)),""),LEFT(SUBSTITUTE(L71,LEFT(L71,SEARCH(",",L71)),""),SEARCH(",",SUBSTITUTE(L71,LEFT(L71,SEARCH(",",L71)),""))),""),SEARCH(",",SUBSTITUTE(SUBSTITUTE(L71,LEFT(L71,SEARCH(",",L71)),""),LEFT(SUBSTITUTE(L71,LEFT(L71,SEARCH(",",L71)),""),SEARCH(",",SUBSTITUTE(L71,LEFT(L71,SEARCH(",",L71)),""))),""))),""))),LEFT(LEFT(SUBSTITUTE(SUBSTITUTE(SUBSTITUTE(L71,LEFT(L71,SEARCH(",",L71)),""),LEFT(SUBSTITUTE(L71,LEFT(L71,SEARCH(",",L71)),""),SEARCH(",",SUBSTITUTE(L71,LEFT(L71,SEARCH(",",L71)),""))),""),LEFT(SUBSTITUTE(SUBSTITUTE(L71,LEFT(L71,SEARCH(",",L71)),""),LEFT(SUBSTITUTE(L71,LEFT(L71,SEARCH(",",L71)),""),SEARCH(",",SUBSTITUTE(L71,LEFT(L71,SEARCH(",",L71)),""))),""),SEARCH(",",SUBSTITUTE(SUBSTITUTE(L71,LEFT(L71,SEARCH(",",L71)),""),LEFT(SUBSTITUTE(L71,LEFT(L71,SEARCH(",",L71)),""),SEARCH(",",SUBSTITUTE(L71,LEFT(L71,SEARCH(",",L71)),""))),""))),""),SEARCH(")",SUBSTITUTE(SUBSTITUTE(SUBSTITUTE(L71,LEFT(L71,SEARCH(",",L71)),""),LEFT(SUBSTITUTE(L71,LEFT(L71,SEARCH(",",L71)),""),SEARCH(",",SUBSTITUTE(L71,LEFT(L71,SEARCH(",",L71)),""))),""),LEFT(SUBSTITUTE(SUBSTITUTE(L71,LEFT(L71,SEARCH(",",L71)),""),LEFT(SUBSTITUTE(L71,LEFT(L71,SEARCH(",",L71)),""),SEARCH(",",SUBSTITUTE(L71,LEFT(L71,SEARCH(",",L71)),""))),""),SEARCH(",",SUBSTITUTE(SUBSTITUTE(L71,LEFT(L71,SEARCH(",",L71)),""),LEFT(SUBSTITUTE(L71,LEFT(L71,SEARCH(",",L71)),""),SEARCH(",",SUBSTITUTE(L71,LEFT(L71,SEARCH(",",L71)),""))),""))),""))),SEARCH("'",LEFT(SUBSTITUTE(SUBSTITUTE(SUBSTITUTE(L71,LEFT(L71,SEARCH(",",L71)),""),LEFT(SUBSTITUTE(L71,LEFT(L71,SEARCH(",",L71)),""),SEARCH(",",SUBSTITUTE(L71,LEFT(L71,SEARCH(",",L71)),""))),""),LEFT(SUBSTITUTE(SUBSTITUTE(L71,LEFT(L71,SEARCH(",",L71)),""),LEFT(SUBSTITUTE(L71,LEFT(L71,SEARCH(",",L71)),""),SEARCH(",",SUBSTITUTE(L71,LEFT(L71,SEARCH(",",L71)),""))),""),SEARCH(",",SUBSTITUTE(SUBSTITUTE(L71,LEFT(L71,SEARCH(",",L71)),""),LEFT(SUBSTITUTE(L71,LEFT(L71,SEARCH(",",L71)),""),SEARCH(",",SUBSTITUTE(L71,LEFT(L71,SEARCH(",",L71)),""))),""))),""),SEARCH(")",SUBSTITUTE(SUBSTITUTE(SUBSTITUTE(L71,LEFT(L71,SEARCH(",",L71)),""),LEFT(SUBSTITUTE(L71,LEFT(L71,SEARCH(",",L71)),""),SEARCH(",",SUBSTITUTE(L71,LEFT(L71,SEARCH(",",L71)),""))),""),LEFT(SUBSTITUTE(SUBSTITUTE(L71,LEFT(L71,SEARCH(",",L71)),""),LEFT(SUBSTITUTE(L71,LEFT(L71,SEARCH(",",L71)),""),SEARCH(",",SUBSTITUTE(L71,LEFT(L71,SEARCH(",",L71)),""))),""),SEARCH(",",SUBSTITUTE(SUBSTITUTE(L71,LEFT(L71,SEARCH(",",L71)),""),LEFT(SUBSTITUTE(L71,LEFT(L71,SEARCH(",",L71)),""),SEARCH(",",SUBSTITUTE(L71,LEFT(L71,SEARCH(",",L71)),""))),""))),""))))),""),")",""),VLOOKUP(L71,Breachs!B:D,3,FALSE))))</f>
        <v/>
      </c>
      <c r="R71" s="108" t="str">
        <f>IF(G71=5,IF(ISNUMBER(FIND(")",M71)),"20"&amp;SUBSTITUTE(SUBSTITUTE(LEFT(SUBSTITUTE(SUBSTITUTE(SUBSTITUTE(S71,LEFT(S71,SEARCH(",",S71)),""),LEFT(SUBSTITUTE(S71,LEFT(S71,SEARCH(",",S71)),""),SEARCH(",",SUBSTITUTE(S71,LEFT(S71,SEARCH(",",S71)),""))),""),LEFT(SUBSTITUTE(SUBSTITUTE(S71,LEFT(S71,SEARCH(",",S71)),""),LEFT(SUBSTITUTE(S71,LEFT(S71,SEARCH(",",S71)),""),SEARCH(",",SUBSTITUTE(S71,LEFT(S71,SEARCH(",",S71)),""))),""),SEARCH(",",SUBSTITUTE(SUBSTITUTE(S71,LEFT(S71,SEARCH(",",S71)),""),LEFT(SUBSTITUTE(S71,LEFT(S71,SEARCH(",",S71)),""),SEARCH(",",SUBSTITUTE(S71,LEFT(S71,SEARCH(",",S71)),""))),""))),""),SEARCH(")",SUBSTITUTE(SUBSTITUTE(SUBSTITUTE(S71,LEFT(S71,SEARCH(",",S71)),""),LEFT(SUBSTITUTE(S71,LEFT(S71,SEARCH(",",S71)),""),SEARCH(",",SUBSTITUTE(S71,LEFT(S71,SEARCH(",",S71)),""))),""),LEFT(SUBSTITUTE(SUBSTITUTE(S71,LEFT(S71,SEARCH(",",S71)),""),LEFT(SUBSTITUTE(S71,LEFT(S71,SEARCH(",",S71)),""),SEARCH(",",SUBSTITUTE(S71,LEFT(S71,SEARCH(",",S71)),""))),""),SEARCH(",",SUBSTITUTE(SUBSTITUTE(S71,LEFT(S71,SEARCH(",",S71)),""),LEFT(SUBSTITUTE(S71,LEFT(S71,SEARCH(",",S71)),""),SEARCH(",",SUBSTITUTE(S71,LEFT(S71,SEARCH(",",S71)),""))),""))),""))),LEFT(LEFT(SUBSTITUTE(SUBSTITUTE(SUBSTITUTE(S71,LEFT(S71,SEARCH(",",S71)),""),LEFT(SUBSTITUTE(S71,LEFT(S71,SEARCH(",",S71)),""),SEARCH(",",SUBSTITUTE(S71,LEFT(S71,SEARCH(",",S71)),""))),""),LEFT(SUBSTITUTE(SUBSTITUTE(S71,LEFT(S71,SEARCH(",",S71)),""),LEFT(SUBSTITUTE(S71,LEFT(S71,SEARCH(",",S71)),""),SEARCH(",",SUBSTITUTE(S71,LEFT(S71,SEARCH(",",S71)),""))),""),SEARCH(",",SUBSTITUTE(SUBSTITUTE(S71,LEFT(S71,SEARCH(",",S71)),""),LEFT(SUBSTITUTE(S71,LEFT(S71,SEARCH(",",S71)),""),SEARCH(",",SUBSTITUTE(S71,LEFT(S71,SEARCH(",",S71)),""))),""))),""),SEARCH(")",SUBSTITUTE(SUBSTITUTE(SUBSTITUTE(S71,LEFT(S71,SEARCH(",",S71)),""),LEFT(SUBSTITUTE(S71,LEFT(S71,SEARCH(",",S71)),""),SEARCH(",",SUBSTITUTE(S71,LEFT(S71,SEARCH(",",S71)),""))),""),LEFT(SUBSTITUTE(SUBSTITUTE(S71,LEFT(S71,SEARCH(",",S71)),""),LEFT(SUBSTITUTE(S71,LEFT(S71,SEARCH(",",S71)),""),SEARCH(",",SUBSTITUTE(S71,LEFT(S71,SEARCH(",",S71)),""))),""),SEARCH(",",SUBSTITUTE(SUBSTITUTE(S71,LEFT(S71,SEARCH(",",S71)),""),LEFT(SUBSTITUTE(S71,LEFT(S71,SEARCH(",",S71)),""),SEARCH(",",SUBSTITUTE(S71,LEFT(S71,SEARCH(",",S71)),""))),""))),""))),SEARCH("'",LEFT(SUBSTITUTE(SUBSTITUTE(SUBSTITUTE(S71,LEFT(S71,SEARCH(",",S71)),""),LEFT(SUBSTITUTE(S71,LEFT(S71,SEARCH(",",S71)),""),SEARCH(",",SUBSTITUTE(S71,LEFT(S71,SEARCH(",",S71)),""))),""),LEFT(SUBSTITUTE(SUBSTITUTE(S71,LEFT(S71,SEARCH(",",S71)),""),LEFT(SUBSTITUTE(S71,LEFT(S71,SEARCH(",",S71)),""),SEARCH(",",SUBSTITUTE(S71,LEFT(S71,SEARCH(",",S71)),""))),""),SEARCH(",",SUBSTITUTE(SUBSTITUTE(S71,LEFT(S71,SEARCH(",",S71)),""),LEFT(SUBSTITUTE(S71,LEFT(S71,SEARCH(",",S71)),""),SEARCH(",",SUBSTITUTE(S71,LEFT(S71,SEARCH(",",S71)),""))),""))),""),SEARCH(")",SUBSTITUTE(SUBSTITUTE(SUBSTITUTE(S71,LEFT(S71,SEARCH(",",S71)),""),LEFT(SUBSTITUTE(S71,LEFT(S71,SEARCH(",",S71)),""),SEARCH(",",SUBSTITUTE(S71,LEFT(S71,SEARCH(",",S71)),""))),""),LEFT(SUBSTITUTE(SUBSTITUTE(S71,LEFT(S71,SEARCH(",",S71)),""),LEFT(SUBSTITUTE(S71,LEFT(S71,SEARCH(",",S71)),""),SEARCH(",",SUBSTITUTE(S71,LEFT(S71,SEARCH(",",S71)),""))),""),SEARCH(",",SUBSTITUTE(SUBSTITUTE(S71,LEFT(S71,SEARCH(",",S71)),""),LEFT(SUBSTITUTE(S71,LEFT(S71,SEARCH(",",S71)),""),SEARCH(",",SUBSTITUTE(S71,LEFT(S71,SEARCH(",",S71)),""))),""))),""))))),""),")",""),VLOOKUP(M71,Breachs!B:D,3,FALSE)),"")</f>
        <v/>
      </c>
      <c r="S71" s="108" t="e">
        <f t="shared" si="22"/>
        <v>#VALUE!</v>
      </c>
      <c r="T71" s="108" t="str">
        <f>IF(F71="","",IF(ISNUMBER(FIND("'",I71)),VLOOKUP(SUBSTITUTE(RIGHT(LEFT(I71,SEARCH("'",I71)),5)," '",""),Breachs!P:Q,2,FALSE),VLOOKUP(I71,Breachs!B:D,2,FALSE)))</f>
        <v>Janeiro</v>
      </c>
      <c r="U71" s="108" t="str">
        <f>IF(G71&lt;2,"",IF(ISNUMBER(FIND("'",J71)),VLOOKUP(SUBSTITUTE(RIGHT(LEFT(J71,SEARCH("'",J71)),5)," '",""),Breachs!P:Q,2,FALSE),VLOOKUP(J71,Breachs!B:D,2,FALSE)))</f>
        <v/>
      </c>
      <c r="V71" s="107" t="str">
        <f>IF(G71&lt;3,"",IF(ISNUMBER(FIND("'",K71)),VLOOKUP(SUBSTITUTE(RIGHT(LEFT(K71,SEARCH("'",K71)),5)," '",""),Breachs!P:Q,2,FALSE),VLOOKUP(K71,Breachs!B:D,2,FALSE)))</f>
        <v/>
      </c>
      <c r="W71" s="107" t="str">
        <f>IF(G71&lt;4,"",IF(ISNUMBER(FIND("'",L71)),VLOOKUP(SUBSTITUTE(RIGHT(LEFT(L71,SEARCH("'",L71)),5)," '",""),Breachs!P:Q,2,FALSE),VLOOKUP(L71,Breachs!B:D,2,FALSE)))</f>
        <v/>
      </c>
      <c r="X71" s="107" t="str">
        <f>IF(G71&lt;5,"",IF(ISNUMBER(FIND("'",M71)),VLOOKUP(SUBSTITUTE(RIGHT(LEFT(M71,SEARCH("'",M71)),5)," '",""),Breachs!P:Q,2,FALSE),VLOOKUP(M71,Breachs!B:D,2,FALSE)))</f>
        <v/>
      </c>
      <c r="Y71" s="34" t="str">
        <f>IFERROR(VLOOKUP(B71,BGU!A:B,2),"")</f>
        <v>ENZO THEOBALDO DE SANTIS</v>
      </c>
      <c r="Z71" s="34" t="str">
        <f>TEXT(IFERROR(VLOOKUP(B71,BGU!A:C,3),""),"0000-000-000-0000")</f>
        <v>0010-050-021-1000</v>
      </c>
      <c r="AA71" s="34" t="str">
        <f t="shared" si="23"/>
        <v>0010</v>
      </c>
      <c r="AB71" s="34" t="str">
        <f>IFERROR(VLOOKUP(B71,BGU!A:F,6),"")</f>
        <v>00062</v>
      </c>
      <c r="AC71" s="34" t="str">
        <f>IFERROR(VLOOKUP(B71,BGU!A:G,7),"")</f>
        <v>GERENTE EXECUTIVO</v>
      </c>
      <c r="AD71" s="34" t="str">
        <f t="shared" si="24"/>
        <v>050</v>
      </c>
    </row>
    <row r="72" spans="1:30" ht="15" customHeight="1" x14ac:dyDescent="0.25">
      <c r="A72" s="33" t="s">
        <v>335</v>
      </c>
      <c r="B72" s="33" t="s">
        <v>340</v>
      </c>
      <c r="C72" s="33" t="s">
        <v>169</v>
      </c>
      <c r="F72" s="33" t="s">
        <v>167</v>
      </c>
      <c r="G72" s="31">
        <f t="shared" si="18"/>
        <v>1</v>
      </c>
      <c r="H72" s="31" t="b">
        <f t="shared" si="25"/>
        <v>1</v>
      </c>
      <c r="I72" s="105" t="str">
        <f t="shared" si="26"/>
        <v>No title (5 Jun '15): http://pastebin.com/CnaZ8ev4</v>
      </c>
      <c r="J72" s="105" t="str">
        <f t="shared" si="27"/>
        <v/>
      </c>
      <c r="K72" s="106" t="str">
        <f t="shared" si="19"/>
        <v/>
      </c>
      <c r="L72" s="106" t="str">
        <f t="shared" si="20"/>
        <v/>
      </c>
      <c r="M72" s="105" t="str">
        <f t="shared" si="21"/>
        <v/>
      </c>
      <c r="N72" s="107" t="str">
        <f>IF(F72="","",IF(ISNUMBER(FIND(")",I72)),"20"&amp;SUBSTITUTE(RIGHT(SUBSTITUTE(LEFT(F72,SEARCH(")",F72)),LEFT(LEFT(F72,SEARCH(")",F72)),SEARCH("(",LEFT(F72,SEARCH(")",F72)))),""),3),")",""),VLOOKUP(I72,Breachs!B:D,3,FALSE)))</f>
        <v>2015</v>
      </c>
      <c r="O72" s="108" t="str">
        <f>IF(G72&lt;2,"",IF(G72&gt;2,IF(ISNUMBER(FIND(")",J72)),"20"&amp;SUBSTITUTE(SUBSTITUTE(LEFT(LEFT(SUBSTITUTE(F72,LEFT(F72,SEARCH(",",F72)),""),SEARCH(",",SUBSTITUTE(F72,LEFT(F72,SEARCH(",",F72)),""))),SEARCH(")",LEFT(SUBSTITUTE(F72,LEFT(F72,SEARCH(",",F72)),""),SEARCH(",",SUBSTITUTE(F72,LEFT(F72,SEARCH(",",F72)),""))))),LEFT(LEFT(LEFT(SUBSTITUTE(F72,LEFT(F72,SEARCH(",",F72)),""),SEARCH(",",SUBSTITUTE(F72,LEFT(F72,SEARCH(",",F72)),""))),SEARCH(")",LEFT(SUBSTITUTE(F72,LEFT(F72,SEARCH(",",F72)),""),SEARCH(",",SUBSTITUTE(F72,LEFT(F72,SEARCH(",",F72)),""))))),SEARCH("'",LEFT(LEFT(SUBSTITUTE(F72,LEFT(F72,SEARCH(",",F72)),""),SEARCH(",",SUBSTITUTE(F72,LEFT(F72,SEARCH(",",F72)),""))),SEARCH(")",LEFT(SUBSTITUTE(F72,LEFT(F72,SEARCH(",",F72)),""),SEARCH(",",SUBSTITUTE(F72,LEFT(F72,SEARCH(",",F72)),""))))))),""),")",""),VLOOKUP(J72,Breachs!B:D,3,FALSE)),IF(ISNUMBER(FIND(")",J72)),"20"&amp;SUBSTITUTE(LEFT(SUBSTITUTE(SUBSTITUTE(F72,LEFT(F72,SEARCH(",",F72)),""),LEFT(SUBSTITUTE(F72,LEFT(F72,SEARCH(",",F72)),""),SEARCH("'",SUBSTITUTE(F72,LEFT(F72,SEARCH(",",F72)),""))),""),SEARCH(")",SUBSTITUTE(SUBSTITUTE(F72,LEFT(F72,SEARCH(",",F72)),""),LEFT(SUBSTITUTE(F72,LEFT(F72,SEARCH(",",F72)),""),SEARCH("'",SUBSTITUTE(F72,LEFT(F72,SEARCH(",",F72)),""))),""))),")",""),VLOOKUP(J72,Breachs!B:D,3,FALSE))))</f>
        <v/>
      </c>
      <c r="P72" s="108"/>
      <c r="Q72" s="108" t="str">
        <f>IF(G72&lt;4,"",IF(G72&gt;4,IF(ISNUMBER(FIND(")",L72)),"20"&amp;SUBSTITUTE(SUBSTITUTE(LEFT(SUBSTITUTE(SUBSTITUTE(SUBSTITUTE(L72,LEFT(L72,SEARCH(",",L72)),""),LEFT(SUBSTITUTE(L72,LEFT(L72,SEARCH(",",L72)),""),SEARCH(",",SUBSTITUTE(L72,LEFT(L72,SEARCH(",",L72)),""))),""),LEFT(SUBSTITUTE(SUBSTITUTE(L72,LEFT(L72,SEARCH(",",L72)),""),LEFT(SUBSTITUTE(L72,LEFT(L72,SEARCH(",",L72)),""),SEARCH(",",SUBSTITUTE(L72,LEFT(L72,SEARCH(",",L72)),""))),""),SEARCH(",",SUBSTITUTE(SUBSTITUTE(L72,LEFT(L72,SEARCH(",",L72)),""),LEFT(SUBSTITUTE(L72,LEFT(L72,SEARCH(",",L72)),""),SEARCH(",",SUBSTITUTE(L72,LEFT(L72,SEARCH(",",L72)),""))),""))),""),SEARCH(")",SUBSTITUTE(SUBSTITUTE(SUBSTITUTE(L72,LEFT(L72,SEARCH(",",L72)),""),LEFT(SUBSTITUTE(L72,LEFT(L72,SEARCH(",",L72)),""),SEARCH(",",SUBSTITUTE(L72,LEFT(L72,SEARCH(",",L72)),""))),""),LEFT(SUBSTITUTE(SUBSTITUTE(L72,LEFT(L72,SEARCH(",",L72)),""),LEFT(SUBSTITUTE(L72,LEFT(L72,SEARCH(",",L72)),""),SEARCH(",",SUBSTITUTE(L72,LEFT(L72,SEARCH(",",L72)),""))),""),SEARCH(",",SUBSTITUTE(SUBSTITUTE(L72,LEFT(L72,SEARCH(",",L72)),""),LEFT(SUBSTITUTE(L72,LEFT(L72,SEARCH(",",L72)),""),SEARCH(",",SUBSTITUTE(L72,LEFT(L72,SEARCH(",",L72)),""))),""))),""))),LEFT(LEFT(SUBSTITUTE(SUBSTITUTE(SUBSTITUTE(L72,LEFT(L72,SEARCH(",",L72)),""),LEFT(SUBSTITUTE(L72,LEFT(L72,SEARCH(",",L72)),""),SEARCH(",",SUBSTITUTE(L72,LEFT(L72,SEARCH(",",L72)),""))),""),LEFT(SUBSTITUTE(SUBSTITUTE(L72,LEFT(L72,SEARCH(",",L72)),""),LEFT(SUBSTITUTE(L72,LEFT(L72,SEARCH(",",L72)),""),SEARCH(",",SUBSTITUTE(L72,LEFT(L72,SEARCH(",",L72)),""))),""),SEARCH(",",SUBSTITUTE(SUBSTITUTE(L72,LEFT(L72,SEARCH(",",L72)),""),LEFT(SUBSTITUTE(L72,LEFT(L72,SEARCH(",",L72)),""),SEARCH(",",SUBSTITUTE(L72,LEFT(L72,SEARCH(",",L72)),""))),""))),""),SEARCH(")",SUBSTITUTE(SUBSTITUTE(SUBSTITUTE(L72,LEFT(L72,SEARCH(",",L72)),""),LEFT(SUBSTITUTE(L72,LEFT(L72,SEARCH(",",L72)),""),SEARCH(",",SUBSTITUTE(L72,LEFT(L72,SEARCH(",",L72)),""))),""),LEFT(SUBSTITUTE(SUBSTITUTE(L72,LEFT(L72,SEARCH(",",L72)),""),LEFT(SUBSTITUTE(L72,LEFT(L72,SEARCH(",",L72)),""),SEARCH(",",SUBSTITUTE(L72,LEFT(L72,SEARCH(",",L72)),""))),""),SEARCH(",",SUBSTITUTE(SUBSTITUTE(L72,LEFT(L72,SEARCH(",",L72)),""),LEFT(SUBSTITUTE(L72,LEFT(L72,SEARCH(",",L72)),""),SEARCH(",",SUBSTITUTE(L72,LEFT(L72,SEARCH(",",L72)),""))),""))),""))),SEARCH("'",LEFT(SUBSTITUTE(SUBSTITUTE(SUBSTITUTE(L72,LEFT(L72,SEARCH(",",L72)),""),LEFT(SUBSTITUTE(L72,LEFT(L72,SEARCH(",",L72)),""),SEARCH(",",SUBSTITUTE(L72,LEFT(L72,SEARCH(",",L72)),""))),""),LEFT(SUBSTITUTE(SUBSTITUTE(L72,LEFT(L72,SEARCH(",",L72)),""),LEFT(SUBSTITUTE(L72,LEFT(L72,SEARCH(",",L72)),""),SEARCH(",",SUBSTITUTE(L72,LEFT(L72,SEARCH(",",L72)),""))),""),SEARCH(",",SUBSTITUTE(SUBSTITUTE(L72,LEFT(L72,SEARCH(",",L72)),""),LEFT(SUBSTITUTE(L72,LEFT(L72,SEARCH(",",L72)),""),SEARCH(",",SUBSTITUTE(L72,LEFT(L72,SEARCH(",",L72)),""))),""))),""),SEARCH(")",SUBSTITUTE(SUBSTITUTE(SUBSTITUTE(L72,LEFT(L72,SEARCH(",",L72)),""),LEFT(SUBSTITUTE(L72,LEFT(L72,SEARCH(",",L72)),""),SEARCH(",",SUBSTITUTE(L72,LEFT(L72,SEARCH(",",L72)),""))),""),LEFT(SUBSTITUTE(SUBSTITUTE(L72,LEFT(L72,SEARCH(",",L72)),""),LEFT(SUBSTITUTE(L72,LEFT(L72,SEARCH(",",L72)),""),SEARCH(",",SUBSTITUTE(L72,LEFT(L72,SEARCH(",",L72)),""))),""),SEARCH(",",SUBSTITUTE(SUBSTITUTE(L72,LEFT(L72,SEARCH(",",L72)),""),LEFT(SUBSTITUTE(L72,LEFT(L72,SEARCH(",",L72)),""),SEARCH(",",SUBSTITUTE(L72,LEFT(L72,SEARCH(",",L72)),""))),""))),""))))),""),")",""),VLOOKUP(L72,Breachs!B:D,3,FALSE)),IF(ISNUMBER(FIND(")",L72)),"20"&amp;SUBSTITUTE(SUBSTITUTE(LEFT(SUBSTITUTE(SUBSTITUTE(SUBSTITUTE(L72,LEFT(L72,SEARCH(",",L72)),""),LEFT(SUBSTITUTE(L72,LEFT(L72,SEARCH(",",L72)),""),SEARCH(",",SUBSTITUTE(L72,LEFT(L72,SEARCH(",",L72)),""))),""),LEFT(SUBSTITUTE(SUBSTITUTE(L72,LEFT(L72,SEARCH(",",L72)),""),LEFT(SUBSTITUTE(L72,LEFT(L72,SEARCH(",",L72)),""),SEARCH(",",SUBSTITUTE(L72,LEFT(L72,SEARCH(",",L72)),""))),""),SEARCH(",",SUBSTITUTE(SUBSTITUTE(L72,LEFT(L72,SEARCH(",",L72)),""),LEFT(SUBSTITUTE(L72,LEFT(L72,SEARCH(",",L72)),""),SEARCH(",",SUBSTITUTE(L72,LEFT(L72,SEARCH(",",L72)),""))),""))),""),SEARCH(")",SUBSTITUTE(SUBSTITUTE(SUBSTITUTE(L72,LEFT(L72,SEARCH(",",L72)),""),LEFT(SUBSTITUTE(L72,LEFT(L72,SEARCH(",",L72)),""),SEARCH(",",SUBSTITUTE(L72,LEFT(L72,SEARCH(",",L72)),""))),""),LEFT(SUBSTITUTE(SUBSTITUTE(L72,LEFT(L72,SEARCH(",",L72)),""),LEFT(SUBSTITUTE(L72,LEFT(L72,SEARCH(",",L72)),""),SEARCH(",",SUBSTITUTE(L72,LEFT(L72,SEARCH(",",L72)),""))),""),SEARCH(",",SUBSTITUTE(SUBSTITUTE(L72,LEFT(L72,SEARCH(",",L72)),""),LEFT(SUBSTITUTE(L72,LEFT(L72,SEARCH(",",L72)),""),SEARCH(",",SUBSTITUTE(L72,LEFT(L72,SEARCH(",",L72)),""))),""))),""))),LEFT(LEFT(SUBSTITUTE(SUBSTITUTE(SUBSTITUTE(L72,LEFT(L72,SEARCH(",",L72)),""),LEFT(SUBSTITUTE(L72,LEFT(L72,SEARCH(",",L72)),""),SEARCH(",",SUBSTITUTE(L72,LEFT(L72,SEARCH(",",L72)),""))),""),LEFT(SUBSTITUTE(SUBSTITUTE(L72,LEFT(L72,SEARCH(",",L72)),""),LEFT(SUBSTITUTE(L72,LEFT(L72,SEARCH(",",L72)),""),SEARCH(",",SUBSTITUTE(L72,LEFT(L72,SEARCH(",",L72)),""))),""),SEARCH(",",SUBSTITUTE(SUBSTITUTE(L72,LEFT(L72,SEARCH(",",L72)),""),LEFT(SUBSTITUTE(L72,LEFT(L72,SEARCH(",",L72)),""),SEARCH(",",SUBSTITUTE(L72,LEFT(L72,SEARCH(",",L72)),""))),""))),""),SEARCH(")",SUBSTITUTE(SUBSTITUTE(SUBSTITUTE(L72,LEFT(L72,SEARCH(",",L72)),""),LEFT(SUBSTITUTE(L72,LEFT(L72,SEARCH(",",L72)),""),SEARCH(",",SUBSTITUTE(L72,LEFT(L72,SEARCH(",",L72)),""))),""),LEFT(SUBSTITUTE(SUBSTITUTE(L72,LEFT(L72,SEARCH(",",L72)),""),LEFT(SUBSTITUTE(L72,LEFT(L72,SEARCH(",",L72)),""),SEARCH(",",SUBSTITUTE(L72,LEFT(L72,SEARCH(",",L72)),""))),""),SEARCH(",",SUBSTITUTE(SUBSTITUTE(L72,LEFT(L72,SEARCH(",",L72)),""),LEFT(SUBSTITUTE(L72,LEFT(L72,SEARCH(",",L72)),""),SEARCH(",",SUBSTITUTE(L72,LEFT(L72,SEARCH(",",L72)),""))),""))),""))),SEARCH("'",LEFT(SUBSTITUTE(SUBSTITUTE(SUBSTITUTE(L72,LEFT(L72,SEARCH(",",L72)),""),LEFT(SUBSTITUTE(L72,LEFT(L72,SEARCH(",",L72)),""),SEARCH(",",SUBSTITUTE(L72,LEFT(L72,SEARCH(",",L72)),""))),""),LEFT(SUBSTITUTE(SUBSTITUTE(L72,LEFT(L72,SEARCH(",",L72)),""),LEFT(SUBSTITUTE(L72,LEFT(L72,SEARCH(",",L72)),""),SEARCH(",",SUBSTITUTE(L72,LEFT(L72,SEARCH(",",L72)),""))),""),SEARCH(",",SUBSTITUTE(SUBSTITUTE(L72,LEFT(L72,SEARCH(",",L72)),""),LEFT(SUBSTITUTE(L72,LEFT(L72,SEARCH(",",L72)),""),SEARCH(",",SUBSTITUTE(L72,LEFT(L72,SEARCH(",",L72)),""))),""))),""),SEARCH(")",SUBSTITUTE(SUBSTITUTE(SUBSTITUTE(L72,LEFT(L72,SEARCH(",",L72)),""),LEFT(SUBSTITUTE(L72,LEFT(L72,SEARCH(",",L72)),""),SEARCH(",",SUBSTITUTE(L72,LEFT(L72,SEARCH(",",L72)),""))),""),LEFT(SUBSTITUTE(SUBSTITUTE(L72,LEFT(L72,SEARCH(",",L72)),""),LEFT(SUBSTITUTE(L72,LEFT(L72,SEARCH(",",L72)),""),SEARCH(",",SUBSTITUTE(L72,LEFT(L72,SEARCH(",",L72)),""))),""),SEARCH(",",SUBSTITUTE(SUBSTITUTE(L72,LEFT(L72,SEARCH(",",L72)),""),LEFT(SUBSTITUTE(L72,LEFT(L72,SEARCH(",",L72)),""),SEARCH(",",SUBSTITUTE(L72,LEFT(L72,SEARCH(",",L72)),""))),""))),""))))),""),")",""),VLOOKUP(L72,Breachs!B:D,3,FALSE))))</f>
        <v/>
      </c>
      <c r="R72" s="108" t="str">
        <f>IF(G72=5,IF(ISNUMBER(FIND(")",M72)),"20"&amp;SUBSTITUTE(SUBSTITUTE(LEFT(SUBSTITUTE(SUBSTITUTE(SUBSTITUTE(S72,LEFT(S72,SEARCH(",",S72)),""),LEFT(SUBSTITUTE(S72,LEFT(S72,SEARCH(",",S72)),""),SEARCH(",",SUBSTITUTE(S72,LEFT(S72,SEARCH(",",S72)),""))),""),LEFT(SUBSTITUTE(SUBSTITUTE(S72,LEFT(S72,SEARCH(",",S72)),""),LEFT(SUBSTITUTE(S72,LEFT(S72,SEARCH(",",S72)),""),SEARCH(",",SUBSTITUTE(S72,LEFT(S72,SEARCH(",",S72)),""))),""),SEARCH(",",SUBSTITUTE(SUBSTITUTE(S72,LEFT(S72,SEARCH(",",S72)),""),LEFT(SUBSTITUTE(S72,LEFT(S72,SEARCH(",",S72)),""),SEARCH(",",SUBSTITUTE(S72,LEFT(S72,SEARCH(",",S72)),""))),""))),""),SEARCH(")",SUBSTITUTE(SUBSTITUTE(SUBSTITUTE(S72,LEFT(S72,SEARCH(",",S72)),""),LEFT(SUBSTITUTE(S72,LEFT(S72,SEARCH(",",S72)),""),SEARCH(",",SUBSTITUTE(S72,LEFT(S72,SEARCH(",",S72)),""))),""),LEFT(SUBSTITUTE(SUBSTITUTE(S72,LEFT(S72,SEARCH(",",S72)),""),LEFT(SUBSTITUTE(S72,LEFT(S72,SEARCH(",",S72)),""),SEARCH(",",SUBSTITUTE(S72,LEFT(S72,SEARCH(",",S72)),""))),""),SEARCH(",",SUBSTITUTE(SUBSTITUTE(S72,LEFT(S72,SEARCH(",",S72)),""),LEFT(SUBSTITUTE(S72,LEFT(S72,SEARCH(",",S72)),""),SEARCH(",",SUBSTITUTE(S72,LEFT(S72,SEARCH(",",S72)),""))),""))),""))),LEFT(LEFT(SUBSTITUTE(SUBSTITUTE(SUBSTITUTE(S72,LEFT(S72,SEARCH(",",S72)),""),LEFT(SUBSTITUTE(S72,LEFT(S72,SEARCH(",",S72)),""),SEARCH(",",SUBSTITUTE(S72,LEFT(S72,SEARCH(",",S72)),""))),""),LEFT(SUBSTITUTE(SUBSTITUTE(S72,LEFT(S72,SEARCH(",",S72)),""),LEFT(SUBSTITUTE(S72,LEFT(S72,SEARCH(",",S72)),""),SEARCH(",",SUBSTITUTE(S72,LEFT(S72,SEARCH(",",S72)),""))),""),SEARCH(",",SUBSTITUTE(SUBSTITUTE(S72,LEFT(S72,SEARCH(",",S72)),""),LEFT(SUBSTITUTE(S72,LEFT(S72,SEARCH(",",S72)),""),SEARCH(",",SUBSTITUTE(S72,LEFT(S72,SEARCH(",",S72)),""))),""))),""),SEARCH(")",SUBSTITUTE(SUBSTITUTE(SUBSTITUTE(S72,LEFT(S72,SEARCH(",",S72)),""),LEFT(SUBSTITUTE(S72,LEFT(S72,SEARCH(",",S72)),""),SEARCH(",",SUBSTITUTE(S72,LEFT(S72,SEARCH(",",S72)),""))),""),LEFT(SUBSTITUTE(SUBSTITUTE(S72,LEFT(S72,SEARCH(",",S72)),""),LEFT(SUBSTITUTE(S72,LEFT(S72,SEARCH(",",S72)),""),SEARCH(",",SUBSTITUTE(S72,LEFT(S72,SEARCH(",",S72)),""))),""),SEARCH(",",SUBSTITUTE(SUBSTITUTE(S72,LEFT(S72,SEARCH(",",S72)),""),LEFT(SUBSTITUTE(S72,LEFT(S72,SEARCH(",",S72)),""),SEARCH(",",SUBSTITUTE(S72,LEFT(S72,SEARCH(",",S72)),""))),""))),""))),SEARCH("'",LEFT(SUBSTITUTE(SUBSTITUTE(SUBSTITUTE(S72,LEFT(S72,SEARCH(",",S72)),""),LEFT(SUBSTITUTE(S72,LEFT(S72,SEARCH(",",S72)),""),SEARCH(",",SUBSTITUTE(S72,LEFT(S72,SEARCH(",",S72)),""))),""),LEFT(SUBSTITUTE(SUBSTITUTE(S72,LEFT(S72,SEARCH(",",S72)),""),LEFT(SUBSTITUTE(S72,LEFT(S72,SEARCH(",",S72)),""),SEARCH(",",SUBSTITUTE(S72,LEFT(S72,SEARCH(",",S72)),""))),""),SEARCH(",",SUBSTITUTE(SUBSTITUTE(S72,LEFT(S72,SEARCH(",",S72)),""),LEFT(SUBSTITUTE(S72,LEFT(S72,SEARCH(",",S72)),""),SEARCH(",",SUBSTITUTE(S72,LEFT(S72,SEARCH(",",S72)),""))),""))),""),SEARCH(")",SUBSTITUTE(SUBSTITUTE(SUBSTITUTE(S72,LEFT(S72,SEARCH(",",S72)),""),LEFT(SUBSTITUTE(S72,LEFT(S72,SEARCH(",",S72)),""),SEARCH(",",SUBSTITUTE(S72,LEFT(S72,SEARCH(",",S72)),""))),""),LEFT(SUBSTITUTE(SUBSTITUTE(S72,LEFT(S72,SEARCH(",",S72)),""),LEFT(SUBSTITUTE(S72,LEFT(S72,SEARCH(",",S72)),""),SEARCH(",",SUBSTITUTE(S72,LEFT(S72,SEARCH(",",S72)),""))),""),SEARCH(",",SUBSTITUTE(SUBSTITUTE(S72,LEFT(S72,SEARCH(",",S72)),""),LEFT(SUBSTITUTE(S72,LEFT(S72,SEARCH(",",S72)),""),SEARCH(",",SUBSTITUTE(S72,LEFT(S72,SEARCH(",",S72)),""))),""))),""))))),""),")",""),VLOOKUP(M72,Breachs!B:D,3,FALSE)),"")</f>
        <v/>
      </c>
      <c r="S72" s="108" t="e">
        <f t="shared" si="22"/>
        <v>#VALUE!</v>
      </c>
      <c r="T72" s="108" t="str">
        <f>IF(F72="","",IF(ISNUMBER(FIND("'",I72)),VLOOKUP(SUBSTITUTE(RIGHT(LEFT(I72,SEARCH("'",I72)),5)," '",""),Breachs!P:Q,2,FALSE),VLOOKUP(I72,Breachs!B:D,2,FALSE)))</f>
        <v>Junho</v>
      </c>
      <c r="U72" s="108" t="str">
        <f>IF(G72&lt;2,"",IF(ISNUMBER(FIND("'",J72)),VLOOKUP(SUBSTITUTE(RIGHT(LEFT(J72,SEARCH("'",J72)),5)," '",""),Breachs!P:Q,2,FALSE),VLOOKUP(J72,Breachs!B:D,2,FALSE)))</f>
        <v/>
      </c>
      <c r="V72" s="107" t="str">
        <f>IF(G72&lt;3,"",IF(ISNUMBER(FIND("'",K72)),VLOOKUP(SUBSTITUTE(RIGHT(LEFT(K72,SEARCH("'",K72)),5)," '",""),Breachs!P:Q,2,FALSE),VLOOKUP(K72,Breachs!B:D,2,FALSE)))</f>
        <v/>
      </c>
      <c r="W72" s="107" t="str">
        <f>IF(G72&lt;4,"",IF(ISNUMBER(FIND("'",L72)),VLOOKUP(SUBSTITUTE(RIGHT(LEFT(L72,SEARCH("'",L72)),5)," '",""),Breachs!P:Q,2,FALSE),VLOOKUP(L72,Breachs!B:D,2,FALSE)))</f>
        <v/>
      </c>
      <c r="X72" s="107" t="str">
        <f>IF(G72&lt;5,"",IF(ISNUMBER(FIND("'",M72)),VLOOKUP(SUBSTITUTE(RIGHT(LEFT(M72,SEARCH("'",M72)),5)," '",""),Breachs!P:Q,2,FALSE),VLOOKUP(M72,Breachs!B:D,2,FALSE)))</f>
        <v/>
      </c>
      <c r="Y72" s="34" t="str">
        <f>IFERROR(VLOOKUP(B72,BGU!A:B,2),"")</f>
        <v>CARMEN LUCIA EILERT</v>
      </c>
      <c r="Z72" s="34" t="str">
        <f>TEXT(IFERROR(VLOOKUP(B72,BGU!A:C,3),""),"0000-000-000-0000")</f>
        <v>0010-072-051-1400</v>
      </c>
      <c r="AA72" s="34" t="str">
        <f t="shared" si="23"/>
        <v>0010</v>
      </c>
      <c r="AB72" s="34" t="str">
        <f>IFERROR(VLOOKUP(B72,BGU!A:F,6),"")</f>
        <v>00011</v>
      </c>
      <c r="AC72" s="34" t="str">
        <f>IFERROR(VLOOKUP(B72,BGU!A:G,7),"")</f>
        <v>ANALISTA</v>
      </c>
      <c r="AD72" s="34" t="str">
        <f t="shared" si="24"/>
        <v>072</v>
      </c>
    </row>
    <row r="73" spans="1:30" ht="15" customHeight="1" x14ac:dyDescent="0.25">
      <c r="A73" s="33" t="s">
        <v>333</v>
      </c>
      <c r="B73" s="34" t="s">
        <v>293</v>
      </c>
      <c r="C73" s="33" t="s">
        <v>131</v>
      </c>
      <c r="D73" s="34"/>
      <c r="E73" s="34"/>
      <c r="F73" s="33" t="s">
        <v>22</v>
      </c>
      <c r="G73" s="31">
        <f t="shared" si="18"/>
        <v>1</v>
      </c>
      <c r="H73" s="31" t="b">
        <f t="shared" si="25"/>
        <v>0</v>
      </c>
      <c r="I73" s="105" t="str">
        <f t="shared" si="26"/>
        <v>Adobe</v>
      </c>
      <c r="J73" s="105" t="str">
        <f t="shared" si="27"/>
        <v/>
      </c>
      <c r="K73" s="106" t="str">
        <f t="shared" si="19"/>
        <v/>
      </c>
      <c r="L73" s="106" t="str">
        <f t="shared" si="20"/>
        <v/>
      </c>
      <c r="M73" s="105" t="str">
        <f t="shared" si="21"/>
        <v/>
      </c>
      <c r="N73" s="107">
        <f>IF(F73="","",IF(ISNUMBER(FIND(")",I73)),"20"&amp;SUBSTITUTE(RIGHT(SUBSTITUTE(LEFT(F73,SEARCH(")",F73)),LEFT(LEFT(F73,SEARCH(")",F73)),SEARCH("(",LEFT(F73,SEARCH(")",F73)))),""),3),")",""),VLOOKUP(I73,Breachs!B:D,3,FALSE)))</f>
        <v>2013</v>
      </c>
      <c r="O73" s="108" t="str">
        <f>IF(G73&lt;2,"",IF(G73&gt;2,IF(ISNUMBER(FIND(")",J73)),"20"&amp;SUBSTITUTE(SUBSTITUTE(LEFT(LEFT(SUBSTITUTE(F73,LEFT(F73,SEARCH(",",F73)),""),SEARCH(",",SUBSTITUTE(F73,LEFT(F73,SEARCH(",",F73)),""))),SEARCH(")",LEFT(SUBSTITUTE(F73,LEFT(F73,SEARCH(",",F73)),""),SEARCH(",",SUBSTITUTE(F73,LEFT(F73,SEARCH(",",F73)),""))))),LEFT(LEFT(LEFT(SUBSTITUTE(F73,LEFT(F73,SEARCH(",",F73)),""),SEARCH(",",SUBSTITUTE(F73,LEFT(F73,SEARCH(",",F73)),""))),SEARCH(")",LEFT(SUBSTITUTE(F73,LEFT(F73,SEARCH(",",F73)),""),SEARCH(",",SUBSTITUTE(F73,LEFT(F73,SEARCH(",",F73)),""))))),SEARCH("'",LEFT(LEFT(SUBSTITUTE(F73,LEFT(F73,SEARCH(",",F73)),""),SEARCH(",",SUBSTITUTE(F73,LEFT(F73,SEARCH(",",F73)),""))),SEARCH(")",LEFT(SUBSTITUTE(F73,LEFT(F73,SEARCH(",",F73)),""),SEARCH(",",SUBSTITUTE(F73,LEFT(F73,SEARCH(",",F73)),""))))))),""),")",""),VLOOKUP(J73,Breachs!B:D,3,FALSE)),IF(ISNUMBER(FIND(")",J73)),"20"&amp;SUBSTITUTE(LEFT(SUBSTITUTE(SUBSTITUTE(F73,LEFT(F73,SEARCH(",",F73)),""),LEFT(SUBSTITUTE(F73,LEFT(F73,SEARCH(",",F73)),""),SEARCH("'",SUBSTITUTE(F73,LEFT(F73,SEARCH(",",F73)),""))),""),SEARCH(")",SUBSTITUTE(SUBSTITUTE(F73,LEFT(F73,SEARCH(",",F73)),""),LEFT(SUBSTITUTE(F73,LEFT(F73,SEARCH(",",F73)),""),SEARCH("'",SUBSTITUTE(F73,LEFT(F73,SEARCH(",",F73)),""))),""))),")",""),VLOOKUP(J73,Breachs!B:D,3,FALSE))))</f>
        <v/>
      </c>
      <c r="P73" s="108" t="str">
        <f>IF(G73&lt;3,"",IF(G73&gt;3,IF(ISNUMBER(FIND(")",K73)),"20"&amp;SUBSTITUTE(SUBSTITUTE(LEFT(LEFT(SUBSTITUTE(SUBSTITUTE(F73,LEFT(F73,SEARCH(",",F73)),""),LEFT(SUBSTITUTE(F73,LEFT(F73,SEARCH(",",F73)),""),SEARCH(",",SUBSTITUTE(F73,LEFT(F73,SEARCH(",",F73)),""))),""),SEARCH(",",SUBSTITUTE(SUBSTITUTE(F73,LEFT(F73,SEARCH(",",F73)),""),LEFT(SUBSTITUTE(F73,LEFT(F73,SEARCH(",",F73)),""),SEARCH(",",SUBSTITUTE(F73,LEFT(F73,SEARCH(",",F73)),""))),""))),SEARCH(")",LEFT(SUBSTITUTE(SUBSTITUTE(F73,LEFT(F73,SEARCH(",",F73)),""),LEFT(SUBSTITUTE(F73,LEFT(F73,SEARCH(",",F73)),""),SEARCH(",",SUBSTITUTE(F73,LEFT(F73,SEARCH(",",F73)),""))),""),SEARCH(",",SUBSTITUTE(SUBSTITUTE(F73,LEFT(F73,SEARCH(",",F73)),""),LEFT(SUBSTITUTE(F73,LEFT(F73,SEARCH(",",F73)),""),SEARCH(",",SUBSTITUTE(F73,LEFT(F73,SEARCH(",",F73)),""))),""))))),LEFT(LEFT(LEFT(SUBSTITUTE(SUBSTITUTE(F73,LEFT(F73,SEARCH(",",F73)),""),LEFT(SUBSTITUTE(F73,LEFT(F73,SEARCH(",",F73)),""),SEARCH(",",SUBSTITUTE(F73,LEFT(F73,SEARCH(",",F73)),""))),""),SEARCH(",",SUBSTITUTE(SUBSTITUTE(F73,LEFT(F73,SEARCH(",",F73)),""),LEFT(SUBSTITUTE(F73,LEFT(F73,SEARCH(",",F73)),""),SEARCH(",",SUBSTITUTE(F73,LEFT(F73,SEARCH(",",F73)),""))),""))),SEARCH(")",LEFT(SUBSTITUTE(SUBSTITUTE(F73,LEFT(F73,SEARCH(",",F73)),""),LEFT(SUBSTITUTE(F73,LEFT(F73,SEARCH(",",F73)),""),SEARCH(",",SUBSTITUTE(F73,LEFT(F73,SEARCH(",",F73)),""))),""),SEARCH(",",SUBSTITUTE(SUBSTITUTE(F73,LEFT(F73,SEARCH(",",F73)),""),LEFT(SUBSTITUTE(F73,LEFT(F73,SEARCH(",",F73)),""),SEARCH(",",SUBSTITUTE(F73,LEFT(F73,SEARCH(",",F73)),""))),""))))),SEARCH("'",LEFT(LEFT(SUBSTITUTE(SUBSTITUTE(F73,LEFT(F73,SEARCH(",",F73)),""),LEFT(SUBSTITUTE(F73,LEFT(F73,SEARCH(",",F73)),""),SEARCH(",",SUBSTITUTE(F73,LEFT(F73,SEARCH(",",F73)),""))),""),SEARCH(",",SUBSTITUTE(SUBSTITUTE(F73,LEFT(F73,SEARCH(",",F73)),""),LEFT(SUBSTITUTE(F73,LEFT(F73,SEARCH(",",F73)),""),SEARCH(",",SUBSTITUTE(F73,LEFT(F73,SEARCH(",",F73)),""))),""))),SEARCH(")",LEFT(SUBSTITUTE(SUBSTITUTE(F73,LEFT(F73,SEARCH(",",F73)),""),LEFT(SUBSTITUTE(F73,LEFT(F73,SEARCH(",",F73)),""),SEARCH(",",SUBSTITUTE(F73,LEFT(F73,SEARCH(",",F73)),""))),""),SEARCH(",",SUBSTITUTE(SUBSTITUTE(F73,LEFT(F73,SEARCH(",",F73)),""),LEFT(SUBSTITUTE(F73,LEFT(F73,SEARCH(",",F73)),""),SEARCH(",",SUBSTITUTE(F73,LEFT(F73,SEARCH(",",F73)),""))),""))))))),""),")",""),VLOOKUP(K73,Breachs!B:D,3,FALSE)),IF(ISNUMBER(FIND(")",K73)),"20"&amp;SUBSTITUTE(SUBSTITUTE(LEFT(SUBSTITUTE(SUBSTITUTE(F73,LEFT(F73,SEARCH(",",F73)),""),LEFT(SUBSTITUTE(F73,LEFT(F73,SEARCH(",",F73)),""),SEARCH(",",SUBSTITUTE(F73,LEFT(F73,SEARCH(",",F73)),""))),""),SEARCH(")",SUBSTITUTE(SUBSTITUTE(F73,LEFT(F73,SEARCH(",",F73)),""),LEFT(SUBSTITUTE(F73,LEFT(F73,SEARCH(",",F73)),""),SEARCH(",",SUBSTITUTE(F73,LEFT(F73,SEARCH(",",F73)),""))),""))),LEFT(LEFT(SUBSTITUTE(SUBSTITUTE(F73,LEFT(F73,SEARCH(",",F73)),""),LEFT(SUBSTITUTE(F73,LEFT(F73,SEARCH(",",F73)),""),SEARCH(",",SUBSTITUTE(F73,LEFT(F73,SEARCH(",",F73)),""))),""),SEARCH(")",SUBSTITUTE(SUBSTITUTE(F73,LEFT(F73,SEARCH(",",F73)),""),LEFT(SUBSTITUTE(F73,LEFT(F73,SEARCH(",",F73)),""),SEARCH(",",SUBSTITUTE(F73,LEFT(F73,SEARCH(",",F73)),""))),""))),SEARCH("'",LEFT(SUBSTITUTE(SUBSTITUTE(F73,LEFT(F73,SEARCH(",",F73)),""),LEFT(SUBSTITUTE(F73,LEFT(F73,SEARCH(",",F73)),""),SEARCH(",",SUBSTITUTE(F73,LEFT(F73,SEARCH(",",F73)),""))),""),SEARCH(")",SUBSTITUTE(SUBSTITUTE(F73,LEFT(F73,SEARCH(",",F73)),""),LEFT(SUBSTITUTE(F73,LEFT(F73,SEARCH(",",F73)),""),SEARCH(",",SUBSTITUTE(F73,LEFT(F73,SEARCH(",",F73)),""))),""))))),""),")",""),VLOOKUP(K73,Breachs!B:D,3,FALSE))))</f>
        <v/>
      </c>
      <c r="Q73" s="108" t="str">
        <f>IF(G73&lt;4,"",IF(G73&gt;4,IF(ISNUMBER(FIND(")",L73)),"20"&amp;SUBSTITUTE(SUBSTITUTE(LEFT(SUBSTITUTE(SUBSTITUTE(SUBSTITUTE(L73,LEFT(L73,SEARCH(",",L73)),""),LEFT(SUBSTITUTE(L73,LEFT(L73,SEARCH(",",L73)),""),SEARCH(",",SUBSTITUTE(L73,LEFT(L73,SEARCH(",",L73)),""))),""),LEFT(SUBSTITUTE(SUBSTITUTE(L73,LEFT(L73,SEARCH(",",L73)),""),LEFT(SUBSTITUTE(L73,LEFT(L73,SEARCH(",",L73)),""),SEARCH(",",SUBSTITUTE(L73,LEFT(L73,SEARCH(",",L73)),""))),""),SEARCH(",",SUBSTITUTE(SUBSTITUTE(L73,LEFT(L73,SEARCH(",",L73)),""),LEFT(SUBSTITUTE(L73,LEFT(L73,SEARCH(",",L73)),""),SEARCH(",",SUBSTITUTE(L73,LEFT(L73,SEARCH(",",L73)),""))),""))),""),SEARCH(")",SUBSTITUTE(SUBSTITUTE(SUBSTITUTE(L73,LEFT(L73,SEARCH(",",L73)),""),LEFT(SUBSTITUTE(L73,LEFT(L73,SEARCH(",",L73)),""),SEARCH(",",SUBSTITUTE(L73,LEFT(L73,SEARCH(",",L73)),""))),""),LEFT(SUBSTITUTE(SUBSTITUTE(L73,LEFT(L73,SEARCH(",",L73)),""),LEFT(SUBSTITUTE(L73,LEFT(L73,SEARCH(",",L73)),""),SEARCH(",",SUBSTITUTE(L73,LEFT(L73,SEARCH(",",L73)),""))),""),SEARCH(",",SUBSTITUTE(SUBSTITUTE(L73,LEFT(L73,SEARCH(",",L73)),""),LEFT(SUBSTITUTE(L73,LEFT(L73,SEARCH(",",L73)),""),SEARCH(",",SUBSTITUTE(L73,LEFT(L73,SEARCH(",",L73)),""))),""))),""))),LEFT(LEFT(SUBSTITUTE(SUBSTITUTE(SUBSTITUTE(L73,LEFT(L73,SEARCH(",",L73)),""),LEFT(SUBSTITUTE(L73,LEFT(L73,SEARCH(",",L73)),""),SEARCH(",",SUBSTITUTE(L73,LEFT(L73,SEARCH(",",L73)),""))),""),LEFT(SUBSTITUTE(SUBSTITUTE(L73,LEFT(L73,SEARCH(",",L73)),""),LEFT(SUBSTITUTE(L73,LEFT(L73,SEARCH(",",L73)),""),SEARCH(",",SUBSTITUTE(L73,LEFT(L73,SEARCH(",",L73)),""))),""),SEARCH(",",SUBSTITUTE(SUBSTITUTE(L73,LEFT(L73,SEARCH(",",L73)),""),LEFT(SUBSTITUTE(L73,LEFT(L73,SEARCH(",",L73)),""),SEARCH(",",SUBSTITUTE(L73,LEFT(L73,SEARCH(",",L73)),""))),""))),""),SEARCH(")",SUBSTITUTE(SUBSTITUTE(SUBSTITUTE(L73,LEFT(L73,SEARCH(",",L73)),""),LEFT(SUBSTITUTE(L73,LEFT(L73,SEARCH(",",L73)),""),SEARCH(",",SUBSTITUTE(L73,LEFT(L73,SEARCH(",",L73)),""))),""),LEFT(SUBSTITUTE(SUBSTITUTE(L73,LEFT(L73,SEARCH(",",L73)),""),LEFT(SUBSTITUTE(L73,LEFT(L73,SEARCH(",",L73)),""),SEARCH(",",SUBSTITUTE(L73,LEFT(L73,SEARCH(",",L73)),""))),""),SEARCH(",",SUBSTITUTE(SUBSTITUTE(L73,LEFT(L73,SEARCH(",",L73)),""),LEFT(SUBSTITUTE(L73,LEFT(L73,SEARCH(",",L73)),""),SEARCH(",",SUBSTITUTE(L73,LEFT(L73,SEARCH(",",L73)),""))),""))),""))),SEARCH("'",LEFT(SUBSTITUTE(SUBSTITUTE(SUBSTITUTE(L73,LEFT(L73,SEARCH(",",L73)),""),LEFT(SUBSTITUTE(L73,LEFT(L73,SEARCH(",",L73)),""),SEARCH(",",SUBSTITUTE(L73,LEFT(L73,SEARCH(",",L73)),""))),""),LEFT(SUBSTITUTE(SUBSTITUTE(L73,LEFT(L73,SEARCH(",",L73)),""),LEFT(SUBSTITUTE(L73,LEFT(L73,SEARCH(",",L73)),""),SEARCH(",",SUBSTITUTE(L73,LEFT(L73,SEARCH(",",L73)),""))),""),SEARCH(",",SUBSTITUTE(SUBSTITUTE(L73,LEFT(L73,SEARCH(",",L73)),""),LEFT(SUBSTITUTE(L73,LEFT(L73,SEARCH(",",L73)),""),SEARCH(",",SUBSTITUTE(L73,LEFT(L73,SEARCH(",",L73)),""))),""))),""),SEARCH(")",SUBSTITUTE(SUBSTITUTE(SUBSTITUTE(L73,LEFT(L73,SEARCH(",",L73)),""),LEFT(SUBSTITUTE(L73,LEFT(L73,SEARCH(",",L73)),""),SEARCH(",",SUBSTITUTE(L73,LEFT(L73,SEARCH(",",L73)),""))),""),LEFT(SUBSTITUTE(SUBSTITUTE(L73,LEFT(L73,SEARCH(",",L73)),""),LEFT(SUBSTITUTE(L73,LEFT(L73,SEARCH(",",L73)),""),SEARCH(",",SUBSTITUTE(L73,LEFT(L73,SEARCH(",",L73)),""))),""),SEARCH(",",SUBSTITUTE(SUBSTITUTE(L73,LEFT(L73,SEARCH(",",L73)),""),LEFT(SUBSTITUTE(L73,LEFT(L73,SEARCH(",",L73)),""),SEARCH(",",SUBSTITUTE(L73,LEFT(L73,SEARCH(",",L73)),""))),""))),""))))),""),")",""),VLOOKUP(L73,Breachs!B:D,3,FALSE)),IF(ISNUMBER(FIND(")",L73)),"20"&amp;SUBSTITUTE(SUBSTITUTE(LEFT(SUBSTITUTE(SUBSTITUTE(SUBSTITUTE(L73,LEFT(L73,SEARCH(",",L73)),""),LEFT(SUBSTITUTE(L73,LEFT(L73,SEARCH(",",L73)),""),SEARCH(",",SUBSTITUTE(L73,LEFT(L73,SEARCH(",",L73)),""))),""),LEFT(SUBSTITUTE(SUBSTITUTE(L73,LEFT(L73,SEARCH(",",L73)),""),LEFT(SUBSTITUTE(L73,LEFT(L73,SEARCH(",",L73)),""),SEARCH(",",SUBSTITUTE(L73,LEFT(L73,SEARCH(",",L73)),""))),""),SEARCH(",",SUBSTITUTE(SUBSTITUTE(L73,LEFT(L73,SEARCH(",",L73)),""),LEFT(SUBSTITUTE(L73,LEFT(L73,SEARCH(",",L73)),""),SEARCH(",",SUBSTITUTE(L73,LEFT(L73,SEARCH(",",L73)),""))),""))),""),SEARCH(")",SUBSTITUTE(SUBSTITUTE(SUBSTITUTE(L73,LEFT(L73,SEARCH(",",L73)),""),LEFT(SUBSTITUTE(L73,LEFT(L73,SEARCH(",",L73)),""),SEARCH(",",SUBSTITUTE(L73,LEFT(L73,SEARCH(",",L73)),""))),""),LEFT(SUBSTITUTE(SUBSTITUTE(L73,LEFT(L73,SEARCH(",",L73)),""),LEFT(SUBSTITUTE(L73,LEFT(L73,SEARCH(",",L73)),""),SEARCH(",",SUBSTITUTE(L73,LEFT(L73,SEARCH(",",L73)),""))),""),SEARCH(",",SUBSTITUTE(SUBSTITUTE(L73,LEFT(L73,SEARCH(",",L73)),""),LEFT(SUBSTITUTE(L73,LEFT(L73,SEARCH(",",L73)),""),SEARCH(",",SUBSTITUTE(L73,LEFT(L73,SEARCH(",",L73)),""))),""))),""))),LEFT(LEFT(SUBSTITUTE(SUBSTITUTE(SUBSTITUTE(L73,LEFT(L73,SEARCH(",",L73)),""),LEFT(SUBSTITUTE(L73,LEFT(L73,SEARCH(",",L73)),""),SEARCH(",",SUBSTITUTE(L73,LEFT(L73,SEARCH(",",L73)),""))),""),LEFT(SUBSTITUTE(SUBSTITUTE(L73,LEFT(L73,SEARCH(",",L73)),""),LEFT(SUBSTITUTE(L73,LEFT(L73,SEARCH(",",L73)),""),SEARCH(",",SUBSTITUTE(L73,LEFT(L73,SEARCH(",",L73)),""))),""),SEARCH(",",SUBSTITUTE(SUBSTITUTE(L73,LEFT(L73,SEARCH(",",L73)),""),LEFT(SUBSTITUTE(L73,LEFT(L73,SEARCH(",",L73)),""),SEARCH(",",SUBSTITUTE(L73,LEFT(L73,SEARCH(",",L73)),""))),""))),""),SEARCH(")",SUBSTITUTE(SUBSTITUTE(SUBSTITUTE(L73,LEFT(L73,SEARCH(",",L73)),""),LEFT(SUBSTITUTE(L73,LEFT(L73,SEARCH(",",L73)),""),SEARCH(",",SUBSTITUTE(L73,LEFT(L73,SEARCH(",",L73)),""))),""),LEFT(SUBSTITUTE(SUBSTITUTE(L73,LEFT(L73,SEARCH(",",L73)),""),LEFT(SUBSTITUTE(L73,LEFT(L73,SEARCH(",",L73)),""),SEARCH(",",SUBSTITUTE(L73,LEFT(L73,SEARCH(",",L73)),""))),""),SEARCH(",",SUBSTITUTE(SUBSTITUTE(L73,LEFT(L73,SEARCH(",",L73)),""),LEFT(SUBSTITUTE(L73,LEFT(L73,SEARCH(",",L73)),""),SEARCH(",",SUBSTITUTE(L73,LEFT(L73,SEARCH(",",L73)),""))),""))),""))),SEARCH("'",LEFT(SUBSTITUTE(SUBSTITUTE(SUBSTITUTE(L73,LEFT(L73,SEARCH(",",L73)),""),LEFT(SUBSTITUTE(L73,LEFT(L73,SEARCH(",",L73)),""),SEARCH(",",SUBSTITUTE(L73,LEFT(L73,SEARCH(",",L73)),""))),""),LEFT(SUBSTITUTE(SUBSTITUTE(L73,LEFT(L73,SEARCH(",",L73)),""),LEFT(SUBSTITUTE(L73,LEFT(L73,SEARCH(",",L73)),""),SEARCH(",",SUBSTITUTE(L73,LEFT(L73,SEARCH(",",L73)),""))),""),SEARCH(",",SUBSTITUTE(SUBSTITUTE(L73,LEFT(L73,SEARCH(",",L73)),""),LEFT(SUBSTITUTE(L73,LEFT(L73,SEARCH(",",L73)),""),SEARCH(",",SUBSTITUTE(L73,LEFT(L73,SEARCH(",",L73)),""))),""))),""),SEARCH(")",SUBSTITUTE(SUBSTITUTE(SUBSTITUTE(L73,LEFT(L73,SEARCH(",",L73)),""),LEFT(SUBSTITUTE(L73,LEFT(L73,SEARCH(",",L73)),""),SEARCH(",",SUBSTITUTE(L73,LEFT(L73,SEARCH(",",L73)),""))),""),LEFT(SUBSTITUTE(SUBSTITUTE(L73,LEFT(L73,SEARCH(",",L73)),""),LEFT(SUBSTITUTE(L73,LEFT(L73,SEARCH(",",L73)),""),SEARCH(",",SUBSTITUTE(L73,LEFT(L73,SEARCH(",",L73)),""))),""),SEARCH(",",SUBSTITUTE(SUBSTITUTE(L73,LEFT(L73,SEARCH(",",L73)),""),LEFT(SUBSTITUTE(L73,LEFT(L73,SEARCH(",",L73)),""),SEARCH(",",SUBSTITUTE(L73,LEFT(L73,SEARCH(",",L73)),""))),""))),""))))),""),")",""),VLOOKUP(L73,Breachs!B:D,3,FALSE))))</f>
        <v/>
      </c>
      <c r="R73" s="108" t="str">
        <f>IF(G73=5,IF(ISNUMBER(FIND(")",M73)),"20"&amp;SUBSTITUTE(SUBSTITUTE(LEFT(SUBSTITUTE(SUBSTITUTE(SUBSTITUTE(S73,LEFT(S73,SEARCH(",",S73)),""),LEFT(SUBSTITUTE(S73,LEFT(S73,SEARCH(",",S73)),""),SEARCH(",",SUBSTITUTE(S73,LEFT(S73,SEARCH(",",S73)),""))),""),LEFT(SUBSTITUTE(SUBSTITUTE(S73,LEFT(S73,SEARCH(",",S73)),""),LEFT(SUBSTITUTE(S73,LEFT(S73,SEARCH(",",S73)),""),SEARCH(",",SUBSTITUTE(S73,LEFT(S73,SEARCH(",",S73)),""))),""),SEARCH(",",SUBSTITUTE(SUBSTITUTE(S73,LEFT(S73,SEARCH(",",S73)),""),LEFT(SUBSTITUTE(S73,LEFT(S73,SEARCH(",",S73)),""),SEARCH(",",SUBSTITUTE(S73,LEFT(S73,SEARCH(",",S73)),""))),""))),""),SEARCH(")",SUBSTITUTE(SUBSTITUTE(SUBSTITUTE(S73,LEFT(S73,SEARCH(",",S73)),""),LEFT(SUBSTITUTE(S73,LEFT(S73,SEARCH(",",S73)),""),SEARCH(",",SUBSTITUTE(S73,LEFT(S73,SEARCH(",",S73)),""))),""),LEFT(SUBSTITUTE(SUBSTITUTE(S73,LEFT(S73,SEARCH(",",S73)),""),LEFT(SUBSTITUTE(S73,LEFT(S73,SEARCH(",",S73)),""),SEARCH(",",SUBSTITUTE(S73,LEFT(S73,SEARCH(",",S73)),""))),""),SEARCH(",",SUBSTITUTE(SUBSTITUTE(S73,LEFT(S73,SEARCH(",",S73)),""),LEFT(SUBSTITUTE(S73,LEFT(S73,SEARCH(",",S73)),""),SEARCH(",",SUBSTITUTE(S73,LEFT(S73,SEARCH(",",S73)),""))),""))),""))),LEFT(LEFT(SUBSTITUTE(SUBSTITUTE(SUBSTITUTE(S73,LEFT(S73,SEARCH(",",S73)),""),LEFT(SUBSTITUTE(S73,LEFT(S73,SEARCH(",",S73)),""),SEARCH(",",SUBSTITUTE(S73,LEFT(S73,SEARCH(",",S73)),""))),""),LEFT(SUBSTITUTE(SUBSTITUTE(S73,LEFT(S73,SEARCH(",",S73)),""),LEFT(SUBSTITUTE(S73,LEFT(S73,SEARCH(",",S73)),""),SEARCH(",",SUBSTITUTE(S73,LEFT(S73,SEARCH(",",S73)),""))),""),SEARCH(",",SUBSTITUTE(SUBSTITUTE(S73,LEFT(S73,SEARCH(",",S73)),""),LEFT(SUBSTITUTE(S73,LEFT(S73,SEARCH(",",S73)),""),SEARCH(",",SUBSTITUTE(S73,LEFT(S73,SEARCH(",",S73)),""))),""))),""),SEARCH(")",SUBSTITUTE(SUBSTITUTE(SUBSTITUTE(S73,LEFT(S73,SEARCH(",",S73)),""),LEFT(SUBSTITUTE(S73,LEFT(S73,SEARCH(",",S73)),""),SEARCH(",",SUBSTITUTE(S73,LEFT(S73,SEARCH(",",S73)),""))),""),LEFT(SUBSTITUTE(SUBSTITUTE(S73,LEFT(S73,SEARCH(",",S73)),""),LEFT(SUBSTITUTE(S73,LEFT(S73,SEARCH(",",S73)),""),SEARCH(",",SUBSTITUTE(S73,LEFT(S73,SEARCH(",",S73)),""))),""),SEARCH(",",SUBSTITUTE(SUBSTITUTE(S73,LEFT(S73,SEARCH(",",S73)),""),LEFT(SUBSTITUTE(S73,LEFT(S73,SEARCH(",",S73)),""),SEARCH(",",SUBSTITUTE(S73,LEFT(S73,SEARCH(",",S73)),""))),""))),""))),SEARCH("'",LEFT(SUBSTITUTE(SUBSTITUTE(SUBSTITUTE(S73,LEFT(S73,SEARCH(",",S73)),""),LEFT(SUBSTITUTE(S73,LEFT(S73,SEARCH(",",S73)),""),SEARCH(",",SUBSTITUTE(S73,LEFT(S73,SEARCH(",",S73)),""))),""),LEFT(SUBSTITUTE(SUBSTITUTE(S73,LEFT(S73,SEARCH(",",S73)),""),LEFT(SUBSTITUTE(S73,LEFT(S73,SEARCH(",",S73)),""),SEARCH(",",SUBSTITUTE(S73,LEFT(S73,SEARCH(",",S73)),""))),""),SEARCH(",",SUBSTITUTE(SUBSTITUTE(S73,LEFT(S73,SEARCH(",",S73)),""),LEFT(SUBSTITUTE(S73,LEFT(S73,SEARCH(",",S73)),""),SEARCH(",",SUBSTITUTE(S73,LEFT(S73,SEARCH(",",S73)),""))),""))),""),SEARCH(")",SUBSTITUTE(SUBSTITUTE(SUBSTITUTE(S73,LEFT(S73,SEARCH(",",S73)),""),LEFT(SUBSTITUTE(S73,LEFT(S73,SEARCH(",",S73)),""),SEARCH(",",SUBSTITUTE(S73,LEFT(S73,SEARCH(",",S73)),""))),""),LEFT(SUBSTITUTE(SUBSTITUTE(S73,LEFT(S73,SEARCH(",",S73)),""),LEFT(SUBSTITUTE(S73,LEFT(S73,SEARCH(",",S73)),""),SEARCH(",",SUBSTITUTE(S73,LEFT(S73,SEARCH(",",S73)),""))),""),SEARCH(",",SUBSTITUTE(SUBSTITUTE(S73,LEFT(S73,SEARCH(",",S73)),""),LEFT(SUBSTITUTE(S73,LEFT(S73,SEARCH(",",S73)),""),SEARCH(",",SUBSTITUTE(S73,LEFT(S73,SEARCH(",",S73)),""))),""))),""))))),""),")",""),VLOOKUP(M73,Breachs!B:D,3,FALSE)),"")</f>
        <v/>
      </c>
      <c r="S73" s="108" t="e">
        <f t="shared" si="22"/>
        <v>#VALUE!</v>
      </c>
      <c r="T73" s="108" t="str">
        <f>IF(F73="","",IF(ISNUMBER(FIND("'",I73)),VLOOKUP(SUBSTITUTE(RIGHT(LEFT(I73,SEARCH("'",I73)),5)," '",""),Breachs!P:Q,2,FALSE),VLOOKUP(I73,Breachs!B:D,2,FALSE)))</f>
        <v>Outubro</v>
      </c>
      <c r="U73" s="108" t="str">
        <f>IF(G73&lt;2,"",IF(ISNUMBER(FIND("'",J73)),VLOOKUP(SUBSTITUTE(RIGHT(LEFT(J73,SEARCH("'",J73)),5)," '",""),Breachs!P:Q,2,FALSE),VLOOKUP(J73,Breachs!B:D,2,FALSE)))</f>
        <v/>
      </c>
      <c r="V73" s="107" t="str">
        <f>IF(G73&lt;3,"",IF(ISNUMBER(FIND("'",K73)),VLOOKUP(SUBSTITUTE(RIGHT(LEFT(K73,SEARCH("'",K73)),5)," '",""),Breachs!P:Q,2,FALSE),VLOOKUP(K73,Breachs!B:D,2,FALSE)))</f>
        <v/>
      </c>
      <c r="W73" s="107" t="str">
        <f>IF(G73&lt;4,"",IF(ISNUMBER(FIND("'",L73)),VLOOKUP(SUBSTITUTE(RIGHT(LEFT(L73,SEARCH("'",L73)),5)," '",""),Breachs!P:Q,2,FALSE),VLOOKUP(L73,Breachs!B:D,2,FALSE)))</f>
        <v/>
      </c>
      <c r="X73" s="107" t="str">
        <f>IF(G73&lt;5,"",IF(ISNUMBER(FIND("'",M73)),VLOOKUP(SUBSTITUTE(RIGHT(LEFT(M73,SEARCH("'",M73)),5)," '",""),Breachs!P:Q,2,FALSE),VLOOKUP(M73,Breachs!B:D,2,FALSE)))</f>
        <v/>
      </c>
      <c r="Y73" s="34" t="str">
        <f>IFERROR(VLOOKUP(B73,BGU!A:B,2),"")</f>
        <v>RENATO PEDROSO BAUMGARTEN</v>
      </c>
      <c r="Z73" s="34" t="str">
        <f>TEXT(IFERROR(VLOOKUP(B73,BGU!A:C,3),""),"0000-000-000-0000")</f>
        <v>0010-058-041-3000</v>
      </c>
      <c r="AA73" s="34" t="str">
        <f t="shared" si="23"/>
        <v>0010</v>
      </c>
      <c r="AB73" s="34" t="str">
        <f>IFERROR(VLOOKUP(B73,BGU!A:F,6),"")</f>
        <v>00011</v>
      </c>
      <c r="AC73" s="34" t="str">
        <f>IFERROR(VLOOKUP(B73,BGU!A:G,7),"")</f>
        <v>ANALISTA</v>
      </c>
      <c r="AD73" s="34" t="str">
        <f t="shared" si="24"/>
        <v>058</v>
      </c>
    </row>
    <row r="74" spans="1:30" ht="15" customHeight="1" x14ac:dyDescent="0.25">
      <c r="A74" s="33" t="s">
        <v>333</v>
      </c>
      <c r="B74" s="34" t="s">
        <v>300</v>
      </c>
      <c r="C74" s="33" t="s">
        <v>141</v>
      </c>
      <c r="D74" s="34"/>
      <c r="E74" s="34"/>
      <c r="F74" s="33" t="s">
        <v>22</v>
      </c>
      <c r="G74" s="31">
        <f t="shared" si="18"/>
        <v>1</v>
      </c>
      <c r="H74" s="31" t="b">
        <f t="shared" si="25"/>
        <v>0</v>
      </c>
      <c r="I74" s="105" t="str">
        <f t="shared" si="26"/>
        <v>Adobe</v>
      </c>
      <c r="J74" s="105" t="str">
        <f t="shared" si="27"/>
        <v/>
      </c>
      <c r="K74" s="106" t="str">
        <f t="shared" si="19"/>
        <v/>
      </c>
      <c r="L74" s="106" t="str">
        <f t="shared" si="20"/>
        <v/>
      </c>
      <c r="M74" s="105" t="str">
        <f t="shared" si="21"/>
        <v/>
      </c>
      <c r="N74" s="107">
        <f>IF(F74="","",IF(ISNUMBER(FIND(")",I74)),"20"&amp;SUBSTITUTE(RIGHT(SUBSTITUTE(LEFT(F74,SEARCH(")",F74)),LEFT(LEFT(F74,SEARCH(")",F74)),SEARCH("(",LEFT(F74,SEARCH(")",F74)))),""),3),")",""),VLOOKUP(I74,Breachs!B:D,3,FALSE)))</f>
        <v>2013</v>
      </c>
      <c r="O74" s="108" t="str">
        <f>IF(G74&lt;2,"",IF(G74&gt;2,IF(ISNUMBER(FIND(")",J74)),"20"&amp;SUBSTITUTE(SUBSTITUTE(LEFT(LEFT(SUBSTITUTE(F74,LEFT(F74,SEARCH(",",F74)),""),SEARCH(",",SUBSTITUTE(F74,LEFT(F74,SEARCH(",",F74)),""))),SEARCH(")",LEFT(SUBSTITUTE(F74,LEFT(F74,SEARCH(",",F74)),""),SEARCH(",",SUBSTITUTE(F74,LEFT(F74,SEARCH(",",F74)),""))))),LEFT(LEFT(LEFT(SUBSTITUTE(F74,LEFT(F74,SEARCH(",",F74)),""),SEARCH(",",SUBSTITUTE(F74,LEFT(F74,SEARCH(",",F74)),""))),SEARCH(")",LEFT(SUBSTITUTE(F74,LEFT(F74,SEARCH(",",F74)),""),SEARCH(",",SUBSTITUTE(F74,LEFT(F74,SEARCH(",",F74)),""))))),SEARCH("'",LEFT(LEFT(SUBSTITUTE(F74,LEFT(F74,SEARCH(",",F74)),""),SEARCH(",",SUBSTITUTE(F74,LEFT(F74,SEARCH(",",F74)),""))),SEARCH(")",LEFT(SUBSTITUTE(F74,LEFT(F74,SEARCH(",",F74)),""),SEARCH(",",SUBSTITUTE(F74,LEFT(F74,SEARCH(",",F74)),""))))))),""),")",""),VLOOKUP(J74,Breachs!B:D,3,FALSE)),IF(ISNUMBER(FIND(")",J74)),"20"&amp;SUBSTITUTE(LEFT(SUBSTITUTE(SUBSTITUTE(F74,LEFT(F74,SEARCH(",",F74)),""),LEFT(SUBSTITUTE(F74,LEFT(F74,SEARCH(",",F74)),""),SEARCH("'",SUBSTITUTE(F74,LEFT(F74,SEARCH(",",F74)),""))),""),SEARCH(")",SUBSTITUTE(SUBSTITUTE(F74,LEFT(F74,SEARCH(",",F74)),""),LEFT(SUBSTITUTE(F74,LEFT(F74,SEARCH(",",F74)),""),SEARCH("'",SUBSTITUTE(F74,LEFT(F74,SEARCH(",",F74)),""))),""))),")",""),VLOOKUP(J74,Breachs!B:D,3,FALSE))))</f>
        <v/>
      </c>
      <c r="P74" s="108" t="str">
        <f>IF(G74&lt;3,"",IF(G74&gt;3,IF(ISNUMBER(FIND(")",K74)),"20"&amp;SUBSTITUTE(SUBSTITUTE(LEFT(LEFT(SUBSTITUTE(SUBSTITUTE(F74,LEFT(F74,SEARCH(",",F74)),""),LEFT(SUBSTITUTE(F74,LEFT(F74,SEARCH(",",F74)),""),SEARCH(",",SUBSTITUTE(F74,LEFT(F74,SEARCH(",",F74)),""))),""),SEARCH(",",SUBSTITUTE(SUBSTITUTE(F74,LEFT(F74,SEARCH(",",F74)),""),LEFT(SUBSTITUTE(F74,LEFT(F74,SEARCH(",",F74)),""),SEARCH(",",SUBSTITUTE(F74,LEFT(F74,SEARCH(",",F74)),""))),""))),SEARCH(")",LEFT(SUBSTITUTE(SUBSTITUTE(F74,LEFT(F74,SEARCH(",",F74)),""),LEFT(SUBSTITUTE(F74,LEFT(F74,SEARCH(",",F74)),""),SEARCH(",",SUBSTITUTE(F74,LEFT(F74,SEARCH(",",F74)),""))),""),SEARCH(",",SUBSTITUTE(SUBSTITUTE(F74,LEFT(F74,SEARCH(",",F74)),""),LEFT(SUBSTITUTE(F74,LEFT(F74,SEARCH(",",F74)),""),SEARCH(",",SUBSTITUTE(F74,LEFT(F74,SEARCH(",",F74)),""))),""))))),LEFT(LEFT(LEFT(SUBSTITUTE(SUBSTITUTE(F74,LEFT(F74,SEARCH(",",F74)),""),LEFT(SUBSTITUTE(F74,LEFT(F74,SEARCH(",",F74)),""),SEARCH(",",SUBSTITUTE(F74,LEFT(F74,SEARCH(",",F74)),""))),""),SEARCH(",",SUBSTITUTE(SUBSTITUTE(F74,LEFT(F74,SEARCH(",",F74)),""),LEFT(SUBSTITUTE(F74,LEFT(F74,SEARCH(",",F74)),""),SEARCH(",",SUBSTITUTE(F74,LEFT(F74,SEARCH(",",F74)),""))),""))),SEARCH(")",LEFT(SUBSTITUTE(SUBSTITUTE(F74,LEFT(F74,SEARCH(",",F74)),""),LEFT(SUBSTITUTE(F74,LEFT(F74,SEARCH(",",F74)),""),SEARCH(",",SUBSTITUTE(F74,LEFT(F74,SEARCH(",",F74)),""))),""),SEARCH(",",SUBSTITUTE(SUBSTITUTE(F74,LEFT(F74,SEARCH(",",F74)),""),LEFT(SUBSTITUTE(F74,LEFT(F74,SEARCH(",",F74)),""),SEARCH(",",SUBSTITUTE(F74,LEFT(F74,SEARCH(",",F74)),""))),""))))),SEARCH("'",LEFT(LEFT(SUBSTITUTE(SUBSTITUTE(F74,LEFT(F74,SEARCH(",",F74)),""),LEFT(SUBSTITUTE(F74,LEFT(F74,SEARCH(",",F74)),""),SEARCH(",",SUBSTITUTE(F74,LEFT(F74,SEARCH(",",F74)),""))),""),SEARCH(",",SUBSTITUTE(SUBSTITUTE(F74,LEFT(F74,SEARCH(",",F74)),""),LEFT(SUBSTITUTE(F74,LEFT(F74,SEARCH(",",F74)),""),SEARCH(",",SUBSTITUTE(F74,LEFT(F74,SEARCH(",",F74)),""))),""))),SEARCH(")",LEFT(SUBSTITUTE(SUBSTITUTE(F74,LEFT(F74,SEARCH(",",F74)),""),LEFT(SUBSTITUTE(F74,LEFT(F74,SEARCH(",",F74)),""),SEARCH(",",SUBSTITUTE(F74,LEFT(F74,SEARCH(",",F74)),""))),""),SEARCH(",",SUBSTITUTE(SUBSTITUTE(F74,LEFT(F74,SEARCH(",",F74)),""),LEFT(SUBSTITUTE(F74,LEFT(F74,SEARCH(",",F74)),""),SEARCH(",",SUBSTITUTE(F74,LEFT(F74,SEARCH(",",F74)),""))),""))))))),""),")",""),VLOOKUP(K74,Breachs!B:D,3,FALSE)),IF(ISNUMBER(FIND(")",K74)),"20"&amp;SUBSTITUTE(SUBSTITUTE(LEFT(SUBSTITUTE(SUBSTITUTE(F74,LEFT(F74,SEARCH(",",F74)),""),LEFT(SUBSTITUTE(F74,LEFT(F74,SEARCH(",",F74)),""),SEARCH(",",SUBSTITUTE(F74,LEFT(F74,SEARCH(",",F74)),""))),""),SEARCH(")",SUBSTITUTE(SUBSTITUTE(F74,LEFT(F74,SEARCH(",",F74)),""),LEFT(SUBSTITUTE(F74,LEFT(F74,SEARCH(",",F74)),""),SEARCH(",",SUBSTITUTE(F74,LEFT(F74,SEARCH(",",F74)),""))),""))),LEFT(LEFT(SUBSTITUTE(SUBSTITUTE(F74,LEFT(F74,SEARCH(",",F74)),""),LEFT(SUBSTITUTE(F74,LEFT(F74,SEARCH(",",F74)),""),SEARCH(",",SUBSTITUTE(F74,LEFT(F74,SEARCH(",",F74)),""))),""),SEARCH(")",SUBSTITUTE(SUBSTITUTE(F74,LEFT(F74,SEARCH(",",F74)),""),LEFT(SUBSTITUTE(F74,LEFT(F74,SEARCH(",",F74)),""),SEARCH(",",SUBSTITUTE(F74,LEFT(F74,SEARCH(",",F74)),""))),""))),SEARCH("'",LEFT(SUBSTITUTE(SUBSTITUTE(F74,LEFT(F74,SEARCH(",",F74)),""),LEFT(SUBSTITUTE(F74,LEFT(F74,SEARCH(",",F74)),""),SEARCH(",",SUBSTITUTE(F74,LEFT(F74,SEARCH(",",F74)),""))),""),SEARCH(")",SUBSTITUTE(SUBSTITUTE(F74,LEFT(F74,SEARCH(",",F74)),""),LEFT(SUBSTITUTE(F74,LEFT(F74,SEARCH(",",F74)),""),SEARCH(",",SUBSTITUTE(F74,LEFT(F74,SEARCH(",",F74)),""))),""))))),""),")",""),VLOOKUP(K74,Breachs!B:D,3,FALSE))))</f>
        <v/>
      </c>
      <c r="Q74" s="108" t="str">
        <f>IF(G74&lt;4,"",IF(G74&gt;4,IF(ISNUMBER(FIND(")",L74)),"20"&amp;SUBSTITUTE(SUBSTITUTE(LEFT(SUBSTITUTE(SUBSTITUTE(SUBSTITUTE(L74,LEFT(L74,SEARCH(",",L74)),""),LEFT(SUBSTITUTE(L74,LEFT(L74,SEARCH(",",L74)),""),SEARCH(",",SUBSTITUTE(L74,LEFT(L74,SEARCH(",",L74)),""))),""),LEFT(SUBSTITUTE(SUBSTITUTE(L74,LEFT(L74,SEARCH(",",L74)),""),LEFT(SUBSTITUTE(L74,LEFT(L74,SEARCH(",",L74)),""),SEARCH(",",SUBSTITUTE(L74,LEFT(L74,SEARCH(",",L74)),""))),""),SEARCH(",",SUBSTITUTE(SUBSTITUTE(L74,LEFT(L74,SEARCH(",",L74)),""),LEFT(SUBSTITUTE(L74,LEFT(L74,SEARCH(",",L74)),""),SEARCH(",",SUBSTITUTE(L74,LEFT(L74,SEARCH(",",L74)),""))),""))),""),SEARCH(")",SUBSTITUTE(SUBSTITUTE(SUBSTITUTE(L74,LEFT(L74,SEARCH(",",L74)),""),LEFT(SUBSTITUTE(L74,LEFT(L74,SEARCH(",",L74)),""),SEARCH(",",SUBSTITUTE(L74,LEFT(L74,SEARCH(",",L74)),""))),""),LEFT(SUBSTITUTE(SUBSTITUTE(L74,LEFT(L74,SEARCH(",",L74)),""),LEFT(SUBSTITUTE(L74,LEFT(L74,SEARCH(",",L74)),""),SEARCH(",",SUBSTITUTE(L74,LEFT(L74,SEARCH(",",L74)),""))),""),SEARCH(",",SUBSTITUTE(SUBSTITUTE(L74,LEFT(L74,SEARCH(",",L74)),""),LEFT(SUBSTITUTE(L74,LEFT(L74,SEARCH(",",L74)),""),SEARCH(",",SUBSTITUTE(L74,LEFT(L74,SEARCH(",",L74)),""))),""))),""))),LEFT(LEFT(SUBSTITUTE(SUBSTITUTE(SUBSTITUTE(L74,LEFT(L74,SEARCH(",",L74)),""),LEFT(SUBSTITUTE(L74,LEFT(L74,SEARCH(",",L74)),""),SEARCH(",",SUBSTITUTE(L74,LEFT(L74,SEARCH(",",L74)),""))),""),LEFT(SUBSTITUTE(SUBSTITUTE(L74,LEFT(L74,SEARCH(",",L74)),""),LEFT(SUBSTITUTE(L74,LEFT(L74,SEARCH(",",L74)),""),SEARCH(",",SUBSTITUTE(L74,LEFT(L74,SEARCH(",",L74)),""))),""),SEARCH(",",SUBSTITUTE(SUBSTITUTE(L74,LEFT(L74,SEARCH(",",L74)),""),LEFT(SUBSTITUTE(L74,LEFT(L74,SEARCH(",",L74)),""),SEARCH(",",SUBSTITUTE(L74,LEFT(L74,SEARCH(",",L74)),""))),""))),""),SEARCH(")",SUBSTITUTE(SUBSTITUTE(SUBSTITUTE(L74,LEFT(L74,SEARCH(",",L74)),""),LEFT(SUBSTITUTE(L74,LEFT(L74,SEARCH(",",L74)),""),SEARCH(",",SUBSTITUTE(L74,LEFT(L74,SEARCH(",",L74)),""))),""),LEFT(SUBSTITUTE(SUBSTITUTE(L74,LEFT(L74,SEARCH(",",L74)),""),LEFT(SUBSTITUTE(L74,LEFT(L74,SEARCH(",",L74)),""),SEARCH(",",SUBSTITUTE(L74,LEFT(L74,SEARCH(",",L74)),""))),""),SEARCH(",",SUBSTITUTE(SUBSTITUTE(L74,LEFT(L74,SEARCH(",",L74)),""),LEFT(SUBSTITUTE(L74,LEFT(L74,SEARCH(",",L74)),""),SEARCH(",",SUBSTITUTE(L74,LEFT(L74,SEARCH(",",L74)),""))),""))),""))),SEARCH("'",LEFT(SUBSTITUTE(SUBSTITUTE(SUBSTITUTE(L74,LEFT(L74,SEARCH(",",L74)),""),LEFT(SUBSTITUTE(L74,LEFT(L74,SEARCH(",",L74)),""),SEARCH(",",SUBSTITUTE(L74,LEFT(L74,SEARCH(",",L74)),""))),""),LEFT(SUBSTITUTE(SUBSTITUTE(L74,LEFT(L74,SEARCH(",",L74)),""),LEFT(SUBSTITUTE(L74,LEFT(L74,SEARCH(",",L74)),""),SEARCH(",",SUBSTITUTE(L74,LEFT(L74,SEARCH(",",L74)),""))),""),SEARCH(",",SUBSTITUTE(SUBSTITUTE(L74,LEFT(L74,SEARCH(",",L74)),""),LEFT(SUBSTITUTE(L74,LEFT(L74,SEARCH(",",L74)),""),SEARCH(",",SUBSTITUTE(L74,LEFT(L74,SEARCH(",",L74)),""))),""))),""),SEARCH(")",SUBSTITUTE(SUBSTITUTE(SUBSTITUTE(L74,LEFT(L74,SEARCH(",",L74)),""),LEFT(SUBSTITUTE(L74,LEFT(L74,SEARCH(",",L74)),""),SEARCH(",",SUBSTITUTE(L74,LEFT(L74,SEARCH(",",L74)),""))),""),LEFT(SUBSTITUTE(SUBSTITUTE(L74,LEFT(L74,SEARCH(",",L74)),""),LEFT(SUBSTITUTE(L74,LEFT(L74,SEARCH(",",L74)),""),SEARCH(",",SUBSTITUTE(L74,LEFT(L74,SEARCH(",",L74)),""))),""),SEARCH(",",SUBSTITUTE(SUBSTITUTE(L74,LEFT(L74,SEARCH(",",L74)),""),LEFT(SUBSTITUTE(L74,LEFT(L74,SEARCH(",",L74)),""),SEARCH(",",SUBSTITUTE(L74,LEFT(L74,SEARCH(",",L74)),""))),""))),""))))),""),")",""),VLOOKUP(L74,Breachs!B:D,3,FALSE)),IF(ISNUMBER(FIND(")",L74)),"20"&amp;SUBSTITUTE(SUBSTITUTE(LEFT(SUBSTITUTE(SUBSTITUTE(SUBSTITUTE(L74,LEFT(L74,SEARCH(",",L74)),""),LEFT(SUBSTITUTE(L74,LEFT(L74,SEARCH(",",L74)),""),SEARCH(",",SUBSTITUTE(L74,LEFT(L74,SEARCH(",",L74)),""))),""),LEFT(SUBSTITUTE(SUBSTITUTE(L74,LEFT(L74,SEARCH(",",L74)),""),LEFT(SUBSTITUTE(L74,LEFT(L74,SEARCH(",",L74)),""),SEARCH(",",SUBSTITUTE(L74,LEFT(L74,SEARCH(",",L74)),""))),""),SEARCH(",",SUBSTITUTE(SUBSTITUTE(L74,LEFT(L74,SEARCH(",",L74)),""),LEFT(SUBSTITUTE(L74,LEFT(L74,SEARCH(",",L74)),""),SEARCH(",",SUBSTITUTE(L74,LEFT(L74,SEARCH(",",L74)),""))),""))),""),SEARCH(")",SUBSTITUTE(SUBSTITUTE(SUBSTITUTE(L74,LEFT(L74,SEARCH(",",L74)),""),LEFT(SUBSTITUTE(L74,LEFT(L74,SEARCH(",",L74)),""),SEARCH(",",SUBSTITUTE(L74,LEFT(L74,SEARCH(",",L74)),""))),""),LEFT(SUBSTITUTE(SUBSTITUTE(L74,LEFT(L74,SEARCH(",",L74)),""),LEFT(SUBSTITUTE(L74,LEFT(L74,SEARCH(",",L74)),""),SEARCH(",",SUBSTITUTE(L74,LEFT(L74,SEARCH(",",L74)),""))),""),SEARCH(",",SUBSTITUTE(SUBSTITUTE(L74,LEFT(L74,SEARCH(",",L74)),""),LEFT(SUBSTITUTE(L74,LEFT(L74,SEARCH(",",L74)),""),SEARCH(",",SUBSTITUTE(L74,LEFT(L74,SEARCH(",",L74)),""))),""))),""))),LEFT(LEFT(SUBSTITUTE(SUBSTITUTE(SUBSTITUTE(L74,LEFT(L74,SEARCH(",",L74)),""),LEFT(SUBSTITUTE(L74,LEFT(L74,SEARCH(",",L74)),""),SEARCH(",",SUBSTITUTE(L74,LEFT(L74,SEARCH(",",L74)),""))),""),LEFT(SUBSTITUTE(SUBSTITUTE(L74,LEFT(L74,SEARCH(",",L74)),""),LEFT(SUBSTITUTE(L74,LEFT(L74,SEARCH(",",L74)),""),SEARCH(",",SUBSTITUTE(L74,LEFT(L74,SEARCH(",",L74)),""))),""),SEARCH(",",SUBSTITUTE(SUBSTITUTE(L74,LEFT(L74,SEARCH(",",L74)),""),LEFT(SUBSTITUTE(L74,LEFT(L74,SEARCH(",",L74)),""),SEARCH(",",SUBSTITUTE(L74,LEFT(L74,SEARCH(",",L74)),""))),""))),""),SEARCH(")",SUBSTITUTE(SUBSTITUTE(SUBSTITUTE(L74,LEFT(L74,SEARCH(",",L74)),""),LEFT(SUBSTITUTE(L74,LEFT(L74,SEARCH(",",L74)),""),SEARCH(",",SUBSTITUTE(L74,LEFT(L74,SEARCH(",",L74)),""))),""),LEFT(SUBSTITUTE(SUBSTITUTE(L74,LEFT(L74,SEARCH(",",L74)),""),LEFT(SUBSTITUTE(L74,LEFT(L74,SEARCH(",",L74)),""),SEARCH(",",SUBSTITUTE(L74,LEFT(L74,SEARCH(",",L74)),""))),""),SEARCH(",",SUBSTITUTE(SUBSTITUTE(L74,LEFT(L74,SEARCH(",",L74)),""),LEFT(SUBSTITUTE(L74,LEFT(L74,SEARCH(",",L74)),""),SEARCH(",",SUBSTITUTE(L74,LEFT(L74,SEARCH(",",L74)),""))),""))),""))),SEARCH("'",LEFT(SUBSTITUTE(SUBSTITUTE(SUBSTITUTE(L74,LEFT(L74,SEARCH(",",L74)),""),LEFT(SUBSTITUTE(L74,LEFT(L74,SEARCH(",",L74)),""),SEARCH(",",SUBSTITUTE(L74,LEFT(L74,SEARCH(",",L74)),""))),""),LEFT(SUBSTITUTE(SUBSTITUTE(L74,LEFT(L74,SEARCH(",",L74)),""),LEFT(SUBSTITUTE(L74,LEFT(L74,SEARCH(",",L74)),""),SEARCH(",",SUBSTITUTE(L74,LEFT(L74,SEARCH(",",L74)),""))),""),SEARCH(",",SUBSTITUTE(SUBSTITUTE(L74,LEFT(L74,SEARCH(",",L74)),""),LEFT(SUBSTITUTE(L74,LEFT(L74,SEARCH(",",L74)),""),SEARCH(",",SUBSTITUTE(L74,LEFT(L74,SEARCH(",",L74)),""))),""))),""),SEARCH(")",SUBSTITUTE(SUBSTITUTE(SUBSTITUTE(L74,LEFT(L74,SEARCH(",",L74)),""),LEFT(SUBSTITUTE(L74,LEFT(L74,SEARCH(",",L74)),""),SEARCH(",",SUBSTITUTE(L74,LEFT(L74,SEARCH(",",L74)),""))),""),LEFT(SUBSTITUTE(SUBSTITUTE(L74,LEFT(L74,SEARCH(",",L74)),""),LEFT(SUBSTITUTE(L74,LEFT(L74,SEARCH(",",L74)),""),SEARCH(",",SUBSTITUTE(L74,LEFT(L74,SEARCH(",",L74)),""))),""),SEARCH(",",SUBSTITUTE(SUBSTITUTE(L74,LEFT(L74,SEARCH(",",L74)),""),LEFT(SUBSTITUTE(L74,LEFT(L74,SEARCH(",",L74)),""),SEARCH(",",SUBSTITUTE(L74,LEFT(L74,SEARCH(",",L74)),""))),""))),""))))),""),")",""),VLOOKUP(L74,Breachs!B:D,3,FALSE))))</f>
        <v/>
      </c>
      <c r="R74" s="108" t="str">
        <f>IF(G74=5,IF(ISNUMBER(FIND(")",M74)),"20"&amp;SUBSTITUTE(SUBSTITUTE(LEFT(SUBSTITUTE(SUBSTITUTE(SUBSTITUTE(S74,LEFT(S74,SEARCH(",",S74)),""),LEFT(SUBSTITUTE(S74,LEFT(S74,SEARCH(",",S74)),""),SEARCH(",",SUBSTITUTE(S74,LEFT(S74,SEARCH(",",S74)),""))),""),LEFT(SUBSTITUTE(SUBSTITUTE(S74,LEFT(S74,SEARCH(",",S74)),""),LEFT(SUBSTITUTE(S74,LEFT(S74,SEARCH(",",S74)),""),SEARCH(",",SUBSTITUTE(S74,LEFT(S74,SEARCH(",",S74)),""))),""),SEARCH(",",SUBSTITUTE(SUBSTITUTE(S74,LEFT(S74,SEARCH(",",S74)),""),LEFT(SUBSTITUTE(S74,LEFT(S74,SEARCH(",",S74)),""),SEARCH(",",SUBSTITUTE(S74,LEFT(S74,SEARCH(",",S74)),""))),""))),""),SEARCH(")",SUBSTITUTE(SUBSTITUTE(SUBSTITUTE(S74,LEFT(S74,SEARCH(",",S74)),""),LEFT(SUBSTITUTE(S74,LEFT(S74,SEARCH(",",S74)),""),SEARCH(",",SUBSTITUTE(S74,LEFT(S74,SEARCH(",",S74)),""))),""),LEFT(SUBSTITUTE(SUBSTITUTE(S74,LEFT(S74,SEARCH(",",S74)),""),LEFT(SUBSTITUTE(S74,LEFT(S74,SEARCH(",",S74)),""),SEARCH(",",SUBSTITUTE(S74,LEFT(S74,SEARCH(",",S74)),""))),""),SEARCH(",",SUBSTITUTE(SUBSTITUTE(S74,LEFT(S74,SEARCH(",",S74)),""),LEFT(SUBSTITUTE(S74,LEFT(S74,SEARCH(",",S74)),""),SEARCH(",",SUBSTITUTE(S74,LEFT(S74,SEARCH(",",S74)),""))),""))),""))),LEFT(LEFT(SUBSTITUTE(SUBSTITUTE(SUBSTITUTE(S74,LEFT(S74,SEARCH(",",S74)),""),LEFT(SUBSTITUTE(S74,LEFT(S74,SEARCH(",",S74)),""),SEARCH(",",SUBSTITUTE(S74,LEFT(S74,SEARCH(",",S74)),""))),""),LEFT(SUBSTITUTE(SUBSTITUTE(S74,LEFT(S74,SEARCH(",",S74)),""),LEFT(SUBSTITUTE(S74,LEFT(S74,SEARCH(",",S74)),""),SEARCH(",",SUBSTITUTE(S74,LEFT(S74,SEARCH(",",S74)),""))),""),SEARCH(",",SUBSTITUTE(SUBSTITUTE(S74,LEFT(S74,SEARCH(",",S74)),""),LEFT(SUBSTITUTE(S74,LEFT(S74,SEARCH(",",S74)),""),SEARCH(",",SUBSTITUTE(S74,LEFT(S74,SEARCH(",",S74)),""))),""))),""),SEARCH(")",SUBSTITUTE(SUBSTITUTE(SUBSTITUTE(S74,LEFT(S74,SEARCH(",",S74)),""),LEFT(SUBSTITUTE(S74,LEFT(S74,SEARCH(",",S74)),""),SEARCH(",",SUBSTITUTE(S74,LEFT(S74,SEARCH(",",S74)),""))),""),LEFT(SUBSTITUTE(SUBSTITUTE(S74,LEFT(S74,SEARCH(",",S74)),""),LEFT(SUBSTITUTE(S74,LEFT(S74,SEARCH(",",S74)),""),SEARCH(",",SUBSTITUTE(S74,LEFT(S74,SEARCH(",",S74)),""))),""),SEARCH(",",SUBSTITUTE(SUBSTITUTE(S74,LEFT(S74,SEARCH(",",S74)),""),LEFT(SUBSTITUTE(S74,LEFT(S74,SEARCH(",",S74)),""),SEARCH(",",SUBSTITUTE(S74,LEFT(S74,SEARCH(",",S74)),""))),""))),""))),SEARCH("'",LEFT(SUBSTITUTE(SUBSTITUTE(SUBSTITUTE(S74,LEFT(S74,SEARCH(",",S74)),""),LEFT(SUBSTITUTE(S74,LEFT(S74,SEARCH(",",S74)),""),SEARCH(",",SUBSTITUTE(S74,LEFT(S74,SEARCH(",",S74)),""))),""),LEFT(SUBSTITUTE(SUBSTITUTE(S74,LEFT(S74,SEARCH(",",S74)),""),LEFT(SUBSTITUTE(S74,LEFT(S74,SEARCH(",",S74)),""),SEARCH(",",SUBSTITUTE(S74,LEFT(S74,SEARCH(",",S74)),""))),""),SEARCH(",",SUBSTITUTE(SUBSTITUTE(S74,LEFT(S74,SEARCH(",",S74)),""),LEFT(SUBSTITUTE(S74,LEFT(S74,SEARCH(",",S74)),""),SEARCH(",",SUBSTITUTE(S74,LEFT(S74,SEARCH(",",S74)),""))),""))),""),SEARCH(")",SUBSTITUTE(SUBSTITUTE(SUBSTITUTE(S74,LEFT(S74,SEARCH(",",S74)),""),LEFT(SUBSTITUTE(S74,LEFT(S74,SEARCH(",",S74)),""),SEARCH(",",SUBSTITUTE(S74,LEFT(S74,SEARCH(",",S74)),""))),""),LEFT(SUBSTITUTE(SUBSTITUTE(S74,LEFT(S74,SEARCH(",",S74)),""),LEFT(SUBSTITUTE(S74,LEFT(S74,SEARCH(",",S74)),""),SEARCH(",",SUBSTITUTE(S74,LEFT(S74,SEARCH(",",S74)),""))),""),SEARCH(",",SUBSTITUTE(SUBSTITUTE(S74,LEFT(S74,SEARCH(",",S74)),""),LEFT(SUBSTITUTE(S74,LEFT(S74,SEARCH(",",S74)),""),SEARCH(",",SUBSTITUTE(S74,LEFT(S74,SEARCH(",",S74)),""))),""))),""))))),""),")",""),VLOOKUP(M74,Breachs!B:D,3,FALSE)),"")</f>
        <v/>
      </c>
      <c r="S74" s="108" t="e">
        <f t="shared" si="22"/>
        <v>#VALUE!</v>
      </c>
      <c r="T74" s="108" t="str">
        <f>IF(F74="","",IF(ISNUMBER(FIND("'",I74)),VLOOKUP(SUBSTITUTE(RIGHT(LEFT(I74,SEARCH("'",I74)),5)," '",""),Breachs!P:Q,2,FALSE),VLOOKUP(I74,Breachs!B:D,2,FALSE)))</f>
        <v>Outubro</v>
      </c>
      <c r="U74" s="108" t="str">
        <f>IF(G74&lt;2,"",IF(ISNUMBER(FIND("'",J74)),VLOOKUP(SUBSTITUTE(RIGHT(LEFT(J74,SEARCH("'",J74)),5)," '",""),Breachs!P:Q,2,FALSE),VLOOKUP(J74,Breachs!B:D,2,FALSE)))</f>
        <v/>
      </c>
      <c r="V74" s="107" t="str">
        <f>IF(G74&lt;3,"",IF(ISNUMBER(FIND("'",K74)),VLOOKUP(SUBSTITUTE(RIGHT(LEFT(K74,SEARCH("'",K74)),5)," '",""),Breachs!P:Q,2,FALSE),VLOOKUP(K74,Breachs!B:D,2,FALSE)))</f>
        <v/>
      </c>
      <c r="W74" s="107" t="str">
        <f>IF(G74&lt;4,"",IF(ISNUMBER(FIND("'",L74)),VLOOKUP(SUBSTITUTE(RIGHT(LEFT(L74,SEARCH("'",L74)),5)," '",""),Breachs!P:Q,2,FALSE),VLOOKUP(L74,Breachs!B:D,2,FALSE)))</f>
        <v/>
      </c>
      <c r="X74" s="107" t="str">
        <f>IF(G74&lt;5,"",IF(ISNUMBER(FIND("'",M74)),VLOOKUP(SUBSTITUTE(RIGHT(LEFT(M74,SEARCH("'",M74)),5)," '",""),Breachs!P:Q,2,FALSE),VLOOKUP(M74,Breachs!B:D,2,FALSE)))</f>
        <v/>
      </c>
      <c r="Y74" s="34" t="str">
        <f>IFERROR(VLOOKUP(B74,BGU!A:B,2),"")</f>
        <v>RONALDO GUIMARAES SOARES</v>
      </c>
      <c r="Z74" s="34" t="str">
        <f>TEXT(IFERROR(VLOOKUP(B74,BGU!A:C,3),""),"0000-000-000-0000")</f>
        <v>0010-038-231-2100</v>
      </c>
      <c r="AA74" s="34" t="str">
        <f t="shared" si="23"/>
        <v>0010</v>
      </c>
      <c r="AB74" s="34" t="str">
        <f>IFERROR(VLOOKUP(B74,BGU!A:F,6),"")</f>
        <v>00011</v>
      </c>
      <c r="AC74" s="34" t="str">
        <f>IFERROR(VLOOKUP(B74,BGU!A:G,7),"")</f>
        <v>ANALISTA</v>
      </c>
      <c r="AD74" s="34" t="str">
        <f t="shared" si="24"/>
        <v>038</v>
      </c>
    </row>
    <row r="75" spans="1:30" ht="15" customHeight="1" x14ac:dyDescent="0.25">
      <c r="A75" s="33" t="s">
        <v>333</v>
      </c>
      <c r="B75" s="34" t="s">
        <v>308</v>
      </c>
      <c r="C75" s="33" t="s">
        <v>150</v>
      </c>
      <c r="D75" s="34" t="s">
        <v>309</v>
      </c>
      <c r="E75" s="33" t="s">
        <v>337</v>
      </c>
      <c r="F75" s="32" t="s">
        <v>27981</v>
      </c>
      <c r="G75" s="31">
        <f t="shared" si="18"/>
        <v>4</v>
      </c>
      <c r="H75" s="31" t="b">
        <f t="shared" si="25"/>
        <v>0</v>
      </c>
      <c r="I75" s="105" t="str">
        <f t="shared" si="26"/>
        <v>Adobe</v>
      </c>
      <c r="J75" s="105" t="str">
        <f t="shared" si="27"/>
        <v>LinkedIn</v>
      </c>
      <c r="K75" s="106" t="str">
        <f t="shared" si="19"/>
        <v>Anti Public Combo List</v>
      </c>
      <c r="L75" s="106" t="str">
        <f t="shared" si="20"/>
        <v>Exploit.In</v>
      </c>
      <c r="M75" s="105" t="str">
        <f t="shared" si="21"/>
        <v/>
      </c>
      <c r="N75" s="107">
        <f>IF(F75="","",IF(ISNUMBER(FIND(")",I75)),"20"&amp;SUBSTITUTE(RIGHT(SUBSTITUTE(LEFT(F75,SEARCH(")",F75)),LEFT(LEFT(F75,SEARCH(")",F75)),SEARCH("(",LEFT(F75,SEARCH(")",F75)))),""),3),")",""),VLOOKUP(I75,Breachs!B:D,3,FALSE)))</f>
        <v>2013</v>
      </c>
      <c r="O75" s="108">
        <f>IF(G75&lt;2,"",IF(G75&gt;2,IF(ISNUMBER(FIND(")",J75)),"20"&amp;SUBSTITUTE(SUBSTITUTE(LEFT(LEFT(SUBSTITUTE(F75,LEFT(F75,SEARCH(",",F75)),""),SEARCH(",",SUBSTITUTE(F75,LEFT(F75,SEARCH(",",F75)),""))),SEARCH(")",LEFT(SUBSTITUTE(F75,LEFT(F75,SEARCH(",",F75)),""),SEARCH(",",SUBSTITUTE(F75,LEFT(F75,SEARCH(",",F75)),""))))),LEFT(LEFT(LEFT(SUBSTITUTE(F75,LEFT(F75,SEARCH(",",F75)),""),SEARCH(",",SUBSTITUTE(F75,LEFT(F75,SEARCH(",",F75)),""))),SEARCH(")",LEFT(SUBSTITUTE(F75,LEFT(F75,SEARCH(",",F75)),""),SEARCH(",",SUBSTITUTE(F75,LEFT(F75,SEARCH(",",F75)),""))))),SEARCH("'",LEFT(LEFT(SUBSTITUTE(F75,LEFT(F75,SEARCH(",",F75)),""),SEARCH(",",SUBSTITUTE(F75,LEFT(F75,SEARCH(",",F75)),""))),SEARCH(")",LEFT(SUBSTITUTE(F75,LEFT(F75,SEARCH(",",F75)),""),SEARCH(",",SUBSTITUTE(F75,LEFT(F75,SEARCH(",",F75)),""))))))),""),")",""),VLOOKUP(J75,Breachs!B:D,3,FALSE)),IF(ISNUMBER(FIND(")",J75)),"20"&amp;SUBSTITUTE(LEFT(SUBSTITUTE(SUBSTITUTE(F75,LEFT(F75,SEARCH(",",F75)),""),LEFT(SUBSTITUTE(F75,LEFT(F75,SEARCH(",",F75)),""),SEARCH("'",SUBSTITUTE(F75,LEFT(F75,SEARCH(",",F75)),""))),""),SEARCH(")",SUBSTITUTE(SUBSTITUTE(F75,LEFT(F75,SEARCH(",",F75)),""),LEFT(SUBSTITUTE(F75,LEFT(F75,SEARCH(",",F75)),""),SEARCH("'",SUBSTITUTE(F75,LEFT(F75,SEARCH(",",F75)),""))),""))),")",""),VLOOKUP(J75,Breachs!B:D,3,FALSE))))</f>
        <v>2016</v>
      </c>
      <c r="P75" s="108">
        <f>IF(G75&lt;3,"",IF(G75&gt;3,IF(ISNUMBER(FIND(")",K75)),"20"&amp;SUBSTITUTE(SUBSTITUTE(LEFT(LEFT(SUBSTITUTE(SUBSTITUTE(F75,LEFT(F75,SEARCH(",",F75)),""),LEFT(SUBSTITUTE(F75,LEFT(F75,SEARCH(",",F75)),""),SEARCH(",",SUBSTITUTE(F75,LEFT(F75,SEARCH(",",F75)),""))),""),SEARCH(",",SUBSTITUTE(SUBSTITUTE(F75,LEFT(F75,SEARCH(",",F75)),""),LEFT(SUBSTITUTE(F75,LEFT(F75,SEARCH(",",F75)),""),SEARCH(",",SUBSTITUTE(F75,LEFT(F75,SEARCH(",",F75)),""))),""))),SEARCH(")",LEFT(SUBSTITUTE(SUBSTITUTE(F75,LEFT(F75,SEARCH(",",F75)),""),LEFT(SUBSTITUTE(F75,LEFT(F75,SEARCH(",",F75)),""),SEARCH(",",SUBSTITUTE(F75,LEFT(F75,SEARCH(",",F75)),""))),""),SEARCH(",",SUBSTITUTE(SUBSTITUTE(F75,LEFT(F75,SEARCH(",",F75)),""),LEFT(SUBSTITUTE(F75,LEFT(F75,SEARCH(",",F75)),""),SEARCH(",",SUBSTITUTE(F75,LEFT(F75,SEARCH(",",F75)),""))),""))))),LEFT(LEFT(LEFT(SUBSTITUTE(SUBSTITUTE(F75,LEFT(F75,SEARCH(",",F75)),""),LEFT(SUBSTITUTE(F75,LEFT(F75,SEARCH(",",F75)),""),SEARCH(",",SUBSTITUTE(F75,LEFT(F75,SEARCH(",",F75)),""))),""),SEARCH(",",SUBSTITUTE(SUBSTITUTE(F75,LEFT(F75,SEARCH(",",F75)),""),LEFT(SUBSTITUTE(F75,LEFT(F75,SEARCH(",",F75)),""),SEARCH(",",SUBSTITUTE(F75,LEFT(F75,SEARCH(",",F75)),""))),""))),SEARCH(")",LEFT(SUBSTITUTE(SUBSTITUTE(F75,LEFT(F75,SEARCH(",",F75)),""),LEFT(SUBSTITUTE(F75,LEFT(F75,SEARCH(",",F75)),""),SEARCH(",",SUBSTITUTE(F75,LEFT(F75,SEARCH(",",F75)),""))),""),SEARCH(",",SUBSTITUTE(SUBSTITUTE(F75,LEFT(F75,SEARCH(",",F75)),""),LEFT(SUBSTITUTE(F75,LEFT(F75,SEARCH(",",F75)),""),SEARCH(",",SUBSTITUTE(F75,LEFT(F75,SEARCH(",",F75)),""))),""))))),SEARCH("'",LEFT(LEFT(SUBSTITUTE(SUBSTITUTE(F75,LEFT(F75,SEARCH(",",F75)),""),LEFT(SUBSTITUTE(F75,LEFT(F75,SEARCH(",",F75)),""),SEARCH(",",SUBSTITUTE(F75,LEFT(F75,SEARCH(",",F75)),""))),""),SEARCH(",",SUBSTITUTE(SUBSTITUTE(F75,LEFT(F75,SEARCH(",",F75)),""),LEFT(SUBSTITUTE(F75,LEFT(F75,SEARCH(",",F75)),""),SEARCH(",",SUBSTITUTE(F75,LEFT(F75,SEARCH(",",F75)),""))),""))),SEARCH(")",LEFT(SUBSTITUTE(SUBSTITUTE(F75,LEFT(F75,SEARCH(",",F75)),""),LEFT(SUBSTITUTE(F75,LEFT(F75,SEARCH(",",F75)),""),SEARCH(",",SUBSTITUTE(F75,LEFT(F75,SEARCH(",",F75)),""))),""),SEARCH(",",SUBSTITUTE(SUBSTITUTE(F75,LEFT(F75,SEARCH(",",F75)),""),LEFT(SUBSTITUTE(F75,LEFT(F75,SEARCH(",",F75)),""),SEARCH(",",SUBSTITUTE(F75,LEFT(F75,SEARCH(",",F75)),""))),""))))))),""),")",""),VLOOKUP(K75,Breachs!B:D,3,FALSE)),IF(ISNUMBER(FIND(")",K75)),"20"&amp;SUBSTITUTE(SUBSTITUTE(LEFT(SUBSTITUTE(SUBSTITUTE(F75,LEFT(F75,SEARCH(",",F75)),""),LEFT(SUBSTITUTE(F75,LEFT(F75,SEARCH(",",F75)),""),SEARCH(",",SUBSTITUTE(F75,LEFT(F75,SEARCH(",",F75)),""))),""),SEARCH(")",SUBSTITUTE(SUBSTITUTE(F75,LEFT(F75,SEARCH(",",F75)),""),LEFT(SUBSTITUTE(F75,LEFT(F75,SEARCH(",",F75)),""),SEARCH(",",SUBSTITUTE(F75,LEFT(F75,SEARCH(",",F75)),""))),""))),LEFT(LEFT(SUBSTITUTE(SUBSTITUTE(F75,LEFT(F75,SEARCH(",",F75)),""),LEFT(SUBSTITUTE(F75,LEFT(F75,SEARCH(",",F75)),""),SEARCH(",",SUBSTITUTE(F75,LEFT(F75,SEARCH(",",F75)),""))),""),SEARCH(")",SUBSTITUTE(SUBSTITUTE(F75,LEFT(F75,SEARCH(",",F75)),""),LEFT(SUBSTITUTE(F75,LEFT(F75,SEARCH(",",F75)),""),SEARCH(",",SUBSTITUTE(F75,LEFT(F75,SEARCH(",",F75)),""))),""))),SEARCH("'",LEFT(SUBSTITUTE(SUBSTITUTE(F75,LEFT(F75,SEARCH(",",F75)),""),LEFT(SUBSTITUTE(F75,LEFT(F75,SEARCH(",",F75)),""),SEARCH(",",SUBSTITUTE(F75,LEFT(F75,SEARCH(",",F75)),""))),""),SEARCH(")",SUBSTITUTE(SUBSTITUTE(F75,LEFT(F75,SEARCH(",",F75)),""),LEFT(SUBSTITUTE(F75,LEFT(F75,SEARCH(",",F75)),""),SEARCH(",",SUBSTITUTE(F75,LEFT(F75,SEARCH(",",F75)),""))),""))))),""),")",""),VLOOKUP(K75,Breachs!B:D,3,FALSE))))</f>
        <v>2016</v>
      </c>
      <c r="Q75" s="108">
        <f>IF(G75&lt;4,"",IF(G75&gt;4,IF(ISNUMBER(FIND(")",L75)),"20"&amp;SUBSTITUTE(SUBSTITUTE(LEFT(SUBSTITUTE(SUBSTITUTE(SUBSTITUTE(L75,LEFT(L75,SEARCH(",",L75)),""),LEFT(SUBSTITUTE(L75,LEFT(L75,SEARCH(",",L75)),""),SEARCH(",",SUBSTITUTE(L75,LEFT(L75,SEARCH(",",L75)),""))),""),LEFT(SUBSTITUTE(SUBSTITUTE(L75,LEFT(L75,SEARCH(",",L75)),""),LEFT(SUBSTITUTE(L75,LEFT(L75,SEARCH(",",L75)),""),SEARCH(",",SUBSTITUTE(L75,LEFT(L75,SEARCH(",",L75)),""))),""),SEARCH(",",SUBSTITUTE(SUBSTITUTE(L75,LEFT(L75,SEARCH(",",L75)),""),LEFT(SUBSTITUTE(L75,LEFT(L75,SEARCH(",",L75)),""),SEARCH(",",SUBSTITUTE(L75,LEFT(L75,SEARCH(",",L75)),""))),""))),""),SEARCH(")",SUBSTITUTE(SUBSTITUTE(SUBSTITUTE(L75,LEFT(L75,SEARCH(",",L75)),""),LEFT(SUBSTITUTE(L75,LEFT(L75,SEARCH(",",L75)),""),SEARCH(",",SUBSTITUTE(L75,LEFT(L75,SEARCH(",",L75)),""))),""),LEFT(SUBSTITUTE(SUBSTITUTE(L75,LEFT(L75,SEARCH(",",L75)),""),LEFT(SUBSTITUTE(L75,LEFT(L75,SEARCH(",",L75)),""),SEARCH(",",SUBSTITUTE(L75,LEFT(L75,SEARCH(",",L75)),""))),""),SEARCH(",",SUBSTITUTE(SUBSTITUTE(L75,LEFT(L75,SEARCH(",",L75)),""),LEFT(SUBSTITUTE(L75,LEFT(L75,SEARCH(",",L75)),""),SEARCH(",",SUBSTITUTE(L75,LEFT(L75,SEARCH(",",L75)),""))),""))),""))),LEFT(LEFT(SUBSTITUTE(SUBSTITUTE(SUBSTITUTE(L75,LEFT(L75,SEARCH(",",L75)),""),LEFT(SUBSTITUTE(L75,LEFT(L75,SEARCH(",",L75)),""),SEARCH(",",SUBSTITUTE(L75,LEFT(L75,SEARCH(",",L75)),""))),""),LEFT(SUBSTITUTE(SUBSTITUTE(L75,LEFT(L75,SEARCH(",",L75)),""),LEFT(SUBSTITUTE(L75,LEFT(L75,SEARCH(",",L75)),""),SEARCH(",",SUBSTITUTE(L75,LEFT(L75,SEARCH(",",L75)),""))),""),SEARCH(",",SUBSTITUTE(SUBSTITUTE(L75,LEFT(L75,SEARCH(",",L75)),""),LEFT(SUBSTITUTE(L75,LEFT(L75,SEARCH(",",L75)),""),SEARCH(",",SUBSTITUTE(L75,LEFT(L75,SEARCH(",",L75)),""))),""))),""),SEARCH(")",SUBSTITUTE(SUBSTITUTE(SUBSTITUTE(L75,LEFT(L75,SEARCH(",",L75)),""),LEFT(SUBSTITUTE(L75,LEFT(L75,SEARCH(",",L75)),""),SEARCH(",",SUBSTITUTE(L75,LEFT(L75,SEARCH(",",L75)),""))),""),LEFT(SUBSTITUTE(SUBSTITUTE(L75,LEFT(L75,SEARCH(",",L75)),""),LEFT(SUBSTITUTE(L75,LEFT(L75,SEARCH(",",L75)),""),SEARCH(",",SUBSTITUTE(L75,LEFT(L75,SEARCH(",",L75)),""))),""),SEARCH(",",SUBSTITUTE(SUBSTITUTE(L75,LEFT(L75,SEARCH(",",L75)),""),LEFT(SUBSTITUTE(L75,LEFT(L75,SEARCH(",",L75)),""),SEARCH(",",SUBSTITUTE(L75,LEFT(L75,SEARCH(",",L75)),""))),""))),""))),SEARCH("'",LEFT(SUBSTITUTE(SUBSTITUTE(SUBSTITUTE(L75,LEFT(L75,SEARCH(",",L75)),""),LEFT(SUBSTITUTE(L75,LEFT(L75,SEARCH(",",L75)),""),SEARCH(",",SUBSTITUTE(L75,LEFT(L75,SEARCH(",",L75)),""))),""),LEFT(SUBSTITUTE(SUBSTITUTE(L75,LEFT(L75,SEARCH(",",L75)),""),LEFT(SUBSTITUTE(L75,LEFT(L75,SEARCH(",",L75)),""),SEARCH(",",SUBSTITUTE(L75,LEFT(L75,SEARCH(",",L75)),""))),""),SEARCH(",",SUBSTITUTE(SUBSTITUTE(L75,LEFT(L75,SEARCH(",",L75)),""),LEFT(SUBSTITUTE(L75,LEFT(L75,SEARCH(",",L75)),""),SEARCH(",",SUBSTITUTE(L75,LEFT(L75,SEARCH(",",L75)),""))),""))),""),SEARCH(")",SUBSTITUTE(SUBSTITUTE(SUBSTITUTE(L75,LEFT(L75,SEARCH(",",L75)),""),LEFT(SUBSTITUTE(L75,LEFT(L75,SEARCH(",",L75)),""),SEARCH(",",SUBSTITUTE(L75,LEFT(L75,SEARCH(",",L75)),""))),""),LEFT(SUBSTITUTE(SUBSTITUTE(L75,LEFT(L75,SEARCH(",",L75)),""),LEFT(SUBSTITUTE(L75,LEFT(L75,SEARCH(",",L75)),""),SEARCH(",",SUBSTITUTE(L75,LEFT(L75,SEARCH(",",L75)),""))),""),SEARCH(",",SUBSTITUTE(SUBSTITUTE(L75,LEFT(L75,SEARCH(",",L75)),""),LEFT(SUBSTITUTE(L75,LEFT(L75,SEARCH(",",L75)),""),SEARCH(",",SUBSTITUTE(L75,LEFT(L75,SEARCH(",",L75)),""))),""))),""))))),""),")",""),VLOOKUP(L75,Breachs!B:D,3,FALSE)),IF(ISNUMBER(FIND(")",L75)),"20"&amp;SUBSTITUTE(SUBSTITUTE(LEFT(SUBSTITUTE(SUBSTITUTE(SUBSTITUTE(L75,LEFT(L75,SEARCH(",",L75)),""),LEFT(SUBSTITUTE(L75,LEFT(L75,SEARCH(",",L75)),""),SEARCH(",",SUBSTITUTE(L75,LEFT(L75,SEARCH(",",L75)),""))),""),LEFT(SUBSTITUTE(SUBSTITUTE(L75,LEFT(L75,SEARCH(",",L75)),""),LEFT(SUBSTITUTE(L75,LEFT(L75,SEARCH(",",L75)),""),SEARCH(",",SUBSTITUTE(L75,LEFT(L75,SEARCH(",",L75)),""))),""),SEARCH(",",SUBSTITUTE(SUBSTITUTE(L75,LEFT(L75,SEARCH(",",L75)),""),LEFT(SUBSTITUTE(L75,LEFT(L75,SEARCH(",",L75)),""),SEARCH(",",SUBSTITUTE(L75,LEFT(L75,SEARCH(",",L75)),""))),""))),""),SEARCH(")",SUBSTITUTE(SUBSTITUTE(SUBSTITUTE(L75,LEFT(L75,SEARCH(",",L75)),""),LEFT(SUBSTITUTE(L75,LEFT(L75,SEARCH(",",L75)),""),SEARCH(",",SUBSTITUTE(L75,LEFT(L75,SEARCH(",",L75)),""))),""),LEFT(SUBSTITUTE(SUBSTITUTE(L75,LEFT(L75,SEARCH(",",L75)),""),LEFT(SUBSTITUTE(L75,LEFT(L75,SEARCH(",",L75)),""),SEARCH(",",SUBSTITUTE(L75,LEFT(L75,SEARCH(",",L75)),""))),""),SEARCH(",",SUBSTITUTE(SUBSTITUTE(L75,LEFT(L75,SEARCH(",",L75)),""),LEFT(SUBSTITUTE(L75,LEFT(L75,SEARCH(",",L75)),""),SEARCH(",",SUBSTITUTE(L75,LEFT(L75,SEARCH(",",L75)),""))),""))),""))),LEFT(LEFT(SUBSTITUTE(SUBSTITUTE(SUBSTITUTE(L75,LEFT(L75,SEARCH(",",L75)),""),LEFT(SUBSTITUTE(L75,LEFT(L75,SEARCH(",",L75)),""),SEARCH(",",SUBSTITUTE(L75,LEFT(L75,SEARCH(",",L75)),""))),""),LEFT(SUBSTITUTE(SUBSTITUTE(L75,LEFT(L75,SEARCH(",",L75)),""),LEFT(SUBSTITUTE(L75,LEFT(L75,SEARCH(",",L75)),""),SEARCH(",",SUBSTITUTE(L75,LEFT(L75,SEARCH(",",L75)),""))),""),SEARCH(",",SUBSTITUTE(SUBSTITUTE(L75,LEFT(L75,SEARCH(",",L75)),""),LEFT(SUBSTITUTE(L75,LEFT(L75,SEARCH(",",L75)),""),SEARCH(",",SUBSTITUTE(L75,LEFT(L75,SEARCH(",",L75)),""))),""))),""),SEARCH(")",SUBSTITUTE(SUBSTITUTE(SUBSTITUTE(L75,LEFT(L75,SEARCH(",",L75)),""),LEFT(SUBSTITUTE(L75,LEFT(L75,SEARCH(",",L75)),""),SEARCH(",",SUBSTITUTE(L75,LEFT(L75,SEARCH(",",L75)),""))),""),LEFT(SUBSTITUTE(SUBSTITUTE(L75,LEFT(L75,SEARCH(",",L75)),""),LEFT(SUBSTITUTE(L75,LEFT(L75,SEARCH(",",L75)),""),SEARCH(",",SUBSTITUTE(L75,LEFT(L75,SEARCH(",",L75)),""))),""),SEARCH(",",SUBSTITUTE(SUBSTITUTE(L75,LEFT(L75,SEARCH(",",L75)),""),LEFT(SUBSTITUTE(L75,LEFT(L75,SEARCH(",",L75)),""),SEARCH(",",SUBSTITUTE(L75,LEFT(L75,SEARCH(",",L75)),""))),""))),""))),SEARCH("'",LEFT(SUBSTITUTE(SUBSTITUTE(SUBSTITUTE(L75,LEFT(L75,SEARCH(",",L75)),""),LEFT(SUBSTITUTE(L75,LEFT(L75,SEARCH(",",L75)),""),SEARCH(",",SUBSTITUTE(L75,LEFT(L75,SEARCH(",",L75)),""))),""),LEFT(SUBSTITUTE(SUBSTITUTE(L75,LEFT(L75,SEARCH(",",L75)),""),LEFT(SUBSTITUTE(L75,LEFT(L75,SEARCH(",",L75)),""),SEARCH(",",SUBSTITUTE(L75,LEFT(L75,SEARCH(",",L75)),""))),""),SEARCH(",",SUBSTITUTE(SUBSTITUTE(L75,LEFT(L75,SEARCH(",",L75)),""),LEFT(SUBSTITUTE(L75,LEFT(L75,SEARCH(",",L75)),""),SEARCH(",",SUBSTITUTE(L75,LEFT(L75,SEARCH(",",L75)),""))),""))),""),SEARCH(")",SUBSTITUTE(SUBSTITUTE(SUBSTITUTE(L75,LEFT(L75,SEARCH(",",L75)),""),LEFT(SUBSTITUTE(L75,LEFT(L75,SEARCH(",",L75)),""),SEARCH(",",SUBSTITUTE(L75,LEFT(L75,SEARCH(",",L75)),""))),""),LEFT(SUBSTITUTE(SUBSTITUTE(L75,LEFT(L75,SEARCH(",",L75)),""),LEFT(SUBSTITUTE(L75,LEFT(L75,SEARCH(",",L75)),""),SEARCH(",",SUBSTITUTE(L75,LEFT(L75,SEARCH(",",L75)),""))),""),SEARCH(",",SUBSTITUTE(SUBSTITUTE(L75,LEFT(L75,SEARCH(",",L75)),""),LEFT(SUBSTITUTE(L75,LEFT(L75,SEARCH(",",L75)),""),SEARCH(",",SUBSTITUTE(L75,LEFT(L75,SEARCH(",",L75)),""))),""))),""))))),""),")",""),VLOOKUP(L75,Breachs!B:D,3,FALSE))))</f>
        <v>2016</v>
      </c>
      <c r="R75" s="108" t="str">
        <f>IF(G75=5,IF(ISNUMBER(FIND(")",M75)),"20"&amp;SUBSTITUTE(SUBSTITUTE(LEFT(SUBSTITUTE(SUBSTITUTE(SUBSTITUTE(S75,LEFT(S75,SEARCH(",",S75)),""),LEFT(SUBSTITUTE(S75,LEFT(S75,SEARCH(",",S75)),""),SEARCH(",",SUBSTITUTE(S75,LEFT(S75,SEARCH(",",S75)),""))),""),LEFT(SUBSTITUTE(SUBSTITUTE(S75,LEFT(S75,SEARCH(",",S75)),""),LEFT(SUBSTITUTE(S75,LEFT(S75,SEARCH(",",S75)),""),SEARCH(",",SUBSTITUTE(S75,LEFT(S75,SEARCH(",",S75)),""))),""),SEARCH(",",SUBSTITUTE(SUBSTITUTE(S75,LEFT(S75,SEARCH(",",S75)),""),LEFT(SUBSTITUTE(S75,LEFT(S75,SEARCH(",",S75)),""),SEARCH(",",SUBSTITUTE(S75,LEFT(S75,SEARCH(",",S75)),""))),""))),""),SEARCH(")",SUBSTITUTE(SUBSTITUTE(SUBSTITUTE(S75,LEFT(S75,SEARCH(",",S75)),""),LEFT(SUBSTITUTE(S75,LEFT(S75,SEARCH(",",S75)),""),SEARCH(",",SUBSTITUTE(S75,LEFT(S75,SEARCH(",",S75)),""))),""),LEFT(SUBSTITUTE(SUBSTITUTE(S75,LEFT(S75,SEARCH(",",S75)),""),LEFT(SUBSTITUTE(S75,LEFT(S75,SEARCH(",",S75)),""),SEARCH(",",SUBSTITUTE(S75,LEFT(S75,SEARCH(",",S75)),""))),""),SEARCH(",",SUBSTITUTE(SUBSTITUTE(S75,LEFT(S75,SEARCH(",",S75)),""),LEFT(SUBSTITUTE(S75,LEFT(S75,SEARCH(",",S75)),""),SEARCH(",",SUBSTITUTE(S75,LEFT(S75,SEARCH(",",S75)),""))),""))),""))),LEFT(LEFT(SUBSTITUTE(SUBSTITUTE(SUBSTITUTE(S75,LEFT(S75,SEARCH(",",S75)),""),LEFT(SUBSTITUTE(S75,LEFT(S75,SEARCH(",",S75)),""),SEARCH(",",SUBSTITUTE(S75,LEFT(S75,SEARCH(",",S75)),""))),""),LEFT(SUBSTITUTE(SUBSTITUTE(S75,LEFT(S75,SEARCH(",",S75)),""),LEFT(SUBSTITUTE(S75,LEFT(S75,SEARCH(",",S75)),""),SEARCH(",",SUBSTITUTE(S75,LEFT(S75,SEARCH(",",S75)),""))),""),SEARCH(",",SUBSTITUTE(SUBSTITUTE(S75,LEFT(S75,SEARCH(",",S75)),""),LEFT(SUBSTITUTE(S75,LEFT(S75,SEARCH(",",S75)),""),SEARCH(",",SUBSTITUTE(S75,LEFT(S75,SEARCH(",",S75)),""))),""))),""),SEARCH(")",SUBSTITUTE(SUBSTITUTE(SUBSTITUTE(S75,LEFT(S75,SEARCH(",",S75)),""),LEFT(SUBSTITUTE(S75,LEFT(S75,SEARCH(",",S75)),""),SEARCH(",",SUBSTITUTE(S75,LEFT(S75,SEARCH(",",S75)),""))),""),LEFT(SUBSTITUTE(SUBSTITUTE(S75,LEFT(S75,SEARCH(",",S75)),""),LEFT(SUBSTITUTE(S75,LEFT(S75,SEARCH(",",S75)),""),SEARCH(",",SUBSTITUTE(S75,LEFT(S75,SEARCH(",",S75)),""))),""),SEARCH(",",SUBSTITUTE(SUBSTITUTE(S75,LEFT(S75,SEARCH(",",S75)),""),LEFT(SUBSTITUTE(S75,LEFT(S75,SEARCH(",",S75)),""),SEARCH(",",SUBSTITUTE(S75,LEFT(S75,SEARCH(",",S75)),""))),""))),""))),SEARCH("'",LEFT(SUBSTITUTE(SUBSTITUTE(SUBSTITUTE(S75,LEFT(S75,SEARCH(",",S75)),""),LEFT(SUBSTITUTE(S75,LEFT(S75,SEARCH(",",S75)),""),SEARCH(",",SUBSTITUTE(S75,LEFT(S75,SEARCH(",",S75)),""))),""),LEFT(SUBSTITUTE(SUBSTITUTE(S75,LEFT(S75,SEARCH(",",S75)),""),LEFT(SUBSTITUTE(S75,LEFT(S75,SEARCH(",",S75)),""),SEARCH(",",SUBSTITUTE(S75,LEFT(S75,SEARCH(",",S75)),""))),""),SEARCH(",",SUBSTITUTE(SUBSTITUTE(S75,LEFT(S75,SEARCH(",",S75)),""),LEFT(SUBSTITUTE(S75,LEFT(S75,SEARCH(",",S75)),""),SEARCH(",",SUBSTITUTE(S75,LEFT(S75,SEARCH(",",S75)),""))),""))),""),SEARCH(")",SUBSTITUTE(SUBSTITUTE(SUBSTITUTE(S75,LEFT(S75,SEARCH(",",S75)),""),LEFT(SUBSTITUTE(S75,LEFT(S75,SEARCH(",",S75)),""),SEARCH(",",SUBSTITUTE(S75,LEFT(S75,SEARCH(",",S75)),""))),""),LEFT(SUBSTITUTE(SUBSTITUTE(S75,LEFT(S75,SEARCH(",",S75)),""),LEFT(SUBSTITUTE(S75,LEFT(S75,SEARCH(",",S75)),""),SEARCH(",",SUBSTITUTE(S75,LEFT(S75,SEARCH(",",S75)),""))),""),SEARCH(",",SUBSTITUTE(SUBSTITUTE(S75,LEFT(S75,SEARCH(",",S75)),""),LEFT(SUBSTITUTE(S75,LEFT(S75,SEARCH(",",S75)),""),SEARCH(",",SUBSTITUTE(S75,LEFT(S75,SEARCH(",",S75)),""))),""))),""))))),""),")",""),VLOOKUP(M75,Breachs!B:D,3,FALSE)),"")</f>
        <v/>
      </c>
      <c r="S75" s="108" t="e">
        <f t="shared" si="22"/>
        <v>#VALUE!</v>
      </c>
      <c r="T75" s="108" t="str">
        <f>IF(F75="","",IF(ISNUMBER(FIND("'",I75)),VLOOKUP(SUBSTITUTE(RIGHT(LEFT(I75,SEARCH("'",I75)),5)," '",""),Breachs!P:Q,2,FALSE),VLOOKUP(I75,Breachs!B:D,2,FALSE)))</f>
        <v>Outubro</v>
      </c>
      <c r="U75" s="108" t="str">
        <f>IF(G75&lt;2,"",IF(ISNUMBER(FIND("'",J75)),VLOOKUP(SUBSTITUTE(RIGHT(LEFT(J75,SEARCH("'",J75)),5)," '",""),Breachs!P:Q,2,FALSE),VLOOKUP(J75,Breachs!B:D,2,FALSE)))</f>
        <v>Maio</v>
      </c>
      <c r="V75" s="107" t="str">
        <f>IF(G75&lt;3,"",IF(ISNUMBER(FIND("'",K75)),VLOOKUP(SUBSTITUTE(RIGHT(LEFT(K75,SEARCH("'",K75)),5)," '",""),Breachs!P:Q,2,FALSE),VLOOKUP(K75,Breachs!B:D,2,FALSE)))</f>
        <v>Dezembro</v>
      </c>
      <c r="W75" s="107" t="str">
        <f>IF(G75&lt;4,"",IF(ISNUMBER(FIND("'",L75)),VLOOKUP(SUBSTITUTE(RIGHT(LEFT(L75,SEARCH("'",L75)),5)," '",""),Breachs!P:Q,2,FALSE),VLOOKUP(L75,Breachs!B:D,2,FALSE)))</f>
        <v>Dezembro</v>
      </c>
      <c r="X75" s="107" t="str">
        <f>IF(G75&lt;5,"",IF(ISNUMBER(FIND("'",M75)),VLOOKUP(SUBSTITUTE(RIGHT(LEFT(M75,SEARCH("'",M75)),5)," '",""),Breachs!P:Q,2,FALSE),VLOOKUP(M75,Breachs!B:D,2,FALSE)))</f>
        <v/>
      </c>
      <c r="Y75" s="34" t="str">
        <f>IFERROR(VLOOKUP(B75,BGU!A:B,2),"")</f>
        <v>SERGIO VILANOVA</v>
      </c>
      <c r="Z75" s="34" t="str">
        <f>TEXT(IFERROR(VLOOKUP(B75,BGU!A:C,3),""),"0000-000-000-0000")</f>
        <v>0010-058-011-1000</v>
      </c>
      <c r="AA75" s="34" t="str">
        <f t="shared" si="23"/>
        <v>0010</v>
      </c>
      <c r="AB75" s="34" t="str">
        <f>IFERROR(VLOOKUP(B75,BGU!A:F,6),"")</f>
        <v>00061</v>
      </c>
      <c r="AC75" s="34" t="str">
        <f>IFERROR(VLOOKUP(B75,BGU!A:G,7),"")</f>
        <v>SUPERINT. EXECUTIVO</v>
      </c>
      <c r="AD75" s="34" t="str">
        <f t="shared" si="24"/>
        <v>058</v>
      </c>
    </row>
    <row r="76" spans="1:30" ht="15" customHeight="1" x14ac:dyDescent="0.25">
      <c r="A76" s="33" t="s">
        <v>333</v>
      </c>
      <c r="B76" s="34" t="s">
        <v>254</v>
      </c>
      <c r="C76" s="33" t="s">
        <v>81</v>
      </c>
      <c r="D76" s="34"/>
      <c r="E76" s="34"/>
      <c r="F76" s="33" t="s">
        <v>6</v>
      </c>
      <c r="G76" s="31">
        <f t="shared" si="18"/>
        <v>1</v>
      </c>
      <c r="H76" s="31" t="b">
        <f t="shared" si="25"/>
        <v>0</v>
      </c>
      <c r="I76" s="105" t="str">
        <f t="shared" si="26"/>
        <v>Modern Business Solutions</v>
      </c>
      <c r="J76" s="105" t="str">
        <f t="shared" si="27"/>
        <v/>
      </c>
      <c r="K76" s="106" t="str">
        <f t="shared" si="19"/>
        <v/>
      </c>
      <c r="L76" s="106" t="str">
        <f t="shared" si="20"/>
        <v/>
      </c>
      <c r="M76" s="105" t="str">
        <f t="shared" si="21"/>
        <v/>
      </c>
      <c r="N76" s="107">
        <f>IF(F76="","",IF(ISNUMBER(FIND(")",I76)),"20"&amp;SUBSTITUTE(RIGHT(SUBSTITUTE(LEFT(F76,SEARCH(")",F76)),LEFT(LEFT(F76,SEARCH(")",F76)),SEARCH("(",LEFT(F76,SEARCH(")",F76)))),""),3),")",""),VLOOKUP(I76,Breachs!B:D,3,FALSE)))</f>
        <v>2016</v>
      </c>
      <c r="O76" s="108" t="str">
        <f>IF(G76&lt;2,"",IF(G76&gt;2,IF(ISNUMBER(FIND(")",J76)),"20"&amp;SUBSTITUTE(SUBSTITUTE(LEFT(LEFT(SUBSTITUTE(F76,LEFT(F76,SEARCH(",",F76)),""),SEARCH(",",SUBSTITUTE(F76,LEFT(F76,SEARCH(",",F76)),""))),SEARCH(")",LEFT(SUBSTITUTE(F76,LEFT(F76,SEARCH(",",F76)),""),SEARCH(",",SUBSTITUTE(F76,LEFT(F76,SEARCH(",",F76)),""))))),LEFT(LEFT(LEFT(SUBSTITUTE(F76,LEFT(F76,SEARCH(",",F76)),""),SEARCH(",",SUBSTITUTE(F76,LEFT(F76,SEARCH(",",F76)),""))),SEARCH(")",LEFT(SUBSTITUTE(F76,LEFT(F76,SEARCH(",",F76)),""),SEARCH(",",SUBSTITUTE(F76,LEFT(F76,SEARCH(",",F76)),""))))),SEARCH("'",LEFT(LEFT(SUBSTITUTE(F76,LEFT(F76,SEARCH(",",F76)),""),SEARCH(",",SUBSTITUTE(F76,LEFT(F76,SEARCH(",",F76)),""))),SEARCH(")",LEFT(SUBSTITUTE(F76,LEFT(F76,SEARCH(",",F76)),""),SEARCH(",",SUBSTITUTE(F76,LEFT(F76,SEARCH(",",F76)),""))))))),""),")",""),VLOOKUP(J76,Breachs!B:D,3,FALSE)),IF(ISNUMBER(FIND(")",J76)),"20"&amp;SUBSTITUTE(LEFT(SUBSTITUTE(SUBSTITUTE(F76,LEFT(F76,SEARCH(",",F76)),""),LEFT(SUBSTITUTE(F76,LEFT(F76,SEARCH(",",F76)),""),SEARCH("'",SUBSTITUTE(F76,LEFT(F76,SEARCH(",",F76)),""))),""),SEARCH(")",SUBSTITUTE(SUBSTITUTE(F76,LEFT(F76,SEARCH(",",F76)),""),LEFT(SUBSTITUTE(F76,LEFT(F76,SEARCH(",",F76)),""),SEARCH("'",SUBSTITUTE(F76,LEFT(F76,SEARCH(",",F76)),""))),""))),")",""),VLOOKUP(J76,Breachs!B:D,3,FALSE))))</f>
        <v/>
      </c>
      <c r="P76" s="108" t="str">
        <f>IF(G76&lt;3,"",IF(G76&gt;3,IF(ISNUMBER(FIND(")",K76)),"20"&amp;SUBSTITUTE(SUBSTITUTE(LEFT(LEFT(SUBSTITUTE(SUBSTITUTE(F76,LEFT(F76,SEARCH(",",F76)),""),LEFT(SUBSTITUTE(F76,LEFT(F76,SEARCH(",",F76)),""),SEARCH(",",SUBSTITUTE(F76,LEFT(F76,SEARCH(",",F76)),""))),""),SEARCH(",",SUBSTITUTE(SUBSTITUTE(F76,LEFT(F76,SEARCH(",",F76)),""),LEFT(SUBSTITUTE(F76,LEFT(F76,SEARCH(",",F76)),""),SEARCH(",",SUBSTITUTE(F76,LEFT(F76,SEARCH(",",F76)),""))),""))),SEARCH(")",LEFT(SUBSTITUTE(SUBSTITUTE(F76,LEFT(F76,SEARCH(",",F76)),""),LEFT(SUBSTITUTE(F76,LEFT(F76,SEARCH(",",F76)),""),SEARCH(",",SUBSTITUTE(F76,LEFT(F76,SEARCH(",",F76)),""))),""),SEARCH(",",SUBSTITUTE(SUBSTITUTE(F76,LEFT(F76,SEARCH(",",F76)),""),LEFT(SUBSTITUTE(F76,LEFT(F76,SEARCH(",",F76)),""),SEARCH(",",SUBSTITUTE(F76,LEFT(F76,SEARCH(",",F76)),""))),""))))),LEFT(LEFT(LEFT(SUBSTITUTE(SUBSTITUTE(F76,LEFT(F76,SEARCH(",",F76)),""),LEFT(SUBSTITUTE(F76,LEFT(F76,SEARCH(",",F76)),""),SEARCH(",",SUBSTITUTE(F76,LEFT(F76,SEARCH(",",F76)),""))),""),SEARCH(",",SUBSTITUTE(SUBSTITUTE(F76,LEFT(F76,SEARCH(",",F76)),""),LEFT(SUBSTITUTE(F76,LEFT(F76,SEARCH(",",F76)),""),SEARCH(",",SUBSTITUTE(F76,LEFT(F76,SEARCH(",",F76)),""))),""))),SEARCH(")",LEFT(SUBSTITUTE(SUBSTITUTE(F76,LEFT(F76,SEARCH(",",F76)),""),LEFT(SUBSTITUTE(F76,LEFT(F76,SEARCH(",",F76)),""),SEARCH(",",SUBSTITUTE(F76,LEFT(F76,SEARCH(",",F76)),""))),""),SEARCH(",",SUBSTITUTE(SUBSTITUTE(F76,LEFT(F76,SEARCH(",",F76)),""),LEFT(SUBSTITUTE(F76,LEFT(F76,SEARCH(",",F76)),""),SEARCH(",",SUBSTITUTE(F76,LEFT(F76,SEARCH(",",F76)),""))),""))))),SEARCH("'",LEFT(LEFT(SUBSTITUTE(SUBSTITUTE(F76,LEFT(F76,SEARCH(",",F76)),""),LEFT(SUBSTITUTE(F76,LEFT(F76,SEARCH(",",F76)),""),SEARCH(",",SUBSTITUTE(F76,LEFT(F76,SEARCH(",",F76)),""))),""),SEARCH(",",SUBSTITUTE(SUBSTITUTE(F76,LEFT(F76,SEARCH(",",F76)),""),LEFT(SUBSTITUTE(F76,LEFT(F76,SEARCH(",",F76)),""),SEARCH(",",SUBSTITUTE(F76,LEFT(F76,SEARCH(",",F76)),""))),""))),SEARCH(")",LEFT(SUBSTITUTE(SUBSTITUTE(F76,LEFT(F76,SEARCH(",",F76)),""),LEFT(SUBSTITUTE(F76,LEFT(F76,SEARCH(",",F76)),""),SEARCH(",",SUBSTITUTE(F76,LEFT(F76,SEARCH(",",F76)),""))),""),SEARCH(",",SUBSTITUTE(SUBSTITUTE(F76,LEFT(F76,SEARCH(",",F76)),""),LEFT(SUBSTITUTE(F76,LEFT(F76,SEARCH(",",F76)),""),SEARCH(",",SUBSTITUTE(F76,LEFT(F76,SEARCH(",",F76)),""))),""))))))),""),")",""),VLOOKUP(K76,Breachs!B:D,3,FALSE)),IF(ISNUMBER(FIND(")",K76)),"20"&amp;SUBSTITUTE(SUBSTITUTE(LEFT(SUBSTITUTE(SUBSTITUTE(F76,LEFT(F76,SEARCH(",",F76)),""),LEFT(SUBSTITUTE(F76,LEFT(F76,SEARCH(",",F76)),""),SEARCH(",",SUBSTITUTE(F76,LEFT(F76,SEARCH(",",F76)),""))),""),SEARCH(")",SUBSTITUTE(SUBSTITUTE(F76,LEFT(F76,SEARCH(",",F76)),""),LEFT(SUBSTITUTE(F76,LEFT(F76,SEARCH(",",F76)),""),SEARCH(",",SUBSTITUTE(F76,LEFT(F76,SEARCH(",",F76)),""))),""))),LEFT(LEFT(SUBSTITUTE(SUBSTITUTE(F76,LEFT(F76,SEARCH(",",F76)),""),LEFT(SUBSTITUTE(F76,LEFT(F76,SEARCH(",",F76)),""),SEARCH(",",SUBSTITUTE(F76,LEFT(F76,SEARCH(",",F76)),""))),""),SEARCH(")",SUBSTITUTE(SUBSTITUTE(F76,LEFT(F76,SEARCH(",",F76)),""),LEFT(SUBSTITUTE(F76,LEFT(F76,SEARCH(",",F76)),""),SEARCH(",",SUBSTITUTE(F76,LEFT(F76,SEARCH(",",F76)),""))),""))),SEARCH("'",LEFT(SUBSTITUTE(SUBSTITUTE(F76,LEFT(F76,SEARCH(",",F76)),""),LEFT(SUBSTITUTE(F76,LEFT(F76,SEARCH(",",F76)),""),SEARCH(",",SUBSTITUTE(F76,LEFT(F76,SEARCH(",",F76)),""))),""),SEARCH(")",SUBSTITUTE(SUBSTITUTE(F76,LEFT(F76,SEARCH(",",F76)),""),LEFT(SUBSTITUTE(F76,LEFT(F76,SEARCH(",",F76)),""),SEARCH(",",SUBSTITUTE(F76,LEFT(F76,SEARCH(",",F76)),""))),""))))),""),")",""),VLOOKUP(K76,Breachs!B:D,3,FALSE))))</f>
        <v/>
      </c>
      <c r="Q76" s="108" t="str">
        <f>IF(G76&lt;4,"",IF(G76&gt;4,IF(ISNUMBER(FIND(")",L76)),"20"&amp;SUBSTITUTE(SUBSTITUTE(LEFT(SUBSTITUTE(SUBSTITUTE(SUBSTITUTE(L76,LEFT(L76,SEARCH(",",L76)),""),LEFT(SUBSTITUTE(L76,LEFT(L76,SEARCH(",",L76)),""),SEARCH(",",SUBSTITUTE(L76,LEFT(L76,SEARCH(",",L76)),""))),""),LEFT(SUBSTITUTE(SUBSTITUTE(L76,LEFT(L76,SEARCH(",",L76)),""),LEFT(SUBSTITUTE(L76,LEFT(L76,SEARCH(",",L76)),""),SEARCH(",",SUBSTITUTE(L76,LEFT(L76,SEARCH(",",L76)),""))),""),SEARCH(",",SUBSTITUTE(SUBSTITUTE(L76,LEFT(L76,SEARCH(",",L76)),""),LEFT(SUBSTITUTE(L76,LEFT(L76,SEARCH(",",L76)),""),SEARCH(",",SUBSTITUTE(L76,LEFT(L76,SEARCH(",",L76)),""))),""))),""),SEARCH(")",SUBSTITUTE(SUBSTITUTE(SUBSTITUTE(L76,LEFT(L76,SEARCH(",",L76)),""),LEFT(SUBSTITUTE(L76,LEFT(L76,SEARCH(",",L76)),""),SEARCH(",",SUBSTITUTE(L76,LEFT(L76,SEARCH(",",L76)),""))),""),LEFT(SUBSTITUTE(SUBSTITUTE(L76,LEFT(L76,SEARCH(",",L76)),""),LEFT(SUBSTITUTE(L76,LEFT(L76,SEARCH(",",L76)),""),SEARCH(",",SUBSTITUTE(L76,LEFT(L76,SEARCH(",",L76)),""))),""),SEARCH(",",SUBSTITUTE(SUBSTITUTE(L76,LEFT(L76,SEARCH(",",L76)),""),LEFT(SUBSTITUTE(L76,LEFT(L76,SEARCH(",",L76)),""),SEARCH(",",SUBSTITUTE(L76,LEFT(L76,SEARCH(",",L76)),""))),""))),""))),LEFT(LEFT(SUBSTITUTE(SUBSTITUTE(SUBSTITUTE(L76,LEFT(L76,SEARCH(",",L76)),""),LEFT(SUBSTITUTE(L76,LEFT(L76,SEARCH(",",L76)),""),SEARCH(",",SUBSTITUTE(L76,LEFT(L76,SEARCH(",",L76)),""))),""),LEFT(SUBSTITUTE(SUBSTITUTE(L76,LEFT(L76,SEARCH(",",L76)),""),LEFT(SUBSTITUTE(L76,LEFT(L76,SEARCH(",",L76)),""),SEARCH(",",SUBSTITUTE(L76,LEFT(L76,SEARCH(",",L76)),""))),""),SEARCH(",",SUBSTITUTE(SUBSTITUTE(L76,LEFT(L76,SEARCH(",",L76)),""),LEFT(SUBSTITUTE(L76,LEFT(L76,SEARCH(",",L76)),""),SEARCH(",",SUBSTITUTE(L76,LEFT(L76,SEARCH(",",L76)),""))),""))),""),SEARCH(")",SUBSTITUTE(SUBSTITUTE(SUBSTITUTE(L76,LEFT(L76,SEARCH(",",L76)),""),LEFT(SUBSTITUTE(L76,LEFT(L76,SEARCH(",",L76)),""),SEARCH(",",SUBSTITUTE(L76,LEFT(L76,SEARCH(",",L76)),""))),""),LEFT(SUBSTITUTE(SUBSTITUTE(L76,LEFT(L76,SEARCH(",",L76)),""),LEFT(SUBSTITUTE(L76,LEFT(L76,SEARCH(",",L76)),""),SEARCH(",",SUBSTITUTE(L76,LEFT(L76,SEARCH(",",L76)),""))),""),SEARCH(",",SUBSTITUTE(SUBSTITUTE(L76,LEFT(L76,SEARCH(",",L76)),""),LEFT(SUBSTITUTE(L76,LEFT(L76,SEARCH(",",L76)),""),SEARCH(",",SUBSTITUTE(L76,LEFT(L76,SEARCH(",",L76)),""))),""))),""))),SEARCH("'",LEFT(SUBSTITUTE(SUBSTITUTE(SUBSTITUTE(L76,LEFT(L76,SEARCH(",",L76)),""),LEFT(SUBSTITUTE(L76,LEFT(L76,SEARCH(",",L76)),""),SEARCH(",",SUBSTITUTE(L76,LEFT(L76,SEARCH(",",L76)),""))),""),LEFT(SUBSTITUTE(SUBSTITUTE(L76,LEFT(L76,SEARCH(",",L76)),""),LEFT(SUBSTITUTE(L76,LEFT(L76,SEARCH(",",L76)),""),SEARCH(",",SUBSTITUTE(L76,LEFT(L76,SEARCH(",",L76)),""))),""),SEARCH(",",SUBSTITUTE(SUBSTITUTE(L76,LEFT(L76,SEARCH(",",L76)),""),LEFT(SUBSTITUTE(L76,LEFT(L76,SEARCH(",",L76)),""),SEARCH(",",SUBSTITUTE(L76,LEFT(L76,SEARCH(",",L76)),""))),""))),""),SEARCH(")",SUBSTITUTE(SUBSTITUTE(SUBSTITUTE(L76,LEFT(L76,SEARCH(",",L76)),""),LEFT(SUBSTITUTE(L76,LEFT(L76,SEARCH(",",L76)),""),SEARCH(",",SUBSTITUTE(L76,LEFT(L76,SEARCH(",",L76)),""))),""),LEFT(SUBSTITUTE(SUBSTITUTE(L76,LEFT(L76,SEARCH(",",L76)),""),LEFT(SUBSTITUTE(L76,LEFT(L76,SEARCH(",",L76)),""),SEARCH(",",SUBSTITUTE(L76,LEFT(L76,SEARCH(",",L76)),""))),""),SEARCH(",",SUBSTITUTE(SUBSTITUTE(L76,LEFT(L76,SEARCH(",",L76)),""),LEFT(SUBSTITUTE(L76,LEFT(L76,SEARCH(",",L76)),""),SEARCH(",",SUBSTITUTE(L76,LEFT(L76,SEARCH(",",L76)),""))),""))),""))))),""),")",""),VLOOKUP(L76,Breachs!B:D,3,FALSE)),IF(ISNUMBER(FIND(")",L76)),"20"&amp;SUBSTITUTE(SUBSTITUTE(LEFT(SUBSTITUTE(SUBSTITUTE(SUBSTITUTE(L76,LEFT(L76,SEARCH(",",L76)),""),LEFT(SUBSTITUTE(L76,LEFT(L76,SEARCH(",",L76)),""),SEARCH(",",SUBSTITUTE(L76,LEFT(L76,SEARCH(",",L76)),""))),""),LEFT(SUBSTITUTE(SUBSTITUTE(L76,LEFT(L76,SEARCH(",",L76)),""),LEFT(SUBSTITUTE(L76,LEFT(L76,SEARCH(",",L76)),""),SEARCH(",",SUBSTITUTE(L76,LEFT(L76,SEARCH(",",L76)),""))),""),SEARCH(",",SUBSTITUTE(SUBSTITUTE(L76,LEFT(L76,SEARCH(",",L76)),""),LEFT(SUBSTITUTE(L76,LEFT(L76,SEARCH(",",L76)),""),SEARCH(",",SUBSTITUTE(L76,LEFT(L76,SEARCH(",",L76)),""))),""))),""),SEARCH(")",SUBSTITUTE(SUBSTITUTE(SUBSTITUTE(L76,LEFT(L76,SEARCH(",",L76)),""),LEFT(SUBSTITUTE(L76,LEFT(L76,SEARCH(",",L76)),""),SEARCH(",",SUBSTITUTE(L76,LEFT(L76,SEARCH(",",L76)),""))),""),LEFT(SUBSTITUTE(SUBSTITUTE(L76,LEFT(L76,SEARCH(",",L76)),""),LEFT(SUBSTITUTE(L76,LEFT(L76,SEARCH(",",L76)),""),SEARCH(",",SUBSTITUTE(L76,LEFT(L76,SEARCH(",",L76)),""))),""),SEARCH(",",SUBSTITUTE(SUBSTITUTE(L76,LEFT(L76,SEARCH(",",L76)),""),LEFT(SUBSTITUTE(L76,LEFT(L76,SEARCH(",",L76)),""),SEARCH(",",SUBSTITUTE(L76,LEFT(L76,SEARCH(",",L76)),""))),""))),""))),LEFT(LEFT(SUBSTITUTE(SUBSTITUTE(SUBSTITUTE(L76,LEFT(L76,SEARCH(",",L76)),""),LEFT(SUBSTITUTE(L76,LEFT(L76,SEARCH(",",L76)),""),SEARCH(",",SUBSTITUTE(L76,LEFT(L76,SEARCH(",",L76)),""))),""),LEFT(SUBSTITUTE(SUBSTITUTE(L76,LEFT(L76,SEARCH(",",L76)),""),LEFT(SUBSTITUTE(L76,LEFT(L76,SEARCH(",",L76)),""),SEARCH(",",SUBSTITUTE(L76,LEFT(L76,SEARCH(",",L76)),""))),""),SEARCH(",",SUBSTITUTE(SUBSTITUTE(L76,LEFT(L76,SEARCH(",",L76)),""),LEFT(SUBSTITUTE(L76,LEFT(L76,SEARCH(",",L76)),""),SEARCH(",",SUBSTITUTE(L76,LEFT(L76,SEARCH(",",L76)),""))),""))),""),SEARCH(")",SUBSTITUTE(SUBSTITUTE(SUBSTITUTE(L76,LEFT(L76,SEARCH(",",L76)),""),LEFT(SUBSTITUTE(L76,LEFT(L76,SEARCH(",",L76)),""),SEARCH(",",SUBSTITUTE(L76,LEFT(L76,SEARCH(",",L76)),""))),""),LEFT(SUBSTITUTE(SUBSTITUTE(L76,LEFT(L76,SEARCH(",",L76)),""),LEFT(SUBSTITUTE(L76,LEFT(L76,SEARCH(",",L76)),""),SEARCH(",",SUBSTITUTE(L76,LEFT(L76,SEARCH(",",L76)),""))),""),SEARCH(",",SUBSTITUTE(SUBSTITUTE(L76,LEFT(L76,SEARCH(",",L76)),""),LEFT(SUBSTITUTE(L76,LEFT(L76,SEARCH(",",L76)),""),SEARCH(",",SUBSTITUTE(L76,LEFT(L76,SEARCH(",",L76)),""))),""))),""))),SEARCH("'",LEFT(SUBSTITUTE(SUBSTITUTE(SUBSTITUTE(L76,LEFT(L76,SEARCH(",",L76)),""),LEFT(SUBSTITUTE(L76,LEFT(L76,SEARCH(",",L76)),""),SEARCH(",",SUBSTITUTE(L76,LEFT(L76,SEARCH(",",L76)),""))),""),LEFT(SUBSTITUTE(SUBSTITUTE(L76,LEFT(L76,SEARCH(",",L76)),""),LEFT(SUBSTITUTE(L76,LEFT(L76,SEARCH(",",L76)),""),SEARCH(",",SUBSTITUTE(L76,LEFT(L76,SEARCH(",",L76)),""))),""),SEARCH(",",SUBSTITUTE(SUBSTITUTE(L76,LEFT(L76,SEARCH(",",L76)),""),LEFT(SUBSTITUTE(L76,LEFT(L76,SEARCH(",",L76)),""),SEARCH(",",SUBSTITUTE(L76,LEFT(L76,SEARCH(",",L76)),""))),""))),""),SEARCH(")",SUBSTITUTE(SUBSTITUTE(SUBSTITUTE(L76,LEFT(L76,SEARCH(",",L76)),""),LEFT(SUBSTITUTE(L76,LEFT(L76,SEARCH(",",L76)),""),SEARCH(",",SUBSTITUTE(L76,LEFT(L76,SEARCH(",",L76)),""))),""),LEFT(SUBSTITUTE(SUBSTITUTE(L76,LEFT(L76,SEARCH(",",L76)),""),LEFT(SUBSTITUTE(L76,LEFT(L76,SEARCH(",",L76)),""),SEARCH(",",SUBSTITUTE(L76,LEFT(L76,SEARCH(",",L76)),""))),""),SEARCH(",",SUBSTITUTE(SUBSTITUTE(L76,LEFT(L76,SEARCH(",",L76)),""),LEFT(SUBSTITUTE(L76,LEFT(L76,SEARCH(",",L76)),""),SEARCH(",",SUBSTITUTE(L76,LEFT(L76,SEARCH(",",L76)),""))),""))),""))))),""),")",""),VLOOKUP(L76,Breachs!B:D,3,FALSE))))</f>
        <v/>
      </c>
      <c r="R76" s="108" t="str">
        <f>IF(G76=5,IF(ISNUMBER(FIND(")",M76)),"20"&amp;SUBSTITUTE(SUBSTITUTE(LEFT(SUBSTITUTE(SUBSTITUTE(SUBSTITUTE(S76,LEFT(S76,SEARCH(",",S76)),""),LEFT(SUBSTITUTE(S76,LEFT(S76,SEARCH(",",S76)),""),SEARCH(",",SUBSTITUTE(S76,LEFT(S76,SEARCH(",",S76)),""))),""),LEFT(SUBSTITUTE(SUBSTITUTE(S76,LEFT(S76,SEARCH(",",S76)),""),LEFT(SUBSTITUTE(S76,LEFT(S76,SEARCH(",",S76)),""),SEARCH(",",SUBSTITUTE(S76,LEFT(S76,SEARCH(",",S76)),""))),""),SEARCH(",",SUBSTITUTE(SUBSTITUTE(S76,LEFT(S76,SEARCH(",",S76)),""),LEFT(SUBSTITUTE(S76,LEFT(S76,SEARCH(",",S76)),""),SEARCH(",",SUBSTITUTE(S76,LEFT(S76,SEARCH(",",S76)),""))),""))),""),SEARCH(")",SUBSTITUTE(SUBSTITUTE(SUBSTITUTE(S76,LEFT(S76,SEARCH(",",S76)),""),LEFT(SUBSTITUTE(S76,LEFT(S76,SEARCH(",",S76)),""),SEARCH(",",SUBSTITUTE(S76,LEFT(S76,SEARCH(",",S76)),""))),""),LEFT(SUBSTITUTE(SUBSTITUTE(S76,LEFT(S76,SEARCH(",",S76)),""),LEFT(SUBSTITUTE(S76,LEFT(S76,SEARCH(",",S76)),""),SEARCH(",",SUBSTITUTE(S76,LEFT(S76,SEARCH(",",S76)),""))),""),SEARCH(",",SUBSTITUTE(SUBSTITUTE(S76,LEFT(S76,SEARCH(",",S76)),""),LEFT(SUBSTITUTE(S76,LEFT(S76,SEARCH(",",S76)),""),SEARCH(",",SUBSTITUTE(S76,LEFT(S76,SEARCH(",",S76)),""))),""))),""))),LEFT(LEFT(SUBSTITUTE(SUBSTITUTE(SUBSTITUTE(S76,LEFT(S76,SEARCH(",",S76)),""),LEFT(SUBSTITUTE(S76,LEFT(S76,SEARCH(",",S76)),""),SEARCH(",",SUBSTITUTE(S76,LEFT(S76,SEARCH(",",S76)),""))),""),LEFT(SUBSTITUTE(SUBSTITUTE(S76,LEFT(S76,SEARCH(",",S76)),""),LEFT(SUBSTITUTE(S76,LEFT(S76,SEARCH(",",S76)),""),SEARCH(",",SUBSTITUTE(S76,LEFT(S76,SEARCH(",",S76)),""))),""),SEARCH(",",SUBSTITUTE(SUBSTITUTE(S76,LEFT(S76,SEARCH(",",S76)),""),LEFT(SUBSTITUTE(S76,LEFT(S76,SEARCH(",",S76)),""),SEARCH(",",SUBSTITUTE(S76,LEFT(S76,SEARCH(",",S76)),""))),""))),""),SEARCH(")",SUBSTITUTE(SUBSTITUTE(SUBSTITUTE(S76,LEFT(S76,SEARCH(",",S76)),""),LEFT(SUBSTITUTE(S76,LEFT(S76,SEARCH(",",S76)),""),SEARCH(",",SUBSTITUTE(S76,LEFT(S76,SEARCH(",",S76)),""))),""),LEFT(SUBSTITUTE(SUBSTITUTE(S76,LEFT(S76,SEARCH(",",S76)),""),LEFT(SUBSTITUTE(S76,LEFT(S76,SEARCH(",",S76)),""),SEARCH(",",SUBSTITUTE(S76,LEFT(S76,SEARCH(",",S76)),""))),""),SEARCH(",",SUBSTITUTE(SUBSTITUTE(S76,LEFT(S76,SEARCH(",",S76)),""),LEFT(SUBSTITUTE(S76,LEFT(S76,SEARCH(",",S76)),""),SEARCH(",",SUBSTITUTE(S76,LEFT(S76,SEARCH(",",S76)),""))),""))),""))),SEARCH("'",LEFT(SUBSTITUTE(SUBSTITUTE(SUBSTITUTE(S76,LEFT(S76,SEARCH(",",S76)),""),LEFT(SUBSTITUTE(S76,LEFT(S76,SEARCH(",",S76)),""),SEARCH(",",SUBSTITUTE(S76,LEFT(S76,SEARCH(",",S76)),""))),""),LEFT(SUBSTITUTE(SUBSTITUTE(S76,LEFT(S76,SEARCH(",",S76)),""),LEFT(SUBSTITUTE(S76,LEFT(S76,SEARCH(",",S76)),""),SEARCH(",",SUBSTITUTE(S76,LEFT(S76,SEARCH(",",S76)),""))),""),SEARCH(",",SUBSTITUTE(SUBSTITUTE(S76,LEFT(S76,SEARCH(",",S76)),""),LEFT(SUBSTITUTE(S76,LEFT(S76,SEARCH(",",S76)),""),SEARCH(",",SUBSTITUTE(S76,LEFT(S76,SEARCH(",",S76)),""))),""))),""),SEARCH(")",SUBSTITUTE(SUBSTITUTE(SUBSTITUTE(S76,LEFT(S76,SEARCH(",",S76)),""),LEFT(SUBSTITUTE(S76,LEFT(S76,SEARCH(",",S76)),""),SEARCH(",",SUBSTITUTE(S76,LEFT(S76,SEARCH(",",S76)),""))),""),LEFT(SUBSTITUTE(SUBSTITUTE(S76,LEFT(S76,SEARCH(",",S76)),""),LEFT(SUBSTITUTE(S76,LEFT(S76,SEARCH(",",S76)),""),SEARCH(",",SUBSTITUTE(S76,LEFT(S76,SEARCH(",",S76)),""))),""),SEARCH(",",SUBSTITUTE(SUBSTITUTE(S76,LEFT(S76,SEARCH(",",S76)),""),LEFT(SUBSTITUTE(S76,LEFT(S76,SEARCH(",",S76)),""),SEARCH(",",SUBSTITUTE(S76,LEFT(S76,SEARCH(",",S76)),""))),""))),""))))),""),")",""),VLOOKUP(M76,Breachs!B:D,3,FALSE)),"")</f>
        <v/>
      </c>
      <c r="S76" s="108" t="e">
        <f t="shared" si="22"/>
        <v>#VALUE!</v>
      </c>
      <c r="T76" s="108" t="str">
        <f>IF(F76="","",IF(ISNUMBER(FIND("'",I76)),VLOOKUP(SUBSTITUTE(RIGHT(LEFT(I76,SEARCH("'",I76)),5)," '",""),Breachs!P:Q,2,FALSE),VLOOKUP(I76,Breachs!B:D,2,FALSE)))</f>
        <v>Outubro</v>
      </c>
      <c r="U76" s="108" t="str">
        <f>IF(G76&lt;2,"",IF(ISNUMBER(FIND("'",J76)),VLOOKUP(SUBSTITUTE(RIGHT(LEFT(J76,SEARCH("'",J76)),5)," '",""),Breachs!P:Q,2,FALSE),VLOOKUP(J76,Breachs!B:D,2,FALSE)))</f>
        <v/>
      </c>
      <c r="V76" s="107" t="str">
        <f>IF(G76&lt;3,"",IF(ISNUMBER(FIND("'",K76)),VLOOKUP(SUBSTITUTE(RIGHT(LEFT(K76,SEARCH("'",K76)),5)," '",""),Breachs!P:Q,2,FALSE),VLOOKUP(K76,Breachs!B:D,2,FALSE)))</f>
        <v/>
      </c>
      <c r="W76" s="107" t="str">
        <f>IF(G76&lt;4,"",IF(ISNUMBER(FIND("'",L76)),VLOOKUP(SUBSTITUTE(RIGHT(LEFT(L76,SEARCH("'",L76)),5)," '",""),Breachs!P:Q,2,FALSE),VLOOKUP(L76,Breachs!B:D,2,FALSE)))</f>
        <v/>
      </c>
      <c r="X76" s="107" t="str">
        <f>IF(G76&lt;5,"",IF(ISNUMBER(FIND("'",M76)),VLOOKUP(SUBSTITUTE(RIGHT(LEFT(M76,SEARCH("'",M76)),5)," '",""),Breachs!P:Q,2,FALSE),VLOOKUP(M76,Breachs!B:D,2,FALSE)))</f>
        <v/>
      </c>
      <c r="Y76" s="34" t="str">
        <f>IFERROR(VLOOKUP(B76,BGU!A:B,2),"")</f>
        <v>JUAREZ DAGOSTINI</v>
      </c>
      <c r="Z76" s="34" t="str">
        <f>TEXT(IFERROR(VLOOKUP(B76,BGU!A:C,3),""),"0000-000-000-0000")</f>
        <v>0010-058-071-1200</v>
      </c>
      <c r="AA76" s="34" t="str">
        <f t="shared" si="23"/>
        <v>0010</v>
      </c>
      <c r="AB76" s="34" t="str">
        <f>IFERROR(VLOOKUP(B76,BGU!A:F,6),"")</f>
        <v>00011</v>
      </c>
      <c r="AC76" s="34" t="str">
        <f>IFERROR(VLOOKUP(B76,BGU!A:G,7),"")</f>
        <v>ANALISTA</v>
      </c>
      <c r="AD76" s="34" t="str">
        <f t="shared" si="24"/>
        <v>058</v>
      </c>
    </row>
    <row r="77" spans="1:30" ht="15" customHeight="1" x14ac:dyDescent="0.25">
      <c r="A77" s="33" t="s">
        <v>333</v>
      </c>
      <c r="B77" s="34" t="s">
        <v>316</v>
      </c>
      <c r="C77" s="33" t="s">
        <v>159</v>
      </c>
      <c r="D77" s="34"/>
      <c r="E77" s="34"/>
      <c r="F77" s="33" t="s">
        <v>3</v>
      </c>
      <c r="G77" s="31">
        <f t="shared" si="18"/>
        <v>1</v>
      </c>
      <c r="H77" s="31" t="b">
        <f t="shared" si="25"/>
        <v>0</v>
      </c>
      <c r="I77" s="105" t="str">
        <f t="shared" si="26"/>
        <v>LinkedIn</v>
      </c>
      <c r="J77" s="105" t="str">
        <f t="shared" si="27"/>
        <v/>
      </c>
      <c r="K77" s="106" t="str">
        <f t="shared" si="19"/>
        <v/>
      </c>
      <c r="L77" s="106" t="str">
        <f t="shared" si="20"/>
        <v/>
      </c>
      <c r="M77" s="105" t="str">
        <f t="shared" si="21"/>
        <v/>
      </c>
      <c r="N77" s="107">
        <f>IF(F77="","",IF(ISNUMBER(FIND(")",I77)),"20"&amp;SUBSTITUTE(RIGHT(SUBSTITUTE(LEFT(F77,SEARCH(")",F77)),LEFT(LEFT(F77,SEARCH(")",F77)),SEARCH("(",LEFT(F77,SEARCH(")",F77)))),""),3),")",""),VLOOKUP(I77,Breachs!B:D,3,FALSE)))</f>
        <v>2016</v>
      </c>
      <c r="O77" s="108" t="str">
        <f>IF(G77&lt;2,"",IF(G77&gt;2,IF(ISNUMBER(FIND(")",J77)),"20"&amp;SUBSTITUTE(SUBSTITUTE(LEFT(LEFT(SUBSTITUTE(F77,LEFT(F77,SEARCH(",",F77)),""),SEARCH(",",SUBSTITUTE(F77,LEFT(F77,SEARCH(",",F77)),""))),SEARCH(")",LEFT(SUBSTITUTE(F77,LEFT(F77,SEARCH(",",F77)),""),SEARCH(",",SUBSTITUTE(F77,LEFT(F77,SEARCH(",",F77)),""))))),LEFT(LEFT(LEFT(SUBSTITUTE(F77,LEFT(F77,SEARCH(",",F77)),""),SEARCH(",",SUBSTITUTE(F77,LEFT(F77,SEARCH(",",F77)),""))),SEARCH(")",LEFT(SUBSTITUTE(F77,LEFT(F77,SEARCH(",",F77)),""),SEARCH(",",SUBSTITUTE(F77,LEFT(F77,SEARCH(",",F77)),""))))),SEARCH("'",LEFT(LEFT(SUBSTITUTE(F77,LEFT(F77,SEARCH(",",F77)),""),SEARCH(",",SUBSTITUTE(F77,LEFT(F77,SEARCH(",",F77)),""))),SEARCH(")",LEFT(SUBSTITUTE(F77,LEFT(F77,SEARCH(",",F77)),""),SEARCH(",",SUBSTITUTE(F77,LEFT(F77,SEARCH(",",F77)),""))))))),""),")",""),VLOOKUP(J77,Breachs!B:D,3,FALSE)),IF(ISNUMBER(FIND(")",J77)),"20"&amp;SUBSTITUTE(LEFT(SUBSTITUTE(SUBSTITUTE(F77,LEFT(F77,SEARCH(",",F77)),""),LEFT(SUBSTITUTE(F77,LEFT(F77,SEARCH(",",F77)),""),SEARCH("'",SUBSTITUTE(F77,LEFT(F77,SEARCH(",",F77)),""))),""),SEARCH(")",SUBSTITUTE(SUBSTITUTE(F77,LEFT(F77,SEARCH(",",F77)),""),LEFT(SUBSTITUTE(F77,LEFT(F77,SEARCH(",",F77)),""),SEARCH("'",SUBSTITUTE(F77,LEFT(F77,SEARCH(",",F77)),""))),""))),")",""),VLOOKUP(J77,Breachs!B:D,3,FALSE))))</f>
        <v/>
      </c>
      <c r="P77" s="108" t="str">
        <f>IF(G77&lt;3,"",IF(G77&gt;3,IF(ISNUMBER(FIND(")",K77)),"20"&amp;SUBSTITUTE(SUBSTITUTE(LEFT(LEFT(SUBSTITUTE(SUBSTITUTE(F77,LEFT(F77,SEARCH(",",F77)),""),LEFT(SUBSTITUTE(F77,LEFT(F77,SEARCH(",",F77)),""),SEARCH(",",SUBSTITUTE(F77,LEFT(F77,SEARCH(",",F77)),""))),""),SEARCH(",",SUBSTITUTE(SUBSTITUTE(F77,LEFT(F77,SEARCH(",",F77)),""),LEFT(SUBSTITUTE(F77,LEFT(F77,SEARCH(",",F77)),""),SEARCH(",",SUBSTITUTE(F77,LEFT(F77,SEARCH(",",F77)),""))),""))),SEARCH(")",LEFT(SUBSTITUTE(SUBSTITUTE(F77,LEFT(F77,SEARCH(",",F77)),""),LEFT(SUBSTITUTE(F77,LEFT(F77,SEARCH(",",F77)),""),SEARCH(",",SUBSTITUTE(F77,LEFT(F77,SEARCH(",",F77)),""))),""),SEARCH(",",SUBSTITUTE(SUBSTITUTE(F77,LEFT(F77,SEARCH(",",F77)),""),LEFT(SUBSTITUTE(F77,LEFT(F77,SEARCH(",",F77)),""),SEARCH(",",SUBSTITUTE(F77,LEFT(F77,SEARCH(",",F77)),""))),""))))),LEFT(LEFT(LEFT(SUBSTITUTE(SUBSTITUTE(F77,LEFT(F77,SEARCH(",",F77)),""),LEFT(SUBSTITUTE(F77,LEFT(F77,SEARCH(",",F77)),""),SEARCH(",",SUBSTITUTE(F77,LEFT(F77,SEARCH(",",F77)),""))),""),SEARCH(",",SUBSTITUTE(SUBSTITUTE(F77,LEFT(F77,SEARCH(",",F77)),""),LEFT(SUBSTITUTE(F77,LEFT(F77,SEARCH(",",F77)),""),SEARCH(",",SUBSTITUTE(F77,LEFT(F77,SEARCH(",",F77)),""))),""))),SEARCH(")",LEFT(SUBSTITUTE(SUBSTITUTE(F77,LEFT(F77,SEARCH(",",F77)),""),LEFT(SUBSTITUTE(F77,LEFT(F77,SEARCH(",",F77)),""),SEARCH(",",SUBSTITUTE(F77,LEFT(F77,SEARCH(",",F77)),""))),""),SEARCH(",",SUBSTITUTE(SUBSTITUTE(F77,LEFT(F77,SEARCH(",",F77)),""),LEFT(SUBSTITUTE(F77,LEFT(F77,SEARCH(",",F77)),""),SEARCH(",",SUBSTITUTE(F77,LEFT(F77,SEARCH(",",F77)),""))),""))))),SEARCH("'",LEFT(LEFT(SUBSTITUTE(SUBSTITUTE(F77,LEFT(F77,SEARCH(",",F77)),""),LEFT(SUBSTITUTE(F77,LEFT(F77,SEARCH(",",F77)),""),SEARCH(",",SUBSTITUTE(F77,LEFT(F77,SEARCH(",",F77)),""))),""),SEARCH(",",SUBSTITUTE(SUBSTITUTE(F77,LEFT(F77,SEARCH(",",F77)),""),LEFT(SUBSTITUTE(F77,LEFT(F77,SEARCH(",",F77)),""),SEARCH(",",SUBSTITUTE(F77,LEFT(F77,SEARCH(",",F77)),""))),""))),SEARCH(")",LEFT(SUBSTITUTE(SUBSTITUTE(F77,LEFT(F77,SEARCH(",",F77)),""),LEFT(SUBSTITUTE(F77,LEFT(F77,SEARCH(",",F77)),""),SEARCH(",",SUBSTITUTE(F77,LEFT(F77,SEARCH(",",F77)),""))),""),SEARCH(",",SUBSTITUTE(SUBSTITUTE(F77,LEFT(F77,SEARCH(",",F77)),""),LEFT(SUBSTITUTE(F77,LEFT(F77,SEARCH(",",F77)),""),SEARCH(",",SUBSTITUTE(F77,LEFT(F77,SEARCH(",",F77)),""))),""))))))),""),")",""),VLOOKUP(K77,Breachs!B:D,3,FALSE)),IF(ISNUMBER(FIND(")",K77)),"20"&amp;SUBSTITUTE(SUBSTITUTE(LEFT(SUBSTITUTE(SUBSTITUTE(F77,LEFT(F77,SEARCH(",",F77)),""),LEFT(SUBSTITUTE(F77,LEFT(F77,SEARCH(",",F77)),""),SEARCH(",",SUBSTITUTE(F77,LEFT(F77,SEARCH(",",F77)),""))),""),SEARCH(")",SUBSTITUTE(SUBSTITUTE(F77,LEFT(F77,SEARCH(",",F77)),""),LEFT(SUBSTITUTE(F77,LEFT(F77,SEARCH(",",F77)),""),SEARCH(",",SUBSTITUTE(F77,LEFT(F77,SEARCH(",",F77)),""))),""))),LEFT(LEFT(SUBSTITUTE(SUBSTITUTE(F77,LEFT(F77,SEARCH(",",F77)),""),LEFT(SUBSTITUTE(F77,LEFT(F77,SEARCH(",",F77)),""),SEARCH(",",SUBSTITUTE(F77,LEFT(F77,SEARCH(",",F77)),""))),""),SEARCH(")",SUBSTITUTE(SUBSTITUTE(F77,LEFT(F77,SEARCH(",",F77)),""),LEFT(SUBSTITUTE(F77,LEFT(F77,SEARCH(",",F77)),""),SEARCH(",",SUBSTITUTE(F77,LEFT(F77,SEARCH(",",F77)),""))),""))),SEARCH("'",LEFT(SUBSTITUTE(SUBSTITUTE(F77,LEFT(F77,SEARCH(",",F77)),""),LEFT(SUBSTITUTE(F77,LEFT(F77,SEARCH(",",F77)),""),SEARCH(",",SUBSTITUTE(F77,LEFT(F77,SEARCH(",",F77)),""))),""),SEARCH(")",SUBSTITUTE(SUBSTITUTE(F77,LEFT(F77,SEARCH(",",F77)),""),LEFT(SUBSTITUTE(F77,LEFT(F77,SEARCH(",",F77)),""),SEARCH(",",SUBSTITUTE(F77,LEFT(F77,SEARCH(",",F77)),""))),""))))),""),")",""),VLOOKUP(K77,Breachs!B:D,3,FALSE))))</f>
        <v/>
      </c>
      <c r="Q77" s="108" t="str">
        <f>IF(G77&lt;4,"",IF(G77&gt;4,IF(ISNUMBER(FIND(")",L77)),"20"&amp;SUBSTITUTE(SUBSTITUTE(LEFT(SUBSTITUTE(SUBSTITUTE(SUBSTITUTE(L77,LEFT(L77,SEARCH(",",L77)),""),LEFT(SUBSTITUTE(L77,LEFT(L77,SEARCH(",",L77)),""),SEARCH(",",SUBSTITUTE(L77,LEFT(L77,SEARCH(",",L77)),""))),""),LEFT(SUBSTITUTE(SUBSTITUTE(L77,LEFT(L77,SEARCH(",",L77)),""),LEFT(SUBSTITUTE(L77,LEFT(L77,SEARCH(",",L77)),""),SEARCH(",",SUBSTITUTE(L77,LEFT(L77,SEARCH(",",L77)),""))),""),SEARCH(",",SUBSTITUTE(SUBSTITUTE(L77,LEFT(L77,SEARCH(",",L77)),""),LEFT(SUBSTITUTE(L77,LEFT(L77,SEARCH(",",L77)),""),SEARCH(",",SUBSTITUTE(L77,LEFT(L77,SEARCH(",",L77)),""))),""))),""),SEARCH(")",SUBSTITUTE(SUBSTITUTE(SUBSTITUTE(L77,LEFT(L77,SEARCH(",",L77)),""),LEFT(SUBSTITUTE(L77,LEFT(L77,SEARCH(",",L77)),""),SEARCH(",",SUBSTITUTE(L77,LEFT(L77,SEARCH(",",L77)),""))),""),LEFT(SUBSTITUTE(SUBSTITUTE(L77,LEFT(L77,SEARCH(",",L77)),""),LEFT(SUBSTITUTE(L77,LEFT(L77,SEARCH(",",L77)),""),SEARCH(",",SUBSTITUTE(L77,LEFT(L77,SEARCH(",",L77)),""))),""),SEARCH(",",SUBSTITUTE(SUBSTITUTE(L77,LEFT(L77,SEARCH(",",L77)),""),LEFT(SUBSTITUTE(L77,LEFT(L77,SEARCH(",",L77)),""),SEARCH(",",SUBSTITUTE(L77,LEFT(L77,SEARCH(",",L77)),""))),""))),""))),LEFT(LEFT(SUBSTITUTE(SUBSTITUTE(SUBSTITUTE(L77,LEFT(L77,SEARCH(",",L77)),""),LEFT(SUBSTITUTE(L77,LEFT(L77,SEARCH(",",L77)),""),SEARCH(",",SUBSTITUTE(L77,LEFT(L77,SEARCH(",",L77)),""))),""),LEFT(SUBSTITUTE(SUBSTITUTE(L77,LEFT(L77,SEARCH(",",L77)),""),LEFT(SUBSTITUTE(L77,LEFT(L77,SEARCH(",",L77)),""),SEARCH(",",SUBSTITUTE(L77,LEFT(L77,SEARCH(",",L77)),""))),""),SEARCH(",",SUBSTITUTE(SUBSTITUTE(L77,LEFT(L77,SEARCH(",",L77)),""),LEFT(SUBSTITUTE(L77,LEFT(L77,SEARCH(",",L77)),""),SEARCH(",",SUBSTITUTE(L77,LEFT(L77,SEARCH(",",L77)),""))),""))),""),SEARCH(")",SUBSTITUTE(SUBSTITUTE(SUBSTITUTE(L77,LEFT(L77,SEARCH(",",L77)),""),LEFT(SUBSTITUTE(L77,LEFT(L77,SEARCH(",",L77)),""),SEARCH(",",SUBSTITUTE(L77,LEFT(L77,SEARCH(",",L77)),""))),""),LEFT(SUBSTITUTE(SUBSTITUTE(L77,LEFT(L77,SEARCH(",",L77)),""),LEFT(SUBSTITUTE(L77,LEFT(L77,SEARCH(",",L77)),""),SEARCH(",",SUBSTITUTE(L77,LEFT(L77,SEARCH(",",L77)),""))),""),SEARCH(",",SUBSTITUTE(SUBSTITUTE(L77,LEFT(L77,SEARCH(",",L77)),""),LEFT(SUBSTITUTE(L77,LEFT(L77,SEARCH(",",L77)),""),SEARCH(",",SUBSTITUTE(L77,LEFT(L77,SEARCH(",",L77)),""))),""))),""))),SEARCH("'",LEFT(SUBSTITUTE(SUBSTITUTE(SUBSTITUTE(L77,LEFT(L77,SEARCH(",",L77)),""),LEFT(SUBSTITUTE(L77,LEFT(L77,SEARCH(",",L77)),""),SEARCH(",",SUBSTITUTE(L77,LEFT(L77,SEARCH(",",L77)),""))),""),LEFT(SUBSTITUTE(SUBSTITUTE(L77,LEFT(L77,SEARCH(",",L77)),""),LEFT(SUBSTITUTE(L77,LEFT(L77,SEARCH(",",L77)),""),SEARCH(",",SUBSTITUTE(L77,LEFT(L77,SEARCH(",",L77)),""))),""),SEARCH(",",SUBSTITUTE(SUBSTITUTE(L77,LEFT(L77,SEARCH(",",L77)),""),LEFT(SUBSTITUTE(L77,LEFT(L77,SEARCH(",",L77)),""),SEARCH(",",SUBSTITUTE(L77,LEFT(L77,SEARCH(",",L77)),""))),""))),""),SEARCH(")",SUBSTITUTE(SUBSTITUTE(SUBSTITUTE(L77,LEFT(L77,SEARCH(",",L77)),""),LEFT(SUBSTITUTE(L77,LEFT(L77,SEARCH(",",L77)),""),SEARCH(",",SUBSTITUTE(L77,LEFT(L77,SEARCH(",",L77)),""))),""),LEFT(SUBSTITUTE(SUBSTITUTE(L77,LEFT(L77,SEARCH(",",L77)),""),LEFT(SUBSTITUTE(L77,LEFT(L77,SEARCH(",",L77)),""),SEARCH(",",SUBSTITUTE(L77,LEFT(L77,SEARCH(",",L77)),""))),""),SEARCH(",",SUBSTITUTE(SUBSTITUTE(L77,LEFT(L77,SEARCH(",",L77)),""),LEFT(SUBSTITUTE(L77,LEFT(L77,SEARCH(",",L77)),""),SEARCH(",",SUBSTITUTE(L77,LEFT(L77,SEARCH(",",L77)),""))),""))),""))))),""),")",""),VLOOKUP(L77,Breachs!B:D,3,FALSE)),IF(ISNUMBER(FIND(")",L77)),"20"&amp;SUBSTITUTE(SUBSTITUTE(LEFT(SUBSTITUTE(SUBSTITUTE(SUBSTITUTE(L77,LEFT(L77,SEARCH(",",L77)),""),LEFT(SUBSTITUTE(L77,LEFT(L77,SEARCH(",",L77)),""),SEARCH(",",SUBSTITUTE(L77,LEFT(L77,SEARCH(",",L77)),""))),""),LEFT(SUBSTITUTE(SUBSTITUTE(L77,LEFT(L77,SEARCH(",",L77)),""),LEFT(SUBSTITUTE(L77,LEFT(L77,SEARCH(",",L77)),""),SEARCH(",",SUBSTITUTE(L77,LEFT(L77,SEARCH(",",L77)),""))),""),SEARCH(",",SUBSTITUTE(SUBSTITUTE(L77,LEFT(L77,SEARCH(",",L77)),""),LEFT(SUBSTITUTE(L77,LEFT(L77,SEARCH(",",L77)),""),SEARCH(",",SUBSTITUTE(L77,LEFT(L77,SEARCH(",",L77)),""))),""))),""),SEARCH(")",SUBSTITUTE(SUBSTITUTE(SUBSTITUTE(L77,LEFT(L77,SEARCH(",",L77)),""),LEFT(SUBSTITUTE(L77,LEFT(L77,SEARCH(",",L77)),""),SEARCH(",",SUBSTITUTE(L77,LEFT(L77,SEARCH(",",L77)),""))),""),LEFT(SUBSTITUTE(SUBSTITUTE(L77,LEFT(L77,SEARCH(",",L77)),""),LEFT(SUBSTITUTE(L77,LEFT(L77,SEARCH(",",L77)),""),SEARCH(",",SUBSTITUTE(L77,LEFT(L77,SEARCH(",",L77)),""))),""),SEARCH(",",SUBSTITUTE(SUBSTITUTE(L77,LEFT(L77,SEARCH(",",L77)),""),LEFT(SUBSTITUTE(L77,LEFT(L77,SEARCH(",",L77)),""),SEARCH(",",SUBSTITUTE(L77,LEFT(L77,SEARCH(",",L77)),""))),""))),""))),LEFT(LEFT(SUBSTITUTE(SUBSTITUTE(SUBSTITUTE(L77,LEFT(L77,SEARCH(",",L77)),""),LEFT(SUBSTITUTE(L77,LEFT(L77,SEARCH(",",L77)),""),SEARCH(",",SUBSTITUTE(L77,LEFT(L77,SEARCH(",",L77)),""))),""),LEFT(SUBSTITUTE(SUBSTITUTE(L77,LEFT(L77,SEARCH(",",L77)),""),LEFT(SUBSTITUTE(L77,LEFT(L77,SEARCH(",",L77)),""),SEARCH(",",SUBSTITUTE(L77,LEFT(L77,SEARCH(",",L77)),""))),""),SEARCH(",",SUBSTITUTE(SUBSTITUTE(L77,LEFT(L77,SEARCH(",",L77)),""),LEFT(SUBSTITUTE(L77,LEFT(L77,SEARCH(",",L77)),""),SEARCH(",",SUBSTITUTE(L77,LEFT(L77,SEARCH(",",L77)),""))),""))),""),SEARCH(")",SUBSTITUTE(SUBSTITUTE(SUBSTITUTE(L77,LEFT(L77,SEARCH(",",L77)),""),LEFT(SUBSTITUTE(L77,LEFT(L77,SEARCH(",",L77)),""),SEARCH(",",SUBSTITUTE(L77,LEFT(L77,SEARCH(",",L77)),""))),""),LEFT(SUBSTITUTE(SUBSTITUTE(L77,LEFT(L77,SEARCH(",",L77)),""),LEFT(SUBSTITUTE(L77,LEFT(L77,SEARCH(",",L77)),""),SEARCH(",",SUBSTITUTE(L77,LEFT(L77,SEARCH(",",L77)),""))),""),SEARCH(",",SUBSTITUTE(SUBSTITUTE(L77,LEFT(L77,SEARCH(",",L77)),""),LEFT(SUBSTITUTE(L77,LEFT(L77,SEARCH(",",L77)),""),SEARCH(",",SUBSTITUTE(L77,LEFT(L77,SEARCH(",",L77)),""))),""))),""))),SEARCH("'",LEFT(SUBSTITUTE(SUBSTITUTE(SUBSTITUTE(L77,LEFT(L77,SEARCH(",",L77)),""),LEFT(SUBSTITUTE(L77,LEFT(L77,SEARCH(",",L77)),""),SEARCH(",",SUBSTITUTE(L77,LEFT(L77,SEARCH(",",L77)),""))),""),LEFT(SUBSTITUTE(SUBSTITUTE(L77,LEFT(L77,SEARCH(",",L77)),""),LEFT(SUBSTITUTE(L77,LEFT(L77,SEARCH(",",L77)),""),SEARCH(",",SUBSTITUTE(L77,LEFT(L77,SEARCH(",",L77)),""))),""),SEARCH(",",SUBSTITUTE(SUBSTITUTE(L77,LEFT(L77,SEARCH(",",L77)),""),LEFT(SUBSTITUTE(L77,LEFT(L77,SEARCH(",",L77)),""),SEARCH(",",SUBSTITUTE(L77,LEFT(L77,SEARCH(",",L77)),""))),""))),""),SEARCH(")",SUBSTITUTE(SUBSTITUTE(SUBSTITUTE(L77,LEFT(L77,SEARCH(",",L77)),""),LEFT(SUBSTITUTE(L77,LEFT(L77,SEARCH(",",L77)),""),SEARCH(",",SUBSTITUTE(L77,LEFT(L77,SEARCH(",",L77)),""))),""),LEFT(SUBSTITUTE(SUBSTITUTE(L77,LEFT(L77,SEARCH(",",L77)),""),LEFT(SUBSTITUTE(L77,LEFT(L77,SEARCH(",",L77)),""),SEARCH(",",SUBSTITUTE(L77,LEFT(L77,SEARCH(",",L77)),""))),""),SEARCH(",",SUBSTITUTE(SUBSTITUTE(L77,LEFT(L77,SEARCH(",",L77)),""),LEFT(SUBSTITUTE(L77,LEFT(L77,SEARCH(",",L77)),""),SEARCH(",",SUBSTITUTE(L77,LEFT(L77,SEARCH(",",L77)),""))),""))),""))))),""),")",""),VLOOKUP(L77,Breachs!B:D,3,FALSE))))</f>
        <v/>
      </c>
      <c r="R77" s="108" t="str">
        <f>IF(G77=5,IF(ISNUMBER(FIND(")",M77)),"20"&amp;SUBSTITUTE(SUBSTITUTE(LEFT(SUBSTITUTE(SUBSTITUTE(SUBSTITUTE(S77,LEFT(S77,SEARCH(",",S77)),""),LEFT(SUBSTITUTE(S77,LEFT(S77,SEARCH(",",S77)),""),SEARCH(",",SUBSTITUTE(S77,LEFT(S77,SEARCH(",",S77)),""))),""),LEFT(SUBSTITUTE(SUBSTITUTE(S77,LEFT(S77,SEARCH(",",S77)),""),LEFT(SUBSTITUTE(S77,LEFT(S77,SEARCH(",",S77)),""),SEARCH(",",SUBSTITUTE(S77,LEFT(S77,SEARCH(",",S77)),""))),""),SEARCH(",",SUBSTITUTE(SUBSTITUTE(S77,LEFT(S77,SEARCH(",",S77)),""),LEFT(SUBSTITUTE(S77,LEFT(S77,SEARCH(",",S77)),""),SEARCH(",",SUBSTITUTE(S77,LEFT(S77,SEARCH(",",S77)),""))),""))),""),SEARCH(")",SUBSTITUTE(SUBSTITUTE(SUBSTITUTE(S77,LEFT(S77,SEARCH(",",S77)),""),LEFT(SUBSTITUTE(S77,LEFT(S77,SEARCH(",",S77)),""),SEARCH(",",SUBSTITUTE(S77,LEFT(S77,SEARCH(",",S77)),""))),""),LEFT(SUBSTITUTE(SUBSTITUTE(S77,LEFT(S77,SEARCH(",",S77)),""),LEFT(SUBSTITUTE(S77,LEFT(S77,SEARCH(",",S77)),""),SEARCH(",",SUBSTITUTE(S77,LEFT(S77,SEARCH(",",S77)),""))),""),SEARCH(",",SUBSTITUTE(SUBSTITUTE(S77,LEFT(S77,SEARCH(",",S77)),""),LEFT(SUBSTITUTE(S77,LEFT(S77,SEARCH(",",S77)),""),SEARCH(",",SUBSTITUTE(S77,LEFT(S77,SEARCH(",",S77)),""))),""))),""))),LEFT(LEFT(SUBSTITUTE(SUBSTITUTE(SUBSTITUTE(S77,LEFT(S77,SEARCH(",",S77)),""),LEFT(SUBSTITUTE(S77,LEFT(S77,SEARCH(",",S77)),""),SEARCH(",",SUBSTITUTE(S77,LEFT(S77,SEARCH(",",S77)),""))),""),LEFT(SUBSTITUTE(SUBSTITUTE(S77,LEFT(S77,SEARCH(",",S77)),""),LEFT(SUBSTITUTE(S77,LEFT(S77,SEARCH(",",S77)),""),SEARCH(",",SUBSTITUTE(S77,LEFT(S77,SEARCH(",",S77)),""))),""),SEARCH(",",SUBSTITUTE(SUBSTITUTE(S77,LEFT(S77,SEARCH(",",S77)),""),LEFT(SUBSTITUTE(S77,LEFT(S77,SEARCH(",",S77)),""),SEARCH(",",SUBSTITUTE(S77,LEFT(S77,SEARCH(",",S77)),""))),""))),""),SEARCH(")",SUBSTITUTE(SUBSTITUTE(SUBSTITUTE(S77,LEFT(S77,SEARCH(",",S77)),""),LEFT(SUBSTITUTE(S77,LEFT(S77,SEARCH(",",S77)),""),SEARCH(",",SUBSTITUTE(S77,LEFT(S77,SEARCH(",",S77)),""))),""),LEFT(SUBSTITUTE(SUBSTITUTE(S77,LEFT(S77,SEARCH(",",S77)),""),LEFT(SUBSTITUTE(S77,LEFT(S77,SEARCH(",",S77)),""),SEARCH(",",SUBSTITUTE(S77,LEFT(S77,SEARCH(",",S77)),""))),""),SEARCH(",",SUBSTITUTE(SUBSTITUTE(S77,LEFT(S77,SEARCH(",",S77)),""),LEFT(SUBSTITUTE(S77,LEFT(S77,SEARCH(",",S77)),""),SEARCH(",",SUBSTITUTE(S77,LEFT(S77,SEARCH(",",S77)),""))),""))),""))),SEARCH("'",LEFT(SUBSTITUTE(SUBSTITUTE(SUBSTITUTE(S77,LEFT(S77,SEARCH(",",S77)),""),LEFT(SUBSTITUTE(S77,LEFT(S77,SEARCH(",",S77)),""),SEARCH(",",SUBSTITUTE(S77,LEFT(S77,SEARCH(",",S77)),""))),""),LEFT(SUBSTITUTE(SUBSTITUTE(S77,LEFT(S77,SEARCH(",",S77)),""),LEFT(SUBSTITUTE(S77,LEFT(S77,SEARCH(",",S77)),""),SEARCH(",",SUBSTITUTE(S77,LEFT(S77,SEARCH(",",S77)),""))),""),SEARCH(",",SUBSTITUTE(SUBSTITUTE(S77,LEFT(S77,SEARCH(",",S77)),""),LEFT(SUBSTITUTE(S77,LEFT(S77,SEARCH(",",S77)),""),SEARCH(",",SUBSTITUTE(S77,LEFT(S77,SEARCH(",",S77)),""))),""))),""),SEARCH(")",SUBSTITUTE(SUBSTITUTE(SUBSTITUTE(S77,LEFT(S77,SEARCH(",",S77)),""),LEFT(SUBSTITUTE(S77,LEFT(S77,SEARCH(",",S77)),""),SEARCH(",",SUBSTITUTE(S77,LEFT(S77,SEARCH(",",S77)),""))),""),LEFT(SUBSTITUTE(SUBSTITUTE(S77,LEFT(S77,SEARCH(",",S77)),""),LEFT(SUBSTITUTE(S77,LEFT(S77,SEARCH(",",S77)),""),SEARCH(",",SUBSTITUTE(S77,LEFT(S77,SEARCH(",",S77)),""))),""),SEARCH(",",SUBSTITUTE(SUBSTITUTE(S77,LEFT(S77,SEARCH(",",S77)),""),LEFT(SUBSTITUTE(S77,LEFT(S77,SEARCH(",",S77)),""),SEARCH(",",SUBSTITUTE(S77,LEFT(S77,SEARCH(",",S77)),""))),""))),""))))),""),")",""),VLOOKUP(M77,Breachs!B:D,3,FALSE)),"")</f>
        <v/>
      </c>
      <c r="S77" s="108" t="e">
        <f t="shared" si="22"/>
        <v>#VALUE!</v>
      </c>
      <c r="T77" s="108" t="str">
        <f>IF(F77="","",IF(ISNUMBER(FIND("'",I77)),VLOOKUP(SUBSTITUTE(RIGHT(LEFT(I77,SEARCH("'",I77)),5)," '",""),Breachs!P:Q,2,FALSE),VLOOKUP(I77,Breachs!B:D,2,FALSE)))</f>
        <v>Maio</v>
      </c>
      <c r="U77" s="108" t="str">
        <f>IF(G77&lt;2,"",IF(ISNUMBER(FIND("'",J77)),VLOOKUP(SUBSTITUTE(RIGHT(LEFT(J77,SEARCH("'",J77)),5)," '",""),Breachs!P:Q,2,FALSE),VLOOKUP(J77,Breachs!B:D,2,FALSE)))</f>
        <v/>
      </c>
      <c r="V77" s="107" t="str">
        <f>IF(G77&lt;3,"",IF(ISNUMBER(FIND("'",K77)),VLOOKUP(SUBSTITUTE(RIGHT(LEFT(K77,SEARCH("'",K77)),5)," '",""),Breachs!P:Q,2,FALSE),VLOOKUP(K77,Breachs!B:D,2,FALSE)))</f>
        <v/>
      </c>
      <c r="W77" s="107" t="str">
        <f>IF(G77&lt;4,"",IF(ISNUMBER(FIND("'",L77)),VLOOKUP(SUBSTITUTE(RIGHT(LEFT(L77,SEARCH("'",L77)),5)," '",""),Breachs!P:Q,2,FALSE),VLOOKUP(L77,Breachs!B:D,2,FALSE)))</f>
        <v/>
      </c>
      <c r="X77" s="107" t="str">
        <f>IF(G77&lt;5,"",IF(ISNUMBER(FIND("'",M77)),VLOOKUP(SUBSTITUTE(RIGHT(LEFT(M77,SEARCH("'",M77)),5)," '",""),Breachs!P:Q,2,FALSE),VLOOKUP(M77,Breachs!B:D,2,FALSE)))</f>
        <v/>
      </c>
      <c r="Y77" s="34" t="str">
        <f>IFERROR(VLOOKUP(B77,BGU!A:B,2),"")</f>
        <v>VALERIA PEREIRA MELO</v>
      </c>
      <c r="Z77" s="34" t="str">
        <f>TEXT(IFERROR(VLOOKUP(B77,BGU!A:C,3),""),"0000-000-000-0000")</f>
        <v>0010-038-181-2400</v>
      </c>
      <c r="AA77" s="34" t="str">
        <f t="shared" si="23"/>
        <v>0010</v>
      </c>
      <c r="AB77" s="34" t="str">
        <f>IFERROR(VLOOKUP(B77,BGU!A:F,6),"")</f>
        <v>00011</v>
      </c>
      <c r="AC77" s="34" t="str">
        <f>IFERROR(VLOOKUP(B77,BGU!A:G,7),"")</f>
        <v>ANALISTA</v>
      </c>
      <c r="AD77" s="34" t="str">
        <f t="shared" si="24"/>
        <v>038</v>
      </c>
    </row>
    <row r="78" spans="1:30" ht="15" customHeight="1" x14ac:dyDescent="0.25">
      <c r="A78" s="33" t="s">
        <v>333</v>
      </c>
      <c r="B78" s="34" t="s">
        <v>328</v>
      </c>
      <c r="C78" s="33" t="s">
        <v>130</v>
      </c>
      <c r="D78" s="34"/>
      <c r="E78" s="34"/>
      <c r="F78" s="33" t="s">
        <v>22</v>
      </c>
      <c r="G78" s="31">
        <f t="shared" si="18"/>
        <v>1</v>
      </c>
      <c r="H78" s="31" t="b">
        <f t="shared" si="25"/>
        <v>0</v>
      </c>
      <c r="I78" s="105" t="str">
        <f t="shared" si="26"/>
        <v>Adobe</v>
      </c>
      <c r="J78" s="105" t="str">
        <f t="shared" si="27"/>
        <v/>
      </c>
      <c r="K78" s="106" t="str">
        <f t="shared" si="19"/>
        <v/>
      </c>
      <c r="L78" s="106" t="str">
        <f t="shared" si="20"/>
        <v/>
      </c>
      <c r="M78" s="105" t="str">
        <f t="shared" si="21"/>
        <v/>
      </c>
      <c r="N78" s="107">
        <f>IF(F78="","",IF(ISNUMBER(FIND(")",I78)),"20"&amp;SUBSTITUTE(RIGHT(SUBSTITUTE(LEFT(F78,SEARCH(")",F78)),LEFT(LEFT(F78,SEARCH(")",F78)),SEARCH("(",LEFT(F78,SEARCH(")",F78)))),""),3),")",""),VLOOKUP(I78,Breachs!B:D,3,FALSE)))</f>
        <v>2013</v>
      </c>
      <c r="O78" s="108" t="str">
        <f>IF(G78&lt;2,"",IF(G78&gt;2,IF(ISNUMBER(FIND(")",J78)),"20"&amp;SUBSTITUTE(SUBSTITUTE(LEFT(LEFT(SUBSTITUTE(F78,LEFT(F78,SEARCH(",",F78)),""),SEARCH(",",SUBSTITUTE(F78,LEFT(F78,SEARCH(",",F78)),""))),SEARCH(")",LEFT(SUBSTITUTE(F78,LEFT(F78,SEARCH(",",F78)),""),SEARCH(",",SUBSTITUTE(F78,LEFT(F78,SEARCH(",",F78)),""))))),LEFT(LEFT(LEFT(SUBSTITUTE(F78,LEFT(F78,SEARCH(",",F78)),""),SEARCH(",",SUBSTITUTE(F78,LEFT(F78,SEARCH(",",F78)),""))),SEARCH(")",LEFT(SUBSTITUTE(F78,LEFT(F78,SEARCH(",",F78)),""),SEARCH(",",SUBSTITUTE(F78,LEFT(F78,SEARCH(",",F78)),""))))),SEARCH("'",LEFT(LEFT(SUBSTITUTE(F78,LEFT(F78,SEARCH(",",F78)),""),SEARCH(",",SUBSTITUTE(F78,LEFT(F78,SEARCH(",",F78)),""))),SEARCH(")",LEFT(SUBSTITUTE(F78,LEFT(F78,SEARCH(",",F78)),""),SEARCH(",",SUBSTITUTE(F78,LEFT(F78,SEARCH(",",F78)),""))))))),""),")",""),VLOOKUP(J78,Breachs!B:D,3,FALSE)),IF(ISNUMBER(FIND(")",J78)),"20"&amp;SUBSTITUTE(LEFT(SUBSTITUTE(SUBSTITUTE(F78,LEFT(F78,SEARCH(",",F78)),""),LEFT(SUBSTITUTE(F78,LEFT(F78,SEARCH(",",F78)),""),SEARCH("'",SUBSTITUTE(F78,LEFT(F78,SEARCH(",",F78)),""))),""),SEARCH(")",SUBSTITUTE(SUBSTITUTE(F78,LEFT(F78,SEARCH(",",F78)),""),LEFT(SUBSTITUTE(F78,LEFT(F78,SEARCH(",",F78)),""),SEARCH("'",SUBSTITUTE(F78,LEFT(F78,SEARCH(",",F78)),""))),""))),")",""),VLOOKUP(J78,Breachs!B:D,3,FALSE))))</f>
        <v/>
      </c>
      <c r="P78" s="108" t="str">
        <f>IF(G78&lt;3,"",IF(G78&gt;3,IF(ISNUMBER(FIND(")",K78)),"20"&amp;SUBSTITUTE(SUBSTITUTE(LEFT(LEFT(SUBSTITUTE(SUBSTITUTE(F78,LEFT(F78,SEARCH(",",F78)),""),LEFT(SUBSTITUTE(F78,LEFT(F78,SEARCH(",",F78)),""),SEARCH(",",SUBSTITUTE(F78,LEFT(F78,SEARCH(",",F78)),""))),""),SEARCH(",",SUBSTITUTE(SUBSTITUTE(F78,LEFT(F78,SEARCH(",",F78)),""),LEFT(SUBSTITUTE(F78,LEFT(F78,SEARCH(",",F78)),""),SEARCH(",",SUBSTITUTE(F78,LEFT(F78,SEARCH(",",F78)),""))),""))),SEARCH(")",LEFT(SUBSTITUTE(SUBSTITUTE(F78,LEFT(F78,SEARCH(",",F78)),""),LEFT(SUBSTITUTE(F78,LEFT(F78,SEARCH(",",F78)),""),SEARCH(",",SUBSTITUTE(F78,LEFT(F78,SEARCH(",",F78)),""))),""),SEARCH(",",SUBSTITUTE(SUBSTITUTE(F78,LEFT(F78,SEARCH(",",F78)),""),LEFT(SUBSTITUTE(F78,LEFT(F78,SEARCH(",",F78)),""),SEARCH(",",SUBSTITUTE(F78,LEFT(F78,SEARCH(",",F78)),""))),""))))),LEFT(LEFT(LEFT(SUBSTITUTE(SUBSTITUTE(F78,LEFT(F78,SEARCH(",",F78)),""),LEFT(SUBSTITUTE(F78,LEFT(F78,SEARCH(",",F78)),""),SEARCH(",",SUBSTITUTE(F78,LEFT(F78,SEARCH(",",F78)),""))),""),SEARCH(",",SUBSTITUTE(SUBSTITUTE(F78,LEFT(F78,SEARCH(",",F78)),""),LEFT(SUBSTITUTE(F78,LEFT(F78,SEARCH(",",F78)),""),SEARCH(",",SUBSTITUTE(F78,LEFT(F78,SEARCH(",",F78)),""))),""))),SEARCH(")",LEFT(SUBSTITUTE(SUBSTITUTE(F78,LEFT(F78,SEARCH(",",F78)),""),LEFT(SUBSTITUTE(F78,LEFT(F78,SEARCH(",",F78)),""),SEARCH(",",SUBSTITUTE(F78,LEFT(F78,SEARCH(",",F78)),""))),""),SEARCH(",",SUBSTITUTE(SUBSTITUTE(F78,LEFT(F78,SEARCH(",",F78)),""),LEFT(SUBSTITUTE(F78,LEFT(F78,SEARCH(",",F78)),""),SEARCH(",",SUBSTITUTE(F78,LEFT(F78,SEARCH(",",F78)),""))),""))))),SEARCH("'",LEFT(LEFT(SUBSTITUTE(SUBSTITUTE(F78,LEFT(F78,SEARCH(",",F78)),""),LEFT(SUBSTITUTE(F78,LEFT(F78,SEARCH(",",F78)),""),SEARCH(",",SUBSTITUTE(F78,LEFT(F78,SEARCH(",",F78)),""))),""),SEARCH(",",SUBSTITUTE(SUBSTITUTE(F78,LEFT(F78,SEARCH(",",F78)),""),LEFT(SUBSTITUTE(F78,LEFT(F78,SEARCH(",",F78)),""),SEARCH(",",SUBSTITUTE(F78,LEFT(F78,SEARCH(",",F78)),""))),""))),SEARCH(")",LEFT(SUBSTITUTE(SUBSTITUTE(F78,LEFT(F78,SEARCH(",",F78)),""),LEFT(SUBSTITUTE(F78,LEFT(F78,SEARCH(",",F78)),""),SEARCH(",",SUBSTITUTE(F78,LEFT(F78,SEARCH(",",F78)),""))),""),SEARCH(",",SUBSTITUTE(SUBSTITUTE(F78,LEFT(F78,SEARCH(",",F78)),""),LEFT(SUBSTITUTE(F78,LEFT(F78,SEARCH(",",F78)),""),SEARCH(",",SUBSTITUTE(F78,LEFT(F78,SEARCH(",",F78)),""))),""))))))),""),")",""),VLOOKUP(K78,Breachs!B:D,3,FALSE)),IF(ISNUMBER(FIND(")",K78)),"20"&amp;SUBSTITUTE(SUBSTITUTE(LEFT(SUBSTITUTE(SUBSTITUTE(F78,LEFT(F78,SEARCH(",",F78)),""),LEFT(SUBSTITUTE(F78,LEFT(F78,SEARCH(",",F78)),""),SEARCH(",",SUBSTITUTE(F78,LEFT(F78,SEARCH(",",F78)),""))),""),SEARCH(")",SUBSTITUTE(SUBSTITUTE(F78,LEFT(F78,SEARCH(",",F78)),""),LEFT(SUBSTITUTE(F78,LEFT(F78,SEARCH(",",F78)),""),SEARCH(",",SUBSTITUTE(F78,LEFT(F78,SEARCH(",",F78)),""))),""))),LEFT(LEFT(SUBSTITUTE(SUBSTITUTE(F78,LEFT(F78,SEARCH(",",F78)),""),LEFT(SUBSTITUTE(F78,LEFT(F78,SEARCH(",",F78)),""),SEARCH(",",SUBSTITUTE(F78,LEFT(F78,SEARCH(",",F78)),""))),""),SEARCH(")",SUBSTITUTE(SUBSTITUTE(F78,LEFT(F78,SEARCH(",",F78)),""),LEFT(SUBSTITUTE(F78,LEFT(F78,SEARCH(",",F78)),""),SEARCH(",",SUBSTITUTE(F78,LEFT(F78,SEARCH(",",F78)),""))),""))),SEARCH("'",LEFT(SUBSTITUTE(SUBSTITUTE(F78,LEFT(F78,SEARCH(",",F78)),""),LEFT(SUBSTITUTE(F78,LEFT(F78,SEARCH(",",F78)),""),SEARCH(",",SUBSTITUTE(F78,LEFT(F78,SEARCH(",",F78)),""))),""),SEARCH(")",SUBSTITUTE(SUBSTITUTE(F78,LEFT(F78,SEARCH(",",F78)),""),LEFT(SUBSTITUTE(F78,LEFT(F78,SEARCH(",",F78)),""),SEARCH(",",SUBSTITUTE(F78,LEFT(F78,SEARCH(",",F78)),""))),""))))),""),")",""),VLOOKUP(K78,Breachs!B:D,3,FALSE))))</f>
        <v/>
      </c>
      <c r="Q78" s="108" t="str">
        <f>IF(G78&lt;4,"",IF(G78&gt;4,IF(ISNUMBER(FIND(")",L78)),"20"&amp;SUBSTITUTE(SUBSTITUTE(LEFT(SUBSTITUTE(SUBSTITUTE(SUBSTITUTE(L78,LEFT(L78,SEARCH(",",L78)),""),LEFT(SUBSTITUTE(L78,LEFT(L78,SEARCH(",",L78)),""),SEARCH(",",SUBSTITUTE(L78,LEFT(L78,SEARCH(",",L78)),""))),""),LEFT(SUBSTITUTE(SUBSTITUTE(L78,LEFT(L78,SEARCH(",",L78)),""),LEFT(SUBSTITUTE(L78,LEFT(L78,SEARCH(",",L78)),""),SEARCH(",",SUBSTITUTE(L78,LEFT(L78,SEARCH(",",L78)),""))),""),SEARCH(",",SUBSTITUTE(SUBSTITUTE(L78,LEFT(L78,SEARCH(",",L78)),""),LEFT(SUBSTITUTE(L78,LEFT(L78,SEARCH(",",L78)),""),SEARCH(",",SUBSTITUTE(L78,LEFT(L78,SEARCH(",",L78)),""))),""))),""),SEARCH(")",SUBSTITUTE(SUBSTITUTE(SUBSTITUTE(L78,LEFT(L78,SEARCH(",",L78)),""),LEFT(SUBSTITUTE(L78,LEFT(L78,SEARCH(",",L78)),""),SEARCH(",",SUBSTITUTE(L78,LEFT(L78,SEARCH(",",L78)),""))),""),LEFT(SUBSTITUTE(SUBSTITUTE(L78,LEFT(L78,SEARCH(",",L78)),""),LEFT(SUBSTITUTE(L78,LEFT(L78,SEARCH(",",L78)),""),SEARCH(",",SUBSTITUTE(L78,LEFT(L78,SEARCH(",",L78)),""))),""),SEARCH(",",SUBSTITUTE(SUBSTITUTE(L78,LEFT(L78,SEARCH(",",L78)),""),LEFT(SUBSTITUTE(L78,LEFT(L78,SEARCH(",",L78)),""),SEARCH(",",SUBSTITUTE(L78,LEFT(L78,SEARCH(",",L78)),""))),""))),""))),LEFT(LEFT(SUBSTITUTE(SUBSTITUTE(SUBSTITUTE(L78,LEFT(L78,SEARCH(",",L78)),""),LEFT(SUBSTITUTE(L78,LEFT(L78,SEARCH(",",L78)),""),SEARCH(",",SUBSTITUTE(L78,LEFT(L78,SEARCH(",",L78)),""))),""),LEFT(SUBSTITUTE(SUBSTITUTE(L78,LEFT(L78,SEARCH(",",L78)),""),LEFT(SUBSTITUTE(L78,LEFT(L78,SEARCH(",",L78)),""),SEARCH(",",SUBSTITUTE(L78,LEFT(L78,SEARCH(",",L78)),""))),""),SEARCH(",",SUBSTITUTE(SUBSTITUTE(L78,LEFT(L78,SEARCH(",",L78)),""),LEFT(SUBSTITUTE(L78,LEFT(L78,SEARCH(",",L78)),""),SEARCH(",",SUBSTITUTE(L78,LEFT(L78,SEARCH(",",L78)),""))),""))),""),SEARCH(")",SUBSTITUTE(SUBSTITUTE(SUBSTITUTE(L78,LEFT(L78,SEARCH(",",L78)),""),LEFT(SUBSTITUTE(L78,LEFT(L78,SEARCH(",",L78)),""),SEARCH(",",SUBSTITUTE(L78,LEFT(L78,SEARCH(",",L78)),""))),""),LEFT(SUBSTITUTE(SUBSTITUTE(L78,LEFT(L78,SEARCH(",",L78)),""),LEFT(SUBSTITUTE(L78,LEFT(L78,SEARCH(",",L78)),""),SEARCH(",",SUBSTITUTE(L78,LEFT(L78,SEARCH(",",L78)),""))),""),SEARCH(",",SUBSTITUTE(SUBSTITUTE(L78,LEFT(L78,SEARCH(",",L78)),""),LEFT(SUBSTITUTE(L78,LEFT(L78,SEARCH(",",L78)),""),SEARCH(",",SUBSTITUTE(L78,LEFT(L78,SEARCH(",",L78)),""))),""))),""))),SEARCH("'",LEFT(SUBSTITUTE(SUBSTITUTE(SUBSTITUTE(L78,LEFT(L78,SEARCH(",",L78)),""),LEFT(SUBSTITUTE(L78,LEFT(L78,SEARCH(",",L78)),""),SEARCH(",",SUBSTITUTE(L78,LEFT(L78,SEARCH(",",L78)),""))),""),LEFT(SUBSTITUTE(SUBSTITUTE(L78,LEFT(L78,SEARCH(",",L78)),""),LEFT(SUBSTITUTE(L78,LEFT(L78,SEARCH(",",L78)),""),SEARCH(",",SUBSTITUTE(L78,LEFT(L78,SEARCH(",",L78)),""))),""),SEARCH(",",SUBSTITUTE(SUBSTITUTE(L78,LEFT(L78,SEARCH(",",L78)),""),LEFT(SUBSTITUTE(L78,LEFT(L78,SEARCH(",",L78)),""),SEARCH(",",SUBSTITUTE(L78,LEFT(L78,SEARCH(",",L78)),""))),""))),""),SEARCH(")",SUBSTITUTE(SUBSTITUTE(SUBSTITUTE(L78,LEFT(L78,SEARCH(",",L78)),""),LEFT(SUBSTITUTE(L78,LEFT(L78,SEARCH(",",L78)),""),SEARCH(",",SUBSTITUTE(L78,LEFT(L78,SEARCH(",",L78)),""))),""),LEFT(SUBSTITUTE(SUBSTITUTE(L78,LEFT(L78,SEARCH(",",L78)),""),LEFT(SUBSTITUTE(L78,LEFT(L78,SEARCH(",",L78)),""),SEARCH(",",SUBSTITUTE(L78,LEFT(L78,SEARCH(",",L78)),""))),""),SEARCH(",",SUBSTITUTE(SUBSTITUTE(L78,LEFT(L78,SEARCH(",",L78)),""),LEFT(SUBSTITUTE(L78,LEFT(L78,SEARCH(",",L78)),""),SEARCH(",",SUBSTITUTE(L78,LEFT(L78,SEARCH(",",L78)),""))),""))),""))))),""),")",""),VLOOKUP(L78,Breachs!B:D,3,FALSE)),IF(ISNUMBER(FIND(")",L78)),"20"&amp;SUBSTITUTE(SUBSTITUTE(LEFT(SUBSTITUTE(SUBSTITUTE(SUBSTITUTE(L78,LEFT(L78,SEARCH(",",L78)),""),LEFT(SUBSTITUTE(L78,LEFT(L78,SEARCH(",",L78)),""),SEARCH(",",SUBSTITUTE(L78,LEFT(L78,SEARCH(",",L78)),""))),""),LEFT(SUBSTITUTE(SUBSTITUTE(L78,LEFT(L78,SEARCH(",",L78)),""),LEFT(SUBSTITUTE(L78,LEFT(L78,SEARCH(",",L78)),""),SEARCH(",",SUBSTITUTE(L78,LEFT(L78,SEARCH(",",L78)),""))),""),SEARCH(",",SUBSTITUTE(SUBSTITUTE(L78,LEFT(L78,SEARCH(",",L78)),""),LEFT(SUBSTITUTE(L78,LEFT(L78,SEARCH(",",L78)),""),SEARCH(",",SUBSTITUTE(L78,LEFT(L78,SEARCH(",",L78)),""))),""))),""),SEARCH(")",SUBSTITUTE(SUBSTITUTE(SUBSTITUTE(L78,LEFT(L78,SEARCH(",",L78)),""),LEFT(SUBSTITUTE(L78,LEFT(L78,SEARCH(",",L78)),""),SEARCH(",",SUBSTITUTE(L78,LEFT(L78,SEARCH(",",L78)),""))),""),LEFT(SUBSTITUTE(SUBSTITUTE(L78,LEFT(L78,SEARCH(",",L78)),""),LEFT(SUBSTITUTE(L78,LEFT(L78,SEARCH(",",L78)),""),SEARCH(",",SUBSTITUTE(L78,LEFT(L78,SEARCH(",",L78)),""))),""),SEARCH(",",SUBSTITUTE(SUBSTITUTE(L78,LEFT(L78,SEARCH(",",L78)),""),LEFT(SUBSTITUTE(L78,LEFT(L78,SEARCH(",",L78)),""),SEARCH(",",SUBSTITUTE(L78,LEFT(L78,SEARCH(",",L78)),""))),""))),""))),LEFT(LEFT(SUBSTITUTE(SUBSTITUTE(SUBSTITUTE(L78,LEFT(L78,SEARCH(",",L78)),""),LEFT(SUBSTITUTE(L78,LEFT(L78,SEARCH(",",L78)),""),SEARCH(",",SUBSTITUTE(L78,LEFT(L78,SEARCH(",",L78)),""))),""),LEFT(SUBSTITUTE(SUBSTITUTE(L78,LEFT(L78,SEARCH(",",L78)),""),LEFT(SUBSTITUTE(L78,LEFT(L78,SEARCH(",",L78)),""),SEARCH(",",SUBSTITUTE(L78,LEFT(L78,SEARCH(",",L78)),""))),""),SEARCH(",",SUBSTITUTE(SUBSTITUTE(L78,LEFT(L78,SEARCH(",",L78)),""),LEFT(SUBSTITUTE(L78,LEFT(L78,SEARCH(",",L78)),""),SEARCH(",",SUBSTITUTE(L78,LEFT(L78,SEARCH(",",L78)),""))),""))),""),SEARCH(")",SUBSTITUTE(SUBSTITUTE(SUBSTITUTE(L78,LEFT(L78,SEARCH(",",L78)),""),LEFT(SUBSTITUTE(L78,LEFT(L78,SEARCH(",",L78)),""),SEARCH(",",SUBSTITUTE(L78,LEFT(L78,SEARCH(",",L78)),""))),""),LEFT(SUBSTITUTE(SUBSTITUTE(L78,LEFT(L78,SEARCH(",",L78)),""),LEFT(SUBSTITUTE(L78,LEFT(L78,SEARCH(",",L78)),""),SEARCH(",",SUBSTITUTE(L78,LEFT(L78,SEARCH(",",L78)),""))),""),SEARCH(",",SUBSTITUTE(SUBSTITUTE(L78,LEFT(L78,SEARCH(",",L78)),""),LEFT(SUBSTITUTE(L78,LEFT(L78,SEARCH(",",L78)),""),SEARCH(",",SUBSTITUTE(L78,LEFT(L78,SEARCH(",",L78)),""))),""))),""))),SEARCH("'",LEFT(SUBSTITUTE(SUBSTITUTE(SUBSTITUTE(L78,LEFT(L78,SEARCH(",",L78)),""),LEFT(SUBSTITUTE(L78,LEFT(L78,SEARCH(",",L78)),""),SEARCH(",",SUBSTITUTE(L78,LEFT(L78,SEARCH(",",L78)),""))),""),LEFT(SUBSTITUTE(SUBSTITUTE(L78,LEFT(L78,SEARCH(",",L78)),""),LEFT(SUBSTITUTE(L78,LEFT(L78,SEARCH(",",L78)),""),SEARCH(",",SUBSTITUTE(L78,LEFT(L78,SEARCH(",",L78)),""))),""),SEARCH(",",SUBSTITUTE(SUBSTITUTE(L78,LEFT(L78,SEARCH(",",L78)),""),LEFT(SUBSTITUTE(L78,LEFT(L78,SEARCH(",",L78)),""),SEARCH(",",SUBSTITUTE(L78,LEFT(L78,SEARCH(",",L78)),""))),""))),""),SEARCH(")",SUBSTITUTE(SUBSTITUTE(SUBSTITUTE(L78,LEFT(L78,SEARCH(",",L78)),""),LEFT(SUBSTITUTE(L78,LEFT(L78,SEARCH(",",L78)),""),SEARCH(",",SUBSTITUTE(L78,LEFT(L78,SEARCH(",",L78)),""))),""),LEFT(SUBSTITUTE(SUBSTITUTE(L78,LEFT(L78,SEARCH(",",L78)),""),LEFT(SUBSTITUTE(L78,LEFT(L78,SEARCH(",",L78)),""),SEARCH(",",SUBSTITUTE(L78,LEFT(L78,SEARCH(",",L78)),""))),""),SEARCH(",",SUBSTITUTE(SUBSTITUTE(L78,LEFT(L78,SEARCH(",",L78)),""),LEFT(SUBSTITUTE(L78,LEFT(L78,SEARCH(",",L78)),""),SEARCH(",",SUBSTITUTE(L78,LEFT(L78,SEARCH(",",L78)),""))),""))),""))))),""),")",""),VLOOKUP(L78,Breachs!B:D,3,FALSE))))</f>
        <v/>
      </c>
      <c r="R78" s="108" t="str">
        <f>IF(G78=5,IF(ISNUMBER(FIND(")",M78)),"20"&amp;SUBSTITUTE(SUBSTITUTE(LEFT(SUBSTITUTE(SUBSTITUTE(SUBSTITUTE(S78,LEFT(S78,SEARCH(",",S78)),""),LEFT(SUBSTITUTE(S78,LEFT(S78,SEARCH(",",S78)),""),SEARCH(",",SUBSTITUTE(S78,LEFT(S78,SEARCH(",",S78)),""))),""),LEFT(SUBSTITUTE(SUBSTITUTE(S78,LEFT(S78,SEARCH(",",S78)),""),LEFT(SUBSTITUTE(S78,LEFT(S78,SEARCH(",",S78)),""),SEARCH(",",SUBSTITUTE(S78,LEFT(S78,SEARCH(",",S78)),""))),""),SEARCH(",",SUBSTITUTE(SUBSTITUTE(S78,LEFT(S78,SEARCH(",",S78)),""),LEFT(SUBSTITUTE(S78,LEFT(S78,SEARCH(",",S78)),""),SEARCH(",",SUBSTITUTE(S78,LEFT(S78,SEARCH(",",S78)),""))),""))),""),SEARCH(")",SUBSTITUTE(SUBSTITUTE(SUBSTITUTE(S78,LEFT(S78,SEARCH(",",S78)),""),LEFT(SUBSTITUTE(S78,LEFT(S78,SEARCH(",",S78)),""),SEARCH(",",SUBSTITUTE(S78,LEFT(S78,SEARCH(",",S78)),""))),""),LEFT(SUBSTITUTE(SUBSTITUTE(S78,LEFT(S78,SEARCH(",",S78)),""),LEFT(SUBSTITUTE(S78,LEFT(S78,SEARCH(",",S78)),""),SEARCH(",",SUBSTITUTE(S78,LEFT(S78,SEARCH(",",S78)),""))),""),SEARCH(",",SUBSTITUTE(SUBSTITUTE(S78,LEFT(S78,SEARCH(",",S78)),""),LEFT(SUBSTITUTE(S78,LEFT(S78,SEARCH(",",S78)),""),SEARCH(",",SUBSTITUTE(S78,LEFT(S78,SEARCH(",",S78)),""))),""))),""))),LEFT(LEFT(SUBSTITUTE(SUBSTITUTE(SUBSTITUTE(S78,LEFT(S78,SEARCH(",",S78)),""),LEFT(SUBSTITUTE(S78,LEFT(S78,SEARCH(",",S78)),""),SEARCH(",",SUBSTITUTE(S78,LEFT(S78,SEARCH(",",S78)),""))),""),LEFT(SUBSTITUTE(SUBSTITUTE(S78,LEFT(S78,SEARCH(",",S78)),""),LEFT(SUBSTITUTE(S78,LEFT(S78,SEARCH(",",S78)),""),SEARCH(",",SUBSTITUTE(S78,LEFT(S78,SEARCH(",",S78)),""))),""),SEARCH(",",SUBSTITUTE(SUBSTITUTE(S78,LEFT(S78,SEARCH(",",S78)),""),LEFT(SUBSTITUTE(S78,LEFT(S78,SEARCH(",",S78)),""),SEARCH(",",SUBSTITUTE(S78,LEFT(S78,SEARCH(",",S78)),""))),""))),""),SEARCH(")",SUBSTITUTE(SUBSTITUTE(SUBSTITUTE(S78,LEFT(S78,SEARCH(",",S78)),""),LEFT(SUBSTITUTE(S78,LEFT(S78,SEARCH(",",S78)),""),SEARCH(",",SUBSTITUTE(S78,LEFT(S78,SEARCH(",",S78)),""))),""),LEFT(SUBSTITUTE(SUBSTITUTE(S78,LEFT(S78,SEARCH(",",S78)),""),LEFT(SUBSTITUTE(S78,LEFT(S78,SEARCH(",",S78)),""),SEARCH(",",SUBSTITUTE(S78,LEFT(S78,SEARCH(",",S78)),""))),""),SEARCH(",",SUBSTITUTE(SUBSTITUTE(S78,LEFT(S78,SEARCH(",",S78)),""),LEFT(SUBSTITUTE(S78,LEFT(S78,SEARCH(",",S78)),""),SEARCH(",",SUBSTITUTE(S78,LEFT(S78,SEARCH(",",S78)),""))),""))),""))),SEARCH("'",LEFT(SUBSTITUTE(SUBSTITUTE(SUBSTITUTE(S78,LEFT(S78,SEARCH(",",S78)),""),LEFT(SUBSTITUTE(S78,LEFT(S78,SEARCH(",",S78)),""),SEARCH(",",SUBSTITUTE(S78,LEFT(S78,SEARCH(",",S78)),""))),""),LEFT(SUBSTITUTE(SUBSTITUTE(S78,LEFT(S78,SEARCH(",",S78)),""),LEFT(SUBSTITUTE(S78,LEFT(S78,SEARCH(",",S78)),""),SEARCH(",",SUBSTITUTE(S78,LEFT(S78,SEARCH(",",S78)),""))),""),SEARCH(",",SUBSTITUTE(SUBSTITUTE(S78,LEFT(S78,SEARCH(",",S78)),""),LEFT(SUBSTITUTE(S78,LEFT(S78,SEARCH(",",S78)),""),SEARCH(",",SUBSTITUTE(S78,LEFT(S78,SEARCH(",",S78)),""))),""))),""),SEARCH(")",SUBSTITUTE(SUBSTITUTE(SUBSTITUTE(S78,LEFT(S78,SEARCH(",",S78)),""),LEFT(SUBSTITUTE(S78,LEFT(S78,SEARCH(",",S78)),""),SEARCH(",",SUBSTITUTE(S78,LEFT(S78,SEARCH(",",S78)),""))),""),LEFT(SUBSTITUTE(SUBSTITUTE(S78,LEFT(S78,SEARCH(",",S78)),""),LEFT(SUBSTITUTE(S78,LEFT(S78,SEARCH(",",S78)),""),SEARCH(",",SUBSTITUTE(S78,LEFT(S78,SEARCH(",",S78)),""))),""),SEARCH(",",SUBSTITUTE(SUBSTITUTE(S78,LEFT(S78,SEARCH(",",S78)),""),LEFT(SUBSTITUTE(S78,LEFT(S78,SEARCH(",",S78)),""),SEARCH(",",SUBSTITUTE(S78,LEFT(S78,SEARCH(",",S78)),""))),""))),""))))),""),")",""),VLOOKUP(M78,Breachs!B:D,3,FALSE)),"")</f>
        <v/>
      </c>
      <c r="S78" s="108" t="e">
        <f t="shared" si="22"/>
        <v>#VALUE!</v>
      </c>
      <c r="T78" s="108" t="str">
        <f>IF(F78="","",IF(ISNUMBER(FIND("'",I78)),VLOOKUP(SUBSTITUTE(RIGHT(LEFT(I78,SEARCH("'",I78)),5)," '",""),Breachs!P:Q,2,FALSE),VLOOKUP(I78,Breachs!B:D,2,FALSE)))</f>
        <v>Outubro</v>
      </c>
      <c r="U78" s="108" t="str">
        <f>IF(G78&lt;2,"",IF(ISNUMBER(FIND("'",J78)),VLOOKUP(SUBSTITUTE(RIGHT(LEFT(J78,SEARCH("'",J78)),5)," '",""),Breachs!P:Q,2,FALSE),VLOOKUP(J78,Breachs!B:D,2,FALSE)))</f>
        <v/>
      </c>
      <c r="V78" s="107" t="str">
        <f>IF(G78&lt;3,"",IF(ISNUMBER(FIND("'",K78)),VLOOKUP(SUBSTITUTE(RIGHT(LEFT(K78,SEARCH("'",K78)),5)," '",""),Breachs!P:Q,2,FALSE),VLOOKUP(K78,Breachs!B:D,2,FALSE)))</f>
        <v/>
      </c>
      <c r="W78" s="107" t="str">
        <f>IF(G78&lt;4,"",IF(ISNUMBER(FIND("'",L78)),VLOOKUP(SUBSTITUTE(RIGHT(LEFT(L78,SEARCH("'",L78)),5)," '",""),Breachs!P:Q,2,FALSE),VLOOKUP(L78,Breachs!B:D,2,FALSE)))</f>
        <v/>
      </c>
      <c r="X78" s="107" t="str">
        <f>IF(G78&lt;5,"",IF(ISNUMBER(FIND("'",M78)),VLOOKUP(SUBSTITUTE(RIGHT(LEFT(M78,SEARCH("'",M78)),5)," '",""),Breachs!P:Q,2,FALSE),VLOOKUP(M78,Breachs!B:D,2,FALSE)))</f>
        <v/>
      </c>
      <c r="Y78" s="34" t="str">
        <f>IFERROR(VLOOKUP(B78,BGU!A:B,2),"")</f>
        <v>RICARDO REGINATO RODRIGUES</v>
      </c>
      <c r="Z78" s="34" t="str">
        <f>TEXT(IFERROR(VLOOKUP(B78,BGU!A:C,3),""),"0000-000-000-0000")</f>
        <v>0010-038-181-2400</v>
      </c>
      <c r="AA78" s="34" t="str">
        <f t="shared" si="23"/>
        <v>0010</v>
      </c>
      <c r="AB78" s="34" t="str">
        <f>IFERROR(VLOOKUP(B78,BGU!A:F,6),"")</f>
        <v>00011</v>
      </c>
      <c r="AC78" s="34" t="str">
        <f>IFERROR(VLOOKUP(B78,BGU!A:G,7),"")</f>
        <v>ANALISTA</v>
      </c>
      <c r="AD78" s="34" t="str">
        <f t="shared" si="24"/>
        <v>038</v>
      </c>
    </row>
    <row r="79" spans="1:30" ht="15" customHeight="1" x14ac:dyDescent="0.25">
      <c r="A79" s="33" t="s">
        <v>333</v>
      </c>
      <c r="B79" s="34" t="s">
        <v>281</v>
      </c>
      <c r="C79" s="33" t="s">
        <v>112</v>
      </c>
      <c r="D79" s="34"/>
      <c r="E79" s="34"/>
      <c r="F79" s="32" t="s">
        <v>27977</v>
      </c>
      <c r="G79" s="31">
        <f t="shared" si="18"/>
        <v>3</v>
      </c>
      <c r="H79" s="31" t="b">
        <f t="shared" si="25"/>
        <v>0</v>
      </c>
      <c r="I79" s="105" t="str">
        <f t="shared" si="26"/>
        <v>LinkedIn</v>
      </c>
      <c r="J79" s="105" t="str">
        <f t="shared" si="27"/>
        <v>Anti Public Combo List</v>
      </c>
      <c r="K79" s="106" t="str">
        <f t="shared" si="19"/>
        <v>Anti Public Combo List</v>
      </c>
      <c r="L79" s="106" t="str">
        <f t="shared" si="20"/>
        <v/>
      </c>
      <c r="M79" s="105" t="str">
        <f t="shared" si="21"/>
        <v/>
      </c>
      <c r="N79" s="107">
        <f>IF(F79="","",IF(ISNUMBER(FIND(")",I79)),"20"&amp;SUBSTITUTE(RIGHT(SUBSTITUTE(LEFT(F79,SEARCH(")",F79)),LEFT(LEFT(F79,SEARCH(")",F79)),SEARCH("(",LEFT(F79,SEARCH(")",F79)))),""),3),")",""),VLOOKUP(I79,Breachs!B:D,3,FALSE)))</f>
        <v>2016</v>
      </c>
      <c r="O79" s="108">
        <f>IF(G79&lt;2,"",IF(G79&gt;2,IF(ISNUMBER(FIND(")",J79)),"20"&amp;SUBSTITUTE(SUBSTITUTE(LEFT(LEFT(SUBSTITUTE(F79,LEFT(F79,SEARCH(",",F79)),""),SEARCH(",",SUBSTITUTE(F79,LEFT(F79,SEARCH(",",F79)),""))),SEARCH(")",LEFT(SUBSTITUTE(F79,LEFT(F79,SEARCH(",",F79)),""),SEARCH(",",SUBSTITUTE(F79,LEFT(F79,SEARCH(",",F79)),""))))),LEFT(LEFT(LEFT(SUBSTITUTE(F79,LEFT(F79,SEARCH(",",F79)),""),SEARCH(",",SUBSTITUTE(F79,LEFT(F79,SEARCH(",",F79)),""))),SEARCH(")",LEFT(SUBSTITUTE(F79,LEFT(F79,SEARCH(",",F79)),""),SEARCH(",",SUBSTITUTE(F79,LEFT(F79,SEARCH(",",F79)),""))))),SEARCH("'",LEFT(LEFT(SUBSTITUTE(F79,LEFT(F79,SEARCH(",",F79)),""),SEARCH(",",SUBSTITUTE(F79,LEFT(F79,SEARCH(",",F79)),""))),SEARCH(")",LEFT(SUBSTITUTE(F79,LEFT(F79,SEARCH(",",F79)),""),SEARCH(",",SUBSTITUTE(F79,LEFT(F79,SEARCH(",",F79)),""))))))),""),")",""),VLOOKUP(J79,Breachs!B:D,3,FALSE)),IF(ISNUMBER(FIND(")",J79)),"20"&amp;SUBSTITUTE(LEFT(SUBSTITUTE(SUBSTITUTE(F79,LEFT(F79,SEARCH(",",F79)),""),LEFT(SUBSTITUTE(F79,LEFT(F79,SEARCH(",",F79)),""),SEARCH("'",SUBSTITUTE(F79,LEFT(F79,SEARCH(",",F79)),""))),""),SEARCH(")",SUBSTITUTE(SUBSTITUTE(F79,LEFT(F79,SEARCH(",",F79)),""),LEFT(SUBSTITUTE(F79,LEFT(F79,SEARCH(",",F79)),""),SEARCH("'",SUBSTITUTE(F79,LEFT(F79,SEARCH(",",F79)),""))),""))),")",""),VLOOKUP(J79,Breachs!B:D,3,FALSE))))</f>
        <v>2016</v>
      </c>
      <c r="P79" s="108">
        <f>IF(G79&lt;3,"",IF(G79&gt;3,IF(ISNUMBER(FIND(")",K79)),"20"&amp;SUBSTITUTE(SUBSTITUTE(LEFT(LEFT(SUBSTITUTE(SUBSTITUTE(F79,LEFT(F79,SEARCH(",",F79)),""),LEFT(SUBSTITUTE(F79,LEFT(F79,SEARCH(",",F79)),""),SEARCH(",",SUBSTITUTE(F79,LEFT(F79,SEARCH(",",F79)),""))),""),SEARCH(",",SUBSTITUTE(SUBSTITUTE(F79,LEFT(F79,SEARCH(",",F79)),""),LEFT(SUBSTITUTE(F79,LEFT(F79,SEARCH(",",F79)),""),SEARCH(",",SUBSTITUTE(F79,LEFT(F79,SEARCH(",",F79)),""))),""))),SEARCH(")",LEFT(SUBSTITUTE(SUBSTITUTE(F79,LEFT(F79,SEARCH(",",F79)),""),LEFT(SUBSTITUTE(F79,LEFT(F79,SEARCH(",",F79)),""),SEARCH(",",SUBSTITUTE(F79,LEFT(F79,SEARCH(",",F79)),""))),""),SEARCH(",",SUBSTITUTE(SUBSTITUTE(F79,LEFT(F79,SEARCH(",",F79)),""),LEFT(SUBSTITUTE(F79,LEFT(F79,SEARCH(",",F79)),""),SEARCH(",",SUBSTITUTE(F79,LEFT(F79,SEARCH(",",F79)),""))),""))))),LEFT(LEFT(LEFT(SUBSTITUTE(SUBSTITUTE(F79,LEFT(F79,SEARCH(",",F79)),""),LEFT(SUBSTITUTE(F79,LEFT(F79,SEARCH(",",F79)),""),SEARCH(",",SUBSTITUTE(F79,LEFT(F79,SEARCH(",",F79)),""))),""),SEARCH(",",SUBSTITUTE(SUBSTITUTE(F79,LEFT(F79,SEARCH(",",F79)),""),LEFT(SUBSTITUTE(F79,LEFT(F79,SEARCH(",",F79)),""),SEARCH(",",SUBSTITUTE(F79,LEFT(F79,SEARCH(",",F79)),""))),""))),SEARCH(")",LEFT(SUBSTITUTE(SUBSTITUTE(F79,LEFT(F79,SEARCH(",",F79)),""),LEFT(SUBSTITUTE(F79,LEFT(F79,SEARCH(",",F79)),""),SEARCH(",",SUBSTITUTE(F79,LEFT(F79,SEARCH(",",F79)),""))),""),SEARCH(",",SUBSTITUTE(SUBSTITUTE(F79,LEFT(F79,SEARCH(",",F79)),""),LEFT(SUBSTITUTE(F79,LEFT(F79,SEARCH(",",F79)),""),SEARCH(",",SUBSTITUTE(F79,LEFT(F79,SEARCH(",",F79)),""))),""))))),SEARCH("'",LEFT(LEFT(SUBSTITUTE(SUBSTITUTE(F79,LEFT(F79,SEARCH(",",F79)),""),LEFT(SUBSTITUTE(F79,LEFT(F79,SEARCH(",",F79)),""),SEARCH(",",SUBSTITUTE(F79,LEFT(F79,SEARCH(",",F79)),""))),""),SEARCH(",",SUBSTITUTE(SUBSTITUTE(F79,LEFT(F79,SEARCH(",",F79)),""),LEFT(SUBSTITUTE(F79,LEFT(F79,SEARCH(",",F79)),""),SEARCH(",",SUBSTITUTE(F79,LEFT(F79,SEARCH(",",F79)),""))),""))),SEARCH(")",LEFT(SUBSTITUTE(SUBSTITUTE(F79,LEFT(F79,SEARCH(",",F79)),""),LEFT(SUBSTITUTE(F79,LEFT(F79,SEARCH(",",F79)),""),SEARCH(",",SUBSTITUTE(F79,LEFT(F79,SEARCH(",",F79)),""))),""),SEARCH(",",SUBSTITUTE(SUBSTITUTE(F79,LEFT(F79,SEARCH(",",F79)),""),LEFT(SUBSTITUTE(F79,LEFT(F79,SEARCH(",",F79)),""),SEARCH(",",SUBSTITUTE(F79,LEFT(F79,SEARCH(",",F79)),""))),""))))))),""),")",""),VLOOKUP(K79,Breachs!B:D,3,FALSE)),IF(ISNUMBER(FIND(")",K79)),"20"&amp;SUBSTITUTE(SUBSTITUTE(LEFT(SUBSTITUTE(SUBSTITUTE(F79,LEFT(F79,SEARCH(",",F79)),""),LEFT(SUBSTITUTE(F79,LEFT(F79,SEARCH(",",F79)),""),SEARCH(",",SUBSTITUTE(F79,LEFT(F79,SEARCH(",",F79)),""))),""),SEARCH(")",SUBSTITUTE(SUBSTITUTE(F79,LEFT(F79,SEARCH(",",F79)),""),LEFT(SUBSTITUTE(F79,LEFT(F79,SEARCH(",",F79)),""),SEARCH(",",SUBSTITUTE(F79,LEFT(F79,SEARCH(",",F79)),""))),""))),LEFT(LEFT(SUBSTITUTE(SUBSTITUTE(F79,LEFT(F79,SEARCH(",",F79)),""),LEFT(SUBSTITUTE(F79,LEFT(F79,SEARCH(",",F79)),""),SEARCH(",",SUBSTITUTE(F79,LEFT(F79,SEARCH(",",F79)),""))),""),SEARCH(")",SUBSTITUTE(SUBSTITUTE(F79,LEFT(F79,SEARCH(",",F79)),""),LEFT(SUBSTITUTE(F79,LEFT(F79,SEARCH(",",F79)),""),SEARCH(",",SUBSTITUTE(F79,LEFT(F79,SEARCH(",",F79)),""))),""))),SEARCH("'",LEFT(SUBSTITUTE(SUBSTITUTE(F79,LEFT(F79,SEARCH(",",F79)),""),LEFT(SUBSTITUTE(F79,LEFT(F79,SEARCH(",",F79)),""),SEARCH(",",SUBSTITUTE(F79,LEFT(F79,SEARCH(",",F79)),""))),""),SEARCH(")",SUBSTITUTE(SUBSTITUTE(F79,LEFT(F79,SEARCH(",",F79)),""),LEFT(SUBSTITUTE(F79,LEFT(F79,SEARCH(",",F79)),""),SEARCH(",",SUBSTITUTE(F79,LEFT(F79,SEARCH(",",F79)),""))),""))))),""),")",""),VLOOKUP(K79,Breachs!B:D,3,FALSE))))</f>
        <v>2016</v>
      </c>
      <c r="Q79" s="108" t="str">
        <f>IF(G79&lt;4,"",IF(G79&gt;4,IF(ISNUMBER(FIND(")",L79)),"20"&amp;SUBSTITUTE(SUBSTITUTE(LEFT(SUBSTITUTE(SUBSTITUTE(SUBSTITUTE(L79,LEFT(L79,SEARCH(",",L79)),""),LEFT(SUBSTITUTE(L79,LEFT(L79,SEARCH(",",L79)),""),SEARCH(",",SUBSTITUTE(L79,LEFT(L79,SEARCH(",",L79)),""))),""),LEFT(SUBSTITUTE(SUBSTITUTE(L79,LEFT(L79,SEARCH(",",L79)),""),LEFT(SUBSTITUTE(L79,LEFT(L79,SEARCH(",",L79)),""),SEARCH(",",SUBSTITUTE(L79,LEFT(L79,SEARCH(",",L79)),""))),""),SEARCH(",",SUBSTITUTE(SUBSTITUTE(L79,LEFT(L79,SEARCH(",",L79)),""),LEFT(SUBSTITUTE(L79,LEFT(L79,SEARCH(",",L79)),""),SEARCH(",",SUBSTITUTE(L79,LEFT(L79,SEARCH(",",L79)),""))),""))),""),SEARCH(")",SUBSTITUTE(SUBSTITUTE(SUBSTITUTE(L79,LEFT(L79,SEARCH(",",L79)),""),LEFT(SUBSTITUTE(L79,LEFT(L79,SEARCH(",",L79)),""),SEARCH(",",SUBSTITUTE(L79,LEFT(L79,SEARCH(",",L79)),""))),""),LEFT(SUBSTITUTE(SUBSTITUTE(L79,LEFT(L79,SEARCH(",",L79)),""),LEFT(SUBSTITUTE(L79,LEFT(L79,SEARCH(",",L79)),""),SEARCH(",",SUBSTITUTE(L79,LEFT(L79,SEARCH(",",L79)),""))),""),SEARCH(",",SUBSTITUTE(SUBSTITUTE(L79,LEFT(L79,SEARCH(",",L79)),""),LEFT(SUBSTITUTE(L79,LEFT(L79,SEARCH(",",L79)),""),SEARCH(",",SUBSTITUTE(L79,LEFT(L79,SEARCH(",",L79)),""))),""))),""))),LEFT(LEFT(SUBSTITUTE(SUBSTITUTE(SUBSTITUTE(L79,LEFT(L79,SEARCH(",",L79)),""),LEFT(SUBSTITUTE(L79,LEFT(L79,SEARCH(",",L79)),""),SEARCH(",",SUBSTITUTE(L79,LEFT(L79,SEARCH(",",L79)),""))),""),LEFT(SUBSTITUTE(SUBSTITUTE(L79,LEFT(L79,SEARCH(",",L79)),""),LEFT(SUBSTITUTE(L79,LEFT(L79,SEARCH(",",L79)),""),SEARCH(",",SUBSTITUTE(L79,LEFT(L79,SEARCH(",",L79)),""))),""),SEARCH(",",SUBSTITUTE(SUBSTITUTE(L79,LEFT(L79,SEARCH(",",L79)),""),LEFT(SUBSTITUTE(L79,LEFT(L79,SEARCH(",",L79)),""),SEARCH(",",SUBSTITUTE(L79,LEFT(L79,SEARCH(",",L79)),""))),""))),""),SEARCH(")",SUBSTITUTE(SUBSTITUTE(SUBSTITUTE(L79,LEFT(L79,SEARCH(",",L79)),""),LEFT(SUBSTITUTE(L79,LEFT(L79,SEARCH(",",L79)),""),SEARCH(",",SUBSTITUTE(L79,LEFT(L79,SEARCH(",",L79)),""))),""),LEFT(SUBSTITUTE(SUBSTITUTE(L79,LEFT(L79,SEARCH(",",L79)),""),LEFT(SUBSTITUTE(L79,LEFT(L79,SEARCH(",",L79)),""),SEARCH(",",SUBSTITUTE(L79,LEFT(L79,SEARCH(",",L79)),""))),""),SEARCH(",",SUBSTITUTE(SUBSTITUTE(L79,LEFT(L79,SEARCH(",",L79)),""),LEFT(SUBSTITUTE(L79,LEFT(L79,SEARCH(",",L79)),""),SEARCH(",",SUBSTITUTE(L79,LEFT(L79,SEARCH(",",L79)),""))),""))),""))),SEARCH("'",LEFT(SUBSTITUTE(SUBSTITUTE(SUBSTITUTE(L79,LEFT(L79,SEARCH(",",L79)),""),LEFT(SUBSTITUTE(L79,LEFT(L79,SEARCH(",",L79)),""),SEARCH(",",SUBSTITUTE(L79,LEFT(L79,SEARCH(",",L79)),""))),""),LEFT(SUBSTITUTE(SUBSTITUTE(L79,LEFT(L79,SEARCH(",",L79)),""),LEFT(SUBSTITUTE(L79,LEFT(L79,SEARCH(",",L79)),""),SEARCH(",",SUBSTITUTE(L79,LEFT(L79,SEARCH(",",L79)),""))),""),SEARCH(",",SUBSTITUTE(SUBSTITUTE(L79,LEFT(L79,SEARCH(",",L79)),""),LEFT(SUBSTITUTE(L79,LEFT(L79,SEARCH(",",L79)),""),SEARCH(",",SUBSTITUTE(L79,LEFT(L79,SEARCH(",",L79)),""))),""))),""),SEARCH(")",SUBSTITUTE(SUBSTITUTE(SUBSTITUTE(L79,LEFT(L79,SEARCH(",",L79)),""),LEFT(SUBSTITUTE(L79,LEFT(L79,SEARCH(",",L79)),""),SEARCH(",",SUBSTITUTE(L79,LEFT(L79,SEARCH(",",L79)),""))),""),LEFT(SUBSTITUTE(SUBSTITUTE(L79,LEFT(L79,SEARCH(",",L79)),""),LEFT(SUBSTITUTE(L79,LEFT(L79,SEARCH(",",L79)),""),SEARCH(",",SUBSTITUTE(L79,LEFT(L79,SEARCH(",",L79)),""))),""),SEARCH(",",SUBSTITUTE(SUBSTITUTE(L79,LEFT(L79,SEARCH(",",L79)),""),LEFT(SUBSTITUTE(L79,LEFT(L79,SEARCH(",",L79)),""),SEARCH(",",SUBSTITUTE(L79,LEFT(L79,SEARCH(",",L79)),""))),""))),""))))),""),")",""),VLOOKUP(L79,Breachs!B:D,3,FALSE)),IF(ISNUMBER(FIND(")",L79)),"20"&amp;SUBSTITUTE(SUBSTITUTE(LEFT(SUBSTITUTE(SUBSTITUTE(SUBSTITUTE(L79,LEFT(L79,SEARCH(",",L79)),""),LEFT(SUBSTITUTE(L79,LEFT(L79,SEARCH(",",L79)),""),SEARCH(",",SUBSTITUTE(L79,LEFT(L79,SEARCH(",",L79)),""))),""),LEFT(SUBSTITUTE(SUBSTITUTE(L79,LEFT(L79,SEARCH(",",L79)),""),LEFT(SUBSTITUTE(L79,LEFT(L79,SEARCH(",",L79)),""),SEARCH(",",SUBSTITUTE(L79,LEFT(L79,SEARCH(",",L79)),""))),""),SEARCH(",",SUBSTITUTE(SUBSTITUTE(L79,LEFT(L79,SEARCH(",",L79)),""),LEFT(SUBSTITUTE(L79,LEFT(L79,SEARCH(",",L79)),""),SEARCH(",",SUBSTITUTE(L79,LEFT(L79,SEARCH(",",L79)),""))),""))),""),SEARCH(")",SUBSTITUTE(SUBSTITUTE(SUBSTITUTE(L79,LEFT(L79,SEARCH(",",L79)),""),LEFT(SUBSTITUTE(L79,LEFT(L79,SEARCH(",",L79)),""),SEARCH(",",SUBSTITUTE(L79,LEFT(L79,SEARCH(",",L79)),""))),""),LEFT(SUBSTITUTE(SUBSTITUTE(L79,LEFT(L79,SEARCH(",",L79)),""),LEFT(SUBSTITUTE(L79,LEFT(L79,SEARCH(",",L79)),""),SEARCH(",",SUBSTITUTE(L79,LEFT(L79,SEARCH(",",L79)),""))),""),SEARCH(",",SUBSTITUTE(SUBSTITUTE(L79,LEFT(L79,SEARCH(",",L79)),""),LEFT(SUBSTITUTE(L79,LEFT(L79,SEARCH(",",L79)),""),SEARCH(",",SUBSTITUTE(L79,LEFT(L79,SEARCH(",",L79)),""))),""))),""))),LEFT(LEFT(SUBSTITUTE(SUBSTITUTE(SUBSTITUTE(L79,LEFT(L79,SEARCH(",",L79)),""),LEFT(SUBSTITUTE(L79,LEFT(L79,SEARCH(",",L79)),""),SEARCH(",",SUBSTITUTE(L79,LEFT(L79,SEARCH(",",L79)),""))),""),LEFT(SUBSTITUTE(SUBSTITUTE(L79,LEFT(L79,SEARCH(",",L79)),""),LEFT(SUBSTITUTE(L79,LEFT(L79,SEARCH(",",L79)),""),SEARCH(",",SUBSTITUTE(L79,LEFT(L79,SEARCH(",",L79)),""))),""),SEARCH(",",SUBSTITUTE(SUBSTITUTE(L79,LEFT(L79,SEARCH(",",L79)),""),LEFT(SUBSTITUTE(L79,LEFT(L79,SEARCH(",",L79)),""),SEARCH(",",SUBSTITUTE(L79,LEFT(L79,SEARCH(",",L79)),""))),""))),""),SEARCH(")",SUBSTITUTE(SUBSTITUTE(SUBSTITUTE(L79,LEFT(L79,SEARCH(",",L79)),""),LEFT(SUBSTITUTE(L79,LEFT(L79,SEARCH(",",L79)),""),SEARCH(",",SUBSTITUTE(L79,LEFT(L79,SEARCH(",",L79)),""))),""),LEFT(SUBSTITUTE(SUBSTITUTE(L79,LEFT(L79,SEARCH(",",L79)),""),LEFT(SUBSTITUTE(L79,LEFT(L79,SEARCH(",",L79)),""),SEARCH(",",SUBSTITUTE(L79,LEFT(L79,SEARCH(",",L79)),""))),""),SEARCH(",",SUBSTITUTE(SUBSTITUTE(L79,LEFT(L79,SEARCH(",",L79)),""),LEFT(SUBSTITUTE(L79,LEFT(L79,SEARCH(",",L79)),""),SEARCH(",",SUBSTITUTE(L79,LEFT(L79,SEARCH(",",L79)),""))),""))),""))),SEARCH("'",LEFT(SUBSTITUTE(SUBSTITUTE(SUBSTITUTE(L79,LEFT(L79,SEARCH(",",L79)),""),LEFT(SUBSTITUTE(L79,LEFT(L79,SEARCH(",",L79)),""),SEARCH(",",SUBSTITUTE(L79,LEFT(L79,SEARCH(",",L79)),""))),""),LEFT(SUBSTITUTE(SUBSTITUTE(L79,LEFT(L79,SEARCH(",",L79)),""),LEFT(SUBSTITUTE(L79,LEFT(L79,SEARCH(",",L79)),""),SEARCH(",",SUBSTITUTE(L79,LEFT(L79,SEARCH(",",L79)),""))),""),SEARCH(",",SUBSTITUTE(SUBSTITUTE(L79,LEFT(L79,SEARCH(",",L79)),""),LEFT(SUBSTITUTE(L79,LEFT(L79,SEARCH(",",L79)),""),SEARCH(",",SUBSTITUTE(L79,LEFT(L79,SEARCH(",",L79)),""))),""))),""),SEARCH(")",SUBSTITUTE(SUBSTITUTE(SUBSTITUTE(L79,LEFT(L79,SEARCH(",",L79)),""),LEFT(SUBSTITUTE(L79,LEFT(L79,SEARCH(",",L79)),""),SEARCH(",",SUBSTITUTE(L79,LEFT(L79,SEARCH(",",L79)),""))),""),LEFT(SUBSTITUTE(SUBSTITUTE(L79,LEFT(L79,SEARCH(",",L79)),""),LEFT(SUBSTITUTE(L79,LEFT(L79,SEARCH(",",L79)),""),SEARCH(",",SUBSTITUTE(L79,LEFT(L79,SEARCH(",",L79)),""))),""),SEARCH(",",SUBSTITUTE(SUBSTITUTE(L79,LEFT(L79,SEARCH(",",L79)),""),LEFT(SUBSTITUTE(L79,LEFT(L79,SEARCH(",",L79)),""),SEARCH(",",SUBSTITUTE(L79,LEFT(L79,SEARCH(",",L79)),""))),""))),""))))),""),")",""),VLOOKUP(L79,Breachs!B:D,3,FALSE))))</f>
        <v/>
      </c>
      <c r="R79" s="108" t="str">
        <f>IF(G79=5,IF(ISNUMBER(FIND(")",M79)),"20"&amp;SUBSTITUTE(SUBSTITUTE(LEFT(SUBSTITUTE(SUBSTITUTE(SUBSTITUTE(S79,LEFT(S79,SEARCH(",",S79)),""),LEFT(SUBSTITUTE(S79,LEFT(S79,SEARCH(",",S79)),""),SEARCH(",",SUBSTITUTE(S79,LEFT(S79,SEARCH(",",S79)),""))),""),LEFT(SUBSTITUTE(SUBSTITUTE(S79,LEFT(S79,SEARCH(",",S79)),""),LEFT(SUBSTITUTE(S79,LEFT(S79,SEARCH(",",S79)),""),SEARCH(",",SUBSTITUTE(S79,LEFT(S79,SEARCH(",",S79)),""))),""),SEARCH(",",SUBSTITUTE(SUBSTITUTE(S79,LEFT(S79,SEARCH(",",S79)),""),LEFT(SUBSTITUTE(S79,LEFT(S79,SEARCH(",",S79)),""),SEARCH(",",SUBSTITUTE(S79,LEFT(S79,SEARCH(",",S79)),""))),""))),""),SEARCH(")",SUBSTITUTE(SUBSTITUTE(SUBSTITUTE(S79,LEFT(S79,SEARCH(",",S79)),""),LEFT(SUBSTITUTE(S79,LEFT(S79,SEARCH(",",S79)),""),SEARCH(",",SUBSTITUTE(S79,LEFT(S79,SEARCH(",",S79)),""))),""),LEFT(SUBSTITUTE(SUBSTITUTE(S79,LEFT(S79,SEARCH(",",S79)),""),LEFT(SUBSTITUTE(S79,LEFT(S79,SEARCH(",",S79)),""),SEARCH(",",SUBSTITUTE(S79,LEFT(S79,SEARCH(",",S79)),""))),""),SEARCH(",",SUBSTITUTE(SUBSTITUTE(S79,LEFT(S79,SEARCH(",",S79)),""),LEFT(SUBSTITUTE(S79,LEFT(S79,SEARCH(",",S79)),""),SEARCH(",",SUBSTITUTE(S79,LEFT(S79,SEARCH(",",S79)),""))),""))),""))),LEFT(LEFT(SUBSTITUTE(SUBSTITUTE(SUBSTITUTE(S79,LEFT(S79,SEARCH(",",S79)),""),LEFT(SUBSTITUTE(S79,LEFT(S79,SEARCH(",",S79)),""),SEARCH(",",SUBSTITUTE(S79,LEFT(S79,SEARCH(",",S79)),""))),""),LEFT(SUBSTITUTE(SUBSTITUTE(S79,LEFT(S79,SEARCH(",",S79)),""),LEFT(SUBSTITUTE(S79,LEFT(S79,SEARCH(",",S79)),""),SEARCH(",",SUBSTITUTE(S79,LEFT(S79,SEARCH(",",S79)),""))),""),SEARCH(",",SUBSTITUTE(SUBSTITUTE(S79,LEFT(S79,SEARCH(",",S79)),""),LEFT(SUBSTITUTE(S79,LEFT(S79,SEARCH(",",S79)),""),SEARCH(",",SUBSTITUTE(S79,LEFT(S79,SEARCH(",",S79)),""))),""))),""),SEARCH(")",SUBSTITUTE(SUBSTITUTE(SUBSTITUTE(S79,LEFT(S79,SEARCH(",",S79)),""),LEFT(SUBSTITUTE(S79,LEFT(S79,SEARCH(",",S79)),""),SEARCH(",",SUBSTITUTE(S79,LEFT(S79,SEARCH(",",S79)),""))),""),LEFT(SUBSTITUTE(SUBSTITUTE(S79,LEFT(S79,SEARCH(",",S79)),""),LEFT(SUBSTITUTE(S79,LEFT(S79,SEARCH(",",S79)),""),SEARCH(",",SUBSTITUTE(S79,LEFT(S79,SEARCH(",",S79)),""))),""),SEARCH(",",SUBSTITUTE(SUBSTITUTE(S79,LEFT(S79,SEARCH(",",S79)),""),LEFT(SUBSTITUTE(S79,LEFT(S79,SEARCH(",",S79)),""),SEARCH(",",SUBSTITUTE(S79,LEFT(S79,SEARCH(",",S79)),""))),""))),""))),SEARCH("'",LEFT(SUBSTITUTE(SUBSTITUTE(SUBSTITUTE(S79,LEFT(S79,SEARCH(",",S79)),""),LEFT(SUBSTITUTE(S79,LEFT(S79,SEARCH(",",S79)),""),SEARCH(",",SUBSTITUTE(S79,LEFT(S79,SEARCH(",",S79)),""))),""),LEFT(SUBSTITUTE(SUBSTITUTE(S79,LEFT(S79,SEARCH(",",S79)),""),LEFT(SUBSTITUTE(S79,LEFT(S79,SEARCH(",",S79)),""),SEARCH(",",SUBSTITUTE(S79,LEFT(S79,SEARCH(",",S79)),""))),""),SEARCH(",",SUBSTITUTE(SUBSTITUTE(S79,LEFT(S79,SEARCH(",",S79)),""),LEFT(SUBSTITUTE(S79,LEFT(S79,SEARCH(",",S79)),""),SEARCH(",",SUBSTITUTE(S79,LEFT(S79,SEARCH(",",S79)),""))),""))),""),SEARCH(")",SUBSTITUTE(SUBSTITUTE(SUBSTITUTE(S79,LEFT(S79,SEARCH(",",S79)),""),LEFT(SUBSTITUTE(S79,LEFT(S79,SEARCH(",",S79)),""),SEARCH(",",SUBSTITUTE(S79,LEFT(S79,SEARCH(",",S79)),""))),""),LEFT(SUBSTITUTE(SUBSTITUTE(S79,LEFT(S79,SEARCH(",",S79)),""),LEFT(SUBSTITUTE(S79,LEFT(S79,SEARCH(",",S79)),""),SEARCH(",",SUBSTITUTE(S79,LEFT(S79,SEARCH(",",S79)),""))),""),SEARCH(",",SUBSTITUTE(SUBSTITUTE(S79,LEFT(S79,SEARCH(",",S79)),""),LEFT(SUBSTITUTE(S79,LEFT(S79,SEARCH(",",S79)),""),SEARCH(",",SUBSTITUTE(S79,LEFT(S79,SEARCH(",",S79)),""))),""))),""))))),""),")",""),VLOOKUP(M79,Breachs!B:D,3,FALSE)),"")</f>
        <v/>
      </c>
      <c r="S79" s="108" t="e">
        <f t="shared" si="22"/>
        <v>#VALUE!</v>
      </c>
      <c r="T79" s="108" t="str">
        <f>IF(F79="","",IF(ISNUMBER(FIND("'",I79)),VLOOKUP(SUBSTITUTE(RIGHT(LEFT(I79,SEARCH("'",I79)),5)," '",""),Breachs!P:Q,2,FALSE),VLOOKUP(I79,Breachs!B:D,2,FALSE)))</f>
        <v>Maio</v>
      </c>
      <c r="U79" s="108" t="str">
        <f>IF(G79&lt;2,"",IF(ISNUMBER(FIND("'",J79)),VLOOKUP(SUBSTITUTE(RIGHT(LEFT(J79,SEARCH("'",J79)),5)," '",""),Breachs!P:Q,2,FALSE),VLOOKUP(J79,Breachs!B:D,2,FALSE)))</f>
        <v>Dezembro</v>
      </c>
      <c r="V79" s="107" t="str">
        <f>IF(G79&lt;3,"",IF(ISNUMBER(FIND("'",K79)),VLOOKUP(SUBSTITUTE(RIGHT(LEFT(K79,SEARCH("'",K79)),5)," '",""),Breachs!P:Q,2,FALSE),VLOOKUP(K79,Breachs!B:D,2,FALSE)))</f>
        <v>Dezembro</v>
      </c>
      <c r="W79" s="107" t="str">
        <f>IF(G79&lt;4,"",IF(ISNUMBER(FIND("'",L79)),VLOOKUP(SUBSTITUTE(RIGHT(LEFT(L79,SEARCH("'",L79)),5)," '",""),Breachs!P:Q,2,FALSE),VLOOKUP(L79,Breachs!B:D,2,FALSE)))</f>
        <v/>
      </c>
      <c r="X79" s="107" t="str">
        <f>IF(G79&lt;5,"",IF(ISNUMBER(FIND("'",M79)),VLOOKUP(SUBSTITUTE(RIGHT(LEFT(M79,SEARCH("'",M79)),5)," '",""),Breachs!P:Q,2,FALSE),VLOOKUP(M79,Breachs!B:D,2,FALSE)))</f>
        <v/>
      </c>
      <c r="Y79" s="34" t="str">
        <f>IFERROR(VLOOKUP(B79,BGU!A:B,2),"")</f>
        <v>MARIA INES BICA BELLONI</v>
      </c>
      <c r="Z79" s="34" t="str">
        <f>TEXT(IFERROR(VLOOKUP(B79,BGU!A:C,3),""),"0000-000-000-0000")</f>
        <v>0010-030-031-1200</v>
      </c>
      <c r="AA79" s="34" t="str">
        <f t="shared" si="23"/>
        <v>0010</v>
      </c>
      <c r="AB79" s="34" t="str">
        <f>IFERROR(VLOOKUP(B79,BGU!A:F,6),"")</f>
        <v>00011</v>
      </c>
      <c r="AC79" s="34" t="str">
        <f>IFERROR(VLOOKUP(B79,BGU!A:G,7),"")</f>
        <v>ANALISTA</v>
      </c>
      <c r="AD79" s="34" t="str">
        <f t="shared" si="24"/>
        <v>030</v>
      </c>
    </row>
    <row r="80" spans="1:30" ht="15" customHeight="1" x14ac:dyDescent="0.25">
      <c r="A80" s="33" t="s">
        <v>333</v>
      </c>
      <c r="B80" s="34" t="s">
        <v>269</v>
      </c>
      <c r="C80" s="33" t="s">
        <v>99</v>
      </c>
      <c r="D80" s="34" t="s">
        <v>270</v>
      </c>
      <c r="E80" s="34"/>
      <c r="F80" s="33" t="s">
        <v>22</v>
      </c>
      <c r="G80" s="31">
        <f t="shared" si="18"/>
        <v>1</v>
      </c>
      <c r="H80" s="31" t="b">
        <f t="shared" si="25"/>
        <v>0</v>
      </c>
      <c r="I80" s="105" t="str">
        <f t="shared" si="26"/>
        <v>Adobe</v>
      </c>
      <c r="J80" s="105" t="str">
        <f t="shared" si="27"/>
        <v/>
      </c>
      <c r="K80" s="106" t="str">
        <f t="shared" si="19"/>
        <v/>
      </c>
      <c r="L80" s="106" t="str">
        <f t="shared" si="20"/>
        <v/>
      </c>
      <c r="M80" s="105" t="str">
        <f t="shared" si="21"/>
        <v/>
      </c>
      <c r="N80" s="107">
        <f>IF(F80="","",IF(ISNUMBER(FIND(")",I80)),"20"&amp;SUBSTITUTE(RIGHT(SUBSTITUTE(LEFT(F80,SEARCH(")",F80)),LEFT(LEFT(F80,SEARCH(")",F80)),SEARCH("(",LEFT(F80,SEARCH(")",F80)))),""),3),")",""),VLOOKUP(I80,Breachs!B:D,3,FALSE)))</f>
        <v>2013</v>
      </c>
      <c r="O80" s="108" t="str">
        <f>IF(G80&lt;2,"",IF(G80&gt;2,IF(ISNUMBER(FIND(")",J80)),"20"&amp;SUBSTITUTE(SUBSTITUTE(LEFT(LEFT(SUBSTITUTE(F80,LEFT(F80,SEARCH(",",F80)),""),SEARCH(",",SUBSTITUTE(F80,LEFT(F80,SEARCH(",",F80)),""))),SEARCH(")",LEFT(SUBSTITUTE(F80,LEFT(F80,SEARCH(",",F80)),""),SEARCH(",",SUBSTITUTE(F80,LEFT(F80,SEARCH(",",F80)),""))))),LEFT(LEFT(LEFT(SUBSTITUTE(F80,LEFT(F80,SEARCH(",",F80)),""),SEARCH(",",SUBSTITUTE(F80,LEFT(F80,SEARCH(",",F80)),""))),SEARCH(")",LEFT(SUBSTITUTE(F80,LEFT(F80,SEARCH(",",F80)),""),SEARCH(",",SUBSTITUTE(F80,LEFT(F80,SEARCH(",",F80)),""))))),SEARCH("'",LEFT(LEFT(SUBSTITUTE(F80,LEFT(F80,SEARCH(",",F80)),""),SEARCH(",",SUBSTITUTE(F80,LEFT(F80,SEARCH(",",F80)),""))),SEARCH(")",LEFT(SUBSTITUTE(F80,LEFT(F80,SEARCH(",",F80)),""),SEARCH(",",SUBSTITUTE(F80,LEFT(F80,SEARCH(",",F80)),""))))))),""),")",""),VLOOKUP(J80,Breachs!B:D,3,FALSE)),IF(ISNUMBER(FIND(")",J80)),"20"&amp;SUBSTITUTE(LEFT(SUBSTITUTE(SUBSTITUTE(F80,LEFT(F80,SEARCH(",",F80)),""),LEFT(SUBSTITUTE(F80,LEFT(F80,SEARCH(",",F80)),""),SEARCH("'",SUBSTITUTE(F80,LEFT(F80,SEARCH(",",F80)),""))),""),SEARCH(")",SUBSTITUTE(SUBSTITUTE(F80,LEFT(F80,SEARCH(",",F80)),""),LEFT(SUBSTITUTE(F80,LEFT(F80,SEARCH(",",F80)),""),SEARCH("'",SUBSTITUTE(F80,LEFT(F80,SEARCH(",",F80)),""))),""))),")",""),VLOOKUP(J80,Breachs!B:D,3,FALSE))))</f>
        <v/>
      </c>
      <c r="P80" s="108" t="str">
        <f>IF(G80&lt;3,"",IF(G80&gt;3,IF(ISNUMBER(FIND(")",K80)),"20"&amp;SUBSTITUTE(SUBSTITUTE(LEFT(LEFT(SUBSTITUTE(SUBSTITUTE(F80,LEFT(F80,SEARCH(",",F80)),""),LEFT(SUBSTITUTE(F80,LEFT(F80,SEARCH(",",F80)),""),SEARCH(",",SUBSTITUTE(F80,LEFT(F80,SEARCH(",",F80)),""))),""),SEARCH(",",SUBSTITUTE(SUBSTITUTE(F80,LEFT(F80,SEARCH(",",F80)),""),LEFT(SUBSTITUTE(F80,LEFT(F80,SEARCH(",",F80)),""),SEARCH(",",SUBSTITUTE(F80,LEFT(F80,SEARCH(",",F80)),""))),""))),SEARCH(")",LEFT(SUBSTITUTE(SUBSTITUTE(F80,LEFT(F80,SEARCH(",",F80)),""),LEFT(SUBSTITUTE(F80,LEFT(F80,SEARCH(",",F80)),""),SEARCH(",",SUBSTITUTE(F80,LEFT(F80,SEARCH(",",F80)),""))),""),SEARCH(",",SUBSTITUTE(SUBSTITUTE(F80,LEFT(F80,SEARCH(",",F80)),""),LEFT(SUBSTITUTE(F80,LEFT(F80,SEARCH(",",F80)),""),SEARCH(",",SUBSTITUTE(F80,LEFT(F80,SEARCH(",",F80)),""))),""))))),LEFT(LEFT(LEFT(SUBSTITUTE(SUBSTITUTE(F80,LEFT(F80,SEARCH(",",F80)),""),LEFT(SUBSTITUTE(F80,LEFT(F80,SEARCH(",",F80)),""),SEARCH(",",SUBSTITUTE(F80,LEFT(F80,SEARCH(",",F80)),""))),""),SEARCH(",",SUBSTITUTE(SUBSTITUTE(F80,LEFT(F80,SEARCH(",",F80)),""),LEFT(SUBSTITUTE(F80,LEFT(F80,SEARCH(",",F80)),""),SEARCH(",",SUBSTITUTE(F80,LEFT(F80,SEARCH(",",F80)),""))),""))),SEARCH(")",LEFT(SUBSTITUTE(SUBSTITUTE(F80,LEFT(F80,SEARCH(",",F80)),""),LEFT(SUBSTITUTE(F80,LEFT(F80,SEARCH(",",F80)),""),SEARCH(",",SUBSTITUTE(F80,LEFT(F80,SEARCH(",",F80)),""))),""),SEARCH(",",SUBSTITUTE(SUBSTITUTE(F80,LEFT(F80,SEARCH(",",F80)),""),LEFT(SUBSTITUTE(F80,LEFT(F80,SEARCH(",",F80)),""),SEARCH(",",SUBSTITUTE(F80,LEFT(F80,SEARCH(",",F80)),""))),""))))),SEARCH("'",LEFT(LEFT(SUBSTITUTE(SUBSTITUTE(F80,LEFT(F80,SEARCH(",",F80)),""),LEFT(SUBSTITUTE(F80,LEFT(F80,SEARCH(",",F80)),""),SEARCH(",",SUBSTITUTE(F80,LEFT(F80,SEARCH(",",F80)),""))),""),SEARCH(",",SUBSTITUTE(SUBSTITUTE(F80,LEFT(F80,SEARCH(",",F80)),""),LEFT(SUBSTITUTE(F80,LEFT(F80,SEARCH(",",F80)),""),SEARCH(",",SUBSTITUTE(F80,LEFT(F80,SEARCH(",",F80)),""))),""))),SEARCH(")",LEFT(SUBSTITUTE(SUBSTITUTE(F80,LEFT(F80,SEARCH(",",F80)),""),LEFT(SUBSTITUTE(F80,LEFT(F80,SEARCH(",",F80)),""),SEARCH(",",SUBSTITUTE(F80,LEFT(F80,SEARCH(",",F80)),""))),""),SEARCH(",",SUBSTITUTE(SUBSTITUTE(F80,LEFT(F80,SEARCH(",",F80)),""),LEFT(SUBSTITUTE(F80,LEFT(F80,SEARCH(",",F80)),""),SEARCH(",",SUBSTITUTE(F80,LEFT(F80,SEARCH(",",F80)),""))),""))))))),""),")",""),VLOOKUP(K80,Breachs!B:D,3,FALSE)),IF(ISNUMBER(FIND(")",K80)),"20"&amp;SUBSTITUTE(SUBSTITUTE(LEFT(SUBSTITUTE(SUBSTITUTE(F80,LEFT(F80,SEARCH(",",F80)),""),LEFT(SUBSTITUTE(F80,LEFT(F80,SEARCH(",",F80)),""),SEARCH(",",SUBSTITUTE(F80,LEFT(F80,SEARCH(",",F80)),""))),""),SEARCH(")",SUBSTITUTE(SUBSTITUTE(F80,LEFT(F80,SEARCH(",",F80)),""),LEFT(SUBSTITUTE(F80,LEFT(F80,SEARCH(",",F80)),""),SEARCH(",",SUBSTITUTE(F80,LEFT(F80,SEARCH(",",F80)),""))),""))),LEFT(LEFT(SUBSTITUTE(SUBSTITUTE(F80,LEFT(F80,SEARCH(",",F80)),""),LEFT(SUBSTITUTE(F80,LEFT(F80,SEARCH(",",F80)),""),SEARCH(",",SUBSTITUTE(F80,LEFT(F80,SEARCH(",",F80)),""))),""),SEARCH(")",SUBSTITUTE(SUBSTITUTE(F80,LEFT(F80,SEARCH(",",F80)),""),LEFT(SUBSTITUTE(F80,LEFT(F80,SEARCH(",",F80)),""),SEARCH(",",SUBSTITUTE(F80,LEFT(F80,SEARCH(",",F80)),""))),""))),SEARCH("'",LEFT(SUBSTITUTE(SUBSTITUTE(F80,LEFT(F80,SEARCH(",",F80)),""),LEFT(SUBSTITUTE(F80,LEFT(F80,SEARCH(",",F80)),""),SEARCH(",",SUBSTITUTE(F80,LEFT(F80,SEARCH(",",F80)),""))),""),SEARCH(")",SUBSTITUTE(SUBSTITUTE(F80,LEFT(F80,SEARCH(",",F80)),""),LEFT(SUBSTITUTE(F80,LEFT(F80,SEARCH(",",F80)),""),SEARCH(",",SUBSTITUTE(F80,LEFT(F80,SEARCH(",",F80)),""))),""))))),""),")",""),VLOOKUP(K80,Breachs!B:D,3,FALSE))))</f>
        <v/>
      </c>
      <c r="Q80" s="108" t="str">
        <f>IF(G80&lt;4,"",IF(G80&gt;4,IF(ISNUMBER(FIND(")",L80)),"20"&amp;SUBSTITUTE(SUBSTITUTE(LEFT(SUBSTITUTE(SUBSTITUTE(SUBSTITUTE(L80,LEFT(L80,SEARCH(",",L80)),""),LEFT(SUBSTITUTE(L80,LEFT(L80,SEARCH(",",L80)),""),SEARCH(",",SUBSTITUTE(L80,LEFT(L80,SEARCH(",",L80)),""))),""),LEFT(SUBSTITUTE(SUBSTITUTE(L80,LEFT(L80,SEARCH(",",L80)),""),LEFT(SUBSTITUTE(L80,LEFT(L80,SEARCH(",",L80)),""),SEARCH(",",SUBSTITUTE(L80,LEFT(L80,SEARCH(",",L80)),""))),""),SEARCH(",",SUBSTITUTE(SUBSTITUTE(L80,LEFT(L80,SEARCH(",",L80)),""),LEFT(SUBSTITUTE(L80,LEFT(L80,SEARCH(",",L80)),""),SEARCH(",",SUBSTITUTE(L80,LEFT(L80,SEARCH(",",L80)),""))),""))),""),SEARCH(")",SUBSTITUTE(SUBSTITUTE(SUBSTITUTE(L80,LEFT(L80,SEARCH(",",L80)),""),LEFT(SUBSTITUTE(L80,LEFT(L80,SEARCH(",",L80)),""),SEARCH(",",SUBSTITUTE(L80,LEFT(L80,SEARCH(",",L80)),""))),""),LEFT(SUBSTITUTE(SUBSTITUTE(L80,LEFT(L80,SEARCH(",",L80)),""),LEFT(SUBSTITUTE(L80,LEFT(L80,SEARCH(",",L80)),""),SEARCH(",",SUBSTITUTE(L80,LEFT(L80,SEARCH(",",L80)),""))),""),SEARCH(",",SUBSTITUTE(SUBSTITUTE(L80,LEFT(L80,SEARCH(",",L80)),""),LEFT(SUBSTITUTE(L80,LEFT(L80,SEARCH(",",L80)),""),SEARCH(",",SUBSTITUTE(L80,LEFT(L80,SEARCH(",",L80)),""))),""))),""))),LEFT(LEFT(SUBSTITUTE(SUBSTITUTE(SUBSTITUTE(L80,LEFT(L80,SEARCH(",",L80)),""),LEFT(SUBSTITUTE(L80,LEFT(L80,SEARCH(",",L80)),""),SEARCH(",",SUBSTITUTE(L80,LEFT(L80,SEARCH(",",L80)),""))),""),LEFT(SUBSTITUTE(SUBSTITUTE(L80,LEFT(L80,SEARCH(",",L80)),""),LEFT(SUBSTITUTE(L80,LEFT(L80,SEARCH(",",L80)),""),SEARCH(",",SUBSTITUTE(L80,LEFT(L80,SEARCH(",",L80)),""))),""),SEARCH(",",SUBSTITUTE(SUBSTITUTE(L80,LEFT(L80,SEARCH(",",L80)),""),LEFT(SUBSTITUTE(L80,LEFT(L80,SEARCH(",",L80)),""),SEARCH(",",SUBSTITUTE(L80,LEFT(L80,SEARCH(",",L80)),""))),""))),""),SEARCH(")",SUBSTITUTE(SUBSTITUTE(SUBSTITUTE(L80,LEFT(L80,SEARCH(",",L80)),""),LEFT(SUBSTITUTE(L80,LEFT(L80,SEARCH(",",L80)),""),SEARCH(",",SUBSTITUTE(L80,LEFT(L80,SEARCH(",",L80)),""))),""),LEFT(SUBSTITUTE(SUBSTITUTE(L80,LEFT(L80,SEARCH(",",L80)),""),LEFT(SUBSTITUTE(L80,LEFT(L80,SEARCH(",",L80)),""),SEARCH(",",SUBSTITUTE(L80,LEFT(L80,SEARCH(",",L80)),""))),""),SEARCH(",",SUBSTITUTE(SUBSTITUTE(L80,LEFT(L80,SEARCH(",",L80)),""),LEFT(SUBSTITUTE(L80,LEFT(L80,SEARCH(",",L80)),""),SEARCH(",",SUBSTITUTE(L80,LEFT(L80,SEARCH(",",L80)),""))),""))),""))),SEARCH("'",LEFT(SUBSTITUTE(SUBSTITUTE(SUBSTITUTE(L80,LEFT(L80,SEARCH(",",L80)),""),LEFT(SUBSTITUTE(L80,LEFT(L80,SEARCH(",",L80)),""),SEARCH(",",SUBSTITUTE(L80,LEFT(L80,SEARCH(",",L80)),""))),""),LEFT(SUBSTITUTE(SUBSTITUTE(L80,LEFT(L80,SEARCH(",",L80)),""),LEFT(SUBSTITUTE(L80,LEFT(L80,SEARCH(",",L80)),""),SEARCH(",",SUBSTITUTE(L80,LEFT(L80,SEARCH(",",L80)),""))),""),SEARCH(",",SUBSTITUTE(SUBSTITUTE(L80,LEFT(L80,SEARCH(",",L80)),""),LEFT(SUBSTITUTE(L80,LEFT(L80,SEARCH(",",L80)),""),SEARCH(",",SUBSTITUTE(L80,LEFT(L80,SEARCH(",",L80)),""))),""))),""),SEARCH(")",SUBSTITUTE(SUBSTITUTE(SUBSTITUTE(L80,LEFT(L80,SEARCH(",",L80)),""),LEFT(SUBSTITUTE(L80,LEFT(L80,SEARCH(",",L80)),""),SEARCH(",",SUBSTITUTE(L80,LEFT(L80,SEARCH(",",L80)),""))),""),LEFT(SUBSTITUTE(SUBSTITUTE(L80,LEFT(L80,SEARCH(",",L80)),""),LEFT(SUBSTITUTE(L80,LEFT(L80,SEARCH(",",L80)),""),SEARCH(",",SUBSTITUTE(L80,LEFT(L80,SEARCH(",",L80)),""))),""),SEARCH(",",SUBSTITUTE(SUBSTITUTE(L80,LEFT(L80,SEARCH(",",L80)),""),LEFT(SUBSTITUTE(L80,LEFT(L80,SEARCH(",",L80)),""),SEARCH(",",SUBSTITUTE(L80,LEFT(L80,SEARCH(",",L80)),""))),""))),""))))),""),")",""),VLOOKUP(L80,Breachs!B:D,3,FALSE)),IF(ISNUMBER(FIND(")",L80)),"20"&amp;SUBSTITUTE(SUBSTITUTE(LEFT(SUBSTITUTE(SUBSTITUTE(SUBSTITUTE(L80,LEFT(L80,SEARCH(",",L80)),""),LEFT(SUBSTITUTE(L80,LEFT(L80,SEARCH(",",L80)),""),SEARCH(",",SUBSTITUTE(L80,LEFT(L80,SEARCH(",",L80)),""))),""),LEFT(SUBSTITUTE(SUBSTITUTE(L80,LEFT(L80,SEARCH(",",L80)),""),LEFT(SUBSTITUTE(L80,LEFT(L80,SEARCH(",",L80)),""),SEARCH(",",SUBSTITUTE(L80,LEFT(L80,SEARCH(",",L80)),""))),""),SEARCH(",",SUBSTITUTE(SUBSTITUTE(L80,LEFT(L80,SEARCH(",",L80)),""),LEFT(SUBSTITUTE(L80,LEFT(L80,SEARCH(",",L80)),""),SEARCH(",",SUBSTITUTE(L80,LEFT(L80,SEARCH(",",L80)),""))),""))),""),SEARCH(")",SUBSTITUTE(SUBSTITUTE(SUBSTITUTE(L80,LEFT(L80,SEARCH(",",L80)),""),LEFT(SUBSTITUTE(L80,LEFT(L80,SEARCH(",",L80)),""),SEARCH(",",SUBSTITUTE(L80,LEFT(L80,SEARCH(",",L80)),""))),""),LEFT(SUBSTITUTE(SUBSTITUTE(L80,LEFT(L80,SEARCH(",",L80)),""),LEFT(SUBSTITUTE(L80,LEFT(L80,SEARCH(",",L80)),""),SEARCH(",",SUBSTITUTE(L80,LEFT(L80,SEARCH(",",L80)),""))),""),SEARCH(",",SUBSTITUTE(SUBSTITUTE(L80,LEFT(L80,SEARCH(",",L80)),""),LEFT(SUBSTITUTE(L80,LEFT(L80,SEARCH(",",L80)),""),SEARCH(",",SUBSTITUTE(L80,LEFT(L80,SEARCH(",",L80)),""))),""))),""))),LEFT(LEFT(SUBSTITUTE(SUBSTITUTE(SUBSTITUTE(L80,LEFT(L80,SEARCH(",",L80)),""),LEFT(SUBSTITUTE(L80,LEFT(L80,SEARCH(",",L80)),""),SEARCH(",",SUBSTITUTE(L80,LEFT(L80,SEARCH(",",L80)),""))),""),LEFT(SUBSTITUTE(SUBSTITUTE(L80,LEFT(L80,SEARCH(",",L80)),""),LEFT(SUBSTITUTE(L80,LEFT(L80,SEARCH(",",L80)),""),SEARCH(",",SUBSTITUTE(L80,LEFT(L80,SEARCH(",",L80)),""))),""),SEARCH(",",SUBSTITUTE(SUBSTITUTE(L80,LEFT(L80,SEARCH(",",L80)),""),LEFT(SUBSTITUTE(L80,LEFT(L80,SEARCH(",",L80)),""),SEARCH(",",SUBSTITUTE(L80,LEFT(L80,SEARCH(",",L80)),""))),""))),""),SEARCH(")",SUBSTITUTE(SUBSTITUTE(SUBSTITUTE(L80,LEFT(L80,SEARCH(",",L80)),""),LEFT(SUBSTITUTE(L80,LEFT(L80,SEARCH(",",L80)),""),SEARCH(",",SUBSTITUTE(L80,LEFT(L80,SEARCH(",",L80)),""))),""),LEFT(SUBSTITUTE(SUBSTITUTE(L80,LEFT(L80,SEARCH(",",L80)),""),LEFT(SUBSTITUTE(L80,LEFT(L80,SEARCH(",",L80)),""),SEARCH(",",SUBSTITUTE(L80,LEFT(L80,SEARCH(",",L80)),""))),""),SEARCH(",",SUBSTITUTE(SUBSTITUTE(L80,LEFT(L80,SEARCH(",",L80)),""),LEFT(SUBSTITUTE(L80,LEFT(L80,SEARCH(",",L80)),""),SEARCH(",",SUBSTITUTE(L80,LEFT(L80,SEARCH(",",L80)),""))),""))),""))),SEARCH("'",LEFT(SUBSTITUTE(SUBSTITUTE(SUBSTITUTE(L80,LEFT(L80,SEARCH(",",L80)),""),LEFT(SUBSTITUTE(L80,LEFT(L80,SEARCH(",",L80)),""),SEARCH(",",SUBSTITUTE(L80,LEFT(L80,SEARCH(",",L80)),""))),""),LEFT(SUBSTITUTE(SUBSTITUTE(L80,LEFT(L80,SEARCH(",",L80)),""),LEFT(SUBSTITUTE(L80,LEFT(L80,SEARCH(",",L80)),""),SEARCH(",",SUBSTITUTE(L80,LEFT(L80,SEARCH(",",L80)),""))),""),SEARCH(",",SUBSTITUTE(SUBSTITUTE(L80,LEFT(L80,SEARCH(",",L80)),""),LEFT(SUBSTITUTE(L80,LEFT(L80,SEARCH(",",L80)),""),SEARCH(",",SUBSTITUTE(L80,LEFT(L80,SEARCH(",",L80)),""))),""))),""),SEARCH(")",SUBSTITUTE(SUBSTITUTE(SUBSTITUTE(L80,LEFT(L80,SEARCH(",",L80)),""),LEFT(SUBSTITUTE(L80,LEFT(L80,SEARCH(",",L80)),""),SEARCH(",",SUBSTITUTE(L80,LEFT(L80,SEARCH(",",L80)),""))),""),LEFT(SUBSTITUTE(SUBSTITUTE(L80,LEFT(L80,SEARCH(",",L80)),""),LEFT(SUBSTITUTE(L80,LEFT(L80,SEARCH(",",L80)),""),SEARCH(",",SUBSTITUTE(L80,LEFT(L80,SEARCH(",",L80)),""))),""),SEARCH(",",SUBSTITUTE(SUBSTITUTE(L80,LEFT(L80,SEARCH(",",L80)),""),LEFT(SUBSTITUTE(L80,LEFT(L80,SEARCH(",",L80)),""),SEARCH(",",SUBSTITUTE(L80,LEFT(L80,SEARCH(",",L80)),""))),""))),""))))),""),")",""),VLOOKUP(L80,Breachs!B:D,3,FALSE))))</f>
        <v/>
      </c>
      <c r="R80" s="108" t="str">
        <f>IF(G80=5,IF(ISNUMBER(FIND(")",M80)),"20"&amp;SUBSTITUTE(SUBSTITUTE(LEFT(SUBSTITUTE(SUBSTITUTE(SUBSTITUTE(S80,LEFT(S80,SEARCH(",",S80)),""),LEFT(SUBSTITUTE(S80,LEFT(S80,SEARCH(",",S80)),""),SEARCH(",",SUBSTITUTE(S80,LEFT(S80,SEARCH(",",S80)),""))),""),LEFT(SUBSTITUTE(SUBSTITUTE(S80,LEFT(S80,SEARCH(",",S80)),""),LEFT(SUBSTITUTE(S80,LEFT(S80,SEARCH(",",S80)),""),SEARCH(",",SUBSTITUTE(S80,LEFT(S80,SEARCH(",",S80)),""))),""),SEARCH(",",SUBSTITUTE(SUBSTITUTE(S80,LEFT(S80,SEARCH(",",S80)),""),LEFT(SUBSTITUTE(S80,LEFT(S80,SEARCH(",",S80)),""),SEARCH(",",SUBSTITUTE(S80,LEFT(S80,SEARCH(",",S80)),""))),""))),""),SEARCH(")",SUBSTITUTE(SUBSTITUTE(SUBSTITUTE(S80,LEFT(S80,SEARCH(",",S80)),""),LEFT(SUBSTITUTE(S80,LEFT(S80,SEARCH(",",S80)),""),SEARCH(",",SUBSTITUTE(S80,LEFT(S80,SEARCH(",",S80)),""))),""),LEFT(SUBSTITUTE(SUBSTITUTE(S80,LEFT(S80,SEARCH(",",S80)),""),LEFT(SUBSTITUTE(S80,LEFT(S80,SEARCH(",",S80)),""),SEARCH(",",SUBSTITUTE(S80,LEFT(S80,SEARCH(",",S80)),""))),""),SEARCH(",",SUBSTITUTE(SUBSTITUTE(S80,LEFT(S80,SEARCH(",",S80)),""),LEFT(SUBSTITUTE(S80,LEFT(S80,SEARCH(",",S80)),""),SEARCH(",",SUBSTITUTE(S80,LEFT(S80,SEARCH(",",S80)),""))),""))),""))),LEFT(LEFT(SUBSTITUTE(SUBSTITUTE(SUBSTITUTE(S80,LEFT(S80,SEARCH(",",S80)),""),LEFT(SUBSTITUTE(S80,LEFT(S80,SEARCH(",",S80)),""),SEARCH(",",SUBSTITUTE(S80,LEFT(S80,SEARCH(",",S80)),""))),""),LEFT(SUBSTITUTE(SUBSTITUTE(S80,LEFT(S80,SEARCH(",",S80)),""),LEFT(SUBSTITUTE(S80,LEFT(S80,SEARCH(",",S80)),""),SEARCH(",",SUBSTITUTE(S80,LEFT(S80,SEARCH(",",S80)),""))),""),SEARCH(",",SUBSTITUTE(SUBSTITUTE(S80,LEFT(S80,SEARCH(",",S80)),""),LEFT(SUBSTITUTE(S80,LEFT(S80,SEARCH(",",S80)),""),SEARCH(",",SUBSTITUTE(S80,LEFT(S80,SEARCH(",",S80)),""))),""))),""),SEARCH(")",SUBSTITUTE(SUBSTITUTE(SUBSTITUTE(S80,LEFT(S80,SEARCH(",",S80)),""),LEFT(SUBSTITUTE(S80,LEFT(S80,SEARCH(",",S80)),""),SEARCH(",",SUBSTITUTE(S80,LEFT(S80,SEARCH(",",S80)),""))),""),LEFT(SUBSTITUTE(SUBSTITUTE(S80,LEFT(S80,SEARCH(",",S80)),""),LEFT(SUBSTITUTE(S80,LEFT(S80,SEARCH(",",S80)),""),SEARCH(",",SUBSTITUTE(S80,LEFT(S80,SEARCH(",",S80)),""))),""),SEARCH(",",SUBSTITUTE(SUBSTITUTE(S80,LEFT(S80,SEARCH(",",S80)),""),LEFT(SUBSTITUTE(S80,LEFT(S80,SEARCH(",",S80)),""),SEARCH(",",SUBSTITUTE(S80,LEFT(S80,SEARCH(",",S80)),""))),""))),""))),SEARCH("'",LEFT(SUBSTITUTE(SUBSTITUTE(SUBSTITUTE(S80,LEFT(S80,SEARCH(",",S80)),""),LEFT(SUBSTITUTE(S80,LEFT(S80,SEARCH(",",S80)),""),SEARCH(",",SUBSTITUTE(S80,LEFT(S80,SEARCH(",",S80)),""))),""),LEFT(SUBSTITUTE(SUBSTITUTE(S80,LEFT(S80,SEARCH(",",S80)),""),LEFT(SUBSTITUTE(S80,LEFT(S80,SEARCH(",",S80)),""),SEARCH(",",SUBSTITUTE(S80,LEFT(S80,SEARCH(",",S80)),""))),""),SEARCH(",",SUBSTITUTE(SUBSTITUTE(S80,LEFT(S80,SEARCH(",",S80)),""),LEFT(SUBSTITUTE(S80,LEFT(S80,SEARCH(",",S80)),""),SEARCH(",",SUBSTITUTE(S80,LEFT(S80,SEARCH(",",S80)),""))),""))),""),SEARCH(")",SUBSTITUTE(SUBSTITUTE(SUBSTITUTE(S80,LEFT(S80,SEARCH(",",S80)),""),LEFT(SUBSTITUTE(S80,LEFT(S80,SEARCH(",",S80)),""),SEARCH(",",SUBSTITUTE(S80,LEFT(S80,SEARCH(",",S80)),""))),""),LEFT(SUBSTITUTE(SUBSTITUTE(S80,LEFT(S80,SEARCH(",",S80)),""),LEFT(SUBSTITUTE(S80,LEFT(S80,SEARCH(",",S80)),""),SEARCH(",",SUBSTITUTE(S80,LEFT(S80,SEARCH(",",S80)),""))),""),SEARCH(",",SUBSTITUTE(SUBSTITUTE(S80,LEFT(S80,SEARCH(",",S80)),""),LEFT(SUBSTITUTE(S80,LEFT(S80,SEARCH(",",S80)),""),SEARCH(",",SUBSTITUTE(S80,LEFT(S80,SEARCH(",",S80)),""))),""))),""))))),""),")",""),VLOOKUP(M80,Breachs!B:D,3,FALSE)),"")</f>
        <v/>
      </c>
      <c r="S80" s="108" t="e">
        <f t="shared" si="22"/>
        <v>#VALUE!</v>
      </c>
      <c r="T80" s="108" t="str">
        <f>IF(F80="","",IF(ISNUMBER(FIND("'",I80)),VLOOKUP(SUBSTITUTE(RIGHT(LEFT(I80,SEARCH("'",I80)),5)," '",""),Breachs!P:Q,2,FALSE),VLOOKUP(I80,Breachs!B:D,2,FALSE)))</f>
        <v>Outubro</v>
      </c>
      <c r="U80" s="108" t="str">
        <f>IF(G80&lt;2,"",IF(ISNUMBER(FIND("'",J80)),VLOOKUP(SUBSTITUTE(RIGHT(LEFT(J80,SEARCH("'",J80)),5)," '",""),Breachs!P:Q,2,FALSE),VLOOKUP(J80,Breachs!B:D,2,FALSE)))</f>
        <v/>
      </c>
      <c r="V80" s="107" t="str">
        <f>IF(G80&lt;3,"",IF(ISNUMBER(FIND("'",K80)),VLOOKUP(SUBSTITUTE(RIGHT(LEFT(K80,SEARCH("'",K80)),5)," '",""),Breachs!P:Q,2,FALSE),VLOOKUP(K80,Breachs!B:D,2,FALSE)))</f>
        <v/>
      </c>
      <c r="W80" s="107" t="str">
        <f>IF(G80&lt;4,"",IF(ISNUMBER(FIND("'",L80)),VLOOKUP(SUBSTITUTE(RIGHT(LEFT(L80,SEARCH("'",L80)),5)," '",""),Breachs!P:Q,2,FALSE),VLOOKUP(L80,Breachs!B:D,2,FALSE)))</f>
        <v/>
      </c>
      <c r="X80" s="107" t="str">
        <f>IF(G80&lt;5,"",IF(ISNUMBER(FIND("'",M80)),VLOOKUP(SUBSTITUTE(RIGHT(LEFT(M80,SEARCH("'",M80)),5)," '",""),Breachs!P:Q,2,FALSE),VLOOKUP(M80,Breachs!B:D,2,FALSE)))</f>
        <v/>
      </c>
      <c r="Y80" s="34" t="str">
        <f>IFERROR(VLOOKUP(B80,BGU!A:B,2),"")</f>
        <v>LUIZ CLEDI CATARINO PERES</v>
      </c>
      <c r="Z80" s="34" t="str">
        <f>TEXT(IFERROR(VLOOKUP(B80,BGU!A:C,3),""),"0000-000-000-0000")</f>
        <v>0010-058-021-3600</v>
      </c>
      <c r="AA80" s="34" t="str">
        <f t="shared" si="23"/>
        <v>0010</v>
      </c>
      <c r="AB80" s="34" t="str">
        <f>IFERROR(VLOOKUP(B80,BGU!A:F,6),"")</f>
        <v>00011</v>
      </c>
      <c r="AC80" s="34" t="str">
        <f>IFERROR(VLOOKUP(B80,BGU!A:G,7),"")</f>
        <v>ANALISTA</v>
      </c>
      <c r="AD80" s="34" t="str">
        <f t="shared" si="24"/>
        <v>058</v>
      </c>
    </row>
    <row r="81" spans="1:30" ht="15" customHeight="1" x14ac:dyDescent="0.25">
      <c r="A81" s="33" t="s">
        <v>333</v>
      </c>
      <c r="B81" s="34" t="s">
        <v>299</v>
      </c>
      <c r="C81" s="33" t="s">
        <v>140</v>
      </c>
      <c r="D81" s="34" t="s">
        <v>223</v>
      </c>
      <c r="E81" s="34"/>
      <c r="F81" s="32" t="s">
        <v>27977</v>
      </c>
      <c r="G81" s="31">
        <f t="shared" si="18"/>
        <v>3</v>
      </c>
      <c r="H81" s="31" t="b">
        <f t="shared" si="25"/>
        <v>0</v>
      </c>
      <c r="I81" s="105" t="str">
        <f t="shared" si="26"/>
        <v>LinkedIn</v>
      </c>
      <c r="J81" s="105" t="str">
        <f t="shared" si="27"/>
        <v>Anti Public Combo List</v>
      </c>
      <c r="K81" s="106" t="str">
        <f t="shared" si="19"/>
        <v>Anti Public Combo List</v>
      </c>
      <c r="L81" s="106" t="str">
        <f t="shared" si="20"/>
        <v/>
      </c>
      <c r="M81" s="105" t="str">
        <f t="shared" si="21"/>
        <v/>
      </c>
      <c r="N81" s="107">
        <f>IF(F81="","",IF(ISNUMBER(FIND(")",I81)),"20"&amp;SUBSTITUTE(RIGHT(SUBSTITUTE(LEFT(F81,SEARCH(")",F81)),LEFT(LEFT(F81,SEARCH(")",F81)),SEARCH("(",LEFT(F81,SEARCH(")",F81)))),""),3),")",""),VLOOKUP(I81,Breachs!B:D,3,FALSE)))</f>
        <v>2016</v>
      </c>
      <c r="O81" s="108">
        <f>IF(G81&lt;2,"",IF(G81&gt;2,IF(ISNUMBER(FIND(")",J81)),"20"&amp;SUBSTITUTE(SUBSTITUTE(LEFT(LEFT(SUBSTITUTE(F81,LEFT(F81,SEARCH(",",F81)),""),SEARCH(",",SUBSTITUTE(F81,LEFT(F81,SEARCH(",",F81)),""))),SEARCH(")",LEFT(SUBSTITUTE(F81,LEFT(F81,SEARCH(",",F81)),""),SEARCH(",",SUBSTITUTE(F81,LEFT(F81,SEARCH(",",F81)),""))))),LEFT(LEFT(LEFT(SUBSTITUTE(F81,LEFT(F81,SEARCH(",",F81)),""),SEARCH(",",SUBSTITUTE(F81,LEFT(F81,SEARCH(",",F81)),""))),SEARCH(")",LEFT(SUBSTITUTE(F81,LEFT(F81,SEARCH(",",F81)),""),SEARCH(",",SUBSTITUTE(F81,LEFT(F81,SEARCH(",",F81)),""))))),SEARCH("'",LEFT(LEFT(SUBSTITUTE(F81,LEFT(F81,SEARCH(",",F81)),""),SEARCH(",",SUBSTITUTE(F81,LEFT(F81,SEARCH(",",F81)),""))),SEARCH(")",LEFT(SUBSTITUTE(F81,LEFT(F81,SEARCH(",",F81)),""),SEARCH(",",SUBSTITUTE(F81,LEFT(F81,SEARCH(",",F81)),""))))))),""),")",""),VLOOKUP(J81,Breachs!B:D,3,FALSE)),IF(ISNUMBER(FIND(")",J81)),"20"&amp;SUBSTITUTE(LEFT(SUBSTITUTE(SUBSTITUTE(F81,LEFT(F81,SEARCH(",",F81)),""),LEFT(SUBSTITUTE(F81,LEFT(F81,SEARCH(",",F81)),""),SEARCH("'",SUBSTITUTE(F81,LEFT(F81,SEARCH(",",F81)),""))),""),SEARCH(")",SUBSTITUTE(SUBSTITUTE(F81,LEFT(F81,SEARCH(",",F81)),""),LEFT(SUBSTITUTE(F81,LEFT(F81,SEARCH(",",F81)),""),SEARCH("'",SUBSTITUTE(F81,LEFT(F81,SEARCH(",",F81)),""))),""))),")",""),VLOOKUP(J81,Breachs!B:D,3,FALSE))))</f>
        <v>2016</v>
      </c>
      <c r="P81" s="108">
        <f>IF(G81&lt;3,"",IF(G81&gt;3,IF(ISNUMBER(FIND(")",K81)),"20"&amp;SUBSTITUTE(SUBSTITUTE(LEFT(LEFT(SUBSTITUTE(SUBSTITUTE(F81,LEFT(F81,SEARCH(",",F81)),""),LEFT(SUBSTITUTE(F81,LEFT(F81,SEARCH(",",F81)),""),SEARCH(",",SUBSTITUTE(F81,LEFT(F81,SEARCH(",",F81)),""))),""),SEARCH(",",SUBSTITUTE(SUBSTITUTE(F81,LEFT(F81,SEARCH(",",F81)),""),LEFT(SUBSTITUTE(F81,LEFT(F81,SEARCH(",",F81)),""),SEARCH(",",SUBSTITUTE(F81,LEFT(F81,SEARCH(",",F81)),""))),""))),SEARCH(")",LEFT(SUBSTITUTE(SUBSTITUTE(F81,LEFT(F81,SEARCH(",",F81)),""),LEFT(SUBSTITUTE(F81,LEFT(F81,SEARCH(",",F81)),""),SEARCH(",",SUBSTITUTE(F81,LEFT(F81,SEARCH(",",F81)),""))),""),SEARCH(",",SUBSTITUTE(SUBSTITUTE(F81,LEFT(F81,SEARCH(",",F81)),""),LEFT(SUBSTITUTE(F81,LEFT(F81,SEARCH(",",F81)),""),SEARCH(",",SUBSTITUTE(F81,LEFT(F81,SEARCH(",",F81)),""))),""))))),LEFT(LEFT(LEFT(SUBSTITUTE(SUBSTITUTE(F81,LEFT(F81,SEARCH(",",F81)),""),LEFT(SUBSTITUTE(F81,LEFT(F81,SEARCH(",",F81)),""),SEARCH(",",SUBSTITUTE(F81,LEFT(F81,SEARCH(",",F81)),""))),""),SEARCH(",",SUBSTITUTE(SUBSTITUTE(F81,LEFT(F81,SEARCH(",",F81)),""),LEFT(SUBSTITUTE(F81,LEFT(F81,SEARCH(",",F81)),""),SEARCH(",",SUBSTITUTE(F81,LEFT(F81,SEARCH(",",F81)),""))),""))),SEARCH(")",LEFT(SUBSTITUTE(SUBSTITUTE(F81,LEFT(F81,SEARCH(",",F81)),""),LEFT(SUBSTITUTE(F81,LEFT(F81,SEARCH(",",F81)),""),SEARCH(",",SUBSTITUTE(F81,LEFT(F81,SEARCH(",",F81)),""))),""),SEARCH(",",SUBSTITUTE(SUBSTITUTE(F81,LEFT(F81,SEARCH(",",F81)),""),LEFT(SUBSTITUTE(F81,LEFT(F81,SEARCH(",",F81)),""),SEARCH(",",SUBSTITUTE(F81,LEFT(F81,SEARCH(",",F81)),""))),""))))),SEARCH("'",LEFT(LEFT(SUBSTITUTE(SUBSTITUTE(F81,LEFT(F81,SEARCH(",",F81)),""),LEFT(SUBSTITUTE(F81,LEFT(F81,SEARCH(",",F81)),""),SEARCH(",",SUBSTITUTE(F81,LEFT(F81,SEARCH(",",F81)),""))),""),SEARCH(",",SUBSTITUTE(SUBSTITUTE(F81,LEFT(F81,SEARCH(",",F81)),""),LEFT(SUBSTITUTE(F81,LEFT(F81,SEARCH(",",F81)),""),SEARCH(",",SUBSTITUTE(F81,LEFT(F81,SEARCH(",",F81)),""))),""))),SEARCH(")",LEFT(SUBSTITUTE(SUBSTITUTE(F81,LEFT(F81,SEARCH(",",F81)),""),LEFT(SUBSTITUTE(F81,LEFT(F81,SEARCH(",",F81)),""),SEARCH(",",SUBSTITUTE(F81,LEFT(F81,SEARCH(",",F81)),""))),""),SEARCH(",",SUBSTITUTE(SUBSTITUTE(F81,LEFT(F81,SEARCH(",",F81)),""),LEFT(SUBSTITUTE(F81,LEFT(F81,SEARCH(",",F81)),""),SEARCH(",",SUBSTITUTE(F81,LEFT(F81,SEARCH(",",F81)),""))),""))))))),""),")",""),VLOOKUP(K81,Breachs!B:D,3,FALSE)),IF(ISNUMBER(FIND(")",K81)),"20"&amp;SUBSTITUTE(SUBSTITUTE(LEFT(SUBSTITUTE(SUBSTITUTE(F81,LEFT(F81,SEARCH(",",F81)),""),LEFT(SUBSTITUTE(F81,LEFT(F81,SEARCH(",",F81)),""),SEARCH(",",SUBSTITUTE(F81,LEFT(F81,SEARCH(",",F81)),""))),""),SEARCH(")",SUBSTITUTE(SUBSTITUTE(F81,LEFT(F81,SEARCH(",",F81)),""),LEFT(SUBSTITUTE(F81,LEFT(F81,SEARCH(",",F81)),""),SEARCH(",",SUBSTITUTE(F81,LEFT(F81,SEARCH(",",F81)),""))),""))),LEFT(LEFT(SUBSTITUTE(SUBSTITUTE(F81,LEFT(F81,SEARCH(",",F81)),""),LEFT(SUBSTITUTE(F81,LEFT(F81,SEARCH(",",F81)),""),SEARCH(",",SUBSTITUTE(F81,LEFT(F81,SEARCH(",",F81)),""))),""),SEARCH(")",SUBSTITUTE(SUBSTITUTE(F81,LEFT(F81,SEARCH(",",F81)),""),LEFT(SUBSTITUTE(F81,LEFT(F81,SEARCH(",",F81)),""),SEARCH(",",SUBSTITUTE(F81,LEFT(F81,SEARCH(",",F81)),""))),""))),SEARCH("'",LEFT(SUBSTITUTE(SUBSTITUTE(F81,LEFT(F81,SEARCH(",",F81)),""),LEFT(SUBSTITUTE(F81,LEFT(F81,SEARCH(",",F81)),""),SEARCH(",",SUBSTITUTE(F81,LEFT(F81,SEARCH(",",F81)),""))),""),SEARCH(")",SUBSTITUTE(SUBSTITUTE(F81,LEFT(F81,SEARCH(",",F81)),""),LEFT(SUBSTITUTE(F81,LEFT(F81,SEARCH(",",F81)),""),SEARCH(",",SUBSTITUTE(F81,LEFT(F81,SEARCH(",",F81)),""))),""))))),""),")",""),VLOOKUP(K81,Breachs!B:D,3,FALSE))))</f>
        <v>2016</v>
      </c>
      <c r="Q81" s="108" t="str">
        <f>IF(G81&lt;4,"",IF(G81&gt;4,IF(ISNUMBER(FIND(")",L81)),"20"&amp;SUBSTITUTE(SUBSTITUTE(LEFT(SUBSTITUTE(SUBSTITUTE(SUBSTITUTE(L81,LEFT(L81,SEARCH(",",L81)),""),LEFT(SUBSTITUTE(L81,LEFT(L81,SEARCH(",",L81)),""),SEARCH(",",SUBSTITUTE(L81,LEFT(L81,SEARCH(",",L81)),""))),""),LEFT(SUBSTITUTE(SUBSTITUTE(L81,LEFT(L81,SEARCH(",",L81)),""),LEFT(SUBSTITUTE(L81,LEFT(L81,SEARCH(",",L81)),""),SEARCH(",",SUBSTITUTE(L81,LEFT(L81,SEARCH(",",L81)),""))),""),SEARCH(",",SUBSTITUTE(SUBSTITUTE(L81,LEFT(L81,SEARCH(",",L81)),""),LEFT(SUBSTITUTE(L81,LEFT(L81,SEARCH(",",L81)),""),SEARCH(",",SUBSTITUTE(L81,LEFT(L81,SEARCH(",",L81)),""))),""))),""),SEARCH(")",SUBSTITUTE(SUBSTITUTE(SUBSTITUTE(L81,LEFT(L81,SEARCH(",",L81)),""),LEFT(SUBSTITUTE(L81,LEFT(L81,SEARCH(",",L81)),""),SEARCH(",",SUBSTITUTE(L81,LEFT(L81,SEARCH(",",L81)),""))),""),LEFT(SUBSTITUTE(SUBSTITUTE(L81,LEFT(L81,SEARCH(",",L81)),""),LEFT(SUBSTITUTE(L81,LEFT(L81,SEARCH(",",L81)),""),SEARCH(",",SUBSTITUTE(L81,LEFT(L81,SEARCH(",",L81)),""))),""),SEARCH(",",SUBSTITUTE(SUBSTITUTE(L81,LEFT(L81,SEARCH(",",L81)),""),LEFT(SUBSTITUTE(L81,LEFT(L81,SEARCH(",",L81)),""),SEARCH(",",SUBSTITUTE(L81,LEFT(L81,SEARCH(",",L81)),""))),""))),""))),LEFT(LEFT(SUBSTITUTE(SUBSTITUTE(SUBSTITUTE(L81,LEFT(L81,SEARCH(",",L81)),""),LEFT(SUBSTITUTE(L81,LEFT(L81,SEARCH(",",L81)),""),SEARCH(",",SUBSTITUTE(L81,LEFT(L81,SEARCH(",",L81)),""))),""),LEFT(SUBSTITUTE(SUBSTITUTE(L81,LEFT(L81,SEARCH(",",L81)),""),LEFT(SUBSTITUTE(L81,LEFT(L81,SEARCH(",",L81)),""),SEARCH(",",SUBSTITUTE(L81,LEFT(L81,SEARCH(",",L81)),""))),""),SEARCH(",",SUBSTITUTE(SUBSTITUTE(L81,LEFT(L81,SEARCH(",",L81)),""),LEFT(SUBSTITUTE(L81,LEFT(L81,SEARCH(",",L81)),""),SEARCH(",",SUBSTITUTE(L81,LEFT(L81,SEARCH(",",L81)),""))),""))),""),SEARCH(")",SUBSTITUTE(SUBSTITUTE(SUBSTITUTE(L81,LEFT(L81,SEARCH(",",L81)),""),LEFT(SUBSTITUTE(L81,LEFT(L81,SEARCH(",",L81)),""),SEARCH(",",SUBSTITUTE(L81,LEFT(L81,SEARCH(",",L81)),""))),""),LEFT(SUBSTITUTE(SUBSTITUTE(L81,LEFT(L81,SEARCH(",",L81)),""),LEFT(SUBSTITUTE(L81,LEFT(L81,SEARCH(",",L81)),""),SEARCH(",",SUBSTITUTE(L81,LEFT(L81,SEARCH(",",L81)),""))),""),SEARCH(",",SUBSTITUTE(SUBSTITUTE(L81,LEFT(L81,SEARCH(",",L81)),""),LEFT(SUBSTITUTE(L81,LEFT(L81,SEARCH(",",L81)),""),SEARCH(",",SUBSTITUTE(L81,LEFT(L81,SEARCH(",",L81)),""))),""))),""))),SEARCH("'",LEFT(SUBSTITUTE(SUBSTITUTE(SUBSTITUTE(L81,LEFT(L81,SEARCH(",",L81)),""),LEFT(SUBSTITUTE(L81,LEFT(L81,SEARCH(",",L81)),""),SEARCH(",",SUBSTITUTE(L81,LEFT(L81,SEARCH(",",L81)),""))),""),LEFT(SUBSTITUTE(SUBSTITUTE(L81,LEFT(L81,SEARCH(",",L81)),""),LEFT(SUBSTITUTE(L81,LEFT(L81,SEARCH(",",L81)),""),SEARCH(",",SUBSTITUTE(L81,LEFT(L81,SEARCH(",",L81)),""))),""),SEARCH(",",SUBSTITUTE(SUBSTITUTE(L81,LEFT(L81,SEARCH(",",L81)),""),LEFT(SUBSTITUTE(L81,LEFT(L81,SEARCH(",",L81)),""),SEARCH(",",SUBSTITUTE(L81,LEFT(L81,SEARCH(",",L81)),""))),""))),""),SEARCH(")",SUBSTITUTE(SUBSTITUTE(SUBSTITUTE(L81,LEFT(L81,SEARCH(",",L81)),""),LEFT(SUBSTITUTE(L81,LEFT(L81,SEARCH(",",L81)),""),SEARCH(",",SUBSTITUTE(L81,LEFT(L81,SEARCH(",",L81)),""))),""),LEFT(SUBSTITUTE(SUBSTITUTE(L81,LEFT(L81,SEARCH(",",L81)),""),LEFT(SUBSTITUTE(L81,LEFT(L81,SEARCH(",",L81)),""),SEARCH(",",SUBSTITUTE(L81,LEFT(L81,SEARCH(",",L81)),""))),""),SEARCH(",",SUBSTITUTE(SUBSTITUTE(L81,LEFT(L81,SEARCH(",",L81)),""),LEFT(SUBSTITUTE(L81,LEFT(L81,SEARCH(",",L81)),""),SEARCH(",",SUBSTITUTE(L81,LEFT(L81,SEARCH(",",L81)),""))),""))),""))))),""),")",""),VLOOKUP(L81,Breachs!B:D,3,FALSE)),IF(ISNUMBER(FIND(")",L81)),"20"&amp;SUBSTITUTE(SUBSTITUTE(LEFT(SUBSTITUTE(SUBSTITUTE(SUBSTITUTE(L81,LEFT(L81,SEARCH(",",L81)),""),LEFT(SUBSTITUTE(L81,LEFT(L81,SEARCH(",",L81)),""),SEARCH(",",SUBSTITUTE(L81,LEFT(L81,SEARCH(",",L81)),""))),""),LEFT(SUBSTITUTE(SUBSTITUTE(L81,LEFT(L81,SEARCH(",",L81)),""),LEFT(SUBSTITUTE(L81,LEFT(L81,SEARCH(",",L81)),""),SEARCH(",",SUBSTITUTE(L81,LEFT(L81,SEARCH(",",L81)),""))),""),SEARCH(",",SUBSTITUTE(SUBSTITUTE(L81,LEFT(L81,SEARCH(",",L81)),""),LEFT(SUBSTITUTE(L81,LEFT(L81,SEARCH(",",L81)),""),SEARCH(",",SUBSTITUTE(L81,LEFT(L81,SEARCH(",",L81)),""))),""))),""),SEARCH(")",SUBSTITUTE(SUBSTITUTE(SUBSTITUTE(L81,LEFT(L81,SEARCH(",",L81)),""),LEFT(SUBSTITUTE(L81,LEFT(L81,SEARCH(",",L81)),""),SEARCH(",",SUBSTITUTE(L81,LEFT(L81,SEARCH(",",L81)),""))),""),LEFT(SUBSTITUTE(SUBSTITUTE(L81,LEFT(L81,SEARCH(",",L81)),""),LEFT(SUBSTITUTE(L81,LEFT(L81,SEARCH(",",L81)),""),SEARCH(",",SUBSTITUTE(L81,LEFT(L81,SEARCH(",",L81)),""))),""),SEARCH(",",SUBSTITUTE(SUBSTITUTE(L81,LEFT(L81,SEARCH(",",L81)),""),LEFT(SUBSTITUTE(L81,LEFT(L81,SEARCH(",",L81)),""),SEARCH(",",SUBSTITUTE(L81,LEFT(L81,SEARCH(",",L81)),""))),""))),""))),LEFT(LEFT(SUBSTITUTE(SUBSTITUTE(SUBSTITUTE(L81,LEFT(L81,SEARCH(",",L81)),""),LEFT(SUBSTITUTE(L81,LEFT(L81,SEARCH(",",L81)),""),SEARCH(",",SUBSTITUTE(L81,LEFT(L81,SEARCH(",",L81)),""))),""),LEFT(SUBSTITUTE(SUBSTITUTE(L81,LEFT(L81,SEARCH(",",L81)),""),LEFT(SUBSTITUTE(L81,LEFT(L81,SEARCH(",",L81)),""),SEARCH(",",SUBSTITUTE(L81,LEFT(L81,SEARCH(",",L81)),""))),""),SEARCH(",",SUBSTITUTE(SUBSTITUTE(L81,LEFT(L81,SEARCH(",",L81)),""),LEFT(SUBSTITUTE(L81,LEFT(L81,SEARCH(",",L81)),""),SEARCH(",",SUBSTITUTE(L81,LEFT(L81,SEARCH(",",L81)),""))),""))),""),SEARCH(")",SUBSTITUTE(SUBSTITUTE(SUBSTITUTE(L81,LEFT(L81,SEARCH(",",L81)),""),LEFT(SUBSTITUTE(L81,LEFT(L81,SEARCH(",",L81)),""),SEARCH(",",SUBSTITUTE(L81,LEFT(L81,SEARCH(",",L81)),""))),""),LEFT(SUBSTITUTE(SUBSTITUTE(L81,LEFT(L81,SEARCH(",",L81)),""),LEFT(SUBSTITUTE(L81,LEFT(L81,SEARCH(",",L81)),""),SEARCH(",",SUBSTITUTE(L81,LEFT(L81,SEARCH(",",L81)),""))),""),SEARCH(",",SUBSTITUTE(SUBSTITUTE(L81,LEFT(L81,SEARCH(",",L81)),""),LEFT(SUBSTITUTE(L81,LEFT(L81,SEARCH(",",L81)),""),SEARCH(",",SUBSTITUTE(L81,LEFT(L81,SEARCH(",",L81)),""))),""))),""))),SEARCH("'",LEFT(SUBSTITUTE(SUBSTITUTE(SUBSTITUTE(L81,LEFT(L81,SEARCH(",",L81)),""),LEFT(SUBSTITUTE(L81,LEFT(L81,SEARCH(",",L81)),""),SEARCH(",",SUBSTITUTE(L81,LEFT(L81,SEARCH(",",L81)),""))),""),LEFT(SUBSTITUTE(SUBSTITUTE(L81,LEFT(L81,SEARCH(",",L81)),""),LEFT(SUBSTITUTE(L81,LEFT(L81,SEARCH(",",L81)),""),SEARCH(",",SUBSTITUTE(L81,LEFT(L81,SEARCH(",",L81)),""))),""),SEARCH(",",SUBSTITUTE(SUBSTITUTE(L81,LEFT(L81,SEARCH(",",L81)),""),LEFT(SUBSTITUTE(L81,LEFT(L81,SEARCH(",",L81)),""),SEARCH(",",SUBSTITUTE(L81,LEFT(L81,SEARCH(",",L81)),""))),""))),""),SEARCH(")",SUBSTITUTE(SUBSTITUTE(SUBSTITUTE(L81,LEFT(L81,SEARCH(",",L81)),""),LEFT(SUBSTITUTE(L81,LEFT(L81,SEARCH(",",L81)),""),SEARCH(",",SUBSTITUTE(L81,LEFT(L81,SEARCH(",",L81)),""))),""),LEFT(SUBSTITUTE(SUBSTITUTE(L81,LEFT(L81,SEARCH(",",L81)),""),LEFT(SUBSTITUTE(L81,LEFT(L81,SEARCH(",",L81)),""),SEARCH(",",SUBSTITUTE(L81,LEFT(L81,SEARCH(",",L81)),""))),""),SEARCH(",",SUBSTITUTE(SUBSTITUTE(L81,LEFT(L81,SEARCH(",",L81)),""),LEFT(SUBSTITUTE(L81,LEFT(L81,SEARCH(",",L81)),""),SEARCH(",",SUBSTITUTE(L81,LEFT(L81,SEARCH(",",L81)),""))),""))),""))))),""),")",""),VLOOKUP(L81,Breachs!B:D,3,FALSE))))</f>
        <v/>
      </c>
      <c r="R81" s="108" t="str">
        <f>IF(G81=5,IF(ISNUMBER(FIND(")",M81)),"20"&amp;SUBSTITUTE(SUBSTITUTE(LEFT(SUBSTITUTE(SUBSTITUTE(SUBSTITUTE(S81,LEFT(S81,SEARCH(",",S81)),""),LEFT(SUBSTITUTE(S81,LEFT(S81,SEARCH(",",S81)),""),SEARCH(",",SUBSTITUTE(S81,LEFT(S81,SEARCH(",",S81)),""))),""),LEFT(SUBSTITUTE(SUBSTITUTE(S81,LEFT(S81,SEARCH(",",S81)),""),LEFT(SUBSTITUTE(S81,LEFT(S81,SEARCH(",",S81)),""),SEARCH(",",SUBSTITUTE(S81,LEFT(S81,SEARCH(",",S81)),""))),""),SEARCH(",",SUBSTITUTE(SUBSTITUTE(S81,LEFT(S81,SEARCH(",",S81)),""),LEFT(SUBSTITUTE(S81,LEFT(S81,SEARCH(",",S81)),""),SEARCH(",",SUBSTITUTE(S81,LEFT(S81,SEARCH(",",S81)),""))),""))),""),SEARCH(")",SUBSTITUTE(SUBSTITUTE(SUBSTITUTE(S81,LEFT(S81,SEARCH(",",S81)),""),LEFT(SUBSTITUTE(S81,LEFT(S81,SEARCH(",",S81)),""),SEARCH(",",SUBSTITUTE(S81,LEFT(S81,SEARCH(",",S81)),""))),""),LEFT(SUBSTITUTE(SUBSTITUTE(S81,LEFT(S81,SEARCH(",",S81)),""),LEFT(SUBSTITUTE(S81,LEFT(S81,SEARCH(",",S81)),""),SEARCH(",",SUBSTITUTE(S81,LEFT(S81,SEARCH(",",S81)),""))),""),SEARCH(",",SUBSTITUTE(SUBSTITUTE(S81,LEFT(S81,SEARCH(",",S81)),""),LEFT(SUBSTITUTE(S81,LEFT(S81,SEARCH(",",S81)),""),SEARCH(",",SUBSTITUTE(S81,LEFT(S81,SEARCH(",",S81)),""))),""))),""))),LEFT(LEFT(SUBSTITUTE(SUBSTITUTE(SUBSTITUTE(S81,LEFT(S81,SEARCH(",",S81)),""),LEFT(SUBSTITUTE(S81,LEFT(S81,SEARCH(",",S81)),""),SEARCH(",",SUBSTITUTE(S81,LEFT(S81,SEARCH(",",S81)),""))),""),LEFT(SUBSTITUTE(SUBSTITUTE(S81,LEFT(S81,SEARCH(",",S81)),""),LEFT(SUBSTITUTE(S81,LEFT(S81,SEARCH(",",S81)),""),SEARCH(",",SUBSTITUTE(S81,LEFT(S81,SEARCH(",",S81)),""))),""),SEARCH(",",SUBSTITUTE(SUBSTITUTE(S81,LEFT(S81,SEARCH(",",S81)),""),LEFT(SUBSTITUTE(S81,LEFT(S81,SEARCH(",",S81)),""),SEARCH(",",SUBSTITUTE(S81,LEFT(S81,SEARCH(",",S81)),""))),""))),""),SEARCH(")",SUBSTITUTE(SUBSTITUTE(SUBSTITUTE(S81,LEFT(S81,SEARCH(",",S81)),""),LEFT(SUBSTITUTE(S81,LEFT(S81,SEARCH(",",S81)),""),SEARCH(",",SUBSTITUTE(S81,LEFT(S81,SEARCH(",",S81)),""))),""),LEFT(SUBSTITUTE(SUBSTITUTE(S81,LEFT(S81,SEARCH(",",S81)),""),LEFT(SUBSTITUTE(S81,LEFT(S81,SEARCH(",",S81)),""),SEARCH(",",SUBSTITUTE(S81,LEFT(S81,SEARCH(",",S81)),""))),""),SEARCH(",",SUBSTITUTE(SUBSTITUTE(S81,LEFT(S81,SEARCH(",",S81)),""),LEFT(SUBSTITUTE(S81,LEFT(S81,SEARCH(",",S81)),""),SEARCH(",",SUBSTITUTE(S81,LEFT(S81,SEARCH(",",S81)),""))),""))),""))),SEARCH("'",LEFT(SUBSTITUTE(SUBSTITUTE(SUBSTITUTE(S81,LEFT(S81,SEARCH(",",S81)),""),LEFT(SUBSTITUTE(S81,LEFT(S81,SEARCH(",",S81)),""),SEARCH(",",SUBSTITUTE(S81,LEFT(S81,SEARCH(",",S81)),""))),""),LEFT(SUBSTITUTE(SUBSTITUTE(S81,LEFT(S81,SEARCH(",",S81)),""),LEFT(SUBSTITUTE(S81,LEFT(S81,SEARCH(",",S81)),""),SEARCH(",",SUBSTITUTE(S81,LEFT(S81,SEARCH(",",S81)),""))),""),SEARCH(",",SUBSTITUTE(SUBSTITUTE(S81,LEFT(S81,SEARCH(",",S81)),""),LEFT(SUBSTITUTE(S81,LEFT(S81,SEARCH(",",S81)),""),SEARCH(",",SUBSTITUTE(S81,LEFT(S81,SEARCH(",",S81)),""))),""))),""),SEARCH(")",SUBSTITUTE(SUBSTITUTE(SUBSTITUTE(S81,LEFT(S81,SEARCH(",",S81)),""),LEFT(SUBSTITUTE(S81,LEFT(S81,SEARCH(",",S81)),""),SEARCH(",",SUBSTITUTE(S81,LEFT(S81,SEARCH(",",S81)),""))),""),LEFT(SUBSTITUTE(SUBSTITUTE(S81,LEFT(S81,SEARCH(",",S81)),""),LEFT(SUBSTITUTE(S81,LEFT(S81,SEARCH(",",S81)),""),SEARCH(",",SUBSTITUTE(S81,LEFT(S81,SEARCH(",",S81)),""))),""),SEARCH(",",SUBSTITUTE(SUBSTITUTE(S81,LEFT(S81,SEARCH(",",S81)),""),LEFT(SUBSTITUTE(S81,LEFT(S81,SEARCH(",",S81)),""),SEARCH(",",SUBSTITUTE(S81,LEFT(S81,SEARCH(",",S81)),""))),""))),""))))),""),")",""),VLOOKUP(M81,Breachs!B:D,3,FALSE)),"")</f>
        <v/>
      </c>
      <c r="S81" s="108" t="e">
        <f t="shared" si="22"/>
        <v>#VALUE!</v>
      </c>
      <c r="T81" s="108" t="str">
        <f>IF(F81="","",IF(ISNUMBER(FIND("'",I81)),VLOOKUP(SUBSTITUTE(RIGHT(LEFT(I81,SEARCH("'",I81)),5)," '",""),Breachs!P:Q,2,FALSE),VLOOKUP(I81,Breachs!B:D,2,FALSE)))</f>
        <v>Maio</v>
      </c>
      <c r="U81" s="108" t="str">
        <f>IF(G81&lt;2,"",IF(ISNUMBER(FIND("'",J81)),VLOOKUP(SUBSTITUTE(RIGHT(LEFT(J81,SEARCH("'",J81)),5)," '",""),Breachs!P:Q,2,FALSE),VLOOKUP(J81,Breachs!B:D,2,FALSE)))</f>
        <v>Dezembro</v>
      </c>
      <c r="V81" s="107" t="str">
        <f>IF(G81&lt;3,"",IF(ISNUMBER(FIND("'",K81)),VLOOKUP(SUBSTITUTE(RIGHT(LEFT(K81,SEARCH("'",K81)),5)," '",""),Breachs!P:Q,2,FALSE),VLOOKUP(K81,Breachs!B:D,2,FALSE)))</f>
        <v>Dezembro</v>
      </c>
      <c r="W81" s="107" t="str">
        <f>IF(G81&lt;4,"",IF(ISNUMBER(FIND("'",L81)),VLOOKUP(SUBSTITUTE(RIGHT(LEFT(L81,SEARCH("'",L81)),5)," '",""),Breachs!P:Q,2,FALSE),VLOOKUP(L81,Breachs!B:D,2,FALSE)))</f>
        <v/>
      </c>
      <c r="X81" s="107" t="str">
        <f>IF(G81&lt;5,"",IF(ISNUMBER(FIND("'",M81)),VLOOKUP(SUBSTITUTE(RIGHT(LEFT(M81,SEARCH("'",M81)),5)," '",""),Breachs!P:Q,2,FALSE),VLOOKUP(M81,Breachs!B:D,2,FALSE)))</f>
        <v/>
      </c>
      <c r="Y81" s="34" t="str">
        <f>IFERROR(VLOOKUP(B81,BGU!A:B,2),"")</f>
        <v>RONALDO LUIZ RAPACKI</v>
      </c>
      <c r="Z81" s="34" t="str">
        <f>TEXT(IFERROR(VLOOKUP(B81,BGU!A:C,3),""),"0000-000-000-0000")</f>
        <v>0010-038-111-1000</v>
      </c>
      <c r="AA81" s="34" t="str">
        <f t="shared" si="23"/>
        <v>0010</v>
      </c>
      <c r="AB81" s="34" t="str">
        <f>IFERROR(VLOOKUP(B81,BGU!A:F,6),"")</f>
        <v>00062</v>
      </c>
      <c r="AC81" s="34" t="str">
        <f>IFERROR(VLOOKUP(B81,BGU!A:G,7),"")</f>
        <v>GERENTE EXECUTIVO</v>
      </c>
      <c r="AD81" s="34" t="str">
        <f t="shared" si="24"/>
        <v>038</v>
      </c>
    </row>
    <row r="82" spans="1:30" ht="15" customHeight="1" x14ac:dyDescent="0.25">
      <c r="A82" s="33" t="s">
        <v>333</v>
      </c>
      <c r="B82" s="34" t="s">
        <v>261</v>
      </c>
      <c r="C82" s="33" t="s">
        <v>90</v>
      </c>
      <c r="D82" s="34"/>
      <c r="E82" s="34"/>
      <c r="F82" s="33" t="s">
        <v>3</v>
      </c>
      <c r="G82" s="31">
        <f t="shared" si="18"/>
        <v>1</v>
      </c>
      <c r="H82" s="31" t="b">
        <f t="shared" si="25"/>
        <v>0</v>
      </c>
      <c r="I82" s="105" t="str">
        <f t="shared" si="26"/>
        <v>LinkedIn</v>
      </c>
      <c r="J82" s="105" t="str">
        <f t="shared" si="27"/>
        <v/>
      </c>
      <c r="K82" s="106" t="str">
        <f t="shared" si="19"/>
        <v/>
      </c>
      <c r="L82" s="106" t="str">
        <f t="shared" si="20"/>
        <v/>
      </c>
      <c r="M82" s="105" t="str">
        <f t="shared" si="21"/>
        <v/>
      </c>
      <c r="N82" s="107">
        <f>IF(F82="","",IF(ISNUMBER(FIND(")",I82)),"20"&amp;SUBSTITUTE(RIGHT(SUBSTITUTE(LEFT(F82,SEARCH(")",F82)),LEFT(LEFT(F82,SEARCH(")",F82)),SEARCH("(",LEFT(F82,SEARCH(")",F82)))),""),3),")",""),VLOOKUP(I82,Breachs!B:D,3,FALSE)))</f>
        <v>2016</v>
      </c>
      <c r="O82" s="108" t="str">
        <f>IF(G82&lt;2,"",IF(G82&gt;2,IF(ISNUMBER(FIND(")",J82)),"20"&amp;SUBSTITUTE(SUBSTITUTE(LEFT(LEFT(SUBSTITUTE(F82,LEFT(F82,SEARCH(",",F82)),""),SEARCH(",",SUBSTITUTE(F82,LEFT(F82,SEARCH(",",F82)),""))),SEARCH(")",LEFT(SUBSTITUTE(F82,LEFT(F82,SEARCH(",",F82)),""),SEARCH(",",SUBSTITUTE(F82,LEFT(F82,SEARCH(",",F82)),""))))),LEFT(LEFT(LEFT(SUBSTITUTE(F82,LEFT(F82,SEARCH(",",F82)),""),SEARCH(",",SUBSTITUTE(F82,LEFT(F82,SEARCH(",",F82)),""))),SEARCH(")",LEFT(SUBSTITUTE(F82,LEFT(F82,SEARCH(",",F82)),""),SEARCH(",",SUBSTITUTE(F82,LEFT(F82,SEARCH(",",F82)),""))))),SEARCH("'",LEFT(LEFT(SUBSTITUTE(F82,LEFT(F82,SEARCH(",",F82)),""),SEARCH(",",SUBSTITUTE(F82,LEFT(F82,SEARCH(",",F82)),""))),SEARCH(")",LEFT(SUBSTITUTE(F82,LEFT(F82,SEARCH(",",F82)),""),SEARCH(",",SUBSTITUTE(F82,LEFT(F82,SEARCH(",",F82)),""))))))),""),")",""),VLOOKUP(J82,Breachs!B:D,3,FALSE)),IF(ISNUMBER(FIND(")",J82)),"20"&amp;SUBSTITUTE(LEFT(SUBSTITUTE(SUBSTITUTE(F82,LEFT(F82,SEARCH(",",F82)),""),LEFT(SUBSTITUTE(F82,LEFT(F82,SEARCH(",",F82)),""),SEARCH("'",SUBSTITUTE(F82,LEFT(F82,SEARCH(",",F82)),""))),""),SEARCH(")",SUBSTITUTE(SUBSTITUTE(F82,LEFT(F82,SEARCH(",",F82)),""),LEFT(SUBSTITUTE(F82,LEFT(F82,SEARCH(",",F82)),""),SEARCH("'",SUBSTITUTE(F82,LEFT(F82,SEARCH(",",F82)),""))),""))),")",""),VLOOKUP(J82,Breachs!B:D,3,FALSE))))</f>
        <v/>
      </c>
      <c r="P82" s="108" t="str">
        <f>IF(G82&lt;3,"",IF(G82&gt;3,IF(ISNUMBER(FIND(")",K82)),"20"&amp;SUBSTITUTE(SUBSTITUTE(LEFT(LEFT(SUBSTITUTE(SUBSTITUTE(F82,LEFT(F82,SEARCH(",",F82)),""),LEFT(SUBSTITUTE(F82,LEFT(F82,SEARCH(",",F82)),""),SEARCH(",",SUBSTITUTE(F82,LEFT(F82,SEARCH(",",F82)),""))),""),SEARCH(",",SUBSTITUTE(SUBSTITUTE(F82,LEFT(F82,SEARCH(",",F82)),""),LEFT(SUBSTITUTE(F82,LEFT(F82,SEARCH(",",F82)),""),SEARCH(",",SUBSTITUTE(F82,LEFT(F82,SEARCH(",",F82)),""))),""))),SEARCH(")",LEFT(SUBSTITUTE(SUBSTITUTE(F82,LEFT(F82,SEARCH(",",F82)),""),LEFT(SUBSTITUTE(F82,LEFT(F82,SEARCH(",",F82)),""),SEARCH(",",SUBSTITUTE(F82,LEFT(F82,SEARCH(",",F82)),""))),""),SEARCH(",",SUBSTITUTE(SUBSTITUTE(F82,LEFT(F82,SEARCH(",",F82)),""),LEFT(SUBSTITUTE(F82,LEFT(F82,SEARCH(",",F82)),""),SEARCH(",",SUBSTITUTE(F82,LEFT(F82,SEARCH(",",F82)),""))),""))))),LEFT(LEFT(LEFT(SUBSTITUTE(SUBSTITUTE(F82,LEFT(F82,SEARCH(",",F82)),""),LEFT(SUBSTITUTE(F82,LEFT(F82,SEARCH(",",F82)),""),SEARCH(",",SUBSTITUTE(F82,LEFT(F82,SEARCH(",",F82)),""))),""),SEARCH(",",SUBSTITUTE(SUBSTITUTE(F82,LEFT(F82,SEARCH(",",F82)),""),LEFT(SUBSTITUTE(F82,LEFT(F82,SEARCH(",",F82)),""),SEARCH(",",SUBSTITUTE(F82,LEFT(F82,SEARCH(",",F82)),""))),""))),SEARCH(")",LEFT(SUBSTITUTE(SUBSTITUTE(F82,LEFT(F82,SEARCH(",",F82)),""),LEFT(SUBSTITUTE(F82,LEFT(F82,SEARCH(",",F82)),""),SEARCH(",",SUBSTITUTE(F82,LEFT(F82,SEARCH(",",F82)),""))),""),SEARCH(",",SUBSTITUTE(SUBSTITUTE(F82,LEFT(F82,SEARCH(",",F82)),""),LEFT(SUBSTITUTE(F82,LEFT(F82,SEARCH(",",F82)),""),SEARCH(",",SUBSTITUTE(F82,LEFT(F82,SEARCH(",",F82)),""))),""))))),SEARCH("'",LEFT(LEFT(SUBSTITUTE(SUBSTITUTE(F82,LEFT(F82,SEARCH(",",F82)),""),LEFT(SUBSTITUTE(F82,LEFT(F82,SEARCH(",",F82)),""),SEARCH(",",SUBSTITUTE(F82,LEFT(F82,SEARCH(",",F82)),""))),""),SEARCH(",",SUBSTITUTE(SUBSTITUTE(F82,LEFT(F82,SEARCH(",",F82)),""),LEFT(SUBSTITUTE(F82,LEFT(F82,SEARCH(",",F82)),""),SEARCH(",",SUBSTITUTE(F82,LEFT(F82,SEARCH(",",F82)),""))),""))),SEARCH(")",LEFT(SUBSTITUTE(SUBSTITUTE(F82,LEFT(F82,SEARCH(",",F82)),""),LEFT(SUBSTITUTE(F82,LEFT(F82,SEARCH(",",F82)),""),SEARCH(",",SUBSTITUTE(F82,LEFT(F82,SEARCH(",",F82)),""))),""),SEARCH(",",SUBSTITUTE(SUBSTITUTE(F82,LEFT(F82,SEARCH(",",F82)),""),LEFT(SUBSTITUTE(F82,LEFT(F82,SEARCH(",",F82)),""),SEARCH(",",SUBSTITUTE(F82,LEFT(F82,SEARCH(",",F82)),""))),""))))))),""),")",""),VLOOKUP(K82,Breachs!B:D,3,FALSE)),IF(ISNUMBER(FIND(")",K82)),"20"&amp;SUBSTITUTE(SUBSTITUTE(LEFT(SUBSTITUTE(SUBSTITUTE(F82,LEFT(F82,SEARCH(",",F82)),""),LEFT(SUBSTITUTE(F82,LEFT(F82,SEARCH(",",F82)),""),SEARCH(",",SUBSTITUTE(F82,LEFT(F82,SEARCH(",",F82)),""))),""),SEARCH(")",SUBSTITUTE(SUBSTITUTE(F82,LEFT(F82,SEARCH(",",F82)),""),LEFT(SUBSTITUTE(F82,LEFT(F82,SEARCH(",",F82)),""),SEARCH(",",SUBSTITUTE(F82,LEFT(F82,SEARCH(",",F82)),""))),""))),LEFT(LEFT(SUBSTITUTE(SUBSTITUTE(F82,LEFT(F82,SEARCH(",",F82)),""),LEFT(SUBSTITUTE(F82,LEFT(F82,SEARCH(",",F82)),""),SEARCH(",",SUBSTITUTE(F82,LEFT(F82,SEARCH(",",F82)),""))),""),SEARCH(")",SUBSTITUTE(SUBSTITUTE(F82,LEFT(F82,SEARCH(",",F82)),""),LEFT(SUBSTITUTE(F82,LEFT(F82,SEARCH(",",F82)),""),SEARCH(",",SUBSTITUTE(F82,LEFT(F82,SEARCH(",",F82)),""))),""))),SEARCH("'",LEFT(SUBSTITUTE(SUBSTITUTE(F82,LEFT(F82,SEARCH(",",F82)),""),LEFT(SUBSTITUTE(F82,LEFT(F82,SEARCH(",",F82)),""),SEARCH(",",SUBSTITUTE(F82,LEFT(F82,SEARCH(",",F82)),""))),""),SEARCH(")",SUBSTITUTE(SUBSTITUTE(F82,LEFT(F82,SEARCH(",",F82)),""),LEFT(SUBSTITUTE(F82,LEFT(F82,SEARCH(",",F82)),""),SEARCH(",",SUBSTITUTE(F82,LEFT(F82,SEARCH(",",F82)),""))),""))))),""),")",""),VLOOKUP(K82,Breachs!B:D,3,FALSE))))</f>
        <v/>
      </c>
      <c r="Q82" s="108" t="str">
        <f>IF(G82&lt;4,"",IF(G82&gt;4,IF(ISNUMBER(FIND(")",L82)),"20"&amp;SUBSTITUTE(SUBSTITUTE(LEFT(SUBSTITUTE(SUBSTITUTE(SUBSTITUTE(L82,LEFT(L82,SEARCH(",",L82)),""),LEFT(SUBSTITUTE(L82,LEFT(L82,SEARCH(",",L82)),""),SEARCH(",",SUBSTITUTE(L82,LEFT(L82,SEARCH(",",L82)),""))),""),LEFT(SUBSTITUTE(SUBSTITUTE(L82,LEFT(L82,SEARCH(",",L82)),""),LEFT(SUBSTITUTE(L82,LEFT(L82,SEARCH(",",L82)),""),SEARCH(",",SUBSTITUTE(L82,LEFT(L82,SEARCH(",",L82)),""))),""),SEARCH(",",SUBSTITUTE(SUBSTITUTE(L82,LEFT(L82,SEARCH(",",L82)),""),LEFT(SUBSTITUTE(L82,LEFT(L82,SEARCH(",",L82)),""),SEARCH(",",SUBSTITUTE(L82,LEFT(L82,SEARCH(",",L82)),""))),""))),""),SEARCH(")",SUBSTITUTE(SUBSTITUTE(SUBSTITUTE(L82,LEFT(L82,SEARCH(",",L82)),""),LEFT(SUBSTITUTE(L82,LEFT(L82,SEARCH(",",L82)),""),SEARCH(",",SUBSTITUTE(L82,LEFT(L82,SEARCH(",",L82)),""))),""),LEFT(SUBSTITUTE(SUBSTITUTE(L82,LEFT(L82,SEARCH(",",L82)),""),LEFT(SUBSTITUTE(L82,LEFT(L82,SEARCH(",",L82)),""),SEARCH(",",SUBSTITUTE(L82,LEFT(L82,SEARCH(",",L82)),""))),""),SEARCH(",",SUBSTITUTE(SUBSTITUTE(L82,LEFT(L82,SEARCH(",",L82)),""),LEFT(SUBSTITUTE(L82,LEFT(L82,SEARCH(",",L82)),""),SEARCH(",",SUBSTITUTE(L82,LEFT(L82,SEARCH(",",L82)),""))),""))),""))),LEFT(LEFT(SUBSTITUTE(SUBSTITUTE(SUBSTITUTE(L82,LEFT(L82,SEARCH(",",L82)),""),LEFT(SUBSTITUTE(L82,LEFT(L82,SEARCH(",",L82)),""),SEARCH(",",SUBSTITUTE(L82,LEFT(L82,SEARCH(",",L82)),""))),""),LEFT(SUBSTITUTE(SUBSTITUTE(L82,LEFT(L82,SEARCH(",",L82)),""),LEFT(SUBSTITUTE(L82,LEFT(L82,SEARCH(",",L82)),""),SEARCH(",",SUBSTITUTE(L82,LEFT(L82,SEARCH(",",L82)),""))),""),SEARCH(",",SUBSTITUTE(SUBSTITUTE(L82,LEFT(L82,SEARCH(",",L82)),""),LEFT(SUBSTITUTE(L82,LEFT(L82,SEARCH(",",L82)),""),SEARCH(",",SUBSTITUTE(L82,LEFT(L82,SEARCH(",",L82)),""))),""))),""),SEARCH(")",SUBSTITUTE(SUBSTITUTE(SUBSTITUTE(L82,LEFT(L82,SEARCH(",",L82)),""),LEFT(SUBSTITUTE(L82,LEFT(L82,SEARCH(",",L82)),""),SEARCH(",",SUBSTITUTE(L82,LEFT(L82,SEARCH(",",L82)),""))),""),LEFT(SUBSTITUTE(SUBSTITUTE(L82,LEFT(L82,SEARCH(",",L82)),""),LEFT(SUBSTITUTE(L82,LEFT(L82,SEARCH(",",L82)),""),SEARCH(",",SUBSTITUTE(L82,LEFT(L82,SEARCH(",",L82)),""))),""),SEARCH(",",SUBSTITUTE(SUBSTITUTE(L82,LEFT(L82,SEARCH(",",L82)),""),LEFT(SUBSTITUTE(L82,LEFT(L82,SEARCH(",",L82)),""),SEARCH(",",SUBSTITUTE(L82,LEFT(L82,SEARCH(",",L82)),""))),""))),""))),SEARCH("'",LEFT(SUBSTITUTE(SUBSTITUTE(SUBSTITUTE(L82,LEFT(L82,SEARCH(",",L82)),""),LEFT(SUBSTITUTE(L82,LEFT(L82,SEARCH(",",L82)),""),SEARCH(",",SUBSTITUTE(L82,LEFT(L82,SEARCH(",",L82)),""))),""),LEFT(SUBSTITUTE(SUBSTITUTE(L82,LEFT(L82,SEARCH(",",L82)),""),LEFT(SUBSTITUTE(L82,LEFT(L82,SEARCH(",",L82)),""),SEARCH(",",SUBSTITUTE(L82,LEFT(L82,SEARCH(",",L82)),""))),""),SEARCH(",",SUBSTITUTE(SUBSTITUTE(L82,LEFT(L82,SEARCH(",",L82)),""),LEFT(SUBSTITUTE(L82,LEFT(L82,SEARCH(",",L82)),""),SEARCH(",",SUBSTITUTE(L82,LEFT(L82,SEARCH(",",L82)),""))),""))),""),SEARCH(")",SUBSTITUTE(SUBSTITUTE(SUBSTITUTE(L82,LEFT(L82,SEARCH(",",L82)),""),LEFT(SUBSTITUTE(L82,LEFT(L82,SEARCH(",",L82)),""),SEARCH(",",SUBSTITUTE(L82,LEFT(L82,SEARCH(",",L82)),""))),""),LEFT(SUBSTITUTE(SUBSTITUTE(L82,LEFT(L82,SEARCH(",",L82)),""),LEFT(SUBSTITUTE(L82,LEFT(L82,SEARCH(",",L82)),""),SEARCH(",",SUBSTITUTE(L82,LEFT(L82,SEARCH(",",L82)),""))),""),SEARCH(",",SUBSTITUTE(SUBSTITUTE(L82,LEFT(L82,SEARCH(",",L82)),""),LEFT(SUBSTITUTE(L82,LEFT(L82,SEARCH(",",L82)),""),SEARCH(",",SUBSTITUTE(L82,LEFT(L82,SEARCH(",",L82)),""))),""))),""))))),""),")",""),VLOOKUP(L82,Breachs!B:D,3,FALSE)),IF(ISNUMBER(FIND(")",L82)),"20"&amp;SUBSTITUTE(SUBSTITUTE(LEFT(SUBSTITUTE(SUBSTITUTE(SUBSTITUTE(L82,LEFT(L82,SEARCH(",",L82)),""),LEFT(SUBSTITUTE(L82,LEFT(L82,SEARCH(",",L82)),""),SEARCH(",",SUBSTITUTE(L82,LEFT(L82,SEARCH(",",L82)),""))),""),LEFT(SUBSTITUTE(SUBSTITUTE(L82,LEFT(L82,SEARCH(",",L82)),""),LEFT(SUBSTITUTE(L82,LEFT(L82,SEARCH(",",L82)),""),SEARCH(",",SUBSTITUTE(L82,LEFT(L82,SEARCH(",",L82)),""))),""),SEARCH(",",SUBSTITUTE(SUBSTITUTE(L82,LEFT(L82,SEARCH(",",L82)),""),LEFT(SUBSTITUTE(L82,LEFT(L82,SEARCH(",",L82)),""),SEARCH(",",SUBSTITUTE(L82,LEFT(L82,SEARCH(",",L82)),""))),""))),""),SEARCH(")",SUBSTITUTE(SUBSTITUTE(SUBSTITUTE(L82,LEFT(L82,SEARCH(",",L82)),""),LEFT(SUBSTITUTE(L82,LEFT(L82,SEARCH(",",L82)),""),SEARCH(",",SUBSTITUTE(L82,LEFT(L82,SEARCH(",",L82)),""))),""),LEFT(SUBSTITUTE(SUBSTITUTE(L82,LEFT(L82,SEARCH(",",L82)),""),LEFT(SUBSTITUTE(L82,LEFT(L82,SEARCH(",",L82)),""),SEARCH(",",SUBSTITUTE(L82,LEFT(L82,SEARCH(",",L82)),""))),""),SEARCH(",",SUBSTITUTE(SUBSTITUTE(L82,LEFT(L82,SEARCH(",",L82)),""),LEFT(SUBSTITUTE(L82,LEFT(L82,SEARCH(",",L82)),""),SEARCH(",",SUBSTITUTE(L82,LEFT(L82,SEARCH(",",L82)),""))),""))),""))),LEFT(LEFT(SUBSTITUTE(SUBSTITUTE(SUBSTITUTE(L82,LEFT(L82,SEARCH(",",L82)),""),LEFT(SUBSTITUTE(L82,LEFT(L82,SEARCH(",",L82)),""),SEARCH(",",SUBSTITUTE(L82,LEFT(L82,SEARCH(",",L82)),""))),""),LEFT(SUBSTITUTE(SUBSTITUTE(L82,LEFT(L82,SEARCH(",",L82)),""),LEFT(SUBSTITUTE(L82,LEFT(L82,SEARCH(",",L82)),""),SEARCH(",",SUBSTITUTE(L82,LEFT(L82,SEARCH(",",L82)),""))),""),SEARCH(",",SUBSTITUTE(SUBSTITUTE(L82,LEFT(L82,SEARCH(",",L82)),""),LEFT(SUBSTITUTE(L82,LEFT(L82,SEARCH(",",L82)),""),SEARCH(",",SUBSTITUTE(L82,LEFT(L82,SEARCH(",",L82)),""))),""))),""),SEARCH(")",SUBSTITUTE(SUBSTITUTE(SUBSTITUTE(L82,LEFT(L82,SEARCH(",",L82)),""),LEFT(SUBSTITUTE(L82,LEFT(L82,SEARCH(",",L82)),""),SEARCH(",",SUBSTITUTE(L82,LEFT(L82,SEARCH(",",L82)),""))),""),LEFT(SUBSTITUTE(SUBSTITUTE(L82,LEFT(L82,SEARCH(",",L82)),""),LEFT(SUBSTITUTE(L82,LEFT(L82,SEARCH(",",L82)),""),SEARCH(",",SUBSTITUTE(L82,LEFT(L82,SEARCH(",",L82)),""))),""),SEARCH(",",SUBSTITUTE(SUBSTITUTE(L82,LEFT(L82,SEARCH(",",L82)),""),LEFT(SUBSTITUTE(L82,LEFT(L82,SEARCH(",",L82)),""),SEARCH(",",SUBSTITUTE(L82,LEFT(L82,SEARCH(",",L82)),""))),""))),""))),SEARCH("'",LEFT(SUBSTITUTE(SUBSTITUTE(SUBSTITUTE(L82,LEFT(L82,SEARCH(",",L82)),""),LEFT(SUBSTITUTE(L82,LEFT(L82,SEARCH(",",L82)),""),SEARCH(",",SUBSTITUTE(L82,LEFT(L82,SEARCH(",",L82)),""))),""),LEFT(SUBSTITUTE(SUBSTITUTE(L82,LEFT(L82,SEARCH(",",L82)),""),LEFT(SUBSTITUTE(L82,LEFT(L82,SEARCH(",",L82)),""),SEARCH(",",SUBSTITUTE(L82,LEFT(L82,SEARCH(",",L82)),""))),""),SEARCH(",",SUBSTITUTE(SUBSTITUTE(L82,LEFT(L82,SEARCH(",",L82)),""),LEFT(SUBSTITUTE(L82,LEFT(L82,SEARCH(",",L82)),""),SEARCH(",",SUBSTITUTE(L82,LEFT(L82,SEARCH(",",L82)),""))),""))),""),SEARCH(")",SUBSTITUTE(SUBSTITUTE(SUBSTITUTE(L82,LEFT(L82,SEARCH(",",L82)),""),LEFT(SUBSTITUTE(L82,LEFT(L82,SEARCH(",",L82)),""),SEARCH(",",SUBSTITUTE(L82,LEFT(L82,SEARCH(",",L82)),""))),""),LEFT(SUBSTITUTE(SUBSTITUTE(L82,LEFT(L82,SEARCH(",",L82)),""),LEFT(SUBSTITUTE(L82,LEFT(L82,SEARCH(",",L82)),""),SEARCH(",",SUBSTITUTE(L82,LEFT(L82,SEARCH(",",L82)),""))),""),SEARCH(",",SUBSTITUTE(SUBSTITUTE(L82,LEFT(L82,SEARCH(",",L82)),""),LEFT(SUBSTITUTE(L82,LEFT(L82,SEARCH(",",L82)),""),SEARCH(",",SUBSTITUTE(L82,LEFT(L82,SEARCH(",",L82)),""))),""))),""))))),""),")",""),VLOOKUP(L82,Breachs!B:D,3,FALSE))))</f>
        <v/>
      </c>
      <c r="R82" s="108" t="str">
        <f>IF(G82=5,IF(ISNUMBER(FIND(")",M82)),"20"&amp;SUBSTITUTE(SUBSTITUTE(LEFT(SUBSTITUTE(SUBSTITUTE(SUBSTITUTE(S82,LEFT(S82,SEARCH(",",S82)),""),LEFT(SUBSTITUTE(S82,LEFT(S82,SEARCH(",",S82)),""),SEARCH(",",SUBSTITUTE(S82,LEFT(S82,SEARCH(",",S82)),""))),""),LEFT(SUBSTITUTE(SUBSTITUTE(S82,LEFT(S82,SEARCH(",",S82)),""),LEFT(SUBSTITUTE(S82,LEFT(S82,SEARCH(",",S82)),""),SEARCH(",",SUBSTITUTE(S82,LEFT(S82,SEARCH(",",S82)),""))),""),SEARCH(",",SUBSTITUTE(SUBSTITUTE(S82,LEFT(S82,SEARCH(",",S82)),""),LEFT(SUBSTITUTE(S82,LEFT(S82,SEARCH(",",S82)),""),SEARCH(",",SUBSTITUTE(S82,LEFT(S82,SEARCH(",",S82)),""))),""))),""),SEARCH(")",SUBSTITUTE(SUBSTITUTE(SUBSTITUTE(S82,LEFT(S82,SEARCH(",",S82)),""),LEFT(SUBSTITUTE(S82,LEFT(S82,SEARCH(",",S82)),""),SEARCH(",",SUBSTITUTE(S82,LEFT(S82,SEARCH(",",S82)),""))),""),LEFT(SUBSTITUTE(SUBSTITUTE(S82,LEFT(S82,SEARCH(",",S82)),""),LEFT(SUBSTITUTE(S82,LEFT(S82,SEARCH(",",S82)),""),SEARCH(",",SUBSTITUTE(S82,LEFT(S82,SEARCH(",",S82)),""))),""),SEARCH(",",SUBSTITUTE(SUBSTITUTE(S82,LEFT(S82,SEARCH(",",S82)),""),LEFT(SUBSTITUTE(S82,LEFT(S82,SEARCH(",",S82)),""),SEARCH(",",SUBSTITUTE(S82,LEFT(S82,SEARCH(",",S82)),""))),""))),""))),LEFT(LEFT(SUBSTITUTE(SUBSTITUTE(SUBSTITUTE(S82,LEFT(S82,SEARCH(",",S82)),""),LEFT(SUBSTITUTE(S82,LEFT(S82,SEARCH(",",S82)),""),SEARCH(",",SUBSTITUTE(S82,LEFT(S82,SEARCH(",",S82)),""))),""),LEFT(SUBSTITUTE(SUBSTITUTE(S82,LEFT(S82,SEARCH(",",S82)),""),LEFT(SUBSTITUTE(S82,LEFT(S82,SEARCH(",",S82)),""),SEARCH(",",SUBSTITUTE(S82,LEFT(S82,SEARCH(",",S82)),""))),""),SEARCH(",",SUBSTITUTE(SUBSTITUTE(S82,LEFT(S82,SEARCH(",",S82)),""),LEFT(SUBSTITUTE(S82,LEFT(S82,SEARCH(",",S82)),""),SEARCH(",",SUBSTITUTE(S82,LEFT(S82,SEARCH(",",S82)),""))),""))),""),SEARCH(")",SUBSTITUTE(SUBSTITUTE(SUBSTITUTE(S82,LEFT(S82,SEARCH(",",S82)),""),LEFT(SUBSTITUTE(S82,LEFT(S82,SEARCH(",",S82)),""),SEARCH(",",SUBSTITUTE(S82,LEFT(S82,SEARCH(",",S82)),""))),""),LEFT(SUBSTITUTE(SUBSTITUTE(S82,LEFT(S82,SEARCH(",",S82)),""),LEFT(SUBSTITUTE(S82,LEFT(S82,SEARCH(",",S82)),""),SEARCH(",",SUBSTITUTE(S82,LEFT(S82,SEARCH(",",S82)),""))),""),SEARCH(",",SUBSTITUTE(SUBSTITUTE(S82,LEFT(S82,SEARCH(",",S82)),""),LEFT(SUBSTITUTE(S82,LEFT(S82,SEARCH(",",S82)),""),SEARCH(",",SUBSTITUTE(S82,LEFT(S82,SEARCH(",",S82)),""))),""))),""))),SEARCH("'",LEFT(SUBSTITUTE(SUBSTITUTE(SUBSTITUTE(S82,LEFT(S82,SEARCH(",",S82)),""),LEFT(SUBSTITUTE(S82,LEFT(S82,SEARCH(",",S82)),""),SEARCH(",",SUBSTITUTE(S82,LEFT(S82,SEARCH(",",S82)),""))),""),LEFT(SUBSTITUTE(SUBSTITUTE(S82,LEFT(S82,SEARCH(",",S82)),""),LEFT(SUBSTITUTE(S82,LEFT(S82,SEARCH(",",S82)),""),SEARCH(",",SUBSTITUTE(S82,LEFT(S82,SEARCH(",",S82)),""))),""),SEARCH(",",SUBSTITUTE(SUBSTITUTE(S82,LEFT(S82,SEARCH(",",S82)),""),LEFT(SUBSTITUTE(S82,LEFT(S82,SEARCH(",",S82)),""),SEARCH(",",SUBSTITUTE(S82,LEFT(S82,SEARCH(",",S82)),""))),""))),""),SEARCH(")",SUBSTITUTE(SUBSTITUTE(SUBSTITUTE(S82,LEFT(S82,SEARCH(",",S82)),""),LEFT(SUBSTITUTE(S82,LEFT(S82,SEARCH(",",S82)),""),SEARCH(",",SUBSTITUTE(S82,LEFT(S82,SEARCH(",",S82)),""))),""),LEFT(SUBSTITUTE(SUBSTITUTE(S82,LEFT(S82,SEARCH(",",S82)),""),LEFT(SUBSTITUTE(S82,LEFT(S82,SEARCH(",",S82)),""),SEARCH(",",SUBSTITUTE(S82,LEFT(S82,SEARCH(",",S82)),""))),""),SEARCH(",",SUBSTITUTE(SUBSTITUTE(S82,LEFT(S82,SEARCH(",",S82)),""),LEFT(SUBSTITUTE(S82,LEFT(S82,SEARCH(",",S82)),""),SEARCH(",",SUBSTITUTE(S82,LEFT(S82,SEARCH(",",S82)),""))),""))),""))))),""),")",""),VLOOKUP(M82,Breachs!B:D,3,FALSE)),"")</f>
        <v/>
      </c>
      <c r="S82" s="108" t="e">
        <f t="shared" si="22"/>
        <v>#VALUE!</v>
      </c>
      <c r="T82" s="108" t="str">
        <f>IF(F82="","",IF(ISNUMBER(FIND("'",I82)),VLOOKUP(SUBSTITUTE(RIGHT(LEFT(I82,SEARCH("'",I82)),5)," '",""),Breachs!P:Q,2,FALSE),VLOOKUP(I82,Breachs!B:D,2,FALSE)))</f>
        <v>Maio</v>
      </c>
      <c r="U82" s="108" t="str">
        <f>IF(G82&lt;2,"",IF(ISNUMBER(FIND("'",J82)),VLOOKUP(SUBSTITUTE(RIGHT(LEFT(J82,SEARCH("'",J82)),5)," '",""),Breachs!P:Q,2,FALSE),VLOOKUP(J82,Breachs!B:D,2,FALSE)))</f>
        <v/>
      </c>
      <c r="V82" s="107" t="str">
        <f>IF(G82&lt;3,"",IF(ISNUMBER(FIND("'",K82)),VLOOKUP(SUBSTITUTE(RIGHT(LEFT(K82,SEARCH("'",K82)),5)," '",""),Breachs!P:Q,2,FALSE),VLOOKUP(K82,Breachs!B:D,2,FALSE)))</f>
        <v/>
      </c>
      <c r="W82" s="107" t="str">
        <f>IF(G82&lt;4,"",IF(ISNUMBER(FIND("'",L82)),VLOOKUP(SUBSTITUTE(RIGHT(LEFT(L82,SEARCH("'",L82)),5)," '",""),Breachs!P:Q,2,FALSE),VLOOKUP(L82,Breachs!B:D,2,FALSE)))</f>
        <v/>
      </c>
      <c r="X82" s="107" t="str">
        <f>IF(G82&lt;5,"",IF(ISNUMBER(FIND("'",M82)),VLOOKUP(SUBSTITUTE(RIGHT(LEFT(M82,SEARCH("'",M82)),5)," '",""),Breachs!P:Q,2,FALSE),VLOOKUP(M82,Breachs!B:D,2,FALSE)))</f>
        <v/>
      </c>
      <c r="Y82" s="34" t="str">
        <f>IFERROR(VLOOKUP(B82,BGU!A:B,2),"")</f>
        <v>LUCIANE ROSA</v>
      </c>
      <c r="Z82" s="34" t="str">
        <f>TEXT(IFERROR(VLOOKUP(B82,BGU!A:C,3),""),"0000-000-000-0000")</f>
        <v>0010-091-011-1200</v>
      </c>
      <c r="AA82" s="34" t="str">
        <f t="shared" si="23"/>
        <v>0010</v>
      </c>
      <c r="AB82" s="34" t="str">
        <f>IFERROR(VLOOKUP(B82,BGU!A:F,6),"")</f>
        <v>00011</v>
      </c>
      <c r="AC82" s="34" t="str">
        <f>IFERROR(VLOOKUP(B82,BGU!A:G,7),"")</f>
        <v>ANALISTA</v>
      </c>
      <c r="AD82" s="34" t="str">
        <f t="shared" si="24"/>
        <v>091</v>
      </c>
    </row>
    <row r="83" spans="1:30" ht="15" customHeight="1" x14ac:dyDescent="0.25">
      <c r="A83" s="33" t="s">
        <v>333</v>
      </c>
      <c r="B83" s="34" t="s">
        <v>295</v>
      </c>
      <c r="C83" s="33" t="s">
        <v>134</v>
      </c>
      <c r="D83" s="34"/>
      <c r="E83" s="34"/>
      <c r="F83" s="32" t="s">
        <v>27975</v>
      </c>
      <c r="G83" s="31">
        <f t="shared" si="18"/>
        <v>2</v>
      </c>
      <c r="H83" s="31" t="b">
        <f t="shared" si="25"/>
        <v>0</v>
      </c>
      <c r="I83" s="105" t="str">
        <f t="shared" si="26"/>
        <v>LinkedIn</v>
      </c>
      <c r="J83" s="105" t="str">
        <f t="shared" si="27"/>
        <v>Anti Public Combo List</v>
      </c>
      <c r="K83" s="106" t="str">
        <f t="shared" si="19"/>
        <v/>
      </c>
      <c r="L83" s="106" t="str">
        <f t="shared" si="20"/>
        <v/>
      </c>
      <c r="M83" s="105" t="str">
        <f t="shared" si="21"/>
        <v/>
      </c>
      <c r="N83" s="107">
        <f>IF(F83="","",IF(ISNUMBER(FIND(")",I83)),"20"&amp;SUBSTITUTE(RIGHT(SUBSTITUTE(LEFT(F83,SEARCH(")",F83)),LEFT(LEFT(F83,SEARCH(")",F83)),SEARCH("(",LEFT(F83,SEARCH(")",F83)))),""),3),")",""),VLOOKUP(I83,Breachs!B:D,3,FALSE)))</f>
        <v>2016</v>
      </c>
      <c r="O83" s="108">
        <f>IF(G83&lt;2,"",IF(G83&gt;2,IF(ISNUMBER(FIND(")",J83)),"20"&amp;SUBSTITUTE(SUBSTITUTE(LEFT(LEFT(SUBSTITUTE(F83,LEFT(F83,SEARCH(",",F83)),""),SEARCH(",",SUBSTITUTE(F83,LEFT(F83,SEARCH(",",F83)),""))),SEARCH(")",LEFT(SUBSTITUTE(F83,LEFT(F83,SEARCH(",",F83)),""),SEARCH(",",SUBSTITUTE(F83,LEFT(F83,SEARCH(",",F83)),""))))),LEFT(LEFT(LEFT(SUBSTITUTE(F83,LEFT(F83,SEARCH(",",F83)),""),SEARCH(",",SUBSTITUTE(F83,LEFT(F83,SEARCH(",",F83)),""))),SEARCH(")",LEFT(SUBSTITUTE(F83,LEFT(F83,SEARCH(",",F83)),""),SEARCH(",",SUBSTITUTE(F83,LEFT(F83,SEARCH(",",F83)),""))))),SEARCH("'",LEFT(LEFT(SUBSTITUTE(F83,LEFT(F83,SEARCH(",",F83)),""),SEARCH(",",SUBSTITUTE(F83,LEFT(F83,SEARCH(",",F83)),""))),SEARCH(")",LEFT(SUBSTITUTE(F83,LEFT(F83,SEARCH(",",F83)),""),SEARCH(",",SUBSTITUTE(F83,LEFT(F83,SEARCH(",",F83)),""))))))),""),")",""),VLOOKUP(J83,Breachs!B:D,3,FALSE)),IF(ISNUMBER(FIND(")",J83)),"20"&amp;SUBSTITUTE(LEFT(SUBSTITUTE(SUBSTITUTE(F83,LEFT(F83,SEARCH(",",F83)),""),LEFT(SUBSTITUTE(F83,LEFT(F83,SEARCH(",",F83)),""),SEARCH("'",SUBSTITUTE(F83,LEFT(F83,SEARCH(",",F83)),""))),""),SEARCH(")",SUBSTITUTE(SUBSTITUTE(F83,LEFT(F83,SEARCH(",",F83)),""),LEFT(SUBSTITUTE(F83,LEFT(F83,SEARCH(",",F83)),""),SEARCH("'",SUBSTITUTE(F83,LEFT(F83,SEARCH(",",F83)),""))),""))),")",""),VLOOKUP(J83,Breachs!B:D,3,FALSE))))</f>
        <v>2016</v>
      </c>
      <c r="P83" s="108" t="str">
        <f>IF(G83&lt;3,"",IF(G83&gt;3,IF(ISNUMBER(FIND(")",K83)),"20"&amp;SUBSTITUTE(SUBSTITUTE(LEFT(LEFT(SUBSTITUTE(SUBSTITUTE(F83,LEFT(F83,SEARCH(",",F83)),""),LEFT(SUBSTITUTE(F83,LEFT(F83,SEARCH(",",F83)),""),SEARCH(",",SUBSTITUTE(F83,LEFT(F83,SEARCH(",",F83)),""))),""),SEARCH(",",SUBSTITUTE(SUBSTITUTE(F83,LEFT(F83,SEARCH(",",F83)),""),LEFT(SUBSTITUTE(F83,LEFT(F83,SEARCH(",",F83)),""),SEARCH(",",SUBSTITUTE(F83,LEFT(F83,SEARCH(",",F83)),""))),""))),SEARCH(")",LEFT(SUBSTITUTE(SUBSTITUTE(F83,LEFT(F83,SEARCH(",",F83)),""),LEFT(SUBSTITUTE(F83,LEFT(F83,SEARCH(",",F83)),""),SEARCH(",",SUBSTITUTE(F83,LEFT(F83,SEARCH(",",F83)),""))),""),SEARCH(",",SUBSTITUTE(SUBSTITUTE(F83,LEFT(F83,SEARCH(",",F83)),""),LEFT(SUBSTITUTE(F83,LEFT(F83,SEARCH(",",F83)),""),SEARCH(",",SUBSTITUTE(F83,LEFT(F83,SEARCH(",",F83)),""))),""))))),LEFT(LEFT(LEFT(SUBSTITUTE(SUBSTITUTE(F83,LEFT(F83,SEARCH(",",F83)),""),LEFT(SUBSTITUTE(F83,LEFT(F83,SEARCH(",",F83)),""),SEARCH(",",SUBSTITUTE(F83,LEFT(F83,SEARCH(",",F83)),""))),""),SEARCH(",",SUBSTITUTE(SUBSTITUTE(F83,LEFT(F83,SEARCH(",",F83)),""),LEFT(SUBSTITUTE(F83,LEFT(F83,SEARCH(",",F83)),""),SEARCH(",",SUBSTITUTE(F83,LEFT(F83,SEARCH(",",F83)),""))),""))),SEARCH(")",LEFT(SUBSTITUTE(SUBSTITUTE(F83,LEFT(F83,SEARCH(",",F83)),""),LEFT(SUBSTITUTE(F83,LEFT(F83,SEARCH(",",F83)),""),SEARCH(",",SUBSTITUTE(F83,LEFT(F83,SEARCH(",",F83)),""))),""),SEARCH(",",SUBSTITUTE(SUBSTITUTE(F83,LEFT(F83,SEARCH(",",F83)),""),LEFT(SUBSTITUTE(F83,LEFT(F83,SEARCH(",",F83)),""),SEARCH(",",SUBSTITUTE(F83,LEFT(F83,SEARCH(",",F83)),""))),""))))),SEARCH("'",LEFT(LEFT(SUBSTITUTE(SUBSTITUTE(F83,LEFT(F83,SEARCH(",",F83)),""),LEFT(SUBSTITUTE(F83,LEFT(F83,SEARCH(",",F83)),""),SEARCH(",",SUBSTITUTE(F83,LEFT(F83,SEARCH(",",F83)),""))),""),SEARCH(",",SUBSTITUTE(SUBSTITUTE(F83,LEFT(F83,SEARCH(",",F83)),""),LEFT(SUBSTITUTE(F83,LEFT(F83,SEARCH(",",F83)),""),SEARCH(",",SUBSTITUTE(F83,LEFT(F83,SEARCH(",",F83)),""))),""))),SEARCH(")",LEFT(SUBSTITUTE(SUBSTITUTE(F83,LEFT(F83,SEARCH(",",F83)),""),LEFT(SUBSTITUTE(F83,LEFT(F83,SEARCH(",",F83)),""),SEARCH(",",SUBSTITUTE(F83,LEFT(F83,SEARCH(",",F83)),""))),""),SEARCH(",",SUBSTITUTE(SUBSTITUTE(F83,LEFT(F83,SEARCH(",",F83)),""),LEFT(SUBSTITUTE(F83,LEFT(F83,SEARCH(",",F83)),""),SEARCH(",",SUBSTITUTE(F83,LEFT(F83,SEARCH(",",F83)),""))),""))))))),""),")",""),VLOOKUP(K83,Breachs!B:D,3,FALSE)),IF(ISNUMBER(FIND(")",K83)),"20"&amp;SUBSTITUTE(SUBSTITUTE(LEFT(SUBSTITUTE(SUBSTITUTE(F83,LEFT(F83,SEARCH(",",F83)),""),LEFT(SUBSTITUTE(F83,LEFT(F83,SEARCH(",",F83)),""),SEARCH(",",SUBSTITUTE(F83,LEFT(F83,SEARCH(",",F83)),""))),""),SEARCH(")",SUBSTITUTE(SUBSTITUTE(F83,LEFT(F83,SEARCH(",",F83)),""),LEFT(SUBSTITUTE(F83,LEFT(F83,SEARCH(",",F83)),""),SEARCH(",",SUBSTITUTE(F83,LEFT(F83,SEARCH(",",F83)),""))),""))),LEFT(LEFT(SUBSTITUTE(SUBSTITUTE(F83,LEFT(F83,SEARCH(",",F83)),""),LEFT(SUBSTITUTE(F83,LEFT(F83,SEARCH(",",F83)),""),SEARCH(",",SUBSTITUTE(F83,LEFT(F83,SEARCH(",",F83)),""))),""),SEARCH(")",SUBSTITUTE(SUBSTITUTE(F83,LEFT(F83,SEARCH(",",F83)),""),LEFT(SUBSTITUTE(F83,LEFT(F83,SEARCH(",",F83)),""),SEARCH(",",SUBSTITUTE(F83,LEFT(F83,SEARCH(",",F83)),""))),""))),SEARCH("'",LEFT(SUBSTITUTE(SUBSTITUTE(F83,LEFT(F83,SEARCH(",",F83)),""),LEFT(SUBSTITUTE(F83,LEFT(F83,SEARCH(",",F83)),""),SEARCH(",",SUBSTITUTE(F83,LEFT(F83,SEARCH(",",F83)),""))),""),SEARCH(")",SUBSTITUTE(SUBSTITUTE(F83,LEFT(F83,SEARCH(",",F83)),""),LEFT(SUBSTITUTE(F83,LEFT(F83,SEARCH(",",F83)),""),SEARCH(",",SUBSTITUTE(F83,LEFT(F83,SEARCH(",",F83)),""))),""))))),""),")",""),VLOOKUP(K83,Breachs!B:D,3,FALSE))))</f>
        <v/>
      </c>
      <c r="Q83" s="108" t="str">
        <f>IF(G83&lt;4,"",IF(G83&gt;4,IF(ISNUMBER(FIND(")",L83)),"20"&amp;SUBSTITUTE(SUBSTITUTE(LEFT(SUBSTITUTE(SUBSTITUTE(SUBSTITUTE(L83,LEFT(L83,SEARCH(",",L83)),""),LEFT(SUBSTITUTE(L83,LEFT(L83,SEARCH(",",L83)),""),SEARCH(",",SUBSTITUTE(L83,LEFT(L83,SEARCH(",",L83)),""))),""),LEFT(SUBSTITUTE(SUBSTITUTE(L83,LEFT(L83,SEARCH(",",L83)),""),LEFT(SUBSTITUTE(L83,LEFT(L83,SEARCH(",",L83)),""),SEARCH(",",SUBSTITUTE(L83,LEFT(L83,SEARCH(",",L83)),""))),""),SEARCH(",",SUBSTITUTE(SUBSTITUTE(L83,LEFT(L83,SEARCH(",",L83)),""),LEFT(SUBSTITUTE(L83,LEFT(L83,SEARCH(",",L83)),""),SEARCH(",",SUBSTITUTE(L83,LEFT(L83,SEARCH(",",L83)),""))),""))),""),SEARCH(")",SUBSTITUTE(SUBSTITUTE(SUBSTITUTE(L83,LEFT(L83,SEARCH(",",L83)),""),LEFT(SUBSTITUTE(L83,LEFT(L83,SEARCH(",",L83)),""),SEARCH(",",SUBSTITUTE(L83,LEFT(L83,SEARCH(",",L83)),""))),""),LEFT(SUBSTITUTE(SUBSTITUTE(L83,LEFT(L83,SEARCH(",",L83)),""),LEFT(SUBSTITUTE(L83,LEFT(L83,SEARCH(",",L83)),""),SEARCH(",",SUBSTITUTE(L83,LEFT(L83,SEARCH(",",L83)),""))),""),SEARCH(",",SUBSTITUTE(SUBSTITUTE(L83,LEFT(L83,SEARCH(",",L83)),""),LEFT(SUBSTITUTE(L83,LEFT(L83,SEARCH(",",L83)),""),SEARCH(",",SUBSTITUTE(L83,LEFT(L83,SEARCH(",",L83)),""))),""))),""))),LEFT(LEFT(SUBSTITUTE(SUBSTITUTE(SUBSTITUTE(L83,LEFT(L83,SEARCH(",",L83)),""),LEFT(SUBSTITUTE(L83,LEFT(L83,SEARCH(",",L83)),""),SEARCH(",",SUBSTITUTE(L83,LEFT(L83,SEARCH(",",L83)),""))),""),LEFT(SUBSTITUTE(SUBSTITUTE(L83,LEFT(L83,SEARCH(",",L83)),""),LEFT(SUBSTITUTE(L83,LEFT(L83,SEARCH(",",L83)),""),SEARCH(",",SUBSTITUTE(L83,LEFT(L83,SEARCH(",",L83)),""))),""),SEARCH(",",SUBSTITUTE(SUBSTITUTE(L83,LEFT(L83,SEARCH(",",L83)),""),LEFT(SUBSTITUTE(L83,LEFT(L83,SEARCH(",",L83)),""),SEARCH(",",SUBSTITUTE(L83,LEFT(L83,SEARCH(",",L83)),""))),""))),""),SEARCH(")",SUBSTITUTE(SUBSTITUTE(SUBSTITUTE(L83,LEFT(L83,SEARCH(",",L83)),""),LEFT(SUBSTITUTE(L83,LEFT(L83,SEARCH(",",L83)),""),SEARCH(",",SUBSTITUTE(L83,LEFT(L83,SEARCH(",",L83)),""))),""),LEFT(SUBSTITUTE(SUBSTITUTE(L83,LEFT(L83,SEARCH(",",L83)),""),LEFT(SUBSTITUTE(L83,LEFT(L83,SEARCH(",",L83)),""),SEARCH(",",SUBSTITUTE(L83,LEFT(L83,SEARCH(",",L83)),""))),""),SEARCH(",",SUBSTITUTE(SUBSTITUTE(L83,LEFT(L83,SEARCH(",",L83)),""),LEFT(SUBSTITUTE(L83,LEFT(L83,SEARCH(",",L83)),""),SEARCH(",",SUBSTITUTE(L83,LEFT(L83,SEARCH(",",L83)),""))),""))),""))),SEARCH("'",LEFT(SUBSTITUTE(SUBSTITUTE(SUBSTITUTE(L83,LEFT(L83,SEARCH(",",L83)),""),LEFT(SUBSTITUTE(L83,LEFT(L83,SEARCH(",",L83)),""),SEARCH(",",SUBSTITUTE(L83,LEFT(L83,SEARCH(",",L83)),""))),""),LEFT(SUBSTITUTE(SUBSTITUTE(L83,LEFT(L83,SEARCH(",",L83)),""),LEFT(SUBSTITUTE(L83,LEFT(L83,SEARCH(",",L83)),""),SEARCH(",",SUBSTITUTE(L83,LEFT(L83,SEARCH(",",L83)),""))),""),SEARCH(",",SUBSTITUTE(SUBSTITUTE(L83,LEFT(L83,SEARCH(",",L83)),""),LEFT(SUBSTITUTE(L83,LEFT(L83,SEARCH(",",L83)),""),SEARCH(",",SUBSTITUTE(L83,LEFT(L83,SEARCH(",",L83)),""))),""))),""),SEARCH(")",SUBSTITUTE(SUBSTITUTE(SUBSTITUTE(L83,LEFT(L83,SEARCH(",",L83)),""),LEFT(SUBSTITUTE(L83,LEFT(L83,SEARCH(",",L83)),""),SEARCH(",",SUBSTITUTE(L83,LEFT(L83,SEARCH(",",L83)),""))),""),LEFT(SUBSTITUTE(SUBSTITUTE(L83,LEFT(L83,SEARCH(",",L83)),""),LEFT(SUBSTITUTE(L83,LEFT(L83,SEARCH(",",L83)),""),SEARCH(",",SUBSTITUTE(L83,LEFT(L83,SEARCH(",",L83)),""))),""),SEARCH(",",SUBSTITUTE(SUBSTITUTE(L83,LEFT(L83,SEARCH(",",L83)),""),LEFT(SUBSTITUTE(L83,LEFT(L83,SEARCH(",",L83)),""),SEARCH(",",SUBSTITUTE(L83,LEFT(L83,SEARCH(",",L83)),""))),""))),""))))),""),")",""),VLOOKUP(L83,Breachs!B:D,3,FALSE)),IF(ISNUMBER(FIND(")",L83)),"20"&amp;SUBSTITUTE(SUBSTITUTE(LEFT(SUBSTITUTE(SUBSTITUTE(SUBSTITUTE(L83,LEFT(L83,SEARCH(",",L83)),""),LEFT(SUBSTITUTE(L83,LEFT(L83,SEARCH(",",L83)),""),SEARCH(",",SUBSTITUTE(L83,LEFT(L83,SEARCH(",",L83)),""))),""),LEFT(SUBSTITUTE(SUBSTITUTE(L83,LEFT(L83,SEARCH(",",L83)),""),LEFT(SUBSTITUTE(L83,LEFT(L83,SEARCH(",",L83)),""),SEARCH(",",SUBSTITUTE(L83,LEFT(L83,SEARCH(",",L83)),""))),""),SEARCH(",",SUBSTITUTE(SUBSTITUTE(L83,LEFT(L83,SEARCH(",",L83)),""),LEFT(SUBSTITUTE(L83,LEFT(L83,SEARCH(",",L83)),""),SEARCH(",",SUBSTITUTE(L83,LEFT(L83,SEARCH(",",L83)),""))),""))),""),SEARCH(")",SUBSTITUTE(SUBSTITUTE(SUBSTITUTE(L83,LEFT(L83,SEARCH(",",L83)),""),LEFT(SUBSTITUTE(L83,LEFT(L83,SEARCH(",",L83)),""),SEARCH(",",SUBSTITUTE(L83,LEFT(L83,SEARCH(",",L83)),""))),""),LEFT(SUBSTITUTE(SUBSTITUTE(L83,LEFT(L83,SEARCH(",",L83)),""),LEFT(SUBSTITUTE(L83,LEFT(L83,SEARCH(",",L83)),""),SEARCH(",",SUBSTITUTE(L83,LEFT(L83,SEARCH(",",L83)),""))),""),SEARCH(",",SUBSTITUTE(SUBSTITUTE(L83,LEFT(L83,SEARCH(",",L83)),""),LEFT(SUBSTITUTE(L83,LEFT(L83,SEARCH(",",L83)),""),SEARCH(",",SUBSTITUTE(L83,LEFT(L83,SEARCH(",",L83)),""))),""))),""))),LEFT(LEFT(SUBSTITUTE(SUBSTITUTE(SUBSTITUTE(L83,LEFT(L83,SEARCH(",",L83)),""),LEFT(SUBSTITUTE(L83,LEFT(L83,SEARCH(",",L83)),""),SEARCH(",",SUBSTITUTE(L83,LEFT(L83,SEARCH(",",L83)),""))),""),LEFT(SUBSTITUTE(SUBSTITUTE(L83,LEFT(L83,SEARCH(",",L83)),""),LEFT(SUBSTITUTE(L83,LEFT(L83,SEARCH(",",L83)),""),SEARCH(",",SUBSTITUTE(L83,LEFT(L83,SEARCH(",",L83)),""))),""),SEARCH(",",SUBSTITUTE(SUBSTITUTE(L83,LEFT(L83,SEARCH(",",L83)),""),LEFT(SUBSTITUTE(L83,LEFT(L83,SEARCH(",",L83)),""),SEARCH(",",SUBSTITUTE(L83,LEFT(L83,SEARCH(",",L83)),""))),""))),""),SEARCH(")",SUBSTITUTE(SUBSTITUTE(SUBSTITUTE(L83,LEFT(L83,SEARCH(",",L83)),""),LEFT(SUBSTITUTE(L83,LEFT(L83,SEARCH(",",L83)),""),SEARCH(",",SUBSTITUTE(L83,LEFT(L83,SEARCH(",",L83)),""))),""),LEFT(SUBSTITUTE(SUBSTITUTE(L83,LEFT(L83,SEARCH(",",L83)),""),LEFT(SUBSTITUTE(L83,LEFT(L83,SEARCH(",",L83)),""),SEARCH(",",SUBSTITUTE(L83,LEFT(L83,SEARCH(",",L83)),""))),""),SEARCH(",",SUBSTITUTE(SUBSTITUTE(L83,LEFT(L83,SEARCH(",",L83)),""),LEFT(SUBSTITUTE(L83,LEFT(L83,SEARCH(",",L83)),""),SEARCH(",",SUBSTITUTE(L83,LEFT(L83,SEARCH(",",L83)),""))),""))),""))),SEARCH("'",LEFT(SUBSTITUTE(SUBSTITUTE(SUBSTITUTE(L83,LEFT(L83,SEARCH(",",L83)),""),LEFT(SUBSTITUTE(L83,LEFT(L83,SEARCH(",",L83)),""),SEARCH(",",SUBSTITUTE(L83,LEFT(L83,SEARCH(",",L83)),""))),""),LEFT(SUBSTITUTE(SUBSTITUTE(L83,LEFT(L83,SEARCH(",",L83)),""),LEFT(SUBSTITUTE(L83,LEFT(L83,SEARCH(",",L83)),""),SEARCH(",",SUBSTITUTE(L83,LEFT(L83,SEARCH(",",L83)),""))),""),SEARCH(",",SUBSTITUTE(SUBSTITUTE(L83,LEFT(L83,SEARCH(",",L83)),""),LEFT(SUBSTITUTE(L83,LEFT(L83,SEARCH(",",L83)),""),SEARCH(",",SUBSTITUTE(L83,LEFT(L83,SEARCH(",",L83)),""))),""))),""),SEARCH(")",SUBSTITUTE(SUBSTITUTE(SUBSTITUTE(L83,LEFT(L83,SEARCH(",",L83)),""),LEFT(SUBSTITUTE(L83,LEFT(L83,SEARCH(",",L83)),""),SEARCH(",",SUBSTITUTE(L83,LEFT(L83,SEARCH(",",L83)),""))),""),LEFT(SUBSTITUTE(SUBSTITUTE(L83,LEFT(L83,SEARCH(",",L83)),""),LEFT(SUBSTITUTE(L83,LEFT(L83,SEARCH(",",L83)),""),SEARCH(",",SUBSTITUTE(L83,LEFT(L83,SEARCH(",",L83)),""))),""),SEARCH(",",SUBSTITUTE(SUBSTITUTE(L83,LEFT(L83,SEARCH(",",L83)),""),LEFT(SUBSTITUTE(L83,LEFT(L83,SEARCH(",",L83)),""),SEARCH(",",SUBSTITUTE(L83,LEFT(L83,SEARCH(",",L83)),""))),""))),""))))),""),")",""),VLOOKUP(L83,Breachs!B:D,3,FALSE))))</f>
        <v/>
      </c>
      <c r="R83" s="108" t="str">
        <f>IF(G83=5,IF(ISNUMBER(FIND(")",M83)),"20"&amp;SUBSTITUTE(SUBSTITUTE(LEFT(SUBSTITUTE(SUBSTITUTE(SUBSTITUTE(S83,LEFT(S83,SEARCH(",",S83)),""),LEFT(SUBSTITUTE(S83,LEFT(S83,SEARCH(",",S83)),""),SEARCH(",",SUBSTITUTE(S83,LEFT(S83,SEARCH(",",S83)),""))),""),LEFT(SUBSTITUTE(SUBSTITUTE(S83,LEFT(S83,SEARCH(",",S83)),""),LEFT(SUBSTITUTE(S83,LEFT(S83,SEARCH(",",S83)),""),SEARCH(",",SUBSTITUTE(S83,LEFT(S83,SEARCH(",",S83)),""))),""),SEARCH(",",SUBSTITUTE(SUBSTITUTE(S83,LEFT(S83,SEARCH(",",S83)),""),LEFT(SUBSTITUTE(S83,LEFT(S83,SEARCH(",",S83)),""),SEARCH(",",SUBSTITUTE(S83,LEFT(S83,SEARCH(",",S83)),""))),""))),""),SEARCH(")",SUBSTITUTE(SUBSTITUTE(SUBSTITUTE(S83,LEFT(S83,SEARCH(",",S83)),""),LEFT(SUBSTITUTE(S83,LEFT(S83,SEARCH(",",S83)),""),SEARCH(",",SUBSTITUTE(S83,LEFT(S83,SEARCH(",",S83)),""))),""),LEFT(SUBSTITUTE(SUBSTITUTE(S83,LEFT(S83,SEARCH(",",S83)),""),LEFT(SUBSTITUTE(S83,LEFT(S83,SEARCH(",",S83)),""),SEARCH(",",SUBSTITUTE(S83,LEFT(S83,SEARCH(",",S83)),""))),""),SEARCH(",",SUBSTITUTE(SUBSTITUTE(S83,LEFT(S83,SEARCH(",",S83)),""),LEFT(SUBSTITUTE(S83,LEFT(S83,SEARCH(",",S83)),""),SEARCH(",",SUBSTITUTE(S83,LEFT(S83,SEARCH(",",S83)),""))),""))),""))),LEFT(LEFT(SUBSTITUTE(SUBSTITUTE(SUBSTITUTE(S83,LEFT(S83,SEARCH(",",S83)),""),LEFT(SUBSTITUTE(S83,LEFT(S83,SEARCH(",",S83)),""),SEARCH(",",SUBSTITUTE(S83,LEFT(S83,SEARCH(",",S83)),""))),""),LEFT(SUBSTITUTE(SUBSTITUTE(S83,LEFT(S83,SEARCH(",",S83)),""),LEFT(SUBSTITUTE(S83,LEFT(S83,SEARCH(",",S83)),""),SEARCH(",",SUBSTITUTE(S83,LEFT(S83,SEARCH(",",S83)),""))),""),SEARCH(",",SUBSTITUTE(SUBSTITUTE(S83,LEFT(S83,SEARCH(",",S83)),""),LEFT(SUBSTITUTE(S83,LEFT(S83,SEARCH(",",S83)),""),SEARCH(",",SUBSTITUTE(S83,LEFT(S83,SEARCH(",",S83)),""))),""))),""),SEARCH(")",SUBSTITUTE(SUBSTITUTE(SUBSTITUTE(S83,LEFT(S83,SEARCH(",",S83)),""),LEFT(SUBSTITUTE(S83,LEFT(S83,SEARCH(",",S83)),""),SEARCH(",",SUBSTITUTE(S83,LEFT(S83,SEARCH(",",S83)),""))),""),LEFT(SUBSTITUTE(SUBSTITUTE(S83,LEFT(S83,SEARCH(",",S83)),""),LEFT(SUBSTITUTE(S83,LEFT(S83,SEARCH(",",S83)),""),SEARCH(",",SUBSTITUTE(S83,LEFT(S83,SEARCH(",",S83)),""))),""),SEARCH(",",SUBSTITUTE(SUBSTITUTE(S83,LEFT(S83,SEARCH(",",S83)),""),LEFT(SUBSTITUTE(S83,LEFT(S83,SEARCH(",",S83)),""),SEARCH(",",SUBSTITUTE(S83,LEFT(S83,SEARCH(",",S83)),""))),""))),""))),SEARCH("'",LEFT(SUBSTITUTE(SUBSTITUTE(SUBSTITUTE(S83,LEFT(S83,SEARCH(",",S83)),""),LEFT(SUBSTITUTE(S83,LEFT(S83,SEARCH(",",S83)),""),SEARCH(",",SUBSTITUTE(S83,LEFT(S83,SEARCH(",",S83)),""))),""),LEFT(SUBSTITUTE(SUBSTITUTE(S83,LEFT(S83,SEARCH(",",S83)),""),LEFT(SUBSTITUTE(S83,LEFT(S83,SEARCH(",",S83)),""),SEARCH(",",SUBSTITUTE(S83,LEFT(S83,SEARCH(",",S83)),""))),""),SEARCH(",",SUBSTITUTE(SUBSTITUTE(S83,LEFT(S83,SEARCH(",",S83)),""),LEFT(SUBSTITUTE(S83,LEFT(S83,SEARCH(",",S83)),""),SEARCH(",",SUBSTITUTE(S83,LEFT(S83,SEARCH(",",S83)),""))),""))),""),SEARCH(")",SUBSTITUTE(SUBSTITUTE(SUBSTITUTE(S83,LEFT(S83,SEARCH(",",S83)),""),LEFT(SUBSTITUTE(S83,LEFT(S83,SEARCH(",",S83)),""),SEARCH(",",SUBSTITUTE(S83,LEFT(S83,SEARCH(",",S83)),""))),""),LEFT(SUBSTITUTE(SUBSTITUTE(S83,LEFT(S83,SEARCH(",",S83)),""),LEFT(SUBSTITUTE(S83,LEFT(S83,SEARCH(",",S83)),""),SEARCH(",",SUBSTITUTE(S83,LEFT(S83,SEARCH(",",S83)),""))),""),SEARCH(",",SUBSTITUTE(SUBSTITUTE(S83,LEFT(S83,SEARCH(",",S83)),""),LEFT(SUBSTITUTE(S83,LEFT(S83,SEARCH(",",S83)),""),SEARCH(",",SUBSTITUTE(S83,LEFT(S83,SEARCH(",",S83)),""))),""))),""))))),""),")",""),VLOOKUP(M83,Breachs!B:D,3,FALSE)),"")</f>
        <v/>
      </c>
      <c r="S83" s="108" t="e">
        <f t="shared" si="22"/>
        <v>#VALUE!</v>
      </c>
      <c r="T83" s="108" t="str">
        <f>IF(F83="","",IF(ISNUMBER(FIND("'",I83)),VLOOKUP(SUBSTITUTE(RIGHT(LEFT(I83,SEARCH("'",I83)),5)," '",""),Breachs!P:Q,2,FALSE),VLOOKUP(I83,Breachs!B:D,2,FALSE)))</f>
        <v>Maio</v>
      </c>
      <c r="U83" s="108" t="str">
        <f>IF(G83&lt;2,"",IF(ISNUMBER(FIND("'",J83)),VLOOKUP(SUBSTITUTE(RIGHT(LEFT(J83,SEARCH("'",J83)),5)," '",""),Breachs!P:Q,2,FALSE),VLOOKUP(J83,Breachs!B:D,2,FALSE)))</f>
        <v>Dezembro</v>
      </c>
      <c r="V83" s="107" t="str">
        <f>IF(G83&lt;3,"",IF(ISNUMBER(FIND("'",K83)),VLOOKUP(SUBSTITUTE(RIGHT(LEFT(K83,SEARCH("'",K83)),5)," '",""),Breachs!P:Q,2,FALSE),VLOOKUP(K83,Breachs!B:D,2,FALSE)))</f>
        <v/>
      </c>
      <c r="W83" s="107" t="str">
        <f>IF(G83&lt;4,"",IF(ISNUMBER(FIND("'",L83)),VLOOKUP(SUBSTITUTE(RIGHT(LEFT(L83,SEARCH("'",L83)),5)," '",""),Breachs!P:Q,2,FALSE),VLOOKUP(L83,Breachs!B:D,2,FALSE)))</f>
        <v/>
      </c>
      <c r="X83" s="107" t="str">
        <f>IF(G83&lt;5,"",IF(ISNUMBER(FIND("'",M83)),VLOOKUP(SUBSTITUTE(RIGHT(LEFT(M83,SEARCH("'",M83)),5)," '",""),Breachs!P:Q,2,FALSE),VLOOKUP(M83,Breachs!B:D,2,FALSE)))</f>
        <v/>
      </c>
      <c r="Y83" s="34" t="str">
        <f>IFERROR(VLOOKUP(B83,BGU!A:B,2),"")</f>
        <v>RITA DE CASSIA RISSI</v>
      </c>
      <c r="Z83" s="34" t="str">
        <f>TEXT(IFERROR(VLOOKUP(B83,BGU!A:C,3),""),"0000-000-000-0000")</f>
        <v>0010-058-051-1400</v>
      </c>
      <c r="AA83" s="34" t="str">
        <f t="shared" si="23"/>
        <v>0010</v>
      </c>
      <c r="AB83" s="34" t="str">
        <f>IFERROR(VLOOKUP(B83,BGU!A:F,6),"")</f>
        <v>00000</v>
      </c>
      <c r="AC83" s="34" t="str">
        <f>IFERROR(VLOOKUP(B83,BGU!A:G,7),"")</f>
        <v>SEM FUNCAO</v>
      </c>
      <c r="AD83" s="34" t="str">
        <f t="shared" si="24"/>
        <v>058</v>
      </c>
    </row>
    <row r="84" spans="1:30" ht="15" customHeight="1" x14ac:dyDescent="0.25">
      <c r="A84" s="33" t="s">
        <v>333</v>
      </c>
      <c r="B84" s="34" t="s">
        <v>280</v>
      </c>
      <c r="C84" s="33" t="s">
        <v>111</v>
      </c>
      <c r="D84" s="34"/>
      <c r="E84" s="34"/>
      <c r="F84" s="33" t="s">
        <v>3</v>
      </c>
      <c r="G84" s="31">
        <f t="shared" si="18"/>
        <v>1</v>
      </c>
      <c r="H84" s="31" t="b">
        <f t="shared" si="25"/>
        <v>0</v>
      </c>
      <c r="I84" s="105" t="str">
        <f t="shared" si="26"/>
        <v>LinkedIn</v>
      </c>
      <c r="J84" s="105" t="str">
        <f t="shared" si="27"/>
        <v/>
      </c>
      <c r="K84" s="106" t="str">
        <f t="shared" si="19"/>
        <v/>
      </c>
      <c r="L84" s="106" t="str">
        <f t="shared" si="20"/>
        <v/>
      </c>
      <c r="M84" s="105" t="str">
        <f t="shared" si="21"/>
        <v/>
      </c>
      <c r="N84" s="107">
        <f>IF(F84="","",IF(ISNUMBER(FIND(")",I84)),"20"&amp;SUBSTITUTE(RIGHT(SUBSTITUTE(LEFT(F84,SEARCH(")",F84)),LEFT(LEFT(F84,SEARCH(")",F84)),SEARCH("(",LEFT(F84,SEARCH(")",F84)))),""),3),")",""),VLOOKUP(I84,Breachs!B:D,3,FALSE)))</f>
        <v>2016</v>
      </c>
      <c r="O84" s="108" t="str">
        <f>IF(G84&lt;2,"",IF(G84&gt;2,IF(ISNUMBER(FIND(")",J84)),"20"&amp;SUBSTITUTE(SUBSTITUTE(LEFT(LEFT(SUBSTITUTE(F84,LEFT(F84,SEARCH(",",F84)),""),SEARCH(",",SUBSTITUTE(F84,LEFT(F84,SEARCH(",",F84)),""))),SEARCH(")",LEFT(SUBSTITUTE(F84,LEFT(F84,SEARCH(",",F84)),""),SEARCH(",",SUBSTITUTE(F84,LEFT(F84,SEARCH(",",F84)),""))))),LEFT(LEFT(LEFT(SUBSTITUTE(F84,LEFT(F84,SEARCH(",",F84)),""),SEARCH(",",SUBSTITUTE(F84,LEFT(F84,SEARCH(",",F84)),""))),SEARCH(")",LEFT(SUBSTITUTE(F84,LEFT(F84,SEARCH(",",F84)),""),SEARCH(",",SUBSTITUTE(F84,LEFT(F84,SEARCH(",",F84)),""))))),SEARCH("'",LEFT(LEFT(SUBSTITUTE(F84,LEFT(F84,SEARCH(",",F84)),""),SEARCH(",",SUBSTITUTE(F84,LEFT(F84,SEARCH(",",F84)),""))),SEARCH(")",LEFT(SUBSTITUTE(F84,LEFT(F84,SEARCH(",",F84)),""),SEARCH(",",SUBSTITUTE(F84,LEFT(F84,SEARCH(",",F84)),""))))))),""),")",""),VLOOKUP(J84,Breachs!B:D,3,FALSE)),IF(ISNUMBER(FIND(")",J84)),"20"&amp;SUBSTITUTE(LEFT(SUBSTITUTE(SUBSTITUTE(F84,LEFT(F84,SEARCH(",",F84)),""),LEFT(SUBSTITUTE(F84,LEFT(F84,SEARCH(",",F84)),""),SEARCH("'",SUBSTITUTE(F84,LEFT(F84,SEARCH(",",F84)),""))),""),SEARCH(")",SUBSTITUTE(SUBSTITUTE(F84,LEFT(F84,SEARCH(",",F84)),""),LEFT(SUBSTITUTE(F84,LEFT(F84,SEARCH(",",F84)),""),SEARCH("'",SUBSTITUTE(F84,LEFT(F84,SEARCH(",",F84)),""))),""))),")",""),VLOOKUP(J84,Breachs!B:D,3,FALSE))))</f>
        <v/>
      </c>
      <c r="P84" s="108" t="str">
        <f>IF(G84&lt;3,"",IF(G84&gt;3,IF(ISNUMBER(FIND(")",K84)),"20"&amp;SUBSTITUTE(SUBSTITUTE(LEFT(LEFT(SUBSTITUTE(SUBSTITUTE(F84,LEFT(F84,SEARCH(",",F84)),""),LEFT(SUBSTITUTE(F84,LEFT(F84,SEARCH(",",F84)),""),SEARCH(",",SUBSTITUTE(F84,LEFT(F84,SEARCH(",",F84)),""))),""),SEARCH(",",SUBSTITUTE(SUBSTITUTE(F84,LEFT(F84,SEARCH(",",F84)),""),LEFT(SUBSTITUTE(F84,LEFT(F84,SEARCH(",",F84)),""),SEARCH(",",SUBSTITUTE(F84,LEFT(F84,SEARCH(",",F84)),""))),""))),SEARCH(")",LEFT(SUBSTITUTE(SUBSTITUTE(F84,LEFT(F84,SEARCH(",",F84)),""),LEFT(SUBSTITUTE(F84,LEFT(F84,SEARCH(",",F84)),""),SEARCH(",",SUBSTITUTE(F84,LEFT(F84,SEARCH(",",F84)),""))),""),SEARCH(",",SUBSTITUTE(SUBSTITUTE(F84,LEFT(F84,SEARCH(",",F84)),""),LEFT(SUBSTITUTE(F84,LEFT(F84,SEARCH(",",F84)),""),SEARCH(",",SUBSTITUTE(F84,LEFT(F84,SEARCH(",",F84)),""))),""))))),LEFT(LEFT(LEFT(SUBSTITUTE(SUBSTITUTE(F84,LEFT(F84,SEARCH(",",F84)),""),LEFT(SUBSTITUTE(F84,LEFT(F84,SEARCH(",",F84)),""),SEARCH(",",SUBSTITUTE(F84,LEFT(F84,SEARCH(",",F84)),""))),""),SEARCH(",",SUBSTITUTE(SUBSTITUTE(F84,LEFT(F84,SEARCH(",",F84)),""),LEFT(SUBSTITUTE(F84,LEFT(F84,SEARCH(",",F84)),""),SEARCH(",",SUBSTITUTE(F84,LEFT(F84,SEARCH(",",F84)),""))),""))),SEARCH(")",LEFT(SUBSTITUTE(SUBSTITUTE(F84,LEFT(F84,SEARCH(",",F84)),""),LEFT(SUBSTITUTE(F84,LEFT(F84,SEARCH(",",F84)),""),SEARCH(",",SUBSTITUTE(F84,LEFT(F84,SEARCH(",",F84)),""))),""),SEARCH(",",SUBSTITUTE(SUBSTITUTE(F84,LEFT(F84,SEARCH(",",F84)),""),LEFT(SUBSTITUTE(F84,LEFT(F84,SEARCH(",",F84)),""),SEARCH(",",SUBSTITUTE(F84,LEFT(F84,SEARCH(",",F84)),""))),""))))),SEARCH("'",LEFT(LEFT(SUBSTITUTE(SUBSTITUTE(F84,LEFT(F84,SEARCH(",",F84)),""),LEFT(SUBSTITUTE(F84,LEFT(F84,SEARCH(",",F84)),""),SEARCH(",",SUBSTITUTE(F84,LEFT(F84,SEARCH(",",F84)),""))),""),SEARCH(",",SUBSTITUTE(SUBSTITUTE(F84,LEFT(F84,SEARCH(",",F84)),""),LEFT(SUBSTITUTE(F84,LEFT(F84,SEARCH(",",F84)),""),SEARCH(",",SUBSTITUTE(F84,LEFT(F84,SEARCH(",",F84)),""))),""))),SEARCH(")",LEFT(SUBSTITUTE(SUBSTITUTE(F84,LEFT(F84,SEARCH(",",F84)),""),LEFT(SUBSTITUTE(F84,LEFT(F84,SEARCH(",",F84)),""),SEARCH(",",SUBSTITUTE(F84,LEFT(F84,SEARCH(",",F84)),""))),""),SEARCH(",",SUBSTITUTE(SUBSTITUTE(F84,LEFT(F84,SEARCH(",",F84)),""),LEFT(SUBSTITUTE(F84,LEFT(F84,SEARCH(",",F84)),""),SEARCH(",",SUBSTITUTE(F84,LEFT(F84,SEARCH(",",F84)),""))),""))))))),""),")",""),VLOOKUP(K84,Breachs!B:D,3,FALSE)),IF(ISNUMBER(FIND(")",K84)),"20"&amp;SUBSTITUTE(SUBSTITUTE(LEFT(SUBSTITUTE(SUBSTITUTE(F84,LEFT(F84,SEARCH(",",F84)),""),LEFT(SUBSTITUTE(F84,LEFT(F84,SEARCH(",",F84)),""),SEARCH(",",SUBSTITUTE(F84,LEFT(F84,SEARCH(",",F84)),""))),""),SEARCH(")",SUBSTITUTE(SUBSTITUTE(F84,LEFT(F84,SEARCH(",",F84)),""),LEFT(SUBSTITUTE(F84,LEFT(F84,SEARCH(",",F84)),""),SEARCH(",",SUBSTITUTE(F84,LEFT(F84,SEARCH(",",F84)),""))),""))),LEFT(LEFT(SUBSTITUTE(SUBSTITUTE(F84,LEFT(F84,SEARCH(",",F84)),""),LEFT(SUBSTITUTE(F84,LEFT(F84,SEARCH(",",F84)),""),SEARCH(",",SUBSTITUTE(F84,LEFT(F84,SEARCH(",",F84)),""))),""),SEARCH(")",SUBSTITUTE(SUBSTITUTE(F84,LEFT(F84,SEARCH(",",F84)),""),LEFT(SUBSTITUTE(F84,LEFT(F84,SEARCH(",",F84)),""),SEARCH(",",SUBSTITUTE(F84,LEFT(F84,SEARCH(",",F84)),""))),""))),SEARCH("'",LEFT(SUBSTITUTE(SUBSTITUTE(F84,LEFT(F84,SEARCH(",",F84)),""),LEFT(SUBSTITUTE(F84,LEFT(F84,SEARCH(",",F84)),""),SEARCH(",",SUBSTITUTE(F84,LEFT(F84,SEARCH(",",F84)),""))),""),SEARCH(")",SUBSTITUTE(SUBSTITUTE(F84,LEFT(F84,SEARCH(",",F84)),""),LEFT(SUBSTITUTE(F84,LEFT(F84,SEARCH(",",F84)),""),SEARCH(",",SUBSTITUTE(F84,LEFT(F84,SEARCH(",",F84)),""))),""))))),""),")",""),VLOOKUP(K84,Breachs!B:D,3,FALSE))))</f>
        <v/>
      </c>
      <c r="Q84" s="108" t="str">
        <f>IF(G84&lt;4,"",IF(G84&gt;4,IF(ISNUMBER(FIND(")",L84)),"20"&amp;SUBSTITUTE(SUBSTITUTE(LEFT(SUBSTITUTE(SUBSTITUTE(SUBSTITUTE(L84,LEFT(L84,SEARCH(",",L84)),""),LEFT(SUBSTITUTE(L84,LEFT(L84,SEARCH(",",L84)),""),SEARCH(",",SUBSTITUTE(L84,LEFT(L84,SEARCH(",",L84)),""))),""),LEFT(SUBSTITUTE(SUBSTITUTE(L84,LEFT(L84,SEARCH(",",L84)),""),LEFT(SUBSTITUTE(L84,LEFT(L84,SEARCH(",",L84)),""),SEARCH(",",SUBSTITUTE(L84,LEFT(L84,SEARCH(",",L84)),""))),""),SEARCH(",",SUBSTITUTE(SUBSTITUTE(L84,LEFT(L84,SEARCH(",",L84)),""),LEFT(SUBSTITUTE(L84,LEFT(L84,SEARCH(",",L84)),""),SEARCH(",",SUBSTITUTE(L84,LEFT(L84,SEARCH(",",L84)),""))),""))),""),SEARCH(")",SUBSTITUTE(SUBSTITUTE(SUBSTITUTE(L84,LEFT(L84,SEARCH(",",L84)),""),LEFT(SUBSTITUTE(L84,LEFT(L84,SEARCH(",",L84)),""),SEARCH(",",SUBSTITUTE(L84,LEFT(L84,SEARCH(",",L84)),""))),""),LEFT(SUBSTITUTE(SUBSTITUTE(L84,LEFT(L84,SEARCH(",",L84)),""),LEFT(SUBSTITUTE(L84,LEFT(L84,SEARCH(",",L84)),""),SEARCH(",",SUBSTITUTE(L84,LEFT(L84,SEARCH(",",L84)),""))),""),SEARCH(",",SUBSTITUTE(SUBSTITUTE(L84,LEFT(L84,SEARCH(",",L84)),""),LEFT(SUBSTITUTE(L84,LEFT(L84,SEARCH(",",L84)),""),SEARCH(",",SUBSTITUTE(L84,LEFT(L84,SEARCH(",",L84)),""))),""))),""))),LEFT(LEFT(SUBSTITUTE(SUBSTITUTE(SUBSTITUTE(L84,LEFT(L84,SEARCH(",",L84)),""),LEFT(SUBSTITUTE(L84,LEFT(L84,SEARCH(",",L84)),""),SEARCH(",",SUBSTITUTE(L84,LEFT(L84,SEARCH(",",L84)),""))),""),LEFT(SUBSTITUTE(SUBSTITUTE(L84,LEFT(L84,SEARCH(",",L84)),""),LEFT(SUBSTITUTE(L84,LEFT(L84,SEARCH(",",L84)),""),SEARCH(",",SUBSTITUTE(L84,LEFT(L84,SEARCH(",",L84)),""))),""),SEARCH(",",SUBSTITUTE(SUBSTITUTE(L84,LEFT(L84,SEARCH(",",L84)),""),LEFT(SUBSTITUTE(L84,LEFT(L84,SEARCH(",",L84)),""),SEARCH(",",SUBSTITUTE(L84,LEFT(L84,SEARCH(",",L84)),""))),""))),""),SEARCH(")",SUBSTITUTE(SUBSTITUTE(SUBSTITUTE(L84,LEFT(L84,SEARCH(",",L84)),""),LEFT(SUBSTITUTE(L84,LEFT(L84,SEARCH(",",L84)),""),SEARCH(",",SUBSTITUTE(L84,LEFT(L84,SEARCH(",",L84)),""))),""),LEFT(SUBSTITUTE(SUBSTITUTE(L84,LEFT(L84,SEARCH(",",L84)),""),LEFT(SUBSTITUTE(L84,LEFT(L84,SEARCH(",",L84)),""),SEARCH(",",SUBSTITUTE(L84,LEFT(L84,SEARCH(",",L84)),""))),""),SEARCH(",",SUBSTITUTE(SUBSTITUTE(L84,LEFT(L84,SEARCH(",",L84)),""),LEFT(SUBSTITUTE(L84,LEFT(L84,SEARCH(",",L84)),""),SEARCH(",",SUBSTITUTE(L84,LEFT(L84,SEARCH(",",L84)),""))),""))),""))),SEARCH("'",LEFT(SUBSTITUTE(SUBSTITUTE(SUBSTITUTE(L84,LEFT(L84,SEARCH(",",L84)),""),LEFT(SUBSTITUTE(L84,LEFT(L84,SEARCH(",",L84)),""),SEARCH(",",SUBSTITUTE(L84,LEFT(L84,SEARCH(",",L84)),""))),""),LEFT(SUBSTITUTE(SUBSTITUTE(L84,LEFT(L84,SEARCH(",",L84)),""),LEFT(SUBSTITUTE(L84,LEFT(L84,SEARCH(",",L84)),""),SEARCH(",",SUBSTITUTE(L84,LEFT(L84,SEARCH(",",L84)),""))),""),SEARCH(",",SUBSTITUTE(SUBSTITUTE(L84,LEFT(L84,SEARCH(",",L84)),""),LEFT(SUBSTITUTE(L84,LEFT(L84,SEARCH(",",L84)),""),SEARCH(",",SUBSTITUTE(L84,LEFT(L84,SEARCH(",",L84)),""))),""))),""),SEARCH(")",SUBSTITUTE(SUBSTITUTE(SUBSTITUTE(L84,LEFT(L84,SEARCH(",",L84)),""),LEFT(SUBSTITUTE(L84,LEFT(L84,SEARCH(",",L84)),""),SEARCH(",",SUBSTITUTE(L84,LEFT(L84,SEARCH(",",L84)),""))),""),LEFT(SUBSTITUTE(SUBSTITUTE(L84,LEFT(L84,SEARCH(",",L84)),""),LEFT(SUBSTITUTE(L84,LEFT(L84,SEARCH(",",L84)),""),SEARCH(",",SUBSTITUTE(L84,LEFT(L84,SEARCH(",",L84)),""))),""),SEARCH(",",SUBSTITUTE(SUBSTITUTE(L84,LEFT(L84,SEARCH(",",L84)),""),LEFT(SUBSTITUTE(L84,LEFT(L84,SEARCH(",",L84)),""),SEARCH(",",SUBSTITUTE(L84,LEFT(L84,SEARCH(",",L84)),""))),""))),""))))),""),")",""),VLOOKUP(L84,Breachs!B:D,3,FALSE)),IF(ISNUMBER(FIND(")",L84)),"20"&amp;SUBSTITUTE(SUBSTITUTE(LEFT(SUBSTITUTE(SUBSTITUTE(SUBSTITUTE(L84,LEFT(L84,SEARCH(",",L84)),""),LEFT(SUBSTITUTE(L84,LEFT(L84,SEARCH(",",L84)),""),SEARCH(",",SUBSTITUTE(L84,LEFT(L84,SEARCH(",",L84)),""))),""),LEFT(SUBSTITUTE(SUBSTITUTE(L84,LEFT(L84,SEARCH(",",L84)),""),LEFT(SUBSTITUTE(L84,LEFT(L84,SEARCH(",",L84)),""),SEARCH(",",SUBSTITUTE(L84,LEFT(L84,SEARCH(",",L84)),""))),""),SEARCH(",",SUBSTITUTE(SUBSTITUTE(L84,LEFT(L84,SEARCH(",",L84)),""),LEFT(SUBSTITUTE(L84,LEFT(L84,SEARCH(",",L84)),""),SEARCH(",",SUBSTITUTE(L84,LEFT(L84,SEARCH(",",L84)),""))),""))),""),SEARCH(")",SUBSTITUTE(SUBSTITUTE(SUBSTITUTE(L84,LEFT(L84,SEARCH(",",L84)),""),LEFT(SUBSTITUTE(L84,LEFT(L84,SEARCH(",",L84)),""),SEARCH(",",SUBSTITUTE(L84,LEFT(L84,SEARCH(",",L84)),""))),""),LEFT(SUBSTITUTE(SUBSTITUTE(L84,LEFT(L84,SEARCH(",",L84)),""),LEFT(SUBSTITUTE(L84,LEFT(L84,SEARCH(",",L84)),""),SEARCH(",",SUBSTITUTE(L84,LEFT(L84,SEARCH(",",L84)),""))),""),SEARCH(",",SUBSTITUTE(SUBSTITUTE(L84,LEFT(L84,SEARCH(",",L84)),""),LEFT(SUBSTITUTE(L84,LEFT(L84,SEARCH(",",L84)),""),SEARCH(",",SUBSTITUTE(L84,LEFT(L84,SEARCH(",",L84)),""))),""))),""))),LEFT(LEFT(SUBSTITUTE(SUBSTITUTE(SUBSTITUTE(L84,LEFT(L84,SEARCH(",",L84)),""),LEFT(SUBSTITUTE(L84,LEFT(L84,SEARCH(",",L84)),""),SEARCH(",",SUBSTITUTE(L84,LEFT(L84,SEARCH(",",L84)),""))),""),LEFT(SUBSTITUTE(SUBSTITUTE(L84,LEFT(L84,SEARCH(",",L84)),""),LEFT(SUBSTITUTE(L84,LEFT(L84,SEARCH(",",L84)),""),SEARCH(",",SUBSTITUTE(L84,LEFT(L84,SEARCH(",",L84)),""))),""),SEARCH(",",SUBSTITUTE(SUBSTITUTE(L84,LEFT(L84,SEARCH(",",L84)),""),LEFT(SUBSTITUTE(L84,LEFT(L84,SEARCH(",",L84)),""),SEARCH(",",SUBSTITUTE(L84,LEFT(L84,SEARCH(",",L84)),""))),""))),""),SEARCH(")",SUBSTITUTE(SUBSTITUTE(SUBSTITUTE(L84,LEFT(L84,SEARCH(",",L84)),""),LEFT(SUBSTITUTE(L84,LEFT(L84,SEARCH(",",L84)),""),SEARCH(",",SUBSTITUTE(L84,LEFT(L84,SEARCH(",",L84)),""))),""),LEFT(SUBSTITUTE(SUBSTITUTE(L84,LEFT(L84,SEARCH(",",L84)),""),LEFT(SUBSTITUTE(L84,LEFT(L84,SEARCH(",",L84)),""),SEARCH(",",SUBSTITUTE(L84,LEFT(L84,SEARCH(",",L84)),""))),""),SEARCH(",",SUBSTITUTE(SUBSTITUTE(L84,LEFT(L84,SEARCH(",",L84)),""),LEFT(SUBSTITUTE(L84,LEFT(L84,SEARCH(",",L84)),""),SEARCH(",",SUBSTITUTE(L84,LEFT(L84,SEARCH(",",L84)),""))),""))),""))),SEARCH("'",LEFT(SUBSTITUTE(SUBSTITUTE(SUBSTITUTE(L84,LEFT(L84,SEARCH(",",L84)),""),LEFT(SUBSTITUTE(L84,LEFT(L84,SEARCH(",",L84)),""),SEARCH(",",SUBSTITUTE(L84,LEFT(L84,SEARCH(",",L84)),""))),""),LEFT(SUBSTITUTE(SUBSTITUTE(L84,LEFT(L84,SEARCH(",",L84)),""),LEFT(SUBSTITUTE(L84,LEFT(L84,SEARCH(",",L84)),""),SEARCH(",",SUBSTITUTE(L84,LEFT(L84,SEARCH(",",L84)),""))),""),SEARCH(",",SUBSTITUTE(SUBSTITUTE(L84,LEFT(L84,SEARCH(",",L84)),""),LEFT(SUBSTITUTE(L84,LEFT(L84,SEARCH(",",L84)),""),SEARCH(",",SUBSTITUTE(L84,LEFT(L84,SEARCH(",",L84)),""))),""))),""),SEARCH(")",SUBSTITUTE(SUBSTITUTE(SUBSTITUTE(L84,LEFT(L84,SEARCH(",",L84)),""),LEFT(SUBSTITUTE(L84,LEFT(L84,SEARCH(",",L84)),""),SEARCH(",",SUBSTITUTE(L84,LEFT(L84,SEARCH(",",L84)),""))),""),LEFT(SUBSTITUTE(SUBSTITUTE(L84,LEFT(L84,SEARCH(",",L84)),""),LEFT(SUBSTITUTE(L84,LEFT(L84,SEARCH(",",L84)),""),SEARCH(",",SUBSTITUTE(L84,LEFT(L84,SEARCH(",",L84)),""))),""),SEARCH(",",SUBSTITUTE(SUBSTITUTE(L84,LEFT(L84,SEARCH(",",L84)),""),LEFT(SUBSTITUTE(L84,LEFT(L84,SEARCH(",",L84)),""),SEARCH(",",SUBSTITUTE(L84,LEFT(L84,SEARCH(",",L84)),""))),""))),""))))),""),")",""),VLOOKUP(L84,Breachs!B:D,3,FALSE))))</f>
        <v/>
      </c>
      <c r="R84" s="108" t="str">
        <f>IF(G84=5,IF(ISNUMBER(FIND(")",M84)),"20"&amp;SUBSTITUTE(SUBSTITUTE(LEFT(SUBSTITUTE(SUBSTITUTE(SUBSTITUTE(S84,LEFT(S84,SEARCH(",",S84)),""),LEFT(SUBSTITUTE(S84,LEFT(S84,SEARCH(",",S84)),""),SEARCH(",",SUBSTITUTE(S84,LEFT(S84,SEARCH(",",S84)),""))),""),LEFT(SUBSTITUTE(SUBSTITUTE(S84,LEFT(S84,SEARCH(",",S84)),""),LEFT(SUBSTITUTE(S84,LEFT(S84,SEARCH(",",S84)),""),SEARCH(",",SUBSTITUTE(S84,LEFT(S84,SEARCH(",",S84)),""))),""),SEARCH(",",SUBSTITUTE(SUBSTITUTE(S84,LEFT(S84,SEARCH(",",S84)),""),LEFT(SUBSTITUTE(S84,LEFT(S84,SEARCH(",",S84)),""),SEARCH(",",SUBSTITUTE(S84,LEFT(S84,SEARCH(",",S84)),""))),""))),""),SEARCH(")",SUBSTITUTE(SUBSTITUTE(SUBSTITUTE(S84,LEFT(S84,SEARCH(",",S84)),""),LEFT(SUBSTITUTE(S84,LEFT(S84,SEARCH(",",S84)),""),SEARCH(",",SUBSTITUTE(S84,LEFT(S84,SEARCH(",",S84)),""))),""),LEFT(SUBSTITUTE(SUBSTITUTE(S84,LEFT(S84,SEARCH(",",S84)),""),LEFT(SUBSTITUTE(S84,LEFT(S84,SEARCH(",",S84)),""),SEARCH(",",SUBSTITUTE(S84,LEFT(S84,SEARCH(",",S84)),""))),""),SEARCH(",",SUBSTITUTE(SUBSTITUTE(S84,LEFT(S84,SEARCH(",",S84)),""),LEFT(SUBSTITUTE(S84,LEFT(S84,SEARCH(",",S84)),""),SEARCH(",",SUBSTITUTE(S84,LEFT(S84,SEARCH(",",S84)),""))),""))),""))),LEFT(LEFT(SUBSTITUTE(SUBSTITUTE(SUBSTITUTE(S84,LEFT(S84,SEARCH(",",S84)),""),LEFT(SUBSTITUTE(S84,LEFT(S84,SEARCH(",",S84)),""),SEARCH(",",SUBSTITUTE(S84,LEFT(S84,SEARCH(",",S84)),""))),""),LEFT(SUBSTITUTE(SUBSTITUTE(S84,LEFT(S84,SEARCH(",",S84)),""),LEFT(SUBSTITUTE(S84,LEFT(S84,SEARCH(",",S84)),""),SEARCH(",",SUBSTITUTE(S84,LEFT(S84,SEARCH(",",S84)),""))),""),SEARCH(",",SUBSTITUTE(SUBSTITUTE(S84,LEFT(S84,SEARCH(",",S84)),""),LEFT(SUBSTITUTE(S84,LEFT(S84,SEARCH(",",S84)),""),SEARCH(",",SUBSTITUTE(S84,LEFT(S84,SEARCH(",",S84)),""))),""))),""),SEARCH(")",SUBSTITUTE(SUBSTITUTE(SUBSTITUTE(S84,LEFT(S84,SEARCH(",",S84)),""),LEFT(SUBSTITUTE(S84,LEFT(S84,SEARCH(",",S84)),""),SEARCH(",",SUBSTITUTE(S84,LEFT(S84,SEARCH(",",S84)),""))),""),LEFT(SUBSTITUTE(SUBSTITUTE(S84,LEFT(S84,SEARCH(",",S84)),""),LEFT(SUBSTITUTE(S84,LEFT(S84,SEARCH(",",S84)),""),SEARCH(",",SUBSTITUTE(S84,LEFT(S84,SEARCH(",",S84)),""))),""),SEARCH(",",SUBSTITUTE(SUBSTITUTE(S84,LEFT(S84,SEARCH(",",S84)),""),LEFT(SUBSTITUTE(S84,LEFT(S84,SEARCH(",",S84)),""),SEARCH(",",SUBSTITUTE(S84,LEFT(S84,SEARCH(",",S84)),""))),""))),""))),SEARCH("'",LEFT(SUBSTITUTE(SUBSTITUTE(SUBSTITUTE(S84,LEFT(S84,SEARCH(",",S84)),""),LEFT(SUBSTITUTE(S84,LEFT(S84,SEARCH(",",S84)),""),SEARCH(",",SUBSTITUTE(S84,LEFT(S84,SEARCH(",",S84)),""))),""),LEFT(SUBSTITUTE(SUBSTITUTE(S84,LEFT(S84,SEARCH(",",S84)),""),LEFT(SUBSTITUTE(S84,LEFT(S84,SEARCH(",",S84)),""),SEARCH(",",SUBSTITUTE(S84,LEFT(S84,SEARCH(",",S84)),""))),""),SEARCH(",",SUBSTITUTE(SUBSTITUTE(S84,LEFT(S84,SEARCH(",",S84)),""),LEFT(SUBSTITUTE(S84,LEFT(S84,SEARCH(",",S84)),""),SEARCH(",",SUBSTITUTE(S84,LEFT(S84,SEARCH(",",S84)),""))),""))),""),SEARCH(")",SUBSTITUTE(SUBSTITUTE(SUBSTITUTE(S84,LEFT(S84,SEARCH(",",S84)),""),LEFT(SUBSTITUTE(S84,LEFT(S84,SEARCH(",",S84)),""),SEARCH(",",SUBSTITUTE(S84,LEFT(S84,SEARCH(",",S84)),""))),""),LEFT(SUBSTITUTE(SUBSTITUTE(S84,LEFT(S84,SEARCH(",",S84)),""),LEFT(SUBSTITUTE(S84,LEFT(S84,SEARCH(",",S84)),""),SEARCH(",",SUBSTITUTE(S84,LEFT(S84,SEARCH(",",S84)),""))),""),SEARCH(",",SUBSTITUTE(SUBSTITUTE(S84,LEFT(S84,SEARCH(",",S84)),""),LEFT(SUBSTITUTE(S84,LEFT(S84,SEARCH(",",S84)),""),SEARCH(",",SUBSTITUTE(S84,LEFT(S84,SEARCH(",",S84)),""))),""))),""))))),""),")",""),VLOOKUP(M84,Breachs!B:D,3,FALSE)),"")</f>
        <v/>
      </c>
      <c r="S84" s="108" t="e">
        <f t="shared" si="22"/>
        <v>#VALUE!</v>
      </c>
      <c r="T84" s="108" t="str">
        <f>IF(F84="","",IF(ISNUMBER(FIND("'",I84)),VLOOKUP(SUBSTITUTE(RIGHT(LEFT(I84,SEARCH("'",I84)),5)," '",""),Breachs!P:Q,2,FALSE),VLOOKUP(I84,Breachs!B:D,2,FALSE)))</f>
        <v>Maio</v>
      </c>
      <c r="U84" s="108" t="str">
        <f>IF(G84&lt;2,"",IF(ISNUMBER(FIND("'",J84)),VLOOKUP(SUBSTITUTE(RIGHT(LEFT(J84,SEARCH("'",J84)),5)," '",""),Breachs!P:Q,2,FALSE),VLOOKUP(J84,Breachs!B:D,2,FALSE)))</f>
        <v/>
      </c>
      <c r="V84" s="107" t="str">
        <f>IF(G84&lt;3,"",IF(ISNUMBER(FIND("'",K84)),VLOOKUP(SUBSTITUTE(RIGHT(LEFT(K84,SEARCH("'",K84)),5)," '",""),Breachs!P:Q,2,FALSE),VLOOKUP(K84,Breachs!B:D,2,FALSE)))</f>
        <v/>
      </c>
      <c r="W84" s="107" t="str">
        <f>IF(G84&lt;4,"",IF(ISNUMBER(FIND("'",L84)),VLOOKUP(SUBSTITUTE(RIGHT(LEFT(L84,SEARCH("'",L84)),5)," '",""),Breachs!P:Q,2,FALSE),VLOOKUP(L84,Breachs!B:D,2,FALSE)))</f>
        <v/>
      </c>
      <c r="X84" s="107" t="str">
        <f>IF(G84&lt;5,"",IF(ISNUMBER(FIND("'",M84)),VLOOKUP(SUBSTITUTE(RIGHT(LEFT(M84,SEARCH("'",M84)),5)," '",""),Breachs!P:Q,2,FALSE),VLOOKUP(M84,Breachs!B:D,2,FALSE)))</f>
        <v/>
      </c>
      <c r="Y84" s="34" t="str">
        <f>IFERROR(VLOOKUP(B84,BGU!A:B,2),"")</f>
        <v>RITA DE CASSIA RISSI</v>
      </c>
      <c r="Z84" s="34" t="str">
        <f>TEXT(IFERROR(VLOOKUP(B84,BGU!A:C,3),""),"0000-000-000-0000")</f>
        <v>0010-058-051-1400</v>
      </c>
      <c r="AA84" s="34" t="str">
        <f t="shared" si="23"/>
        <v>0010</v>
      </c>
      <c r="AB84" s="34" t="str">
        <f>IFERROR(VLOOKUP(B84,BGU!A:F,6),"")</f>
        <v>00000</v>
      </c>
      <c r="AC84" s="34" t="str">
        <f>IFERROR(VLOOKUP(B84,BGU!A:G,7),"")</f>
        <v>SEM FUNCAO</v>
      </c>
      <c r="AD84" s="34" t="str">
        <f t="shared" si="24"/>
        <v>058</v>
      </c>
    </row>
    <row r="85" spans="1:30" ht="15" customHeight="1" x14ac:dyDescent="0.25">
      <c r="A85" s="33" t="s">
        <v>333</v>
      </c>
      <c r="B85" s="34" t="s">
        <v>297</v>
      </c>
      <c r="C85" s="33" t="s">
        <v>135</v>
      </c>
      <c r="D85" s="34"/>
      <c r="E85" s="34"/>
      <c r="F85" s="33" t="s">
        <v>22</v>
      </c>
      <c r="G85" s="31">
        <f t="shared" si="18"/>
        <v>1</v>
      </c>
      <c r="H85" s="31" t="b">
        <f t="shared" si="25"/>
        <v>0</v>
      </c>
      <c r="I85" s="105" t="str">
        <f t="shared" si="26"/>
        <v>Adobe</v>
      </c>
      <c r="J85" s="105" t="str">
        <f t="shared" si="27"/>
        <v/>
      </c>
      <c r="K85" s="106" t="str">
        <f t="shared" si="19"/>
        <v/>
      </c>
      <c r="L85" s="106" t="str">
        <f t="shared" si="20"/>
        <v/>
      </c>
      <c r="M85" s="105" t="str">
        <f t="shared" si="21"/>
        <v/>
      </c>
      <c r="N85" s="107">
        <f>IF(F85="","",IF(ISNUMBER(FIND(")",I85)),"20"&amp;SUBSTITUTE(RIGHT(SUBSTITUTE(LEFT(F85,SEARCH(")",F85)),LEFT(LEFT(F85,SEARCH(")",F85)),SEARCH("(",LEFT(F85,SEARCH(")",F85)))),""),3),")",""),VLOOKUP(I85,Breachs!B:D,3,FALSE)))</f>
        <v>2013</v>
      </c>
      <c r="O85" s="108" t="str">
        <f>IF(G85&lt;2,"",IF(G85&gt;2,IF(ISNUMBER(FIND(")",J85)),"20"&amp;SUBSTITUTE(SUBSTITUTE(LEFT(LEFT(SUBSTITUTE(F85,LEFT(F85,SEARCH(",",F85)),""),SEARCH(",",SUBSTITUTE(F85,LEFT(F85,SEARCH(",",F85)),""))),SEARCH(")",LEFT(SUBSTITUTE(F85,LEFT(F85,SEARCH(",",F85)),""),SEARCH(",",SUBSTITUTE(F85,LEFT(F85,SEARCH(",",F85)),""))))),LEFT(LEFT(LEFT(SUBSTITUTE(F85,LEFT(F85,SEARCH(",",F85)),""),SEARCH(",",SUBSTITUTE(F85,LEFT(F85,SEARCH(",",F85)),""))),SEARCH(")",LEFT(SUBSTITUTE(F85,LEFT(F85,SEARCH(",",F85)),""),SEARCH(",",SUBSTITUTE(F85,LEFT(F85,SEARCH(",",F85)),""))))),SEARCH("'",LEFT(LEFT(SUBSTITUTE(F85,LEFT(F85,SEARCH(",",F85)),""),SEARCH(",",SUBSTITUTE(F85,LEFT(F85,SEARCH(",",F85)),""))),SEARCH(")",LEFT(SUBSTITUTE(F85,LEFT(F85,SEARCH(",",F85)),""),SEARCH(",",SUBSTITUTE(F85,LEFT(F85,SEARCH(",",F85)),""))))))),""),")",""),VLOOKUP(J85,Breachs!B:D,3,FALSE)),IF(ISNUMBER(FIND(")",J85)),"20"&amp;SUBSTITUTE(LEFT(SUBSTITUTE(SUBSTITUTE(F85,LEFT(F85,SEARCH(",",F85)),""),LEFT(SUBSTITUTE(F85,LEFT(F85,SEARCH(",",F85)),""),SEARCH("'",SUBSTITUTE(F85,LEFT(F85,SEARCH(",",F85)),""))),""),SEARCH(")",SUBSTITUTE(SUBSTITUTE(F85,LEFT(F85,SEARCH(",",F85)),""),LEFT(SUBSTITUTE(F85,LEFT(F85,SEARCH(",",F85)),""),SEARCH("'",SUBSTITUTE(F85,LEFT(F85,SEARCH(",",F85)),""))),""))),")",""),VLOOKUP(J85,Breachs!B:D,3,FALSE))))</f>
        <v/>
      </c>
      <c r="P85" s="108" t="str">
        <f>IF(G85&lt;3,"",IF(G85&gt;3,IF(ISNUMBER(FIND(")",K85)),"20"&amp;SUBSTITUTE(SUBSTITUTE(LEFT(LEFT(SUBSTITUTE(SUBSTITUTE(F85,LEFT(F85,SEARCH(",",F85)),""),LEFT(SUBSTITUTE(F85,LEFT(F85,SEARCH(",",F85)),""),SEARCH(",",SUBSTITUTE(F85,LEFT(F85,SEARCH(",",F85)),""))),""),SEARCH(",",SUBSTITUTE(SUBSTITUTE(F85,LEFT(F85,SEARCH(",",F85)),""),LEFT(SUBSTITUTE(F85,LEFT(F85,SEARCH(",",F85)),""),SEARCH(",",SUBSTITUTE(F85,LEFT(F85,SEARCH(",",F85)),""))),""))),SEARCH(")",LEFT(SUBSTITUTE(SUBSTITUTE(F85,LEFT(F85,SEARCH(",",F85)),""),LEFT(SUBSTITUTE(F85,LEFT(F85,SEARCH(",",F85)),""),SEARCH(",",SUBSTITUTE(F85,LEFT(F85,SEARCH(",",F85)),""))),""),SEARCH(",",SUBSTITUTE(SUBSTITUTE(F85,LEFT(F85,SEARCH(",",F85)),""),LEFT(SUBSTITUTE(F85,LEFT(F85,SEARCH(",",F85)),""),SEARCH(",",SUBSTITUTE(F85,LEFT(F85,SEARCH(",",F85)),""))),""))))),LEFT(LEFT(LEFT(SUBSTITUTE(SUBSTITUTE(F85,LEFT(F85,SEARCH(",",F85)),""),LEFT(SUBSTITUTE(F85,LEFT(F85,SEARCH(",",F85)),""),SEARCH(",",SUBSTITUTE(F85,LEFT(F85,SEARCH(",",F85)),""))),""),SEARCH(",",SUBSTITUTE(SUBSTITUTE(F85,LEFT(F85,SEARCH(",",F85)),""),LEFT(SUBSTITUTE(F85,LEFT(F85,SEARCH(",",F85)),""),SEARCH(",",SUBSTITUTE(F85,LEFT(F85,SEARCH(",",F85)),""))),""))),SEARCH(")",LEFT(SUBSTITUTE(SUBSTITUTE(F85,LEFT(F85,SEARCH(",",F85)),""),LEFT(SUBSTITUTE(F85,LEFT(F85,SEARCH(",",F85)),""),SEARCH(",",SUBSTITUTE(F85,LEFT(F85,SEARCH(",",F85)),""))),""),SEARCH(",",SUBSTITUTE(SUBSTITUTE(F85,LEFT(F85,SEARCH(",",F85)),""),LEFT(SUBSTITUTE(F85,LEFT(F85,SEARCH(",",F85)),""),SEARCH(",",SUBSTITUTE(F85,LEFT(F85,SEARCH(",",F85)),""))),""))))),SEARCH("'",LEFT(LEFT(SUBSTITUTE(SUBSTITUTE(F85,LEFT(F85,SEARCH(",",F85)),""),LEFT(SUBSTITUTE(F85,LEFT(F85,SEARCH(",",F85)),""),SEARCH(",",SUBSTITUTE(F85,LEFT(F85,SEARCH(",",F85)),""))),""),SEARCH(",",SUBSTITUTE(SUBSTITUTE(F85,LEFT(F85,SEARCH(",",F85)),""),LEFT(SUBSTITUTE(F85,LEFT(F85,SEARCH(",",F85)),""),SEARCH(",",SUBSTITUTE(F85,LEFT(F85,SEARCH(",",F85)),""))),""))),SEARCH(")",LEFT(SUBSTITUTE(SUBSTITUTE(F85,LEFT(F85,SEARCH(",",F85)),""),LEFT(SUBSTITUTE(F85,LEFT(F85,SEARCH(",",F85)),""),SEARCH(",",SUBSTITUTE(F85,LEFT(F85,SEARCH(",",F85)),""))),""),SEARCH(",",SUBSTITUTE(SUBSTITUTE(F85,LEFT(F85,SEARCH(",",F85)),""),LEFT(SUBSTITUTE(F85,LEFT(F85,SEARCH(",",F85)),""),SEARCH(",",SUBSTITUTE(F85,LEFT(F85,SEARCH(",",F85)),""))),""))))))),""),")",""),VLOOKUP(K85,Breachs!B:D,3,FALSE)),IF(ISNUMBER(FIND(")",K85)),"20"&amp;SUBSTITUTE(SUBSTITUTE(LEFT(SUBSTITUTE(SUBSTITUTE(F85,LEFT(F85,SEARCH(",",F85)),""),LEFT(SUBSTITUTE(F85,LEFT(F85,SEARCH(",",F85)),""),SEARCH(",",SUBSTITUTE(F85,LEFT(F85,SEARCH(",",F85)),""))),""),SEARCH(")",SUBSTITUTE(SUBSTITUTE(F85,LEFT(F85,SEARCH(",",F85)),""),LEFT(SUBSTITUTE(F85,LEFT(F85,SEARCH(",",F85)),""),SEARCH(",",SUBSTITUTE(F85,LEFT(F85,SEARCH(",",F85)),""))),""))),LEFT(LEFT(SUBSTITUTE(SUBSTITUTE(F85,LEFT(F85,SEARCH(",",F85)),""),LEFT(SUBSTITUTE(F85,LEFT(F85,SEARCH(",",F85)),""),SEARCH(",",SUBSTITUTE(F85,LEFT(F85,SEARCH(",",F85)),""))),""),SEARCH(")",SUBSTITUTE(SUBSTITUTE(F85,LEFT(F85,SEARCH(",",F85)),""),LEFT(SUBSTITUTE(F85,LEFT(F85,SEARCH(",",F85)),""),SEARCH(",",SUBSTITUTE(F85,LEFT(F85,SEARCH(",",F85)),""))),""))),SEARCH("'",LEFT(SUBSTITUTE(SUBSTITUTE(F85,LEFT(F85,SEARCH(",",F85)),""),LEFT(SUBSTITUTE(F85,LEFT(F85,SEARCH(",",F85)),""),SEARCH(",",SUBSTITUTE(F85,LEFT(F85,SEARCH(",",F85)),""))),""),SEARCH(")",SUBSTITUTE(SUBSTITUTE(F85,LEFT(F85,SEARCH(",",F85)),""),LEFT(SUBSTITUTE(F85,LEFT(F85,SEARCH(",",F85)),""),SEARCH(",",SUBSTITUTE(F85,LEFT(F85,SEARCH(",",F85)),""))),""))))),""),")",""),VLOOKUP(K85,Breachs!B:D,3,FALSE))))</f>
        <v/>
      </c>
      <c r="Q85" s="108" t="str">
        <f>IF(G85&lt;4,"",IF(G85&gt;4,IF(ISNUMBER(FIND(")",L85)),"20"&amp;SUBSTITUTE(SUBSTITUTE(LEFT(SUBSTITUTE(SUBSTITUTE(SUBSTITUTE(L85,LEFT(L85,SEARCH(",",L85)),""),LEFT(SUBSTITUTE(L85,LEFT(L85,SEARCH(",",L85)),""),SEARCH(",",SUBSTITUTE(L85,LEFT(L85,SEARCH(",",L85)),""))),""),LEFT(SUBSTITUTE(SUBSTITUTE(L85,LEFT(L85,SEARCH(",",L85)),""),LEFT(SUBSTITUTE(L85,LEFT(L85,SEARCH(",",L85)),""),SEARCH(",",SUBSTITUTE(L85,LEFT(L85,SEARCH(",",L85)),""))),""),SEARCH(",",SUBSTITUTE(SUBSTITUTE(L85,LEFT(L85,SEARCH(",",L85)),""),LEFT(SUBSTITUTE(L85,LEFT(L85,SEARCH(",",L85)),""),SEARCH(",",SUBSTITUTE(L85,LEFT(L85,SEARCH(",",L85)),""))),""))),""),SEARCH(")",SUBSTITUTE(SUBSTITUTE(SUBSTITUTE(L85,LEFT(L85,SEARCH(",",L85)),""),LEFT(SUBSTITUTE(L85,LEFT(L85,SEARCH(",",L85)),""),SEARCH(",",SUBSTITUTE(L85,LEFT(L85,SEARCH(",",L85)),""))),""),LEFT(SUBSTITUTE(SUBSTITUTE(L85,LEFT(L85,SEARCH(",",L85)),""),LEFT(SUBSTITUTE(L85,LEFT(L85,SEARCH(",",L85)),""),SEARCH(",",SUBSTITUTE(L85,LEFT(L85,SEARCH(",",L85)),""))),""),SEARCH(",",SUBSTITUTE(SUBSTITUTE(L85,LEFT(L85,SEARCH(",",L85)),""),LEFT(SUBSTITUTE(L85,LEFT(L85,SEARCH(",",L85)),""),SEARCH(",",SUBSTITUTE(L85,LEFT(L85,SEARCH(",",L85)),""))),""))),""))),LEFT(LEFT(SUBSTITUTE(SUBSTITUTE(SUBSTITUTE(L85,LEFT(L85,SEARCH(",",L85)),""),LEFT(SUBSTITUTE(L85,LEFT(L85,SEARCH(",",L85)),""),SEARCH(",",SUBSTITUTE(L85,LEFT(L85,SEARCH(",",L85)),""))),""),LEFT(SUBSTITUTE(SUBSTITUTE(L85,LEFT(L85,SEARCH(",",L85)),""),LEFT(SUBSTITUTE(L85,LEFT(L85,SEARCH(",",L85)),""),SEARCH(",",SUBSTITUTE(L85,LEFT(L85,SEARCH(",",L85)),""))),""),SEARCH(",",SUBSTITUTE(SUBSTITUTE(L85,LEFT(L85,SEARCH(",",L85)),""),LEFT(SUBSTITUTE(L85,LEFT(L85,SEARCH(",",L85)),""),SEARCH(",",SUBSTITUTE(L85,LEFT(L85,SEARCH(",",L85)),""))),""))),""),SEARCH(")",SUBSTITUTE(SUBSTITUTE(SUBSTITUTE(L85,LEFT(L85,SEARCH(",",L85)),""),LEFT(SUBSTITUTE(L85,LEFT(L85,SEARCH(",",L85)),""),SEARCH(",",SUBSTITUTE(L85,LEFT(L85,SEARCH(",",L85)),""))),""),LEFT(SUBSTITUTE(SUBSTITUTE(L85,LEFT(L85,SEARCH(",",L85)),""),LEFT(SUBSTITUTE(L85,LEFT(L85,SEARCH(",",L85)),""),SEARCH(",",SUBSTITUTE(L85,LEFT(L85,SEARCH(",",L85)),""))),""),SEARCH(",",SUBSTITUTE(SUBSTITUTE(L85,LEFT(L85,SEARCH(",",L85)),""),LEFT(SUBSTITUTE(L85,LEFT(L85,SEARCH(",",L85)),""),SEARCH(",",SUBSTITUTE(L85,LEFT(L85,SEARCH(",",L85)),""))),""))),""))),SEARCH("'",LEFT(SUBSTITUTE(SUBSTITUTE(SUBSTITUTE(L85,LEFT(L85,SEARCH(",",L85)),""),LEFT(SUBSTITUTE(L85,LEFT(L85,SEARCH(",",L85)),""),SEARCH(",",SUBSTITUTE(L85,LEFT(L85,SEARCH(",",L85)),""))),""),LEFT(SUBSTITUTE(SUBSTITUTE(L85,LEFT(L85,SEARCH(",",L85)),""),LEFT(SUBSTITUTE(L85,LEFT(L85,SEARCH(",",L85)),""),SEARCH(",",SUBSTITUTE(L85,LEFT(L85,SEARCH(",",L85)),""))),""),SEARCH(",",SUBSTITUTE(SUBSTITUTE(L85,LEFT(L85,SEARCH(",",L85)),""),LEFT(SUBSTITUTE(L85,LEFT(L85,SEARCH(",",L85)),""),SEARCH(",",SUBSTITUTE(L85,LEFT(L85,SEARCH(",",L85)),""))),""))),""),SEARCH(")",SUBSTITUTE(SUBSTITUTE(SUBSTITUTE(L85,LEFT(L85,SEARCH(",",L85)),""),LEFT(SUBSTITUTE(L85,LEFT(L85,SEARCH(",",L85)),""),SEARCH(",",SUBSTITUTE(L85,LEFT(L85,SEARCH(",",L85)),""))),""),LEFT(SUBSTITUTE(SUBSTITUTE(L85,LEFT(L85,SEARCH(",",L85)),""),LEFT(SUBSTITUTE(L85,LEFT(L85,SEARCH(",",L85)),""),SEARCH(",",SUBSTITUTE(L85,LEFT(L85,SEARCH(",",L85)),""))),""),SEARCH(",",SUBSTITUTE(SUBSTITUTE(L85,LEFT(L85,SEARCH(",",L85)),""),LEFT(SUBSTITUTE(L85,LEFT(L85,SEARCH(",",L85)),""),SEARCH(",",SUBSTITUTE(L85,LEFT(L85,SEARCH(",",L85)),""))),""))),""))))),""),")",""),VLOOKUP(L85,Breachs!B:D,3,FALSE)),IF(ISNUMBER(FIND(")",L85)),"20"&amp;SUBSTITUTE(SUBSTITUTE(LEFT(SUBSTITUTE(SUBSTITUTE(SUBSTITUTE(L85,LEFT(L85,SEARCH(",",L85)),""),LEFT(SUBSTITUTE(L85,LEFT(L85,SEARCH(",",L85)),""),SEARCH(",",SUBSTITUTE(L85,LEFT(L85,SEARCH(",",L85)),""))),""),LEFT(SUBSTITUTE(SUBSTITUTE(L85,LEFT(L85,SEARCH(",",L85)),""),LEFT(SUBSTITUTE(L85,LEFT(L85,SEARCH(",",L85)),""),SEARCH(",",SUBSTITUTE(L85,LEFT(L85,SEARCH(",",L85)),""))),""),SEARCH(",",SUBSTITUTE(SUBSTITUTE(L85,LEFT(L85,SEARCH(",",L85)),""),LEFT(SUBSTITUTE(L85,LEFT(L85,SEARCH(",",L85)),""),SEARCH(",",SUBSTITUTE(L85,LEFT(L85,SEARCH(",",L85)),""))),""))),""),SEARCH(")",SUBSTITUTE(SUBSTITUTE(SUBSTITUTE(L85,LEFT(L85,SEARCH(",",L85)),""),LEFT(SUBSTITUTE(L85,LEFT(L85,SEARCH(",",L85)),""),SEARCH(",",SUBSTITUTE(L85,LEFT(L85,SEARCH(",",L85)),""))),""),LEFT(SUBSTITUTE(SUBSTITUTE(L85,LEFT(L85,SEARCH(",",L85)),""),LEFT(SUBSTITUTE(L85,LEFT(L85,SEARCH(",",L85)),""),SEARCH(",",SUBSTITUTE(L85,LEFT(L85,SEARCH(",",L85)),""))),""),SEARCH(",",SUBSTITUTE(SUBSTITUTE(L85,LEFT(L85,SEARCH(",",L85)),""),LEFT(SUBSTITUTE(L85,LEFT(L85,SEARCH(",",L85)),""),SEARCH(",",SUBSTITUTE(L85,LEFT(L85,SEARCH(",",L85)),""))),""))),""))),LEFT(LEFT(SUBSTITUTE(SUBSTITUTE(SUBSTITUTE(L85,LEFT(L85,SEARCH(",",L85)),""),LEFT(SUBSTITUTE(L85,LEFT(L85,SEARCH(",",L85)),""),SEARCH(",",SUBSTITUTE(L85,LEFT(L85,SEARCH(",",L85)),""))),""),LEFT(SUBSTITUTE(SUBSTITUTE(L85,LEFT(L85,SEARCH(",",L85)),""),LEFT(SUBSTITUTE(L85,LEFT(L85,SEARCH(",",L85)),""),SEARCH(",",SUBSTITUTE(L85,LEFT(L85,SEARCH(",",L85)),""))),""),SEARCH(",",SUBSTITUTE(SUBSTITUTE(L85,LEFT(L85,SEARCH(",",L85)),""),LEFT(SUBSTITUTE(L85,LEFT(L85,SEARCH(",",L85)),""),SEARCH(",",SUBSTITUTE(L85,LEFT(L85,SEARCH(",",L85)),""))),""))),""),SEARCH(")",SUBSTITUTE(SUBSTITUTE(SUBSTITUTE(L85,LEFT(L85,SEARCH(",",L85)),""),LEFT(SUBSTITUTE(L85,LEFT(L85,SEARCH(",",L85)),""),SEARCH(",",SUBSTITUTE(L85,LEFT(L85,SEARCH(",",L85)),""))),""),LEFT(SUBSTITUTE(SUBSTITUTE(L85,LEFT(L85,SEARCH(",",L85)),""),LEFT(SUBSTITUTE(L85,LEFT(L85,SEARCH(",",L85)),""),SEARCH(",",SUBSTITUTE(L85,LEFT(L85,SEARCH(",",L85)),""))),""),SEARCH(",",SUBSTITUTE(SUBSTITUTE(L85,LEFT(L85,SEARCH(",",L85)),""),LEFT(SUBSTITUTE(L85,LEFT(L85,SEARCH(",",L85)),""),SEARCH(",",SUBSTITUTE(L85,LEFT(L85,SEARCH(",",L85)),""))),""))),""))),SEARCH("'",LEFT(SUBSTITUTE(SUBSTITUTE(SUBSTITUTE(L85,LEFT(L85,SEARCH(",",L85)),""),LEFT(SUBSTITUTE(L85,LEFT(L85,SEARCH(",",L85)),""),SEARCH(",",SUBSTITUTE(L85,LEFT(L85,SEARCH(",",L85)),""))),""),LEFT(SUBSTITUTE(SUBSTITUTE(L85,LEFT(L85,SEARCH(",",L85)),""),LEFT(SUBSTITUTE(L85,LEFT(L85,SEARCH(",",L85)),""),SEARCH(",",SUBSTITUTE(L85,LEFT(L85,SEARCH(",",L85)),""))),""),SEARCH(",",SUBSTITUTE(SUBSTITUTE(L85,LEFT(L85,SEARCH(",",L85)),""),LEFT(SUBSTITUTE(L85,LEFT(L85,SEARCH(",",L85)),""),SEARCH(",",SUBSTITUTE(L85,LEFT(L85,SEARCH(",",L85)),""))),""))),""),SEARCH(")",SUBSTITUTE(SUBSTITUTE(SUBSTITUTE(L85,LEFT(L85,SEARCH(",",L85)),""),LEFT(SUBSTITUTE(L85,LEFT(L85,SEARCH(",",L85)),""),SEARCH(",",SUBSTITUTE(L85,LEFT(L85,SEARCH(",",L85)),""))),""),LEFT(SUBSTITUTE(SUBSTITUTE(L85,LEFT(L85,SEARCH(",",L85)),""),LEFT(SUBSTITUTE(L85,LEFT(L85,SEARCH(",",L85)),""),SEARCH(",",SUBSTITUTE(L85,LEFT(L85,SEARCH(",",L85)),""))),""),SEARCH(",",SUBSTITUTE(SUBSTITUTE(L85,LEFT(L85,SEARCH(",",L85)),""),LEFT(SUBSTITUTE(L85,LEFT(L85,SEARCH(",",L85)),""),SEARCH(",",SUBSTITUTE(L85,LEFT(L85,SEARCH(",",L85)),""))),""))),""))))),""),")",""),VLOOKUP(L85,Breachs!B:D,3,FALSE))))</f>
        <v/>
      </c>
      <c r="R85" s="108" t="str">
        <f>IF(G85=5,IF(ISNUMBER(FIND(")",M85)),"20"&amp;SUBSTITUTE(SUBSTITUTE(LEFT(SUBSTITUTE(SUBSTITUTE(SUBSTITUTE(S85,LEFT(S85,SEARCH(",",S85)),""),LEFT(SUBSTITUTE(S85,LEFT(S85,SEARCH(",",S85)),""),SEARCH(",",SUBSTITUTE(S85,LEFT(S85,SEARCH(",",S85)),""))),""),LEFT(SUBSTITUTE(SUBSTITUTE(S85,LEFT(S85,SEARCH(",",S85)),""),LEFT(SUBSTITUTE(S85,LEFT(S85,SEARCH(",",S85)),""),SEARCH(",",SUBSTITUTE(S85,LEFT(S85,SEARCH(",",S85)),""))),""),SEARCH(",",SUBSTITUTE(SUBSTITUTE(S85,LEFT(S85,SEARCH(",",S85)),""),LEFT(SUBSTITUTE(S85,LEFT(S85,SEARCH(",",S85)),""),SEARCH(",",SUBSTITUTE(S85,LEFT(S85,SEARCH(",",S85)),""))),""))),""),SEARCH(")",SUBSTITUTE(SUBSTITUTE(SUBSTITUTE(S85,LEFT(S85,SEARCH(",",S85)),""),LEFT(SUBSTITUTE(S85,LEFT(S85,SEARCH(",",S85)),""),SEARCH(",",SUBSTITUTE(S85,LEFT(S85,SEARCH(",",S85)),""))),""),LEFT(SUBSTITUTE(SUBSTITUTE(S85,LEFT(S85,SEARCH(",",S85)),""),LEFT(SUBSTITUTE(S85,LEFT(S85,SEARCH(",",S85)),""),SEARCH(",",SUBSTITUTE(S85,LEFT(S85,SEARCH(",",S85)),""))),""),SEARCH(",",SUBSTITUTE(SUBSTITUTE(S85,LEFT(S85,SEARCH(",",S85)),""),LEFT(SUBSTITUTE(S85,LEFT(S85,SEARCH(",",S85)),""),SEARCH(",",SUBSTITUTE(S85,LEFT(S85,SEARCH(",",S85)),""))),""))),""))),LEFT(LEFT(SUBSTITUTE(SUBSTITUTE(SUBSTITUTE(S85,LEFT(S85,SEARCH(",",S85)),""),LEFT(SUBSTITUTE(S85,LEFT(S85,SEARCH(",",S85)),""),SEARCH(",",SUBSTITUTE(S85,LEFT(S85,SEARCH(",",S85)),""))),""),LEFT(SUBSTITUTE(SUBSTITUTE(S85,LEFT(S85,SEARCH(",",S85)),""),LEFT(SUBSTITUTE(S85,LEFT(S85,SEARCH(",",S85)),""),SEARCH(",",SUBSTITUTE(S85,LEFT(S85,SEARCH(",",S85)),""))),""),SEARCH(",",SUBSTITUTE(SUBSTITUTE(S85,LEFT(S85,SEARCH(",",S85)),""),LEFT(SUBSTITUTE(S85,LEFT(S85,SEARCH(",",S85)),""),SEARCH(",",SUBSTITUTE(S85,LEFT(S85,SEARCH(",",S85)),""))),""))),""),SEARCH(")",SUBSTITUTE(SUBSTITUTE(SUBSTITUTE(S85,LEFT(S85,SEARCH(",",S85)),""),LEFT(SUBSTITUTE(S85,LEFT(S85,SEARCH(",",S85)),""),SEARCH(",",SUBSTITUTE(S85,LEFT(S85,SEARCH(",",S85)),""))),""),LEFT(SUBSTITUTE(SUBSTITUTE(S85,LEFT(S85,SEARCH(",",S85)),""),LEFT(SUBSTITUTE(S85,LEFT(S85,SEARCH(",",S85)),""),SEARCH(",",SUBSTITUTE(S85,LEFT(S85,SEARCH(",",S85)),""))),""),SEARCH(",",SUBSTITUTE(SUBSTITUTE(S85,LEFT(S85,SEARCH(",",S85)),""),LEFT(SUBSTITUTE(S85,LEFT(S85,SEARCH(",",S85)),""),SEARCH(",",SUBSTITUTE(S85,LEFT(S85,SEARCH(",",S85)),""))),""))),""))),SEARCH("'",LEFT(SUBSTITUTE(SUBSTITUTE(SUBSTITUTE(S85,LEFT(S85,SEARCH(",",S85)),""),LEFT(SUBSTITUTE(S85,LEFT(S85,SEARCH(",",S85)),""),SEARCH(",",SUBSTITUTE(S85,LEFT(S85,SEARCH(",",S85)),""))),""),LEFT(SUBSTITUTE(SUBSTITUTE(S85,LEFT(S85,SEARCH(",",S85)),""),LEFT(SUBSTITUTE(S85,LEFT(S85,SEARCH(",",S85)),""),SEARCH(",",SUBSTITUTE(S85,LEFT(S85,SEARCH(",",S85)),""))),""),SEARCH(",",SUBSTITUTE(SUBSTITUTE(S85,LEFT(S85,SEARCH(",",S85)),""),LEFT(SUBSTITUTE(S85,LEFT(S85,SEARCH(",",S85)),""),SEARCH(",",SUBSTITUTE(S85,LEFT(S85,SEARCH(",",S85)),""))),""))),""),SEARCH(")",SUBSTITUTE(SUBSTITUTE(SUBSTITUTE(S85,LEFT(S85,SEARCH(",",S85)),""),LEFT(SUBSTITUTE(S85,LEFT(S85,SEARCH(",",S85)),""),SEARCH(",",SUBSTITUTE(S85,LEFT(S85,SEARCH(",",S85)),""))),""),LEFT(SUBSTITUTE(SUBSTITUTE(S85,LEFT(S85,SEARCH(",",S85)),""),LEFT(SUBSTITUTE(S85,LEFT(S85,SEARCH(",",S85)),""),SEARCH(",",SUBSTITUTE(S85,LEFT(S85,SEARCH(",",S85)),""))),""),SEARCH(",",SUBSTITUTE(SUBSTITUTE(S85,LEFT(S85,SEARCH(",",S85)),""),LEFT(SUBSTITUTE(S85,LEFT(S85,SEARCH(",",S85)),""),SEARCH(",",SUBSTITUTE(S85,LEFT(S85,SEARCH(",",S85)),""))),""))),""))))),""),")",""),VLOOKUP(M85,Breachs!B:D,3,FALSE)),"")</f>
        <v/>
      </c>
      <c r="S85" s="108" t="e">
        <f t="shared" si="22"/>
        <v>#VALUE!</v>
      </c>
      <c r="T85" s="108" t="str">
        <f>IF(F85="","",IF(ISNUMBER(FIND("'",I85)),VLOOKUP(SUBSTITUTE(RIGHT(LEFT(I85,SEARCH("'",I85)),5)," '",""),Breachs!P:Q,2,FALSE),VLOOKUP(I85,Breachs!B:D,2,FALSE)))</f>
        <v>Outubro</v>
      </c>
      <c r="U85" s="108" t="str">
        <f>IF(G85&lt;2,"",IF(ISNUMBER(FIND("'",J85)),VLOOKUP(SUBSTITUTE(RIGHT(LEFT(J85,SEARCH("'",J85)),5)," '",""),Breachs!P:Q,2,FALSE),VLOOKUP(J85,Breachs!B:D,2,FALSE)))</f>
        <v/>
      </c>
      <c r="V85" s="107" t="str">
        <f>IF(G85&lt;3,"",IF(ISNUMBER(FIND("'",K85)),VLOOKUP(SUBSTITUTE(RIGHT(LEFT(K85,SEARCH("'",K85)),5)," '",""),Breachs!P:Q,2,FALSE),VLOOKUP(K85,Breachs!B:D,2,FALSE)))</f>
        <v/>
      </c>
      <c r="W85" s="107" t="str">
        <f>IF(G85&lt;4,"",IF(ISNUMBER(FIND("'",L85)),VLOOKUP(SUBSTITUTE(RIGHT(LEFT(L85,SEARCH("'",L85)),5)," '",""),Breachs!P:Q,2,FALSE),VLOOKUP(L85,Breachs!B:D,2,FALSE)))</f>
        <v/>
      </c>
      <c r="X85" s="107" t="str">
        <f>IF(G85&lt;5,"",IF(ISNUMBER(FIND("'",M85)),VLOOKUP(SUBSTITUTE(RIGHT(LEFT(M85,SEARCH("'",M85)),5)," '",""),Breachs!P:Q,2,FALSE),VLOOKUP(M85,Breachs!B:D,2,FALSE)))</f>
        <v/>
      </c>
      <c r="Y85" s="34" t="str">
        <f>IFERROR(VLOOKUP(B85,BGU!A:B,2),"")</f>
        <v>ROBERTO VELLOSO AMORIM</v>
      </c>
      <c r="Z85" s="34" t="str">
        <f>TEXT(IFERROR(VLOOKUP(B85,BGU!A:C,3),""),"0000-000-000-0000")</f>
        <v>0010-058-021-4200</v>
      </c>
      <c r="AA85" s="34" t="str">
        <f t="shared" si="23"/>
        <v>0010</v>
      </c>
      <c r="AB85" s="34" t="str">
        <f>IFERROR(VLOOKUP(B85,BGU!A:F,6),"")</f>
        <v>00011</v>
      </c>
      <c r="AC85" s="34" t="str">
        <f>IFERROR(VLOOKUP(B85,BGU!A:G,7),"")</f>
        <v>ANALISTA</v>
      </c>
      <c r="AD85" s="34" t="str">
        <f t="shared" si="24"/>
        <v>058</v>
      </c>
    </row>
    <row r="86" spans="1:30" ht="15" customHeight="1" x14ac:dyDescent="0.25">
      <c r="A86" s="33" t="s">
        <v>335</v>
      </c>
      <c r="B86" s="33" t="s">
        <v>357</v>
      </c>
      <c r="C86" s="33" t="s">
        <v>187</v>
      </c>
      <c r="E86" s="33" t="s">
        <v>337</v>
      </c>
      <c r="F86" s="33" t="s">
        <v>27982</v>
      </c>
      <c r="G86" s="31">
        <f t="shared" si="18"/>
        <v>2</v>
      </c>
      <c r="H86" s="31" t="b">
        <f t="shared" si="25"/>
        <v>1</v>
      </c>
      <c r="I86" s="105" t="str">
        <f t="shared" si="26"/>
        <v>No title (10 Oct '16): http://pastebin.com/RTjZXEwR</v>
      </c>
      <c r="J86" s="105" t="str">
        <f t="shared" si="27"/>
        <v>Exploit.In</v>
      </c>
      <c r="K86" s="106" t="str">
        <f t="shared" si="19"/>
        <v/>
      </c>
      <c r="L86" s="106" t="str">
        <f t="shared" si="20"/>
        <v/>
      </c>
      <c r="M86" s="105" t="str">
        <f t="shared" si="21"/>
        <v/>
      </c>
      <c r="N86" s="107" t="str">
        <f>IF(F86="","",IF(ISNUMBER(FIND(")",I86)),"20"&amp;SUBSTITUTE(RIGHT(SUBSTITUTE(LEFT(F86,SEARCH(")",F86)),LEFT(LEFT(F86,SEARCH(")",F86)),SEARCH("(",LEFT(F86,SEARCH(")",F86)))),""),3),")",""),VLOOKUP(I86,Breachs!B:D,3,FALSE)))</f>
        <v>2016</v>
      </c>
      <c r="O86" s="108">
        <f>IF(G86&lt;2,"",IF(G86&gt;2,IF(ISNUMBER(FIND(")",J86)),"20"&amp;SUBSTITUTE(SUBSTITUTE(LEFT(LEFT(SUBSTITUTE(F86,LEFT(F86,SEARCH(",",F86)),""),SEARCH(",",SUBSTITUTE(F86,LEFT(F86,SEARCH(",",F86)),""))),SEARCH(")",LEFT(SUBSTITUTE(F86,LEFT(F86,SEARCH(",",F86)),""),SEARCH(",",SUBSTITUTE(F86,LEFT(F86,SEARCH(",",F86)),""))))),LEFT(LEFT(LEFT(SUBSTITUTE(F86,LEFT(F86,SEARCH(",",F86)),""),SEARCH(",",SUBSTITUTE(F86,LEFT(F86,SEARCH(",",F86)),""))),SEARCH(")",LEFT(SUBSTITUTE(F86,LEFT(F86,SEARCH(",",F86)),""),SEARCH(",",SUBSTITUTE(F86,LEFT(F86,SEARCH(",",F86)),""))))),SEARCH("'",LEFT(LEFT(SUBSTITUTE(F86,LEFT(F86,SEARCH(",",F86)),""),SEARCH(",",SUBSTITUTE(F86,LEFT(F86,SEARCH(",",F86)),""))),SEARCH(")",LEFT(SUBSTITUTE(F86,LEFT(F86,SEARCH(",",F86)),""),SEARCH(",",SUBSTITUTE(F86,LEFT(F86,SEARCH(",",F86)),""))))))),""),")",""),VLOOKUP(J86,Breachs!B:D,3,FALSE)),IF(ISNUMBER(FIND(")",J86)),"20"&amp;SUBSTITUTE(LEFT(SUBSTITUTE(SUBSTITUTE(F86,LEFT(F86,SEARCH(",",F86)),""),LEFT(SUBSTITUTE(F86,LEFT(F86,SEARCH(",",F86)),""),SEARCH("'",SUBSTITUTE(F86,LEFT(F86,SEARCH(",",F86)),""))),""),SEARCH(")",SUBSTITUTE(SUBSTITUTE(F86,LEFT(F86,SEARCH(",",F86)),""),LEFT(SUBSTITUTE(F86,LEFT(F86,SEARCH(",",F86)),""),SEARCH("'",SUBSTITUTE(F86,LEFT(F86,SEARCH(",",F86)),""))),""))),")",""),VLOOKUP(J86,Breachs!B:D,3,FALSE))))</f>
        <v>2016</v>
      </c>
      <c r="P86" s="108" t="str">
        <f>IF(G86&lt;3,"",IF(G86&gt;3,IF(ISNUMBER(FIND(")",K86)),"20"&amp;SUBSTITUTE(SUBSTITUTE(LEFT(LEFT(SUBSTITUTE(SUBSTITUTE(F86,LEFT(F86,SEARCH(",",F86)),""),LEFT(SUBSTITUTE(F86,LEFT(F86,SEARCH(",",F86)),""),SEARCH(",",SUBSTITUTE(F86,LEFT(F86,SEARCH(",",F86)),""))),""),SEARCH(",",SUBSTITUTE(SUBSTITUTE(F86,LEFT(F86,SEARCH(",",F86)),""),LEFT(SUBSTITUTE(F86,LEFT(F86,SEARCH(",",F86)),""),SEARCH(",",SUBSTITUTE(F86,LEFT(F86,SEARCH(",",F86)),""))),""))),SEARCH(")",LEFT(SUBSTITUTE(SUBSTITUTE(F86,LEFT(F86,SEARCH(",",F86)),""),LEFT(SUBSTITUTE(F86,LEFT(F86,SEARCH(",",F86)),""),SEARCH(",",SUBSTITUTE(F86,LEFT(F86,SEARCH(",",F86)),""))),""),SEARCH(",",SUBSTITUTE(SUBSTITUTE(F86,LEFT(F86,SEARCH(",",F86)),""),LEFT(SUBSTITUTE(F86,LEFT(F86,SEARCH(",",F86)),""),SEARCH(",",SUBSTITUTE(F86,LEFT(F86,SEARCH(",",F86)),""))),""))))),LEFT(LEFT(LEFT(SUBSTITUTE(SUBSTITUTE(F86,LEFT(F86,SEARCH(",",F86)),""),LEFT(SUBSTITUTE(F86,LEFT(F86,SEARCH(",",F86)),""),SEARCH(",",SUBSTITUTE(F86,LEFT(F86,SEARCH(",",F86)),""))),""),SEARCH(",",SUBSTITUTE(SUBSTITUTE(F86,LEFT(F86,SEARCH(",",F86)),""),LEFT(SUBSTITUTE(F86,LEFT(F86,SEARCH(",",F86)),""),SEARCH(",",SUBSTITUTE(F86,LEFT(F86,SEARCH(",",F86)),""))),""))),SEARCH(")",LEFT(SUBSTITUTE(SUBSTITUTE(F86,LEFT(F86,SEARCH(",",F86)),""),LEFT(SUBSTITUTE(F86,LEFT(F86,SEARCH(",",F86)),""),SEARCH(",",SUBSTITUTE(F86,LEFT(F86,SEARCH(",",F86)),""))),""),SEARCH(",",SUBSTITUTE(SUBSTITUTE(F86,LEFT(F86,SEARCH(",",F86)),""),LEFT(SUBSTITUTE(F86,LEFT(F86,SEARCH(",",F86)),""),SEARCH(",",SUBSTITUTE(F86,LEFT(F86,SEARCH(",",F86)),""))),""))))),SEARCH("'",LEFT(LEFT(SUBSTITUTE(SUBSTITUTE(F86,LEFT(F86,SEARCH(",",F86)),""),LEFT(SUBSTITUTE(F86,LEFT(F86,SEARCH(",",F86)),""),SEARCH(",",SUBSTITUTE(F86,LEFT(F86,SEARCH(",",F86)),""))),""),SEARCH(",",SUBSTITUTE(SUBSTITUTE(F86,LEFT(F86,SEARCH(",",F86)),""),LEFT(SUBSTITUTE(F86,LEFT(F86,SEARCH(",",F86)),""),SEARCH(",",SUBSTITUTE(F86,LEFT(F86,SEARCH(",",F86)),""))),""))),SEARCH(")",LEFT(SUBSTITUTE(SUBSTITUTE(F86,LEFT(F86,SEARCH(",",F86)),""),LEFT(SUBSTITUTE(F86,LEFT(F86,SEARCH(",",F86)),""),SEARCH(",",SUBSTITUTE(F86,LEFT(F86,SEARCH(",",F86)),""))),""),SEARCH(",",SUBSTITUTE(SUBSTITUTE(F86,LEFT(F86,SEARCH(",",F86)),""),LEFT(SUBSTITUTE(F86,LEFT(F86,SEARCH(",",F86)),""),SEARCH(",",SUBSTITUTE(F86,LEFT(F86,SEARCH(",",F86)),""))),""))))))),""),")",""),VLOOKUP(K86,Breachs!B:D,3,FALSE)),IF(ISNUMBER(FIND(")",K86)),"20"&amp;SUBSTITUTE(SUBSTITUTE(LEFT(SUBSTITUTE(SUBSTITUTE(F86,LEFT(F86,SEARCH(",",F86)),""),LEFT(SUBSTITUTE(F86,LEFT(F86,SEARCH(",",F86)),""),SEARCH(",",SUBSTITUTE(F86,LEFT(F86,SEARCH(",",F86)),""))),""),SEARCH(")",SUBSTITUTE(SUBSTITUTE(F86,LEFT(F86,SEARCH(",",F86)),""),LEFT(SUBSTITUTE(F86,LEFT(F86,SEARCH(",",F86)),""),SEARCH(",",SUBSTITUTE(F86,LEFT(F86,SEARCH(",",F86)),""))),""))),LEFT(LEFT(SUBSTITUTE(SUBSTITUTE(F86,LEFT(F86,SEARCH(",",F86)),""),LEFT(SUBSTITUTE(F86,LEFT(F86,SEARCH(",",F86)),""),SEARCH(",",SUBSTITUTE(F86,LEFT(F86,SEARCH(",",F86)),""))),""),SEARCH(")",SUBSTITUTE(SUBSTITUTE(F86,LEFT(F86,SEARCH(",",F86)),""),LEFT(SUBSTITUTE(F86,LEFT(F86,SEARCH(",",F86)),""),SEARCH(",",SUBSTITUTE(F86,LEFT(F86,SEARCH(",",F86)),""))),""))),SEARCH("'",LEFT(SUBSTITUTE(SUBSTITUTE(F86,LEFT(F86,SEARCH(",",F86)),""),LEFT(SUBSTITUTE(F86,LEFT(F86,SEARCH(",",F86)),""),SEARCH(",",SUBSTITUTE(F86,LEFT(F86,SEARCH(",",F86)),""))),""),SEARCH(")",SUBSTITUTE(SUBSTITUTE(F86,LEFT(F86,SEARCH(",",F86)),""),LEFT(SUBSTITUTE(F86,LEFT(F86,SEARCH(",",F86)),""),SEARCH(",",SUBSTITUTE(F86,LEFT(F86,SEARCH(",",F86)),""))),""))))),""),")",""),VLOOKUP(K86,Breachs!B:D,3,FALSE))))</f>
        <v/>
      </c>
      <c r="Q86" s="108" t="str">
        <f>IF(G86&lt;4,"",IF(G86&gt;4,IF(ISNUMBER(FIND(")",L86)),"20"&amp;SUBSTITUTE(SUBSTITUTE(LEFT(SUBSTITUTE(SUBSTITUTE(SUBSTITUTE(L86,LEFT(L86,SEARCH(",",L86)),""),LEFT(SUBSTITUTE(L86,LEFT(L86,SEARCH(",",L86)),""),SEARCH(",",SUBSTITUTE(L86,LEFT(L86,SEARCH(",",L86)),""))),""),LEFT(SUBSTITUTE(SUBSTITUTE(L86,LEFT(L86,SEARCH(",",L86)),""),LEFT(SUBSTITUTE(L86,LEFT(L86,SEARCH(",",L86)),""),SEARCH(",",SUBSTITUTE(L86,LEFT(L86,SEARCH(",",L86)),""))),""),SEARCH(",",SUBSTITUTE(SUBSTITUTE(L86,LEFT(L86,SEARCH(",",L86)),""),LEFT(SUBSTITUTE(L86,LEFT(L86,SEARCH(",",L86)),""),SEARCH(",",SUBSTITUTE(L86,LEFT(L86,SEARCH(",",L86)),""))),""))),""),SEARCH(")",SUBSTITUTE(SUBSTITUTE(SUBSTITUTE(L86,LEFT(L86,SEARCH(",",L86)),""),LEFT(SUBSTITUTE(L86,LEFT(L86,SEARCH(",",L86)),""),SEARCH(",",SUBSTITUTE(L86,LEFT(L86,SEARCH(",",L86)),""))),""),LEFT(SUBSTITUTE(SUBSTITUTE(L86,LEFT(L86,SEARCH(",",L86)),""),LEFT(SUBSTITUTE(L86,LEFT(L86,SEARCH(",",L86)),""),SEARCH(",",SUBSTITUTE(L86,LEFT(L86,SEARCH(",",L86)),""))),""),SEARCH(",",SUBSTITUTE(SUBSTITUTE(L86,LEFT(L86,SEARCH(",",L86)),""),LEFT(SUBSTITUTE(L86,LEFT(L86,SEARCH(",",L86)),""),SEARCH(",",SUBSTITUTE(L86,LEFT(L86,SEARCH(",",L86)),""))),""))),""))),LEFT(LEFT(SUBSTITUTE(SUBSTITUTE(SUBSTITUTE(L86,LEFT(L86,SEARCH(",",L86)),""),LEFT(SUBSTITUTE(L86,LEFT(L86,SEARCH(",",L86)),""),SEARCH(",",SUBSTITUTE(L86,LEFT(L86,SEARCH(",",L86)),""))),""),LEFT(SUBSTITUTE(SUBSTITUTE(L86,LEFT(L86,SEARCH(",",L86)),""),LEFT(SUBSTITUTE(L86,LEFT(L86,SEARCH(",",L86)),""),SEARCH(",",SUBSTITUTE(L86,LEFT(L86,SEARCH(",",L86)),""))),""),SEARCH(",",SUBSTITUTE(SUBSTITUTE(L86,LEFT(L86,SEARCH(",",L86)),""),LEFT(SUBSTITUTE(L86,LEFT(L86,SEARCH(",",L86)),""),SEARCH(",",SUBSTITUTE(L86,LEFT(L86,SEARCH(",",L86)),""))),""))),""),SEARCH(")",SUBSTITUTE(SUBSTITUTE(SUBSTITUTE(L86,LEFT(L86,SEARCH(",",L86)),""),LEFT(SUBSTITUTE(L86,LEFT(L86,SEARCH(",",L86)),""),SEARCH(",",SUBSTITUTE(L86,LEFT(L86,SEARCH(",",L86)),""))),""),LEFT(SUBSTITUTE(SUBSTITUTE(L86,LEFT(L86,SEARCH(",",L86)),""),LEFT(SUBSTITUTE(L86,LEFT(L86,SEARCH(",",L86)),""),SEARCH(",",SUBSTITUTE(L86,LEFT(L86,SEARCH(",",L86)),""))),""),SEARCH(",",SUBSTITUTE(SUBSTITUTE(L86,LEFT(L86,SEARCH(",",L86)),""),LEFT(SUBSTITUTE(L86,LEFT(L86,SEARCH(",",L86)),""),SEARCH(",",SUBSTITUTE(L86,LEFT(L86,SEARCH(",",L86)),""))),""))),""))),SEARCH("'",LEFT(SUBSTITUTE(SUBSTITUTE(SUBSTITUTE(L86,LEFT(L86,SEARCH(",",L86)),""),LEFT(SUBSTITUTE(L86,LEFT(L86,SEARCH(",",L86)),""),SEARCH(",",SUBSTITUTE(L86,LEFT(L86,SEARCH(",",L86)),""))),""),LEFT(SUBSTITUTE(SUBSTITUTE(L86,LEFT(L86,SEARCH(",",L86)),""),LEFT(SUBSTITUTE(L86,LEFT(L86,SEARCH(",",L86)),""),SEARCH(",",SUBSTITUTE(L86,LEFT(L86,SEARCH(",",L86)),""))),""),SEARCH(",",SUBSTITUTE(SUBSTITUTE(L86,LEFT(L86,SEARCH(",",L86)),""),LEFT(SUBSTITUTE(L86,LEFT(L86,SEARCH(",",L86)),""),SEARCH(",",SUBSTITUTE(L86,LEFT(L86,SEARCH(",",L86)),""))),""))),""),SEARCH(")",SUBSTITUTE(SUBSTITUTE(SUBSTITUTE(L86,LEFT(L86,SEARCH(",",L86)),""),LEFT(SUBSTITUTE(L86,LEFT(L86,SEARCH(",",L86)),""),SEARCH(",",SUBSTITUTE(L86,LEFT(L86,SEARCH(",",L86)),""))),""),LEFT(SUBSTITUTE(SUBSTITUTE(L86,LEFT(L86,SEARCH(",",L86)),""),LEFT(SUBSTITUTE(L86,LEFT(L86,SEARCH(",",L86)),""),SEARCH(",",SUBSTITUTE(L86,LEFT(L86,SEARCH(",",L86)),""))),""),SEARCH(",",SUBSTITUTE(SUBSTITUTE(L86,LEFT(L86,SEARCH(",",L86)),""),LEFT(SUBSTITUTE(L86,LEFT(L86,SEARCH(",",L86)),""),SEARCH(",",SUBSTITUTE(L86,LEFT(L86,SEARCH(",",L86)),""))),""))),""))))),""),")",""),VLOOKUP(L86,Breachs!B:D,3,FALSE)),IF(ISNUMBER(FIND(")",L86)),"20"&amp;SUBSTITUTE(SUBSTITUTE(LEFT(SUBSTITUTE(SUBSTITUTE(SUBSTITUTE(L86,LEFT(L86,SEARCH(",",L86)),""),LEFT(SUBSTITUTE(L86,LEFT(L86,SEARCH(",",L86)),""),SEARCH(",",SUBSTITUTE(L86,LEFT(L86,SEARCH(",",L86)),""))),""),LEFT(SUBSTITUTE(SUBSTITUTE(L86,LEFT(L86,SEARCH(",",L86)),""),LEFT(SUBSTITUTE(L86,LEFT(L86,SEARCH(",",L86)),""),SEARCH(",",SUBSTITUTE(L86,LEFT(L86,SEARCH(",",L86)),""))),""),SEARCH(",",SUBSTITUTE(SUBSTITUTE(L86,LEFT(L86,SEARCH(",",L86)),""),LEFT(SUBSTITUTE(L86,LEFT(L86,SEARCH(",",L86)),""),SEARCH(",",SUBSTITUTE(L86,LEFT(L86,SEARCH(",",L86)),""))),""))),""),SEARCH(")",SUBSTITUTE(SUBSTITUTE(SUBSTITUTE(L86,LEFT(L86,SEARCH(",",L86)),""),LEFT(SUBSTITUTE(L86,LEFT(L86,SEARCH(",",L86)),""),SEARCH(",",SUBSTITUTE(L86,LEFT(L86,SEARCH(",",L86)),""))),""),LEFT(SUBSTITUTE(SUBSTITUTE(L86,LEFT(L86,SEARCH(",",L86)),""),LEFT(SUBSTITUTE(L86,LEFT(L86,SEARCH(",",L86)),""),SEARCH(",",SUBSTITUTE(L86,LEFT(L86,SEARCH(",",L86)),""))),""),SEARCH(",",SUBSTITUTE(SUBSTITUTE(L86,LEFT(L86,SEARCH(",",L86)),""),LEFT(SUBSTITUTE(L86,LEFT(L86,SEARCH(",",L86)),""),SEARCH(",",SUBSTITUTE(L86,LEFT(L86,SEARCH(",",L86)),""))),""))),""))),LEFT(LEFT(SUBSTITUTE(SUBSTITUTE(SUBSTITUTE(L86,LEFT(L86,SEARCH(",",L86)),""),LEFT(SUBSTITUTE(L86,LEFT(L86,SEARCH(",",L86)),""),SEARCH(",",SUBSTITUTE(L86,LEFT(L86,SEARCH(",",L86)),""))),""),LEFT(SUBSTITUTE(SUBSTITUTE(L86,LEFT(L86,SEARCH(",",L86)),""),LEFT(SUBSTITUTE(L86,LEFT(L86,SEARCH(",",L86)),""),SEARCH(",",SUBSTITUTE(L86,LEFT(L86,SEARCH(",",L86)),""))),""),SEARCH(",",SUBSTITUTE(SUBSTITUTE(L86,LEFT(L86,SEARCH(",",L86)),""),LEFT(SUBSTITUTE(L86,LEFT(L86,SEARCH(",",L86)),""),SEARCH(",",SUBSTITUTE(L86,LEFT(L86,SEARCH(",",L86)),""))),""))),""),SEARCH(")",SUBSTITUTE(SUBSTITUTE(SUBSTITUTE(L86,LEFT(L86,SEARCH(",",L86)),""),LEFT(SUBSTITUTE(L86,LEFT(L86,SEARCH(",",L86)),""),SEARCH(",",SUBSTITUTE(L86,LEFT(L86,SEARCH(",",L86)),""))),""),LEFT(SUBSTITUTE(SUBSTITUTE(L86,LEFT(L86,SEARCH(",",L86)),""),LEFT(SUBSTITUTE(L86,LEFT(L86,SEARCH(",",L86)),""),SEARCH(",",SUBSTITUTE(L86,LEFT(L86,SEARCH(",",L86)),""))),""),SEARCH(",",SUBSTITUTE(SUBSTITUTE(L86,LEFT(L86,SEARCH(",",L86)),""),LEFT(SUBSTITUTE(L86,LEFT(L86,SEARCH(",",L86)),""),SEARCH(",",SUBSTITUTE(L86,LEFT(L86,SEARCH(",",L86)),""))),""))),""))),SEARCH("'",LEFT(SUBSTITUTE(SUBSTITUTE(SUBSTITUTE(L86,LEFT(L86,SEARCH(",",L86)),""),LEFT(SUBSTITUTE(L86,LEFT(L86,SEARCH(",",L86)),""),SEARCH(",",SUBSTITUTE(L86,LEFT(L86,SEARCH(",",L86)),""))),""),LEFT(SUBSTITUTE(SUBSTITUTE(L86,LEFT(L86,SEARCH(",",L86)),""),LEFT(SUBSTITUTE(L86,LEFT(L86,SEARCH(",",L86)),""),SEARCH(",",SUBSTITUTE(L86,LEFT(L86,SEARCH(",",L86)),""))),""),SEARCH(",",SUBSTITUTE(SUBSTITUTE(L86,LEFT(L86,SEARCH(",",L86)),""),LEFT(SUBSTITUTE(L86,LEFT(L86,SEARCH(",",L86)),""),SEARCH(",",SUBSTITUTE(L86,LEFT(L86,SEARCH(",",L86)),""))),""))),""),SEARCH(")",SUBSTITUTE(SUBSTITUTE(SUBSTITUTE(L86,LEFT(L86,SEARCH(",",L86)),""),LEFT(SUBSTITUTE(L86,LEFT(L86,SEARCH(",",L86)),""),SEARCH(",",SUBSTITUTE(L86,LEFT(L86,SEARCH(",",L86)),""))),""),LEFT(SUBSTITUTE(SUBSTITUTE(L86,LEFT(L86,SEARCH(",",L86)),""),LEFT(SUBSTITUTE(L86,LEFT(L86,SEARCH(",",L86)),""),SEARCH(",",SUBSTITUTE(L86,LEFT(L86,SEARCH(",",L86)),""))),""),SEARCH(",",SUBSTITUTE(SUBSTITUTE(L86,LEFT(L86,SEARCH(",",L86)),""),LEFT(SUBSTITUTE(L86,LEFT(L86,SEARCH(",",L86)),""),SEARCH(",",SUBSTITUTE(L86,LEFT(L86,SEARCH(",",L86)),""))),""))),""))))),""),")",""),VLOOKUP(L86,Breachs!B:D,3,FALSE))))</f>
        <v/>
      </c>
      <c r="R86" s="108" t="str">
        <f>IF(G86=5,IF(ISNUMBER(FIND(")",M86)),"20"&amp;SUBSTITUTE(SUBSTITUTE(LEFT(SUBSTITUTE(SUBSTITUTE(SUBSTITUTE(S86,LEFT(S86,SEARCH(",",S86)),""),LEFT(SUBSTITUTE(S86,LEFT(S86,SEARCH(",",S86)),""),SEARCH(",",SUBSTITUTE(S86,LEFT(S86,SEARCH(",",S86)),""))),""),LEFT(SUBSTITUTE(SUBSTITUTE(S86,LEFT(S86,SEARCH(",",S86)),""),LEFT(SUBSTITUTE(S86,LEFT(S86,SEARCH(",",S86)),""),SEARCH(",",SUBSTITUTE(S86,LEFT(S86,SEARCH(",",S86)),""))),""),SEARCH(",",SUBSTITUTE(SUBSTITUTE(S86,LEFT(S86,SEARCH(",",S86)),""),LEFT(SUBSTITUTE(S86,LEFT(S86,SEARCH(",",S86)),""),SEARCH(",",SUBSTITUTE(S86,LEFT(S86,SEARCH(",",S86)),""))),""))),""),SEARCH(")",SUBSTITUTE(SUBSTITUTE(SUBSTITUTE(S86,LEFT(S86,SEARCH(",",S86)),""),LEFT(SUBSTITUTE(S86,LEFT(S86,SEARCH(",",S86)),""),SEARCH(",",SUBSTITUTE(S86,LEFT(S86,SEARCH(",",S86)),""))),""),LEFT(SUBSTITUTE(SUBSTITUTE(S86,LEFT(S86,SEARCH(",",S86)),""),LEFT(SUBSTITUTE(S86,LEFT(S86,SEARCH(",",S86)),""),SEARCH(",",SUBSTITUTE(S86,LEFT(S86,SEARCH(",",S86)),""))),""),SEARCH(",",SUBSTITUTE(SUBSTITUTE(S86,LEFT(S86,SEARCH(",",S86)),""),LEFT(SUBSTITUTE(S86,LEFT(S86,SEARCH(",",S86)),""),SEARCH(",",SUBSTITUTE(S86,LEFT(S86,SEARCH(",",S86)),""))),""))),""))),LEFT(LEFT(SUBSTITUTE(SUBSTITUTE(SUBSTITUTE(S86,LEFT(S86,SEARCH(",",S86)),""),LEFT(SUBSTITUTE(S86,LEFT(S86,SEARCH(",",S86)),""),SEARCH(",",SUBSTITUTE(S86,LEFT(S86,SEARCH(",",S86)),""))),""),LEFT(SUBSTITUTE(SUBSTITUTE(S86,LEFT(S86,SEARCH(",",S86)),""),LEFT(SUBSTITUTE(S86,LEFT(S86,SEARCH(",",S86)),""),SEARCH(",",SUBSTITUTE(S86,LEFT(S86,SEARCH(",",S86)),""))),""),SEARCH(",",SUBSTITUTE(SUBSTITUTE(S86,LEFT(S86,SEARCH(",",S86)),""),LEFT(SUBSTITUTE(S86,LEFT(S86,SEARCH(",",S86)),""),SEARCH(",",SUBSTITUTE(S86,LEFT(S86,SEARCH(",",S86)),""))),""))),""),SEARCH(")",SUBSTITUTE(SUBSTITUTE(SUBSTITUTE(S86,LEFT(S86,SEARCH(",",S86)),""),LEFT(SUBSTITUTE(S86,LEFT(S86,SEARCH(",",S86)),""),SEARCH(",",SUBSTITUTE(S86,LEFT(S86,SEARCH(",",S86)),""))),""),LEFT(SUBSTITUTE(SUBSTITUTE(S86,LEFT(S86,SEARCH(",",S86)),""),LEFT(SUBSTITUTE(S86,LEFT(S86,SEARCH(",",S86)),""),SEARCH(",",SUBSTITUTE(S86,LEFT(S86,SEARCH(",",S86)),""))),""),SEARCH(",",SUBSTITUTE(SUBSTITUTE(S86,LEFT(S86,SEARCH(",",S86)),""),LEFT(SUBSTITUTE(S86,LEFT(S86,SEARCH(",",S86)),""),SEARCH(",",SUBSTITUTE(S86,LEFT(S86,SEARCH(",",S86)),""))),""))),""))),SEARCH("'",LEFT(SUBSTITUTE(SUBSTITUTE(SUBSTITUTE(S86,LEFT(S86,SEARCH(",",S86)),""),LEFT(SUBSTITUTE(S86,LEFT(S86,SEARCH(",",S86)),""),SEARCH(",",SUBSTITUTE(S86,LEFT(S86,SEARCH(",",S86)),""))),""),LEFT(SUBSTITUTE(SUBSTITUTE(S86,LEFT(S86,SEARCH(",",S86)),""),LEFT(SUBSTITUTE(S86,LEFT(S86,SEARCH(",",S86)),""),SEARCH(",",SUBSTITUTE(S86,LEFT(S86,SEARCH(",",S86)),""))),""),SEARCH(",",SUBSTITUTE(SUBSTITUTE(S86,LEFT(S86,SEARCH(",",S86)),""),LEFT(SUBSTITUTE(S86,LEFT(S86,SEARCH(",",S86)),""),SEARCH(",",SUBSTITUTE(S86,LEFT(S86,SEARCH(",",S86)),""))),""))),""),SEARCH(")",SUBSTITUTE(SUBSTITUTE(SUBSTITUTE(S86,LEFT(S86,SEARCH(",",S86)),""),LEFT(SUBSTITUTE(S86,LEFT(S86,SEARCH(",",S86)),""),SEARCH(",",SUBSTITUTE(S86,LEFT(S86,SEARCH(",",S86)),""))),""),LEFT(SUBSTITUTE(SUBSTITUTE(S86,LEFT(S86,SEARCH(",",S86)),""),LEFT(SUBSTITUTE(S86,LEFT(S86,SEARCH(",",S86)),""),SEARCH(",",SUBSTITUTE(S86,LEFT(S86,SEARCH(",",S86)),""))),""),SEARCH(",",SUBSTITUTE(SUBSTITUTE(S86,LEFT(S86,SEARCH(",",S86)),""),LEFT(SUBSTITUTE(S86,LEFT(S86,SEARCH(",",S86)),""),SEARCH(",",SUBSTITUTE(S86,LEFT(S86,SEARCH(",",S86)),""))),""))),""))))),""),")",""),VLOOKUP(M86,Breachs!B:D,3,FALSE)),"")</f>
        <v/>
      </c>
      <c r="S86" s="108" t="e">
        <f t="shared" si="22"/>
        <v>#VALUE!</v>
      </c>
      <c r="T86" s="108" t="str">
        <f>IF(F86="","",IF(ISNUMBER(FIND("'",I86)),VLOOKUP(SUBSTITUTE(RIGHT(LEFT(I86,SEARCH("'",I86)),5)," '",""),Breachs!P:Q,2,FALSE),VLOOKUP(I86,Breachs!B:D,2,FALSE)))</f>
        <v>Outubro</v>
      </c>
      <c r="U86" s="108" t="str">
        <f>IF(G86&lt;2,"",IF(ISNUMBER(FIND("'",J86)),VLOOKUP(SUBSTITUTE(RIGHT(LEFT(J86,SEARCH("'",J86)),5)," '",""),Breachs!P:Q,2,FALSE),VLOOKUP(J86,Breachs!B:D,2,FALSE)))</f>
        <v>Dezembro</v>
      </c>
      <c r="V86" s="107" t="str">
        <f>IF(G86&lt;3,"",IF(ISNUMBER(FIND("'",K86)),VLOOKUP(SUBSTITUTE(RIGHT(LEFT(K86,SEARCH("'",K86)),5)," '",""),Breachs!P:Q,2,FALSE),VLOOKUP(K86,Breachs!B:D,2,FALSE)))</f>
        <v/>
      </c>
      <c r="W86" s="107" t="str">
        <f>IF(G86&lt;4,"",IF(ISNUMBER(FIND("'",L86)),VLOOKUP(SUBSTITUTE(RIGHT(LEFT(L86,SEARCH("'",L86)),5)," '",""),Breachs!P:Q,2,FALSE),VLOOKUP(L86,Breachs!B:D,2,FALSE)))</f>
        <v/>
      </c>
      <c r="X86" s="107" t="str">
        <f>IF(G86&lt;5,"",IF(ISNUMBER(FIND("'",M86)),VLOOKUP(SUBSTITUTE(RIGHT(LEFT(M86,SEARCH("'",M86)),5)," '",""),Breachs!P:Q,2,FALSE),VLOOKUP(M86,Breachs!B:D,2,FALSE)))</f>
        <v/>
      </c>
      <c r="Y86" s="34" t="str">
        <f>IFERROR(VLOOKUP(B86,BGU!A:B,2),"")</f>
        <v>MURICI ZANIRATO GUINDO</v>
      </c>
      <c r="Z86" s="34" t="str">
        <f>TEXT(IFERROR(VLOOKUP(B86,BGU!A:C,3),""),"0000-000-000-0000")</f>
        <v>0010-058-031-1200</v>
      </c>
      <c r="AA86" s="34" t="str">
        <f t="shared" si="23"/>
        <v>0010</v>
      </c>
      <c r="AB86" s="34" t="str">
        <f>IFERROR(VLOOKUP(B86,BGU!A:F,6),"")</f>
        <v>00011</v>
      </c>
      <c r="AC86" s="34" t="str">
        <f>IFERROR(VLOOKUP(B86,BGU!A:G,7),"")</f>
        <v>ANALISTA</v>
      </c>
      <c r="AD86" s="34" t="str">
        <f t="shared" si="24"/>
        <v>058</v>
      </c>
    </row>
    <row r="87" spans="1:30" ht="15" customHeight="1" x14ac:dyDescent="0.25">
      <c r="A87" s="33" t="s">
        <v>333</v>
      </c>
      <c r="B87" s="34" t="s">
        <v>202</v>
      </c>
      <c r="C87" s="33" t="s">
        <v>11</v>
      </c>
      <c r="D87" s="34"/>
      <c r="E87" s="34"/>
      <c r="F87" s="33" t="s">
        <v>3</v>
      </c>
      <c r="G87" s="31">
        <f t="shared" si="18"/>
        <v>1</v>
      </c>
      <c r="H87" s="31" t="b">
        <f t="shared" si="25"/>
        <v>0</v>
      </c>
      <c r="I87" s="105" t="str">
        <f t="shared" si="26"/>
        <v>LinkedIn</v>
      </c>
      <c r="J87" s="105" t="str">
        <f t="shared" si="27"/>
        <v/>
      </c>
      <c r="K87" s="106" t="str">
        <f t="shared" si="19"/>
        <v/>
      </c>
      <c r="L87" s="106" t="str">
        <f t="shared" si="20"/>
        <v/>
      </c>
      <c r="M87" s="105" t="str">
        <f t="shared" si="21"/>
        <v/>
      </c>
      <c r="N87" s="107">
        <f>IF(F87="","",IF(ISNUMBER(FIND(")",I87)),"20"&amp;SUBSTITUTE(RIGHT(SUBSTITUTE(LEFT(F87,SEARCH(")",F87)),LEFT(LEFT(F87,SEARCH(")",F87)),SEARCH("(",LEFT(F87,SEARCH(")",F87)))),""),3),")",""),VLOOKUP(I87,Breachs!B:D,3,FALSE)))</f>
        <v>2016</v>
      </c>
      <c r="O87" s="108" t="str">
        <f>IF(G87&lt;2,"",IF(G87&gt;2,IF(ISNUMBER(FIND(")",J87)),"20"&amp;SUBSTITUTE(SUBSTITUTE(LEFT(LEFT(SUBSTITUTE(F87,LEFT(F87,SEARCH(",",F87)),""),SEARCH(",",SUBSTITUTE(F87,LEFT(F87,SEARCH(",",F87)),""))),SEARCH(")",LEFT(SUBSTITUTE(F87,LEFT(F87,SEARCH(",",F87)),""),SEARCH(",",SUBSTITUTE(F87,LEFT(F87,SEARCH(",",F87)),""))))),LEFT(LEFT(LEFT(SUBSTITUTE(F87,LEFT(F87,SEARCH(",",F87)),""),SEARCH(",",SUBSTITUTE(F87,LEFT(F87,SEARCH(",",F87)),""))),SEARCH(")",LEFT(SUBSTITUTE(F87,LEFT(F87,SEARCH(",",F87)),""),SEARCH(",",SUBSTITUTE(F87,LEFT(F87,SEARCH(",",F87)),""))))),SEARCH("'",LEFT(LEFT(SUBSTITUTE(F87,LEFT(F87,SEARCH(",",F87)),""),SEARCH(",",SUBSTITUTE(F87,LEFT(F87,SEARCH(",",F87)),""))),SEARCH(")",LEFT(SUBSTITUTE(F87,LEFT(F87,SEARCH(",",F87)),""),SEARCH(",",SUBSTITUTE(F87,LEFT(F87,SEARCH(",",F87)),""))))))),""),")",""),VLOOKUP(J87,Breachs!B:D,3,FALSE)),IF(ISNUMBER(FIND(")",J87)),"20"&amp;SUBSTITUTE(LEFT(SUBSTITUTE(SUBSTITUTE(F87,LEFT(F87,SEARCH(",",F87)),""),LEFT(SUBSTITUTE(F87,LEFT(F87,SEARCH(",",F87)),""),SEARCH("'",SUBSTITUTE(F87,LEFT(F87,SEARCH(",",F87)),""))),""),SEARCH(")",SUBSTITUTE(SUBSTITUTE(F87,LEFT(F87,SEARCH(",",F87)),""),LEFT(SUBSTITUTE(F87,LEFT(F87,SEARCH(",",F87)),""),SEARCH("'",SUBSTITUTE(F87,LEFT(F87,SEARCH(",",F87)),""))),""))),")",""),VLOOKUP(J87,Breachs!B:D,3,FALSE))))</f>
        <v/>
      </c>
      <c r="P87" s="108" t="str">
        <f>IF(G87&lt;3,"",IF(G87&gt;3,IF(ISNUMBER(FIND(")",K87)),"20"&amp;SUBSTITUTE(SUBSTITUTE(LEFT(LEFT(SUBSTITUTE(SUBSTITUTE(F87,LEFT(F87,SEARCH(",",F87)),""),LEFT(SUBSTITUTE(F87,LEFT(F87,SEARCH(",",F87)),""),SEARCH(",",SUBSTITUTE(F87,LEFT(F87,SEARCH(",",F87)),""))),""),SEARCH(",",SUBSTITUTE(SUBSTITUTE(F87,LEFT(F87,SEARCH(",",F87)),""),LEFT(SUBSTITUTE(F87,LEFT(F87,SEARCH(",",F87)),""),SEARCH(",",SUBSTITUTE(F87,LEFT(F87,SEARCH(",",F87)),""))),""))),SEARCH(")",LEFT(SUBSTITUTE(SUBSTITUTE(F87,LEFT(F87,SEARCH(",",F87)),""),LEFT(SUBSTITUTE(F87,LEFT(F87,SEARCH(",",F87)),""),SEARCH(",",SUBSTITUTE(F87,LEFT(F87,SEARCH(",",F87)),""))),""),SEARCH(",",SUBSTITUTE(SUBSTITUTE(F87,LEFT(F87,SEARCH(",",F87)),""),LEFT(SUBSTITUTE(F87,LEFT(F87,SEARCH(",",F87)),""),SEARCH(",",SUBSTITUTE(F87,LEFT(F87,SEARCH(",",F87)),""))),""))))),LEFT(LEFT(LEFT(SUBSTITUTE(SUBSTITUTE(F87,LEFT(F87,SEARCH(",",F87)),""),LEFT(SUBSTITUTE(F87,LEFT(F87,SEARCH(",",F87)),""),SEARCH(",",SUBSTITUTE(F87,LEFT(F87,SEARCH(",",F87)),""))),""),SEARCH(",",SUBSTITUTE(SUBSTITUTE(F87,LEFT(F87,SEARCH(",",F87)),""),LEFT(SUBSTITUTE(F87,LEFT(F87,SEARCH(",",F87)),""),SEARCH(",",SUBSTITUTE(F87,LEFT(F87,SEARCH(",",F87)),""))),""))),SEARCH(")",LEFT(SUBSTITUTE(SUBSTITUTE(F87,LEFT(F87,SEARCH(",",F87)),""),LEFT(SUBSTITUTE(F87,LEFT(F87,SEARCH(",",F87)),""),SEARCH(",",SUBSTITUTE(F87,LEFT(F87,SEARCH(",",F87)),""))),""),SEARCH(",",SUBSTITUTE(SUBSTITUTE(F87,LEFT(F87,SEARCH(",",F87)),""),LEFT(SUBSTITUTE(F87,LEFT(F87,SEARCH(",",F87)),""),SEARCH(",",SUBSTITUTE(F87,LEFT(F87,SEARCH(",",F87)),""))),""))))),SEARCH("'",LEFT(LEFT(SUBSTITUTE(SUBSTITUTE(F87,LEFT(F87,SEARCH(",",F87)),""),LEFT(SUBSTITUTE(F87,LEFT(F87,SEARCH(",",F87)),""),SEARCH(",",SUBSTITUTE(F87,LEFT(F87,SEARCH(",",F87)),""))),""),SEARCH(",",SUBSTITUTE(SUBSTITUTE(F87,LEFT(F87,SEARCH(",",F87)),""),LEFT(SUBSTITUTE(F87,LEFT(F87,SEARCH(",",F87)),""),SEARCH(",",SUBSTITUTE(F87,LEFT(F87,SEARCH(",",F87)),""))),""))),SEARCH(")",LEFT(SUBSTITUTE(SUBSTITUTE(F87,LEFT(F87,SEARCH(",",F87)),""),LEFT(SUBSTITUTE(F87,LEFT(F87,SEARCH(",",F87)),""),SEARCH(",",SUBSTITUTE(F87,LEFT(F87,SEARCH(",",F87)),""))),""),SEARCH(",",SUBSTITUTE(SUBSTITUTE(F87,LEFT(F87,SEARCH(",",F87)),""),LEFT(SUBSTITUTE(F87,LEFT(F87,SEARCH(",",F87)),""),SEARCH(",",SUBSTITUTE(F87,LEFT(F87,SEARCH(",",F87)),""))),""))))))),""),")",""),VLOOKUP(K87,Breachs!B:D,3,FALSE)),IF(ISNUMBER(FIND(")",K87)),"20"&amp;SUBSTITUTE(SUBSTITUTE(LEFT(SUBSTITUTE(SUBSTITUTE(F87,LEFT(F87,SEARCH(",",F87)),""),LEFT(SUBSTITUTE(F87,LEFT(F87,SEARCH(",",F87)),""),SEARCH(",",SUBSTITUTE(F87,LEFT(F87,SEARCH(",",F87)),""))),""),SEARCH(")",SUBSTITUTE(SUBSTITUTE(F87,LEFT(F87,SEARCH(",",F87)),""),LEFT(SUBSTITUTE(F87,LEFT(F87,SEARCH(",",F87)),""),SEARCH(",",SUBSTITUTE(F87,LEFT(F87,SEARCH(",",F87)),""))),""))),LEFT(LEFT(SUBSTITUTE(SUBSTITUTE(F87,LEFT(F87,SEARCH(",",F87)),""),LEFT(SUBSTITUTE(F87,LEFT(F87,SEARCH(",",F87)),""),SEARCH(",",SUBSTITUTE(F87,LEFT(F87,SEARCH(",",F87)),""))),""),SEARCH(")",SUBSTITUTE(SUBSTITUTE(F87,LEFT(F87,SEARCH(",",F87)),""),LEFT(SUBSTITUTE(F87,LEFT(F87,SEARCH(",",F87)),""),SEARCH(",",SUBSTITUTE(F87,LEFT(F87,SEARCH(",",F87)),""))),""))),SEARCH("'",LEFT(SUBSTITUTE(SUBSTITUTE(F87,LEFT(F87,SEARCH(",",F87)),""),LEFT(SUBSTITUTE(F87,LEFT(F87,SEARCH(",",F87)),""),SEARCH(",",SUBSTITUTE(F87,LEFT(F87,SEARCH(",",F87)),""))),""),SEARCH(")",SUBSTITUTE(SUBSTITUTE(F87,LEFT(F87,SEARCH(",",F87)),""),LEFT(SUBSTITUTE(F87,LEFT(F87,SEARCH(",",F87)),""),SEARCH(",",SUBSTITUTE(F87,LEFT(F87,SEARCH(",",F87)),""))),""))))),""),")",""),VLOOKUP(K87,Breachs!B:D,3,FALSE))))</f>
        <v/>
      </c>
      <c r="Q87" s="108" t="str">
        <f>IF(G87&lt;4,"",IF(G87&gt;4,IF(ISNUMBER(FIND(")",L87)),"20"&amp;SUBSTITUTE(SUBSTITUTE(LEFT(SUBSTITUTE(SUBSTITUTE(SUBSTITUTE(L87,LEFT(L87,SEARCH(",",L87)),""),LEFT(SUBSTITUTE(L87,LEFT(L87,SEARCH(",",L87)),""),SEARCH(",",SUBSTITUTE(L87,LEFT(L87,SEARCH(",",L87)),""))),""),LEFT(SUBSTITUTE(SUBSTITUTE(L87,LEFT(L87,SEARCH(",",L87)),""),LEFT(SUBSTITUTE(L87,LEFT(L87,SEARCH(",",L87)),""),SEARCH(",",SUBSTITUTE(L87,LEFT(L87,SEARCH(",",L87)),""))),""),SEARCH(",",SUBSTITUTE(SUBSTITUTE(L87,LEFT(L87,SEARCH(",",L87)),""),LEFT(SUBSTITUTE(L87,LEFT(L87,SEARCH(",",L87)),""),SEARCH(",",SUBSTITUTE(L87,LEFT(L87,SEARCH(",",L87)),""))),""))),""),SEARCH(")",SUBSTITUTE(SUBSTITUTE(SUBSTITUTE(L87,LEFT(L87,SEARCH(",",L87)),""),LEFT(SUBSTITUTE(L87,LEFT(L87,SEARCH(",",L87)),""),SEARCH(",",SUBSTITUTE(L87,LEFT(L87,SEARCH(",",L87)),""))),""),LEFT(SUBSTITUTE(SUBSTITUTE(L87,LEFT(L87,SEARCH(",",L87)),""),LEFT(SUBSTITUTE(L87,LEFT(L87,SEARCH(",",L87)),""),SEARCH(",",SUBSTITUTE(L87,LEFT(L87,SEARCH(",",L87)),""))),""),SEARCH(",",SUBSTITUTE(SUBSTITUTE(L87,LEFT(L87,SEARCH(",",L87)),""),LEFT(SUBSTITUTE(L87,LEFT(L87,SEARCH(",",L87)),""),SEARCH(",",SUBSTITUTE(L87,LEFT(L87,SEARCH(",",L87)),""))),""))),""))),LEFT(LEFT(SUBSTITUTE(SUBSTITUTE(SUBSTITUTE(L87,LEFT(L87,SEARCH(",",L87)),""),LEFT(SUBSTITUTE(L87,LEFT(L87,SEARCH(",",L87)),""),SEARCH(",",SUBSTITUTE(L87,LEFT(L87,SEARCH(",",L87)),""))),""),LEFT(SUBSTITUTE(SUBSTITUTE(L87,LEFT(L87,SEARCH(",",L87)),""),LEFT(SUBSTITUTE(L87,LEFT(L87,SEARCH(",",L87)),""),SEARCH(",",SUBSTITUTE(L87,LEFT(L87,SEARCH(",",L87)),""))),""),SEARCH(",",SUBSTITUTE(SUBSTITUTE(L87,LEFT(L87,SEARCH(",",L87)),""),LEFT(SUBSTITUTE(L87,LEFT(L87,SEARCH(",",L87)),""),SEARCH(",",SUBSTITUTE(L87,LEFT(L87,SEARCH(",",L87)),""))),""))),""),SEARCH(")",SUBSTITUTE(SUBSTITUTE(SUBSTITUTE(L87,LEFT(L87,SEARCH(",",L87)),""),LEFT(SUBSTITUTE(L87,LEFT(L87,SEARCH(",",L87)),""),SEARCH(",",SUBSTITUTE(L87,LEFT(L87,SEARCH(",",L87)),""))),""),LEFT(SUBSTITUTE(SUBSTITUTE(L87,LEFT(L87,SEARCH(",",L87)),""),LEFT(SUBSTITUTE(L87,LEFT(L87,SEARCH(",",L87)),""),SEARCH(",",SUBSTITUTE(L87,LEFT(L87,SEARCH(",",L87)),""))),""),SEARCH(",",SUBSTITUTE(SUBSTITUTE(L87,LEFT(L87,SEARCH(",",L87)),""),LEFT(SUBSTITUTE(L87,LEFT(L87,SEARCH(",",L87)),""),SEARCH(",",SUBSTITUTE(L87,LEFT(L87,SEARCH(",",L87)),""))),""))),""))),SEARCH("'",LEFT(SUBSTITUTE(SUBSTITUTE(SUBSTITUTE(L87,LEFT(L87,SEARCH(",",L87)),""),LEFT(SUBSTITUTE(L87,LEFT(L87,SEARCH(",",L87)),""),SEARCH(",",SUBSTITUTE(L87,LEFT(L87,SEARCH(",",L87)),""))),""),LEFT(SUBSTITUTE(SUBSTITUTE(L87,LEFT(L87,SEARCH(",",L87)),""),LEFT(SUBSTITUTE(L87,LEFT(L87,SEARCH(",",L87)),""),SEARCH(",",SUBSTITUTE(L87,LEFT(L87,SEARCH(",",L87)),""))),""),SEARCH(",",SUBSTITUTE(SUBSTITUTE(L87,LEFT(L87,SEARCH(",",L87)),""),LEFT(SUBSTITUTE(L87,LEFT(L87,SEARCH(",",L87)),""),SEARCH(",",SUBSTITUTE(L87,LEFT(L87,SEARCH(",",L87)),""))),""))),""),SEARCH(")",SUBSTITUTE(SUBSTITUTE(SUBSTITUTE(L87,LEFT(L87,SEARCH(",",L87)),""),LEFT(SUBSTITUTE(L87,LEFT(L87,SEARCH(",",L87)),""),SEARCH(",",SUBSTITUTE(L87,LEFT(L87,SEARCH(",",L87)),""))),""),LEFT(SUBSTITUTE(SUBSTITUTE(L87,LEFT(L87,SEARCH(",",L87)),""),LEFT(SUBSTITUTE(L87,LEFT(L87,SEARCH(",",L87)),""),SEARCH(",",SUBSTITUTE(L87,LEFT(L87,SEARCH(",",L87)),""))),""),SEARCH(",",SUBSTITUTE(SUBSTITUTE(L87,LEFT(L87,SEARCH(",",L87)),""),LEFT(SUBSTITUTE(L87,LEFT(L87,SEARCH(",",L87)),""),SEARCH(",",SUBSTITUTE(L87,LEFT(L87,SEARCH(",",L87)),""))),""))),""))))),""),")",""),VLOOKUP(L87,Breachs!B:D,3,FALSE)),IF(ISNUMBER(FIND(")",L87)),"20"&amp;SUBSTITUTE(SUBSTITUTE(LEFT(SUBSTITUTE(SUBSTITUTE(SUBSTITUTE(L87,LEFT(L87,SEARCH(",",L87)),""),LEFT(SUBSTITUTE(L87,LEFT(L87,SEARCH(",",L87)),""),SEARCH(",",SUBSTITUTE(L87,LEFT(L87,SEARCH(",",L87)),""))),""),LEFT(SUBSTITUTE(SUBSTITUTE(L87,LEFT(L87,SEARCH(",",L87)),""),LEFT(SUBSTITUTE(L87,LEFT(L87,SEARCH(",",L87)),""),SEARCH(",",SUBSTITUTE(L87,LEFT(L87,SEARCH(",",L87)),""))),""),SEARCH(",",SUBSTITUTE(SUBSTITUTE(L87,LEFT(L87,SEARCH(",",L87)),""),LEFT(SUBSTITUTE(L87,LEFT(L87,SEARCH(",",L87)),""),SEARCH(",",SUBSTITUTE(L87,LEFT(L87,SEARCH(",",L87)),""))),""))),""),SEARCH(")",SUBSTITUTE(SUBSTITUTE(SUBSTITUTE(L87,LEFT(L87,SEARCH(",",L87)),""),LEFT(SUBSTITUTE(L87,LEFT(L87,SEARCH(",",L87)),""),SEARCH(",",SUBSTITUTE(L87,LEFT(L87,SEARCH(",",L87)),""))),""),LEFT(SUBSTITUTE(SUBSTITUTE(L87,LEFT(L87,SEARCH(",",L87)),""),LEFT(SUBSTITUTE(L87,LEFT(L87,SEARCH(",",L87)),""),SEARCH(",",SUBSTITUTE(L87,LEFT(L87,SEARCH(",",L87)),""))),""),SEARCH(",",SUBSTITUTE(SUBSTITUTE(L87,LEFT(L87,SEARCH(",",L87)),""),LEFT(SUBSTITUTE(L87,LEFT(L87,SEARCH(",",L87)),""),SEARCH(",",SUBSTITUTE(L87,LEFT(L87,SEARCH(",",L87)),""))),""))),""))),LEFT(LEFT(SUBSTITUTE(SUBSTITUTE(SUBSTITUTE(L87,LEFT(L87,SEARCH(",",L87)),""),LEFT(SUBSTITUTE(L87,LEFT(L87,SEARCH(",",L87)),""),SEARCH(",",SUBSTITUTE(L87,LEFT(L87,SEARCH(",",L87)),""))),""),LEFT(SUBSTITUTE(SUBSTITUTE(L87,LEFT(L87,SEARCH(",",L87)),""),LEFT(SUBSTITUTE(L87,LEFT(L87,SEARCH(",",L87)),""),SEARCH(",",SUBSTITUTE(L87,LEFT(L87,SEARCH(",",L87)),""))),""),SEARCH(",",SUBSTITUTE(SUBSTITUTE(L87,LEFT(L87,SEARCH(",",L87)),""),LEFT(SUBSTITUTE(L87,LEFT(L87,SEARCH(",",L87)),""),SEARCH(",",SUBSTITUTE(L87,LEFT(L87,SEARCH(",",L87)),""))),""))),""),SEARCH(")",SUBSTITUTE(SUBSTITUTE(SUBSTITUTE(L87,LEFT(L87,SEARCH(",",L87)),""),LEFT(SUBSTITUTE(L87,LEFT(L87,SEARCH(",",L87)),""),SEARCH(",",SUBSTITUTE(L87,LEFT(L87,SEARCH(",",L87)),""))),""),LEFT(SUBSTITUTE(SUBSTITUTE(L87,LEFT(L87,SEARCH(",",L87)),""),LEFT(SUBSTITUTE(L87,LEFT(L87,SEARCH(",",L87)),""),SEARCH(",",SUBSTITUTE(L87,LEFT(L87,SEARCH(",",L87)),""))),""),SEARCH(",",SUBSTITUTE(SUBSTITUTE(L87,LEFT(L87,SEARCH(",",L87)),""),LEFT(SUBSTITUTE(L87,LEFT(L87,SEARCH(",",L87)),""),SEARCH(",",SUBSTITUTE(L87,LEFT(L87,SEARCH(",",L87)),""))),""))),""))),SEARCH("'",LEFT(SUBSTITUTE(SUBSTITUTE(SUBSTITUTE(L87,LEFT(L87,SEARCH(",",L87)),""),LEFT(SUBSTITUTE(L87,LEFT(L87,SEARCH(",",L87)),""),SEARCH(",",SUBSTITUTE(L87,LEFT(L87,SEARCH(",",L87)),""))),""),LEFT(SUBSTITUTE(SUBSTITUTE(L87,LEFT(L87,SEARCH(",",L87)),""),LEFT(SUBSTITUTE(L87,LEFT(L87,SEARCH(",",L87)),""),SEARCH(",",SUBSTITUTE(L87,LEFT(L87,SEARCH(",",L87)),""))),""),SEARCH(",",SUBSTITUTE(SUBSTITUTE(L87,LEFT(L87,SEARCH(",",L87)),""),LEFT(SUBSTITUTE(L87,LEFT(L87,SEARCH(",",L87)),""),SEARCH(",",SUBSTITUTE(L87,LEFT(L87,SEARCH(",",L87)),""))),""))),""),SEARCH(")",SUBSTITUTE(SUBSTITUTE(SUBSTITUTE(L87,LEFT(L87,SEARCH(",",L87)),""),LEFT(SUBSTITUTE(L87,LEFT(L87,SEARCH(",",L87)),""),SEARCH(",",SUBSTITUTE(L87,LEFT(L87,SEARCH(",",L87)),""))),""),LEFT(SUBSTITUTE(SUBSTITUTE(L87,LEFT(L87,SEARCH(",",L87)),""),LEFT(SUBSTITUTE(L87,LEFT(L87,SEARCH(",",L87)),""),SEARCH(",",SUBSTITUTE(L87,LEFT(L87,SEARCH(",",L87)),""))),""),SEARCH(",",SUBSTITUTE(SUBSTITUTE(L87,LEFT(L87,SEARCH(",",L87)),""),LEFT(SUBSTITUTE(L87,LEFT(L87,SEARCH(",",L87)),""),SEARCH(",",SUBSTITUTE(L87,LEFT(L87,SEARCH(",",L87)),""))),""))),""))))),""),")",""),VLOOKUP(L87,Breachs!B:D,3,FALSE))))</f>
        <v/>
      </c>
      <c r="R87" s="108" t="str">
        <f>IF(G87=5,IF(ISNUMBER(FIND(")",M87)),"20"&amp;SUBSTITUTE(SUBSTITUTE(LEFT(SUBSTITUTE(SUBSTITUTE(SUBSTITUTE(S87,LEFT(S87,SEARCH(",",S87)),""),LEFT(SUBSTITUTE(S87,LEFT(S87,SEARCH(",",S87)),""),SEARCH(",",SUBSTITUTE(S87,LEFT(S87,SEARCH(",",S87)),""))),""),LEFT(SUBSTITUTE(SUBSTITUTE(S87,LEFT(S87,SEARCH(",",S87)),""),LEFT(SUBSTITUTE(S87,LEFT(S87,SEARCH(",",S87)),""),SEARCH(",",SUBSTITUTE(S87,LEFT(S87,SEARCH(",",S87)),""))),""),SEARCH(",",SUBSTITUTE(SUBSTITUTE(S87,LEFT(S87,SEARCH(",",S87)),""),LEFT(SUBSTITUTE(S87,LEFT(S87,SEARCH(",",S87)),""),SEARCH(",",SUBSTITUTE(S87,LEFT(S87,SEARCH(",",S87)),""))),""))),""),SEARCH(")",SUBSTITUTE(SUBSTITUTE(SUBSTITUTE(S87,LEFT(S87,SEARCH(",",S87)),""),LEFT(SUBSTITUTE(S87,LEFT(S87,SEARCH(",",S87)),""),SEARCH(",",SUBSTITUTE(S87,LEFT(S87,SEARCH(",",S87)),""))),""),LEFT(SUBSTITUTE(SUBSTITUTE(S87,LEFT(S87,SEARCH(",",S87)),""),LEFT(SUBSTITUTE(S87,LEFT(S87,SEARCH(",",S87)),""),SEARCH(",",SUBSTITUTE(S87,LEFT(S87,SEARCH(",",S87)),""))),""),SEARCH(",",SUBSTITUTE(SUBSTITUTE(S87,LEFT(S87,SEARCH(",",S87)),""),LEFT(SUBSTITUTE(S87,LEFT(S87,SEARCH(",",S87)),""),SEARCH(",",SUBSTITUTE(S87,LEFT(S87,SEARCH(",",S87)),""))),""))),""))),LEFT(LEFT(SUBSTITUTE(SUBSTITUTE(SUBSTITUTE(S87,LEFT(S87,SEARCH(",",S87)),""),LEFT(SUBSTITUTE(S87,LEFT(S87,SEARCH(",",S87)),""),SEARCH(",",SUBSTITUTE(S87,LEFT(S87,SEARCH(",",S87)),""))),""),LEFT(SUBSTITUTE(SUBSTITUTE(S87,LEFT(S87,SEARCH(",",S87)),""),LEFT(SUBSTITUTE(S87,LEFT(S87,SEARCH(",",S87)),""),SEARCH(",",SUBSTITUTE(S87,LEFT(S87,SEARCH(",",S87)),""))),""),SEARCH(",",SUBSTITUTE(SUBSTITUTE(S87,LEFT(S87,SEARCH(",",S87)),""),LEFT(SUBSTITUTE(S87,LEFT(S87,SEARCH(",",S87)),""),SEARCH(",",SUBSTITUTE(S87,LEFT(S87,SEARCH(",",S87)),""))),""))),""),SEARCH(")",SUBSTITUTE(SUBSTITUTE(SUBSTITUTE(S87,LEFT(S87,SEARCH(",",S87)),""),LEFT(SUBSTITUTE(S87,LEFT(S87,SEARCH(",",S87)),""),SEARCH(",",SUBSTITUTE(S87,LEFT(S87,SEARCH(",",S87)),""))),""),LEFT(SUBSTITUTE(SUBSTITUTE(S87,LEFT(S87,SEARCH(",",S87)),""),LEFT(SUBSTITUTE(S87,LEFT(S87,SEARCH(",",S87)),""),SEARCH(",",SUBSTITUTE(S87,LEFT(S87,SEARCH(",",S87)),""))),""),SEARCH(",",SUBSTITUTE(SUBSTITUTE(S87,LEFT(S87,SEARCH(",",S87)),""),LEFT(SUBSTITUTE(S87,LEFT(S87,SEARCH(",",S87)),""),SEARCH(",",SUBSTITUTE(S87,LEFT(S87,SEARCH(",",S87)),""))),""))),""))),SEARCH("'",LEFT(SUBSTITUTE(SUBSTITUTE(SUBSTITUTE(S87,LEFT(S87,SEARCH(",",S87)),""),LEFT(SUBSTITUTE(S87,LEFT(S87,SEARCH(",",S87)),""),SEARCH(",",SUBSTITUTE(S87,LEFT(S87,SEARCH(",",S87)),""))),""),LEFT(SUBSTITUTE(SUBSTITUTE(S87,LEFT(S87,SEARCH(",",S87)),""),LEFT(SUBSTITUTE(S87,LEFT(S87,SEARCH(",",S87)),""),SEARCH(",",SUBSTITUTE(S87,LEFT(S87,SEARCH(",",S87)),""))),""),SEARCH(",",SUBSTITUTE(SUBSTITUTE(S87,LEFT(S87,SEARCH(",",S87)),""),LEFT(SUBSTITUTE(S87,LEFT(S87,SEARCH(",",S87)),""),SEARCH(",",SUBSTITUTE(S87,LEFT(S87,SEARCH(",",S87)),""))),""))),""),SEARCH(")",SUBSTITUTE(SUBSTITUTE(SUBSTITUTE(S87,LEFT(S87,SEARCH(",",S87)),""),LEFT(SUBSTITUTE(S87,LEFT(S87,SEARCH(",",S87)),""),SEARCH(",",SUBSTITUTE(S87,LEFT(S87,SEARCH(",",S87)),""))),""),LEFT(SUBSTITUTE(SUBSTITUTE(S87,LEFT(S87,SEARCH(",",S87)),""),LEFT(SUBSTITUTE(S87,LEFT(S87,SEARCH(",",S87)),""),SEARCH(",",SUBSTITUTE(S87,LEFT(S87,SEARCH(",",S87)),""))),""),SEARCH(",",SUBSTITUTE(SUBSTITUTE(S87,LEFT(S87,SEARCH(",",S87)),""),LEFT(SUBSTITUTE(S87,LEFT(S87,SEARCH(",",S87)),""),SEARCH(",",SUBSTITUTE(S87,LEFT(S87,SEARCH(",",S87)),""))),""))),""))))),""),")",""),VLOOKUP(M87,Breachs!B:D,3,FALSE)),"")</f>
        <v/>
      </c>
      <c r="S87" s="108" t="e">
        <f t="shared" si="22"/>
        <v>#VALUE!</v>
      </c>
      <c r="T87" s="108" t="str">
        <f>IF(F87="","",IF(ISNUMBER(FIND("'",I87)),VLOOKUP(SUBSTITUTE(RIGHT(LEFT(I87,SEARCH("'",I87)),5)," '",""),Breachs!P:Q,2,FALSE),VLOOKUP(I87,Breachs!B:D,2,FALSE)))</f>
        <v>Maio</v>
      </c>
      <c r="U87" s="108" t="str">
        <f>IF(G87&lt;2,"",IF(ISNUMBER(FIND("'",J87)),VLOOKUP(SUBSTITUTE(RIGHT(LEFT(J87,SEARCH("'",J87)),5)," '",""),Breachs!P:Q,2,FALSE),VLOOKUP(J87,Breachs!B:D,2,FALSE)))</f>
        <v/>
      </c>
      <c r="V87" s="107" t="str">
        <f>IF(G87&lt;3,"",IF(ISNUMBER(FIND("'",K87)),VLOOKUP(SUBSTITUTE(RIGHT(LEFT(K87,SEARCH("'",K87)),5)," '",""),Breachs!P:Q,2,FALSE),VLOOKUP(K87,Breachs!B:D,2,FALSE)))</f>
        <v/>
      </c>
      <c r="W87" s="107" t="str">
        <f>IF(G87&lt;4,"",IF(ISNUMBER(FIND("'",L87)),VLOOKUP(SUBSTITUTE(RIGHT(LEFT(L87,SEARCH("'",L87)),5)," '",""),Breachs!P:Q,2,FALSE),VLOOKUP(L87,Breachs!B:D,2,FALSE)))</f>
        <v/>
      </c>
      <c r="X87" s="107" t="str">
        <f>IF(G87&lt;5,"",IF(ISNUMBER(FIND("'",M87)),VLOOKUP(SUBSTITUTE(RIGHT(LEFT(M87,SEARCH("'",M87)),5)," '",""),Breachs!P:Q,2,FALSE),VLOOKUP(M87,Breachs!B:D,2,FALSE)))</f>
        <v/>
      </c>
      <c r="Y87" s="34" t="str">
        <f>IFERROR(VLOOKUP(B87,BGU!A:B,2),"")</f>
        <v>ANGELA MASSOCHINI ZWARTJES</v>
      </c>
      <c r="Z87" s="34" t="str">
        <f>TEXT(IFERROR(VLOOKUP(B87,BGU!A:C,3),""),"0000-000-000-0000")</f>
        <v>0010-029-120-1100</v>
      </c>
      <c r="AA87" s="34" t="str">
        <f t="shared" si="23"/>
        <v>0010</v>
      </c>
      <c r="AB87" s="34" t="str">
        <f>IFERROR(VLOOKUP(B87,BGU!A:F,6),"")</f>
        <v>00011</v>
      </c>
      <c r="AC87" s="34" t="str">
        <f>IFERROR(VLOOKUP(B87,BGU!A:G,7),"")</f>
        <v>ANALISTA</v>
      </c>
      <c r="AD87" s="34" t="str">
        <f t="shared" si="24"/>
        <v>029</v>
      </c>
    </row>
    <row r="88" spans="1:30" ht="15" customHeight="1" x14ac:dyDescent="0.25">
      <c r="A88" s="33" t="s">
        <v>335</v>
      </c>
      <c r="B88" s="33" t="s">
        <v>360</v>
      </c>
      <c r="C88" s="33" t="s">
        <v>191</v>
      </c>
      <c r="F88" s="33" t="s">
        <v>192</v>
      </c>
      <c r="G88" s="31">
        <f t="shared" si="18"/>
        <v>1</v>
      </c>
      <c r="H88" s="31" t="b">
        <f t="shared" si="25"/>
        <v>1</v>
      </c>
      <c r="I88" s="105" t="str">
        <f t="shared" si="26"/>
        <v>blackside (21 Nov '15): http://pastebin.com/Nsee7vdj</v>
      </c>
      <c r="J88" s="105" t="str">
        <f t="shared" si="27"/>
        <v/>
      </c>
      <c r="K88" s="106" t="str">
        <f t="shared" si="19"/>
        <v/>
      </c>
      <c r="L88" s="106" t="str">
        <f t="shared" si="20"/>
        <v/>
      </c>
      <c r="M88" s="105" t="str">
        <f t="shared" si="21"/>
        <v/>
      </c>
      <c r="N88" s="107" t="str">
        <f>IF(F88="","",IF(ISNUMBER(FIND(")",I88)),"20"&amp;SUBSTITUTE(RIGHT(SUBSTITUTE(LEFT(F88,SEARCH(")",F88)),LEFT(LEFT(F88,SEARCH(")",F88)),SEARCH("(",LEFT(F88,SEARCH(")",F88)))),""),3),")",""),VLOOKUP(I88,Breachs!B:D,3,FALSE)))</f>
        <v>2015</v>
      </c>
      <c r="O88" s="108" t="str">
        <f>IF(G88&lt;2,"",IF(G88&gt;2,IF(ISNUMBER(FIND(")",J88)),"20"&amp;SUBSTITUTE(SUBSTITUTE(LEFT(LEFT(SUBSTITUTE(F88,LEFT(F88,SEARCH(",",F88)),""),SEARCH(",",SUBSTITUTE(F88,LEFT(F88,SEARCH(",",F88)),""))),SEARCH(")",LEFT(SUBSTITUTE(F88,LEFT(F88,SEARCH(",",F88)),""),SEARCH(",",SUBSTITUTE(F88,LEFT(F88,SEARCH(",",F88)),""))))),LEFT(LEFT(LEFT(SUBSTITUTE(F88,LEFT(F88,SEARCH(",",F88)),""),SEARCH(",",SUBSTITUTE(F88,LEFT(F88,SEARCH(",",F88)),""))),SEARCH(")",LEFT(SUBSTITUTE(F88,LEFT(F88,SEARCH(",",F88)),""),SEARCH(",",SUBSTITUTE(F88,LEFT(F88,SEARCH(",",F88)),""))))),SEARCH("'",LEFT(LEFT(SUBSTITUTE(F88,LEFT(F88,SEARCH(",",F88)),""),SEARCH(",",SUBSTITUTE(F88,LEFT(F88,SEARCH(",",F88)),""))),SEARCH(")",LEFT(SUBSTITUTE(F88,LEFT(F88,SEARCH(",",F88)),""),SEARCH(",",SUBSTITUTE(F88,LEFT(F88,SEARCH(",",F88)),""))))))),""),")",""),VLOOKUP(J88,Breachs!B:D,3,FALSE)),IF(ISNUMBER(FIND(")",J88)),"20"&amp;SUBSTITUTE(LEFT(SUBSTITUTE(SUBSTITUTE(F88,LEFT(F88,SEARCH(",",F88)),""),LEFT(SUBSTITUTE(F88,LEFT(F88,SEARCH(",",F88)),""),SEARCH("'",SUBSTITUTE(F88,LEFT(F88,SEARCH(",",F88)),""))),""),SEARCH(")",SUBSTITUTE(SUBSTITUTE(F88,LEFT(F88,SEARCH(",",F88)),""),LEFT(SUBSTITUTE(F88,LEFT(F88,SEARCH(",",F88)),""),SEARCH("'",SUBSTITUTE(F88,LEFT(F88,SEARCH(",",F88)),""))),""))),")",""),VLOOKUP(J88,Breachs!B:D,3,FALSE))))</f>
        <v/>
      </c>
      <c r="P88" s="108" t="str">
        <f>IF(G88&lt;3,"",IF(G88&gt;3,IF(ISNUMBER(FIND(")",K88)),"20"&amp;SUBSTITUTE(SUBSTITUTE(LEFT(LEFT(SUBSTITUTE(SUBSTITUTE(F88,LEFT(F88,SEARCH(",",F88)),""),LEFT(SUBSTITUTE(F88,LEFT(F88,SEARCH(",",F88)),""),SEARCH(",",SUBSTITUTE(F88,LEFT(F88,SEARCH(",",F88)),""))),""),SEARCH(",",SUBSTITUTE(SUBSTITUTE(F88,LEFT(F88,SEARCH(",",F88)),""),LEFT(SUBSTITUTE(F88,LEFT(F88,SEARCH(",",F88)),""),SEARCH(",",SUBSTITUTE(F88,LEFT(F88,SEARCH(",",F88)),""))),""))),SEARCH(")",LEFT(SUBSTITUTE(SUBSTITUTE(F88,LEFT(F88,SEARCH(",",F88)),""),LEFT(SUBSTITUTE(F88,LEFT(F88,SEARCH(",",F88)),""),SEARCH(",",SUBSTITUTE(F88,LEFT(F88,SEARCH(",",F88)),""))),""),SEARCH(",",SUBSTITUTE(SUBSTITUTE(F88,LEFT(F88,SEARCH(",",F88)),""),LEFT(SUBSTITUTE(F88,LEFT(F88,SEARCH(",",F88)),""),SEARCH(",",SUBSTITUTE(F88,LEFT(F88,SEARCH(",",F88)),""))),""))))),LEFT(LEFT(LEFT(SUBSTITUTE(SUBSTITUTE(F88,LEFT(F88,SEARCH(",",F88)),""),LEFT(SUBSTITUTE(F88,LEFT(F88,SEARCH(",",F88)),""),SEARCH(",",SUBSTITUTE(F88,LEFT(F88,SEARCH(",",F88)),""))),""),SEARCH(",",SUBSTITUTE(SUBSTITUTE(F88,LEFT(F88,SEARCH(",",F88)),""),LEFT(SUBSTITUTE(F88,LEFT(F88,SEARCH(",",F88)),""),SEARCH(",",SUBSTITUTE(F88,LEFT(F88,SEARCH(",",F88)),""))),""))),SEARCH(")",LEFT(SUBSTITUTE(SUBSTITUTE(F88,LEFT(F88,SEARCH(",",F88)),""),LEFT(SUBSTITUTE(F88,LEFT(F88,SEARCH(",",F88)),""),SEARCH(",",SUBSTITUTE(F88,LEFT(F88,SEARCH(",",F88)),""))),""),SEARCH(",",SUBSTITUTE(SUBSTITUTE(F88,LEFT(F88,SEARCH(",",F88)),""),LEFT(SUBSTITUTE(F88,LEFT(F88,SEARCH(",",F88)),""),SEARCH(",",SUBSTITUTE(F88,LEFT(F88,SEARCH(",",F88)),""))),""))))),SEARCH("'",LEFT(LEFT(SUBSTITUTE(SUBSTITUTE(F88,LEFT(F88,SEARCH(",",F88)),""),LEFT(SUBSTITUTE(F88,LEFT(F88,SEARCH(",",F88)),""),SEARCH(",",SUBSTITUTE(F88,LEFT(F88,SEARCH(",",F88)),""))),""),SEARCH(",",SUBSTITUTE(SUBSTITUTE(F88,LEFT(F88,SEARCH(",",F88)),""),LEFT(SUBSTITUTE(F88,LEFT(F88,SEARCH(",",F88)),""),SEARCH(",",SUBSTITUTE(F88,LEFT(F88,SEARCH(",",F88)),""))),""))),SEARCH(")",LEFT(SUBSTITUTE(SUBSTITUTE(F88,LEFT(F88,SEARCH(",",F88)),""),LEFT(SUBSTITUTE(F88,LEFT(F88,SEARCH(",",F88)),""),SEARCH(",",SUBSTITUTE(F88,LEFT(F88,SEARCH(",",F88)),""))),""),SEARCH(",",SUBSTITUTE(SUBSTITUTE(F88,LEFT(F88,SEARCH(",",F88)),""),LEFT(SUBSTITUTE(F88,LEFT(F88,SEARCH(",",F88)),""),SEARCH(",",SUBSTITUTE(F88,LEFT(F88,SEARCH(",",F88)),""))),""))))))),""),")",""),VLOOKUP(K88,Breachs!B:D,3,FALSE)),IF(ISNUMBER(FIND(")",K88)),"20"&amp;SUBSTITUTE(SUBSTITUTE(LEFT(SUBSTITUTE(SUBSTITUTE(F88,LEFT(F88,SEARCH(",",F88)),""),LEFT(SUBSTITUTE(F88,LEFT(F88,SEARCH(",",F88)),""),SEARCH(",",SUBSTITUTE(F88,LEFT(F88,SEARCH(",",F88)),""))),""),SEARCH(")",SUBSTITUTE(SUBSTITUTE(F88,LEFT(F88,SEARCH(",",F88)),""),LEFT(SUBSTITUTE(F88,LEFT(F88,SEARCH(",",F88)),""),SEARCH(",",SUBSTITUTE(F88,LEFT(F88,SEARCH(",",F88)),""))),""))),LEFT(LEFT(SUBSTITUTE(SUBSTITUTE(F88,LEFT(F88,SEARCH(",",F88)),""),LEFT(SUBSTITUTE(F88,LEFT(F88,SEARCH(",",F88)),""),SEARCH(",",SUBSTITUTE(F88,LEFT(F88,SEARCH(",",F88)),""))),""),SEARCH(")",SUBSTITUTE(SUBSTITUTE(F88,LEFT(F88,SEARCH(",",F88)),""),LEFT(SUBSTITUTE(F88,LEFT(F88,SEARCH(",",F88)),""),SEARCH(",",SUBSTITUTE(F88,LEFT(F88,SEARCH(",",F88)),""))),""))),SEARCH("'",LEFT(SUBSTITUTE(SUBSTITUTE(F88,LEFT(F88,SEARCH(",",F88)),""),LEFT(SUBSTITUTE(F88,LEFT(F88,SEARCH(",",F88)),""),SEARCH(",",SUBSTITUTE(F88,LEFT(F88,SEARCH(",",F88)),""))),""),SEARCH(")",SUBSTITUTE(SUBSTITUTE(F88,LEFT(F88,SEARCH(",",F88)),""),LEFT(SUBSTITUTE(F88,LEFT(F88,SEARCH(",",F88)),""),SEARCH(",",SUBSTITUTE(F88,LEFT(F88,SEARCH(",",F88)),""))),""))))),""),")",""),VLOOKUP(K88,Breachs!B:D,3,FALSE))))</f>
        <v/>
      </c>
      <c r="Q88" s="108" t="str">
        <f>IF(G88&lt;4,"",IF(G88&gt;4,IF(ISNUMBER(FIND(")",L88)),"20"&amp;SUBSTITUTE(SUBSTITUTE(LEFT(SUBSTITUTE(SUBSTITUTE(SUBSTITUTE(L88,LEFT(L88,SEARCH(",",L88)),""),LEFT(SUBSTITUTE(L88,LEFT(L88,SEARCH(",",L88)),""),SEARCH(",",SUBSTITUTE(L88,LEFT(L88,SEARCH(",",L88)),""))),""),LEFT(SUBSTITUTE(SUBSTITUTE(L88,LEFT(L88,SEARCH(",",L88)),""),LEFT(SUBSTITUTE(L88,LEFT(L88,SEARCH(",",L88)),""),SEARCH(",",SUBSTITUTE(L88,LEFT(L88,SEARCH(",",L88)),""))),""),SEARCH(",",SUBSTITUTE(SUBSTITUTE(L88,LEFT(L88,SEARCH(",",L88)),""),LEFT(SUBSTITUTE(L88,LEFT(L88,SEARCH(",",L88)),""),SEARCH(",",SUBSTITUTE(L88,LEFT(L88,SEARCH(",",L88)),""))),""))),""),SEARCH(")",SUBSTITUTE(SUBSTITUTE(SUBSTITUTE(L88,LEFT(L88,SEARCH(",",L88)),""),LEFT(SUBSTITUTE(L88,LEFT(L88,SEARCH(",",L88)),""),SEARCH(",",SUBSTITUTE(L88,LEFT(L88,SEARCH(",",L88)),""))),""),LEFT(SUBSTITUTE(SUBSTITUTE(L88,LEFT(L88,SEARCH(",",L88)),""),LEFT(SUBSTITUTE(L88,LEFT(L88,SEARCH(",",L88)),""),SEARCH(",",SUBSTITUTE(L88,LEFT(L88,SEARCH(",",L88)),""))),""),SEARCH(",",SUBSTITUTE(SUBSTITUTE(L88,LEFT(L88,SEARCH(",",L88)),""),LEFT(SUBSTITUTE(L88,LEFT(L88,SEARCH(",",L88)),""),SEARCH(",",SUBSTITUTE(L88,LEFT(L88,SEARCH(",",L88)),""))),""))),""))),LEFT(LEFT(SUBSTITUTE(SUBSTITUTE(SUBSTITUTE(L88,LEFT(L88,SEARCH(",",L88)),""),LEFT(SUBSTITUTE(L88,LEFT(L88,SEARCH(",",L88)),""),SEARCH(",",SUBSTITUTE(L88,LEFT(L88,SEARCH(",",L88)),""))),""),LEFT(SUBSTITUTE(SUBSTITUTE(L88,LEFT(L88,SEARCH(",",L88)),""),LEFT(SUBSTITUTE(L88,LEFT(L88,SEARCH(",",L88)),""),SEARCH(",",SUBSTITUTE(L88,LEFT(L88,SEARCH(",",L88)),""))),""),SEARCH(",",SUBSTITUTE(SUBSTITUTE(L88,LEFT(L88,SEARCH(",",L88)),""),LEFT(SUBSTITUTE(L88,LEFT(L88,SEARCH(",",L88)),""),SEARCH(",",SUBSTITUTE(L88,LEFT(L88,SEARCH(",",L88)),""))),""))),""),SEARCH(")",SUBSTITUTE(SUBSTITUTE(SUBSTITUTE(L88,LEFT(L88,SEARCH(",",L88)),""),LEFT(SUBSTITUTE(L88,LEFT(L88,SEARCH(",",L88)),""),SEARCH(",",SUBSTITUTE(L88,LEFT(L88,SEARCH(",",L88)),""))),""),LEFT(SUBSTITUTE(SUBSTITUTE(L88,LEFT(L88,SEARCH(",",L88)),""),LEFT(SUBSTITUTE(L88,LEFT(L88,SEARCH(",",L88)),""),SEARCH(",",SUBSTITUTE(L88,LEFT(L88,SEARCH(",",L88)),""))),""),SEARCH(",",SUBSTITUTE(SUBSTITUTE(L88,LEFT(L88,SEARCH(",",L88)),""),LEFT(SUBSTITUTE(L88,LEFT(L88,SEARCH(",",L88)),""),SEARCH(",",SUBSTITUTE(L88,LEFT(L88,SEARCH(",",L88)),""))),""))),""))),SEARCH("'",LEFT(SUBSTITUTE(SUBSTITUTE(SUBSTITUTE(L88,LEFT(L88,SEARCH(",",L88)),""),LEFT(SUBSTITUTE(L88,LEFT(L88,SEARCH(",",L88)),""),SEARCH(",",SUBSTITUTE(L88,LEFT(L88,SEARCH(",",L88)),""))),""),LEFT(SUBSTITUTE(SUBSTITUTE(L88,LEFT(L88,SEARCH(",",L88)),""),LEFT(SUBSTITUTE(L88,LEFT(L88,SEARCH(",",L88)),""),SEARCH(",",SUBSTITUTE(L88,LEFT(L88,SEARCH(",",L88)),""))),""),SEARCH(",",SUBSTITUTE(SUBSTITUTE(L88,LEFT(L88,SEARCH(",",L88)),""),LEFT(SUBSTITUTE(L88,LEFT(L88,SEARCH(",",L88)),""),SEARCH(",",SUBSTITUTE(L88,LEFT(L88,SEARCH(",",L88)),""))),""))),""),SEARCH(")",SUBSTITUTE(SUBSTITUTE(SUBSTITUTE(L88,LEFT(L88,SEARCH(",",L88)),""),LEFT(SUBSTITUTE(L88,LEFT(L88,SEARCH(",",L88)),""),SEARCH(",",SUBSTITUTE(L88,LEFT(L88,SEARCH(",",L88)),""))),""),LEFT(SUBSTITUTE(SUBSTITUTE(L88,LEFT(L88,SEARCH(",",L88)),""),LEFT(SUBSTITUTE(L88,LEFT(L88,SEARCH(",",L88)),""),SEARCH(",",SUBSTITUTE(L88,LEFT(L88,SEARCH(",",L88)),""))),""),SEARCH(",",SUBSTITUTE(SUBSTITUTE(L88,LEFT(L88,SEARCH(",",L88)),""),LEFT(SUBSTITUTE(L88,LEFT(L88,SEARCH(",",L88)),""),SEARCH(",",SUBSTITUTE(L88,LEFT(L88,SEARCH(",",L88)),""))),""))),""))))),""),")",""),VLOOKUP(L88,Breachs!B:D,3,FALSE)),IF(ISNUMBER(FIND(")",L88)),"20"&amp;SUBSTITUTE(SUBSTITUTE(LEFT(SUBSTITUTE(SUBSTITUTE(SUBSTITUTE(L88,LEFT(L88,SEARCH(",",L88)),""),LEFT(SUBSTITUTE(L88,LEFT(L88,SEARCH(",",L88)),""),SEARCH(",",SUBSTITUTE(L88,LEFT(L88,SEARCH(",",L88)),""))),""),LEFT(SUBSTITUTE(SUBSTITUTE(L88,LEFT(L88,SEARCH(",",L88)),""),LEFT(SUBSTITUTE(L88,LEFT(L88,SEARCH(",",L88)),""),SEARCH(",",SUBSTITUTE(L88,LEFT(L88,SEARCH(",",L88)),""))),""),SEARCH(",",SUBSTITUTE(SUBSTITUTE(L88,LEFT(L88,SEARCH(",",L88)),""),LEFT(SUBSTITUTE(L88,LEFT(L88,SEARCH(",",L88)),""),SEARCH(",",SUBSTITUTE(L88,LEFT(L88,SEARCH(",",L88)),""))),""))),""),SEARCH(")",SUBSTITUTE(SUBSTITUTE(SUBSTITUTE(L88,LEFT(L88,SEARCH(",",L88)),""),LEFT(SUBSTITUTE(L88,LEFT(L88,SEARCH(",",L88)),""),SEARCH(",",SUBSTITUTE(L88,LEFT(L88,SEARCH(",",L88)),""))),""),LEFT(SUBSTITUTE(SUBSTITUTE(L88,LEFT(L88,SEARCH(",",L88)),""),LEFT(SUBSTITUTE(L88,LEFT(L88,SEARCH(",",L88)),""),SEARCH(",",SUBSTITUTE(L88,LEFT(L88,SEARCH(",",L88)),""))),""),SEARCH(",",SUBSTITUTE(SUBSTITUTE(L88,LEFT(L88,SEARCH(",",L88)),""),LEFT(SUBSTITUTE(L88,LEFT(L88,SEARCH(",",L88)),""),SEARCH(",",SUBSTITUTE(L88,LEFT(L88,SEARCH(",",L88)),""))),""))),""))),LEFT(LEFT(SUBSTITUTE(SUBSTITUTE(SUBSTITUTE(L88,LEFT(L88,SEARCH(",",L88)),""),LEFT(SUBSTITUTE(L88,LEFT(L88,SEARCH(",",L88)),""),SEARCH(",",SUBSTITUTE(L88,LEFT(L88,SEARCH(",",L88)),""))),""),LEFT(SUBSTITUTE(SUBSTITUTE(L88,LEFT(L88,SEARCH(",",L88)),""),LEFT(SUBSTITUTE(L88,LEFT(L88,SEARCH(",",L88)),""),SEARCH(",",SUBSTITUTE(L88,LEFT(L88,SEARCH(",",L88)),""))),""),SEARCH(",",SUBSTITUTE(SUBSTITUTE(L88,LEFT(L88,SEARCH(",",L88)),""),LEFT(SUBSTITUTE(L88,LEFT(L88,SEARCH(",",L88)),""),SEARCH(",",SUBSTITUTE(L88,LEFT(L88,SEARCH(",",L88)),""))),""))),""),SEARCH(")",SUBSTITUTE(SUBSTITUTE(SUBSTITUTE(L88,LEFT(L88,SEARCH(",",L88)),""),LEFT(SUBSTITUTE(L88,LEFT(L88,SEARCH(",",L88)),""),SEARCH(",",SUBSTITUTE(L88,LEFT(L88,SEARCH(",",L88)),""))),""),LEFT(SUBSTITUTE(SUBSTITUTE(L88,LEFT(L88,SEARCH(",",L88)),""),LEFT(SUBSTITUTE(L88,LEFT(L88,SEARCH(",",L88)),""),SEARCH(",",SUBSTITUTE(L88,LEFT(L88,SEARCH(",",L88)),""))),""),SEARCH(",",SUBSTITUTE(SUBSTITUTE(L88,LEFT(L88,SEARCH(",",L88)),""),LEFT(SUBSTITUTE(L88,LEFT(L88,SEARCH(",",L88)),""),SEARCH(",",SUBSTITUTE(L88,LEFT(L88,SEARCH(",",L88)),""))),""))),""))),SEARCH("'",LEFT(SUBSTITUTE(SUBSTITUTE(SUBSTITUTE(L88,LEFT(L88,SEARCH(",",L88)),""),LEFT(SUBSTITUTE(L88,LEFT(L88,SEARCH(",",L88)),""),SEARCH(",",SUBSTITUTE(L88,LEFT(L88,SEARCH(",",L88)),""))),""),LEFT(SUBSTITUTE(SUBSTITUTE(L88,LEFT(L88,SEARCH(",",L88)),""),LEFT(SUBSTITUTE(L88,LEFT(L88,SEARCH(",",L88)),""),SEARCH(",",SUBSTITUTE(L88,LEFT(L88,SEARCH(",",L88)),""))),""),SEARCH(",",SUBSTITUTE(SUBSTITUTE(L88,LEFT(L88,SEARCH(",",L88)),""),LEFT(SUBSTITUTE(L88,LEFT(L88,SEARCH(",",L88)),""),SEARCH(",",SUBSTITUTE(L88,LEFT(L88,SEARCH(",",L88)),""))),""))),""),SEARCH(")",SUBSTITUTE(SUBSTITUTE(SUBSTITUTE(L88,LEFT(L88,SEARCH(",",L88)),""),LEFT(SUBSTITUTE(L88,LEFT(L88,SEARCH(",",L88)),""),SEARCH(",",SUBSTITUTE(L88,LEFT(L88,SEARCH(",",L88)),""))),""),LEFT(SUBSTITUTE(SUBSTITUTE(L88,LEFT(L88,SEARCH(",",L88)),""),LEFT(SUBSTITUTE(L88,LEFT(L88,SEARCH(",",L88)),""),SEARCH(",",SUBSTITUTE(L88,LEFT(L88,SEARCH(",",L88)),""))),""),SEARCH(",",SUBSTITUTE(SUBSTITUTE(L88,LEFT(L88,SEARCH(",",L88)),""),LEFT(SUBSTITUTE(L88,LEFT(L88,SEARCH(",",L88)),""),SEARCH(",",SUBSTITUTE(L88,LEFT(L88,SEARCH(",",L88)),""))),""))),""))))),""),")",""),VLOOKUP(L88,Breachs!B:D,3,FALSE))))</f>
        <v/>
      </c>
      <c r="R88" s="108" t="str">
        <f>IF(G88=5,IF(ISNUMBER(FIND(")",M88)),"20"&amp;SUBSTITUTE(SUBSTITUTE(LEFT(SUBSTITUTE(SUBSTITUTE(SUBSTITUTE(S88,LEFT(S88,SEARCH(",",S88)),""),LEFT(SUBSTITUTE(S88,LEFT(S88,SEARCH(",",S88)),""),SEARCH(",",SUBSTITUTE(S88,LEFT(S88,SEARCH(",",S88)),""))),""),LEFT(SUBSTITUTE(SUBSTITUTE(S88,LEFT(S88,SEARCH(",",S88)),""),LEFT(SUBSTITUTE(S88,LEFT(S88,SEARCH(",",S88)),""),SEARCH(",",SUBSTITUTE(S88,LEFT(S88,SEARCH(",",S88)),""))),""),SEARCH(",",SUBSTITUTE(SUBSTITUTE(S88,LEFT(S88,SEARCH(",",S88)),""),LEFT(SUBSTITUTE(S88,LEFT(S88,SEARCH(",",S88)),""),SEARCH(",",SUBSTITUTE(S88,LEFT(S88,SEARCH(",",S88)),""))),""))),""),SEARCH(")",SUBSTITUTE(SUBSTITUTE(SUBSTITUTE(S88,LEFT(S88,SEARCH(",",S88)),""),LEFT(SUBSTITUTE(S88,LEFT(S88,SEARCH(",",S88)),""),SEARCH(",",SUBSTITUTE(S88,LEFT(S88,SEARCH(",",S88)),""))),""),LEFT(SUBSTITUTE(SUBSTITUTE(S88,LEFT(S88,SEARCH(",",S88)),""),LEFT(SUBSTITUTE(S88,LEFT(S88,SEARCH(",",S88)),""),SEARCH(",",SUBSTITUTE(S88,LEFT(S88,SEARCH(",",S88)),""))),""),SEARCH(",",SUBSTITUTE(SUBSTITUTE(S88,LEFT(S88,SEARCH(",",S88)),""),LEFT(SUBSTITUTE(S88,LEFT(S88,SEARCH(",",S88)),""),SEARCH(",",SUBSTITUTE(S88,LEFT(S88,SEARCH(",",S88)),""))),""))),""))),LEFT(LEFT(SUBSTITUTE(SUBSTITUTE(SUBSTITUTE(S88,LEFT(S88,SEARCH(",",S88)),""),LEFT(SUBSTITUTE(S88,LEFT(S88,SEARCH(",",S88)),""),SEARCH(",",SUBSTITUTE(S88,LEFT(S88,SEARCH(",",S88)),""))),""),LEFT(SUBSTITUTE(SUBSTITUTE(S88,LEFT(S88,SEARCH(",",S88)),""),LEFT(SUBSTITUTE(S88,LEFT(S88,SEARCH(",",S88)),""),SEARCH(",",SUBSTITUTE(S88,LEFT(S88,SEARCH(",",S88)),""))),""),SEARCH(",",SUBSTITUTE(SUBSTITUTE(S88,LEFT(S88,SEARCH(",",S88)),""),LEFT(SUBSTITUTE(S88,LEFT(S88,SEARCH(",",S88)),""),SEARCH(",",SUBSTITUTE(S88,LEFT(S88,SEARCH(",",S88)),""))),""))),""),SEARCH(")",SUBSTITUTE(SUBSTITUTE(SUBSTITUTE(S88,LEFT(S88,SEARCH(",",S88)),""),LEFT(SUBSTITUTE(S88,LEFT(S88,SEARCH(",",S88)),""),SEARCH(",",SUBSTITUTE(S88,LEFT(S88,SEARCH(",",S88)),""))),""),LEFT(SUBSTITUTE(SUBSTITUTE(S88,LEFT(S88,SEARCH(",",S88)),""),LEFT(SUBSTITUTE(S88,LEFT(S88,SEARCH(",",S88)),""),SEARCH(",",SUBSTITUTE(S88,LEFT(S88,SEARCH(",",S88)),""))),""),SEARCH(",",SUBSTITUTE(SUBSTITUTE(S88,LEFT(S88,SEARCH(",",S88)),""),LEFT(SUBSTITUTE(S88,LEFT(S88,SEARCH(",",S88)),""),SEARCH(",",SUBSTITUTE(S88,LEFT(S88,SEARCH(",",S88)),""))),""))),""))),SEARCH("'",LEFT(SUBSTITUTE(SUBSTITUTE(SUBSTITUTE(S88,LEFT(S88,SEARCH(",",S88)),""),LEFT(SUBSTITUTE(S88,LEFT(S88,SEARCH(",",S88)),""),SEARCH(",",SUBSTITUTE(S88,LEFT(S88,SEARCH(",",S88)),""))),""),LEFT(SUBSTITUTE(SUBSTITUTE(S88,LEFT(S88,SEARCH(",",S88)),""),LEFT(SUBSTITUTE(S88,LEFT(S88,SEARCH(",",S88)),""),SEARCH(",",SUBSTITUTE(S88,LEFT(S88,SEARCH(",",S88)),""))),""),SEARCH(",",SUBSTITUTE(SUBSTITUTE(S88,LEFT(S88,SEARCH(",",S88)),""),LEFT(SUBSTITUTE(S88,LEFT(S88,SEARCH(",",S88)),""),SEARCH(",",SUBSTITUTE(S88,LEFT(S88,SEARCH(",",S88)),""))),""))),""),SEARCH(")",SUBSTITUTE(SUBSTITUTE(SUBSTITUTE(S88,LEFT(S88,SEARCH(",",S88)),""),LEFT(SUBSTITUTE(S88,LEFT(S88,SEARCH(",",S88)),""),SEARCH(",",SUBSTITUTE(S88,LEFT(S88,SEARCH(",",S88)),""))),""),LEFT(SUBSTITUTE(SUBSTITUTE(S88,LEFT(S88,SEARCH(",",S88)),""),LEFT(SUBSTITUTE(S88,LEFT(S88,SEARCH(",",S88)),""),SEARCH(",",SUBSTITUTE(S88,LEFT(S88,SEARCH(",",S88)),""))),""),SEARCH(",",SUBSTITUTE(SUBSTITUTE(S88,LEFT(S88,SEARCH(",",S88)),""),LEFT(SUBSTITUTE(S88,LEFT(S88,SEARCH(",",S88)),""),SEARCH(",",SUBSTITUTE(S88,LEFT(S88,SEARCH(",",S88)),""))),""))),""))))),""),")",""),VLOOKUP(M88,Breachs!B:D,3,FALSE)),"")</f>
        <v/>
      </c>
      <c r="S88" s="108" t="e">
        <f t="shared" si="22"/>
        <v>#VALUE!</v>
      </c>
      <c r="T88" s="108" t="str">
        <f>IF(F88="","",IF(ISNUMBER(FIND("'",I88)),VLOOKUP(SUBSTITUTE(RIGHT(LEFT(I88,SEARCH("'",I88)),5)," '",""),Breachs!P:Q,2,FALSE),VLOOKUP(I88,Breachs!B:D,2,FALSE)))</f>
        <v>Novembro</v>
      </c>
      <c r="U88" s="108" t="str">
        <f>IF(G88&lt;2,"",IF(ISNUMBER(FIND("'",J88)),VLOOKUP(SUBSTITUTE(RIGHT(LEFT(J88,SEARCH("'",J88)),5)," '",""),Breachs!P:Q,2,FALSE),VLOOKUP(J88,Breachs!B:D,2,FALSE)))</f>
        <v/>
      </c>
      <c r="V88" s="107" t="str">
        <f>IF(G88&lt;3,"",IF(ISNUMBER(FIND("'",K88)),VLOOKUP(SUBSTITUTE(RIGHT(LEFT(K88,SEARCH("'",K88)),5)," '",""),Breachs!P:Q,2,FALSE),VLOOKUP(K88,Breachs!B:D,2,FALSE)))</f>
        <v/>
      </c>
      <c r="W88" s="107" t="str">
        <f>IF(G88&lt;4,"",IF(ISNUMBER(FIND("'",L88)),VLOOKUP(SUBSTITUTE(RIGHT(LEFT(L88,SEARCH("'",L88)),5)," '",""),Breachs!P:Q,2,FALSE),VLOOKUP(L88,Breachs!B:D,2,FALSE)))</f>
        <v/>
      </c>
      <c r="X88" s="107" t="str">
        <f>IF(G88&lt;5,"",IF(ISNUMBER(FIND("'",M88)),VLOOKUP(SUBSTITUTE(RIGHT(LEFT(M88,SEARCH("'",M88)),5)," '",""),Breachs!P:Q,2,FALSE),VLOOKUP(M88,Breachs!B:D,2,FALSE)))</f>
        <v/>
      </c>
      <c r="Y88" s="34" t="str">
        <f>IFERROR(VLOOKUP(B88,BGU!A:B,2),"")</f>
        <v>ROSEMARI LORETO DE AVILA</v>
      </c>
      <c r="Z88" s="34" t="str">
        <f>TEXT(IFERROR(VLOOKUP(B88,BGU!A:C,3),""),"0000-000-000-0000")</f>
        <v>0010-029-120-1500</v>
      </c>
      <c r="AA88" s="34" t="str">
        <f t="shared" si="23"/>
        <v>0010</v>
      </c>
      <c r="AB88" s="34" t="str">
        <f>IFERROR(VLOOKUP(B88,BGU!A:F,6),"")</f>
        <v>00011</v>
      </c>
      <c r="AC88" s="34" t="str">
        <f>IFERROR(VLOOKUP(B88,BGU!A:G,7),"")</f>
        <v>ANALISTA</v>
      </c>
      <c r="AD88" s="34" t="str">
        <f t="shared" si="24"/>
        <v>029</v>
      </c>
    </row>
    <row r="89" spans="1:30" ht="15" customHeight="1" x14ac:dyDescent="0.25">
      <c r="A89" s="33" t="s">
        <v>333</v>
      </c>
      <c r="B89" s="34" t="s">
        <v>290</v>
      </c>
      <c r="C89" s="33" t="s">
        <v>125</v>
      </c>
      <c r="D89" s="34"/>
      <c r="E89" s="34"/>
      <c r="F89" s="33" t="s">
        <v>3</v>
      </c>
      <c r="G89" s="31">
        <f t="shared" si="18"/>
        <v>1</v>
      </c>
      <c r="H89" s="31" t="b">
        <f t="shared" si="25"/>
        <v>0</v>
      </c>
      <c r="I89" s="105" t="str">
        <f t="shared" si="26"/>
        <v>LinkedIn</v>
      </c>
      <c r="J89" s="105" t="str">
        <f t="shared" si="27"/>
        <v/>
      </c>
      <c r="K89" s="106" t="str">
        <f t="shared" si="19"/>
        <v/>
      </c>
      <c r="L89" s="106" t="str">
        <f t="shared" si="20"/>
        <v/>
      </c>
      <c r="M89" s="105" t="str">
        <f t="shared" si="21"/>
        <v/>
      </c>
      <c r="N89" s="107">
        <f>IF(F89="","",IF(ISNUMBER(FIND(")",I89)),"20"&amp;SUBSTITUTE(RIGHT(SUBSTITUTE(LEFT(F89,SEARCH(")",F89)),LEFT(LEFT(F89,SEARCH(")",F89)),SEARCH("(",LEFT(F89,SEARCH(")",F89)))),""),3),")",""),VLOOKUP(I89,Breachs!B:D,3,FALSE)))</f>
        <v>2016</v>
      </c>
      <c r="O89" s="108" t="str">
        <f>IF(G89&lt;2,"",IF(G89&gt;2,IF(ISNUMBER(FIND(")",J89)),"20"&amp;SUBSTITUTE(SUBSTITUTE(LEFT(LEFT(SUBSTITUTE(F89,LEFT(F89,SEARCH(",",F89)),""),SEARCH(",",SUBSTITUTE(F89,LEFT(F89,SEARCH(",",F89)),""))),SEARCH(")",LEFT(SUBSTITUTE(F89,LEFT(F89,SEARCH(",",F89)),""),SEARCH(",",SUBSTITUTE(F89,LEFT(F89,SEARCH(",",F89)),""))))),LEFT(LEFT(LEFT(SUBSTITUTE(F89,LEFT(F89,SEARCH(",",F89)),""),SEARCH(",",SUBSTITUTE(F89,LEFT(F89,SEARCH(",",F89)),""))),SEARCH(")",LEFT(SUBSTITUTE(F89,LEFT(F89,SEARCH(",",F89)),""),SEARCH(",",SUBSTITUTE(F89,LEFT(F89,SEARCH(",",F89)),""))))),SEARCH("'",LEFT(LEFT(SUBSTITUTE(F89,LEFT(F89,SEARCH(",",F89)),""),SEARCH(",",SUBSTITUTE(F89,LEFT(F89,SEARCH(",",F89)),""))),SEARCH(")",LEFT(SUBSTITUTE(F89,LEFT(F89,SEARCH(",",F89)),""),SEARCH(",",SUBSTITUTE(F89,LEFT(F89,SEARCH(",",F89)),""))))))),""),")",""),VLOOKUP(J89,Breachs!B:D,3,FALSE)),IF(ISNUMBER(FIND(")",J89)),"20"&amp;SUBSTITUTE(LEFT(SUBSTITUTE(SUBSTITUTE(F89,LEFT(F89,SEARCH(",",F89)),""),LEFT(SUBSTITUTE(F89,LEFT(F89,SEARCH(",",F89)),""),SEARCH("'",SUBSTITUTE(F89,LEFT(F89,SEARCH(",",F89)),""))),""),SEARCH(")",SUBSTITUTE(SUBSTITUTE(F89,LEFT(F89,SEARCH(",",F89)),""),LEFT(SUBSTITUTE(F89,LEFT(F89,SEARCH(",",F89)),""),SEARCH("'",SUBSTITUTE(F89,LEFT(F89,SEARCH(",",F89)),""))),""))),")",""),VLOOKUP(J89,Breachs!B:D,3,FALSE))))</f>
        <v/>
      </c>
      <c r="P89" s="108" t="str">
        <f>IF(G89&lt;3,"",IF(G89&gt;3,IF(ISNUMBER(FIND(")",K89)),"20"&amp;SUBSTITUTE(SUBSTITUTE(LEFT(LEFT(SUBSTITUTE(SUBSTITUTE(F89,LEFT(F89,SEARCH(",",F89)),""),LEFT(SUBSTITUTE(F89,LEFT(F89,SEARCH(",",F89)),""),SEARCH(",",SUBSTITUTE(F89,LEFT(F89,SEARCH(",",F89)),""))),""),SEARCH(",",SUBSTITUTE(SUBSTITUTE(F89,LEFT(F89,SEARCH(",",F89)),""),LEFT(SUBSTITUTE(F89,LEFT(F89,SEARCH(",",F89)),""),SEARCH(",",SUBSTITUTE(F89,LEFT(F89,SEARCH(",",F89)),""))),""))),SEARCH(")",LEFT(SUBSTITUTE(SUBSTITUTE(F89,LEFT(F89,SEARCH(",",F89)),""),LEFT(SUBSTITUTE(F89,LEFT(F89,SEARCH(",",F89)),""),SEARCH(",",SUBSTITUTE(F89,LEFT(F89,SEARCH(",",F89)),""))),""),SEARCH(",",SUBSTITUTE(SUBSTITUTE(F89,LEFT(F89,SEARCH(",",F89)),""),LEFT(SUBSTITUTE(F89,LEFT(F89,SEARCH(",",F89)),""),SEARCH(",",SUBSTITUTE(F89,LEFT(F89,SEARCH(",",F89)),""))),""))))),LEFT(LEFT(LEFT(SUBSTITUTE(SUBSTITUTE(F89,LEFT(F89,SEARCH(",",F89)),""),LEFT(SUBSTITUTE(F89,LEFT(F89,SEARCH(",",F89)),""),SEARCH(",",SUBSTITUTE(F89,LEFT(F89,SEARCH(",",F89)),""))),""),SEARCH(",",SUBSTITUTE(SUBSTITUTE(F89,LEFT(F89,SEARCH(",",F89)),""),LEFT(SUBSTITUTE(F89,LEFT(F89,SEARCH(",",F89)),""),SEARCH(",",SUBSTITUTE(F89,LEFT(F89,SEARCH(",",F89)),""))),""))),SEARCH(")",LEFT(SUBSTITUTE(SUBSTITUTE(F89,LEFT(F89,SEARCH(",",F89)),""),LEFT(SUBSTITUTE(F89,LEFT(F89,SEARCH(",",F89)),""),SEARCH(",",SUBSTITUTE(F89,LEFT(F89,SEARCH(",",F89)),""))),""),SEARCH(",",SUBSTITUTE(SUBSTITUTE(F89,LEFT(F89,SEARCH(",",F89)),""),LEFT(SUBSTITUTE(F89,LEFT(F89,SEARCH(",",F89)),""),SEARCH(",",SUBSTITUTE(F89,LEFT(F89,SEARCH(",",F89)),""))),""))))),SEARCH("'",LEFT(LEFT(SUBSTITUTE(SUBSTITUTE(F89,LEFT(F89,SEARCH(",",F89)),""),LEFT(SUBSTITUTE(F89,LEFT(F89,SEARCH(",",F89)),""),SEARCH(",",SUBSTITUTE(F89,LEFT(F89,SEARCH(",",F89)),""))),""),SEARCH(",",SUBSTITUTE(SUBSTITUTE(F89,LEFT(F89,SEARCH(",",F89)),""),LEFT(SUBSTITUTE(F89,LEFT(F89,SEARCH(",",F89)),""),SEARCH(",",SUBSTITUTE(F89,LEFT(F89,SEARCH(",",F89)),""))),""))),SEARCH(")",LEFT(SUBSTITUTE(SUBSTITUTE(F89,LEFT(F89,SEARCH(",",F89)),""),LEFT(SUBSTITUTE(F89,LEFT(F89,SEARCH(",",F89)),""),SEARCH(",",SUBSTITUTE(F89,LEFT(F89,SEARCH(",",F89)),""))),""),SEARCH(",",SUBSTITUTE(SUBSTITUTE(F89,LEFT(F89,SEARCH(",",F89)),""),LEFT(SUBSTITUTE(F89,LEFT(F89,SEARCH(",",F89)),""),SEARCH(",",SUBSTITUTE(F89,LEFT(F89,SEARCH(",",F89)),""))),""))))))),""),")",""),VLOOKUP(K89,Breachs!B:D,3,FALSE)),IF(ISNUMBER(FIND(")",K89)),"20"&amp;SUBSTITUTE(SUBSTITUTE(LEFT(SUBSTITUTE(SUBSTITUTE(F89,LEFT(F89,SEARCH(",",F89)),""),LEFT(SUBSTITUTE(F89,LEFT(F89,SEARCH(",",F89)),""),SEARCH(",",SUBSTITUTE(F89,LEFT(F89,SEARCH(",",F89)),""))),""),SEARCH(")",SUBSTITUTE(SUBSTITUTE(F89,LEFT(F89,SEARCH(",",F89)),""),LEFT(SUBSTITUTE(F89,LEFT(F89,SEARCH(",",F89)),""),SEARCH(",",SUBSTITUTE(F89,LEFT(F89,SEARCH(",",F89)),""))),""))),LEFT(LEFT(SUBSTITUTE(SUBSTITUTE(F89,LEFT(F89,SEARCH(",",F89)),""),LEFT(SUBSTITUTE(F89,LEFT(F89,SEARCH(",",F89)),""),SEARCH(",",SUBSTITUTE(F89,LEFT(F89,SEARCH(",",F89)),""))),""),SEARCH(")",SUBSTITUTE(SUBSTITUTE(F89,LEFT(F89,SEARCH(",",F89)),""),LEFT(SUBSTITUTE(F89,LEFT(F89,SEARCH(",",F89)),""),SEARCH(",",SUBSTITUTE(F89,LEFT(F89,SEARCH(",",F89)),""))),""))),SEARCH("'",LEFT(SUBSTITUTE(SUBSTITUTE(F89,LEFT(F89,SEARCH(",",F89)),""),LEFT(SUBSTITUTE(F89,LEFT(F89,SEARCH(",",F89)),""),SEARCH(",",SUBSTITUTE(F89,LEFT(F89,SEARCH(",",F89)),""))),""),SEARCH(")",SUBSTITUTE(SUBSTITUTE(F89,LEFT(F89,SEARCH(",",F89)),""),LEFT(SUBSTITUTE(F89,LEFT(F89,SEARCH(",",F89)),""),SEARCH(",",SUBSTITUTE(F89,LEFT(F89,SEARCH(",",F89)),""))),""))))),""),")",""),VLOOKUP(K89,Breachs!B:D,3,FALSE))))</f>
        <v/>
      </c>
      <c r="Q89" s="108" t="str">
        <f>IF(G89&lt;4,"",IF(G89&gt;4,IF(ISNUMBER(FIND(")",L89)),"20"&amp;SUBSTITUTE(SUBSTITUTE(LEFT(SUBSTITUTE(SUBSTITUTE(SUBSTITUTE(L89,LEFT(L89,SEARCH(",",L89)),""),LEFT(SUBSTITUTE(L89,LEFT(L89,SEARCH(",",L89)),""),SEARCH(",",SUBSTITUTE(L89,LEFT(L89,SEARCH(",",L89)),""))),""),LEFT(SUBSTITUTE(SUBSTITUTE(L89,LEFT(L89,SEARCH(",",L89)),""),LEFT(SUBSTITUTE(L89,LEFT(L89,SEARCH(",",L89)),""),SEARCH(",",SUBSTITUTE(L89,LEFT(L89,SEARCH(",",L89)),""))),""),SEARCH(",",SUBSTITUTE(SUBSTITUTE(L89,LEFT(L89,SEARCH(",",L89)),""),LEFT(SUBSTITUTE(L89,LEFT(L89,SEARCH(",",L89)),""),SEARCH(",",SUBSTITUTE(L89,LEFT(L89,SEARCH(",",L89)),""))),""))),""),SEARCH(")",SUBSTITUTE(SUBSTITUTE(SUBSTITUTE(L89,LEFT(L89,SEARCH(",",L89)),""),LEFT(SUBSTITUTE(L89,LEFT(L89,SEARCH(",",L89)),""),SEARCH(",",SUBSTITUTE(L89,LEFT(L89,SEARCH(",",L89)),""))),""),LEFT(SUBSTITUTE(SUBSTITUTE(L89,LEFT(L89,SEARCH(",",L89)),""),LEFT(SUBSTITUTE(L89,LEFT(L89,SEARCH(",",L89)),""),SEARCH(",",SUBSTITUTE(L89,LEFT(L89,SEARCH(",",L89)),""))),""),SEARCH(",",SUBSTITUTE(SUBSTITUTE(L89,LEFT(L89,SEARCH(",",L89)),""),LEFT(SUBSTITUTE(L89,LEFT(L89,SEARCH(",",L89)),""),SEARCH(",",SUBSTITUTE(L89,LEFT(L89,SEARCH(",",L89)),""))),""))),""))),LEFT(LEFT(SUBSTITUTE(SUBSTITUTE(SUBSTITUTE(L89,LEFT(L89,SEARCH(",",L89)),""),LEFT(SUBSTITUTE(L89,LEFT(L89,SEARCH(",",L89)),""),SEARCH(",",SUBSTITUTE(L89,LEFT(L89,SEARCH(",",L89)),""))),""),LEFT(SUBSTITUTE(SUBSTITUTE(L89,LEFT(L89,SEARCH(",",L89)),""),LEFT(SUBSTITUTE(L89,LEFT(L89,SEARCH(",",L89)),""),SEARCH(",",SUBSTITUTE(L89,LEFT(L89,SEARCH(",",L89)),""))),""),SEARCH(",",SUBSTITUTE(SUBSTITUTE(L89,LEFT(L89,SEARCH(",",L89)),""),LEFT(SUBSTITUTE(L89,LEFT(L89,SEARCH(",",L89)),""),SEARCH(",",SUBSTITUTE(L89,LEFT(L89,SEARCH(",",L89)),""))),""))),""),SEARCH(")",SUBSTITUTE(SUBSTITUTE(SUBSTITUTE(L89,LEFT(L89,SEARCH(",",L89)),""),LEFT(SUBSTITUTE(L89,LEFT(L89,SEARCH(",",L89)),""),SEARCH(",",SUBSTITUTE(L89,LEFT(L89,SEARCH(",",L89)),""))),""),LEFT(SUBSTITUTE(SUBSTITUTE(L89,LEFT(L89,SEARCH(",",L89)),""),LEFT(SUBSTITUTE(L89,LEFT(L89,SEARCH(",",L89)),""),SEARCH(",",SUBSTITUTE(L89,LEFT(L89,SEARCH(",",L89)),""))),""),SEARCH(",",SUBSTITUTE(SUBSTITUTE(L89,LEFT(L89,SEARCH(",",L89)),""),LEFT(SUBSTITUTE(L89,LEFT(L89,SEARCH(",",L89)),""),SEARCH(",",SUBSTITUTE(L89,LEFT(L89,SEARCH(",",L89)),""))),""))),""))),SEARCH("'",LEFT(SUBSTITUTE(SUBSTITUTE(SUBSTITUTE(L89,LEFT(L89,SEARCH(",",L89)),""),LEFT(SUBSTITUTE(L89,LEFT(L89,SEARCH(",",L89)),""),SEARCH(",",SUBSTITUTE(L89,LEFT(L89,SEARCH(",",L89)),""))),""),LEFT(SUBSTITUTE(SUBSTITUTE(L89,LEFT(L89,SEARCH(",",L89)),""),LEFT(SUBSTITUTE(L89,LEFT(L89,SEARCH(",",L89)),""),SEARCH(",",SUBSTITUTE(L89,LEFT(L89,SEARCH(",",L89)),""))),""),SEARCH(",",SUBSTITUTE(SUBSTITUTE(L89,LEFT(L89,SEARCH(",",L89)),""),LEFT(SUBSTITUTE(L89,LEFT(L89,SEARCH(",",L89)),""),SEARCH(",",SUBSTITUTE(L89,LEFT(L89,SEARCH(",",L89)),""))),""))),""),SEARCH(")",SUBSTITUTE(SUBSTITUTE(SUBSTITUTE(L89,LEFT(L89,SEARCH(",",L89)),""),LEFT(SUBSTITUTE(L89,LEFT(L89,SEARCH(",",L89)),""),SEARCH(",",SUBSTITUTE(L89,LEFT(L89,SEARCH(",",L89)),""))),""),LEFT(SUBSTITUTE(SUBSTITUTE(L89,LEFT(L89,SEARCH(",",L89)),""),LEFT(SUBSTITUTE(L89,LEFT(L89,SEARCH(",",L89)),""),SEARCH(",",SUBSTITUTE(L89,LEFT(L89,SEARCH(",",L89)),""))),""),SEARCH(",",SUBSTITUTE(SUBSTITUTE(L89,LEFT(L89,SEARCH(",",L89)),""),LEFT(SUBSTITUTE(L89,LEFT(L89,SEARCH(",",L89)),""),SEARCH(",",SUBSTITUTE(L89,LEFT(L89,SEARCH(",",L89)),""))),""))),""))))),""),")",""),VLOOKUP(L89,Breachs!B:D,3,FALSE)),IF(ISNUMBER(FIND(")",L89)),"20"&amp;SUBSTITUTE(SUBSTITUTE(LEFT(SUBSTITUTE(SUBSTITUTE(SUBSTITUTE(L89,LEFT(L89,SEARCH(",",L89)),""),LEFT(SUBSTITUTE(L89,LEFT(L89,SEARCH(",",L89)),""),SEARCH(",",SUBSTITUTE(L89,LEFT(L89,SEARCH(",",L89)),""))),""),LEFT(SUBSTITUTE(SUBSTITUTE(L89,LEFT(L89,SEARCH(",",L89)),""),LEFT(SUBSTITUTE(L89,LEFT(L89,SEARCH(",",L89)),""),SEARCH(",",SUBSTITUTE(L89,LEFT(L89,SEARCH(",",L89)),""))),""),SEARCH(",",SUBSTITUTE(SUBSTITUTE(L89,LEFT(L89,SEARCH(",",L89)),""),LEFT(SUBSTITUTE(L89,LEFT(L89,SEARCH(",",L89)),""),SEARCH(",",SUBSTITUTE(L89,LEFT(L89,SEARCH(",",L89)),""))),""))),""),SEARCH(")",SUBSTITUTE(SUBSTITUTE(SUBSTITUTE(L89,LEFT(L89,SEARCH(",",L89)),""),LEFT(SUBSTITUTE(L89,LEFT(L89,SEARCH(",",L89)),""),SEARCH(",",SUBSTITUTE(L89,LEFT(L89,SEARCH(",",L89)),""))),""),LEFT(SUBSTITUTE(SUBSTITUTE(L89,LEFT(L89,SEARCH(",",L89)),""),LEFT(SUBSTITUTE(L89,LEFT(L89,SEARCH(",",L89)),""),SEARCH(",",SUBSTITUTE(L89,LEFT(L89,SEARCH(",",L89)),""))),""),SEARCH(",",SUBSTITUTE(SUBSTITUTE(L89,LEFT(L89,SEARCH(",",L89)),""),LEFT(SUBSTITUTE(L89,LEFT(L89,SEARCH(",",L89)),""),SEARCH(",",SUBSTITUTE(L89,LEFT(L89,SEARCH(",",L89)),""))),""))),""))),LEFT(LEFT(SUBSTITUTE(SUBSTITUTE(SUBSTITUTE(L89,LEFT(L89,SEARCH(",",L89)),""),LEFT(SUBSTITUTE(L89,LEFT(L89,SEARCH(",",L89)),""),SEARCH(",",SUBSTITUTE(L89,LEFT(L89,SEARCH(",",L89)),""))),""),LEFT(SUBSTITUTE(SUBSTITUTE(L89,LEFT(L89,SEARCH(",",L89)),""),LEFT(SUBSTITUTE(L89,LEFT(L89,SEARCH(",",L89)),""),SEARCH(",",SUBSTITUTE(L89,LEFT(L89,SEARCH(",",L89)),""))),""),SEARCH(",",SUBSTITUTE(SUBSTITUTE(L89,LEFT(L89,SEARCH(",",L89)),""),LEFT(SUBSTITUTE(L89,LEFT(L89,SEARCH(",",L89)),""),SEARCH(",",SUBSTITUTE(L89,LEFT(L89,SEARCH(",",L89)),""))),""))),""),SEARCH(")",SUBSTITUTE(SUBSTITUTE(SUBSTITUTE(L89,LEFT(L89,SEARCH(",",L89)),""),LEFT(SUBSTITUTE(L89,LEFT(L89,SEARCH(",",L89)),""),SEARCH(",",SUBSTITUTE(L89,LEFT(L89,SEARCH(",",L89)),""))),""),LEFT(SUBSTITUTE(SUBSTITUTE(L89,LEFT(L89,SEARCH(",",L89)),""),LEFT(SUBSTITUTE(L89,LEFT(L89,SEARCH(",",L89)),""),SEARCH(",",SUBSTITUTE(L89,LEFT(L89,SEARCH(",",L89)),""))),""),SEARCH(",",SUBSTITUTE(SUBSTITUTE(L89,LEFT(L89,SEARCH(",",L89)),""),LEFT(SUBSTITUTE(L89,LEFT(L89,SEARCH(",",L89)),""),SEARCH(",",SUBSTITUTE(L89,LEFT(L89,SEARCH(",",L89)),""))),""))),""))),SEARCH("'",LEFT(SUBSTITUTE(SUBSTITUTE(SUBSTITUTE(L89,LEFT(L89,SEARCH(",",L89)),""),LEFT(SUBSTITUTE(L89,LEFT(L89,SEARCH(",",L89)),""),SEARCH(",",SUBSTITUTE(L89,LEFT(L89,SEARCH(",",L89)),""))),""),LEFT(SUBSTITUTE(SUBSTITUTE(L89,LEFT(L89,SEARCH(",",L89)),""),LEFT(SUBSTITUTE(L89,LEFT(L89,SEARCH(",",L89)),""),SEARCH(",",SUBSTITUTE(L89,LEFT(L89,SEARCH(",",L89)),""))),""),SEARCH(",",SUBSTITUTE(SUBSTITUTE(L89,LEFT(L89,SEARCH(",",L89)),""),LEFT(SUBSTITUTE(L89,LEFT(L89,SEARCH(",",L89)),""),SEARCH(",",SUBSTITUTE(L89,LEFT(L89,SEARCH(",",L89)),""))),""))),""),SEARCH(")",SUBSTITUTE(SUBSTITUTE(SUBSTITUTE(L89,LEFT(L89,SEARCH(",",L89)),""),LEFT(SUBSTITUTE(L89,LEFT(L89,SEARCH(",",L89)),""),SEARCH(",",SUBSTITUTE(L89,LEFT(L89,SEARCH(",",L89)),""))),""),LEFT(SUBSTITUTE(SUBSTITUTE(L89,LEFT(L89,SEARCH(",",L89)),""),LEFT(SUBSTITUTE(L89,LEFT(L89,SEARCH(",",L89)),""),SEARCH(",",SUBSTITUTE(L89,LEFT(L89,SEARCH(",",L89)),""))),""),SEARCH(",",SUBSTITUTE(SUBSTITUTE(L89,LEFT(L89,SEARCH(",",L89)),""),LEFT(SUBSTITUTE(L89,LEFT(L89,SEARCH(",",L89)),""),SEARCH(",",SUBSTITUTE(L89,LEFT(L89,SEARCH(",",L89)),""))),""))),""))))),""),")",""),VLOOKUP(L89,Breachs!B:D,3,FALSE))))</f>
        <v/>
      </c>
      <c r="R89" s="108" t="str">
        <f>IF(G89=5,IF(ISNUMBER(FIND(")",M89)),"20"&amp;SUBSTITUTE(SUBSTITUTE(LEFT(SUBSTITUTE(SUBSTITUTE(SUBSTITUTE(S89,LEFT(S89,SEARCH(",",S89)),""),LEFT(SUBSTITUTE(S89,LEFT(S89,SEARCH(",",S89)),""),SEARCH(",",SUBSTITUTE(S89,LEFT(S89,SEARCH(",",S89)),""))),""),LEFT(SUBSTITUTE(SUBSTITUTE(S89,LEFT(S89,SEARCH(",",S89)),""),LEFT(SUBSTITUTE(S89,LEFT(S89,SEARCH(",",S89)),""),SEARCH(",",SUBSTITUTE(S89,LEFT(S89,SEARCH(",",S89)),""))),""),SEARCH(",",SUBSTITUTE(SUBSTITUTE(S89,LEFT(S89,SEARCH(",",S89)),""),LEFT(SUBSTITUTE(S89,LEFT(S89,SEARCH(",",S89)),""),SEARCH(",",SUBSTITUTE(S89,LEFT(S89,SEARCH(",",S89)),""))),""))),""),SEARCH(")",SUBSTITUTE(SUBSTITUTE(SUBSTITUTE(S89,LEFT(S89,SEARCH(",",S89)),""),LEFT(SUBSTITUTE(S89,LEFT(S89,SEARCH(",",S89)),""),SEARCH(",",SUBSTITUTE(S89,LEFT(S89,SEARCH(",",S89)),""))),""),LEFT(SUBSTITUTE(SUBSTITUTE(S89,LEFT(S89,SEARCH(",",S89)),""),LEFT(SUBSTITUTE(S89,LEFT(S89,SEARCH(",",S89)),""),SEARCH(",",SUBSTITUTE(S89,LEFT(S89,SEARCH(",",S89)),""))),""),SEARCH(",",SUBSTITUTE(SUBSTITUTE(S89,LEFT(S89,SEARCH(",",S89)),""),LEFT(SUBSTITUTE(S89,LEFT(S89,SEARCH(",",S89)),""),SEARCH(",",SUBSTITUTE(S89,LEFT(S89,SEARCH(",",S89)),""))),""))),""))),LEFT(LEFT(SUBSTITUTE(SUBSTITUTE(SUBSTITUTE(S89,LEFT(S89,SEARCH(",",S89)),""),LEFT(SUBSTITUTE(S89,LEFT(S89,SEARCH(",",S89)),""),SEARCH(",",SUBSTITUTE(S89,LEFT(S89,SEARCH(",",S89)),""))),""),LEFT(SUBSTITUTE(SUBSTITUTE(S89,LEFT(S89,SEARCH(",",S89)),""),LEFT(SUBSTITUTE(S89,LEFT(S89,SEARCH(",",S89)),""),SEARCH(",",SUBSTITUTE(S89,LEFT(S89,SEARCH(",",S89)),""))),""),SEARCH(",",SUBSTITUTE(SUBSTITUTE(S89,LEFT(S89,SEARCH(",",S89)),""),LEFT(SUBSTITUTE(S89,LEFT(S89,SEARCH(",",S89)),""),SEARCH(",",SUBSTITUTE(S89,LEFT(S89,SEARCH(",",S89)),""))),""))),""),SEARCH(")",SUBSTITUTE(SUBSTITUTE(SUBSTITUTE(S89,LEFT(S89,SEARCH(",",S89)),""),LEFT(SUBSTITUTE(S89,LEFT(S89,SEARCH(",",S89)),""),SEARCH(",",SUBSTITUTE(S89,LEFT(S89,SEARCH(",",S89)),""))),""),LEFT(SUBSTITUTE(SUBSTITUTE(S89,LEFT(S89,SEARCH(",",S89)),""),LEFT(SUBSTITUTE(S89,LEFT(S89,SEARCH(",",S89)),""),SEARCH(",",SUBSTITUTE(S89,LEFT(S89,SEARCH(",",S89)),""))),""),SEARCH(",",SUBSTITUTE(SUBSTITUTE(S89,LEFT(S89,SEARCH(",",S89)),""),LEFT(SUBSTITUTE(S89,LEFT(S89,SEARCH(",",S89)),""),SEARCH(",",SUBSTITUTE(S89,LEFT(S89,SEARCH(",",S89)),""))),""))),""))),SEARCH("'",LEFT(SUBSTITUTE(SUBSTITUTE(SUBSTITUTE(S89,LEFT(S89,SEARCH(",",S89)),""),LEFT(SUBSTITUTE(S89,LEFT(S89,SEARCH(",",S89)),""),SEARCH(",",SUBSTITUTE(S89,LEFT(S89,SEARCH(",",S89)),""))),""),LEFT(SUBSTITUTE(SUBSTITUTE(S89,LEFT(S89,SEARCH(",",S89)),""),LEFT(SUBSTITUTE(S89,LEFT(S89,SEARCH(",",S89)),""),SEARCH(",",SUBSTITUTE(S89,LEFT(S89,SEARCH(",",S89)),""))),""),SEARCH(",",SUBSTITUTE(SUBSTITUTE(S89,LEFT(S89,SEARCH(",",S89)),""),LEFT(SUBSTITUTE(S89,LEFT(S89,SEARCH(",",S89)),""),SEARCH(",",SUBSTITUTE(S89,LEFT(S89,SEARCH(",",S89)),""))),""))),""),SEARCH(")",SUBSTITUTE(SUBSTITUTE(SUBSTITUTE(S89,LEFT(S89,SEARCH(",",S89)),""),LEFT(SUBSTITUTE(S89,LEFT(S89,SEARCH(",",S89)),""),SEARCH(",",SUBSTITUTE(S89,LEFT(S89,SEARCH(",",S89)),""))),""),LEFT(SUBSTITUTE(SUBSTITUTE(S89,LEFT(S89,SEARCH(",",S89)),""),LEFT(SUBSTITUTE(S89,LEFT(S89,SEARCH(",",S89)),""),SEARCH(",",SUBSTITUTE(S89,LEFT(S89,SEARCH(",",S89)),""))),""),SEARCH(",",SUBSTITUTE(SUBSTITUTE(S89,LEFT(S89,SEARCH(",",S89)),""),LEFT(SUBSTITUTE(S89,LEFT(S89,SEARCH(",",S89)),""),SEARCH(",",SUBSTITUTE(S89,LEFT(S89,SEARCH(",",S89)),""))),""))),""))))),""),")",""),VLOOKUP(M89,Breachs!B:D,3,FALSE)),"")</f>
        <v/>
      </c>
      <c r="S89" s="108" t="e">
        <f t="shared" si="22"/>
        <v>#VALUE!</v>
      </c>
      <c r="T89" s="108" t="str">
        <f>IF(F89="","",IF(ISNUMBER(FIND("'",I89)),VLOOKUP(SUBSTITUTE(RIGHT(LEFT(I89,SEARCH("'",I89)),5)," '",""),Breachs!P:Q,2,FALSE),VLOOKUP(I89,Breachs!B:D,2,FALSE)))</f>
        <v>Maio</v>
      </c>
      <c r="U89" s="108" t="str">
        <f>IF(G89&lt;2,"",IF(ISNUMBER(FIND("'",J89)),VLOOKUP(SUBSTITUTE(RIGHT(LEFT(J89,SEARCH("'",J89)),5)," '",""),Breachs!P:Q,2,FALSE),VLOOKUP(J89,Breachs!B:D,2,FALSE)))</f>
        <v/>
      </c>
      <c r="V89" s="107" t="str">
        <f>IF(G89&lt;3,"",IF(ISNUMBER(FIND("'",K89)),VLOOKUP(SUBSTITUTE(RIGHT(LEFT(K89,SEARCH("'",K89)),5)," '",""),Breachs!P:Q,2,FALSE),VLOOKUP(K89,Breachs!B:D,2,FALSE)))</f>
        <v/>
      </c>
      <c r="W89" s="107" t="str">
        <f>IF(G89&lt;4,"",IF(ISNUMBER(FIND("'",L89)),VLOOKUP(SUBSTITUTE(RIGHT(LEFT(L89,SEARCH("'",L89)),5)," '",""),Breachs!P:Q,2,FALSE),VLOOKUP(L89,Breachs!B:D,2,FALSE)))</f>
        <v/>
      </c>
      <c r="X89" s="107" t="str">
        <f>IF(G89&lt;5,"",IF(ISNUMBER(FIND("'",M89)),VLOOKUP(SUBSTITUTE(RIGHT(LEFT(M89,SEARCH("'",M89)),5)," '",""),Breachs!P:Q,2,FALSE),VLOOKUP(M89,Breachs!B:D,2,FALSE)))</f>
        <v/>
      </c>
      <c r="Y89" s="34" t="str">
        <f>IFERROR(VLOOKUP(B89,BGU!A:B,2),"")</f>
        <v>PAULO RICARDO SCHENATO</v>
      </c>
      <c r="Z89" s="34" t="str">
        <f>TEXT(IFERROR(VLOOKUP(B89,BGU!A:C,3),""),"0000-000-000-0000")</f>
        <v>0010-058-041-1100</v>
      </c>
      <c r="AA89" s="34" t="str">
        <f t="shared" si="23"/>
        <v>0010</v>
      </c>
      <c r="AB89" s="34" t="str">
        <f>IFERROR(VLOOKUP(B89,BGU!A:F,6),"")</f>
        <v>00011</v>
      </c>
      <c r="AC89" s="34" t="str">
        <f>IFERROR(VLOOKUP(B89,BGU!A:G,7),"")</f>
        <v>ANALISTA</v>
      </c>
      <c r="AD89" s="34" t="str">
        <f t="shared" si="24"/>
        <v>058</v>
      </c>
    </row>
    <row r="90" spans="1:30" ht="15" customHeight="1" x14ac:dyDescent="0.25">
      <c r="A90" s="33" t="s">
        <v>333</v>
      </c>
      <c r="B90" s="34" t="s">
        <v>274</v>
      </c>
      <c r="C90" s="33" t="s">
        <v>104</v>
      </c>
      <c r="D90" s="34" t="s">
        <v>222</v>
      </c>
      <c r="E90" s="34"/>
      <c r="F90" s="33" t="s">
        <v>22</v>
      </c>
      <c r="G90" s="31">
        <f t="shared" si="18"/>
        <v>1</v>
      </c>
      <c r="H90" s="31" t="b">
        <f t="shared" si="25"/>
        <v>0</v>
      </c>
      <c r="I90" s="105" t="str">
        <f t="shared" si="26"/>
        <v>Adobe</v>
      </c>
      <c r="J90" s="105" t="str">
        <f t="shared" si="27"/>
        <v/>
      </c>
      <c r="K90" s="106" t="str">
        <f t="shared" si="19"/>
        <v/>
      </c>
      <c r="L90" s="106" t="str">
        <f t="shared" si="20"/>
        <v/>
      </c>
      <c r="M90" s="105" t="str">
        <f t="shared" si="21"/>
        <v/>
      </c>
      <c r="N90" s="107">
        <f>IF(F90="","",IF(ISNUMBER(FIND(")",I90)),"20"&amp;SUBSTITUTE(RIGHT(SUBSTITUTE(LEFT(F90,SEARCH(")",F90)),LEFT(LEFT(F90,SEARCH(")",F90)),SEARCH("(",LEFT(F90,SEARCH(")",F90)))),""),3),")",""),VLOOKUP(I90,Breachs!B:D,3,FALSE)))</f>
        <v>2013</v>
      </c>
      <c r="O90" s="108" t="str">
        <f>IF(G90&lt;2,"",IF(G90&gt;2,IF(ISNUMBER(FIND(")",J90)),"20"&amp;SUBSTITUTE(SUBSTITUTE(LEFT(LEFT(SUBSTITUTE(F90,LEFT(F90,SEARCH(",",F90)),""),SEARCH(",",SUBSTITUTE(F90,LEFT(F90,SEARCH(",",F90)),""))),SEARCH(")",LEFT(SUBSTITUTE(F90,LEFT(F90,SEARCH(",",F90)),""),SEARCH(",",SUBSTITUTE(F90,LEFT(F90,SEARCH(",",F90)),""))))),LEFT(LEFT(LEFT(SUBSTITUTE(F90,LEFT(F90,SEARCH(",",F90)),""),SEARCH(",",SUBSTITUTE(F90,LEFT(F90,SEARCH(",",F90)),""))),SEARCH(")",LEFT(SUBSTITUTE(F90,LEFT(F90,SEARCH(",",F90)),""),SEARCH(",",SUBSTITUTE(F90,LEFT(F90,SEARCH(",",F90)),""))))),SEARCH("'",LEFT(LEFT(SUBSTITUTE(F90,LEFT(F90,SEARCH(",",F90)),""),SEARCH(",",SUBSTITUTE(F90,LEFT(F90,SEARCH(",",F90)),""))),SEARCH(")",LEFT(SUBSTITUTE(F90,LEFT(F90,SEARCH(",",F90)),""),SEARCH(",",SUBSTITUTE(F90,LEFT(F90,SEARCH(",",F90)),""))))))),""),")",""),VLOOKUP(J90,Breachs!B:D,3,FALSE)),IF(ISNUMBER(FIND(")",J90)),"20"&amp;SUBSTITUTE(LEFT(SUBSTITUTE(SUBSTITUTE(F90,LEFT(F90,SEARCH(",",F90)),""),LEFT(SUBSTITUTE(F90,LEFT(F90,SEARCH(",",F90)),""),SEARCH("'",SUBSTITUTE(F90,LEFT(F90,SEARCH(",",F90)),""))),""),SEARCH(")",SUBSTITUTE(SUBSTITUTE(F90,LEFT(F90,SEARCH(",",F90)),""),LEFT(SUBSTITUTE(F90,LEFT(F90,SEARCH(",",F90)),""),SEARCH("'",SUBSTITUTE(F90,LEFT(F90,SEARCH(",",F90)),""))),""))),")",""),VLOOKUP(J90,Breachs!B:D,3,FALSE))))</f>
        <v/>
      </c>
      <c r="P90" s="108" t="str">
        <f>IF(G90&lt;3,"",IF(G90&gt;3,IF(ISNUMBER(FIND(")",K90)),"20"&amp;SUBSTITUTE(SUBSTITUTE(LEFT(LEFT(SUBSTITUTE(SUBSTITUTE(F90,LEFT(F90,SEARCH(",",F90)),""),LEFT(SUBSTITUTE(F90,LEFT(F90,SEARCH(",",F90)),""),SEARCH(",",SUBSTITUTE(F90,LEFT(F90,SEARCH(",",F90)),""))),""),SEARCH(",",SUBSTITUTE(SUBSTITUTE(F90,LEFT(F90,SEARCH(",",F90)),""),LEFT(SUBSTITUTE(F90,LEFT(F90,SEARCH(",",F90)),""),SEARCH(",",SUBSTITUTE(F90,LEFT(F90,SEARCH(",",F90)),""))),""))),SEARCH(")",LEFT(SUBSTITUTE(SUBSTITUTE(F90,LEFT(F90,SEARCH(",",F90)),""),LEFT(SUBSTITUTE(F90,LEFT(F90,SEARCH(",",F90)),""),SEARCH(",",SUBSTITUTE(F90,LEFT(F90,SEARCH(",",F90)),""))),""),SEARCH(",",SUBSTITUTE(SUBSTITUTE(F90,LEFT(F90,SEARCH(",",F90)),""),LEFT(SUBSTITUTE(F90,LEFT(F90,SEARCH(",",F90)),""),SEARCH(",",SUBSTITUTE(F90,LEFT(F90,SEARCH(",",F90)),""))),""))))),LEFT(LEFT(LEFT(SUBSTITUTE(SUBSTITUTE(F90,LEFT(F90,SEARCH(",",F90)),""),LEFT(SUBSTITUTE(F90,LEFT(F90,SEARCH(",",F90)),""),SEARCH(",",SUBSTITUTE(F90,LEFT(F90,SEARCH(",",F90)),""))),""),SEARCH(",",SUBSTITUTE(SUBSTITUTE(F90,LEFT(F90,SEARCH(",",F90)),""),LEFT(SUBSTITUTE(F90,LEFT(F90,SEARCH(",",F90)),""),SEARCH(",",SUBSTITUTE(F90,LEFT(F90,SEARCH(",",F90)),""))),""))),SEARCH(")",LEFT(SUBSTITUTE(SUBSTITUTE(F90,LEFT(F90,SEARCH(",",F90)),""),LEFT(SUBSTITUTE(F90,LEFT(F90,SEARCH(",",F90)),""),SEARCH(",",SUBSTITUTE(F90,LEFT(F90,SEARCH(",",F90)),""))),""),SEARCH(",",SUBSTITUTE(SUBSTITUTE(F90,LEFT(F90,SEARCH(",",F90)),""),LEFT(SUBSTITUTE(F90,LEFT(F90,SEARCH(",",F90)),""),SEARCH(",",SUBSTITUTE(F90,LEFT(F90,SEARCH(",",F90)),""))),""))))),SEARCH("'",LEFT(LEFT(SUBSTITUTE(SUBSTITUTE(F90,LEFT(F90,SEARCH(",",F90)),""),LEFT(SUBSTITUTE(F90,LEFT(F90,SEARCH(",",F90)),""),SEARCH(",",SUBSTITUTE(F90,LEFT(F90,SEARCH(",",F90)),""))),""),SEARCH(",",SUBSTITUTE(SUBSTITUTE(F90,LEFT(F90,SEARCH(",",F90)),""),LEFT(SUBSTITUTE(F90,LEFT(F90,SEARCH(",",F90)),""),SEARCH(",",SUBSTITUTE(F90,LEFT(F90,SEARCH(",",F90)),""))),""))),SEARCH(")",LEFT(SUBSTITUTE(SUBSTITUTE(F90,LEFT(F90,SEARCH(",",F90)),""),LEFT(SUBSTITUTE(F90,LEFT(F90,SEARCH(",",F90)),""),SEARCH(",",SUBSTITUTE(F90,LEFT(F90,SEARCH(",",F90)),""))),""),SEARCH(",",SUBSTITUTE(SUBSTITUTE(F90,LEFT(F90,SEARCH(",",F90)),""),LEFT(SUBSTITUTE(F90,LEFT(F90,SEARCH(",",F90)),""),SEARCH(",",SUBSTITUTE(F90,LEFT(F90,SEARCH(",",F90)),""))),""))))))),""),")",""),VLOOKUP(K90,Breachs!B:D,3,FALSE)),IF(ISNUMBER(FIND(")",K90)),"20"&amp;SUBSTITUTE(SUBSTITUTE(LEFT(SUBSTITUTE(SUBSTITUTE(F90,LEFT(F90,SEARCH(",",F90)),""),LEFT(SUBSTITUTE(F90,LEFT(F90,SEARCH(",",F90)),""),SEARCH(",",SUBSTITUTE(F90,LEFT(F90,SEARCH(",",F90)),""))),""),SEARCH(")",SUBSTITUTE(SUBSTITUTE(F90,LEFT(F90,SEARCH(",",F90)),""),LEFT(SUBSTITUTE(F90,LEFT(F90,SEARCH(",",F90)),""),SEARCH(",",SUBSTITUTE(F90,LEFT(F90,SEARCH(",",F90)),""))),""))),LEFT(LEFT(SUBSTITUTE(SUBSTITUTE(F90,LEFT(F90,SEARCH(",",F90)),""),LEFT(SUBSTITUTE(F90,LEFT(F90,SEARCH(",",F90)),""),SEARCH(",",SUBSTITUTE(F90,LEFT(F90,SEARCH(",",F90)),""))),""),SEARCH(")",SUBSTITUTE(SUBSTITUTE(F90,LEFT(F90,SEARCH(",",F90)),""),LEFT(SUBSTITUTE(F90,LEFT(F90,SEARCH(",",F90)),""),SEARCH(",",SUBSTITUTE(F90,LEFT(F90,SEARCH(",",F90)),""))),""))),SEARCH("'",LEFT(SUBSTITUTE(SUBSTITUTE(F90,LEFT(F90,SEARCH(",",F90)),""),LEFT(SUBSTITUTE(F90,LEFT(F90,SEARCH(",",F90)),""),SEARCH(",",SUBSTITUTE(F90,LEFT(F90,SEARCH(",",F90)),""))),""),SEARCH(")",SUBSTITUTE(SUBSTITUTE(F90,LEFT(F90,SEARCH(",",F90)),""),LEFT(SUBSTITUTE(F90,LEFT(F90,SEARCH(",",F90)),""),SEARCH(",",SUBSTITUTE(F90,LEFT(F90,SEARCH(",",F90)),""))),""))))),""),")",""),VLOOKUP(K90,Breachs!B:D,3,FALSE))))</f>
        <v/>
      </c>
      <c r="Q90" s="108" t="str">
        <f>IF(G90&lt;4,"",IF(G90&gt;4,IF(ISNUMBER(FIND(")",L90)),"20"&amp;SUBSTITUTE(SUBSTITUTE(LEFT(SUBSTITUTE(SUBSTITUTE(SUBSTITUTE(L90,LEFT(L90,SEARCH(",",L90)),""),LEFT(SUBSTITUTE(L90,LEFT(L90,SEARCH(",",L90)),""),SEARCH(",",SUBSTITUTE(L90,LEFT(L90,SEARCH(",",L90)),""))),""),LEFT(SUBSTITUTE(SUBSTITUTE(L90,LEFT(L90,SEARCH(",",L90)),""),LEFT(SUBSTITUTE(L90,LEFT(L90,SEARCH(",",L90)),""),SEARCH(",",SUBSTITUTE(L90,LEFT(L90,SEARCH(",",L90)),""))),""),SEARCH(",",SUBSTITUTE(SUBSTITUTE(L90,LEFT(L90,SEARCH(",",L90)),""),LEFT(SUBSTITUTE(L90,LEFT(L90,SEARCH(",",L90)),""),SEARCH(",",SUBSTITUTE(L90,LEFT(L90,SEARCH(",",L90)),""))),""))),""),SEARCH(")",SUBSTITUTE(SUBSTITUTE(SUBSTITUTE(L90,LEFT(L90,SEARCH(",",L90)),""),LEFT(SUBSTITUTE(L90,LEFT(L90,SEARCH(",",L90)),""),SEARCH(",",SUBSTITUTE(L90,LEFT(L90,SEARCH(",",L90)),""))),""),LEFT(SUBSTITUTE(SUBSTITUTE(L90,LEFT(L90,SEARCH(",",L90)),""),LEFT(SUBSTITUTE(L90,LEFT(L90,SEARCH(",",L90)),""),SEARCH(",",SUBSTITUTE(L90,LEFT(L90,SEARCH(",",L90)),""))),""),SEARCH(",",SUBSTITUTE(SUBSTITUTE(L90,LEFT(L90,SEARCH(",",L90)),""),LEFT(SUBSTITUTE(L90,LEFT(L90,SEARCH(",",L90)),""),SEARCH(",",SUBSTITUTE(L90,LEFT(L90,SEARCH(",",L90)),""))),""))),""))),LEFT(LEFT(SUBSTITUTE(SUBSTITUTE(SUBSTITUTE(L90,LEFT(L90,SEARCH(",",L90)),""),LEFT(SUBSTITUTE(L90,LEFT(L90,SEARCH(",",L90)),""),SEARCH(",",SUBSTITUTE(L90,LEFT(L90,SEARCH(",",L90)),""))),""),LEFT(SUBSTITUTE(SUBSTITUTE(L90,LEFT(L90,SEARCH(",",L90)),""),LEFT(SUBSTITUTE(L90,LEFT(L90,SEARCH(",",L90)),""),SEARCH(",",SUBSTITUTE(L90,LEFT(L90,SEARCH(",",L90)),""))),""),SEARCH(",",SUBSTITUTE(SUBSTITUTE(L90,LEFT(L90,SEARCH(",",L90)),""),LEFT(SUBSTITUTE(L90,LEFT(L90,SEARCH(",",L90)),""),SEARCH(",",SUBSTITUTE(L90,LEFT(L90,SEARCH(",",L90)),""))),""))),""),SEARCH(")",SUBSTITUTE(SUBSTITUTE(SUBSTITUTE(L90,LEFT(L90,SEARCH(",",L90)),""),LEFT(SUBSTITUTE(L90,LEFT(L90,SEARCH(",",L90)),""),SEARCH(",",SUBSTITUTE(L90,LEFT(L90,SEARCH(",",L90)),""))),""),LEFT(SUBSTITUTE(SUBSTITUTE(L90,LEFT(L90,SEARCH(",",L90)),""),LEFT(SUBSTITUTE(L90,LEFT(L90,SEARCH(",",L90)),""),SEARCH(",",SUBSTITUTE(L90,LEFT(L90,SEARCH(",",L90)),""))),""),SEARCH(",",SUBSTITUTE(SUBSTITUTE(L90,LEFT(L90,SEARCH(",",L90)),""),LEFT(SUBSTITUTE(L90,LEFT(L90,SEARCH(",",L90)),""),SEARCH(",",SUBSTITUTE(L90,LEFT(L90,SEARCH(",",L90)),""))),""))),""))),SEARCH("'",LEFT(SUBSTITUTE(SUBSTITUTE(SUBSTITUTE(L90,LEFT(L90,SEARCH(",",L90)),""),LEFT(SUBSTITUTE(L90,LEFT(L90,SEARCH(",",L90)),""),SEARCH(",",SUBSTITUTE(L90,LEFT(L90,SEARCH(",",L90)),""))),""),LEFT(SUBSTITUTE(SUBSTITUTE(L90,LEFT(L90,SEARCH(",",L90)),""),LEFT(SUBSTITUTE(L90,LEFT(L90,SEARCH(",",L90)),""),SEARCH(",",SUBSTITUTE(L90,LEFT(L90,SEARCH(",",L90)),""))),""),SEARCH(",",SUBSTITUTE(SUBSTITUTE(L90,LEFT(L90,SEARCH(",",L90)),""),LEFT(SUBSTITUTE(L90,LEFT(L90,SEARCH(",",L90)),""),SEARCH(",",SUBSTITUTE(L90,LEFT(L90,SEARCH(",",L90)),""))),""))),""),SEARCH(")",SUBSTITUTE(SUBSTITUTE(SUBSTITUTE(L90,LEFT(L90,SEARCH(",",L90)),""),LEFT(SUBSTITUTE(L90,LEFT(L90,SEARCH(",",L90)),""),SEARCH(",",SUBSTITUTE(L90,LEFT(L90,SEARCH(",",L90)),""))),""),LEFT(SUBSTITUTE(SUBSTITUTE(L90,LEFT(L90,SEARCH(",",L90)),""),LEFT(SUBSTITUTE(L90,LEFT(L90,SEARCH(",",L90)),""),SEARCH(",",SUBSTITUTE(L90,LEFT(L90,SEARCH(",",L90)),""))),""),SEARCH(",",SUBSTITUTE(SUBSTITUTE(L90,LEFT(L90,SEARCH(",",L90)),""),LEFT(SUBSTITUTE(L90,LEFT(L90,SEARCH(",",L90)),""),SEARCH(",",SUBSTITUTE(L90,LEFT(L90,SEARCH(",",L90)),""))),""))),""))))),""),")",""),VLOOKUP(L90,Breachs!B:D,3,FALSE)),IF(ISNUMBER(FIND(")",L90)),"20"&amp;SUBSTITUTE(SUBSTITUTE(LEFT(SUBSTITUTE(SUBSTITUTE(SUBSTITUTE(L90,LEFT(L90,SEARCH(",",L90)),""),LEFT(SUBSTITUTE(L90,LEFT(L90,SEARCH(",",L90)),""),SEARCH(",",SUBSTITUTE(L90,LEFT(L90,SEARCH(",",L90)),""))),""),LEFT(SUBSTITUTE(SUBSTITUTE(L90,LEFT(L90,SEARCH(",",L90)),""),LEFT(SUBSTITUTE(L90,LEFT(L90,SEARCH(",",L90)),""),SEARCH(",",SUBSTITUTE(L90,LEFT(L90,SEARCH(",",L90)),""))),""),SEARCH(",",SUBSTITUTE(SUBSTITUTE(L90,LEFT(L90,SEARCH(",",L90)),""),LEFT(SUBSTITUTE(L90,LEFT(L90,SEARCH(",",L90)),""),SEARCH(",",SUBSTITUTE(L90,LEFT(L90,SEARCH(",",L90)),""))),""))),""),SEARCH(")",SUBSTITUTE(SUBSTITUTE(SUBSTITUTE(L90,LEFT(L90,SEARCH(",",L90)),""),LEFT(SUBSTITUTE(L90,LEFT(L90,SEARCH(",",L90)),""),SEARCH(",",SUBSTITUTE(L90,LEFT(L90,SEARCH(",",L90)),""))),""),LEFT(SUBSTITUTE(SUBSTITUTE(L90,LEFT(L90,SEARCH(",",L90)),""),LEFT(SUBSTITUTE(L90,LEFT(L90,SEARCH(",",L90)),""),SEARCH(",",SUBSTITUTE(L90,LEFT(L90,SEARCH(",",L90)),""))),""),SEARCH(",",SUBSTITUTE(SUBSTITUTE(L90,LEFT(L90,SEARCH(",",L90)),""),LEFT(SUBSTITUTE(L90,LEFT(L90,SEARCH(",",L90)),""),SEARCH(",",SUBSTITUTE(L90,LEFT(L90,SEARCH(",",L90)),""))),""))),""))),LEFT(LEFT(SUBSTITUTE(SUBSTITUTE(SUBSTITUTE(L90,LEFT(L90,SEARCH(",",L90)),""),LEFT(SUBSTITUTE(L90,LEFT(L90,SEARCH(",",L90)),""),SEARCH(",",SUBSTITUTE(L90,LEFT(L90,SEARCH(",",L90)),""))),""),LEFT(SUBSTITUTE(SUBSTITUTE(L90,LEFT(L90,SEARCH(",",L90)),""),LEFT(SUBSTITUTE(L90,LEFT(L90,SEARCH(",",L90)),""),SEARCH(",",SUBSTITUTE(L90,LEFT(L90,SEARCH(",",L90)),""))),""),SEARCH(",",SUBSTITUTE(SUBSTITUTE(L90,LEFT(L90,SEARCH(",",L90)),""),LEFT(SUBSTITUTE(L90,LEFT(L90,SEARCH(",",L90)),""),SEARCH(",",SUBSTITUTE(L90,LEFT(L90,SEARCH(",",L90)),""))),""))),""),SEARCH(")",SUBSTITUTE(SUBSTITUTE(SUBSTITUTE(L90,LEFT(L90,SEARCH(",",L90)),""),LEFT(SUBSTITUTE(L90,LEFT(L90,SEARCH(",",L90)),""),SEARCH(",",SUBSTITUTE(L90,LEFT(L90,SEARCH(",",L90)),""))),""),LEFT(SUBSTITUTE(SUBSTITUTE(L90,LEFT(L90,SEARCH(",",L90)),""),LEFT(SUBSTITUTE(L90,LEFT(L90,SEARCH(",",L90)),""),SEARCH(",",SUBSTITUTE(L90,LEFT(L90,SEARCH(",",L90)),""))),""),SEARCH(",",SUBSTITUTE(SUBSTITUTE(L90,LEFT(L90,SEARCH(",",L90)),""),LEFT(SUBSTITUTE(L90,LEFT(L90,SEARCH(",",L90)),""),SEARCH(",",SUBSTITUTE(L90,LEFT(L90,SEARCH(",",L90)),""))),""))),""))),SEARCH("'",LEFT(SUBSTITUTE(SUBSTITUTE(SUBSTITUTE(L90,LEFT(L90,SEARCH(",",L90)),""),LEFT(SUBSTITUTE(L90,LEFT(L90,SEARCH(",",L90)),""),SEARCH(",",SUBSTITUTE(L90,LEFT(L90,SEARCH(",",L90)),""))),""),LEFT(SUBSTITUTE(SUBSTITUTE(L90,LEFT(L90,SEARCH(",",L90)),""),LEFT(SUBSTITUTE(L90,LEFT(L90,SEARCH(",",L90)),""),SEARCH(",",SUBSTITUTE(L90,LEFT(L90,SEARCH(",",L90)),""))),""),SEARCH(",",SUBSTITUTE(SUBSTITUTE(L90,LEFT(L90,SEARCH(",",L90)),""),LEFT(SUBSTITUTE(L90,LEFT(L90,SEARCH(",",L90)),""),SEARCH(",",SUBSTITUTE(L90,LEFT(L90,SEARCH(",",L90)),""))),""))),""),SEARCH(")",SUBSTITUTE(SUBSTITUTE(SUBSTITUTE(L90,LEFT(L90,SEARCH(",",L90)),""),LEFT(SUBSTITUTE(L90,LEFT(L90,SEARCH(",",L90)),""),SEARCH(",",SUBSTITUTE(L90,LEFT(L90,SEARCH(",",L90)),""))),""),LEFT(SUBSTITUTE(SUBSTITUTE(L90,LEFT(L90,SEARCH(",",L90)),""),LEFT(SUBSTITUTE(L90,LEFT(L90,SEARCH(",",L90)),""),SEARCH(",",SUBSTITUTE(L90,LEFT(L90,SEARCH(",",L90)),""))),""),SEARCH(",",SUBSTITUTE(SUBSTITUTE(L90,LEFT(L90,SEARCH(",",L90)),""),LEFT(SUBSTITUTE(L90,LEFT(L90,SEARCH(",",L90)),""),SEARCH(",",SUBSTITUTE(L90,LEFT(L90,SEARCH(",",L90)),""))),""))),""))))),""),")",""),VLOOKUP(L90,Breachs!B:D,3,FALSE))))</f>
        <v/>
      </c>
      <c r="R90" s="108" t="str">
        <f>IF(G90=5,IF(ISNUMBER(FIND(")",M90)),"20"&amp;SUBSTITUTE(SUBSTITUTE(LEFT(SUBSTITUTE(SUBSTITUTE(SUBSTITUTE(S90,LEFT(S90,SEARCH(",",S90)),""),LEFT(SUBSTITUTE(S90,LEFT(S90,SEARCH(",",S90)),""),SEARCH(",",SUBSTITUTE(S90,LEFT(S90,SEARCH(",",S90)),""))),""),LEFT(SUBSTITUTE(SUBSTITUTE(S90,LEFT(S90,SEARCH(",",S90)),""),LEFT(SUBSTITUTE(S90,LEFT(S90,SEARCH(",",S90)),""),SEARCH(",",SUBSTITUTE(S90,LEFT(S90,SEARCH(",",S90)),""))),""),SEARCH(",",SUBSTITUTE(SUBSTITUTE(S90,LEFT(S90,SEARCH(",",S90)),""),LEFT(SUBSTITUTE(S90,LEFT(S90,SEARCH(",",S90)),""),SEARCH(",",SUBSTITUTE(S90,LEFT(S90,SEARCH(",",S90)),""))),""))),""),SEARCH(")",SUBSTITUTE(SUBSTITUTE(SUBSTITUTE(S90,LEFT(S90,SEARCH(",",S90)),""),LEFT(SUBSTITUTE(S90,LEFT(S90,SEARCH(",",S90)),""),SEARCH(",",SUBSTITUTE(S90,LEFT(S90,SEARCH(",",S90)),""))),""),LEFT(SUBSTITUTE(SUBSTITUTE(S90,LEFT(S90,SEARCH(",",S90)),""),LEFT(SUBSTITUTE(S90,LEFT(S90,SEARCH(",",S90)),""),SEARCH(",",SUBSTITUTE(S90,LEFT(S90,SEARCH(",",S90)),""))),""),SEARCH(",",SUBSTITUTE(SUBSTITUTE(S90,LEFT(S90,SEARCH(",",S90)),""),LEFT(SUBSTITUTE(S90,LEFT(S90,SEARCH(",",S90)),""),SEARCH(",",SUBSTITUTE(S90,LEFT(S90,SEARCH(",",S90)),""))),""))),""))),LEFT(LEFT(SUBSTITUTE(SUBSTITUTE(SUBSTITUTE(S90,LEFT(S90,SEARCH(",",S90)),""),LEFT(SUBSTITUTE(S90,LEFT(S90,SEARCH(",",S90)),""),SEARCH(",",SUBSTITUTE(S90,LEFT(S90,SEARCH(",",S90)),""))),""),LEFT(SUBSTITUTE(SUBSTITUTE(S90,LEFT(S90,SEARCH(",",S90)),""),LEFT(SUBSTITUTE(S90,LEFT(S90,SEARCH(",",S90)),""),SEARCH(",",SUBSTITUTE(S90,LEFT(S90,SEARCH(",",S90)),""))),""),SEARCH(",",SUBSTITUTE(SUBSTITUTE(S90,LEFT(S90,SEARCH(",",S90)),""),LEFT(SUBSTITUTE(S90,LEFT(S90,SEARCH(",",S90)),""),SEARCH(",",SUBSTITUTE(S90,LEFT(S90,SEARCH(",",S90)),""))),""))),""),SEARCH(")",SUBSTITUTE(SUBSTITUTE(SUBSTITUTE(S90,LEFT(S90,SEARCH(",",S90)),""),LEFT(SUBSTITUTE(S90,LEFT(S90,SEARCH(",",S90)),""),SEARCH(",",SUBSTITUTE(S90,LEFT(S90,SEARCH(",",S90)),""))),""),LEFT(SUBSTITUTE(SUBSTITUTE(S90,LEFT(S90,SEARCH(",",S90)),""),LEFT(SUBSTITUTE(S90,LEFT(S90,SEARCH(",",S90)),""),SEARCH(",",SUBSTITUTE(S90,LEFT(S90,SEARCH(",",S90)),""))),""),SEARCH(",",SUBSTITUTE(SUBSTITUTE(S90,LEFT(S90,SEARCH(",",S90)),""),LEFT(SUBSTITUTE(S90,LEFT(S90,SEARCH(",",S90)),""),SEARCH(",",SUBSTITUTE(S90,LEFT(S90,SEARCH(",",S90)),""))),""))),""))),SEARCH("'",LEFT(SUBSTITUTE(SUBSTITUTE(SUBSTITUTE(S90,LEFT(S90,SEARCH(",",S90)),""),LEFT(SUBSTITUTE(S90,LEFT(S90,SEARCH(",",S90)),""),SEARCH(",",SUBSTITUTE(S90,LEFT(S90,SEARCH(",",S90)),""))),""),LEFT(SUBSTITUTE(SUBSTITUTE(S90,LEFT(S90,SEARCH(",",S90)),""),LEFT(SUBSTITUTE(S90,LEFT(S90,SEARCH(",",S90)),""),SEARCH(",",SUBSTITUTE(S90,LEFT(S90,SEARCH(",",S90)),""))),""),SEARCH(",",SUBSTITUTE(SUBSTITUTE(S90,LEFT(S90,SEARCH(",",S90)),""),LEFT(SUBSTITUTE(S90,LEFT(S90,SEARCH(",",S90)),""),SEARCH(",",SUBSTITUTE(S90,LEFT(S90,SEARCH(",",S90)),""))),""))),""),SEARCH(")",SUBSTITUTE(SUBSTITUTE(SUBSTITUTE(S90,LEFT(S90,SEARCH(",",S90)),""),LEFT(SUBSTITUTE(S90,LEFT(S90,SEARCH(",",S90)),""),SEARCH(",",SUBSTITUTE(S90,LEFT(S90,SEARCH(",",S90)),""))),""),LEFT(SUBSTITUTE(SUBSTITUTE(S90,LEFT(S90,SEARCH(",",S90)),""),LEFT(SUBSTITUTE(S90,LEFT(S90,SEARCH(",",S90)),""),SEARCH(",",SUBSTITUTE(S90,LEFT(S90,SEARCH(",",S90)),""))),""),SEARCH(",",SUBSTITUTE(SUBSTITUTE(S90,LEFT(S90,SEARCH(",",S90)),""),LEFT(SUBSTITUTE(S90,LEFT(S90,SEARCH(",",S90)),""),SEARCH(",",SUBSTITUTE(S90,LEFT(S90,SEARCH(",",S90)),""))),""))),""))))),""),")",""),VLOOKUP(M90,Breachs!B:D,3,FALSE)),"")</f>
        <v/>
      </c>
      <c r="S90" s="108" t="e">
        <f t="shared" si="22"/>
        <v>#VALUE!</v>
      </c>
      <c r="T90" s="108" t="str">
        <f>IF(F90="","",IF(ISNUMBER(FIND("'",I90)),VLOOKUP(SUBSTITUTE(RIGHT(LEFT(I90,SEARCH("'",I90)),5)," '",""),Breachs!P:Q,2,FALSE),VLOOKUP(I90,Breachs!B:D,2,FALSE)))</f>
        <v>Outubro</v>
      </c>
      <c r="U90" s="108" t="str">
        <f>IF(G90&lt;2,"",IF(ISNUMBER(FIND("'",J90)),VLOOKUP(SUBSTITUTE(RIGHT(LEFT(J90,SEARCH("'",J90)),5)," '",""),Breachs!P:Q,2,FALSE),VLOOKUP(J90,Breachs!B:D,2,FALSE)))</f>
        <v/>
      </c>
      <c r="V90" s="107" t="str">
        <f>IF(G90&lt;3,"",IF(ISNUMBER(FIND("'",K90)),VLOOKUP(SUBSTITUTE(RIGHT(LEFT(K90,SEARCH("'",K90)),5)," '",""),Breachs!P:Q,2,FALSE),VLOOKUP(K90,Breachs!B:D,2,FALSE)))</f>
        <v/>
      </c>
      <c r="W90" s="107" t="str">
        <f>IF(G90&lt;4,"",IF(ISNUMBER(FIND("'",L90)),VLOOKUP(SUBSTITUTE(RIGHT(LEFT(L90,SEARCH("'",L90)),5)," '",""),Breachs!P:Q,2,FALSE),VLOOKUP(L90,Breachs!B:D,2,FALSE)))</f>
        <v/>
      </c>
      <c r="X90" s="107" t="str">
        <f>IF(G90&lt;5,"",IF(ISNUMBER(FIND("'",M90)),VLOOKUP(SUBSTITUTE(RIGHT(LEFT(M90,SEARCH("'",M90)),5)," '",""),Breachs!P:Q,2,FALSE),VLOOKUP(M90,Breachs!B:D,2,FALSE)))</f>
        <v/>
      </c>
      <c r="Y90" s="34" t="str">
        <f>IFERROR(VLOOKUP(B90,BGU!A:B,2),"")</f>
        <v>MARCELO PIRES SALDANHA</v>
      </c>
      <c r="Z90" s="34" t="str">
        <f>TEXT(IFERROR(VLOOKUP(B90,BGU!A:C,3),""),"0000-000-000-0000")</f>
        <v>0010-058-071-1800</v>
      </c>
      <c r="AA90" s="34" t="str">
        <f t="shared" si="23"/>
        <v>0010</v>
      </c>
      <c r="AB90" s="34" t="str">
        <f>IFERROR(VLOOKUP(B90,BGU!A:F,6),"")</f>
        <v>00011</v>
      </c>
      <c r="AC90" s="34" t="str">
        <f>IFERROR(VLOOKUP(B90,BGU!A:G,7),"")</f>
        <v>ANALISTA</v>
      </c>
      <c r="AD90" s="34" t="str">
        <f t="shared" si="24"/>
        <v>058</v>
      </c>
    </row>
    <row r="91" spans="1:30" ht="15" customHeight="1" x14ac:dyDescent="0.25">
      <c r="A91" s="33" t="s">
        <v>333</v>
      </c>
      <c r="B91" s="34" t="s">
        <v>253</v>
      </c>
      <c r="C91" s="33" t="s">
        <v>80</v>
      </c>
      <c r="D91" s="34"/>
      <c r="E91" s="34"/>
      <c r="F91" s="33" t="s">
        <v>3</v>
      </c>
      <c r="G91" s="31">
        <f t="shared" si="18"/>
        <v>1</v>
      </c>
      <c r="H91" s="31" t="b">
        <f t="shared" si="25"/>
        <v>0</v>
      </c>
      <c r="I91" s="105" t="str">
        <f t="shared" si="26"/>
        <v>LinkedIn</v>
      </c>
      <c r="J91" s="105" t="str">
        <f t="shared" si="27"/>
        <v/>
      </c>
      <c r="K91" s="106" t="str">
        <f t="shared" si="19"/>
        <v/>
      </c>
      <c r="L91" s="106" t="str">
        <f t="shared" si="20"/>
        <v/>
      </c>
      <c r="M91" s="105" t="str">
        <f t="shared" si="21"/>
        <v/>
      </c>
      <c r="N91" s="107">
        <f>IF(F91="","",IF(ISNUMBER(FIND(")",I91)),"20"&amp;SUBSTITUTE(RIGHT(SUBSTITUTE(LEFT(F91,SEARCH(")",F91)),LEFT(LEFT(F91,SEARCH(")",F91)),SEARCH("(",LEFT(F91,SEARCH(")",F91)))),""),3),")",""),VLOOKUP(I91,Breachs!B:D,3,FALSE)))</f>
        <v>2016</v>
      </c>
      <c r="O91" s="108" t="str">
        <f>IF(G91&lt;2,"",IF(G91&gt;2,IF(ISNUMBER(FIND(")",J91)),"20"&amp;SUBSTITUTE(SUBSTITUTE(LEFT(LEFT(SUBSTITUTE(F91,LEFT(F91,SEARCH(",",F91)),""),SEARCH(",",SUBSTITUTE(F91,LEFT(F91,SEARCH(",",F91)),""))),SEARCH(")",LEFT(SUBSTITUTE(F91,LEFT(F91,SEARCH(",",F91)),""),SEARCH(",",SUBSTITUTE(F91,LEFT(F91,SEARCH(",",F91)),""))))),LEFT(LEFT(LEFT(SUBSTITUTE(F91,LEFT(F91,SEARCH(",",F91)),""),SEARCH(",",SUBSTITUTE(F91,LEFT(F91,SEARCH(",",F91)),""))),SEARCH(")",LEFT(SUBSTITUTE(F91,LEFT(F91,SEARCH(",",F91)),""),SEARCH(",",SUBSTITUTE(F91,LEFT(F91,SEARCH(",",F91)),""))))),SEARCH("'",LEFT(LEFT(SUBSTITUTE(F91,LEFT(F91,SEARCH(",",F91)),""),SEARCH(",",SUBSTITUTE(F91,LEFT(F91,SEARCH(",",F91)),""))),SEARCH(")",LEFT(SUBSTITUTE(F91,LEFT(F91,SEARCH(",",F91)),""),SEARCH(",",SUBSTITUTE(F91,LEFT(F91,SEARCH(",",F91)),""))))))),""),")",""),VLOOKUP(J91,Breachs!B:D,3,FALSE)),IF(ISNUMBER(FIND(")",J91)),"20"&amp;SUBSTITUTE(LEFT(SUBSTITUTE(SUBSTITUTE(F91,LEFT(F91,SEARCH(",",F91)),""),LEFT(SUBSTITUTE(F91,LEFT(F91,SEARCH(",",F91)),""),SEARCH("'",SUBSTITUTE(F91,LEFT(F91,SEARCH(",",F91)),""))),""),SEARCH(")",SUBSTITUTE(SUBSTITUTE(F91,LEFT(F91,SEARCH(",",F91)),""),LEFT(SUBSTITUTE(F91,LEFT(F91,SEARCH(",",F91)),""),SEARCH("'",SUBSTITUTE(F91,LEFT(F91,SEARCH(",",F91)),""))),""))),")",""),VLOOKUP(J91,Breachs!B:D,3,FALSE))))</f>
        <v/>
      </c>
      <c r="P91" s="108" t="str">
        <f>IF(G91&lt;3,"",IF(G91&gt;3,IF(ISNUMBER(FIND(")",K91)),"20"&amp;SUBSTITUTE(SUBSTITUTE(LEFT(LEFT(SUBSTITUTE(SUBSTITUTE(F91,LEFT(F91,SEARCH(",",F91)),""),LEFT(SUBSTITUTE(F91,LEFT(F91,SEARCH(",",F91)),""),SEARCH(",",SUBSTITUTE(F91,LEFT(F91,SEARCH(",",F91)),""))),""),SEARCH(",",SUBSTITUTE(SUBSTITUTE(F91,LEFT(F91,SEARCH(",",F91)),""),LEFT(SUBSTITUTE(F91,LEFT(F91,SEARCH(",",F91)),""),SEARCH(",",SUBSTITUTE(F91,LEFT(F91,SEARCH(",",F91)),""))),""))),SEARCH(")",LEFT(SUBSTITUTE(SUBSTITUTE(F91,LEFT(F91,SEARCH(",",F91)),""),LEFT(SUBSTITUTE(F91,LEFT(F91,SEARCH(",",F91)),""),SEARCH(",",SUBSTITUTE(F91,LEFT(F91,SEARCH(",",F91)),""))),""),SEARCH(",",SUBSTITUTE(SUBSTITUTE(F91,LEFT(F91,SEARCH(",",F91)),""),LEFT(SUBSTITUTE(F91,LEFT(F91,SEARCH(",",F91)),""),SEARCH(",",SUBSTITUTE(F91,LEFT(F91,SEARCH(",",F91)),""))),""))))),LEFT(LEFT(LEFT(SUBSTITUTE(SUBSTITUTE(F91,LEFT(F91,SEARCH(",",F91)),""),LEFT(SUBSTITUTE(F91,LEFT(F91,SEARCH(",",F91)),""),SEARCH(",",SUBSTITUTE(F91,LEFT(F91,SEARCH(",",F91)),""))),""),SEARCH(",",SUBSTITUTE(SUBSTITUTE(F91,LEFT(F91,SEARCH(",",F91)),""),LEFT(SUBSTITUTE(F91,LEFT(F91,SEARCH(",",F91)),""),SEARCH(",",SUBSTITUTE(F91,LEFT(F91,SEARCH(",",F91)),""))),""))),SEARCH(")",LEFT(SUBSTITUTE(SUBSTITUTE(F91,LEFT(F91,SEARCH(",",F91)),""),LEFT(SUBSTITUTE(F91,LEFT(F91,SEARCH(",",F91)),""),SEARCH(",",SUBSTITUTE(F91,LEFT(F91,SEARCH(",",F91)),""))),""),SEARCH(",",SUBSTITUTE(SUBSTITUTE(F91,LEFT(F91,SEARCH(",",F91)),""),LEFT(SUBSTITUTE(F91,LEFT(F91,SEARCH(",",F91)),""),SEARCH(",",SUBSTITUTE(F91,LEFT(F91,SEARCH(",",F91)),""))),""))))),SEARCH("'",LEFT(LEFT(SUBSTITUTE(SUBSTITUTE(F91,LEFT(F91,SEARCH(",",F91)),""),LEFT(SUBSTITUTE(F91,LEFT(F91,SEARCH(",",F91)),""),SEARCH(",",SUBSTITUTE(F91,LEFT(F91,SEARCH(",",F91)),""))),""),SEARCH(",",SUBSTITUTE(SUBSTITUTE(F91,LEFT(F91,SEARCH(",",F91)),""),LEFT(SUBSTITUTE(F91,LEFT(F91,SEARCH(",",F91)),""),SEARCH(",",SUBSTITUTE(F91,LEFT(F91,SEARCH(",",F91)),""))),""))),SEARCH(")",LEFT(SUBSTITUTE(SUBSTITUTE(F91,LEFT(F91,SEARCH(",",F91)),""),LEFT(SUBSTITUTE(F91,LEFT(F91,SEARCH(",",F91)),""),SEARCH(",",SUBSTITUTE(F91,LEFT(F91,SEARCH(",",F91)),""))),""),SEARCH(",",SUBSTITUTE(SUBSTITUTE(F91,LEFT(F91,SEARCH(",",F91)),""),LEFT(SUBSTITUTE(F91,LEFT(F91,SEARCH(",",F91)),""),SEARCH(",",SUBSTITUTE(F91,LEFT(F91,SEARCH(",",F91)),""))),""))))))),""),")",""),VLOOKUP(K91,Breachs!B:D,3,FALSE)),IF(ISNUMBER(FIND(")",K91)),"20"&amp;SUBSTITUTE(SUBSTITUTE(LEFT(SUBSTITUTE(SUBSTITUTE(F91,LEFT(F91,SEARCH(",",F91)),""),LEFT(SUBSTITUTE(F91,LEFT(F91,SEARCH(",",F91)),""),SEARCH(",",SUBSTITUTE(F91,LEFT(F91,SEARCH(",",F91)),""))),""),SEARCH(")",SUBSTITUTE(SUBSTITUTE(F91,LEFT(F91,SEARCH(",",F91)),""),LEFT(SUBSTITUTE(F91,LEFT(F91,SEARCH(",",F91)),""),SEARCH(",",SUBSTITUTE(F91,LEFT(F91,SEARCH(",",F91)),""))),""))),LEFT(LEFT(SUBSTITUTE(SUBSTITUTE(F91,LEFT(F91,SEARCH(",",F91)),""),LEFT(SUBSTITUTE(F91,LEFT(F91,SEARCH(",",F91)),""),SEARCH(",",SUBSTITUTE(F91,LEFT(F91,SEARCH(",",F91)),""))),""),SEARCH(")",SUBSTITUTE(SUBSTITUTE(F91,LEFT(F91,SEARCH(",",F91)),""),LEFT(SUBSTITUTE(F91,LEFT(F91,SEARCH(",",F91)),""),SEARCH(",",SUBSTITUTE(F91,LEFT(F91,SEARCH(",",F91)),""))),""))),SEARCH("'",LEFT(SUBSTITUTE(SUBSTITUTE(F91,LEFT(F91,SEARCH(",",F91)),""),LEFT(SUBSTITUTE(F91,LEFT(F91,SEARCH(",",F91)),""),SEARCH(",",SUBSTITUTE(F91,LEFT(F91,SEARCH(",",F91)),""))),""),SEARCH(")",SUBSTITUTE(SUBSTITUTE(F91,LEFT(F91,SEARCH(",",F91)),""),LEFT(SUBSTITUTE(F91,LEFT(F91,SEARCH(",",F91)),""),SEARCH(",",SUBSTITUTE(F91,LEFT(F91,SEARCH(",",F91)),""))),""))))),""),")",""),VLOOKUP(K91,Breachs!B:D,3,FALSE))))</f>
        <v/>
      </c>
      <c r="Q91" s="108" t="str">
        <f>IF(G91&lt;4,"",IF(G91&gt;4,IF(ISNUMBER(FIND(")",L91)),"20"&amp;SUBSTITUTE(SUBSTITUTE(LEFT(SUBSTITUTE(SUBSTITUTE(SUBSTITUTE(L91,LEFT(L91,SEARCH(",",L91)),""),LEFT(SUBSTITUTE(L91,LEFT(L91,SEARCH(",",L91)),""),SEARCH(",",SUBSTITUTE(L91,LEFT(L91,SEARCH(",",L91)),""))),""),LEFT(SUBSTITUTE(SUBSTITUTE(L91,LEFT(L91,SEARCH(",",L91)),""),LEFT(SUBSTITUTE(L91,LEFT(L91,SEARCH(",",L91)),""),SEARCH(",",SUBSTITUTE(L91,LEFT(L91,SEARCH(",",L91)),""))),""),SEARCH(",",SUBSTITUTE(SUBSTITUTE(L91,LEFT(L91,SEARCH(",",L91)),""),LEFT(SUBSTITUTE(L91,LEFT(L91,SEARCH(",",L91)),""),SEARCH(",",SUBSTITUTE(L91,LEFT(L91,SEARCH(",",L91)),""))),""))),""),SEARCH(")",SUBSTITUTE(SUBSTITUTE(SUBSTITUTE(L91,LEFT(L91,SEARCH(",",L91)),""),LEFT(SUBSTITUTE(L91,LEFT(L91,SEARCH(",",L91)),""),SEARCH(",",SUBSTITUTE(L91,LEFT(L91,SEARCH(",",L91)),""))),""),LEFT(SUBSTITUTE(SUBSTITUTE(L91,LEFT(L91,SEARCH(",",L91)),""),LEFT(SUBSTITUTE(L91,LEFT(L91,SEARCH(",",L91)),""),SEARCH(",",SUBSTITUTE(L91,LEFT(L91,SEARCH(",",L91)),""))),""),SEARCH(",",SUBSTITUTE(SUBSTITUTE(L91,LEFT(L91,SEARCH(",",L91)),""),LEFT(SUBSTITUTE(L91,LEFT(L91,SEARCH(",",L91)),""),SEARCH(",",SUBSTITUTE(L91,LEFT(L91,SEARCH(",",L91)),""))),""))),""))),LEFT(LEFT(SUBSTITUTE(SUBSTITUTE(SUBSTITUTE(L91,LEFT(L91,SEARCH(",",L91)),""),LEFT(SUBSTITUTE(L91,LEFT(L91,SEARCH(",",L91)),""),SEARCH(",",SUBSTITUTE(L91,LEFT(L91,SEARCH(",",L91)),""))),""),LEFT(SUBSTITUTE(SUBSTITUTE(L91,LEFT(L91,SEARCH(",",L91)),""),LEFT(SUBSTITUTE(L91,LEFT(L91,SEARCH(",",L91)),""),SEARCH(",",SUBSTITUTE(L91,LEFT(L91,SEARCH(",",L91)),""))),""),SEARCH(",",SUBSTITUTE(SUBSTITUTE(L91,LEFT(L91,SEARCH(",",L91)),""),LEFT(SUBSTITUTE(L91,LEFT(L91,SEARCH(",",L91)),""),SEARCH(",",SUBSTITUTE(L91,LEFT(L91,SEARCH(",",L91)),""))),""))),""),SEARCH(")",SUBSTITUTE(SUBSTITUTE(SUBSTITUTE(L91,LEFT(L91,SEARCH(",",L91)),""),LEFT(SUBSTITUTE(L91,LEFT(L91,SEARCH(",",L91)),""),SEARCH(",",SUBSTITUTE(L91,LEFT(L91,SEARCH(",",L91)),""))),""),LEFT(SUBSTITUTE(SUBSTITUTE(L91,LEFT(L91,SEARCH(",",L91)),""),LEFT(SUBSTITUTE(L91,LEFT(L91,SEARCH(",",L91)),""),SEARCH(",",SUBSTITUTE(L91,LEFT(L91,SEARCH(",",L91)),""))),""),SEARCH(",",SUBSTITUTE(SUBSTITUTE(L91,LEFT(L91,SEARCH(",",L91)),""),LEFT(SUBSTITUTE(L91,LEFT(L91,SEARCH(",",L91)),""),SEARCH(",",SUBSTITUTE(L91,LEFT(L91,SEARCH(",",L91)),""))),""))),""))),SEARCH("'",LEFT(SUBSTITUTE(SUBSTITUTE(SUBSTITUTE(L91,LEFT(L91,SEARCH(",",L91)),""),LEFT(SUBSTITUTE(L91,LEFT(L91,SEARCH(",",L91)),""),SEARCH(",",SUBSTITUTE(L91,LEFT(L91,SEARCH(",",L91)),""))),""),LEFT(SUBSTITUTE(SUBSTITUTE(L91,LEFT(L91,SEARCH(",",L91)),""),LEFT(SUBSTITUTE(L91,LEFT(L91,SEARCH(",",L91)),""),SEARCH(",",SUBSTITUTE(L91,LEFT(L91,SEARCH(",",L91)),""))),""),SEARCH(",",SUBSTITUTE(SUBSTITUTE(L91,LEFT(L91,SEARCH(",",L91)),""),LEFT(SUBSTITUTE(L91,LEFT(L91,SEARCH(",",L91)),""),SEARCH(",",SUBSTITUTE(L91,LEFT(L91,SEARCH(",",L91)),""))),""))),""),SEARCH(")",SUBSTITUTE(SUBSTITUTE(SUBSTITUTE(L91,LEFT(L91,SEARCH(",",L91)),""),LEFT(SUBSTITUTE(L91,LEFT(L91,SEARCH(",",L91)),""),SEARCH(",",SUBSTITUTE(L91,LEFT(L91,SEARCH(",",L91)),""))),""),LEFT(SUBSTITUTE(SUBSTITUTE(L91,LEFT(L91,SEARCH(",",L91)),""),LEFT(SUBSTITUTE(L91,LEFT(L91,SEARCH(",",L91)),""),SEARCH(",",SUBSTITUTE(L91,LEFT(L91,SEARCH(",",L91)),""))),""),SEARCH(",",SUBSTITUTE(SUBSTITUTE(L91,LEFT(L91,SEARCH(",",L91)),""),LEFT(SUBSTITUTE(L91,LEFT(L91,SEARCH(",",L91)),""),SEARCH(",",SUBSTITUTE(L91,LEFT(L91,SEARCH(",",L91)),""))),""))),""))))),""),")",""),VLOOKUP(L91,Breachs!B:D,3,FALSE)),IF(ISNUMBER(FIND(")",L91)),"20"&amp;SUBSTITUTE(SUBSTITUTE(LEFT(SUBSTITUTE(SUBSTITUTE(SUBSTITUTE(L91,LEFT(L91,SEARCH(",",L91)),""),LEFT(SUBSTITUTE(L91,LEFT(L91,SEARCH(",",L91)),""),SEARCH(",",SUBSTITUTE(L91,LEFT(L91,SEARCH(",",L91)),""))),""),LEFT(SUBSTITUTE(SUBSTITUTE(L91,LEFT(L91,SEARCH(",",L91)),""),LEFT(SUBSTITUTE(L91,LEFT(L91,SEARCH(",",L91)),""),SEARCH(",",SUBSTITUTE(L91,LEFT(L91,SEARCH(",",L91)),""))),""),SEARCH(",",SUBSTITUTE(SUBSTITUTE(L91,LEFT(L91,SEARCH(",",L91)),""),LEFT(SUBSTITUTE(L91,LEFT(L91,SEARCH(",",L91)),""),SEARCH(",",SUBSTITUTE(L91,LEFT(L91,SEARCH(",",L91)),""))),""))),""),SEARCH(")",SUBSTITUTE(SUBSTITUTE(SUBSTITUTE(L91,LEFT(L91,SEARCH(",",L91)),""),LEFT(SUBSTITUTE(L91,LEFT(L91,SEARCH(",",L91)),""),SEARCH(",",SUBSTITUTE(L91,LEFT(L91,SEARCH(",",L91)),""))),""),LEFT(SUBSTITUTE(SUBSTITUTE(L91,LEFT(L91,SEARCH(",",L91)),""),LEFT(SUBSTITUTE(L91,LEFT(L91,SEARCH(",",L91)),""),SEARCH(",",SUBSTITUTE(L91,LEFT(L91,SEARCH(",",L91)),""))),""),SEARCH(",",SUBSTITUTE(SUBSTITUTE(L91,LEFT(L91,SEARCH(",",L91)),""),LEFT(SUBSTITUTE(L91,LEFT(L91,SEARCH(",",L91)),""),SEARCH(",",SUBSTITUTE(L91,LEFT(L91,SEARCH(",",L91)),""))),""))),""))),LEFT(LEFT(SUBSTITUTE(SUBSTITUTE(SUBSTITUTE(L91,LEFT(L91,SEARCH(",",L91)),""),LEFT(SUBSTITUTE(L91,LEFT(L91,SEARCH(",",L91)),""),SEARCH(",",SUBSTITUTE(L91,LEFT(L91,SEARCH(",",L91)),""))),""),LEFT(SUBSTITUTE(SUBSTITUTE(L91,LEFT(L91,SEARCH(",",L91)),""),LEFT(SUBSTITUTE(L91,LEFT(L91,SEARCH(",",L91)),""),SEARCH(",",SUBSTITUTE(L91,LEFT(L91,SEARCH(",",L91)),""))),""),SEARCH(",",SUBSTITUTE(SUBSTITUTE(L91,LEFT(L91,SEARCH(",",L91)),""),LEFT(SUBSTITUTE(L91,LEFT(L91,SEARCH(",",L91)),""),SEARCH(",",SUBSTITUTE(L91,LEFT(L91,SEARCH(",",L91)),""))),""))),""),SEARCH(")",SUBSTITUTE(SUBSTITUTE(SUBSTITUTE(L91,LEFT(L91,SEARCH(",",L91)),""),LEFT(SUBSTITUTE(L91,LEFT(L91,SEARCH(",",L91)),""),SEARCH(",",SUBSTITUTE(L91,LEFT(L91,SEARCH(",",L91)),""))),""),LEFT(SUBSTITUTE(SUBSTITUTE(L91,LEFT(L91,SEARCH(",",L91)),""),LEFT(SUBSTITUTE(L91,LEFT(L91,SEARCH(",",L91)),""),SEARCH(",",SUBSTITUTE(L91,LEFT(L91,SEARCH(",",L91)),""))),""),SEARCH(",",SUBSTITUTE(SUBSTITUTE(L91,LEFT(L91,SEARCH(",",L91)),""),LEFT(SUBSTITUTE(L91,LEFT(L91,SEARCH(",",L91)),""),SEARCH(",",SUBSTITUTE(L91,LEFT(L91,SEARCH(",",L91)),""))),""))),""))),SEARCH("'",LEFT(SUBSTITUTE(SUBSTITUTE(SUBSTITUTE(L91,LEFT(L91,SEARCH(",",L91)),""),LEFT(SUBSTITUTE(L91,LEFT(L91,SEARCH(",",L91)),""),SEARCH(",",SUBSTITUTE(L91,LEFT(L91,SEARCH(",",L91)),""))),""),LEFT(SUBSTITUTE(SUBSTITUTE(L91,LEFT(L91,SEARCH(",",L91)),""),LEFT(SUBSTITUTE(L91,LEFT(L91,SEARCH(",",L91)),""),SEARCH(",",SUBSTITUTE(L91,LEFT(L91,SEARCH(",",L91)),""))),""),SEARCH(",",SUBSTITUTE(SUBSTITUTE(L91,LEFT(L91,SEARCH(",",L91)),""),LEFT(SUBSTITUTE(L91,LEFT(L91,SEARCH(",",L91)),""),SEARCH(",",SUBSTITUTE(L91,LEFT(L91,SEARCH(",",L91)),""))),""))),""),SEARCH(")",SUBSTITUTE(SUBSTITUTE(SUBSTITUTE(L91,LEFT(L91,SEARCH(",",L91)),""),LEFT(SUBSTITUTE(L91,LEFT(L91,SEARCH(",",L91)),""),SEARCH(",",SUBSTITUTE(L91,LEFT(L91,SEARCH(",",L91)),""))),""),LEFT(SUBSTITUTE(SUBSTITUTE(L91,LEFT(L91,SEARCH(",",L91)),""),LEFT(SUBSTITUTE(L91,LEFT(L91,SEARCH(",",L91)),""),SEARCH(",",SUBSTITUTE(L91,LEFT(L91,SEARCH(",",L91)),""))),""),SEARCH(",",SUBSTITUTE(SUBSTITUTE(L91,LEFT(L91,SEARCH(",",L91)),""),LEFT(SUBSTITUTE(L91,LEFT(L91,SEARCH(",",L91)),""),SEARCH(",",SUBSTITUTE(L91,LEFT(L91,SEARCH(",",L91)),""))),""))),""))))),""),")",""),VLOOKUP(L91,Breachs!B:D,3,FALSE))))</f>
        <v/>
      </c>
      <c r="R91" s="108" t="str">
        <f>IF(G91=5,IF(ISNUMBER(FIND(")",M91)),"20"&amp;SUBSTITUTE(SUBSTITUTE(LEFT(SUBSTITUTE(SUBSTITUTE(SUBSTITUTE(S91,LEFT(S91,SEARCH(",",S91)),""),LEFT(SUBSTITUTE(S91,LEFT(S91,SEARCH(",",S91)),""),SEARCH(",",SUBSTITUTE(S91,LEFT(S91,SEARCH(",",S91)),""))),""),LEFT(SUBSTITUTE(SUBSTITUTE(S91,LEFT(S91,SEARCH(",",S91)),""),LEFT(SUBSTITUTE(S91,LEFT(S91,SEARCH(",",S91)),""),SEARCH(",",SUBSTITUTE(S91,LEFT(S91,SEARCH(",",S91)),""))),""),SEARCH(",",SUBSTITUTE(SUBSTITUTE(S91,LEFT(S91,SEARCH(",",S91)),""),LEFT(SUBSTITUTE(S91,LEFT(S91,SEARCH(",",S91)),""),SEARCH(",",SUBSTITUTE(S91,LEFT(S91,SEARCH(",",S91)),""))),""))),""),SEARCH(")",SUBSTITUTE(SUBSTITUTE(SUBSTITUTE(S91,LEFT(S91,SEARCH(",",S91)),""),LEFT(SUBSTITUTE(S91,LEFT(S91,SEARCH(",",S91)),""),SEARCH(",",SUBSTITUTE(S91,LEFT(S91,SEARCH(",",S91)),""))),""),LEFT(SUBSTITUTE(SUBSTITUTE(S91,LEFT(S91,SEARCH(",",S91)),""),LEFT(SUBSTITUTE(S91,LEFT(S91,SEARCH(",",S91)),""),SEARCH(",",SUBSTITUTE(S91,LEFT(S91,SEARCH(",",S91)),""))),""),SEARCH(",",SUBSTITUTE(SUBSTITUTE(S91,LEFT(S91,SEARCH(",",S91)),""),LEFT(SUBSTITUTE(S91,LEFT(S91,SEARCH(",",S91)),""),SEARCH(",",SUBSTITUTE(S91,LEFT(S91,SEARCH(",",S91)),""))),""))),""))),LEFT(LEFT(SUBSTITUTE(SUBSTITUTE(SUBSTITUTE(S91,LEFT(S91,SEARCH(",",S91)),""),LEFT(SUBSTITUTE(S91,LEFT(S91,SEARCH(",",S91)),""),SEARCH(",",SUBSTITUTE(S91,LEFT(S91,SEARCH(",",S91)),""))),""),LEFT(SUBSTITUTE(SUBSTITUTE(S91,LEFT(S91,SEARCH(",",S91)),""),LEFT(SUBSTITUTE(S91,LEFT(S91,SEARCH(",",S91)),""),SEARCH(",",SUBSTITUTE(S91,LEFT(S91,SEARCH(",",S91)),""))),""),SEARCH(",",SUBSTITUTE(SUBSTITUTE(S91,LEFT(S91,SEARCH(",",S91)),""),LEFT(SUBSTITUTE(S91,LEFT(S91,SEARCH(",",S91)),""),SEARCH(",",SUBSTITUTE(S91,LEFT(S91,SEARCH(",",S91)),""))),""))),""),SEARCH(")",SUBSTITUTE(SUBSTITUTE(SUBSTITUTE(S91,LEFT(S91,SEARCH(",",S91)),""),LEFT(SUBSTITUTE(S91,LEFT(S91,SEARCH(",",S91)),""),SEARCH(",",SUBSTITUTE(S91,LEFT(S91,SEARCH(",",S91)),""))),""),LEFT(SUBSTITUTE(SUBSTITUTE(S91,LEFT(S91,SEARCH(",",S91)),""),LEFT(SUBSTITUTE(S91,LEFT(S91,SEARCH(",",S91)),""),SEARCH(",",SUBSTITUTE(S91,LEFT(S91,SEARCH(",",S91)),""))),""),SEARCH(",",SUBSTITUTE(SUBSTITUTE(S91,LEFT(S91,SEARCH(",",S91)),""),LEFT(SUBSTITUTE(S91,LEFT(S91,SEARCH(",",S91)),""),SEARCH(",",SUBSTITUTE(S91,LEFT(S91,SEARCH(",",S91)),""))),""))),""))),SEARCH("'",LEFT(SUBSTITUTE(SUBSTITUTE(SUBSTITUTE(S91,LEFT(S91,SEARCH(",",S91)),""),LEFT(SUBSTITUTE(S91,LEFT(S91,SEARCH(",",S91)),""),SEARCH(",",SUBSTITUTE(S91,LEFT(S91,SEARCH(",",S91)),""))),""),LEFT(SUBSTITUTE(SUBSTITUTE(S91,LEFT(S91,SEARCH(",",S91)),""),LEFT(SUBSTITUTE(S91,LEFT(S91,SEARCH(",",S91)),""),SEARCH(",",SUBSTITUTE(S91,LEFT(S91,SEARCH(",",S91)),""))),""),SEARCH(",",SUBSTITUTE(SUBSTITUTE(S91,LEFT(S91,SEARCH(",",S91)),""),LEFT(SUBSTITUTE(S91,LEFT(S91,SEARCH(",",S91)),""),SEARCH(",",SUBSTITUTE(S91,LEFT(S91,SEARCH(",",S91)),""))),""))),""),SEARCH(")",SUBSTITUTE(SUBSTITUTE(SUBSTITUTE(S91,LEFT(S91,SEARCH(",",S91)),""),LEFT(SUBSTITUTE(S91,LEFT(S91,SEARCH(",",S91)),""),SEARCH(",",SUBSTITUTE(S91,LEFT(S91,SEARCH(",",S91)),""))),""),LEFT(SUBSTITUTE(SUBSTITUTE(S91,LEFT(S91,SEARCH(",",S91)),""),LEFT(SUBSTITUTE(S91,LEFT(S91,SEARCH(",",S91)),""),SEARCH(",",SUBSTITUTE(S91,LEFT(S91,SEARCH(",",S91)),""))),""),SEARCH(",",SUBSTITUTE(SUBSTITUTE(S91,LEFT(S91,SEARCH(",",S91)),""),LEFT(SUBSTITUTE(S91,LEFT(S91,SEARCH(",",S91)),""),SEARCH(",",SUBSTITUTE(S91,LEFT(S91,SEARCH(",",S91)),""))),""))),""))))),""),")",""),VLOOKUP(M91,Breachs!B:D,3,FALSE)),"")</f>
        <v/>
      </c>
      <c r="S91" s="108" t="e">
        <f t="shared" si="22"/>
        <v>#VALUE!</v>
      </c>
      <c r="T91" s="108" t="str">
        <f>IF(F91="","",IF(ISNUMBER(FIND("'",I91)),VLOOKUP(SUBSTITUTE(RIGHT(LEFT(I91,SEARCH("'",I91)),5)," '",""),Breachs!P:Q,2,FALSE),VLOOKUP(I91,Breachs!B:D,2,FALSE)))</f>
        <v>Maio</v>
      </c>
      <c r="U91" s="108" t="str">
        <f>IF(G91&lt;2,"",IF(ISNUMBER(FIND("'",J91)),VLOOKUP(SUBSTITUTE(RIGHT(LEFT(J91,SEARCH("'",J91)),5)," '",""),Breachs!P:Q,2,FALSE),VLOOKUP(J91,Breachs!B:D,2,FALSE)))</f>
        <v/>
      </c>
      <c r="V91" s="107" t="str">
        <f>IF(G91&lt;3,"",IF(ISNUMBER(FIND("'",K91)),VLOOKUP(SUBSTITUTE(RIGHT(LEFT(K91,SEARCH("'",K91)),5)," '",""),Breachs!P:Q,2,FALSE),VLOOKUP(K91,Breachs!B:D,2,FALSE)))</f>
        <v/>
      </c>
      <c r="W91" s="107" t="str">
        <f>IF(G91&lt;4,"",IF(ISNUMBER(FIND("'",L91)),VLOOKUP(SUBSTITUTE(RIGHT(LEFT(L91,SEARCH("'",L91)),5)," '",""),Breachs!P:Q,2,FALSE),VLOOKUP(L91,Breachs!B:D,2,FALSE)))</f>
        <v/>
      </c>
      <c r="X91" s="107" t="str">
        <f>IF(G91&lt;5,"",IF(ISNUMBER(FIND("'",M91)),VLOOKUP(SUBSTITUTE(RIGHT(LEFT(M91,SEARCH("'",M91)),5)," '",""),Breachs!P:Q,2,FALSE),VLOOKUP(M91,Breachs!B:D,2,FALSE)))</f>
        <v/>
      </c>
      <c r="Y91" s="34" t="str">
        <f>IFERROR(VLOOKUP(B91,BGU!A:B,2),"")</f>
        <v>JOSSANDRA CARVALHO ROSALES</v>
      </c>
      <c r="Z91" s="34" t="str">
        <f>TEXT(IFERROR(VLOOKUP(B91,BGU!A:C,3),""),"0000-000-000-0000")</f>
        <v>0010-030-031-1400</v>
      </c>
      <c r="AA91" s="34" t="str">
        <f t="shared" si="23"/>
        <v>0010</v>
      </c>
      <c r="AB91" s="34" t="str">
        <f>IFERROR(VLOOKUP(B91,BGU!A:F,6),"")</f>
        <v>00011</v>
      </c>
      <c r="AC91" s="34" t="str">
        <f>IFERROR(VLOOKUP(B91,BGU!A:G,7),"")</f>
        <v>ANALISTA</v>
      </c>
      <c r="AD91" s="34" t="str">
        <f t="shared" si="24"/>
        <v>030</v>
      </c>
    </row>
    <row r="92" spans="1:30" ht="15" customHeight="1" x14ac:dyDescent="0.25">
      <c r="A92" s="33" t="s">
        <v>333</v>
      </c>
      <c r="B92" s="34" t="s">
        <v>276</v>
      </c>
      <c r="C92" s="33" t="s">
        <v>106</v>
      </c>
      <c r="D92" s="34"/>
      <c r="E92" s="34"/>
      <c r="F92" s="33" t="s">
        <v>3</v>
      </c>
      <c r="G92" s="31">
        <f t="shared" si="18"/>
        <v>1</v>
      </c>
      <c r="H92" s="31" t="b">
        <f t="shared" si="25"/>
        <v>0</v>
      </c>
      <c r="I92" s="105" t="str">
        <f t="shared" si="26"/>
        <v>LinkedIn</v>
      </c>
      <c r="J92" s="105" t="str">
        <f t="shared" si="27"/>
        <v/>
      </c>
      <c r="K92" s="106" t="str">
        <f t="shared" si="19"/>
        <v/>
      </c>
      <c r="L92" s="106" t="str">
        <f t="shared" si="20"/>
        <v/>
      </c>
      <c r="M92" s="105" t="str">
        <f t="shared" si="21"/>
        <v/>
      </c>
      <c r="N92" s="107">
        <f>IF(F92="","",IF(ISNUMBER(FIND(")",I92)),"20"&amp;SUBSTITUTE(RIGHT(SUBSTITUTE(LEFT(F92,SEARCH(")",F92)),LEFT(LEFT(F92,SEARCH(")",F92)),SEARCH("(",LEFT(F92,SEARCH(")",F92)))),""),3),")",""),VLOOKUP(I92,Breachs!B:D,3,FALSE)))</f>
        <v>2016</v>
      </c>
      <c r="O92" s="108" t="str">
        <f>IF(G92&lt;2,"",IF(G92&gt;2,IF(ISNUMBER(FIND(")",J92)),"20"&amp;SUBSTITUTE(SUBSTITUTE(LEFT(LEFT(SUBSTITUTE(F92,LEFT(F92,SEARCH(",",F92)),""),SEARCH(",",SUBSTITUTE(F92,LEFT(F92,SEARCH(",",F92)),""))),SEARCH(")",LEFT(SUBSTITUTE(F92,LEFT(F92,SEARCH(",",F92)),""),SEARCH(",",SUBSTITUTE(F92,LEFT(F92,SEARCH(",",F92)),""))))),LEFT(LEFT(LEFT(SUBSTITUTE(F92,LEFT(F92,SEARCH(",",F92)),""),SEARCH(",",SUBSTITUTE(F92,LEFT(F92,SEARCH(",",F92)),""))),SEARCH(")",LEFT(SUBSTITUTE(F92,LEFT(F92,SEARCH(",",F92)),""),SEARCH(",",SUBSTITUTE(F92,LEFT(F92,SEARCH(",",F92)),""))))),SEARCH("'",LEFT(LEFT(SUBSTITUTE(F92,LEFT(F92,SEARCH(",",F92)),""),SEARCH(",",SUBSTITUTE(F92,LEFT(F92,SEARCH(",",F92)),""))),SEARCH(")",LEFT(SUBSTITUTE(F92,LEFT(F92,SEARCH(",",F92)),""),SEARCH(",",SUBSTITUTE(F92,LEFT(F92,SEARCH(",",F92)),""))))))),""),")",""),VLOOKUP(J92,Breachs!B:D,3,FALSE)),IF(ISNUMBER(FIND(")",J92)),"20"&amp;SUBSTITUTE(LEFT(SUBSTITUTE(SUBSTITUTE(F92,LEFT(F92,SEARCH(",",F92)),""),LEFT(SUBSTITUTE(F92,LEFT(F92,SEARCH(",",F92)),""),SEARCH("'",SUBSTITUTE(F92,LEFT(F92,SEARCH(",",F92)),""))),""),SEARCH(")",SUBSTITUTE(SUBSTITUTE(F92,LEFT(F92,SEARCH(",",F92)),""),LEFT(SUBSTITUTE(F92,LEFT(F92,SEARCH(",",F92)),""),SEARCH("'",SUBSTITUTE(F92,LEFT(F92,SEARCH(",",F92)),""))),""))),")",""),VLOOKUP(J92,Breachs!B:D,3,FALSE))))</f>
        <v/>
      </c>
      <c r="P92" s="108" t="str">
        <f>IF(G92&lt;3,"",IF(G92&gt;3,IF(ISNUMBER(FIND(")",K92)),"20"&amp;SUBSTITUTE(SUBSTITUTE(LEFT(LEFT(SUBSTITUTE(SUBSTITUTE(F92,LEFT(F92,SEARCH(",",F92)),""),LEFT(SUBSTITUTE(F92,LEFT(F92,SEARCH(",",F92)),""),SEARCH(",",SUBSTITUTE(F92,LEFT(F92,SEARCH(",",F92)),""))),""),SEARCH(",",SUBSTITUTE(SUBSTITUTE(F92,LEFT(F92,SEARCH(",",F92)),""),LEFT(SUBSTITUTE(F92,LEFT(F92,SEARCH(",",F92)),""),SEARCH(",",SUBSTITUTE(F92,LEFT(F92,SEARCH(",",F92)),""))),""))),SEARCH(")",LEFT(SUBSTITUTE(SUBSTITUTE(F92,LEFT(F92,SEARCH(",",F92)),""),LEFT(SUBSTITUTE(F92,LEFT(F92,SEARCH(",",F92)),""),SEARCH(",",SUBSTITUTE(F92,LEFT(F92,SEARCH(",",F92)),""))),""),SEARCH(",",SUBSTITUTE(SUBSTITUTE(F92,LEFT(F92,SEARCH(",",F92)),""),LEFT(SUBSTITUTE(F92,LEFT(F92,SEARCH(",",F92)),""),SEARCH(",",SUBSTITUTE(F92,LEFT(F92,SEARCH(",",F92)),""))),""))))),LEFT(LEFT(LEFT(SUBSTITUTE(SUBSTITUTE(F92,LEFT(F92,SEARCH(",",F92)),""),LEFT(SUBSTITUTE(F92,LEFT(F92,SEARCH(",",F92)),""),SEARCH(",",SUBSTITUTE(F92,LEFT(F92,SEARCH(",",F92)),""))),""),SEARCH(",",SUBSTITUTE(SUBSTITUTE(F92,LEFT(F92,SEARCH(",",F92)),""),LEFT(SUBSTITUTE(F92,LEFT(F92,SEARCH(",",F92)),""),SEARCH(",",SUBSTITUTE(F92,LEFT(F92,SEARCH(",",F92)),""))),""))),SEARCH(")",LEFT(SUBSTITUTE(SUBSTITUTE(F92,LEFT(F92,SEARCH(",",F92)),""),LEFT(SUBSTITUTE(F92,LEFT(F92,SEARCH(",",F92)),""),SEARCH(",",SUBSTITUTE(F92,LEFT(F92,SEARCH(",",F92)),""))),""),SEARCH(",",SUBSTITUTE(SUBSTITUTE(F92,LEFT(F92,SEARCH(",",F92)),""),LEFT(SUBSTITUTE(F92,LEFT(F92,SEARCH(",",F92)),""),SEARCH(",",SUBSTITUTE(F92,LEFT(F92,SEARCH(",",F92)),""))),""))))),SEARCH("'",LEFT(LEFT(SUBSTITUTE(SUBSTITUTE(F92,LEFT(F92,SEARCH(",",F92)),""),LEFT(SUBSTITUTE(F92,LEFT(F92,SEARCH(",",F92)),""),SEARCH(",",SUBSTITUTE(F92,LEFT(F92,SEARCH(",",F92)),""))),""),SEARCH(",",SUBSTITUTE(SUBSTITUTE(F92,LEFT(F92,SEARCH(",",F92)),""),LEFT(SUBSTITUTE(F92,LEFT(F92,SEARCH(",",F92)),""),SEARCH(",",SUBSTITUTE(F92,LEFT(F92,SEARCH(",",F92)),""))),""))),SEARCH(")",LEFT(SUBSTITUTE(SUBSTITUTE(F92,LEFT(F92,SEARCH(",",F92)),""),LEFT(SUBSTITUTE(F92,LEFT(F92,SEARCH(",",F92)),""),SEARCH(",",SUBSTITUTE(F92,LEFT(F92,SEARCH(",",F92)),""))),""),SEARCH(",",SUBSTITUTE(SUBSTITUTE(F92,LEFT(F92,SEARCH(",",F92)),""),LEFT(SUBSTITUTE(F92,LEFT(F92,SEARCH(",",F92)),""),SEARCH(",",SUBSTITUTE(F92,LEFT(F92,SEARCH(",",F92)),""))),""))))))),""),")",""),VLOOKUP(K92,Breachs!B:D,3,FALSE)),IF(ISNUMBER(FIND(")",K92)),"20"&amp;SUBSTITUTE(SUBSTITUTE(LEFT(SUBSTITUTE(SUBSTITUTE(F92,LEFT(F92,SEARCH(",",F92)),""),LEFT(SUBSTITUTE(F92,LEFT(F92,SEARCH(",",F92)),""),SEARCH(",",SUBSTITUTE(F92,LEFT(F92,SEARCH(",",F92)),""))),""),SEARCH(")",SUBSTITUTE(SUBSTITUTE(F92,LEFT(F92,SEARCH(",",F92)),""),LEFT(SUBSTITUTE(F92,LEFT(F92,SEARCH(",",F92)),""),SEARCH(",",SUBSTITUTE(F92,LEFT(F92,SEARCH(",",F92)),""))),""))),LEFT(LEFT(SUBSTITUTE(SUBSTITUTE(F92,LEFT(F92,SEARCH(",",F92)),""),LEFT(SUBSTITUTE(F92,LEFT(F92,SEARCH(",",F92)),""),SEARCH(",",SUBSTITUTE(F92,LEFT(F92,SEARCH(",",F92)),""))),""),SEARCH(")",SUBSTITUTE(SUBSTITUTE(F92,LEFT(F92,SEARCH(",",F92)),""),LEFT(SUBSTITUTE(F92,LEFT(F92,SEARCH(",",F92)),""),SEARCH(",",SUBSTITUTE(F92,LEFT(F92,SEARCH(",",F92)),""))),""))),SEARCH("'",LEFT(SUBSTITUTE(SUBSTITUTE(F92,LEFT(F92,SEARCH(",",F92)),""),LEFT(SUBSTITUTE(F92,LEFT(F92,SEARCH(",",F92)),""),SEARCH(",",SUBSTITUTE(F92,LEFT(F92,SEARCH(",",F92)),""))),""),SEARCH(")",SUBSTITUTE(SUBSTITUTE(F92,LEFT(F92,SEARCH(",",F92)),""),LEFT(SUBSTITUTE(F92,LEFT(F92,SEARCH(",",F92)),""),SEARCH(",",SUBSTITUTE(F92,LEFT(F92,SEARCH(",",F92)),""))),""))))),""),")",""),VLOOKUP(K92,Breachs!B:D,3,FALSE))))</f>
        <v/>
      </c>
      <c r="Q92" s="108" t="str">
        <f>IF(G92&lt;4,"",IF(G92&gt;4,IF(ISNUMBER(FIND(")",L92)),"20"&amp;SUBSTITUTE(SUBSTITUTE(LEFT(SUBSTITUTE(SUBSTITUTE(SUBSTITUTE(L92,LEFT(L92,SEARCH(",",L92)),""),LEFT(SUBSTITUTE(L92,LEFT(L92,SEARCH(",",L92)),""),SEARCH(",",SUBSTITUTE(L92,LEFT(L92,SEARCH(",",L92)),""))),""),LEFT(SUBSTITUTE(SUBSTITUTE(L92,LEFT(L92,SEARCH(",",L92)),""),LEFT(SUBSTITUTE(L92,LEFT(L92,SEARCH(",",L92)),""),SEARCH(",",SUBSTITUTE(L92,LEFT(L92,SEARCH(",",L92)),""))),""),SEARCH(",",SUBSTITUTE(SUBSTITUTE(L92,LEFT(L92,SEARCH(",",L92)),""),LEFT(SUBSTITUTE(L92,LEFT(L92,SEARCH(",",L92)),""),SEARCH(",",SUBSTITUTE(L92,LEFT(L92,SEARCH(",",L92)),""))),""))),""),SEARCH(")",SUBSTITUTE(SUBSTITUTE(SUBSTITUTE(L92,LEFT(L92,SEARCH(",",L92)),""),LEFT(SUBSTITUTE(L92,LEFT(L92,SEARCH(",",L92)),""),SEARCH(",",SUBSTITUTE(L92,LEFT(L92,SEARCH(",",L92)),""))),""),LEFT(SUBSTITUTE(SUBSTITUTE(L92,LEFT(L92,SEARCH(",",L92)),""),LEFT(SUBSTITUTE(L92,LEFT(L92,SEARCH(",",L92)),""),SEARCH(",",SUBSTITUTE(L92,LEFT(L92,SEARCH(",",L92)),""))),""),SEARCH(",",SUBSTITUTE(SUBSTITUTE(L92,LEFT(L92,SEARCH(",",L92)),""),LEFT(SUBSTITUTE(L92,LEFT(L92,SEARCH(",",L92)),""),SEARCH(",",SUBSTITUTE(L92,LEFT(L92,SEARCH(",",L92)),""))),""))),""))),LEFT(LEFT(SUBSTITUTE(SUBSTITUTE(SUBSTITUTE(L92,LEFT(L92,SEARCH(",",L92)),""),LEFT(SUBSTITUTE(L92,LEFT(L92,SEARCH(",",L92)),""),SEARCH(",",SUBSTITUTE(L92,LEFT(L92,SEARCH(",",L92)),""))),""),LEFT(SUBSTITUTE(SUBSTITUTE(L92,LEFT(L92,SEARCH(",",L92)),""),LEFT(SUBSTITUTE(L92,LEFT(L92,SEARCH(",",L92)),""),SEARCH(",",SUBSTITUTE(L92,LEFT(L92,SEARCH(",",L92)),""))),""),SEARCH(",",SUBSTITUTE(SUBSTITUTE(L92,LEFT(L92,SEARCH(",",L92)),""),LEFT(SUBSTITUTE(L92,LEFT(L92,SEARCH(",",L92)),""),SEARCH(",",SUBSTITUTE(L92,LEFT(L92,SEARCH(",",L92)),""))),""))),""),SEARCH(")",SUBSTITUTE(SUBSTITUTE(SUBSTITUTE(L92,LEFT(L92,SEARCH(",",L92)),""),LEFT(SUBSTITUTE(L92,LEFT(L92,SEARCH(",",L92)),""),SEARCH(",",SUBSTITUTE(L92,LEFT(L92,SEARCH(",",L92)),""))),""),LEFT(SUBSTITUTE(SUBSTITUTE(L92,LEFT(L92,SEARCH(",",L92)),""),LEFT(SUBSTITUTE(L92,LEFT(L92,SEARCH(",",L92)),""),SEARCH(",",SUBSTITUTE(L92,LEFT(L92,SEARCH(",",L92)),""))),""),SEARCH(",",SUBSTITUTE(SUBSTITUTE(L92,LEFT(L92,SEARCH(",",L92)),""),LEFT(SUBSTITUTE(L92,LEFT(L92,SEARCH(",",L92)),""),SEARCH(",",SUBSTITUTE(L92,LEFT(L92,SEARCH(",",L92)),""))),""))),""))),SEARCH("'",LEFT(SUBSTITUTE(SUBSTITUTE(SUBSTITUTE(L92,LEFT(L92,SEARCH(",",L92)),""),LEFT(SUBSTITUTE(L92,LEFT(L92,SEARCH(",",L92)),""),SEARCH(",",SUBSTITUTE(L92,LEFT(L92,SEARCH(",",L92)),""))),""),LEFT(SUBSTITUTE(SUBSTITUTE(L92,LEFT(L92,SEARCH(",",L92)),""),LEFT(SUBSTITUTE(L92,LEFT(L92,SEARCH(",",L92)),""),SEARCH(",",SUBSTITUTE(L92,LEFT(L92,SEARCH(",",L92)),""))),""),SEARCH(",",SUBSTITUTE(SUBSTITUTE(L92,LEFT(L92,SEARCH(",",L92)),""),LEFT(SUBSTITUTE(L92,LEFT(L92,SEARCH(",",L92)),""),SEARCH(",",SUBSTITUTE(L92,LEFT(L92,SEARCH(",",L92)),""))),""))),""),SEARCH(")",SUBSTITUTE(SUBSTITUTE(SUBSTITUTE(L92,LEFT(L92,SEARCH(",",L92)),""),LEFT(SUBSTITUTE(L92,LEFT(L92,SEARCH(",",L92)),""),SEARCH(",",SUBSTITUTE(L92,LEFT(L92,SEARCH(",",L92)),""))),""),LEFT(SUBSTITUTE(SUBSTITUTE(L92,LEFT(L92,SEARCH(",",L92)),""),LEFT(SUBSTITUTE(L92,LEFT(L92,SEARCH(",",L92)),""),SEARCH(",",SUBSTITUTE(L92,LEFT(L92,SEARCH(",",L92)),""))),""),SEARCH(",",SUBSTITUTE(SUBSTITUTE(L92,LEFT(L92,SEARCH(",",L92)),""),LEFT(SUBSTITUTE(L92,LEFT(L92,SEARCH(",",L92)),""),SEARCH(",",SUBSTITUTE(L92,LEFT(L92,SEARCH(",",L92)),""))),""))),""))))),""),")",""),VLOOKUP(L92,Breachs!B:D,3,FALSE)),IF(ISNUMBER(FIND(")",L92)),"20"&amp;SUBSTITUTE(SUBSTITUTE(LEFT(SUBSTITUTE(SUBSTITUTE(SUBSTITUTE(L92,LEFT(L92,SEARCH(",",L92)),""),LEFT(SUBSTITUTE(L92,LEFT(L92,SEARCH(",",L92)),""),SEARCH(",",SUBSTITUTE(L92,LEFT(L92,SEARCH(",",L92)),""))),""),LEFT(SUBSTITUTE(SUBSTITUTE(L92,LEFT(L92,SEARCH(",",L92)),""),LEFT(SUBSTITUTE(L92,LEFT(L92,SEARCH(",",L92)),""),SEARCH(",",SUBSTITUTE(L92,LEFT(L92,SEARCH(",",L92)),""))),""),SEARCH(",",SUBSTITUTE(SUBSTITUTE(L92,LEFT(L92,SEARCH(",",L92)),""),LEFT(SUBSTITUTE(L92,LEFT(L92,SEARCH(",",L92)),""),SEARCH(",",SUBSTITUTE(L92,LEFT(L92,SEARCH(",",L92)),""))),""))),""),SEARCH(")",SUBSTITUTE(SUBSTITUTE(SUBSTITUTE(L92,LEFT(L92,SEARCH(",",L92)),""),LEFT(SUBSTITUTE(L92,LEFT(L92,SEARCH(",",L92)),""),SEARCH(",",SUBSTITUTE(L92,LEFT(L92,SEARCH(",",L92)),""))),""),LEFT(SUBSTITUTE(SUBSTITUTE(L92,LEFT(L92,SEARCH(",",L92)),""),LEFT(SUBSTITUTE(L92,LEFT(L92,SEARCH(",",L92)),""),SEARCH(",",SUBSTITUTE(L92,LEFT(L92,SEARCH(",",L92)),""))),""),SEARCH(",",SUBSTITUTE(SUBSTITUTE(L92,LEFT(L92,SEARCH(",",L92)),""),LEFT(SUBSTITUTE(L92,LEFT(L92,SEARCH(",",L92)),""),SEARCH(",",SUBSTITUTE(L92,LEFT(L92,SEARCH(",",L92)),""))),""))),""))),LEFT(LEFT(SUBSTITUTE(SUBSTITUTE(SUBSTITUTE(L92,LEFT(L92,SEARCH(",",L92)),""),LEFT(SUBSTITUTE(L92,LEFT(L92,SEARCH(",",L92)),""),SEARCH(",",SUBSTITUTE(L92,LEFT(L92,SEARCH(",",L92)),""))),""),LEFT(SUBSTITUTE(SUBSTITUTE(L92,LEFT(L92,SEARCH(",",L92)),""),LEFT(SUBSTITUTE(L92,LEFT(L92,SEARCH(",",L92)),""),SEARCH(",",SUBSTITUTE(L92,LEFT(L92,SEARCH(",",L92)),""))),""),SEARCH(",",SUBSTITUTE(SUBSTITUTE(L92,LEFT(L92,SEARCH(",",L92)),""),LEFT(SUBSTITUTE(L92,LEFT(L92,SEARCH(",",L92)),""),SEARCH(",",SUBSTITUTE(L92,LEFT(L92,SEARCH(",",L92)),""))),""))),""),SEARCH(")",SUBSTITUTE(SUBSTITUTE(SUBSTITUTE(L92,LEFT(L92,SEARCH(",",L92)),""),LEFT(SUBSTITUTE(L92,LEFT(L92,SEARCH(",",L92)),""),SEARCH(",",SUBSTITUTE(L92,LEFT(L92,SEARCH(",",L92)),""))),""),LEFT(SUBSTITUTE(SUBSTITUTE(L92,LEFT(L92,SEARCH(",",L92)),""),LEFT(SUBSTITUTE(L92,LEFT(L92,SEARCH(",",L92)),""),SEARCH(",",SUBSTITUTE(L92,LEFT(L92,SEARCH(",",L92)),""))),""),SEARCH(",",SUBSTITUTE(SUBSTITUTE(L92,LEFT(L92,SEARCH(",",L92)),""),LEFT(SUBSTITUTE(L92,LEFT(L92,SEARCH(",",L92)),""),SEARCH(",",SUBSTITUTE(L92,LEFT(L92,SEARCH(",",L92)),""))),""))),""))),SEARCH("'",LEFT(SUBSTITUTE(SUBSTITUTE(SUBSTITUTE(L92,LEFT(L92,SEARCH(",",L92)),""),LEFT(SUBSTITUTE(L92,LEFT(L92,SEARCH(",",L92)),""),SEARCH(",",SUBSTITUTE(L92,LEFT(L92,SEARCH(",",L92)),""))),""),LEFT(SUBSTITUTE(SUBSTITUTE(L92,LEFT(L92,SEARCH(",",L92)),""),LEFT(SUBSTITUTE(L92,LEFT(L92,SEARCH(",",L92)),""),SEARCH(",",SUBSTITUTE(L92,LEFT(L92,SEARCH(",",L92)),""))),""),SEARCH(",",SUBSTITUTE(SUBSTITUTE(L92,LEFT(L92,SEARCH(",",L92)),""),LEFT(SUBSTITUTE(L92,LEFT(L92,SEARCH(",",L92)),""),SEARCH(",",SUBSTITUTE(L92,LEFT(L92,SEARCH(",",L92)),""))),""))),""),SEARCH(")",SUBSTITUTE(SUBSTITUTE(SUBSTITUTE(L92,LEFT(L92,SEARCH(",",L92)),""),LEFT(SUBSTITUTE(L92,LEFT(L92,SEARCH(",",L92)),""),SEARCH(",",SUBSTITUTE(L92,LEFT(L92,SEARCH(",",L92)),""))),""),LEFT(SUBSTITUTE(SUBSTITUTE(L92,LEFT(L92,SEARCH(",",L92)),""),LEFT(SUBSTITUTE(L92,LEFT(L92,SEARCH(",",L92)),""),SEARCH(",",SUBSTITUTE(L92,LEFT(L92,SEARCH(",",L92)),""))),""),SEARCH(",",SUBSTITUTE(SUBSTITUTE(L92,LEFT(L92,SEARCH(",",L92)),""),LEFT(SUBSTITUTE(L92,LEFT(L92,SEARCH(",",L92)),""),SEARCH(",",SUBSTITUTE(L92,LEFT(L92,SEARCH(",",L92)),""))),""))),""))))),""),")",""),VLOOKUP(L92,Breachs!B:D,3,FALSE))))</f>
        <v/>
      </c>
      <c r="R92" s="108" t="str">
        <f>IF(G92=5,IF(ISNUMBER(FIND(")",M92)),"20"&amp;SUBSTITUTE(SUBSTITUTE(LEFT(SUBSTITUTE(SUBSTITUTE(SUBSTITUTE(S92,LEFT(S92,SEARCH(",",S92)),""),LEFT(SUBSTITUTE(S92,LEFT(S92,SEARCH(",",S92)),""),SEARCH(",",SUBSTITUTE(S92,LEFT(S92,SEARCH(",",S92)),""))),""),LEFT(SUBSTITUTE(SUBSTITUTE(S92,LEFT(S92,SEARCH(",",S92)),""),LEFT(SUBSTITUTE(S92,LEFT(S92,SEARCH(",",S92)),""),SEARCH(",",SUBSTITUTE(S92,LEFT(S92,SEARCH(",",S92)),""))),""),SEARCH(",",SUBSTITUTE(SUBSTITUTE(S92,LEFT(S92,SEARCH(",",S92)),""),LEFT(SUBSTITUTE(S92,LEFT(S92,SEARCH(",",S92)),""),SEARCH(",",SUBSTITUTE(S92,LEFT(S92,SEARCH(",",S92)),""))),""))),""),SEARCH(")",SUBSTITUTE(SUBSTITUTE(SUBSTITUTE(S92,LEFT(S92,SEARCH(",",S92)),""),LEFT(SUBSTITUTE(S92,LEFT(S92,SEARCH(",",S92)),""),SEARCH(",",SUBSTITUTE(S92,LEFT(S92,SEARCH(",",S92)),""))),""),LEFT(SUBSTITUTE(SUBSTITUTE(S92,LEFT(S92,SEARCH(",",S92)),""),LEFT(SUBSTITUTE(S92,LEFT(S92,SEARCH(",",S92)),""),SEARCH(",",SUBSTITUTE(S92,LEFT(S92,SEARCH(",",S92)),""))),""),SEARCH(",",SUBSTITUTE(SUBSTITUTE(S92,LEFT(S92,SEARCH(",",S92)),""),LEFT(SUBSTITUTE(S92,LEFT(S92,SEARCH(",",S92)),""),SEARCH(",",SUBSTITUTE(S92,LEFT(S92,SEARCH(",",S92)),""))),""))),""))),LEFT(LEFT(SUBSTITUTE(SUBSTITUTE(SUBSTITUTE(S92,LEFT(S92,SEARCH(",",S92)),""),LEFT(SUBSTITUTE(S92,LEFT(S92,SEARCH(",",S92)),""),SEARCH(",",SUBSTITUTE(S92,LEFT(S92,SEARCH(",",S92)),""))),""),LEFT(SUBSTITUTE(SUBSTITUTE(S92,LEFT(S92,SEARCH(",",S92)),""),LEFT(SUBSTITUTE(S92,LEFT(S92,SEARCH(",",S92)),""),SEARCH(",",SUBSTITUTE(S92,LEFT(S92,SEARCH(",",S92)),""))),""),SEARCH(",",SUBSTITUTE(SUBSTITUTE(S92,LEFT(S92,SEARCH(",",S92)),""),LEFT(SUBSTITUTE(S92,LEFT(S92,SEARCH(",",S92)),""),SEARCH(",",SUBSTITUTE(S92,LEFT(S92,SEARCH(",",S92)),""))),""))),""),SEARCH(")",SUBSTITUTE(SUBSTITUTE(SUBSTITUTE(S92,LEFT(S92,SEARCH(",",S92)),""),LEFT(SUBSTITUTE(S92,LEFT(S92,SEARCH(",",S92)),""),SEARCH(",",SUBSTITUTE(S92,LEFT(S92,SEARCH(",",S92)),""))),""),LEFT(SUBSTITUTE(SUBSTITUTE(S92,LEFT(S92,SEARCH(",",S92)),""),LEFT(SUBSTITUTE(S92,LEFT(S92,SEARCH(",",S92)),""),SEARCH(",",SUBSTITUTE(S92,LEFT(S92,SEARCH(",",S92)),""))),""),SEARCH(",",SUBSTITUTE(SUBSTITUTE(S92,LEFT(S92,SEARCH(",",S92)),""),LEFT(SUBSTITUTE(S92,LEFT(S92,SEARCH(",",S92)),""),SEARCH(",",SUBSTITUTE(S92,LEFT(S92,SEARCH(",",S92)),""))),""))),""))),SEARCH("'",LEFT(SUBSTITUTE(SUBSTITUTE(SUBSTITUTE(S92,LEFT(S92,SEARCH(",",S92)),""),LEFT(SUBSTITUTE(S92,LEFT(S92,SEARCH(",",S92)),""),SEARCH(",",SUBSTITUTE(S92,LEFT(S92,SEARCH(",",S92)),""))),""),LEFT(SUBSTITUTE(SUBSTITUTE(S92,LEFT(S92,SEARCH(",",S92)),""),LEFT(SUBSTITUTE(S92,LEFT(S92,SEARCH(",",S92)),""),SEARCH(",",SUBSTITUTE(S92,LEFT(S92,SEARCH(",",S92)),""))),""),SEARCH(",",SUBSTITUTE(SUBSTITUTE(S92,LEFT(S92,SEARCH(",",S92)),""),LEFT(SUBSTITUTE(S92,LEFT(S92,SEARCH(",",S92)),""),SEARCH(",",SUBSTITUTE(S92,LEFT(S92,SEARCH(",",S92)),""))),""))),""),SEARCH(")",SUBSTITUTE(SUBSTITUTE(SUBSTITUTE(S92,LEFT(S92,SEARCH(",",S92)),""),LEFT(SUBSTITUTE(S92,LEFT(S92,SEARCH(",",S92)),""),SEARCH(",",SUBSTITUTE(S92,LEFT(S92,SEARCH(",",S92)),""))),""),LEFT(SUBSTITUTE(SUBSTITUTE(S92,LEFT(S92,SEARCH(",",S92)),""),LEFT(SUBSTITUTE(S92,LEFT(S92,SEARCH(",",S92)),""),SEARCH(",",SUBSTITUTE(S92,LEFT(S92,SEARCH(",",S92)),""))),""),SEARCH(",",SUBSTITUTE(SUBSTITUTE(S92,LEFT(S92,SEARCH(",",S92)),""),LEFT(SUBSTITUTE(S92,LEFT(S92,SEARCH(",",S92)),""),SEARCH(",",SUBSTITUTE(S92,LEFT(S92,SEARCH(",",S92)),""))),""))),""))))),""),")",""),VLOOKUP(M92,Breachs!B:D,3,FALSE)),"")</f>
        <v/>
      </c>
      <c r="S92" s="108" t="e">
        <f t="shared" si="22"/>
        <v>#VALUE!</v>
      </c>
      <c r="T92" s="108" t="str">
        <f>IF(F92="","",IF(ISNUMBER(FIND("'",I92)),VLOOKUP(SUBSTITUTE(RIGHT(LEFT(I92,SEARCH("'",I92)),5)," '",""),Breachs!P:Q,2,FALSE),VLOOKUP(I92,Breachs!B:D,2,FALSE)))</f>
        <v>Maio</v>
      </c>
      <c r="U92" s="108" t="str">
        <f>IF(G92&lt;2,"",IF(ISNUMBER(FIND("'",J92)),VLOOKUP(SUBSTITUTE(RIGHT(LEFT(J92,SEARCH("'",J92)),5)," '",""),Breachs!P:Q,2,FALSE),VLOOKUP(J92,Breachs!B:D,2,FALSE)))</f>
        <v/>
      </c>
      <c r="V92" s="107" t="str">
        <f>IF(G92&lt;3,"",IF(ISNUMBER(FIND("'",K92)),VLOOKUP(SUBSTITUTE(RIGHT(LEFT(K92,SEARCH("'",K92)),5)," '",""),Breachs!P:Q,2,FALSE),VLOOKUP(K92,Breachs!B:D,2,FALSE)))</f>
        <v/>
      </c>
      <c r="W92" s="107" t="str">
        <f>IF(G92&lt;4,"",IF(ISNUMBER(FIND("'",L92)),VLOOKUP(SUBSTITUTE(RIGHT(LEFT(L92,SEARCH("'",L92)),5)," '",""),Breachs!P:Q,2,FALSE),VLOOKUP(L92,Breachs!B:D,2,FALSE)))</f>
        <v/>
      </c>
      <c r="X92" s="107" t="str">
        <f>IF(G92&lt;5,"",IF(ISNUMBER(FIND("'",M92)),VLOOKUP(SUBSTITUTE(RIGHT(LEFT(M92,SEARCH("'",M92)),5)," '",""),Breachs!P:Q,2,FALSE),VLOOKUP(M92,Breachs!B:D,2,FALSE)))</f>
        <v/>
      </c>
      <c r="Y92" s="34" t="str">
        <f>IFERROR(VLOOKUP(B92,BGU!A:B,2),"")</f>
        <v>MARCELO WORTMANN</v>
      </c>
      <c r="Z92" s="34" t="str">
        <f>TEXT(IFERROR(VLOOKUP(B92,BGU!A:C,3),""),"0000-000-000-0000")</f>
        <v>0010-093-031-1100</v>
      </c>
      <c r="AA92" s="34" t="str">
        <f t="shared" si="23"/>
        <v>0010</v>
      </c>
      <c r="AB92" s="34" t="str">
        <f>IFERROR(VLOOKUP(B92,BGU!A:F,6),"")</f>
        <v>00011</v>
      </c>
      <c r="AC92" s="34" t="str">
        <f>IFERROR(VLOOKUP(B92,BGU!A:G,7),"")</f>
        <v>ANALISTA</v>
      </c>
      <c r="AD92" s="34" t="str">
        <f t="shared" si="24"/>
        <v>093</v>
      </c>
    </row>
    <row r="93" spans="1:30" ht="15" customHeight="1" x14ac:dyDescent="0.25">
      <c r="A93" s="33" t="s">
        <v>333</v>
      </c>
      <c r="B93" s="34" t="s">
        <v>284</v>
      </c>
      <c r="C93" s="33" t="s">
        <v>115</v>
      </c>
      <c r="D93" s="34"/>
      <c r="E93" s="34"/>
      <c r="F93" s="33" t="s">
        <v>3</v>
      </c>
      <c r="G93" s="31">
        <f t="shared" si="18"/>
        <v>1</v>
      </c>
      <c r="H93" s="31" t="b">
        <f t="shared" si="25"/>
        <v>0</v>
      </c>
      <c r="I93" s="105" t="str">
        <f t="shared" si="26"/>
        <v>LinkedIn</v>
      </c>
      <c r="J93" s="105" t="str">
        <f t="shared" si="27"/>
        <v/>
      </c>
      <c r="K93" s="106" t="str">
        <f t="shared" si="19"/>
        <v/>
      </c>
      <c r="L93" s="106" t="str">
        <f t="shared" si="20"/>
        <v/>
      </c>
      <c r="M93" s="105" t="str">
        <f t="shared" si="21"/>
        <v/>
      </c>
      <c r="N93" s="107">
        <f>IF(F93="","",IF(ISNUMBER(FIND(")",I93)),"20"&amp;SUBSTITUTE(RIGHT(SUBSTITUTE(LEFT(F93,SEARCH(")",F93)),LEFT(LEFT(F93,SEARCH(")",F93)),SEARCH("(",LEFT(F93,SEARCH(")",F93)))),""),3),")",""),VLOOKUP(I93,Breachs!B:D,3,FALSE)))</f>
        <v>2016</v>
      </c>
      <c r="O93" s="108" t="str">
        <f>IF(G93&lt;2,"",IF(G93&gt;2,IF(ISNUMBER(FIND(")",J93)),"20"&amp;SUBSTITUTE(SUBSTITUTE(LEFT(LEFT(SUBSTITUTE(F93,LEFT(F93,SEARCH(",",F93)),""),SEARCH(",",SUBSTITUTE(F93,LEFT(F93,SEARCH(",",F93)),""))),SEARCH(")",LEFT(SUBSTITUTE(F93,LEFT(F93,SEARCH(",",F93)),""),SEARCH(",",SUBSTITUTE(F93,LEFT(F93,SEARCH(",",F93)),""))))),LEFT(LEFT(LEFT(SUBSTITUTE(F93,LEFT(F93,SEARCH(",",F93)),""),SEARCH(",",SUBSTITUTE(F93,LEFT(F93,SEARCH(",",F93)),""))),SEARCH(")",LEFT(SUBSTITUTE(F93,LEFT(F93,SEARCH(",",F93)),""),SEARCH(",",SUBSTITUTE(F93,LEFT(F93,SEARCH(",",F93)),""))))),SEARCH("'",LEFT(LEFT(SUBSTITUTE(F93,LEFT(F93,SEARCH(",",F93)),""),SEARCH(",",SUBSTITUTE(F93,LEFT(F93,SEARCH(",",F93)),""))),SEARCH(")",LEFT(SUBSTITUTE(F93,LEFT(F93,SEARCH(",",F93)),""),SEARCH(",",SUBSTITUTE(F93,LEFT(F93,SEARCH(",",F93)),""))))))),""),")",""),VLOOKUP(J93,Breachs!B:D,3,FALSE)),IF(ISNUMBER(FIND(")",J93)),"20"&amp;SUBSTITUTE(LEFT(SUBSTITUTE(SUBSTITUTE(F93,LEFT(F93,SEARCH(",",F93)),""),LEFT(SUBSTITUTE(F93,LEFT(F93,SEARCH(",",F93)),""),SEARCH("'",SUBSTITUTE(F93,LEFT(F93,SEARCH(",",F93)),""))),""),SEARCH(")",SUBSTITUTE(SUBSTITUTE(F93,LEFT(F93,SEARCH(",",F93)),""),LEFT(SUBSTITUTE(F93,LEFT(F93,SEARCH(",",F93)),""),SEARCH("'",SUBSTITUTE(F93,LEFT(F93,SEARCH(",",F93)),""))),""))),")",""),VLOOKUP(J93,Breachs!B:D,3,FALSE))))</f>
        <v/>
      </c>
      <c r="P93" s="108" t="str">
        <f>IF(G93&lt;3,"",IF(G93&gt;3,IF(ISNUMBER(FIND(")",K93)),"20"&amp;SUBSTITUTE(SUBSTITUTE(LEFT(LEFT(SUBSTITUTE(SUBSTITUTE(F93,LEFT(F93,SEARCH(",",F93)),""),LEFT(SUBSTITUTE(F93,LEFT(F93,SEARCH(",",F93)),""),SEARCH(",",SUBSTITUTE(F93,LEFT(F93,SEARCH(",",F93)),""))),""),SEARCH(",",SUBSTITUTE(SUBSTITUTE(F93,LEFT(F93,SEARCH(",",F93)),""),LEFT(SUBSTITUTE(F93,LEFT(F93,SEARCH(",",F93)),""),SEARCH(",",SUBSTITUTE(F93,LEFT(F93,SEARCH(",",F93)),""))),""))),SEARCH(")",LEFT(SUBSTITUTE(SUBSTITUTE(F93,LEFT(F93,SEARCH(",",F93)),""),LEFT(SUBSTITUTE(F93,LEFT(F93,SEARCH(",",F93)),""),SEARCH(",",SUBSTITUTE(F93,LEFT(F93,SEARCH(",",F93)),""))),""),SEARCH(",",SUBSTITUTE(SUBSTITUTE(F93,LEFT(F93,SEARCH(",",F93)),""),LEFT(SUBSTITUTE(F93,LEFT(F93,SEARCH(",",F93)),""),SEARCH(",",SUBSTITUTE(F93,LEFT(F93,SEARCH(",",F93)),""))),""))))),LEFT(LEFT(LEFT(SUBSTITUTE(SUBSTITUTE(F93,LEFT(F93,SEARCH(",",F93)),""),LEFT(SUBSTITUTE(F93,LEFT(F93,SEARCH(",",F93)),""),SEARCH(",",SUBSTITUTE(F93,LEFT(F93,SEARCH(",",F93)),""))),""),SEARCH(",",SUBSTITUTE(SUBSTITUTE(F93,LEFT(F93,SEARCH(",",F93)),""),LEFT(SUBSTITUTE(F93,LEFT(F93,SEARCH(",",F93)),""),SEARCH(",",SUBSTITUTE(F93,LEFT(F93,SEARCH(",",F93)),""))),""))),SEARCH(")",LEFT(SUBSTITUTE(SUBSTITUTE(F93,LEFT(F93,SEARCH(",",F93)),""),LEFT(SUBSTITUTE(F93,LEFT(F93,SEARCH(",",F93)),""),SEARCH(",",SUBSTITUTE(F93,LEFT(F93,SEARCH(",",F93)),""))),""),SEARCH(",",SUBSTITUTE(SUBSTITUTE(F93,LEFT(F93,SEARCH(",",F93)),""),LEFT(SUBSTITUTE(F93,LEFT(F93,SEARCH(",",F93)),""),SEARCH(",",SUBSTITUTE(F93,LEFT(F93,SEARCH(",",F93)),""))),""))))),SEARCH("'",LEFT(LEFT(SUBSTITUTE(SUBSTITUTE(F93,LEFT(F93,SEARCH(",",F93)),""),LEFT(SUBSTITUTE(F93,LEFT(F93,SEARCH(",",F93)),""),SEARCH(",",SUBSTITUTE(F93,LEFT(F93,SEARCH(",",F93)),""))),""),SEARCH(",",SUBSTITUTE(SUBSTITUTE(F93,LEFT(F93,SEARCH(",",F93)),""),LEFT(SUBSTITUTE(F93,LEFT(F93,SEARCH(",",F93)),""),SEARCH(",",SUBSTITUTE(F93,LEFT(F93,SEARCH(",",F93)),""))),""))),SEARCH(")",LEFT(SUBSTITUTE(SUBSTITUTE(F93,LEFT(F93,SEARCH(",",F93)),""),LEFT(SUBSTITUTE(F93,LEFT(F93,SEARCH(",",F93)),""),SEARCH(",",SUBSTITUTE(F93,LEFT(F93,SEARCH(",",F93)),""))),""),SEARCH(",",SUBSTITUTE(SUBSTITUTE(F93,LEFT(F93,SEARCH(",",F93)),""),LEFT(SUBSTITUTE(F93,LEFT(F93,SEARCH(",",F93)),""),SEARCH(",",SUBSTITUTE(F93,LEFT(F93,SEARCH(",",F93)),""))),""))))))),""),")",""),VLOOKUP(K93,Breachs!B:D,3,FALSE)),IF(ISNUMBER(FIND(")",K93)),"20"&amp;SUBSTITUTE(SUBSTITUTE(LEFT(SUBSTITUTE(SUBSTITUTE(F93,LEFT(F93,SEARCH(",",F93)),""),LEFT(SUBSTITUTE(F93,LEFT(F93,SEARCH(",",F93)),""),SEARCH(",",SUBSTITUTE(F93,LEFT(F93,SEARCH(",",F93)),""))),""),SEARCH(")",SUBSTITUTE(SUBSTITUTE(F93,LEFT(F93,SEARCH(",",F93)),""),LEFT(SUBSTITUTE(F93,LEFT(F93,SEARCH(",",F93)),""),SEARCH(",",SUBSTITUTE(F93,LEFT(F93,SEARCH(",",F93)),""))),""))),LEFT(LEFT(SUBSTITUTE(SUBSTITUTE(F93,LEFT(F93,SEARCH(",",F93)),""),LEFT(SUBSTITUTE(F93,LEFT(F93,SEARCH(",",F93)),""),SEARCH(",",SUBSTITUTE(F93,LEFT(F93,SEARCH(",",F93)),""))),""),SEARCH(")",SUBSTITUTE(SUBSTITUTE(F93,LEFT(F93,SEARCH(",",F93)),""),LEFT(SUBSTITUTE(F93,LEFT(F93,SEARCH(",",F93)),""),SEARCH(",",SUBSTITUTE(F93,LEFT(F93,SEARCH(",",F93)),""))),""))),SEARCH("'",LEFT(SUBSTITUTE(SUBSTITUTE(F93,LEFT(F93,SEARCH(",",F93)),""),LEFT(SUBSTITUTE(F93,LEFT(F93,SEARCH(",",F93)),""),SEARCH(",",SUBSTITUTE(F93,LEFT(F93,SEARCH(",",F93)),""))),""),SEARCH(")",SUBSTITUTE(SUBSTITUTE(F93,LEFT(F93,SEARCH(",",F93)),""),LEFT(SUBSTITUTE(F93,LEFT(F93,SEARCH(",",F93)),""),SEARCH(",",SUBSTITUTE(F93,LEFT(F93,SEARCH(",",F93)),""))),""))))),""),")",""),VLOOKUP(K93,Breachs!B:D,3,FALSE))))</f>
        <v/>
      </c>
      <c r="Q93" s="108" t="str">
        <f>IF(G93&lt;4,"",IF(G93&gt;4,IF(ISNUMBER(FIND(")",L93)),"20"&amp;SUBSTITUTE(SUBSTITUTE(LEFT(SUBSTITUTE(SUBSTITUTE(SUBSTITUTE(L93,LEFT(L93,SEARCH(",",L93)),""),LEFT(SUBSTITUTE(L93,LEFT(L93,SEARCH(",",L93)),""),SEARCH(",",SUBSTITUTE(L93,LEFT(L93,SEARCH(",",L93)),""))),""),LEFT(SUBSTITUTE(SUBSTITUTE(L93,LEFT(L93,SEARCH(",",L93)),""),LEFT(SUBSTITUTE(L93,LEFT(L93,SEARCH(",",L93)),""),SEARCH(",",SUBSTITUTE(L93,LEFT(L93,SEARCH(",",L93)),""))),""),SEARCH(",",SUBSTITUTE(SUBSTITUTE(L93,LEFT(L93,SEARCH(",",L93)),""),LEFT(SUBSTITUTE(L93,LEFT(L93,SEARCH(",",L93)),""),SEARCH(",",SUBSTITUTE(L93,LEFT(L93,SEARCH(",",L93)),""))),""))),""),SEARCH(")",SUBSTITUTE(SUBSTITUTE(SUBSTITUTE(L93,LEFT(L93,SEARCH(",",L93)),""),LEFT(SUBSTITUTE(L93,LEFT(L93,SEARCH(",",L93)),""),SEARCH(",",SUBSTITUTE(L93,LEFT(L93,SEARCH(",",L93)),""))),""),LEFT(SUBSTITUTE(SUBSTITUTE(L93,LEFT(L93,SEARCH(",",L93)),""),LEFT(SUBSTITUTE(L93,LEFT(L93,SEARCH(",",L93)),""),SEARCH(",",SUBSTITUTE(L93,LEFT(L93,SEARCH(",",L93)),""))),""),SEARCH(",",SUBSTITUTE(SUBSTITUTE(L93,LEFT(L93,SEARCH(",",L93)),""),LEFT(SUBSTITUTE(L93,LEFT(L93,SEARCH(",",L93)),""),SEARCH(",",SUBSTITUTE(L93,LEFT(L93,SEARCH(",",L93)),""))),""))),""))),LEFT(LEFT(SUBSTITUTE(SUBSTITUTE(SUBSTITUTE(L93,LEFT(L93,SEARCH(",",L93)),""),LEFT(SUBSTITUTE(L93,LEFT(L93,SEARCH(",",L93)),""),SEARCH(",",SUBSTITUTE(L93,LEFT(L93,SEARCH(",",L93)),""))),""),LEFT(SUBSTITUTE(SUBSTITUTE(L93,LEFT(L93,SEARCH(",",L93)),""),LEFT(SUBSTITUTE(L93,LEFT(L93,SEARCH(",",L93)),""),SEARCH(",",SUBSTITUTE(L93,LEFT(L93,SEARCH(",",L93)),""))),""),SEARCH(",",SUBSTITUTE(SUBSTITUTE(L93,LEFT(L93,SEARCH(",",L93)),""),LEFT(SUBSTITUTE(L93,LEFT(L93,SEARCH(",",L93)),""),SEARCH(",",SUBSTITUTE(L93,LEFT(L93,SEARCH(",",L93)),""))),""))),""),SEARCH(")",SUBSTITUTE(SUBSTITUTE(SUBSTITUTE(L93,LEFT(L93,SEARCH(",",L93)),""),LEFT(SUBSTITUTE(L93,LEFT(L93,SEARCH(",",L93)),""),SEARCH(",",SUBSTITUTE(L93,LEFT(L93,SEARCH(",",L93)),""))),""),LEFT(SUBSTITUTE(SUBSTITUTE(L93,LEFT(L93,SEARCH(",",L93)),""),LEFT(SUBSTITUTE(L93,LEFT(L93,SEARCH(",",L93)),""),SEARCH(",",SUBSTITUTE(L93,LEFT(L93,SEARCH(",",L93)),""))),""),SEARCH(",",SUBSTITUTE(SUBSTITUTE(L93,LEFT(L93,SEARCH(",",L93)),""),LEFT(SUBSTITUTE(L93,LEFT(L93,SEARCH(",",L93)),""),SEARCH(",",SUBSTITUTE(L93,LEFT(L93,SEARCH(",",L93)),""))),""))),""))),SEARCH("'",LEFT(SUBSTITUTE(SUBSTITUTE(SUBSTITUTE(L93,LEFT(L93,SEARCH(",",L93)),""),LEFT(SUBSTITUTE(L93,LEFT(L93,SEARCH(",",L93)),""),SEARCH(",",SUBSTITUTE(L93,LEFT(L93,SEARCH(",",L93)),""))),""),LEFT(SUBSTITUTE(SUBSTITUTE(L93,LEFT(L93,SEARCH(",",L93)),""),LEFT(SUBSTITUTE(L93,LEFT(L93,SEARCH(",",L93)),""),SEARCH(",",SUBSTITUTE(L93,LEFT(L93,SEARCH(",",L93)),""))),""),SEARCH(",",SUBSTITUTE(SUBSTITUTE(L93,LEFT(L93,SEARCH(",",L93)),""),LEFT(SUBSTITUTE(L93,LEFT(L93,SEARCH(",",L93)),""),SEARCH(",",SUBSTITUTE(L93,LEFT(L93,SEARCH(",",L93)),""))),""))),""),SEARCH(")",SUBSTITUTE(SUBSTITUTE(SUBSTITUTE(L93,LEFT(L93,SEARCH(",",L93)),""),LEFT(SUBSTITUTE(L93,LEFT(L93,SEARCH(",",L93)),""),SEARCH(",",SUBSTITUTE(L93,LEFT(L93,SEARCH(",",L93)),""))),""),LEFT(SUBSTITUTE(SUBSTITUTE(L93,LEFT(L93,SEARCH(",",L93)),""),LEFT(SUBSTITUTE(L93,LEFT(L93,SEARCH(",",L93)),""),SEARCH(",",SUBSTITUTE(L93,LEFT(L93,SEARCH(",",L93)),""))),""),SEARCH(",",SUBSTITUTE(SUBSTITUTE(L93,LEFT(L93,SEARCH(",",L93)),""),LEFT(SUBSTITUTE(L93,LEFT(L93,SEARCH(",",L93)),""),SEARCH(",",SUBSTITUTE(L93,LEFT(L93,SEARCH(",",L93)),""))),""))),""))))),""),")",""),VLOOKUP(L93,Breachs!B:D,3,FALSE)),IF(ISNUMBER(FIND(")",L93)),"20"&amp;SUBSTITUTE(SUBSTITUTE(LEFT(SUBSTITUTE(SUBSTITUTE(SUBSTITUTE(L93,LEFT(L93,SEARCH(",",L93)),""),LEFT(SUBSTITUTE(L93,LEFT(L93,SEARCH(",",L93)),""),SEARCH(",",SUBSTITUTE(L93,LEFT(L93,SEARCH(",",L93)),""))),""),LEFT(SUBSTITUTE(SUBSTITUTE(L93,LEFT(L93,SEARCH(",",L93)),""),LEFT(SUBSTITUTE(L93,LEFT(L93,SEARCH(",",L93)),""),SEARCH(",",SUBSTITUTE(L93,LEFT(L93,SEARCH(",",L93)),""))),""),SEARCH(",",SUBSTITUTE(SUBSTITUTE(L93,LEFT(L93,SEARCH(",",L93)),""),LEFT(SUBSTITUTE(L93,LEFT(L93,SEARCH(",",L93)),""),SEARCH(",",SUBSTITUTE(L93,LEFT(L93,SEARCH(",",L93)),""))),""))),""),SEARCH(")",SUBSTITUTE(SUBSTITUTE(SUBSTITUTE(L93,LEFT(L93,SEARCH(",",L93)),""),LEFT(SUBSTITUTE(L93,LEFT(L93,SEARCH(",",L93)),""),SEARCH(",",SUBSTITUTE(L93,LEFT(L93,SEARCH(",",L93)),""))),""),LEFT(SUBSTITUTE(SUBSTITUTE(L93,LEFT(L93,SEARCH(",",L93)),""),LEFT(SUBSTITUTE(L93,LEFT(L93,SEARCH(",",L93)),""),SEARCH(",",SUBSTITUTE(L93,LEFT(L93,SEARCH(",",L93)),""))),""),SEARCH(",",SUBSTITUTE(SUBSTITUTE(L93,LEFT(L93,SEARCH(",",L93)),""),LEFT(SUBSTITUTE(L93,LEFT(L93,SEARCH(",",L93)),""),SEARCH(",",SUBSTITUTE(L93,LEFT(L93,SEARCH(",",L93)),""))),""))),""))),LEFT(LEFT(SUBSTITUTE(SUBSTITUTE(SUBSTITUTE(L93,LEFT(L93,SEARCH(",",L93)),""),LEFT(SUBSTITUTE(L93,LEFT(L93,SEARCH(",",L93)),""),SEARCH(",",SUBSTITUTE(L93,LEFT(L93,SEARCH(",",L93)),""))),""),LEFT(SUBSTITUTE(SUBSTITUTE(L93,LEFT(L93,SEARCH(",",L93)),""),LEFT(SUBSTITUTE(L93,LEFT(L93,SEARCH(",",L93)),""),SEARCH(",",SUBSTITUTE(L93,LEFT(L93,SEARCH(",",L93)),""))),""),SEARCH(",",SUBSTITUTE(SUBSTITUTE(L93,LEFT(L93,SEARCH(",",L93)),""),LEFT(SUBSTITUTE(L93,LEFT(L93,SEARCH(",",L93)),""),SEARCH(",",SUBSTITUTE(L93,LEFT(L93,SEARCH(",",L93)),""))),""))),""),SEARCH(")",SUBSTITUTE(SUBSTITUTE(SUBSTITUTE(L93,LEFT(L93,SEARCH(",",L93)),""),LEFT(SUBSTITUTE(L93,LEFT(L93,SEARCH(",",L93)),""),SEARCH(",",SUBSTITUTE(L93,LEFT(L93,SEARCH(",",L93)),""))),""),LEFT(SUBSTITUTE(SUBSTITUTE(L93,LEFT(L93,SEARCH(",",L93)),""),LEFT(SUBSTITUTE(L93,LEFT(L93,SEARCH(",",L93)),""),SEARCH(",",SUBSTITUTE(L93,LEFT(L93,SEARCH(",",L93)),""))),""),SEARCH(",",SUBSTITUTE(SUBSTITUTE(L93,LEFT(L93,SEARCH(",",L93)),""),LEFT(SUBSTITUTE(L93,LEFT(L93,SEARCH(",",L93)),""),SEARCH(",",SUBSTITUTE(L93,LEFT(L93,SEARCH(",",L93)),""))),""))),""))),SEARCH("'",LEFT(SUBSTITUTE(SUBSTITUTE(SUBSTITUTE(L93,LEFT(L93,SEARCH(",",L93)),""),LEFT(SUBSTITUTE(L93,LEFT(L93,SEARCH(",",L93)),""),SEARCH(",",SUBSTITUTE(L93,LEFT(L93,SEARCH(",",L93)),""))),""),LEFT(SUBSTITUTE(SUBSTITUTE(L93,LEFT(L93,SEARCH(",",L93)),""),LEFT(SUBSTITUTE(L93,LEFT(L93,SEARCH(",",L93)),""),SEARCH(",",SUBSTITUTE(L93,LEFT(L93,SEARCH(",",L93)),""))),""),SEARCH(",",SUBSTITUTE(SUBSTITUTE(L93,LEFT(L93,SEARCH(",",L93)),""),LEFT(SUBSTITUTE(L93,LEFT(L93,SEARCH(",",L93)),""),SEARCH(",",SUBSTITUTE(L93,LEFT(L93,SEARCH(",",L93)),""))),""))),""),SEARCH(")",SUBSTITUTE(SUBSTITUTE(SUBSTITUTE(L93,LEFT(L93,SEARCH(",",L93)),""),LEFT(SUBSTITUTE(L93,LEFT(L93,SEARCH(",",L93)),""),SEARCH(",",SUBSTITUTE(L93,LEFT(L93,SEARCH(",",L93)),""))),""),LEFT(SUBSTITUTE(SUBSTITUTE(L93,LEFT(L93,SEARCH(",",L93)),""),LEFT(SUBSTITUTE(L93,LEFT(L93,SEARCH(",",L93)),""),SEARCH(",",SUBSTITUTE(L93,LEFT(L93,SEARCH(",",L93)),""))),""),SEARCH(",",SUBSTITUTE(SUBSTITUTE(L93,LEFT(L93,SEARCH(",",L93)),""),LEFT(SUBSTITUTE(L93,LEFT(L93,SEARCH(",",L93)),""),SEARCH(",",SUBSTITUTE(L93,LEFT(L93,SEARCH(",",L93)),""))),""))),""))))),""),")",""),VLOOKUP(L93,Breachs!B:D,3,FALSE))))</f>
        <v/>
      </c>
      <c r="R93" s="108" t="str">
        <f>IF(G93=5,IF(ISNUMBER(FIND(")",M93)),"20"&amp;SUBSTITUTE(SUBSTITUTE(LEFT(SUBSTITUTE(SUBSTITUTE(SUBSTITUTE(S93,LEFT(S93,SEARCH(",",S93)),""),LEFT(SUBSTITUTE(S93,LEFT(S93,SEARCH(",",S93)),""),SEARCH(",",SUBSTITUTE(S93,LEFT(S93,SEARCH(",",S93)),""))),""),LEFT(SUBSTITUTE(SUBSTITUTE(S93,LEFT(S93,SEARCH(",",S93)),""),LEFT(SUBSTITUTE(S93,LEFT(S93,SEARCH(",",S93)),""),SEARCH(",",SUBSTITUTE(S93,LEFT(S93,SEARCH(",",S93)),""))),""),SEARCH(",",SUBSTITUTE(SUBSTITUTE(S93,LEFT(S93,SEARCH(",",S93)),""),LEFT(SUBSTITUTE(S93,LEFT(S93,SEARCH(",",S93)),""),SEARCH(",",SUBSTITUTE(S93,LEFT(S93,SEARCH(",",S93)),""))),""))),""),SEARCH(")",SUBSTITUTE(SUBSTITUTE(SUBSTITUTE(S93,LEFT(S93,SEARCH(",",S93)),""),LEFT(SUBSTITUTE(S93,LEFT(S93,SEARCH(",",S93)),""),SEARCH(",",SUBSTITUTE(S93,LEFT(S93,SEARCH(",",S93)),""))),""),LEFT(SUBSTITUTE(SUBSTITUTE(S93,LEFT(S93,SEARCH(",",S93)),""),LEFT(SUBSTITUTE(S93,LEFT(S93,SEARCH(",",S93)),""),SEARCH(",",SUBSTITUTE(S93,LEFT(S93,SEARCH(",",S93)),""))),""),SEARCH(",",SUBSTITUTE(SUBSTITUTE(S93,LEFT(S93,SEARCH(",",S93)),""),LEFT(SUBSTITUTE(S93,LEFT(S93,SEARCH(",",S93)),""),SEARCH(",",SUBSTITUTE(S93,LEFT(S93,SEARCH(",",S93)),""))),""))),""))),LEFT(LEFT(SUBSTITUTE(SUBSTITUTE(SUBSTITUTE(S93,LEFT(S93,SEARCH(",",S93)),""),LEFT(SUBSTITUTE(S93,LEFT(S93,SEARCH(",",S93)),""),SEARCH(",",SUBSTITUTE(S93,LEFT(S93,SEARCH(",",S93)),""))),""),LEFT(SUBSTITUTE(SUBSTITUTE(S93,LEFT(S93,SEARCH(",",S93)),""),LEFT(SUBSTITUTE(S93,LEFT(S93,SEARCH(",",S93)),""),SEARCH(",",SUBSTITUTE(S93,LEFT(S93,SEARCH(",",S93)),""))),""),SEARCH(",",SUBSTITUTE(SUBSTITUTE(S93,LEFT(S93,SEARCH(",",S93)),""),LEFT(SUBSTITUTE(S93,LEFT(S93,SEARCH(",",S93)),""),SEARCH(",",SUBSTITUTE(S93,LEFT(S93,SEARCH(",",S93)),""))),""))),""),SEARCH(")",SUBSTITUTE(SUBSTITUTE(SUBSTITUTE(S93,LEFT(S93,SEARCH(",",S93)),""),LEFT(SUBSTITUTE(S93,LEFT(S93,SEARCH(",",S93)),""),SEARCH(",",SUBSTITUTE(S93,LEFT(S93,SEARCH(",",S93)),""))),""),LEFT(SUBSTITUTE(SUBSTITUTE(S93,LEFT(S93,SEARCH(",",S93)),""),LEFT(SUBSTITUTE(S93,LEFT(S93,SEARCH(",",S93)),""),SEARCH(",",SUBSTITUTE(S93,LEFT(S93,SEARCH(",",S93)),""))),""),SEARCH(",",SUBSTITUTE(SUBSTITUTE(S93,LEFT(S93,SEARCH(",",S93)),""),LEFT(SUBSTITUTE(S93,LEFT(S93,SEARCH(",",S93)),""),SEARCH(",",SUBSTITUTE(S93,LEFT(S93,SEARCH(",",S93)),""))),""))),""))),SEARCH("'",LEFT(SUBSTITUTE(SUBSTITUTE(SUBSTITUTE(S93,LEFT(S93,SEARCH(",",S93)),""),LEFT(SUBSTITUTE(S93,LEFT(S93,SEARCH(",",S93)),""),SEARCH(",",SUBSTITUTE(S93,LEFT(S93,SEARCH(",",S93)),""))),""),LEFT(SUBSTITUTE(SUBSTITUTE(S93,LEFT(S93,SEARCH(",",S93)),""),LEFT(SUBSTITUTE(S93,LEFT(S93,SEARCH(",",S93)),""),SEARCH(",",SUBSTITUTE(S93,LEFT(S93,SEARCH(",",S93)),""))),""),SEARCH(",",SUBSTITUTE(SUBSTITUTE(S93,LEFT(S93,SEARCH(",",S93)),""),LEFT(SUBSTITUTE(S93,LEFT(S93,SEARCH(",",S93)),""),SEARCH(",",SUBSTITUTE(S93,LEFT(S93,SEARCH(",",S93)),""))),""))),""),SEARCH(")",SUBSTITUTE(SUBSTITUTE(SUBSTITUTE(S93,LEFT(S93,SEARCH(",",S93)),""),LEFT(SUBSTITUTE(S93,LEFT(S93,SEARCH(",",S93)),""),SEARCH(",",SUBSTITUTE(S93,LEFT(S93,SEARCH(",",S93)),""))),""),LEFT(SUBSTITUTE(SUBSTITUTE(S93,LEFT(S93,SEARCH(",",S93)),""),LEFT(SUBSTITUTE(S93,LEFT(S93,SEARCH(",",S93)),""),SEARCH(",",SUBSTITUTE(S93,LEFT(S93,SEARCH(",",S93)),""))),""),SEARCH(",",SUBSTITUTE(SUBSTITUTE(S93,LEFT(S93,SEARCH(",",S93)),""),LEFT(SUBSTITUTE(S93,LEFT(S93,SEARCH(",",S93)),""),SEARCH(",",SUBSTITUTE(S93,LEFT(S93,SEARCH(",",S93)),""))),""))),""))))),""),")",""),VLOOKUP(M93,Breachs!B:D,3,FALSE)),"")</f>
        <v/>
      </c>
      <c r="S93" s="108" t="e">
        <f t="shared" si="22"/>
        <v>#VALUE!</v>
      </c>
      <c r="T93" s="108" t="str">
        <f>IF(F93="","",IF(ISNUMBER(FIND("'",I93)),VLOOKUP(SUBSTITUTE(RIGHT(LEFT(I93,SEARCH("'",I93)),5)," '",""),Breachs!P:Q,2,FALSE),VLOOKUP(I93,Breachs!B:D,2,FALSE)))</f>
        <v>Maio</v>
      </c>
      <c r="U93" s="108" t="str">
        <f>IF(G93&lt;2,"",IF(ISNUMBER(FIND("'",J93)),VLOOKUP(SUBSTITUTE(RIGHT(LEFT(J93,SEARCH("'",J93)),5)," '",""),Breachs!P:Q,2,FALSE),VLOOKUP(J93,Breachs!B:D,2,FALSE)))</f>
        <v/>
      </c>
      <c r="V93" s="107" t="str">
        <f>IF(G93&lt;3,"",IF(ISNUMBER(FIND("'",K93)),VLOOKUP(SUBSTITUTE(RIGHT(LEFT(K93,SEARCH("'",K93)),5)," '",""),Breachs!P:Q,2,FALSE),VLOOKUP(K93,Breachs!B:D,2,FALSE)))</f>
        <v/>
      </c>
      <c r="W93" s="107" t="str">
        <f>IF(G93&lt;4,"",IF(ISNUMBER(FIND("'",L93)),VLOOKUP(SUBSTITUTE(RIGHT(LEFT(L93,SEARCH("'",L93)),5)," '",""),Breachs!P:Q,2,FALSE),VLOOKUP(L93,Breachs!B:D,2,FALSE)))</f>
        <v/>
      </c>
      <c r="X93" s="107" t="str">
        <f>IF(G93&lt;5,"",IF(ISNUMBER(FIND("'",M93)),VLOOKUP(SUBSTITUTE(RIGHT(LEFT(M93,SEARCH("'",M93)),5)," '",""),Breachs!P:Q,2,FALSE),VLOOKUP(M93,Breachs!B:D,2,FALSE)))</f>
        <v/>
      </c>
      <c r="Y93" s="34" t="str">
        <f>IFERROR(VLOOKUP(B93,BGU!A:B,2),"")</f>
        <v>MARIS STELA DOS SANTOS GONZAGA</v>
      </c>
      <c r="Z93" s="34" t="str">
        <f>TEXT(IFERROR(VLOOKUP(B93,BGU!A:C,3),""),"0000-000-000-0000")</f>
        <v>0010-044-121-0000</v>
      </c>
      <c r="AA93" s="34" t="str">
        <f t="shared" si="23"/>
        <v>0010</v>
      </c>
      <c r="AB93" s="34" t="str">
        <f>IFERROR(VLOOKUP(B93,BGU!A:F,6),"")</f>
        <v>00011</v>
      </c>
      <c r="AC93" s="34" t="str">
        <f>IFERROR(VLOOKUP(B93,BGU!A:G,7),"")</f>
        <v>ANALISTA</v>
      </c>
      <c r="AD93" s="34" t="str">
        <f t="shared" si="24"/>
        <v>044</v>
      </c>
    </row>
    <row r="94" spans="1:30" ht="15" customHeight="1" x14ac:dyDescent="0.25">
      <c r="A94" s="33" t="s">
        <v>333</v>
      </c>
      <c r="B94" s="34" t="s">
        <v>278</v>
      </c>
      <c r="C94" s="33" t="s">
        <v>108</v>
      </c>
      <c r="D94" s="34"/>
      <c r="E94" s="34"/>
      <c r="F94" s="33" t="s">
        <v>22</v>
      </c>
      <c r="G94" s="31">
        <f t="shared" si="18"/>
        <v>1</v>
      </c>
      <c r="H94" s="31" t="b">
        <f t="shared" si="25"/>
        <v>0</v>
      </c>
      <c r="I94" s="105" t="str">
        <f t="shared" si="26"/>
        <v>Adobe</v>
      </c>
      <c r="J94" s="105" t="str">
        <f t="shared" si="27"/>
        <v/>
      </c>
      <c r="K94" s="106" t="str">
        <f t="shared" si="19"/>
        <v/>
      </c>
      <c r="L94" s="106" t="str">
        <f t="shared" si="20"/>
        <v/>
      </c>
      <c r="M94" s="105" t="str">
        <f t="shared" si="21"/>
        <v/>
      </c>
      <c r="N94" s="107">
        <f>IF(F94="","",IF(ISNUMBER(FIND(")",I94)),"20"&amp;SUBSTITUTE(RIGHT(SUBSTITUTE(LEFT(F94,SEARCH(")",F94)),LEFT(LEFT(F94,SEARCH(")",F94)),SEARCH("(",LEFT(F94,SEARCH(")",F94)))),""),3),")",""),VLOOKUP(I94,Breachs!B:D,3,FALSE)))</f>
        <v>2013</v>
      </c>
      <c r="O94" s="108" t="str">
        <f>IF(G94&lt;2,"",IF(G94&gt;2,IF(ISNUMBER(FIND(")",J94)),"20"&amp;SUBSTITUTE(SUBSTITUTE(LEFT(LEFT(SUBSTITUTE(F94,LEFT(F94,SEARCH(",",F94)),""),SEARCH(",",SUBSTITUTE(F94,LEFT(F94,SEARCH(",",F94)),""))),SEARCH(")",LEFT(SUBSTITUTE(F94,LEFT(F94,SEARCH(",",F94)),""),SEARCH(",",SUBSTITUTE(F94,LEFT(F94,SEARCH(",",F94)),""))))),LEFT(LEFT(LEFT(SUBSTITUTE(F94,LEFT(F94,SEARCH(",",F94)),""),SEARCH(",",SUBSTITUTE(F94,LEFT(F94,SEARCH(",",F94)),""))),SEARCH(")",LEFT(SUBSTITUTE(F94,LEFT(F94,SEARCH(",",F94)),""),SEARCH(",",SUBSTITUTE(F94,LEFT(F94,SEARCH(",",F94)),""))))),SEARCH("'",LEFT(LEFT(SUBSTITUTE(F94,LEFT(F94,SEARCH(",",F94)),""),SEARCH(",",SUBSTITUTE(F94,LEFT(F94,SEARCH(",",F94)),""))),SEARCH(")",LEFT(SUBSTITUTE(F94,LEFT(F94,SEARCH(",",F94)),""),SEARCH(",",SUBSTITUTE(F94,LEFT(F94,SEARCH(",",F94)),""))))))),""),")",""),VLOOKUP(J94,Breachs!B:D,3,FALSE)),IF(ISNUMBER(FIND(")",J94)),"20"&amp;SUBSTITUTE(LEFT(SUBSTITUTE(SUBSTITUTE(F94,LEFT(F94,SEARCH(",",F94)),""),LEFT(SUBSTITUTE(F94,LEFT(F94,SEARCH(",",F94)),""),SEARCH("'",SUBSTITUTE(F94,LEFT(F94,SEARCH(",",F94)),""))),""),SEARCH(")",SUBSTITUTE(SUBSTITUTE(F94,LEFT(F94,SEARCH(",",F94)),""),LEFT(SUBSTITUTE(F94,LEFT(F94,SEARCH(",",F94)),""),SEARCH("'",SUBSTITUTE(F94,LEFT(F94,SEARCH(",",F94)),""))),""))),")",""),VLOOKUP(J94,Breachs!B:D,3,FALSE))))</f>
        <v/>
      </c>
      <c r="P94" s="108" t="str">
        <f>IF(G94&lt;3,"",IF(G94&gt;3,IF(ISNUMBER(FIND(")",K94)),"20"&amp;SUBSTITUTE(SUBSTITUTE(LEFT(LEFT(SUBSTITUTE(SUBSTITUTE(F94,LEFT(F94,SEARCH(",",F94)),""),LEFT(SUBSTITUTE(F94,LEFT(F94,SEARCH(",",F94)),""),SEARCH(",",SUBSTITUTE(F94,LEFT(F94,SEARCH(",",F94)),""))),""),SEARCH(",",SUBSTITUTE(SUBSTITUTE(F94,LEFT(F94,SEARCH(",",F94)),""),LEFT(SUBSTITUTE(F94,LEFT(F94,SEARCH(",",F94)),""),SEARCH(",",SUBSTITUTE(F94,LEFT(F94,SEARCH(",",F94)),""))),""))),SEARCH(")",LEFT(SUBSTITUTE(SUBSTITUTE(F94,LEFT(F94,SEARCH(",",F94)),""),LEFT(SUBSTITUTE(F94,LEFT(F94,SEARCH(",",F94)),""),SEARCH(",",SUBSTITUTE(F94,LEFT(F94,SEARCH(",",F94)),""))),""),SEARCH(",",SUBSTITUTE(SUBSTITUTE(F94,LEFT(F94,SEARCH(",",F94)),""),LEFT(SUBSTITUTE(F94,LEFT(F94,SEARCH(",",F94)),""),SEARCH(",",SUBSTITUTE(F94,LEFT(F94,SEARCH(",",F94)),""))),""))))),LEFT(LEFT(LEFT(SUBSTITUTE(SUBSTITUTE(F94,LEFT(F94,SEARCH(",",F94)),""),LEFT(SUBSTITUTE(F94,LEFT(F94,SEARCH(",",F94)),""),SEARCH(",",SUBSTITUTE(F94,LEFT(F94,SEARCH(",",F94)),""))),""),SEARCH(",",SUBSTITUTE(SUBSTITUTE(F94,LEFT(F94,SEARCH(",",F94)),""),LEFT(SUBSTITUTE(F94,LEFT(F94,SEARCH(",",F94)),""),SEARCH(",",SUBSTITUTE(F94,LEFT(F94,SEARCH(",",F94)),""))),""))),SEARCH(")",LEFT(SUBSTITUTE(SUBSTITUTE(F94,LEFT(F94,SEARCH(",",F94)),""),LEFT(SUBSTITUTE(F94,LEFT(F94,SEARCH(",",F94)),""),SEARCH(",",SUBSTITUTE(F94,LEFT(F94,SEARCH(",",F94)),""))),""),SEARCH(",",SUBSTITUTE(SUBSTITUTE(F94,LEFT(F94,SEARCH(",",F94)),""),LEFT(SUBSTITUTE(F94,LEFT(F94,SEARCH(",",F94)),""),SEARCH(",",SUBSTITUTE(F94,LEFT(F94,SEARCH(",",F94)),""))),""))))),SEARCH("'",LEFT(LEFT(SUBSTITUTE(SUBSTITUTE(F94,LEFT(F94,SEARCH(",",F94)),""),LEFT(SUBSTITUTE(F94,LEFT(F94,SEARCH(",",F94)),""),SEARCH(",",SUBSTITUTE(F94,LEFT(F94,SEARCH(",",F94)),""))),""),SEARCH(",",SUBSTITUTE(SUBSTITUTE(F94,LEFT(F94,SEARCH(",",F94)),""),LEFT(SUBSTITUTE(F94,LEFT(F94,SEARCH(",",F94)),""),SEARCH(",",SUBSTITUTE(F94,LEFT(F94,SEARCH(",",F94)),""))),""))),SEARCH(")",LEFT(SUBSTITUTE(SUBSTITUTE(F94,LEFT(F94,SEARCH(",",F94)),""),LEFT(SUBSTITUTE(F94,LEFT(F94,SEARCH(",",F94)),""),SEARCH(",",SUBSTITUTE(F94,LEFT(F94,SEARCH(",",F94)),""))),""),SEARCH(",",SUBSTITUTE(SUBSTITUTE(F94,LEFT(F94,SEARCH(",",F94)),""),LEFT(SUBSTITUTE(F94,LEFT(F94,SEARCH(",",F94)),""),SEARCH(",",SUBSTITUTE(F94,LEFT(F94,SEARCH(",",F94)),""))),""))))))),""),")",""),VLOOKUP(K94,Breachs!B:D,3,FALSE)),IF(ISNUMBER(FIND(")",K94)),"20"&amp;SUBSTITUTE(SUBSTITUTE(LEFT(SUBSTITUTE(SUBSTITUTE(F94,LEFT(F94,SEARCH(",",F94)),""),LEFT(SUBSTITUTE(F94,LEFT(F94,SEARCH(",",F94)),""),SEARCH(",",SUBSTITUTE(F94,LEFT(F94,SEARCH(",",F94)),""))),""),SEARCH(")",SUBSTITUTE(SUBSTITUTE(F94,LEFT(F94,SEARCH(",",F94)),""),LEFT(SUBSTITUTE(F94,LEFT(F94,SEARCH(",",F94)),""),SEARCH(",",SUBSTITUTE(F94,LEFT(F94,SEARCH(",",F94)),""))),""))),LEFT(LEFT(SUBSTITUTE(SUBSTITUTE(F94,LEFT(F94,SEARCH(",",F94)),""),LEFT(SUBSTITUTE(F94,LEFT(F94,SEARCH(",",F94)),""),SEARCH(",",SUBSTITUTE(F94,LEFT(F94,SEARCH(",",F94)),""))),""),SEARCH(")",SUBSTITUTE(SUBSTITUTE(F94,LEFT(F94,SEARCH(",",F94)),""),LEFT(SUBSTITUTE(F94,LEFT(F94,SEARCH(",",F94)),""),SEARCH(",",SUBSTITUTE(F94,LEFT(F94,SEARCH(",",F94)),""))),""))),SEARCH("'",LEFT(SUBSTITUTE(SUBSTITUTE(F94,LEFT(F94,SEARCH(",",F94)),""),LEFT(SUBSTITUTE(F94,LEFT(F94,SEARCH(",",F94)),""),SEARCH(",",SUBSTITUTE(F94,LEFT(F94,SEARCH(",",F94)),""))),""),SEARCH(")",SUBSTITUTE(SUBSTITUTE(F94,LEFT(F94,SEARCH(",",F94)),""),LEFT(SUBSTITUTE(F94,LEFT(F94,SEARCH(",",F94)),""),SEARCH(",",SUBSTITUTE(F94,LEFT(F94,SEARCH(",",F94)),""))),""))))),""),")",""),VLOOKUP(K94,Breachs!B:D,3,FALSE))))</f>
        <v/>
      </c>
      <c r="Q94" s="108" t="str">
        <f>IF(G94&lt;4,"",IF(G94&gt;4,IF(ISNUMBER(FIND(")",L94)),"20"&amp;SUBSTITUTE(SUBSTITUTE(LEFT(SUBSTITUTE(SUBSTITUTE(SUBSTITUTE(L94,LEFT(L94,SEARCH(",",L94)),""),LEFT(SUBSTITUTE(L94,LEFT(L94,SEARCH(",",L94)),""),SEARCH(",",SUBSTITUTE(L94,LEFT(L94,SEARCH(",",L94)),""))),""),LEFT(SUBSTITUTE(SUBSTITUTE(L94,LEFT(L94,SEARCH(",",L94)),""),LEFT(SUBSTITUTE(L94,LEFT(L94,SEARCH(",",L94)),""),SEARCH(",",SUBSTITUTE(L94,LEFT(L94,SEARCH(",",L94)),""))),""),SEARCH(",",SUBSTITUTE(SUBSTITUTE(L94,LEFT(L94,SEARCH(",",L94)),""),LEFT(SUBSTITUTE(L94,LEFT(L94,SEARCH(",",L94)),""),SEARCH(",",SUBSTITUTE(L94,LEFT(L94,SEARCH(",",L94)),""))),""))),""),SEARCH(")",SUBSTITUTE(SUBSTITUTE(SUBSTITUTE(L94,LEFT(L94,SEARCH(",",L94)),""),LEFT(SUBSTITUTE(L94,LEFT(L94,SEARCH(",",L94)),""),SEARCH(",",SUBSTITUTE(L94,LEFT(L94,SEARCH(",",L94)),""))),""),LEFT(SUBSTITUTE(SUBSTITUTE(L94,LEFT(L94,SEARCH(",",L94)),""),LEFT(SUBSTITUTE(L94,LEFT(L94,SEARCH(",",L94)),""),SEARCH(",",SUBSTITUTE(L94,LEFT(L94,SEARCH(",",L94)),""))),""),SEARCH(",",SUBSTITUTE(SUBSTITUTE(L94,LEFT(L94,SEARCH(",",L94)),""),LEFT(SUBSTITUTE(L94,LEFT(L94,SEARCH(",",L94)),""),SEARCH(",",SUBSTITUTE(L94,LEFT(L94,SEARCH(",",L94)),""))),""))),""))),LEFT(LEFT(SUBSTITUTE(SUBSTITUTE(SUBSTITUTE(L94,LEFT(L94,SEARCH(",",L94)),""),LEFT(SUBSTITUTE(L94,LEFT(L94,SEARCH(",",L94)),""),SEARCH(",",SUBSTITUTE(L94,LEFT(L94,SEARCH(",",L94)),""))),""),LEFT(SUBSTITUTE(SUBSTITUTE(L94,LEFT(L94,SEARCH(",",L94)),""),LEFT(SUBSTITUTE(L94,LEFT(L94,SEARCH(",",L94)),""),SEARCH(",",SUBSTITUTE(L94,LEFT(L94,SEARCH(",",L94)),""))),""),SEARCH(",",SUBSTITUTE(SUBSTITUTE(L94,LEFT(L94,SEARCH(",",L94)),""),LEFT(SUBSTITUTE(L94,LEFT(L94,SEARCH(",",L94)),""),SEARCH(",",SUBSTITUTE(L94,LEFT(L94,SEARCH(",",L94)),""))),""))),""),SEARCH(")",SUBSTITUTE(SUBSTITUTE(SUBSTITUTE(L94,LEFT(L94,SEARCH(",",L94)),""),LEFT(SUBSTITUTE(L94,LEFT(L94,SEARCH(",",L94)),""),SEARCH(",",SUBSTITUTE(L94,LEFT(L94,SEARCH(",",L94)),""))),""),LEFT(SUBSTITUTE(SUBSTITUTE(L94,LEFT(L94,SEARCH(",",L94)),""),LEFT(SUBSTITUTE(L94,LEFT(L94,SEARCH(",",L94)),""),SEARCH(",",SUBSTITUTE(L94,LEFT(L94,SEARCH(",",L94)),""))),""),SEARCH(",",SUBSTITUTE(SUBSTITUTE(L94,LEFT(L94,SEARCH(",",L94)),""),LEFT(SUBSTITUTE(L94,LEFT(L94,SEARCH(",",L94)),""),SEARCH(",",SUBSTITUTE(L94,LEFT(L94,SEARCH(",",L94)),""))),""))),""))),SEARCH("'",LEFT(SUBSTITUTE(SUBSTITUTE(SUBSTITUTE(L94,LEFT(L94,SEARCH(",",L94)),""),LEFT(SUBSTITUTE(L94,LEFT(L94,SEARCH(",",L94)),""),SEARCH(",",SUBSTITUTE(L94,LEFT(L94,SEARCH(",",L94)),""))),""),LEFT(SUBSTITUTE(SUBSTITUTE(L94,LEFT(L94,SEARCH(",",L94)),""),LEFT(SUBSTITUTE(L94,LEFT(L94,SEARCH(",",L94)),""),SEARCH(",",SUBSTITUTE(L94,LEFT(L94,SEARCH(",",L94)),""))),""),SEARCH(",",SUBSTITUTE(SUBSTITUTE(L94,LEFT(L94,SEARCH(",",L94)),""),LEFT(SUBSTITUTE(L94,LEFT(L94,SEARCH(",",L94)),""),SEARCH(",",SUBSTITUTE(L94,LEFT(L94,SEARCH(",",L94)),""))),""))),""),SEARCH(")",SUBSTITUTE(SUBSTITUTE(SUBSTITUTE(L94,LEFT(L94,SEARCH(",",L94)),""),LEFT(SUBSTITUTE(L94,LEFT(L94,SEARCH(",",L94)),""),SEARCH(",",SUBSTITUTE(L94,LEFT(L94,SEARCH(",",L94)),""))),""),LEFT(SUBSTITUTE(SUBSTITUTE(L94,LEFT(L94,SEARCH(",",L94)),""),LEFT(SUBSTITUTE(L94,LEFT(L94,SEARCH(",",L94)),""),SEARCH(",",SUBSTITUTE(L94,LEFT(L94,SEARCH(",",L94)),""))),""),SEARCH(",",SUBSTITUTE(SUBSTITUTE(L94,LEFT(L94,SEARCH(",",L94)),""),LEFT(SUBSTITUTE(L94,LEFT(L94,SEARCH(",",L94)),""),SEARCH(",",SUBSTITUTE(L94,LEFT(L94,SEARCH(",",L94)),""))),""))),""))))),""),")",""),VLOOKUP(L94,Breachs!B:D,3,FALSE)),IF(ISNUMBER(FIND(")",L94)),"20"&amp;SUBSTITUTE(SUBSTITUTE(LEFT(SUBSTITUTE(SUBSTITUTE(SUBSTITUTE(L94,LEFT(L94,SEARCH(",",L94)),""),LEFT(SUBSTITUTE(L94,LEFT(L94,SEARCH(",",L94)),""),SEARCH(",",SUBSTITUTE(L94,LEFT(L94,SEARCH(",",L94)),""))),""),LEFT(SUBSTITUTE(SUBSTITUTE(L94,LEFT(L94,SEARCH(",",L94)),""),LEFT(SUBSTITUTE(L94,LEFT(L94,SEARCH(",",L94)),""),SEARCH(",",SUBSTITUTE(L94,LEFT(L94,SEARCH(",",L94)),""))),""),SEARCH(",",SUBSTITUTE(SUBSTITUTE(L94,LEFT(L94,SEARCH(",",L94)),""),LEFT(SUBSTITUTE(L94,LEFT(L94,SEARCH(",",L94)),""),SEARCH(",",SUBSTITUTE(L94,LEFT(L94,SEARCH(",",L94)),""))),""))),""),SEARCH(")",SUBSTITUTE(SUBSTITUTE(SUBSTITUTE(L94,LEFT(L94,SEARCH(",",L94)),""),LEFT(SUBSTITUTE(L94,LEFT(L94,SEARCH(",",L94)),""),SEARCH(",",SUBSTITUTE(L94,LEFT(L94,SEARCH(",",L94)),""))),""),LEFT(SUBSTITUTE(SUBSTITUTE(L94,LEFT(L94,SEARCH(",",L94)),""),LEFT(SUBSTITUTE(L94,LEFT(L94,SEARCH(",",L94)),""),SEARCH(",",SUBSTITUTE(L94,LEFT(L94,SEARCH(",",L94)),""))),""),SEARCH(",",SUBSTITUTE(SUBSTITUTE(L94,LEFT(L94,SEARCH(",",L94)),""),LEFT(SUBSTITUTE(L94,LEFT(L94,SEARCH(",",L94)),""),SEARCH(",",SUBSTITUTE(L94,LEFT(L94,SEARCH(",",L94)),""))),""))),""))),LEFT(LEFT(SUBSTITUTE(SUBSTITUTE(SUBSTITUTE(L94,LEFT(L94,SEARCH(",",L94)),""),LEFT(SUBSTITUTE(L94,LEFT(L94,SEARCH(",",L94)),""),SEARCH(",",SUBSTITUTE(L94,LEFT(L94,SEARCH(",",L94)),""))),""),LEFT(SUBSTITUTE(SUBSTITUTE(L94,LEFT(L94,SEARCH(",",L94)),""),LEFT(SUBSTITUTE(L94,LEFT(L94,SEARCH(",",L94)),""),SEARCH(",",SUBSTITUTE(L94,LEFT(L94,SEARCH(",",L94)),""))),""),SEARCH(",",SUBSTITUTE(SUBSTITUTE(L94,LEFT(L94,SEARCH(",",L94)),""),LEFT(SUBSTITUTE(L94,LEFT(L94,SEARCH(",",L94)),""),SEARCH(",",SUBSTITUTE(L94,LEFT(L94,SEARCH(",",L94)),""))),""))),""),SEARCH(")",SUBSTITUTE(SUBSTITUTE(SUBSTITUTE(L94,LEFT(L94,SEARCH(",",L94)),""),LEFT(SUBSTITUTE(L94,LEFT(L94,SEARCH(",",L94)),""),SEARCH(",",SUBSTITUTE(L94,LEFT(L94,SEARCH(",",L94)),""))),""),LEFT(SUBSTITUTE(SUBSTITUTE(L94,LEFT(L94,SEARCH(",",L94)),""),LEFT(SUBSTITUTE(L94,LEFT(L94,SEARCH(",",L94)),""),SEARCH(",",SUBSTITUTE(L94,LEFT(L94,SEARCH(",",L94)),""))),""),SEARCH(",",SUBSTITUTE(SUBSTITUTE(L94,LEFT(L94,SEARCH(",",L94)),""),LEFT(SUBSTITUTE(L94,LEFT(L94,SEARCH(",",L94)),""),SEARCH(",",SUBSTITUTE(L94,LEFT(L94,SEARCH(",",L94)),""))),""))),""))),SEARCH("'",LEFT(SUBSTITUTE(SUBSTITUTE(SUBSTITUTE(L94,LEFT(L94,SEARCH(",",L94)),""),LEFT(SUBSTITUTE(L94,LEFT(L94,SEARCH(",",L94)),""),SEARCH(",",SUBSTITUTE(L94,LEFT(L94,SEARCH(",",L94)),""))),""),LEFT(SUBSTITUTE(SUBSTITUTE(L94,LEFT(L94,SEARCH(",",L94)),""),LEFT(SUBSTITUTE(L94,LEFT(L94,SEARCH(",",L94)),""),SEARCH(",",SUBSTITUTE(L94,LEFT(L94,SEARCH(",",L94)),""))),""),SEARCH(",",SUBSTITUTE(SUBSTITUTE(L94,LEFT(L94,SEARCH(",",L94)),""),LEFT(SUBSTITUTE(L94,LEFT(L94,SEARCH(",",L94)),""),SEARCH(",",SUBSTITUTE(L94,LEFT(L94,SEARCH(",",L94)),""))),""))),""),SEARCH(")",SUBSTITUTE(SUBSTITUTE(SUBSTITUTE(L94,LEFT(L94,SEARCH(",",L94)),""),LEFT(SUBSTITUTE(L94,LEFT(L94,SEARCH(",",L94)),""),SEARCH(",",SUBSTITUTE(L94,LEFT(L94,SEARCH(",",L94)),""))),""),LEFT(SUBSTITUTE(SUBSTITUTE(L94,LEFT(L94,SEARCH(",",L94)),""),LEFT(SUBSTITUTE(L94,LEFT(L94,SEARCH(",",L94)),""),SEARCH(",",SUBSTITUTE(L94,LEFT(L94,SEARCH(",",L94)),""))),""),SEARCH(",",SUBSTITUTE(SUBSTITUTE(L94,LEFT(L94,SEARCH(",",L94)),""),LEFT(SUBSTITUTE(L94,LEFT(L94,SEARCH(",",L94)),""),SEARCH(",",SUBSTITUTE(L94,LEFT(L94,SEARCH(",",L94)),""))),""))),""))))),""),")",""),VLOOKUP(L94,Breachs!B:D,3,FALSE))))</f>
        <v/>
      </c>
      <c r="R94" s="108" t="str">
        <f>IF(G94=5,IF(ISNUMBER(FIND(")",M94)),"20"&amp;SUBSTITUTE(SUBSTITUTE(LEFT(SUBSTITUTE(SUBSTITUTE(SUBSTITUTE(S94,LEFT(S94,SEARCH(",",S94)),""),LEFT(SUBSTITUTE(S94,LEFT(S94,SEARCH(",",S94)),""),SEARCH(",",SUBSTITUTE(S94,LEFT(S94,SEARCH(",",S94)),""))),""),LEFT(SUBSTITUTE(SUBSTITUTE(S94,LEFT(S94,SEARCH(",",S94)),""),LEFT(SUBSTITUTE(S94,LEFT(S94,SEARCH(",",S94)),""),SEARCH(",",SUBSTITUTE(S94,LEFT(S94,SEARCH(",",S94)),""))),""),SEARCH(",",SUBSTITUTE(SUBSTITUTE(S94,LEFT(S94,SEARCH(",",S94)),""),LEFT(SUBSTITUTE(S94,LEFT(S94,SEARCH(",",S94)),""),SEARCH(",",SUBSTITUTE(S94,LEFT(S94,SEARCH(",",S94)),""))),""))),""),SEARCH(")",SUBSTITUTE(SUBSTITUTE(SUBSTITUTE(S94,LEFT(S94,SEARCH(",",S94)),""),LEFT(SUBSTITUTE(S94,LEFT(S94,SEARCH(",",S94)),""),SEARCH(",",SUBSTITUTE(S94,LEFT(S94,SEARCH(",",S94)),""))),""),LEFT(SUBSTITUTE(SUBSTITUTE(S94,LEFT(S94,SEARCH(",",S94)),""),LEFT(SUBSTITUTE(S94,LEFT(S94,SEARCH(",",S94)),""),SEARCH(",",SUBSTITUTE(S94,LEFT(S94,SEARCH(",",S94)),""))),""),SEARCH(",",SUBSTITUTE(SUBSTITUTE(S94,LEFT(S94,SEARCH(",",S94)),""),LEFT(SUBSTITUTE(S94,LEFT(S94,SEARCH(",",S94)),""),SEARCH(",",SUBSTITUTE(S94,LEFT(S94,SEARCH(",",S94)),""))),""))),""))),LEFT(LEFT(SUBSTITUTE(SUBSTITUTE(SUBSTITUTE(S94,LEFT(S94,SEARCH(",",S94)),""),LEFT(SUBSTITUTE(S94,LEFT(S94,SEARCH(",",S94)),""),SEARCH(",",SUBSTITUTE(S94,LEFT(S94,SEARCH(",",S94)),""))),""),LEFT(SUBSTITUTE(SUBSTITUTE(S94,LEFT(S94,SEARCH(",",S94)),""),LEFT(SUBSTITUTE(S94,LEFT(S94,SEARCH(",",S94)),""),SEARCH(",",SUBSTITUTE(S94,LEFT(S94,SEARCH(",",S94)),""))),""),SEARCH(",",SUBSTITUTE(SUBSTITUTE(S94,LEFT(S94,SEARCH(",",S94)),""),LEFT(SUBSTITUTE(S94,LEFT(S94,SEARCH(",",S94)),""),SEARCH(",",SUBSTITUTE(S94,LEFT(S94,SEARCH(",",S94)),""))),""))),""),SEARCH(")",SUBSTITUTE(SUBSTITUTE(SUBSTITUTE(S94,LEFT(S94,SEARCH(",",S94)),""),LEFT(SUBSTITUTE(S94,LEFT(S94,SEARCH(",",S94)),""),SEARCH(",",SUBSTITUTE(S94,LEFT(S94,SEARCH(",",S94)),""))),""),LEFT(SUBSTITUTE(SUBSTITUTE(S94,LEFT(S94,SEARCH(",",S94)),""),LEFT(SUBSTITUTE(S94,LEFT(S94,SEARCH(",",S94)),""),SEARCH(",",SUBSTITUTE(S94,LEFT(S94,SEARCH(",",S94)),""))),""),SEARCH(",",SUBSTITUTE(SUBSTITUTE(S94,LEFT(S94,SEARCH(",",S94)),""),LEFT(SUBSTITUTE(S94,LEFT(S94,SEARCH(",",S94)),""),SEARCH(",",SUBSTITUTE(S94,LEFT(S94,SEARCH(",",S94)),""))),""))),""))),SEARCH("'",LEFT(SUBSTITUTE(SUBSTITUTE(SUBSTITUTE(S94,LEFT(S94,SEARCH(",",S94)),""),LEFT(SUBSTITUTE(S94,LEFT(S94,SEARCH(",",S94)),""),SEARCH(",",SUBSTITUTE(S94,LEFT(S94,SEARCH(",",S94)),""))),""),LEFT(SUBSTITUTE(SUBSTITUTE(S94,LEFT(S94,SEARCH(",",S94)),""),LEFT(SUBSTITUTE(S94,LEFT(S94,SEARCH(",",S94)),""),SEARCH(",",SUBSTITUTE(S94,LEFT(S94,SEARCH(",",S94)),""))),""),SEARCH(",",SUBSTITUTE(SUBSTITUTE(S94,LEFT(S94,SEARCH(",",S94)),""),LEFT(SUBSTITUTE(S94,LEFT(S94,SEARCH(",",S94)),""),SEARCH(",",SUBSTITUTE(S94,LEFT(S94,SEARCH(",",S94)),""))),""))),""),SEARCH(")",SUBSTITUTE(SUBSTITUTE(SUBSTITUTE(S94,LEFT(S94,SEARCH(",",S94)),""),LEFT(SUBSTITUTE(S94,LEFT(S94,SEARCH(",",S94)),""),SEARCH(",",SUBSTITUTE(S94,LEFT(S94,SEARCH(",",S94)),""))),""),LEFT(SUBSTITUTE(SUBSTITUTE(S94,LEFT(S94,SEARCH(",",S94)),""),LEFT(SUBSTITUTE(S94,LEFT(S94,SEARCH(",",S94)),""),SEARCH(",",SUBSTITUTE(S94,LEFT(S94,SEARCH(",",S94)),""))),""),SEARCH(",",SUBSTITUTE(SUBSTITUTE(S94,LEFT(S94,SEARCH(",",S94)),""),LEFT(SUBSTITUTE(S94,LEFT(S94,SEARCH(",",S94)),""),SEARCH(",",SUBSTITUTE(S94,LEFT(S94,SEARCH(",",S94)),""))),""))),""))))),""),")",""),VLOOKUP(M94,Breachs!B:D,3,FALSE)),"")</f>
        <v/>
      </c>
      <c r="S94" s="108" t="e">
        <f t="shared" si="22"/>
        <v>#VALUE!</v>
      </c>
      <c r="T94" s="108" t="str">
        <f>IF(F94="","",IF(ISNUMBER(FIND("'",I94)),VLOOKUP(SUBSTITUTE(RIGHT(LEFT(I94,SEARCH("'",I94)),5)," '",""),Breachs!P:Q,2,FALSE),VLOOKUP(I94,Breachs!B:D,2,FALSE)))</f>
        <v>Outubro</v>
      </c>
      <c r="U94" s="108" t="str">
        <f>IF(G94&lt;2,"",IF(ISNUMBER(FIND("'",J94)),VLOOKUP(SUBSTITUTE(RIGHT(LEFT(J94,SEARCH("'",J94)),5)," '",""),Breachs!P:Q,2,FALSE),VLOOKUP(J94,Breachs!B:D,2,FALSE)))</f>
        <v/>
      </c>
      <c r="V94" s="107" t="str">
        <f>IF(G94&lt;3,"",IF(ISNUMBER(FIND("'",K94)),VLOOKUP(SUBSTITUTE(RIGHT(LEFT(K94,SEARCH("'",K94)),5)," '",""),Breachs!P:Q,2,FALSE),VLOOKUP(K94,Breachs!B:D,2,FALSE)))</f>
        <v/>
      </c>
      <c r="W94" s="107" t="str">
        <f>IF(G94&lt;4,"",IF(ISNUMBER(FIND("'",L94)),VLOOKUP(SUBSTITUTE(RIGHT(LEFT(L94,SEARCH("'",L94)),5)," '",""),Breachs!P:Q,2,FALSE),VLOOKUP(L94,Breachs!B:D,2,FALSE)))</f>
        <v/>
      </c>
      <c r="X94" s="107" t="str">
        <f>IF(G94&lt;5,"",IF(ISNUMBER(FIND("'",M94)),VLOOKUP(SUBSTITUTE(RIGHT(LEFT(M94,SEARCH("'",M94)),5)," '",""),Breachs!P:Q,2,FALSE),VLOOKUP(M94,Breachs!B:D,2,FALSE)))</f>
        <v/>
      </c>
      <c r="Y94" s="34" t="str">
        <f>IFERROR(VLOOKUP(B94,BGU!A:B,2),"")</f>
        <v>MARCO VALERIO DA COSTA TEIXEIRA</v>
      </c>
      <c r="Z94" s="34" t="str">
        <f>TEXT(IFERROR(VLOOKUP(B94,BGU!A:C,3),""),"0000-000-000-0000")</f>
        <v>0010-058-021-3700</v>
      </c>
      <c r="AA94" s="34" t="str">
        <f t="shared" si="23"/>
        <v>0010</v>
      </c>
      <c r="AB94" s="34" t="str">
        <f>IFERROR(VLOOKUP(B94,BGU!A:F,6),"")</f>
        <v>00011</v>
      </c>
      <c r="AC94" s="34" t="str">
        <f>IFERROR(VLOOKUP(B94,BGU!A:G,7),"")</f>
        <v>ANALISTA</v>
      </c>
      <c r="AD94" s="34" t="str">
        <f t="shared" si="24"/>
        <v>058</v>
      </c>
    </row>
    <row r="95" spans="1:30" ht="15" customHeight="1" x14ac:dyDescent="0.25">
      <c r="A95" s="33" t="s">
        <v>333</v>
      </c>
      <c r="B95" s="34" t="s">
        <v>282</v>
      </c>
      <c r="C95" s="33" t="s">
        <v>113</v>
      </c>
      <c r="D95" s="34"/>
      <c r="E95" s="34"/>
      <c r="F95" s="32" t="s">
        <v>27977</v>
      </c>
      <c r="G95" s="31">
        <f t="shared" si="18"/>
        <v>3</v>
      </c>
      <c r="H95" s="31" t="b">
        <f t="shared" si="25"/>
        <v>0</v>
      </c>
      <c r="I95" s="105" t="str">
        <f t="shared" si="26"/>
        <v>LinkedIn</v>
      </c>
      <c r="J95" s="105" t="str">
        <f t="shared" si="27"/>
        <v>Anti Public Combo List</v>
      </c>
      <c r="K95" s="106" t="str">
        <f t="shared" si="19"/>
        <v>Anti Public Combo List</v>
      </c>
      <c r="L95" s="106" t="str">
        <f t="shared" si="20"/>
        <v/>
      </c>
      <c r="M95" s="105" t="str">
        <f t="shared" si="21"/>
        <v/>
      </c>
      <c r="N95" s="107">
        <f>IF(F95="","",IF(ISNUMBER(FIND(")",I95)),"20"&amp;SUBSTITUTE(RIGHT(SUBSTITUTE(LEFT(F95,SEARCH(")",F95)),LEFT(LEFT(F95,SEARCH(")",F95)),SEARCH("(",LEFT(F95,SEARCH(")",F95)))),""),3),")",""),VLOOKUP(I95,Breachs!B:D,3,FALSE)))</f>
        <v>2016</v>
      </c>
      <c r="O95" s="108">
        <f>IF(G95&lt;2,"",IF(G95&gt;2,IF(ISNUMBER(FIND(")",J95)),"20"&amp;SUBSTITUTE(SUBSTITUTE(LEFT(LEFT(SUBSTITUTE(F95,LEFT(F95,SEARCH(",",F95)),""),SEARCH(",",SUBSTITUTE(F95,LEFT(F95,SEARCH(",",F95)),""))),SEARCH(")",LEFT(SUBSTITUTE(F95,LEFT(F95,SEARCH(",",F95)),""),SEARCH(",",SUBSTITUTE(F95,LEFT(F95,SEARCH(",",F95)),""))))),LEFT(LEFT(LEFT(SUBSTITUTE(F95,LEFT(F95,SEARCH(",",F95)),""),SEARCH(",",SUBSTITUTE(F95,LEFT(F95,SEARCH(",",F95)),""))),SEARCH(")",LEFT(SUBSTITUTE(F95,LEFT(F95,SEARCH(",",F95)),""),SEARCH(",",SUBSTITUTE(F95,LEFT(F95,SEARCH(",",F95)),""))))),SEARCH("'",LEFT(LEFT(SUBSTITUTE(F95,LEFT(F95,SEARCH(",",F95)),""),SEARCH(",",SUBSTITUTE(F95,LEFT(F95,SEARCH(",",F95)),""))),SEARCH(")",LEFT(SUBSTITUTE(F95,LEFT(F95,SEARCH(",",F95)),""),SEARCH(",",SUBSTITUTE(F95,LEFT(F95,SEARCH(",",F95)),""))))))),""),")",""),VLOOKUP(J95,Breachs!B:D,3,FALSE)),IF(ISNUMBER(FIND(")",J95)),"20"&amp;SUBSTITUTE(LEFT(SUBSTITUTE(SUBSTITUTE(F95,LEFT(F95,SEARCH(",",F95)),""),LEFT(SUBSTITUTE(F95,LEFT(F95,SEARCH(",",F95)),""),SEARCH("'",SUBSTITUTE(F95,LEFT(F95,SEARCH(",",F95)),""))),""),SEARCH(")",SUBSTITUTE(SUBSTITUTE(F95,LEFT(F95,SEARCH(",",F95)),""),LEFT(SUBSTITUTE(F95,LEFT(F95,SEARCH(",",F95)),""),SEARCH("'",SUBSTITUTE(F95,LEFT(F95,SEARCH(",",F95)),""))),""))),")",""),VLOOKUP(J95,Breachs!B:D,3,FALSE))))</f>
        <v>2016</v>
      </c>
      <c r="P95" s="108">
        <f>IF(G95&lt;3,"",IF(G95&gt;3,IF(ISNUMBER(FIND(")",K95)),"20"&amp;SUBSTITUTE(SUBSTITUTE(LEFT(LEFT(SUBSTITUTE(SUBSTITUTE(F95,LEFT(F95,SEARCH(",",F95)),""),LEFT(SUBSTITUTE(F95,LEFT(F95,SEARCH(",",F95)),""),SEARCH(",",SUBSTITUTE(F95,LEFT(F95,SEARCH(",",F95)),""))),""),SEARCH(",",SUBSTITUTE(SUBSTITUTE(F95,LEFT(F95,SEARCH(",",F95)),""),LEFT(SUBSTITUTE(F95,LEFT(F95,SEARCH(",",F95)),""),SEARCH(",",SUBSTITUTE(F95,LEFT(F95,SEARCH(",",F95)),""))),""))),SEARCH(")",LEFT(SUBSTITUTE(SUBSTITUTE(F95,LEFT(F95,SEARCH(",",F95)),""),LEFT(SUBSTITUTE(F95,LEFT(F95,SEARCH(",",F95)),""),SEARCH(",",SUBSTITUTE(F95,LEFT(F95,SEARCH(",",F95)),""))),""),SEARCH(",",SUBSTITUTE(SUBSTITUTE(F95,LEFT(F95,SEARCH(",",F95)),""),LEFT(SUBSTITUTE(F95,LEFT(F95,SEARCH(",",F95)),""),SEARCH(",",SUBSTITUTE(F95,LEFT(F95,SEARCH(",",F95)),""))),""))))),LEFT(LEFT(LEFT(SUBSTITUTE(SUBSTITUTE(F95,LEFT(F95,SEARCH(",",F95)),""),LEFT(SUBSTITUTE(F95,LEFT(F95,SEARCH(",",F95)),""),SEARCH(",",SUBSTITUTE(F95,LEFT(F95,SEARCH(",",F95)),""))),""),SEARCH(",",SUBSTITUTE(SUBSTITUTE(F95,LEFT(F95,SEARCH(",",F95)),""),LEFT(SUBSTITUTE(F95,LEFT(F95,SEARCH(",",F95)),""),SEARCH(",",SUBSTITUTE(F95,LEFT(F95,SEARCH(",",F95)),""))),""))),SEARCH(")",LEFT(SUBSTITUTE(SUBSTITUTE(F95,LEFT(F95,SEARCH(",",F95)),""),LEFT(SUBSTITUTE(F95,LEFT(F95,SEARCH(",",F95)),""),SEARCH(",",SUBSTITUTE(F95,LEFT(F95,SEARCH(",",F95)),""))),""),SEARCH(",",SUBSTITUTE(SUBSTITUTE(F95,LEFT(F95,SEARCH(",",F95)),""),LEFT(SUBSTITUTE(F95,LEFT(F95,SEARCH(",",F95)),""),SEARCH(",",SUBSTITUTE(F95,LEFT(F95,SEARCH(",",F95)),""))),""))))),SEARCH("'",LEFT(LEFT(SUBSTITUTE(SUBSTITUTE(F95,LEFT(F95,SEARCH(",",F95)),""),LEFT(SUBSTITUTE(F95,LEFT(F95,SEARCH(",",F95)),""),SEARCH(",",SUBSTITUTE(F95,LEFT(F95,SEARCH(",",F95)),""))),""),SEARCH(",",SUBSTITUTE(SUBSTITUTE(F95,LEFT(F95,SEARCH(",",F95)),""),LEFT(SUBSTITUTE(F95,LEFT(F95,SEARCH(",",F95)),""),SEARCH(",",SUBSTITUTE(F95,LEFT(F95,SEARCH(",",F95)),""))),""))),SEARCH(")",LEFT(SUBSTITUTE(SUBSTITUTE(F95,LEFT(F95,SEARCH(",",F95)),""),LEFT(SUBSTITUTE(F95,LEFT(F95,SEARCH(",",F95)),""),SEARCH(",",SUBSTITUTE(F95,LEFT(F95,SEARCH(",",F95)),""))),""),SEARCH(",",SUBSTITUTE(SUBSTITUTE(F95,LEFT(F95,SEARCH(",",F95)),""),LEFT(SUBSTITUTE(F95,LEFT(F95,SEARCH(",",F95)),""),SEARCH(",",SUBSTITUTE(F95,LEFT(F95,SEARCH(",",F95)),""))),""))))))),""),")",""),VLOOKUP(K95,Breachs!B:D,3,FALSE)),IF(ISNUMBER(FIND(")",K95)),"20"&amp;SUBSTITUTE(SUBSTITUTE(LEFT(SUBSTITUTE(SUBSTITUTE(F95,LEFT(F95,SEARCH(",",F95)),""),LEFT(SUBSTITUTE(F95,LEFT(F95,SEARCH(",",F95)),""),SEARCH(",",SUBSTITUTE(F95,LEFT(F95,SEARCH(",",F95)),""))),""),SEARCH(")",SUBSTITUTE(SUBSTITUTE(F95,LEFT(F95,SEARCH(",",F95)),""),LEFT(SUBSTITUTE(F95,LEFT(F95,SEARCH(",",F95)),""),SEARCH(",",SUBSTITUTE(F95,LEFT(F95,SEARCH(",",F95)),""))),""))),LEFT(LEFT(SUBSTITUTE(SUBSTITUTE(F95,LEFT(F95,SEARCH(",",F95)),""),LEFT(SUBSTITUTE(F95,LEFT(F95,SEARCH(",",F95)),""),SEARCH(",",SUBSTITUTE(F95,LEFT(F95,SEARCH(",",F95)),""))),""),SEARCH(")",SUBSTITUTE(SUBSTITUTE(F95,LEFT(F95,SEARCH(",",F95)),""),LEFT(SUBSTITUTE(F95,LEFT(F95,SEARCH(",",F95)),""),SEARCH(",",SUBSTITUTE(F95,LEFT(F95,SEARCH(",",F95)),""))),""))),SEARCH("'",LEFT(SUBSTITUTE(SUBSTITUTE(F95,LEFT(F95,SEARCH(",",F95)),""),LEFT(SUBSTITUTE(F95,LEFT(F95,SEARCH(",",F95)),""),SEARCH(",",SUBSTITUTE(F95,LEFT(F95,SEARCH(",",F95)),""))),""),SEARCH(")",SUBSTITUTE(SUBSTITUTE(F95,LEFT(F95,SEARCH(",",F95)),""),LEFT(SUBSTITUTE(F95,LEFT(F95,SEARCH(",",F95)),""),SEARCH(",",SUBSTITUTE(F95,LEFT(F95,SEARCH(",",F95)),""))),""))))),""),")",""),VLOOKUP(K95,Breachs!B:D,3,FALSE))))</f>
        <v>2016</v>
      </c>
      <c r="Q95" s="108" t="str">
        <f>IF(G95&lt;4,"",IF(G95&gt;4,IF(ISNUMBER(FIND(")",L95)),"20"&amp;SUBSTITUTE(SUBSTITUTE(LEFT(SUBSTITUTE(SUBSTITUTE(SUBSTITUTE(L95,LEFT(L95,SEARCH(",",L95)),""),LEFT(SUBSTITUTE(L95,LEFT(L95,SEARCH(",",L95)),""),SEARCH(",",SUBSTITUTE(L95,LEFT(L95,SEARCH(",",L95)),""))),""),LEFT(SUBSTITUTE(SUBSTITUTE(L95,LEFT(L95,SEARCH(",",L95)),""),LEFT(SUBSTITUTE(L95,LEFT(L95,SEARCH(",",L95)),""),SEARCH(",",SUBSTITUTE(L95,LEFT(L95,SEARCH(",",L95)),""))),""),SEARCH(",",SUBSTITUTE(SUBSTITUTE(L95,LEFT(L95,SEARCH(",",L95)),""),LEFT(SUBSTITUTE(L95,LEFT(L95,SEARCH(",",L95)),""),SEARCH(",",SUBSTITUTE(L95,LEFT(L95,SEARCH(",",L95)),""))),""))),""),SEARCH(")",SUBSTITUTE(SUBSTITUTE(SUBSTITUTE(L95,LEFT(L95,SEARCH(",",L95)),""),LEFT(SUBSTITUTE(L95,LEFT(L95,SEARCH(",",L95)),""),SEARCH(",",SUBSTITUTE(L95,LEFT(L95,SEARCH(",",L95)),""))),""),LEFT(SUBSTITUTE(SUBSTITUTE(L95,LEFT(L95,SEARCH(",",L95)),""),LEFT(SUBSTITUTE(L95,LEFT(L95,SEARCH(",",L95)),""),SEARCH(",",SUBSTITUTE(L95,LEFT(L95,SEARCH(",",L95)),""))),""),SEARCH(",",SUBSTITUTE(SUBSTITUTE(L95,LEFT(L95,SEARCH(",",L95)),""),LEFT(SUBSTITUTE(L95,LEFT(L95,SEARCH(",",L95)),""),SEARCH(",",SUBSTITUTE(L95,LEFT(L95,SEARCH(",",L95)),""))),""))),""))),LEFT(LEFT(SUBSTITUTE(SUBSTITUTE(SUBSTITUTE(L95,LEFT(L95,SEARCH(",",L95)),""),LEFT(SUBSTITUTE(L95,LEFT(L95,SEARCH(",",L95)),""),SEARCH(",",SUBSTITUTE(L95,LEFT(L95,SEARCH(",",L95)),""))),""),LEFT(SUBSTITUTE(SUBSTITUTE(L95,LEFT(L95,SEARCH(",",L95)),""),LEFT(SUBSTITUTE(L95,LEFT(L95,SEARCH(",",L95)),""),SEARCH(",",SUBSTITUTE(L95,LEFT(L95,SEARCH(",",L95)),""))),""),SEARCH(",",SUBSTITUTE(SUBSTITUTE(L95,LEFT(L95,SEARCH(",",L95)),""),LEFT(SUBSTITUTE(L95,LEFT(L95,SEARCH(",",L95)),""),SEARCH(",",SUBSTITUTE(L95,LEFT(L95,SEARCH(",",L95)),""))),""))),""),SEARCH(")",SUBSTITUTE(SUBSTITUTE(SUBSTITUTE(L95,LEFT(L95,SEARCH(",",L95)),""),LEFT(SUBSTITUTE(L95,LEFT(L95,SEARCH(",",L95)),""),SEARCH(",",SUBSTITUTE(L95,LEFT(L95,SEARCH(",",L95)),""))),""),LEFT(SUBSTITUTE(SUBSTITUTE(L95,LEFT(L95,SEARCH(",",L95)),""),LEFT(SUBSTITUTE(L95,LEFT(L95,SEARCH(",",L95)),""),SEARCH(",",SUBSTITUTE(L95,LEFT(L95,SEARCH(",",L95)),""))),""),SEARCH(",",SUBSTITUTE(SUBSTITUTE(L95,LEFT(L95,SEARCH(",",L95)),""),LEFT(SUBSTITUTE(L95,LEFT(L95,SEARCH(",",L95)),""),SEARCH(",",SUBSTITUTE(L95,LEFT(L95,SEARCH(",",L95)),""))),""))),""))),SEARCH("'",LEFT(SUBSTITUTE(SUBSTITUTE(SUBSTITUTE(L95,LEFT(L95,SEARCH(",",L95)),""),LEFT(SUBSTITUTE(L95,LEFT(L95,SEARCH(",",L95)),""),SEARCH(",",SUBSTITUTE(L95,LEFT(L95,SEARCH(",",L95)),""))),""),LEFT(SUBSTITUTE(SUBSTITUTE(L95,LEFT(L95,SEARCH(",",L95)),""),LEFT(SUBSTITUTE(L95,LEFT(L95,SEARCH(",",L95)),""),SEARCH(",",SUBSTITUTE(L95,LEFT(L95,SEARCH(",",L95)),""))),""),SEARCH(",",SUBSTITUTE(SUBSTITUTE(L95,LEFT(L95,SEARCH(",",L95)),""),LEFT(SUBSTITUTE(L95,LEFT(L95,SEARCH(",",L95)),""),SEARCH(",",SUBSTITUTE(L95,LEFT(L95,SEARCH(",",L95)),""))),""))),""),SEARCH(")",SUBSTITUTE(SUBSTITUTE(SUBSTITUTE(L95,LEFT(L95,SEARCH(",",L95)),""),LEFT(SUBSTITUTE(L95,LEFT(L95,SEARCH(",",L95)),""),SEARCH(",",SUBSTITUTE(L95,LEFT(L95,SEARCH(",",L95)),""))),""),LEFT(SUBSTITUTE(SUBSTITUTE(L95,LEFT(L95,SEARCH(",",L95)),""),LEFT(SUBSTITUTE(L95,LEFT(L95,SEARCH(",",L95)),""),SEARCH(",",SUBSTITUTE(L95,LEFT(L95,SEARCH(",",L95)),""))),""),SEARCH(",",SUBSTITUTE(SUBSTITUTE(L95,LEFT(L95,SEARCH(",",L95)),""),LEFT(SUBSTITUTE(L95,LEFT(L95,SEARCH(",",L95)),""),SEARCH(",",SUBSTITUTE(L95,LEFT(L95,SEARCH(",",L95)),""))),""))),""))))),""),")",""),VLOOKUP(L95,Breachs!B:D,3,FALSE)),IF(ISNUMBER(FIND(")",L95)),"20"&amp;SUBSTITUTE(SUBSTITUTE(LEFT(SUBSTITUTE(SUBSTITUTE(SUBSTITUTE(L95,LEFT(L95,SEARCH(",",L95)),""),LEFT(SUBSTITUTE(L95,LEFT(L95,SEARCH(",",L95)),""),SEARCH(",",SUBSTITUTE(L95,LEFT(L95,SEARCH(",",L95)),""))),""),LEFT(SUBSTITUTE(SUBSTITUTE(L95,LEFT(L95,SEARCH(",",L95)),""),LEFT(SUBSTITUTE(L95,LEFT(L95,SEARCH(",",L95)),""),SEARCH(",",SUBSTITUTE(L95,LEFT(L95,SEARCH(",",L95)),""))),""),SEARCH(",",SUBSTITUTE(SUBSTITUTE(L95,LEFT(L95,SEARCH(",",L95)),""),LEFT(SUBSTITUTE(L95,LEFT(L95,SEARCH(",",L95)),""),SEARCH(",",SUBSTITUTE(L95,LEFT(L95,SEARCH(",",L95)),""))),""))),""),SEARCH(")",SUBSTITUTE(SUBSTITUTE(SUBSTITUTE(L95,LEFT(L95,SEARCH(",",L95)),""),LEFT(SUBSTITUTE(L95,LEFT(L95,SEARCH(",",L95)),""),SEARCH(",",SUBSTITUTE(L95,LEFT(L95,SEARCH(",",L95)),""))),""),LEFT(SUBSTITUTE(SUBSTITUTE(L95,LEFT(L95,SEARCH(",",L95)),""),LEFT(SUBSTITUTE(L95,LEFT(L95,SEARCH(",",L95)),""),SEARCH(",",SUBSTITUTE(L95,LEFT(L95,SEARCH(",",L95)),""))),""),SEARCH(",",SUBSTITUTE(SUBSTITUTE(L95,LEFT(L95,SEARCH(",",L95)),""),LEFT(SUBSTITUTE(L95,LEFT(L95,SEARCH(",",L95)),""),SEARCH(",",SUBSTITUTE(L95,LEFT(L95,SEARCH(",",L95)),""))),""))),""))),LEFT(LEFT(SUBSTITUTE(SUBSTITUTE(SUBSTITUTE(L95,LEFT(L95,SEARCH(",",L95)),""),LEFT(SUBSTITUTE(L95,LEFT(L95,SEARCH(",",L95)),""),SEARCH(",",SUBSTITUTE(L95,LEFT(L95,SEARCH(",",L95)),""))),""),LEFT(SUBSTITUTE(SUBSTITUTE(L95,LEFT(L95,SEARCH(",",L95)),""),LEFT(SUBSTITUTE(L95,LEFT(L95,SEARCH(",",L95)),""),SEARCH(",",SUBSTITUTE(L95,LEFT(L95,SEARCH(",",L95)),""))),""),SEARCH(",",SUBSTITUTE(SUBSTITUTE(L95,LEFT(L95,SEARCH(",",L95)),""),LEFT(SUBSTITUTE(L95,LEFT(L95,SEARCH(",",L95)),""),SEARCH(",",SUBSTITUTE(L95,LEFT(L95,SEARCH(",",L95)),""))),""))),""),SEARCH(")",SUBSTITUTE(SUBSTITUTE(SUBSTITUTE(L95,LEFT(L95,SEARCH(",",L95)),""),LEFT(SUBSTITUTE(L95,LEFT(L95,SEARCH(",",L95)),""),SEARCH(",",SUBSTITUTE(L95,LEFT(L95,SEARCH(",",L95)),""))),""),LEFT(SUBSTITUTE(SUBSTITUTE(L95,LEFT(L95,SEARCH(",",L95)),""),LEFT(SUBSTITUTE(L95,LEFT(L95,SEARCH(",",L95)),""),SEARCH(",",SUBSTITUTE(L95,LEFT(L95,SEARCH(",",L95)),""))),""),SEARCH(",",SUBSTITUTE(SUBSTITUTE(L95,LEFT(L95,SEARCH(",",L95)),""),LEFT(SUBSTITUTE(L95,LEFT(L95,SEARCH(",",L95)),""),SEARCH(",",SUBSTITUTE(L95,LEFT(L95,SEARCH(",",L95)),""))),""))),""))),SEARCH("'",LEFT(SUBSTITUTE(SUBSTITUTE(SUBSTITUTE(L95,LEFT(L95,SEARCH(",",L95)),""),LEFT(SUBSTITUTE(L95,LEFT(L95,SEARCH(",",L95)),""),SEARCH(",",SUBSTITUTE(L95,LEFT(L95,SEARCH(",",L95)),""))),""),LEFT(SUBSTITUTE(SUBSTITUTE(L95,LEFT(L95,SEARCH(",",L95)),""),LEFT(SUBSTITUTE(L95,LEFT(L95,SEARCH(",",L95)),""),SEARCH(",",SUBSTITUTE(L95,LEFT(L95,SEARCH(",",L95)),""))),""),SEARCH(",",SUBSTITUTE(SUBSTITUTE(L95,LEFT(L95,SEARCH(",",L95)),""),LEFT(SUBSTITUTE(L95,LEFT(L95,SEARCH(",",L95)),""),SEARCH(",",SUBSTITUTE(L95,LEFT(L95,SEARCH(",",L95)),""))),""))),""),SEARCH(")",SUBSTITUTE(SUBSTITUTE(SUBSTITUTE(L95,LEFT(L95,SEARCH(",",L95)),""),LEFT(SUBSTITUTE(L95,LEFT(L95,SEARCH(",",L95)),""),SEARCH(",",SUBSTITUTE(L95,LEFT(L95,SEARCH(",",L95)),""))),""),LEFT(SUBSTITUTE(SUBSTITUTE(L95,LEFT(L95,SEARCH(",",L95)),""),LEFT(SUBSTITUTE(L95,LEFT(L95,SEARCH(",",L95)),""),SEARCH(",",SUBSTITUTE(L95,LEFT(L95,SEARCH(",",L95)),""))),""),SEARCH(",",SUBSTITUTE(SUBSTITUTE(L95,LEFT(L95,SEARCH(",",L95)),""),LEFT(SUBSTITUTE(L95,LEFT(L95,SEARCH(",",L95)),""),SEARCH(",",SUBSTITUTE(L95,LEFT(L95,SEARCH(",",L95)),""))),""))),""))))),""),")",""),VLOOKUP(L95,Breachs!B:D,3,FALSE))))</f>
        <v/>
      </c>
      <c r="R95" s="108" t="str">
        <f>IF(G95=5,IF(ISNUMBER(FIND(")",M95)),"20"&amp;SUBSTITUTE(SUBSTITUTE(LEFT(SUBSTITUTE(SUBSTITUTE(SUBSTITUTE(S95,LEFT(S95,SEARCH(",",S95)),""),LEFT(SUBSTITUTE(S95,LEFT(S95,SEARCH(",",S95)),""),SEARCH(",",SUBSTITUTE(S95,LEFT(S95,SEARCH(",",S95)),""))),""),LEFT(SUBSTITUTE(SUBSTITUTE(S95,LEFT(S95,SEARCH(",",S95)),""),LEFT(SUBSTITUTE(S95,LEFT(S95,SEARCH(",",S95)),""),SEARCH(",",SUBSTITUTE(S95,LEFT(S95,SEARCH(",",S95)),""))),""),SEARCH(",",SUBSTITUTE(SUBSTITUTE(S95,LEFT(S95,SEARCH(",",S95)),""),LEFT(SUBSTITUTE(S95,LEFT(S95,SEARCH(",",S95)),""),SEARCH(",",SUBSTITUTE(S95,LEFT(S95,SEARCH(",",S95)),""))),""))),""),SEARCH(")",SUBSTITUTE(SUBSTITUTE(SUBSTITUTE(S95,LEFT(S95,SEARCH(",",S95)),""),LEFT(SUBSTITUTE(S95,LEFT(S95,SEARCH(",",S95)),""),SEARCH(",",SUBSTITUTE(S95,LEFT(S95,SEARCH(",",S95)),""))),""),LEFT(SUBSTITUTE(SUBSTITUTE(S95,LEFT(S95,SEARCH(",",S95)),""),LEFT(SUBSTITUTE(S95,LEFT(S95,SEARCH(",",S95)),""),SEARCH(",",SUBSTITUTE(S95,LEFT(S95,SEARCH(",",S95)),""))),""),SEARCH(",",SUBSTITUTE(SUBSTITUTE(S95,LEFT(S95,SEARCH(",",S95)),""),LEFT(SUBSTITUTE(S95,LEFT(S95,SEARCH(",",S95)),""),SEARCH(",",SUBSTITUTE(S95,LEFT(S95,SEARCH(",",S95)),""))),""))),""))),LEFT(LEFT(SUBSTITUTE(SUBSTITUTE(SUBSTITUTE(S95,LEFT(S95,SEARCH(",",S95)),""),LEFT(SUBSTITUTE(S95,LEFT(S95,SEARCH(",",S95)),""),SEARCH(",",SUBSTITUTE(S95,LEFT(S95,SEARCH(",",S95)),""))),""),LEFT(SUBSTITUTE(SUBSTITUTE(S95,LEFT(S95,SEARCH(",",S95)),""),LEFT(SUBSTITUTE(S95,LEFT(S95,SEARCH(",",S95)),""),SEARCH(",",SUBSTITUTE(S95,LEFT(S95,SEARCH(",",S95)),""))),""),SEARCH(",",SUBSTITUTE(SUBSTITUTE(S95,LEFT(S95,SEARCH(",",S95)),""),LEFT(SUBSTITUTE(S95,LEFT(S95,SEARCH(",",S95)),""),SEARCH(",",SUBSTITUTE(S95,LEFT(S95,SEARCH(",",S95)),""))),""))),""),SEARCH(")",SUBSTITUTE(SUBSTITUTE(SUBSTITUTE(S95,LEFT(S95,SEARCH(",",S95)),""),LEFT(SUBSTITUTE(S95,LEFT(S95,SEARCH(",",S95)),""),SEARCH(",",SUBSTITUTE(S95,LEFT(S95,SEARCH(",",S95)),""))),""),LEFT(SUBSTITUTE(SUBSTITUTE(S95,LEFT(S95,SEARCH(",",S95)),""),LEFT(SUBSTITUTE(S95,LEFT(S95,SEARCH(",",S95)),""),SEARCH(",",SUBSTITUTE(S95,LEFT(S95,SEARCH(",",S95)),""))),""),SEARCH(",",SUBSTITUTE(SUBSTITUTE(S95,LEFT(S95,SEARCH(",",S95)),""),LEFT(SUBSTITUTE(S95,LEFT(S95,SEARCH(",",S95)),""),SEARCH(",",SUBSTITUTE(S95,LEFT(S95,SEARCH(",",S95)),""))),""))),""))),SEARCH("'",LEFT(SUBSTITUTE(SUBSTITUTE(SUBSTITUTE(S95,LEFT(S95,SEARCH(",",S95)),""),LEFT(SUBSTITUTE(S95,LEFT(S95,SEARCH(",",S95)),""),SEARCH(",",SUBSTITUTE(S95,LEFT(S95,SEARCH(",",S95)),""))),""),LEFT(SUBSTITUTE(SUBSTITUTE(S95,LEFT(S95,SEARCH(",",S95)),""),LEFT(SUBSTITUTE(S95,LEFT(S95,SEARCH(",",S95)),""),SEARCH(",",SUBSTITUTE(S95,LEFT(S95,SEARCH(",",S95)),""))),""),SEARCH(",",SUBSTITUTE(SUBSTITUTE(S95,LEFT(S95,SEARCH(",",S95)),""),LEFT(SUBSTITUTE(S95,LEFT(S95,SEARCH(",",S95)),""),SEARCH(",",SUBSTITUTE(S95,LEFT(S95,SEARCH(",",S95)),""))),""))),""),SEARCH(")",SUBSTITUTE(SUBSTITUTE(SUBSTITUTE(S95,LEFT(S95,SEARCH(",",S95)),""),LEFT(SUBSTITUTE(S95,LEFT(S95,SEARCH(",",S95)),""),SEARCH(",",SUBSTITUTE(S95,LEFT(S95,SEARCH(",",S95)),""))),""),LEFT(SUBSTITUTE(SUBSTITUTE(S95,LEFT(S95,SEARCH(",",S95)),""),LEFT(SUBSTITUTE(S95,LEFT(S95,SEARCH(",",S95)),""),SEARCH(",",SUBSTITUTE(S95,LEFT(S95,SEARCH(",",S95)),""))),""),SEARCH(",",SUBSTITUTE(SUBSTITUTE(S95,LEFT(S95,SEARCH(",",S95)),""),LEFT(SUBSTITUTE(S95,LEFT(S95,SEARCH(",",S95)),""),SEARCH(",",SUBSTITUTE(S95,LEFT(S95,SEARCH(",",S95)),""))),""))),""))))),""),")",""),VLOOKUP(M95,Breachs!B:D,3,FALSE)),"")</f>
        <v/>
      </c>
      <c r="S95" s="108" t="e">
        <f t="shared" si="22"/>
        <v>#VALUE!</v>
      </c>
      <c r="T95" s="108" t="str">
        <f>IF(F95="","",IF(ISNUMBER(FIND("'",I95)),VLOOKUP(SUBSTITUTE(RIGHT(LEFT(I95,SEARCH("'",I95)),5)," '",""),Breachs!P:Q,2,FALSE),VLOOKUP(I95,Breachs!B:D,2,FALSE)))</f>
        <v>Maio</v>
      </c>
      <c r="U95" s="108" t="str">
        <f>IF(G95&lt;2,"",IF(ISNUMBER(FIND("'",J95)),VLOOKUP(SUBSTITUTE(RIGHT(LEFT(J95,SEARCH("'",J95)),5)," '",""),Breachs!P:Q,2,FALSE),VLOOKUP(J95,Breachs!B:D,2,FALSE)))</f>
        <v>Dezembro</v>
      </c>
      <c r="V95" s="107" t="str">
        <f>IF(G95&lt;3,"",IF(ISNUMBER(FIND("'",K95)),VLOOKUP(SUBSTITUTE(RIGHT(LEFT(K95,SEARCH("'",K95)),5)," '",""),Breachs!P:Q,2,FALSE),VLOOKUP(K95,Breachs!B:D,2,FALSE)))</f>
        <v>Dezembro</v>
      </c>
      <c r="W95" s="107" t="str">
        <f>IF(G95&lt;4,"",IF(ISNUMBER(FIND("'",L95)),VLOOKUP(SUBSTITUTE(RIGHT(LEFT(L95,SEARCH("'",L95)),5)," '",""),Breachs!P:Q,2,FALSE),VLOOKUP(L95,Breachs!B:D,2,FALSE)))</f>
        <v/>
      </c>
      <c r="X95" s="107" t="str">
        <f>IF(G95&lt;5,"",IF(ISNUMBER(FIND("'",M95)),VLOOKUP(SUBSTITUTE(RIGHT(LEFT(M95,SEARCH("'",M95)),5)," '",""),Breachs!P:Q,2,FALSE),VLOOKUP(M95,Breachs!B:D,2,FALSE)))</f>
        <v/>
      </c>
      <c r="Y95" s="34" t="str">
        <f>IFERROR(VLOOKUP(B95,BGU!A:B,2),"")</f>
        <v>MARILENE QUOOS CONTE</v>
      </c>
      <c r="Z95" s="34" t="str">
        <f>TEXT(IFERROR(VLOOKUP(B95,BGU!A:C,3),""),"0000-000-000-0000")</f>
        <v>0010-058-021-1600</v>
      </c>
      <c r="AA95" s="34" t="str">
        <f t="shared" si="23"/>
        <v>0010</v>
      </c>
      <c r="AB95" s="34" t="str">
        <f>IFERROR(VLOOKUP(B95,BGU!A:F,6),"")</f>
        <v>00011</v>
      </c>
      <c r="AC95" s="34" t="str">
        <f>IFERROR(VLOOKUP(B95,BGU!A:G,7),"")</f>
        <v>ANALISTA</v>
      </c>
      <c r="AD95" s="34" t="str">
        <f t="shared" si="24"/>
        <v>058</v>
      </c>
    </row>
    <row r="96" spans="1:30" ht="15" customHeight="1" x14ac:dyDescent="0.25">
      <c r="A96" s="33" t="s">
        <v>333</v>
      </c>
      <c r="B96" s="34" t="s">
        <v>252</v>
      </c>
      <c r="C96" s="33" t="s">
        <v>78</v>
      </c>
      <c r="D96" s="34"/>
      <c r="E96" s="34"/>
      <c r="F96" s="33" t="s">
        <v>79</v>
      </c>
      <c r="G96" s="31">
        <f t="shared" si="18"/>
        <v>1</v>
      </c>
      <c r="H96" s="31" t="b">
        <f t="shared" si="25"/>
        <v>0</v>
      </c>
      <c r="I96" s="105" t="str">
        <f t="shared" si="26"/>
        <v>Ashley Madison</v>
      </c>
      <c r="J96" s="105" t="str">
        <f t="shared" si="27"/>
        <v/>
      </c>
      <c r="K96" s="106" t="str">
        <f t="shared" si="19"/>
        <v/>
      </c>
      <c r="L96" s="106" t="str">
        <f t="shared" si="20"/>
        <v/>
      </c>
      <c r="M96" s="105" t="str">
        <f t="shared" si="21"/>
        <v/>
      </c>
      <c r="N96" s="107">
        <f>IF(F96="","",IF(ISNUMBER(FIND(")",I96)),"20"&amp;SUBSTITUTE(RIGHT(SUBSTITUTE(LEFT(F96,SEARCH(")",F96)),LEFT(LEFT(F96,SEARCH(")",F96)),SEARCH("(",LEFT(F96,SEARCH(")",F96)))),""),3),")",""),VLOOKUP(I96,Breachs!B:D,3,FALSE)))</f>
        <v>2015</v>
      </c>
      <c r="O96" s="108" t="str">
        <f>IF(G96&lt;2,"",IF(G96&gt;2,IF(ISNUMBER(FIND(")",J96)),"20"&amp;SUBSTITUTE(SUBSTITUTE(LEFT(LEFT(SUBSTITUTE(F96,LEFT(F96,SEARCH(",",F96)),""),SEARCH(",",SUBSTITUTE(F96,LEFT(F96,SEARCH(",",F96)),""))),SEARCH(")",LEFT(SUBSTITUTE(F96,LEFT(F96,SEARCH(",",F96)),""),SEARCH(",",SUBSTITUTE(F96,LEFT(F96,SEARCH(",",F96)),""))))),LEFT(LEFT(LEFT(SUBSTITUTE(F96,LEFT(F96,SEARCH(",",F96)),""),SEARCH(",",SUBSTITUTE(F96,LEFT(F96,SEARCH(",",F96)),""))),SEARCH(")",LEFT(SUBSTITUTE(F96,LEFT(F96,SEARCH(",",F96)),""),SEARCH(",",SUBSTITUTE(F96,LEFT(F96,SEARCH(",",F96)),""))))),SEARCH("'",LEFT(LEFT(SUBSTITUTE(F96,LEFT(F96,SEARCH(",",F96)),""),SEARCH(",",SUBSTITUTE(F96,LEFT(F96,SEARCH(",",F96)),""))),SEARCH(")",LEFT(SUBSTITUTE(F96,LEFT(F96,SEARCH(",",F96)),""),SEARCH(",",SUBSTITUTE(F96,LEFT(F96,SEARCH(",",F96)),""))))))),""),")",""),VLOOKUP(J96,Breachs!B:D,3,FALSE)),IF(ISNUMBER(FIND(")",J96)),"20"&amp;SUBSTITUTE(LEFT(SUBSTITUTE(SUBSTITUTE(F96,LEFT(F96,SEARCH(",",F96)),""),LEFT(SUBSTITUTE(F96,LEFT(F96,SEARCH(",",F96)),""),SEARCH("'",SUBSTITUTE(F96,LEFT(F96,SEARCH(",",F96)),""))),""),SEARCH(")",SUBSTITUTE(SUBSTITUTE(F96,LEFT(F96,SEARCH(",",F96)),""),LEFT(SUBSTITUTE(F96,LEFT(F96,SEARCH(",",F96)),""),SEARCH("'",SUBSTITUTE(F96,LEFT(F96,SEARCH(",",F96)),""))),""))),")",""),VLOOKUP(J96,Breachs!B:D,3,FALSE))))</f>
        <v/>
      </c>
      <c r="P96" s="108" t="str">
        <f>IF(G96&lt;3,"",IF(G96&gt;3,IF(ISNUMBER(FIND(")",K96)),"20"&amp;SUBSTITUTE(SUBSTITUTE(LEFT(LEFT(SUBSTITUTE(SUBSTITUTE(F96,LEFT(F96,SEARCH(",",F96)),""),LEFT(SUBSTITUTE(F96,LEFT(F96,SEARCH(",",F96)),""),SEARCH(",",SUBSTITUTE(F96,LEFT(F96,SEARCH(",",F96)),""))),""),SEARCH(",",SUBSTITUTE(SUBSTITUTE(F96,LEFT(F96,SEARCH(",",F96)),""),LEFT(SUBSTITUTE(F96,LEFT(F96,SEARCH(",",F96)),""),SEARCH(",",SUBSTITUTE(F96,LEFT(F96,SEARCH(",",F96)),""))),""))),SEARCH(")",LEFT(SUBSTITUTE(SUBSTITUTE(F96,LEFT(F96,SEARCH(",",F96)),""),LEFT(SUBSTITUTE(F96,LEFT(F96,SEARCH(",",F96)),""),SEARCH(",",SUBSTITUTE(F96,LEFT(F96,SEARCH(",",F96)),""))),""),SEARCH(",",SUBSTITUTE(SUBSTITUTE(F96,LEFT(F96,SEARCH(",",F96)),""),LEFT(SUBSTITUTE(F96,LEFT(F96,SEARCH(",",F96)),""),SEARCH(",",SUBSTITUTE(F96,LEFT(F96,SEARCH(",",F96)),""))),""))))),LEFT(LEFT(LEFT(SUBSTITUTE(SUBSTITUTE(F96,LEFT(F96,SEARCH(",",F96)),""),LEFT(SUBSTITUTE(F96,LEFT(F96,SEARCH(",",F96)),""),SEARCH(",",SUBSTITUTE(F96,LEFT(F96,SEARCH(",",F96)),""))),""),SEARCH(",",SUBSTITUTE(SUBSTITUTE(F96,LEFT(F96,SEARCH(",",F96)),""),LEFT(SUBSTITUTE(F96,LEFT(F96,SEARCH(",",F96)),""),SEARCH(",",SUBSTITUTE(F96,LEFT(F96,SEARCH(",",F96)),""))),""))),SEARCH(")",LEFT(SUBSTITUTE(SUBSTITUTE(F96,LEFT(F96,SEARCH(",",F96)),""),LEFT(SUBSTITUTE(F96,LEFT(F96,SEARCH(",",F96)),""),SEARCH(",",SUBSTITUTE(F96,LEFT(F96,SEARCH(",",F96)),""))),""),SEARCH(",",SUBSTITUTE(SUBSTITUTE(F96,LEFT(F96,SEARCH(",",F96)),""),LEFT(SUBSTITUTE(F96,LEFT(F96,SEARCH(",",F96)),""),SEARCH(",",SUBSTITUTE(F96,LEFT(F96,SEARCH(",",F96)),""))),""))))),SEARCH("'",LEFT(LEFT(SUBSTITUTE(SUBSTITUTE(F96,LEFT(F96,SEARCH(",",F96)),""),LEFT(SUBSTITUTE(F96,LEFT(F96,SEARCH(",",F96)),""),SEARCH(",",SUBSTITUTE(F96,LEFT(F96,SEARCH(",",F96)),""))),""),SEARCH(",",SUBSTITUTE(SUBSTITUTE(F96,LEFT(F96,SEARCH(",",F96)),""),LEFT(SUBSTITUTE(F96,LEFT(F96,SEARCH(",",F96)),""),SEARCH(",",SUBSTITUTE(F96,LEFT(F96,SEARCH(",",F96)),""))),""))),SEARCH(")",LEFT(SUBSTITUTE(SUBSTITUTE(F96,LEFT(F96,SEARCH(",",F96)),""),LEFT(SUBSTITUTE(F96,LEFT(F96,SEARCH(",",F96)),""),SEARCH(",",SUBSTITUTE(F96,LEFT(F96,SEARCH(",",F96)),""))),""),SEARCH(",",SUBSTITUTE(SUBSTITUTE(F96,LEFT(F96,SEARCH(",",F96)),""),LEFT(SUBSTITUTE(F96,LEFT(F96,SEARCH(",",F96)),""),SEARCH(",",SUBSTITUTE(F96,LEFT(F96,SEARCH(",",F96)),""))),""))))))),""),")",""),VLOOKUP(K96,Breachs!B:D,3,FALSE)),IF(ISNUMBER(FIND(")",K96)),"20"&amp;SUBSTITUTE(SUBSTITUTE(LEFT(SUBSTITUTE(SUBSTITUTE(F96,LEFT(F96,SEARCH(",",F96)),""),LEFT(SUBSTITUTE(F96,LEFT(F96,SEARCH(",",F96)),""),SEARCH(",",SUBSTITUTE(F96,LEFT(F96,SEARCH(",",F96)),""))),""),SEARCH(")",SUBSTITUTE(SUBSTITUTE(F96,LEFT(F96,SEARCH(",",F96)),""),LEFT(SUBSTITUTE(F96,LEFT(F96,SEARCH(",",F96)),""),SEARCH(",",SUBSTITUTE(F96,LEFT(F96,SEARCH(",",F96)),""))),""))),LEFT(LEFT(SUBSTITUTE(SUBSTITUTE(F96,LEFT(F96,SEARCH(",",F96)),""),LEFT(SUBSTITUTE(F96,LEFT(F96,SEARCH(",",F96)),""),SEARCH(",",SUBSTITUTE(F96,LEFT(F96,SEARCH(",",F96)),""))),""),SEARCH(")",SUBSTITUTE(SUBSTITUTE(F96,LEFT(F96,SEARCH(",",F96)),""),LEFT(SUBSTITUTE(F96,LEFT(F96,SEARCH(",",F96)),""),SEARCH(",",SUBSTITUTE(F96,LEFT(F96,SEARCH(",",F96)),""))),""))),SEARCH("'",LEFT(SUBSTITUTE(SUBSTITUTE(F96,LEFT(F96,SEARCH(",",F96)),""),LEFT(SUBSTITUTE(F96,LEFT(F96,SEARCH(",",F96)),""),SEARCH(",",SUBSTITUTE(F96,LEFT(F96,SEARCH(",",F96)),""))),""),SEARCH(")",SUBSTITUTE(SUBSTITUTE(F96,LEFT(F96,SEARCH(",",F96)),""),LEFT(SUBSTITUTE(F96,LEFT(F96,SEARCH(",",F96)),""),SEARCH(",",SUBSTITUTE(F96,LEFT(F96,SEARCH(",",F96)),""))),""))))),""),")",""),VLOOKUP(K96,Breachs!B:D,3,FALSE))))</f>
        <v/>
      </c>
      <c r="Q96" s="108" t="str">
        <f>IF(G96&lt;4,"",IF(G96&gt;4,IF(ISNUMBER(FIND(")",L96)),"20"&amp;SUBSTITUTE(SUBSTITUTE(LEFT(SUBSTITUTE(SUBSTITUTE(SUBSTITUTE(L96,LEFT(L96,SEARCH(",",L96)),""),LEFT(SUBSTITUTE(L96,LEFT(L96,SEARCH(",",L96)),""),SEARCH(",",SUBSTITUTE(L96,LEFT(L96,SEARCH(",",L96)),""))),""),LEFT(SUBSTITUTE(SUBSTITUTE(L96,LEFT(L96,SEARCH(",",L96)),""),LEFT(SUBSTITUTE(L96,LEFT(L96,SEARCH(",",L96)),""),SEARCH(",",SUBSTITUTE(L96,LEFT(L96,SEARCH(",",L96)),""))),""),SEARCH(",",SUBSTITUTE(SUBSTITUTE(L96,LEFT(L96,SEARCH(",",L96)),""),LEFT(SUBSTITUTE(L96,LEFT(L96,SEARCH(",",L96)),""),SEARCH(",",SUBSTITUTE(L96,LEFT(L96,SEARCH(",",L96)),""))),""))),""),SEARCH(")",SUBSTITUTE(SUBSTITUTE(SUBSTITUTE(L96,LEFT(L96,SEARCH(",",L96)),""),LEFT(SUBSTITUTE(L96,LEFT(L96,SEARCH(",",L96)),""),SEARCH(",",SUBSTITUTE(L96,LEFT(L96,SEARCH(",",L96)),""))),""),LEFT(SUBSTITUTE(SUBSTITUTE(L96,LEFT(L96,SEARCH(",",L96)),""),LEFT(SUBSTITUTE(L96,LEFT(L96,SEARCH(",",L96)),""),SEARCH(",",SUBSTITUTE(L96,LEFT(L96,SEARCH(",",L96)),""))),""),SEARCH(",",SUBSTITUTE(SUBSTITUTE(L96,LEFT(L96,SEARCH(",",L96)),""),LEFT(SUBSTITUTE(L96,LEFT(L96,SEARCH(",",L96)),""),SEARCH(",",SUBSTITUTE(L96,LEFT(L96,SEARCH(",",L96)),""))),""))),""))),LEFT(LEFT(SUBSTITUTE(SUBSTITUTE(SUBSTITUTE(L96,LEFT(L96,SEARCH(",",L96)),""),LEFT(SUBSTITUTE(L96,LEFT(L96,SEARCH(",",L96)),""),SEARCH(",",SUBSTITUTE(L96,LEFT(L96,SEARCH(",",L96)),""))),""),LEFT(SUBSTITUTE(SUBSTITUTE(L96,LEFT(L96,SEARCH(",",L96)),""),LEFT(SUBSTITUTE(L96,LEFT(L96,SEARCH(",",L96)),""),SEARCH(",",SUBSTITUTE(L96,LEFT(L96,SEARCH(",",L96)),""))),""),SEARCH(",",SUBSTITUTE(SUBSTITUTE(L96,LEFT(L96,SEARCH(",",L96)),""),LEFT(SUBSTITUTE(L96,LEFT(L96,SEARCH(",",L96)),""),SEARCH(",",SUBSTITUTE(L96,LEFT(L96,SEARCH(",",L96)),""))),""))),""),SEARCH(")",SUBSTITUTE(SUBSTITUTE(SUBSTITUTE(L96,LEFT(L96,SEARCH(",",L96)),""),LEFT(SUBSTITUTE(L96,LEFT(L96,SEARCH(",",L96)),""),SEARCH(",",SUBSTITUTE(L96,LEFT(L96,SEARCH(",",L96)),""))),""),LEFT(SUBSTITUTE(SUBSTITUTE(L96,LEFT(L96,SEARCH(",",L96)),""),LEFT(SUBSTITUTE(L96,LEFT(L96,SEARCH(",",L96)),""),SEARCH(",",SUBSTITUTE(L96,LEFT(L96,SEARCH(",",L96)),""))),""),SEARCH(",",SUBSTITUTE(SUBSTITUTE(L96,LEFT(L96,SEARCH(",",L96)),""),LEFT(SUBSTITUTE(L96,LEFT(L96,SEARCH(",",L96)),""),SEARCH(",",SUBSTITUTE(L96,LEFT(L96,SEARCH(",",L96)),""))),""))),""))),SEARCH("'",LEFT(SUBSTITUTE(SUBSTITUTE(SUBSTITUTE(L96,LEFT(L96,SEARCH(",",L96)),""),LEFT(SUBSTITUTE(L96,LEFT(L96,SEARCH(",",L96)),""),SEARCH(",",SUBSTITUTE(L96,LEFT(L96,SEARCH(",",L96)),""))),""),LEFT(SUBSTITUTE(SUBSTITUTE(L96,LEFT(L96,SEARCH(",",L96)),""),LEFT(SUBSTITUTE(L96,LEFT(L96,SEARCH(",",L96)),""),SEARCH(",",SUBSTITUTE(L96,LEFT(L96,SEARCH(",",L96)),""))),""),SEARCH(",",SUBSTITUTE(SUBSTITUTE(L96,LEFT(L96,SEARCH(",",L96)),""),LEFT(SUBSTITUTE(L96,LEFT(L96,SEARCH(",",L96)),""),SEARCH(",",SUBSTITUTE(L96,LEFT(L96,SEARCH(",",L96)),""))),""))),""),SEARCH(")",SUBSTITUTE(SUBSTITUTE(SUBSTITUTE(L96,LEFT(L96,SEARCH(",",L96)),""),LEFT(SUBSTITUTE(L96,LEFT(L96,SEARCH(",",L96)),""),SEARCH(",",SUBSTITUTE(L96,LEFT(L96,SEARCH(",",L96)),""))),""),LEFT(SUBSTITUTE(SUBSTITUTE(L96,LEFT(L96,SEARCH(",",L96)),""),LEFT(SUBSTITUTE(L96,LEFT(L96,SEARCH(",",L96)),""),SEARCH(",",SUBSTITUTE(L96,LEFT(L96,SEARCH(",",L96)),""))),""),SEARCH(",",SUBSTITUTE(SUBSTITUTE(L96,LEFT(L96,SEARCH(",",L96)),""),LEFT(SUBSTITUTE(L96,LEFT(L96,SEARCH(",",L96)),""),SEARCH(",",SUBSTITUTE(L96,LEFT(L96,SEARCH(",",L96)),""))),""))),""))))),""),")",""),VLOOKUP(L96,Breachs!B:D,3,FALSE)),IF(ISNUMBER(FIND(")",L96)),"20"&amp;SUBSTITUTE(SUBSTITUTE(LEFT(SUBSTITUTE(SUBSTITUTE(SUBSTITUTE(L96,LEFT(L96,SEARCH(",",L96)),""),LEFT(SUBSTITUTE(L96,LEFT(L96,SEARCH(",",L96)),""),SEARCH(",",SUBSTITUTE(L96,LEFT(L96,SEARCH(",",L96)),""))),""),LEFT(SUBSTITUTE(SUBSTITUTE(L96,LEFT(L96,SEARCH(",",L96)),""),LEFT(SUBSTITUTE(L96,LEFT(L96,SEARCH(",",L96)),""),SEARCH(",",SUBSTITUTE(L96,LEFT(L96,SEARCH(",",L96)),""))),""),SEARCH(",",SUBSTITUTE(SUBSTITUTE(L96,LEFT(L96,SEARCH(",",L96)),""),LEFT(SUBSTITUTE(L96,LEFT(L96,SEARCH(",",L96)),""),SEARCH(",",SUBSTITUTE(L96,LEFT(L96,SEARCH(",",L96)),""))),""))),""),SEARCH(")",SUBSTITUTE(SUBSTITUTE(SUBSTITUTE(L96,LEFT(L96,SEARCH(",",L96)),""),LEFT(SUBSTITUTE(L96,LEFT(L96,SEARCH(",",L96)),""),SEARCH(",",SUBSTITUTE(L96,LEFT(L96,SEARCH(",",L96)),""))),""),LEFT(SUBSTITUTE(SUBSTITUTE(L96,LEFT(L96,SEARCH(",",L96)),""),LEFT(SUBSTITUTE(L96,LEFT(L96,SEARCH(",",L96)),""),SEARCH(",",SUBSTITUTE(L96,LEFT(L96,SEARCH(",",L96)),""))),""),SEARCH(",",SUBSTITUTE(SUBSTITUTE(L96,LEFT(L96,SEARCH(",",L96)),""),LEFT(SUBSTITUTE(L96,LEFT(L96,SEARCH(",",L96)),""),SEARCH(",",SUBSTITUTE(L96,LEFT(L96,SEARCH(",",L96)),""))),""))),""))),LEFT(LEFT(SUBSTITUTE(SUBSTITUTE(SUBSTITUTE(L96,LEFT(L96,SEARCH(",",L96)),""),LEFT(SUBSTITUTE(L96,LEFT(L96,SEARCH(",",L96)),""),SEARCH(",",SUBSTITUTE(L96,LEFT(L96,SEARCH(",",L96)),""))),""),LEFT(SUBSTITUTE(SUBSTITUTE(L96,LEFT(L96,SEARCH(",",L96)),""),LEFT(SUBSTITUTE(L96,LEFT(L96,SEARCH(",",L96)),""),SEARCH(",",SUBSTITUTE(L96,LEFT(L96,SEARCH(",",L96)),""))),""),SEARCH(",",SUBSTITUTE(SUBSTITUTE(L96,LEFT(L96,SEARCH(",",L96)),""),LEFT(SUBSTITUTE(L96,LEFT(L96,SEARCH(",",L96)),""),SEARCH(",",SUBSTITUTE(L96,LEFT(L96,SEARCH(",",L96)),""))),""))),""),SEARCH(")",SUBSTITUTE(SUBSTITUTE(SUBSTITUTE(L96,LEFT(L96,SEARCH(",",L96)),""),LEFT(SUBSTITUTE(L96,LEFT(L96,SEARCH(",",L96)),""),SEARCH(",",SUBSTITUTE(L96,LEFT(L96,SEARCH(",",L96)),""))),""),LEFT(SUBSTITUTE(SUBSTITUTE(L96,LEFT(L96,SEARCH(",",L96)),""),LEFT(SUBSTITUTE(L96,LEFT(L96,SEARCH(",",L96)),""),SEARCH(",",SUBSTITUTE(L96,LEFT(L96,SEARCH(",",L96)),""))),""),SEARCH(",",SUBSTITUTE(SUBSTITUTE(L96,LEFT(L96,SEARCH(",",L96)),""),LEFT(SUBSTITUTE(L96,LEFT(L96,SEARCH(",",L96)),""),SEARCH(",",SUBSTITUTE(L96,LEFT(L96,SEARCH(",",L96)),""))),""))),""))),SEARCH("'",LEFT(SUBSTITUTE(SUBSTITUTE(SUBSTITUTE(L96,LEFT(L96,SEARCH(",",L96)),""),LEFT(SUBSTITUTE(L96,LEFT(L96,SEARCH(",",L96)),""),SEARCH(",",SUBSTITUTE(L96,LEFT(L96,SEARCH(",",L96)),""))),""),LEFT(SUBSTITUTE(SUBSTITUTE(L96,LEFT(L96,SEARCH(",",L96)),""),LEFT(SUBSTITUTE(L96,LEFT(L96,SEARCH(",",L96)),""),SEARCH(",",SUBSTITUTE(L96,LEFT(L96,SEARCH(",",L96)),""))),""),SEARCH(",",SUBSTITUTE(SUBSTITUTE(L96,LEFT(L96,SEARCH(",",L96)),""),LEFT(SUBSTITUTE(L96,LEFT(L96,SEARCH(",",L96)),""),SEARCH(",",SUBSTITUTE(L96,LEFT(L96,SEARCH(",",L96)),""))),""))),""),SEARCH(")",SUBSTITUTE(SUBSTITUTE(SUBSTITUTE(L96,LEFT(L96,SEARCH(",",L96)),""),LEFT(SUBSTITUTE(L96,LEFT(L96,SEARCH(",",L96)),""),SEARCH(",",SUBSTITUTE(L96,LEFT(L96,SEARCH(",",L96)),""))),""),LEFT(SUBSTITUTE(SUBSTITUTE(L96,LEFT(L96,SEARCH(",",L96)),""),LEFT(SUBSTITUTE(L96,LEFT(L96,SEARCH(",",L96)),""),SEARCH(",",SUBSTITUTE(L96,LEFT(L96,SEARCH(",",L96)),""))),""),SEARCH(",",SUBSTITUTE(SUBSTITUTE(L96,LEFT(L96,SEARCH(",",L96)),""),LEFT(SUBSTITUTE(L96,LEFT(L96,SEARCH(",",L96)),""),SEARCH(",",SUBSTITUTE(L96,LEFT(L96,SEARCH(",",L96)),""))),""))),""))))),""),")",""),VLOOKUP(L96,Breachs!B:D,3,FALSE))))</f>
        <v/>
      </c>
      <c r="R96" s="108" t="str">
        <f>IF(G96=5,IF(ISNUMBER(FIND(")",M96)),"20"&amp;SUBSTITUTE(SUBSTITUTE(LEFT(SUBSTITUTE(SUBSTITUTE(SUBSTITUTE(S96,LEFT(S96,SEARCH(",",S96)),""),LEFT(SUBSTITUTE(S96,LEFT(S96,SEARCH(",",S96)),""),SEARCH(",",SUBSTITUTE(S96,LEFT(S96,SEARCH(",",S96)),""))),""),LEFT(SUBSTITUTE(SUBSTITUTE(S96,LEFT(S96,SEARCH(",",S96)),""),LEFT(SUBSTITUTE(S96,LEFT(S96,SEARCH(",",S96)),""),SEARCH(",",SUBSTITUTE(S96,LEFT(S96,SEARCH(",",S96)),""))),""),SEARCH(",",SUBSTITUTE(SUBSTITUTE(S96,LEFT(S96,SEARCH(",",S96)),""),LEFT(SUBSTITUTE(S96,LEFT(S96,SEARCH(",",S96)),""),SEARCH(",",SUBSTITUTE(S96,LEFT(S96,SEARCH(",",S96)),""))),""))),""),SEARCH(")",SUBSTITUTE(SUBSTITUTE(SUBSTITUTE(S96,LEFT(S96,SEARCH(",",S96)),""),LEFT(SUBSTITUTE(S96,LEFT(S96,SEARCH(",",S96)),""),SEARCH(",",SUBSTITUTE(S96,LEFT(S96,SEARCH(",",S96)),""))),""),LEFT(SUBSTITUTE(SUBSTITUTE(S96,LEFT(S96,SEARCH(",",S96)),""),LEFT(SUBSTITUTE(S96,LEFT(S96,SEARCH(",",S96)),""),SEARCH(",",SUBSTITUTE(S96,LEFT(S96,SEARCH(",",S96)),""))),""),SEARCH(",",SUBSTITUTE(SUBSTITUTE(S96,LEFT(S96,SEARCH(",",S96)),""),LEFT(SUBSTITUTE(S96,LEFT(S96,SEARCH(",",S96)),""),SEARCH(",",SUBSTITUTE(S96,LEFT(S96,SEARCH(",",S96)),""))),""))),""))),LEFT(LEFT(SUBSTITUTE(SUBSTITUTE(SUBSTITUTE(S96,LEFT(S96,SEARCH(",",S96)),""),LEFT(SUBSTITUTE(S96,LEFT(S96,SEARCH(",",S96)),""),SEARCH(",",SUBSTITUTE(S96,LEFT(S96,SEARCH(",",S96)),""))),""),LEFT(SUBSTITUTE(SUBSTITUTE(S96,LEFT(S96,SEARCH(",",S96)),""),LEFT(SUBSTITUTE(S96,LEFT(S96,SEARCH(",",S96)),""),SEARCH(",",SUBSTITUTE(S96,LEFT(S96,SEARCH(",",S96)),""))),""),SEARCH(",",SUBSTITUTE(SUBSTITUTE(S96,LEFT(S96,SEARCH(",",S96)),""),LEFT(SUBSTITUTE(S96,LEFT(S96,SEARCH(",",S96)),""),SEARCH(",",SUBSTITUTE(S96,LEFT(S96,SEARCH(",",S96)),""))),""))),""),SEARCH(")",SUBSTITUTE(SUBSTITUTE(SUBSTITUTE(S96,LEFT(S96,SEARCH(",",S96)),""),LEFT(SUBSTITUTE(S96,LEFT(S96,SEARCH(",",S96)),""),SEARCH(",",SUBSTITUTE(S96,LEFT(S96,SEARCH(",",S96)),""))),""),LEFT(SUBSTITUTE(SUBSTITUTE(S96,LEFT(S96,SEARCH(",",S96)),""),LEFT(SUBSTITUTE(S96,LEFT(S96,SEARCH(",",S96)),""),SEARCH(",",SUBSTITUTE(S96,LEFT(S96,SEARCH(",",S96)),""))),""),SEARCH(",",SUBSTITUTE(SUBSTITUTE(S96,LEFT(S96,SEARCH(",",S96)),""),LEFT(SUBSTITUTE(S96,LEFT(S96,SEARCH(",",S96)),""),SEARCH(",",SUBSTITUTE(S96,LEFT(S96,SEARCH(",",S96)),""))),""))),""))),SEARCH("'",LEFT(SUBSTITUTE(SUBSTITUTE(SUBSTITUTE(S96,LEFT(S96,SEARCH(",",S96)),""),LEFT(SUBSTITUTE(S96,LEFT(S96,SEARCH(",",S96)),""),SEARCH(",",SUBSTITUTE(S96,LEFT(S96,SEARCH(",",S96)),""))),""),LEFT(SUBSTITUTE(SUBSTITUTE(S96,LEFT(S96,SEARCH(",",S96)),""),LEFT(SUBSTITUTE(S96,LEFT(S96,SEARCH(",",S96)),""),SEARCH(",",SUBSTITUTE(S96,LEFT(S96,SEARCH(",",S96)),""))),""),SEARCH(",",SUBSTITUTE(SUBSTITUTE(S96,LEFT(S96,SEARCH(",",S96)),""),LEFT(SUBSTITUTE(S96,LEFT(S96,SEARCH(",",S96)),""),SEARCH(",",SUBSTITUTE(S96,LEFT(S96,SEARCH(",",S96)),""))),""))),""),SEARCH(")",SUBSTITUTE(SUBSTITUTE(SUBSTITUTE(S96,LEFT(S96,SEARCH(",",S96)),""),LEFT(SUBSTITUTE(S96,LEFT(S96,SEARCH(",",S96)),""),SEARCH(",",SUBSTITUTE(S96,LEFT(S96,SEARCH(",",S96)),""))),""),LEFT(SUBSTITUTE(SUBSTITUTE(S96,LEFT(S96,SEARCH(",",S96)),""),LEFT(SUBSTITUTE(S96,LEFT(S96,SEARCH(",",S96)),""),SEARCH(",",SUBSTITUTE(S96,LEFT(S96,SEARCH(",",S96)),""))),""),SEARCH(",",SUBSTITUTE(SUBSTITUTE(S96,LEFT(S96,SEARCH(",",S96)),""),LEFT(SUBSTITUTE(S96,LEFT(S96,SEARCH(",",S96)),""),SEARCH(",",SUBSTITUTE(S96,LEFT(S96,SEARCH(",",S96)),""))),""))),""))))),""),")",""),VLOOKUP(M96,Breachs!B:D,3,FALSE)),"")</f>
        <v/>
      </c>
      <c r="S96" s="108" t="e">
        <f t="shared" si="22"/>
        <v>#VALUE!</v>
      </c>
      <c r="T96" s="108" t="str">
        <f>IF(F96="","",IF(ISNUMBER(FIND("'",I96)),VLOOKUP(SUBSTITUTE(RIGHT(LEFT(I96,SEARCH("'",I96)),5)," '",""),Breachs!P:Q,2,FALSE),VLOOKUP(I96,Breachs!B:D,2,FALSE)))</f>
        <v>Julho</v>
      </c>
      <c r="U96" s="108" t="str">
        <f>IF(G96&lt;2,"",IF(ISNUMBER(FIND("'",J96)),VLOOKUP(SUBSTITUTE(RIGHT(LEFT(J96,SEARCH("'",J96)),5)," '",""),Breachs!P:Q,2,FALSE),VLOOKUP(J96,Breachs!B:D,2,FALSE)))</f>
        <v/>
      </c>
      <c r="V96" s="107" t="str">
        <f>IF(G96&lt;3,"",IF(ISNUMBER(FIND("'",K96)),VLOOKUP(SUBSTITUTE(RIGHT(LEFT(K96,SEARCH("'",K96)),5)," '",""),Breachs!P:Q,2,FALSE),VLOOKUP(K96,Breachs!B:D,2,FALSE)))</f>
        <v/>
      </c>
      <c r="W96" s="107" t="str">
        <f>IF(G96&lt;4,"",IF(ISNUMBER(FIND("'",L96)),VLOOKUP(SUBSTITUTE(RIGHT(LEFT(L96,SEARCH("'",L96)),5)," '",""),Breachs!P:Q,2,FALSE),VLOOKUP(L96,Breachs!B:D,2,FALSE)))</f>
        <v/>
      </c>
      <c r="X96" s="107" t="str">
        <f>IF(G96&lt;5,"",IF(ISNUMBER(FIND("'",M96)),VLOOKUP(SUBSTITUTE(RIGHT(LEFT(M96,SEARCH("'",M96)),5)," '",""),Breachs!P:Q,2,FALSE),VLOOKUP(M96,Breachs!B:D,2,FALSE)))</f>
        <v/>
      </c>
      <c r="Y96" s="34" t="str">
        <f>IFERROR(VLOOKUP(B96,BGU!A:B,2),"")</f>
        <v>JOSE JERONIMO MEIRELLES</v>
      </c>
      <c r="Z96" s="34" t="str">
        <f>TEXT(IFERROR(VLOOKUP(B96,BGU!A:C,3),""),"0000-000-000-0000")</f>
        <v>0010-058-021-3700</v>
      </c>
      <c r="AA96" s="34" t="str">
        <f t="shared" si="23"/>
        <v>0010</v>
      </c>
      <c r="AB96" s="34" t="str">
        <f>IFERROR(VLOOKUP(B96,BGU!A:F,6),"")</f>
        <v>00000</v>
      </c>
      <c r="AC96" s="34" t="str">
        <f>IFERROR(VLOOKUP(B96,BGU!A:G,7),"")</f>
        <v>SEM FUNCAO</v>
      </c>
      <c r="AD96" s="34" t="str">
        <f t="shared" si="24"/>
        <v>058</v>
      </c>
    </row>
    <row r="97" spans="1:30" ht="15" customHeight="1" x14ac:dyDescent="0.25">
      <c r="A97" s="33" t="s">
        <v>333</v>
      </c>
      <c r="B97" s="34" t="s">
        <v>239</v>
      </c>
      <c r="C97" s="33" t="s">
        <v>55</v>
      </c>
      <c r="D97" s="34"/>
      <c r="E97" s="34"/>
      <c r="F97" s="32" t="s">
        <v>27975</v>
      </c>
      <c r="G97" s="31">
        <f t="shared" si="18"/>
        <v>2</v>
      </c>
      <c r="H97" s="31" t="b">
        <f t="shared" si="25"/>
        <v>0</v>
      </c>
      <c r="I97" s="105" t="str">
        <f t="shared" si="26"/>
        <v>LinkedIn</v>
      </c>
      <c r="J97" s="105" t="str">
        <f t="shared" si="27"/>
        <v>Anti Public Combo List</v>
      </c>
      <c r="K97" s="106" t="str">
        <f t="shared" si="19"/>
        <v/>
      </c>
      <c r="L97" s="106" t="str">
        <f t="shared" si="20"/>
        <v/>
      </c>
      <c r="M97" s="105" t="str">
        <f t="shared" si="21"/>
        <v/>
      </c>
      <c r="N97" s="107">
        <f>IF(F97="","",IF(ISNUMBER(FIND(")",I97)),"20"&amp;SUBSTITUTE(RIGHT(SUBSTITUTE(LEFT(F97,SEARCH(")",F97)),LEFT(LEFT(F97,SEARCH(")",F97)),SEARCH("(",LEFT(F97,SEARCH(")",F97)))),""),3),")",""),VLOOKUP(I97,Breachs!B:D,3,FALSE)))</f>
        <v>2016</v>
      </c>
      <c r="O97" s="108">
        <f>IF(G97&lt;2,"",IF(G97&gt;2,IF(ISNUMBER(FIND(")",J97)),"20"&amp;SUBSTITUTE(SUBSTITUTE(LEFT(LEFT(SUBSTITUTE(F97,LEFT(F97,SEARCH(",",F97)),""),SEARCH(",",SUBSTITUTE(F97,LEFT(F97,SEARCH(",",F97)),""))),SEARCH(")",LEFT(SUBSTITUTE(F97,LEFT(F97,SEARCH(",",F97)),""),SEARCH(",",SUBSTITUTE(F97,LEFT(F97,SEARCH(",",F97)),""))))),LEFT(LEFT(LEFT(SUBSTITUTE(F97,LEFT(F97,SEARCH(",",F97)),""),SEARCH(",",SUBSTITUTE(F97,LEFT(F97,SEARCH(",",F97)),""))),SEARCH(")",LEFT(SUBSTITUTE(F97,LEFT(F97,SEARCH(",",F97)),""),SEARCH(",",SUBSTITUTE(F97,LEFT(F97,SEARCH(",",F97)),""))))),SEARCH("'",LEFT(LEFT(SUBSTITUTE(F97,LEFT(F97,SEARCH(",",F97)),""),SEARCH(",",SUBSTITUTE(F97,LEFT(F97,SEARCH(",",F97)),""))),SEARCH(")",LEFT(SUBSTITUTE(F97,LEFT(F97,SEARCH(",",F97)),""),SEARCH(",",SUBSTITUTE(F97,LEFT(F97,SEARCH(",",F97)),""))))))),""),")",""),VLOOKUP(J97,Breachs!B:D,3,FALSE)),IF(ISNUMBER(FIND(")",J97)),"20"&amp;SUBSTITUTE(LEFT(SUBSTITUTE(SUBSTITUTE(F97,LEFT(F97,SEARCH(",",F97)),""),LEFT(SUBSTITUTE(F97,LEFT(F97,SEARCH(",",F97)),""),SEARCH("'",SUBSTITUTE(F97,LEFT(F97,SEARCH(",",F97)),""))),""),SEARCH(")",SUBSTITUTE(SUBSTITUTE(F97,LEFT(F97,SEARCH(",",F97)),""),LEFT(SUBSTITUTE(F97,LEFT(F97,SEARCH(",",F97)),""),SEARCH("'",SUBSTITUTE(F97,LEFT(F97,SEARCH(",",F97)),""))),""))),")",""),VLOOKUP(J97,Breachs!B:D,3,FALSE))))</f>
        <v>2016</v>
      </c>
      <c r="P97" s="108" t="str">
        <f>IF(G97&lt;3,"",IF(G97&gt;3,IF(ISNUMBER(FIND(")",K97)),"20"&amp;SUBSTITUTE(SUBSTITUTE(LEFT(LEFT(SUBSTITUTE(SUBSTITUTE(F97,LEFT(F97,SEARCH(",",F97)),""),LEFT(SUBSTITUTE(F97,LEFT(F97,SEARCH(",",F97)),""),SEARCH(",",SUBSTITUTE(F97,LEFT(F97,SEARCH(",",F97)),""))),""),SEARCH(",",SUBSTITUTE(SUBSTITUTE(F97,LEFT(F97,SEARCH(",",F97)),""),LEFT(SUBSTITUTE(F97,LEFT(F97,SEARCH(",",F97)),""),SEARCH(",",SUBSTITUTE(F97,LEFT(F97,SEARCH(",",F97)),""))),""))),SEARCH(")",LEFT(SUBSTITUTE(SUBSTITUTE(F97,LEFT(F97,SEARCH(",",F97)),""),LEFT(SUBSTITUTE(F97,LEFT(F97,SEARCH(",",F97)),""),SEARCH(",",SUBSTITUTE(F97,LEFT(F97,SEARCH(",",F97)),""))),""),SEARCH(",",SUBSTITUTE(SUBSTITUTE(F97,LEFT(F97,SEARCH(",",F97)),""),LEFT(SUBSTITUTE(F97,LEFT(F97,SEARCH(",",F97)),""),SEARCH(",",SUBSTITUTE(F97,LEFT(F97,SEARCH(",",F97)),""))),""))))),LEFT(LEFT(LEFT(SUBSTITUTE(SUBSTITUTE(F97,LEFT(F97,SEARCH(",",F97)),""),LEFT(SUBSTITUTE(F97,LEFT(F97,SEARCH(",",F97)),""),SEARCH(",",SUBSTITUTE(F97,LEFT(F97,SEARCH(",",F97)),""))),""),SEARCH(",",SUBSTITUTE(SUBSTITUTE(F97,LEFT(F97,SEARCH(",",F97)),""),LEFT(SUBSTITUTE(F97,LEFT(F97,SEARCH(",",F97)),""),SEARCH(",",SUBSTITUTE(F97,LEFT(F97,SEARCH(",",F97)),""))),""))),SEARCH(")",LEFT(SUBSTITUTE(SUBSTITUTE(F97,LEFT(F97,SEARCH(",",F97)),""),LEFT(SUBSTITUTE(F97,LEFT(F97,SEARCH(",",F97)),""),SEARCH(",",SUBSTITUTE(F97,LEFT(F97,SEARCH(",",F97)),""))),""),SEARCH(",",SUBSTITUTE(SUBSTITUTE(F97,LEFT(F97,SEARCH(",",F97)),""),LEFT(SUBSTITUTE(F97,LEFT(F97,SEARCH(",",F97)),""),SEARCH(",",SUBSTITUTE(F97,LEFT(F97,SEARCH(",",F97)),""))),""))))),SEARCH("'",LEFT(LEFT(SUBSTITUTE(SUBSTITUTE(F97,LEFT(F97,SEARCH(",",F97)),""),LEFT(SUBSTITUTE(F97,LEFT(F97,SEARCH(",",F97)),""),SEARCH(",",SUBSTITUTE(F97,LEFT(F97,SEARCH(",",F97)),""))),""),SEARCH(",",SUBSTITUTE(SUBSTITUTE(F97,LEFT(F97,SEARCH(",",F97)),""),LEFT(SUBSTITUTE(F97,LEFT(F97,SEARCH(",",F97)),""),SEARCH(",",SUBSTITUTE(F97,LEFT(F97,SEARCH(",",F97)),""))),""))),SEARCH(")",LEFT(SUBSTITUTE(SUBSTITUTE(F97,LEFT(F97,SEARCH(",",F97)),""),LEFT(SUBSTITUTE(F97,LEFT(F97,SEARCH(",",F97)),""),SEARCH(",",SUBSTITUTE(F97,LEFT(F97,SEARCH(",",F97)),""))),""),SEARCH(",",SUBSTITUTE(SUBSTITUTE(F97,LEFT(F97,SEARCH(",",F97)),""),LEFT(SUBSTITUTE(F97,LEFT(F97,SEARCH(",",F97)),""),SEARCH(",",SUBSTITUTE(F97,LEFT(F97,SEARCH(",",F97)),""))),""))))))),""),")",""),VLOOKUP(K97,Breachs!B:D,3,FALSE)),IF(ISNUMBER(FIND(")",K97)),"20"&amp;SUBSTITUTE(SUBSTITUTE(LEFT(SUBSTITUTE(SUBSTITUTE(F97,LEFT(F97,SEARCH(",",F97)),""),LEFT(SUBSTITUTE(F97,LEFT(F97,SEARCH(",",F97)),""),SEARCH(",",SUBSTITUTE(F97,LEFT(F97,SEARCH(",",F97)),""))),""),SEARCH(")",SUBSTITUTE(SUBSTITUTE(F97,LEFT(F97,SEARCH(",",F97)),""),LEFT(SUBSTITUTE(F97,LEFT(F97,SEARCH(",",F97)),""),SEARCH(",",SUBSTITUTE(F97,LEFT(F97,SEARCH(",",F97)),""))),""))),LEFT(LEFT(SUBSTITUTE(SUBSTITUTE(F97,LEFT(F97,SEARCH(",",F97)),""),LEFT(SUBSTITUTE(F97,LEFT(F97,SEARCH(",",F97)),""),SEARCH(",",SUBSTITUTE(F97,LEFT(F97,SEARCH(",",F97)),""))),""),SEARCH(")",SUBSTITUTE(SUBSTITUTE(F97,LEFT(F97,SEARCH(",",F97)),""),LEFT(SUBSTITUTE(F97,LEFT(F97,SEARCH(",",F97)),""),SEARCH(",",SUBSTITUTE(F97,LEFT(F97,SEARCH(",",F97)),""))),""))),SEARCH("'",LEFT(SUBSTITUTE(SUBSTITUTE(F97,LEFT(F97,SEARCH(",",F97)),""),LEFT(SUBSTITUTE(F97,LEFT(F97,SEARCH(",",F97)),""),SEARCH(",",SUBSTITUTE(F97,LEFT(F97,SEARCH(",",F97)),""))),""),SEARCH(")",SUBSTITUTE(SUBSTITUTE(F97,LEFT(F97,SEARCH(",",F97)),""),LEFT(SUBSTITUTE(F97,LEFT(F97,SEARCH(",",F97)),""),SEARCH(",",SUBSTITUTE(F97,LEFT(F97,SEARCH(",",F97)),""))),""))))),""),")",""),VLOOKUP(K97,Breachs!B:D,3,FALSE))))</f>
        <v/>
      </c>
      <c r="Q97" s="108" t="str">
        <f>IF(G97&lt;4,"",IF(G97&gt;4,IF(ISNUMBER(FIND(")",L97)),"20"&amp;SUBSTITUTE(SUBSTITUTE(LEFT(SUBSTITUTE(SUBSTITUTE(SUBSTITUTE(L97,LEFT(L97,SEARCH(",",L97)),""),LEFT(SUBSTITUTE(L97,LEFT(L97,SEARCH(",",L97)),""),SEARCH(",",SUBSTITUTE(L97,LEFT(L97,SEARCH(",",L97)),""))),""),LEFT(SUBSTITUTE(SUBSTITUTE(L97,LEFT(L97,SEARCH(",",L97)),""),LEFT(SUBSTITUTE(L97,LEFT(L97,SEARCH(",",L97)),""),SEARCH(",",SUBSTITUTE(L97,LEFT(L97,SEARCH(",",L97)),""))),""),SEARCH(",",SUBSTITUTE(SUBSTITUTE(L97,LEFT(L97,SEARCH(",",L97)),""),LEFT(SUBSTITUTE(L97,LEFT(L97,SEARCH(",",L97)),""),SEARCH(",",SUBSTITUTE(L97,LEFT(L97,SEARCH(",",L97)),""))),""))),""),SEARCH(")",SUBSTITUTE(SUBSTITUTE(SUBSTITUTE(L97,LEFT(L97,SEARCH(",",L97)),""),LEFT(SUBSTITUTE(L97,LEFT(L97,SEARCH(",",L97)),""),SEARCH(",",SUBSTITUTE(L97,LEFT(L97,SEARCH(",",L97)),""))),""),LEFT(SUBSTITUTE(SUBSTITUTE(L97,LEFT(L97,SEARCH(",",L97)),""),LEFT(SUBSTITUTE(L97,LEFT(L97,SEARCH(",",L97)),""),SEARCH(",",SUBSTITUTE(L97,LEFT(L97,SEARCH(",",L97)),""))),""),SEARCH(",",SUBSTITUTE(SUBSTITUTE(L97,LEFT(L97,SEARCH(",",L97)),""),LEFT(SUBSTITUTE(L97,LEFT(L97,SEARCH(",",L97)),""),SEARCH(",",SUBSTITUTE(L97,LEFT(L97,SEARCH(",",L97)),""))),""))),""))),LEFT(LEFT(SUBSTITUTE(SUBSTITUTE(SUBSTITUTE(L97,LEFT(L97,SEARCH(",",L97)),""),LEFT(SUBSTITUTE(L97,LEFT(L97,SEARCH(",",L97)),""),SEARCH(",",SUBSTITUTE(L97,LEFT(L97,SEARCH(",",L97)),""))),""),LEFT(SUBSTITUTE(SUBSTITUTE(L97,LEFT(L97,SEARCH(",",L97)),""),LEFT(SUBSTITUTE(L97,LEFT(L97,SEARCH(",",L97)),""),SEARCH(",",SUBSTITUTE(L97,LEFT(L97,SEARCH(",",L97)),""))),""),SEARCH(",",SUBSTITUTE(SUBSTITUTE(L97,LEFT(L97,SEARCH(",",L97)),""),LEFT(SUBSTITUTE(L97,LEFT(L97,SEARCH(",",L97)),""),SEARCH(",",SUBSTITUTE(L97,LEFT(L97,SEARCH(",",L97)),""))),""))),""),SEARCH(")",SUBSTITUTE(SUBSTITUTE(SUBSTITUTE(L97,LEFT(L97,SEARCH(",",L97)),""),LEFT(SUBSTITUTE(L97,LEFT(L97,SEARCH(",",L97)),""),SEARCH(",",SUBSTITUTE(L97,LEFT(L97,SEARCH(",",L97)),""))),""),LEFT(SUBSTITUTE(SUBSTITUTE(L97,LEFT(L97,SEARCH(",",L97)),""),LEFT(SUBSTITUTE(L97,LEFT(L97,SEARCH(",",L97)),""),SEARCH(",",SUBSTITUTE(L97,LEFT(L97,SEARCH(",",L97)),""))),""),SEARCH(",",SUBSTITUTE(SUBSTITUTE(L97,LEFT(L97,SEARCH(",",L97)),""),LEFT(SUBSTITUTE(L97,LEFT(L97,SEARCH(",",L97)),""),SEARCH(",",SUBSTITUTE(L97,LEFT(L97,SEARCH(",",L97)),""))),""))),""))),SEARCH("'",LEFT(SUBSTITUTE(SUBSTITUTE(SUBSTITUTE(L97,LEFT(L97,SEARCH(",",L97)),""),LEFT(SUBSTITUTE(L97,LEFT(L97,SEARCH(",",L97)),""),SEARCH(",",SUBSTITUTE(L97,LEFT(L97,SEARCH(",",L97)),""))),""),LEFT(SUBSTITUTE(SUBSTITUTE(L97,LEFT(L97,SEARCH(",",L97)),""),LEFT(SUBSTITUTE(L97,LEFT(L97,SEARCH(",",L97)),""),SEARCH(",",SUBSTITUTE(L97,LEFT(L97,SEARCH(",",L97)),""))),""),SEARCH(",",SUBSTITUTE(SUBSTITUTE(L97,LEFT(L97,SEARCH(",",L97)),""),LEFT(SUBSTITUTE(L97,LEFT(L97,SEARCH(",",L97)),""),SEARCH(",",SUBSTITUTE(L97,LEFT(L97,SEARCH(",",L97)),""))),""))),""),SEARCH(")",SUBSTITUTE(SUBSTITUTE(SUBSTITUTE(L97,LEFT(L97,SEARCH(",",L97)),""),LEFT(SUBSTITUTE(L97,LEFT(L97,SEARCH(",",L97)),""),SEARCH(",",SUBSTITUTE(L97,LEFT(L97,SEARCH(",",L97)),""))),""),LEFT(SUBSTITUTE(SUBSTITUTE(L97,LEFT(L97,SEARCH(",",L97)),""),LEFT(SUBSTITUTE(L97,LEFT(L97,SEARCH(",",L97)),""),SEARCH(",",SUBSTITUTE(L97,LEFT(L97,SEARCH(",",L97)),""))),""),SEARCH(",",SUBSTITUTE(SUBSTITUTE(L97,LEFT(L97,SEARCH(",",L97)),""),LEFT(SUBSTITUTE(L97,LEFT(L97,SEARCH(",",L97)),""),SEARCH(",",SUBSTITUTE(L97,LEFT(L97,SEARCH(",",L97)),""))),""))),""))))),""),")",""),VLOOKUP(L97,Breachs!B:D,3,FALSE)),IF(ISNUMBER(FIND(")",L97)),"20"&amp;SUBSTITUTE(SUBSTITUTE(LEFT(SUBSTITUTE(SUBSTITUTE(SUBSTITUTE(L97,LEFT(L97,SEARCH(",",L97)),""),LEFT(SUBSTITUTE(L97,LEFT(L97,SEARCH(",",L97)),""),SEARCH(",",SUBSTITUTE(L97,LEFT(L97,SEARCH(",",L97)),""))),""),LEFT(SUBSTITUTE(SUBSTITUTE(L97,LEFT(L97,SEARCH(",",L97)),""),LEFT(SUBSTITUTE(L97,LEFT(L97,SEARCH(",",L97)),""),SEARCH(",",SUBSTITUTE(L97,LEFT(L97,SEARCH(",",L97)),""))),""),SEARCH(",",SUBSTITUTE(SUBSTITUTE(L97,LEFT(L97,SEARCH(",",L97)),""),LEFT(SUBSTITUTE(L97,LEFT(L97,SEARCH(",",L97)),""),SEARCH(",",SUBSTITUTE(L97,LEFT(L97,SEARCH(",",L97)),""))),""))),""),SEARCH(")",SUBSTITUTE(SUBSTITUTE(SUBSTITUTE(L97,LEFT(L97,SEARCH(",",L97)),""),LEFT(SUBSTITUTE(L97,LEFT(L97,SEARCH(",",L97)),""),SEARCH(",",SUBSTITUTE(L97,LEFT(L97,SEARCH(",",L97)),""))),""),LEFT(SUBSTITUTE(SUBSTITUTE(L97,LEFT(L97,SEARCH(",",L97)),""),LEFT(SUBSTITUTE(L97,LEFT(L97,SEARCH(",",L97)),""),SEARCH(",",SUBSTITUTE(L97,LEFT(L97,SEARCH(",",L97)),""))),""),SEARCH(",",SUBSTITUTE(SUBSTITUTE(L97,LEFT(L97,SEARCH(",",L97)),""),LEFT(SUBSTITUTE(L97,LEFT(L97,SEARCH(",",L97)),""),SEARCH(",",SUBSTITUTE(L97,LEFT(L97,SEARCH(",",L97)),""))),""))),""))),LEFT(LEFT(SUBSTITUTE(SUBSTITUTE(SUBSTITUTE(L97,LEFT(L97,SEARCH(",",L97)),""),LEFT(SUBSTITUTE(L97,LEFT(L97,SEARCH(",",L97)),""),SEARCH(",",SUBSTITUTE(L97,LEFT(L97,SEARCH(",",L97)),""))),""),LEFT(SUBSTITUTE(SUBSTITUTE(L97,LEFT(L97,SEARCH(",",L97)),""),LEFT(SUBSTITUTE(L97,LEFT(L97,SEARCH(",",L97)),""),SEARCH(",",SUBSTITUTE(L97,LEFT(L97,SEARCH(",",L97)),""))),""),SEARCH(",",SUBSTITUTE(SUBSTITUTE(L97,LEFT(L97,SEARCH(",",L97)),""),LEFT(SUBSTITUTE(L97,LEFT(L97,SEARCH(",",L97)),""),SEARCH(",",SUBSTITUTE(L97,LEFT(L97,SEARCH(",",L97)),""))),""))),""),SEARCH(")",SUBSTITUTE(SUBSTITUTE(SUBSTITUTE(L97,LEFT(L97,SEARCH(",",L97)),""),LEFT(SUBSTITUTE(L97,LEFT(L97,SEARCH(",",L97)),""),SEARCH(",",SUBSTITUTE(L97,LEFT(L97,SEARCH(",",L97)),""))),""),LEFT(SUBSTITUTE(SUBSTITUTE(L97,LEFT(L97,SEARCH(",",L97)),""),LEFT(SUBSTITUTE(L97,LEFT(L97,SEARCH(",",L97)),""),SEARCH(",",SUBSTITUTE(L97,LEFT(L97,SEARCH(",",L97)),""))),""),SEARCH(",",SUBSTITUTE(SUBSTITUTE(L97,LEFT(L97,SEARCH(",",L97)),""),LEFT(SUBSTITUTE(L97,LEFT(L97,SEARCH(",",L97)),""),SEARCH(",",SUBSTITUTE(L97,LEFT(L97,SEARCH(",",L97)),""))),""))),""))),SEARCH("'",LEFT(SUBSTITUTE(SUBSTITUTE(SUBSTITUTE(L97,LEFT(L97,SEARCH(",",L97)),""),LEFT(SUBSTITUTE(L97,LEFT(L97,SEARCH(",",L97)),""),SEARCH(",",SUBSTITUTE(L97,LEFT(L97,SEARCH(",",L97)),""))),""),LEFT(SUBSTITUTE(SUBSTITUTE(L97,LEFT(L97,SEARCH(",",L97)),""),LEFT(SUBSTITUTE(L97,LEFT(L97,SEARCH(",",L97)),""),SEARCH(",",SUBSTITUTE(L97,LEFT(L97,SEARCH(",",L97)),""))),""),SEARCH(",",SUBSTITUTE(SUBSTITUTE(L97,LEFT(L97,SEARCH(",",L97)),""),LEFT(SUBSTITUTE(L97,LEFT(L97,SEARCH(",",L97)),""),SEARCH(",",SUBSTITUTE(L97,LEFT(L97,SEARCH(",",L97)),""))),""))),""),SEARCH(")",SUBSTITUTE(SUBSTITUTE(SUBSTITUTE(L97,LEFT(L97,SEARCH(",",L97)),""),LEFT(SUBSTITUTE(L97,LEFT(L97,SEARCH(",",L97)),""),SEARCH(",",SUBSTITUTE(L97,LEFT(L97,SEARCH(",",L97)),""))),""),LEFT(SUBSTITUTE(SUBSTITUTE(L97,LEFT(L97,SEARCH(",",L97)),""),LEFT(SUBSTITUTE(L97,LEFT(L97,SEARCH(",",L97)),""),SEARCH(",",SUBSTITUTE(L97,LEFT(L97,SEARCH(",",L97)),""))),""),SEARCH(",",SUBSTITUTE(SUBSTITUTE(L97,LEFT(L97,SEARCH(",",L97)),""),LEFT(SUBSTITUTE(L97,LEFT(L97,SEARCH(",",L97)),""),SEARCH(",",SUBSTITUTE(L97,LEFT(L97,SEARCH(",",L97)),""))),""))),""))))),""),")",""),VLOOKUP(L97,Breachs!B:D,3,FALSE))))</f>
        <v/>
      </c>
      <c r="R97" s="108" t="str">
        <f>IF(G97=5,IF(ISNUMBER(FIND(")",M97)),"20"&amp;SUBSTITUTE(SUBSTITUTE(LEFT(SUBSTITUTE(SUBSTITUTE(SUBSTITUTE(S97,LEFT(S97,SEARCH(",",S97)),""),LEFT(SUBSTITUTE(S97,LEFT(S97,SEARCH(",",S97)),""),SEARCH(",",SUBSTITUTE(S97,LEFT(S97,SEARCH(",",S97)),""))),""),LEFT(SUBSTITUTE(SUBSTITUTE(S97,LEFT(S97,SEARCH(",",S97)),""),LEFT(SUBSTITUTE(S97,LEFT(S97,SEARCH(",",S97)),""),SEARCH(",",SUBSTITUTE(S97,LEFT(S97,SEARCH(",",S97)),""))),""),SEARCH(",",SUBSTITUTE(SUBSTITUTE(S97,LEFT(S97,SEARCH(",",S97)),""),LEFT(SUBSTITUTE(S97,LEFT(S97,SEARCH(",",S97)),""),SEARCH(",",SUBSTITUTE(S97,LEFT(S97,SEARCH(",",S97)),""))),""))),""),SEARCH(")",SUBSTITUTE(SUBSTITUTE(SUBSTITUTE(S97,LEFT(S97,SEARCH(",",S97)),""),LEFT(SUBSTITUTE(S97,LEFT(S97,SEARCH(",",S97)),""),SEARCH(",",SUBSTITUTE(S97,LEFT(S97,SEARCH(",",S97)),""))),""),LEFT(SUBSTITUTE(SUBSTITUTE(S97,LEFT(S97,SEARCH(",",S97)),""),LEFT(SUBSTITUTE(S97,LEFT(S97,SEARCH(",",S97)),""),SEARCH(",",SUBSTITUTE(S97,LEFT(S97,SEARCH(",",S97)),""))),""),SEARCH(",",SUBSTITUTE(SUBSTITUTE(S97,LEFT(S97,SEARCH(",",S97)),""),LEFT(SUBSTITUTE(S97,LEFT(S97,SEARCH(",",S97)),""),SEARCH(",",SUBSTITUTE(S97,LEFT(S97,SEARCH(",",S97)),""))),""))),""))),LEFT(LEFT(SUBSTITUTE(SUBSTITUTE(SUBSTITUTE(S97,LEFT(S97,SEARCH(",",S97)),""),LEFT(SUBSTITUTE(S97,LEFT(S97,SEARCH(",",S97)),""),SEARCH(",",SUBSTITUTE(S97,LEFT(S97,SEARCH(",",S97)),""))),""),LEFT(SUBSTITUTE(SUBSTITUTE(S97,LEFT(S97,SEARCH(",",S97)),""),LEFT(SUBSTITUTE(S97,LEFT(S97,SEARCH(",",S97)),""),SEARCH(",",SUBSTITUTE(S97,LEFT(S97,SEARCH(",",S97)),""))),""),SEARCH(",",SUBSTITUTE(SUBSTITUTE(S97,LEFT(S97,SEARCH(",",S97)),""),LEFT(SUBSTITUTE(S97,LEFT(S97,SEARCH(",",S97)),""),SEARCH(",",SUBSTITUTE(S97,LEFT(S97,SEARCH(",",S97)),""))),""))),""),SEARCH(")",SUBSTITUTE(SUBSTITUTE(SUBSTITUTE(S97,LEFT(S97,SEARCH(",",S97)),""),LEFT(SUBSTITUTE(S97,LEFT(S97,SEARCH(",",S97)),""),SEARCH(",",SUBSTITUTE(S97,LEFT(S97,SEARCH(",",S97)),""))),""),LEFT(SUBSTITUTE(SUBSTITUTE(S97,LEFT(S97,SEARCH(",",S97)),""),LEFT(SUBSTITUTE(S97,LEFT(S97,SEARCH(",",S97)),""),SEARCH(",",SUBSTITUTE(S97,LEFT(S97,SEARCH(",",S97)),""))),""),SEARCH(",",SUBSTITUTE(SUBSTITUTE(S97,LEFT(S97,SEARCH(",",S97)),""),LEFT(SUBSTITUTE(S97,LEFT(S97,SEARCH(",",S97)),""),SEARCH(",",SUBSTITUTE(S97,LEFT(S97,SEARCH(",",S97)),""))),""))),""))),SEARCH("'",LEFT(SUBSTITUTE(SUBSTITUTE(SUBSTITUTE(S97,LEFT(S97,SEARCH(",",S97)),""),LEFT(SUBSTITUTE(S97,LEFT(S97,SEARCH(",",S97)),""),SEARCH(",",SUBSTITUTE(S97,LEFT(S97,SEARCH(",",S97)),""))),""),LEFT(SUBSTITUTE(SUBSTITUTE(S97,LEFT(S97,SEARCH(",",S97)),""),LEFT(SUBSTITUTE(S97,LEFT(S97,SEARCH(",",S97)),""),SEARCH(",",SUBSTITUTE(S97,LEFT(S97,SEARCH(",",S97)),""))),""),SEARCH(",",SUBSTITUTE(SUBSTITUTE(S97,LEFT(S97,SEARCH(",",S97)),""),LEFT(SUBSTITUTE(S97,LEFT(S97,SEARCH(",",S97)),""),SEARCH(",",SUBSTITUTE(S97,LEFT(S97,SEARCH(",",S97)),""))),""))),""),SEARCH(")",SUBSTITUTE(SUBSTITUTE(SUBSTITUTE(S97,LEFT(S97,SEARCH(",",S97)),""),LEFT(SUBSTITUTE(S97,LEFT(S97,SEARCH(",",S97)),""),SEARCH(",",SUBSTITUTE(S97,LEFT(S97,SEARCH(",",S97)),""))),""),LEFT(SUBSTITUTE(SUBSTITUTE(S97,LEFT(S97,SEARCH(",",S97)),""),LEFT(SUBSTITUTE(S97,LEFT(S97,SEARCH(",",S97)),""),SEARCH(",",SUBSTITUTE(S97,LEFT(S97,SEARCH(",",S97)),""))),""),SEARCH(",",SUBSTITUTE(SUBSTITUTE(S97,LEFT(S97,SEARCH(",",S97)),""),LEFT(SUBSTITUTE(S97,LEFT(S97,SEARCH(",",S97)),""),SEARCH(",",SUBSTITUTE(S97,LEFT(S97,SEARCH(",",S97)),""))),""))),""))))),""),")",""),VLOOKUP(M97,Breachs!B:D,3,FALSE)),"")</f>
        <v/>
      </c>
      <c r="S97" s="108" t="e">
        <f t="shared" si="22"/>
        <v>#VALUE!</v>
      </c>
      <c r="T97" s="108" t="str">
        <f>IF(F97="","",IF(ISNUMBER(FIND("'",I97)),VLOOKUP(SUBSTITUTE(RIGHT(LEFT(I97,SEARCH("'",I97)),5)," '",""),Breachs!P:Q,2,FALSE),VLOOKUP(I97,Breachs!B:D,2,FALSE)))</f>
        <v>Maio</v>
      </c>
      <c r="U97" s="108" t="str">
        <f>IF(G97&lt;2,"",IF(ISNUMBER(FIND("'",J97)),VLOOKUP(SUBSTITUTE(RIGHT(LEFT(J97,SEARCH("'",J97)),5)," '",""),Breachs!P:Q,2,FALSE),VLOOKUP(J97,Breachs!B:D,2,FALSE)))</f>
        <v>Dezembro</v>
      </c>
      <c r="V97" s="107" t="str">
        <f>IF(G97&lt;3,"",IF(ISNUMBER(FIND("'",K97)),VLOOKUP(SUBSTITUTE(RIGHT(LEFT(K97,SEARCH("'",K97)),5)," '",""),Breachs!P:Q,2,FALSE),VLOOKUP(K97,Breachs!B:D,2,FALSE)))</f>
        <v/>
      </c>
      <c r="W97" s="107" t="str">
        <f>IF(G97&lt;4,"",IF(ISNUMBER(FIND("'",L97)),VLOOKUP(SUBSTITUTE(RIGHT(LEFT(L97,SEARCH("'",L97)),5)," '",""),Breachs!P:Q,2,FALSE),VLOOKUP(L97,Breachs!B:D,2,FALSE)))</f>
        <v/>
      </c>
      <c r="X97" s="107" t="str">
        <f>IF(G97&lt;5,"",IF(ISNUMBER(FIND("'",M97)),VLOOKUP(SUBSTITUTE(RIGHT(LEFT(M97,SEARCH("'",M97)),5)," '",""),Breachs!P:Q,2,FALSE),VLOOKUP(M97,Breachs!B:D,2,FALSE)))</f>
        <v/>
      </c>
      <c r="Y97" s="34" t="str">
        <f>IFERROR(VLOOKUP(B97,BGU!A:B,2),"")</f>
        <v>GISLAINE JACQUES DA SILVA</v>
      </c>
      <c r="Z97" s="34" t="str">
        <f>TEXT(IFERROR(VLOOKUP(B97,BGU!A:C,3),""),"0000-000-000-0000")</f>
        <v>0010-058-041-2900</v>
      </c>
      <c r="AA97" s="34" t="str">
        <f t="shared" si="23"/>
        <v>0010</v>
      </c>
      <c r="AB97" s="34" t="str">
        <f>IFERROR(VLOOKUP(B97,BGU!A:F,6),"")</f>
        <v>00011</v>
      </c>
      <c r="AC97" s="34" t="str">
        <f>IFERROR(VLOOKUP(B97,BGU!A:G,7),"")</f>
        <v>ANALISTA</v>
      </c>
      <c r="AD97" s="34" t="str">
        <f t="shared" si="24"/>
        <v>058</v>
      </c>
    </row>
    <row r="98" spans="1:30" ht="15" customHeight="1" x14ac:dyDescent="0.25">
      <c r="A98" s="33" t="s">
        <v>333</v>
      </c>
      <c r="B98" s="34" t="s">
        <v>201</v>
      </c>
      <c r="C98" s="33" t="s">
        <v>9</v>
      </c>
      <c r="D98" s="34"/>
      <c r="E98" s="34"/>
      <c r="F98" s="33" t="s">
        <v>3</v>
      </c>
      <c r="G98" s="31">
        <f t="shared" ref="G98:G129" si="28">SUM((LEN(F98)-LEN(SUBSTITUTE(F98,",",""))),1)</f>
        <v>1</v>
      </c>
      <c r="H98" s="31" t="b">
        <f t="shared" si="25"/>
        <v>0</v>
      </c>
      <c r="I98" s="105" t="str">
        <f t="shared" si="26"/>
        <v>LinkedIn</v>
      </c>
      <c r="J98" s="105" t="str">
        <f t="shared" si="27"/>
        <v/>
      </c>
      <c r="K98" s="106" t="str">
        <f t="shared" ref="K98:K129" si="29">IF(G98&lt;3,"",IF(G98&gt;3,RIGHT(LEFT(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LEN(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)-1),LEN(LEFT(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LEN(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)-1))-1),RIGHT(LEFT(LEFT(SUBSTITUTE(F98,LEFT(F98,SEARCH(",",F98)),""),SEARCH(",",SUBSTITUTE(F98,LEFT(F98,SEARCH(",",F98)),""))),LEN(LEFT(SUBSTITUTE(F98,LEFT(F98,SEARCH(",",F98)),""),SEARCH(",",SUBSTITUTE(F98,LEFT(F98,SEARCH(",",F98)),""))))-1),LEN(LEFT(LEFT(SUBSTITUTE(F98,LEFT(F98,SEARCH(",",F98)),""),SEARCH(",",SUBSTITUTE(F98,LEFT(F98,SEARCH(",",F98)),""))),LEN(LEFT(SUBSTITUTE(F98,LEFT(F98,SEARCH(",",F98)),""),SEARCH(",",SUBSTITUTE(F98,LEFT(F98,SEARCH(",",F98)),""))))-1))-1)))</f>
        <v/>
      </c>
      <c r="L98" s="106" t="str">
        <f t="shared" ref="L98:L129" si="30">IF(G98&lt;4,"",IF(G98&gt;4,RIGHT(LEFT(LEFT(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,SEARCH(",",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)),LEN(LEFT(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,SEARCH(",",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)))-1),LEN(LEFT(LEFT(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,SEARCH(",",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)),LEN(LEFT(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,SEARCH(",",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)))-1))-1),RIGHT(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,LEN(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)-1)))</f>
        <v/>
      </c>
      <c r="M98" s="105" t="str">
        <f t="shared" ref="M98:M129" si="31">IF(G98&lt;5,"",IF(G98&gt;5,"Código ainda não desenvolvido",RIGHT(SUBSTITUTE(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,LEFT(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,SEARCH(",",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)),""),LEN(SUBSTITUTE(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,LEFT(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,SEARCH(",",SUBSTITUTE(SUBSTITUTE(SUBSTITUTE(F98,LEFT(F98,SEARCH(",",F98)),""),LEFT(SUBSTITUTE(F98,LEFT(F98,SEARCH(",",F98)),""),SEARCH(",",SUBSTITUTE(F98,LEFT(F98,SEARCH(",",F98)),""))),"")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""))),""))-1)))</f>
        <v/>
      </c>
      <c r="N98" s="107">
        <f>IF(F98="","",IF(ISNUMBER(FIND(")",I98)),"20"&amp;SUBSTITUTE(RIGHT(SUBSTITUTE(LEFT(F98,SEARCH(")",F98)),LEFT(LEFT(F98,SEARCH(")",F98)),SEARCH("(",LEFT(F98,SEARCH(")",F98)))),""),3),")",""),VLOOKUP(I98,Breachs!B:D,3,FALSE)))</f>
        <v>2016</v>
      </c>
      <c r="O98" s="108" t="str">
        <f>IF(G98&lt;2,"",IF(G98&gt;2,IF(ISNUMBER(FIND(")",J98)),"20"&amp;SUBSTITUTE(SUBSTITUTE(LEFT(LEFT(SUBSTITUTE(F98,LEFT(F98,SEARCH(",",F98)),""),SEARCH(",",SUBSTITUTE(F98,LEFT(F98,SEARCH(",",F98)),""))),SEARCH(")",LEFT(SUBSTITUTE(F98,LEFT(F98,SEARCH(",",F98)),""),SEARCH(",",SUBSTITUTE(F98,LEFT(F98,SEARCH(",",F98)),""))))),LEFT(LEFT(LEFT(SUBSTITUTE(F98,LEFT(F98,SEARCH(",",F98)),""),SEARCH(",",SUBSTITUTE(F98,LEFT(F98,SEARCH(",",F98)),""))),SEARCH(")",LEFT(SUBSTITUTE(F98,LEFT(F98,SEARCH(",",F98)),""),SEARCH(",",SUBSTITUTE(F98,LEFT(F98,SEARCH(",",F98)),""))))),SEARCH("'",LEFT(LEFT(SUBSTITUTE(F98,LEFT(F98,SEARCH(",",F98)),""),SEARCH(",",SUBSTITUTE(F98,LEFT(F98,SEARCH(",",F98)),""))),SEARCH(")",LEFT(SUBSTITUTE(F98,LEFT(F98,SEARCH(",",F98)),""),SEARCH(",",SUBSTITUTE(F98,LEFT(F98,SEARCH(",",F98)),""))))))),""),")",""),VLOOKUP(J98,Breachs!B:D,3,FALSE)),IF(ISNUMBER(FIND(")",J98)),"20"&amp;SUBSTITUTE(LEFT(SUBSTITUTE(SUBSTITUTE(F98,LEFT(F98,SEARCH(",",F98)),""),LEFT(SUBSTITUTE(F98,LEFT(F98,SEARCH(",",F98)),""),SEARCH("'",SUBSTITUTE(F98,LEFT(F98,SEARCH(",",F98)),""))),""),SEARCH(")",SUBSTITUTE(SUBSTITUTE(F98,LEFT(F98,SEARCH(",",F98)),""),LEFT(SUBSTITUTE(F98,LEFT(F98,SEARCH(",",F98)),""),SEARCH("'",SUBSTITUTE(F98,LEFT(F98,SEARCH(",",F98)),""))),""))),")",""),VLOOKUP(J98,Breachs!B:D,3,FALSE))))</f>
        <v/>
      </c>
      <c r="P98" s="108" t="str">
        <f>IF(G98&lt;3,"",IF(G98&gt;3,IF(ISNUMBER(FIND(")",K98)),"20"&amp;SUBSTITUTE(SUBSTITUTE(LEFT(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SEARCH(")"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)),LEFT(LEFT(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SEARCH(")"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)),SEARCH("'",LEFT(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,SEARCH(")",LEFT(SUBSTITUTE(SUBSTITUTE(F98,LEFT(F98,SEARCH(",",F98)),""),LEFT(SUBSTITUTE(F98,LEFT(F98,SEARCH(",",F98)),""),SEARCH(",",SUBSTITUTE(F98,LEFT(F98,SEARCH(",",F98)),""))),""),SEARCH(",",SUBSTITUTE(SUBSTITUTE(F98,LEFT(F98,SEARCH(",",F98)),""),LEFT(SUBSTITUTE(F98,LEFT(F98,SEARCH(",",F98)),""),SEARCH(",",SUBSTITUTE(F98,LEFT(F98,SEARCH(",",F98)),""))),""))))))),""),")",""),VLOOKUP(K98,Breachs!B:D,3,FALSE)),IF(ISNUMBER(FIND(")",K98)),"20"&amp;SUBSTITUTE(SUBSTITUTE(LEFT(SUBSTITUTE(SUBSTITUTE(F98,LEFT(F98,SEARCH(",",F98)),""),LEFT(SUBSTITUTE(F98,LEFT(F98,SEARCH(",",F98)),""),SEARCH(",",SUBSTITUTE(F98,LEFT(F98,SEARCH(",",F98)),""))),""),SEARCH(")",SUBSTITUTE(SUBSTITUTE(F98,LEFT(F98,SEARCH(",",F98)),""),LEFT(SUBSTITUTE(F98,LEFT(F98,SEARCH(",",F98)),""),SEARCH(",",SUBSTITUTE(F98,LEFT(F98,SEARCH(",",F98)),""))),""))),LEFT(LEFT(SUBSTITUTE(SUBSTITUTE(F98,LEFT(F98,SEARCH(",",F98)),""),LEFT(SUBSTITUTE(F98,LEFT(F98,SEARCH(",",F98)),""),SEARCH(",",SUBSTITUTE(F98,LEFT(F98,SEARCH(",",F98)),""))),""),SEARCH(")",SUBSTITUTE(SUBSTITUTE(F98,LEFT(F98,SEARCH(",",F98)),""),LEFT(SUBSTITUTE(F98,LEFT(F98,SEARCH(",",F98)),""),SEARCH(",",SUBSTITUTE(F98,LEFT(F98,SEARCH(",",F98)),""))),""))),SEARCH("'",LEFT(SUBSTITUTE(SUBSTITUTE(F98,LEFT(F98,SEARCH(",",F98)),""),LEFT(SUBSTITUTE(F98,LEFT(F98,SEARCH(",",F98)),""),SEARCH(",",SUBSTITUTE(F98,LEFT(F98,SEARCH(",",F98)),""))),""),SEARCH(")",SUBSTITUTE(SUBSTITUTE(F98,LEFT(F98,SEARCH(",",F98)),""),LEFT(SUBSTITUTE(F98,LEFT(F98,SEARCH(",",F98)),""),SEARCH(",",SUBSTITUTE(F98,LEFT(F98,SEARCH(",",F98)),""))),""))))),""),")",""),VLOOKUP(K98,Breachs!B:D,3,FALSE))))</f>
        <v/>
      </c>
      <c r="Q98" s="108" t="str">
        <f>IF(G98&lt;4,"",IF(G98&gt;4,IF(ISNUMBER(FIND(")",L98)),"20"&amp;SUBSTITUTE(SUBSTITUTE(LEFT(SUBSTITUTE(SUBSTITUTE(SUBSTITUTE(L98,LEFT(L98,SEARCH(",",L98)),""),LEFT(SUBSTITUTE(L98,LEFT(L98,SEARCH(",",L98)),""),SEARCH(",",SUBSTITUTE(L98,LEFT(L98,SEARCH(",",L98)),""))),""),LEFT(SUBSTITUTE(SUBSTITUTE(L98,LEFT(L98,SEARCH(",",L98)),""),LEFT(SUBSTITUTE(L98,LEFT(L98,SEARCH(",",L98)),""),SEARCH(",",SUBSTITUTE(L98,LEFT(L98,SEARCH(",",L98)),""))),""),SEARCH(",",SUBSTITUTE(SUBSTITUTE(L98,LEFT(L98,SEARCH(",",L98)),""),LEFT(SUBSTITUTE(L98,LEFT(L98,SEARCH(",",L98)),""),SEARCH(",",SUBSTITUTE(L98,LEFT(L98,SEARCH(",",L98)),""))),""))),""),SEARCH(")",SUBSTITUTE(SUBSTITUTE(SUBSTITUTE(L98,LEFT(L98,SEARCH(",",L98)),""),LEFT(SUBSTITUTE(L98,LEFT(L98,SEARCH(",",L98)),""),SEARCH(",",SUBSTITUTE(L98,LEFT(L98,SEARCH(",",L98)),""))),""),LEFT(SUBSTITUTE(SUBSTITUTE(L98,LEFT(L98,SEARCH(",",L98)),""),LEFT(SUBSTITUTE(L98,LEFT(L98,SEARCH(",",L98)),""),SEARCH(",",SUBSTITUTE(L98,LEFT(L98,SEARCH(",",L98)),""))),""),SEARCH(",",SUBSTITUTE(SUBSTITUTE(L98,LEFT(L98,SEARCH(",",L98)),""),LEFT(SUBSTITUTE(L98,LEFT(L98,SEARCH(",",L98)),""),SEARCH(",",SUBSTITUTE(L98,LEFT(L98,SEARCH(",",L98)),""))),""))),""))),LEFT(LEFT(SUBSTITUTE(SUBSTITUTE(SUBSTITUTE(L98,LEFT(L98,SEARCH(",",L98)),""),LEFT(SUBSTITUTE(L98,LEFT(L98,SEARCH(",",L98)),""),SEARCH(",",SUBSTITUTE(L98,LEFT(L98,SEARCH(",",L98)),""))),""),LEFT(SUBSTITUTE(SUBSTITUTE(L98,LEFT(L98,SEARCH(",",L98)),""),LEFT(SUBSTITUTE(L98,LEFT(L98,SEARCH(",",L98)),""),SEARCH(",",SUBSTITUTE(L98,LEFT(L98,SEARCH(",",L98)),""))),""),SEARCH(",",SUBSTITUTE(SUBSTITUTE(L98,LEFT(L98,SEARCH(",",L98)),""),LEFT(SUBSTITUTE(L98,LEFT(L98,SEARCH(",",L98)),""),SEARCH(",",SUBSTITUTE(L98,LEFT(L98,SEARCH(",",L98)),""))),""))),""),SEARCH(")",SUBSTITUTE(SUBSTITUTE(SUBSTITUTE(L98,LEFT(L98,SEARCH(",",L98)),""),LEFT(SUBSTITUTE(L98,LEFT(L98,SEARCH(",",L98)),""),SEARCH(",",SUBSTITUTE(L98,LEFT(L98,SEARCH(",",L98)),""))),""),LEFT(SUBSTITUTE(SUBSTITUTE(L98,LEFT(L98,SEARCH(",",L98)),""),LEFT(SUBSTITUTE(L98,LEFT(L98,SEARCH(",",L98)),""),SEARCH(",",SUBSTITUTE(L98,LEFT(L98,SEARCH(",",L98)),""))),""),SEARCH(",",SUBSTITUTE(SUBSTITUTE(L98,LEFT(L98,SEARCH(",",L98)),""),LEFT(SUBSTITUTE(L98,LEFT(L98,SEARCH(",",L98)),""),SEARCH(",",SUBSTITUTE(L98,LEFT(L98,SEARCH(",",L98)),""))),""))),""))),SEARCH("'",LEFT(SUBSTITUTE(SUBSTITUTE(SUBSTITUTE(L98,LEFT(L98,SEARCH(",",L98)),""),LEFT(SUBSTITUTE(L98,LEFT(L98,SEARCH(",",L98)),""),SEARCH(",",SUBSTITUTE(L98,LEFT(L98,SEARCH(",",L98)),""))),""),LEFT(SUBSTITUTE(SUBSTITUTE(L98,LEFT(L98,SEARCH(",",L98)),""),LEFT(SUBSTITUTE(L98,LEFT(L98,SEARCH(",",L98)),""),SEARCH(",",SUBSTITUTE(L98,LEFT(L98,SEARCH(",",L98)),""))),""),SEARCH(",",SUBSTITUTE(SUBSTITUTE(L98,LEFT(L98,SEARCH(",",L98)),""),LEFT(SUBSTITUTE(L98,LEFT(L98,SEARCH(",",L98)),""),SEARCH(",",SUBSTITUTE(L98,LEFT(L98,SEARCH(",",L98)),""))),""))),""),SEARCH(")",SUBSTITUTE(SUBSTITUTE(SUBSTITUTE(L98,LEFT(L98,SEARCH(",",L98)),""),LEFT(SUBSTITUTE(L98,LEFT(L98,SEARCH(",",L98)),""),SEARCH(",",SUBSTITUTE(L98,LEFT(L98,SEARCH(",",L98)),""))),""),LEFT(SUBSTITUTE(SUBSTITUTE(L98,LEFT(L98,SEARCH(",",L98)),""),LEFT(SUBSTITUTE(L98,LEFT(L98,SEARCH(",",L98)),""),SEARCH(",",SUBSTITUTE(L98,LEFT(L98,SEARCH(",",L98)),""))),""),SEARCH(",",SUBSTITUTE(SUBSTITUTE(L98,LEFT(L98,SEARCH(",",L98)),""),LEFT(SUBSTITUTE(L98,LEFT(L98,SEARCH(",",L98)),""),SEARCH(",",SUBSTITUTE(L98,LEFT(L98,SEARCH(",",L98)),""))),""))),""))))),""),")",""),VLOOKUP(L98,Breachs!B:D,3,FALSE)),IF(ISNUMBER(FIND(")",L98)),"20"&amp;SUBSTITUTE(SUBSTITUTE(LEFT(SUBSTITUTE(SUBSTITUTE(SUBSTITUTE(L98,LEFT(L98,SEARCH(",",L98)),""),LEFT(SUBSTITUTE(L98,LEFT(L98,SEARCH(",",L98)),""),SEARCH(",",SUBSTITUTE(L98,LEFT(L98,SEARCH(",",L98)),""))),""),LEFT(SUBSTITUTE(SUBSTITUTE(L98,LEFT(L98,SEARCH(",",L98)),""),LEFT(SUBSTITUTE(L98,LEFT(L98,SEARCH(",",L98)),""),SEARCH(",",SUBSTITUTE(L98,LEFT(L98,SEARCH(",",L98)),""))),""),SEARCH(",",SUBSTITUTE(SUBSTITUTE(L98,LEFT(L98,SEARCH(",",L98)),""),LEFT(SUBSTITUTE(L98,LEFT(L98,SEARCH(",",L98)),""),SEARCH(",",SUBSTITUTE(L98,LEFT(L98,SEARCH(",",L98)),""))),""))),""),SEARCH(")",SUBSTITUTE(SUBSTITUTE(SUBSTITUTE(L98,LEFT(L98,SEARCH(",",L98)),""),LEFT(SUBSTITUTE(L98,LEFT(L98,SEARCH(",",L98)),""),SEARCH(",",SUBSTITUTE(L98,LEFT(L98,SEARCH(",",L98)),""))),""),LEFT(SUBSTITUTE(SUBSTITUTE(L98,LEFT(L98,SEARCH(",",L98)),""),LEFT(SUBSTITUTE(L98,LEFT(L98,SEARCH(",",L98)),""),SEARCH(",",SUBSTITUTE(L98,LEFT(L98,SEARCH(",",L98)),""))),""),SEARCH(",",SUBSTITUTE(SUBSTITUTE(L98,LEFT(L98,SEARCH(",",L98)),""),LEFT(SUBSTITUTE(L98,LEFT(L98,SEARCH(",",L98)),""),SEARCH(",",SUBSTITUTE(L98,LEFT(L98,SEARCH(",",L98)),""))),""))),""))),LEFT(LEFT(SUBSTITUTE(SUBSTITUTE(SUBSTITUTE(L98,LEFT(L98,SEARCH(",",L98)),""),LEFT(SUBSTITUTE(L98,LEFT(L98,SEARCH(",",L98)),""),SEARCH(",",SUBSTITUTE(L98,LEFT(L98,SEARCH(",",L98)),""))),""),LEFT(SUBSTITUTE(SUBSTITUTE(L98,LEFT(L98,SEARCH(",",L98)),""),LEFT(SUBSTITUTE(L98,LEFT(L98,SEARCH(",",L98)),""),SEARCH(",",SUBSTITUTE(L98,LEFT(L98,SEARCH(",",L98)),""))),""),SEARCH(",",SUBSTITUTE(SUBSTITUTE(L98,LEFT(L98,SEARCH(",",L98)),""),LEFT(SUBSTITUTE(L98,LEFT(L98,SEARCH(",",L98)),""),SEARCH(",",SUBSTITUTE(L98,LEFT(L98,SEARCH(",",L98)),""))),""))),""),SEARCH(")",SUBSTITUTE(SUBSTITUTE(SUBSTITUTE(L98,LEFT(L98,SEARCH(",",L98)),""),LEFT(SUBSTITUTE(L98,LEFT(L98,SEARCH(",",L98)),""),SEARCH(",",SUBSTITUTE(L98,LEFT(L98,SEARCH(",",L98)),""))),""),LEFT(SUBSTITUTE(SUBSTITUTE(L98,LEFT(L98,SEARCH(",",L98)),""),LEFT(SUBSTITUTE(L98,LEFT(L98,SEARCH(",",L98)),""),SEARCH(",",SUBSTITUTE(L98,LEFT(L98,SEARCH(",",L98)),""))),""),SEARCH(",",SUBSTITUTE(SUBSTITUTE(L98,LEFT(L98,SEARCH(",",L98)),""),LEFT(SUBSTITUTE(L98,LEFT(L98,SEARCH(",",L98)),""),SEARCH(",",SUBSTITUTE(L98,LEFT(L98,SEARCH(",",L98)),""))),""))),""))),SEARCH("'",LEFT(SUBSTITUTE(SUBSTITUTE(SUBSTITUTE(L98,LEFT(L98,SEARCH(",",L98)),""),LEFT(SUBSTITUTE(L98,LEFT(L98,SEARCH(",",L98)),""),SEARCH(",",SUBSTITUTE(L98,LEFT(L98,SEARCH(",",L98)),""))),""),LEFT(SUBSTITUTE(SUBSTITUTE(L98,LEFT(L98,SEARCH(",",L98)),""),LEFT(SUBSTITUTE(L98,LEFT(L98,SEARCH(",",L98)),""),SEARCH(",",SUBSTITUTE(L98,LEFT(L98,SEARCH(",",L98)),""))),""),SEARCH(",",SUBSTITUTE(SUBSTITUTE(L98,LEFT(L98,SEARCH(",",L98)),""),LEFT(SUBSTITUTE(L98,LEFT(L98,SEARCH(",",L98)),""),SEARCH(",",SUBSTITUTE(L98,LEFT(L98,SEARCH(",",L98)),""))),""))),""),SEARCH(")",SUBSTITUTE(SUBSTITUTE(SUBSTITUTE(L98,LEFT(L98,SEARCH(",",L98)),""),LEFT(SUBSTITUTE(L98,LEFT(L98,SEARCH(",",L98)),""),SEARCH(",",SUBSTITUTE(L98,LEFT(L98,SEARCH(",",L98)),""))),""),LEFT(SUBSTITUTE(SUBSTITUTE(L98,LEFT(L98,SEARCH(",",L98)),""),LEFT(SUBSTITUTE(L98,LEFT(L98,SEARCH(",",L98)),""),SEARCH(",",SUBSTITUTE(L98,LEFT(L98,SEARCH(",",L98)),""))),""),SEARCH(",",SUBSTITUTE(SUBSTITUTE(L98,LEFT(L98,SEARCH(",",L98)),""),LEFT(SUBSTITUTE(L98,LEFT(L98,SEARCH(",",L98)),""),SEARCH(",",SUBSTITUTE(L98,LEFT(L98,SEARCH(",",L98)),""))),""))),""))))),""),")",""),VLOOKUP(L98,Breachs!B:D,3,FALSE))))</f>
        <v/>
      </c>
      <c r="R98" s="108" t="str">
        <f>IF(G98=5,IF(ISNUMBER(FIND(")",M98)),"20"&amp;SUBSTITUTE(SUBSTITUTE(LEFT(SUBSTITUTE(SUBSTITUTE(SUBSTITUTE(S98,LEFT(S98,SEARCH(",",S98)),""),LEFT(SUBSTITUTE(S98,LEFT(S98,SEARCH(",",S98)),""),SEARCH(",",SUBSTITUTE(S98,LEFT(S98,SEARCH(",",S98)),""))),""),LEFT(SUBSTITUTE(SUBSTITUTE(S98,LEFT(S98,SEARCH(",",S98)),""),LEFT(SUBSTITUTE(S98,LEFT(S98,SEARCH(",",S98)),""),SEARCH(",",SUBSTITUTE(S98,LEFT(S98,SEARCH(",",S98)),""))),""),SEARCH(",",SUBSTITUTE(SUBSTITUTE(S98,LEFT(S98,SEARCH(",",S98)),""),LEFT(SUBSTITUTE(S98,LEFT(S98,SEARCH(",",S98)),""),SEARCH(",",SUBSTITUTE(S98,LEFT(S98,SEARCH(",",S98)),""))),""))),""),SEARCH(")",SUBSTITUTE(SUBSTITUTE(SUBSTITUTE(S98,LEFT(S98,SEARCH(",",S98)),""),LEFT(SUBSTITUTE(S98,LEFT(S98,SEARCH(",",S98)),""),SEARCH(",",SUBSTITUTE(S98,LEFT(S98,SEARCH(",",S98)),""))),""),LEFT(SUBSTITUTE(SUBSTITUTE(S98,LEFT(S98,SEARCH(",",S98)),""),LEFT(SUBSTITUTE(S98,LEFT(S98,SEARCH(",",S98)),""),SEARCH(",",SUBSTITUTE(S98,LEFT(S98,SEARCH(",",S98)),""))),""),SEARCH(",",SUBSTITUTE(SUBSTITUTE(S98,LEFT(S98,SEARCH(",",S98)),""),LEFT(SUBSTITUTE(S98,LEFT(S98,SEARCH(",",S98)),""),SEARCH(",",SUBSTITUTE(S98,LEFT(S98,SEARCH(",",S98)),""))),""))),""))),LEFT(LEFT(SUBSTITUTE(SUBSTITUTE(SUBSTITUTE(S98,LEFT(S98,SEARCH(",",S98)),""),LEFT(SUBSTITUTE(S98,LEFT(S98,SEARCH(",",S98)),""),SEARCH(",",SUBSTITUTE(S98,LEFT(S98,SEARCH(",",S98)),""))),""),LEFT(SUBSTITUTE(SUBSTITUTE(S98,LEFT(S98,SEARCH(",",S98)),""),LEFT(SUBSTITUTE(S98,LEFT(S98,SEARCH(",",S98)),""),SEARCH(",",SUBSTITUTE(S98,LEFT(S98,SEARCH(",",S98)),""))),""),SEARCH(",",SUBSTITUTE(SUBSTITUTE(S98,LEFT(S98,SEARCH(",",S98)),""),LEFT(SUBSTITUTE(S98,LEFT(S98,SEARCH(",",S98)),""),SEARCH(",",SUBSTITUTE(S98,LEFT(S98,SEARCH(",",S98)),""))),""))),""),SEARCH(")",SUBSTITUTE(SUBSTITUTE(SUBSTITUTE(S98,LEFT(S98,SEARCH(",",S98)),""),LEFT(SUBSTITUTE(S98,LEFT(S98,SEARCH(",",S98)),""),SEARCH(",",SUBSTITUTE(S98,LEFT(S98,SEARCH(",",S98)),""))),""),LEFT(SUBSTITUTE(SUBSTITUTE(S98,LEFT(S98,SEARCH(",",S98)),""),LEFT(SUBSTITUTE(S98,LEFT(S98,SEARCH(",",S98)),""),SEARCH(",",SUBSTITUTE(S98,LEFT(S98,SEARCH(",",S98)),""))),""),SEARCH(",",SUBSTITUTE(SUBSTITUTE(S98,LEFT(S98,SEARCH(",",S98)),""),LEFT(SUBSTITUTE(S98,LEFT(S98,SEARCH(",",S98)),""),SEARCH(",",SUBSTITUTE(S98,LEFT(S98,SEARCH(",",S98)),""))),""))),""))),SEARCH("'",LEFT(SUBSTITUTE(SUBSTITUTE(SUBSTITUTE(S98,LEFT(S98,SEARCH(",",S98)),""),LEFT(SUBSTITUTE(S98,LEFT(S98,SEARCH(",",S98)),""),SEARCH(",",SUBSTITUTE(S98,LEFT(S98,SEARCH(",",S98)),""))),""),LEFT(SUBSTITUTE(SUBSTITUTE(S98,LEFT(S98,SEARCH(",",S98)),""),LEFT(SUBSTITUTE(S98,LEFT(S98,SEARCH(",",S98)),""),SEARCH(",",SUBSTITUTE(S98,LEFT(S98,SEARCH(",",S98)),""))),""),SEARCH(",",SUBSTITUTE(SUBSTITUTE(S98,LEFT(S98,SEARCH(",",S98)),""),LEFT(SUBSTITUTE(S98,LEFT(S98,SEARCH(",",S98)),""),SEARCH(",",SUBSTITUTE(S98,LEFT(S98,SEARCH(",",S98)),""))),""))),""),SEARCH(")",SUBSTITUTE(SUBSTITUTE(SUBSTITUTE(S98,LEFT(S98,SEARCH(",",S98)),""),LEFT(SUBSTITUTE(S98,LEFT(S98,SEARCH(",",S98)),""),SEARCH(",",SUBSTITUTE(S98,LEFT(S98,SEARCH(",",S98)),""))),""),LEFT(SUBSTITUTE(SUBSTITUTE(S98,LEFT(S98,SEARCH(",",S98)),""),LEFT(SUBSTITUTE(S98,LEFT(S98,SEARCH(",",S98)),""),SEARCH(",",SUBSTITUTE(S98,LEFT(S98,SEARCH(",",S98)),""))),""),SEARCH(",",SUBSTITUTE(SUBSTITUTE(S98,LEFT(S98,SEARCH(",",S98)),""),LEFT(SUBSTITUTE(S98,LEFT(S98,SEARCH(",",S98)),""),SEARCH(",",SUBSTITUTE(S98,LEFT(S98,SEARCH(",",S98)),""))),""))),""))))),""),")",""),VLOOKUP(M98,Breachs!B:D,3,FALSE)),"")</f>
        <v/>
      </c>
      <c r="S98" s="108" t="e">
        <f t="shared" ref="S98:S129" si="32">SUBSTITUTE(M98,LEFT(M98,SEARCH(",",M98)),"")</f>
        <v>#VALUE!</v>
      </c>
      <c r="T98" s="108" t="str">
        <f>IF(F98="","",IF(ISNUMBER(FIND("'",I98)),VLOOKUP(SUBSTITUTE(RIGHT(LEFT(I98,SEARCH("'",I98)),5)," '",""),Breachs!P:Q,2,FALSE),VLOOKUP(I98,Breachs!B:D,2,FALSE)))</f>
        <v>Maio</v>
      </c>
      <c r="U98" s="108" t="str">
        <f>IF(G98&lt;2,"",IF(ISNUMBER(FIND("'",J98)),VLOOKUP(SUBSTITUTE(RIGHT(LEFT(J98,SEARCH("'",J98)),5)," '",""),Breachs!P:Q,2,FALSE),VLOOKUP(J98,Breachs!B:D,2,FALSE)))</f>
        <v/>
      </c>
      <c r="V98" s="107" t="str">
        <f>IF(G98&lt;3,"",IF(ISNUMBER(FIND("'",K98)),VLOOKUP(SUBSTITUTE(RIGHT(LEFT(K98,SEARCH("'",K98)),5)," '",""),Breachs!P:Q,2,FALSE),VLOOKUP(K98,Breachs!B:D,2,FALSE)))</f>
        <v/>
      </c>
      <c r="W98" s="107" t="str">
        <f>IF(G98&lt;4,"",IF(ISNUMBER(FIND("'",L98)),VLOOKUP(SUBSTITUTE(RIGHT(LEFT(L98,SEARCH("'",L98)),5)," '",""),Breachs!P:Q,2,FALSE),VLOOKUP(L98,Breachs!B:D,2,FALSE)))</f>
        <v/>
      </c>
      <c r="X98" s="107" t="str">
        <f>IF(G98&lt;5,"",IF(ISNUMBER(FIND("'",M98)),VLOOKUP(SUBSTITUTE(RIGHT(LEFT(M98,SEARCH("'",M98)),5)," '",""),Breachs!P:Q,2,FALSE),VLOOKUP(M98,Breachs!B:D,2,FALSE)))</f>
        <v/>
      </c>
      <c r="Y98" s="34" t="str">
        <f>IFERROR(VLOOKUP(B98,BGU!A:B,2),"")</f>
        <v>ALEXANDRE PEIXOTO DA CUNHA RIEGER</v>
      </c>
      <c r="Z98" s="34" t="str">
        <f>TEXT(IFERROR(VLOOKUP(B98,BGU!A:C,3),""),"0000-000-000-0000")</f>
        <v>0010-063-021-1100</v>
      </c>
      <c r="AA98" s="34" t="str">
        <f t="shared" ref="AA98:AA129" si="33">MID(Z98,1,4)</f>
        <v>0010</v>
      </c>
      <c r="AB98" s="34" t="str">
        <f>IFERROR(VLOOKUP(B98,BGU!A:F,6),"")</f>
        <v>00011</v>
      </c>
      <c r="AC98" s="34" t="str">
        <f>IFERROR(VLOOKUP(B98,BGU!A:G,7),"")</f>
        <v>ANALISTA</v>
      </c>
      <c r="AD98" s="34" t="str">
        <f t="shared" ref="AD98:AD129" si="34">MID(Z98,6,3)</f>
        <v>063</v>
      </c>
    </row>
    <row r="99" spans="1:30" ht="15" customHeight="1" x14ac:dyDescent="0.25">
      <c r="A99" s="33" t="s">
        <v>333</v>
      </c>
      <c r="B99" s="34" t="s">
        <v>271</v>
      </c>
      <c r="C99" s="33" t="s">
        <v>100</v>
      </c>
      <c r="D99" s="34" t="s">
        <v>332</v>
      </c>
      <c r="E99" s="34" t="s">
        <v>322</v>
      </c>
      <c r="F99" s="33" t="s">
        <v>3</v>
      </c>
      <c r="G99" s="31">
        <f t="shared" si="28"/>
        <v>1</v>
      </c>
      <c r="H99" s="31" t="b">
        <f t="shared" si="25"/>
        <v>0</v>
      </c>
      <c r="I99" s="105" t="str">
        <f t="shared" si="26"/>
        <v>LinkedIn</v>
      </c>
      <c r="J99" s="105" t="str">
        <f t="shared" ref="J99:J130" si="35">IF(G99&lt;2,"",IF(G99&gt;2,RIGHT(LEFT(LEFT(SUBSTITUTE(F99,LEFT(F99,SEARCH(",",F99)),""),SEARCH(",",SUBSTITUTE(F99,LEFT(F99,SEARCH(",",F99)),""))),LEN(LEFT(SUBSTITUTE(F99,LEFT(F99,SEARCH(",",F99)),""),SEARCH(",",SUBSTITUTE(F99,LEFT(F99,SEARCH(",",F99)),""))))-1),LEN(LEFT(LEFT(SUBSTITUTE(F99,LEFT(F99,SEARCH(",",F99)),""),SEARCH(",",SUBSTITUTE(F99,LEFT(F99,SEARCH(",",F99)),""))),LEN(LEFT(SUBSTITUTE(F99,LEFT(F99,SEARCH(",",F99)),""),SEARCH(",",SUBSTITUTE(F99,LEFT(F99,SEARCH(",",F99)),""))))-1))-1),RIGHT(SUBSTITUTE(F99,LEFT(F99,SEARCH(",",F99)),""),LEN(SUBSTITUTE(F99,LEFT(F99,SEARCH(",",F99)),""))-1)))</f>
        <v/>
      </c>
      <c r="K99" s="106" t="str">
        <f t="shared" si="29"/>
        <v/>
      </c>
      <c r="L99" s="106" t="str">
        <f t="shared" si="30"/>
        <v/>
      </c>
      <c r="M99" s="105" t="str">
        <f t="shared" si="31"/>
        <v/>
      </c>
      <c r="N99" s="107">
        <f>IF(F99="","",IF(ISNUMBER(FIND(")",I99)),"20"&amp;SUBSTITUTE(RIGHT(SUBSTITUTE(LEFT(F99,SEARCH(")",F99)),LEFT(LEFT(F99,SEARCH(")",F99)),SEARCH("(",LEFT(F99,SEARCH(")",F99)))),""),3),")",""),VLOOKUP(I99,Breachs!B:D,3,FALSE)))</f>
        <v>2016</v>
      </c>
      <c r="O99" s="108" t="str">
        <f>IF(G99&lt;2,"",IF(G99&gt;2,IF(ISNUMBER(FIND(")",J99)),"20"&amp;SUBSTITUTE(SUBSTITUTE(LEFT(LEFT(SUBSTITUTE(F99,LEFT(F99,SEARCH(",",F99)),""),SEARCH(",",SUBSTITUTE(F99,LEFT(F99,SEARCH(",",F99)),""))),SEARCH(")",LEFT(SUBSTITUTE(F99,LEFT(F99,SEARCH(",",F99)),""),SEARCH(",",SUBSTITUTE(F99,LEFT(F99,SEARCH(",",F99)),""))))),LEFT(LEFT(LEFT(SUBSTITUTE(F99,LEFT(F99,SEARCH(",",F99)),""),SEARCH(",",SUBSTITUTE(F99,LEFT(F99,SEARCH(",",F99)),""))),SEARCH(")",LEFT(SUBSTITUTE(F99,LEFT(F99,SEARCH(",",F99)),""),SEARCH(",",SUBSTITUTE(F99,LEFT(F99,SEARCH(",",F99)),""))))),SEARCH("'",LEFT(LEFT(SUBSTITUTE(F99,LEFT(F99,SEARCH(",",F99)),""),SEARCH(",",SUBSTITUTE(F99,LEFT(F99,SEARCH(",",F99)),""))),SEARCH(")",LEFT(SUBSTITUTE(F99,LEFT(F99,SEARCH(",",F99)),""),SEARCH(",",SUBSTITUTE(F99,LEFT(F99,SEARCH(",",F99)),""))))))),""),")",""),VLOOKUP(J99,Breachs!B:D,3,FALSE)),IF(ISNUMBER(FIND(")",J99)),"20"&amp;SUBSTITUTE(LEFT(SUBSTITUTE(SUBSTITUTE(F99,LEFT(F99,SEARCH(",",F99)),""),LEFT(SUBSTITUTE(F99,LEFT(F99,SEARCH(",",F99)),""),SEARCH("'",SUBSTITUTE(F99,LEFT(F99,SEARCH(",",F99)),""))),""),SEARCH(")",SUBSTITUTE(SUBSTITUTE(F99,LEFT(F99,SEARCH(",",F99)),""),LEFT(SUBSTITUTE(F99,LEFT(F99,SEARCH(",",F99)),""),SEARCH("'",SUBSTITUTE(F99,LEFT(F99,SEARCH(",",F99)),""))),""))),")",""),VLOOKUP(J99,Breachs!B:D,3,FALSE))))</f>
        <v/>
      </c>
      <c r="P99" s="108" t="str">
        <f>IF(G99&lt;3,"",IF(G99&gt;3,IF(ISNUMBER(FIND(")",K99)),"20"&amp;SUBSTITUTE(SUBSTITUTE(LEFT(LEFT(SUBSTITUTE(SUBSTITUTE(F99,LEFT(F99,SEARCH(",",F99)),""),LEFT(SUBSTITUTE(F99,LEFT(F99,SEARCH(",",F99)),""),SEARCH(",",SUBSTITUTE(F99,LEFT(F99,SEARCH(",",F99)),""))),""),SEARCH(",",SUBSTITUTE(SUBSTITUTE(F99,LEFT(F99,SEARCH(",",F99)),""),LEFT(SUBSTITUTE(F99,LEFT(F99,SEARCH(",",F99)),""),SEARCH(",",SUBSTITUTE(F99,LEFT(F99,SEARCH(",",F99)),""))),""))),SEARCH(")",LEFT(SUBSTITUTE(SUBSTITUTE(F99,LEFT(F99,SEARCH(",",F99)),""),LEFT(SUBSTITUTE(F99,LEFT(F99,SEARCH(",",F99)),""),SEARCH(",",SUBSTITUTE(F99,LEFT(F99,SEARCH(",",F99)),""))),""),SEARCH(",",SUBSTITUTE(SUBSTITUTE(F99,LEFT(F99,SEARCH(",",F99)),""),LEFT(SUBSTITUTE(F99,LEFT(F99,SEARCH(",",F99)),""),SEARCH(",",SUBSTITUTE(F99,LEFT(F99,SEARCH(",",F99)),""))),""))))),LEFT(LEFT(LEFT(SUBSTITUTE(SUBSTITUTE(F99,LEFT(F99,SEARCH(",",F99)),""),LEFT(SUBSTITUTE(F99,LEFT(F99,SEARCH(",",F99)),""),SEARCH(",",SUBSTITUTE(F99,LEFT(F99,SEARCH(",",F99)),""))),""),SEARCH(",",SUBSTITUTE(SUBSTITUTE(F99,LEFT(F99,SEARCH(",",F99)),""),LEFT(SUBSTITUTE(F99,LEFT(F99,SEARCH(",",F99)),""),SEARCH(",",SUBSTITUTE(F99,LEFT(F99,SEARCH(",",F99)),""))),""))),SEARCH(")",LEFT(SUBSTITUTE(SUBSTITUTE(F99,LEFT(F99,SEARCH(",",F99)),""),LEFT(SUBSTITUTE(F99,LEFT(F99,SEARCH(",",F99)),""),SEARCH(",",SUBSTITUTE(F99,LEFT(F99,SEARCH(",",F99)),""))),""),SEARCH(",",SUBSTITUTE(SUBSTITUTE(F99,LEFT(F99,SEARCH(",",F99)),""),LEFT(SUBSTITUTE(F99,LEFT(F99,SEARCH(",",F99)),""),SEARCH(",",SUBSTITUTE(F99,LEFT(F99,SEARCH(",",F99)),""))),""))))),SEARCH("'",LEFT(LEFT(SUBSTITUTE(SUBSTITUTE(F99,LEFT(F99,SEARCH(",",F99)),""),LEFT(SUBSTITUTE(F99,LEFT(F99,SEARCH(",",F99)),""),SEARCH(",",SUBSTITUTE(F99,LEFT(F99,SEARCH(",",F99)),""))),""),SEARCH(",",SUBSTITUTE(SUBSTITUTE(F99,LEFT(F99,SEARCH(",",F99)),""),LEFT(SUBSTITUTE(F99,LEFT(F99,SEARCH(",",F99)),""),SEARCH(",",SUBSTITUTE(F99,LEFT(F99,SEARCH(",",F99)),""))),""))),SEARCH(")",LEFT(SUBSTITUTE(SUBSTITUTE(F99,LEFT(F99,SEARCH(",",F99)),""),LEFT(SUBSTITUTE(F99,LEFT(F99,SEARCH(",",F99)),""),SEARCH(",",SUBSTITUTE(F99,LEFT(F99,SEARCH(",",F99)),""))),""),SEARCH(",",SUBSTITUTE(SUBSTITUTE(F99,LEFT(F99,SEARCH(",",F99)),""),LEFT(SUBSTITUTE(F99,LEFT(F99,SEARCH(",",F99)),""),SEARCH(",",SUBSTITUTE(F99,LEFT(F99,SEARCH(",",F99)),""))),""))))))),""),")",""),VLOOKUP(K99,Breachs!B:D,3,FALSE)),IF(ISNUMBER(FIND(")",K99)),"20"&amp;SUBSTITUTE(SUBSTITUTE(LEFT(SUBSTITUTE(SUBSTITUTE(F99,LEFT(F99,SEARCH(",",F99)),""),LEFT(SUBSTITUTE(F99,LEFT(F99,SEARCH(",",F99)),""),SEARCH(",",SUBSTITUTE(F99,LEFT(F99,SEARCH(",",F99)),""))),""),SEARCH(")",SUBSTITUTE(SUBSTITUTE(F99,LEFT(F99,SEARCH(",",F99)),""),LEFT(SUBSTITUTE(F99,LEFT(F99,SEARCH(",",F99)),""),SEARCH(",",SUBSTITUTE(F99,LEFT(F99,SEARCH(",",F99)),""))),""))),LEFT(LEFT(SUBSTITUTE(SUBSTITUTE(F99,LEFT(F99,SEARCH(",",F99)),""),LEFT(SUBSTITUTE(F99,LEFT(F99,SEARCH(",",F99)),""),SEARCH(",",SUBSTITUTE(F99,LEFT(F99,SEARCH(",",F99)),""))),""),SEARCH(")",SUBSTITUTE(SUBSTITUTE(F99,LEFT(F99,SEARCH(",",F99)),""),LEFT(SUBSTITUTE(F99,LEFT(F99,SEARCH(",",F99)),""),SEARCH(",",SUBSTITUTE(F99,LEFT(F99,SEARCH(",",F99)),""))),""))),SEARCH("'",LEFT(SUBSTITUTE(SUBSTITUTE(F99,LEFT(F99,SEARCH(",",F99)),""),LEFT(SUBSTITUTE(F99,LEFT(F99,SEARCH(",",F99)),""),SEARCH(",",SUBSTITUTE(F99,LEFT(F99,SEARCH(",",F99)),""))),""),SEARCH(")",SUBSTITUTE(SUBSTITUTE(F99,LEFT(F99,SEARCH(",",F99)),""),LEFT(SUBSTITUTE(F99,LEFT(F99,SEARCH(",",F99)),""),SEARCH(",",SUBSTITUTE(F99,LEFT(F99,SEARCH(",",F99)),""))),""))))),""),")",""),VLOOKUP(K99,Breachs!B:D,3,FALSE))))</f>
        <v/>
      </c>
      <c r="Q99" s="108" t="str">
        <f>IF(G99&lt;4,"",IF(G99&gt;4,IF(ISNUMBER(FIND(")",L99)),"20"&amp;SUBSTITUTE(SUBSTITUTE(LEFT(SUBSTITUTE(SUBSTITUTE(SUBSTITUTE(L99,LEFT(L99,SEARCH(",",L99)),""),LEFT(SUBSTITUTE(L99,LEFT(L99,SEARCH(",",L99)),""),SEARCH(",",SUBSTITUTE(L99,LEFT(L99,SEARCH(",",L99)),""))),""),LEFT(SUBSTITUTE(SUBSTITUTE(L99,LEFT(L99,SEARCH(",",L99)),""),LEFT(SUBSTITUTE(L99,LEFT(L99,SEARCH(",",L99)),""),SEARCH(",",SUBSTITUTE(L99,LEFT(L99,SEARCH(",",L99)),""))),""),SEARCH(",",SUBSTITUTE(SUBSTITUTE(L99,LEFT(L99,SEARCH(",",L99)),""),LEFT(SUBSTITUTE(L99,LEFT(L99,SEARCH(",",L99)),""),SEARCH(",",SUBSTITUTE(L99,LEFT(L99,SEARCH(",",L99)),""))),""))),""),SEARCH(")",SUBSTITUTE(SUBSTITUTE(SUBSTITUTE(L99,LEFT(L99,SEARCH(",",L99)),""),LEFT(SUBSTITUTE(L99,LEFT(L99,SEARCH(",",L99)),""),SEARCH(",",SUBSTITUTE(L99,LEFT(L99,SEARCH(",",L99)),""))),""),LEFT(SUBSTITUTE(SUBSTITUTE(L99,LEFT(L99,SEARCH(",",L99)),""),LEFT(SUBSTITUTE(L99,LEFT(L99,SEARCH(",",L99)),""),SEARCH(",",SUBSTITUTE(L99,LEFT(L99,SEARCH(",",L99)),""))),""),SEARCH(",",SUBSTITUTE(SUBSTITUTE(L99,LEFT(L99,SEARCH(",",L99)),""),LEFT(SUBSTITUTE(L99,LEFT(L99,SEARCH(",",L99)),""),SEARCH(",",SUBSTITUTE(L99,LEFT(L99,SEARCH(",",L99)),""))),""))),""))),LEFT(LEFT(SUBSTITUTE(SUBSTITUTE(SUBSTITUTE(L99,LEFT(L99,SEARCH(",",L99)),""),LEFT(SUBSTITUTE(L99,LEFT(L99,SEARCH(",",L99)),""),SEARCH(",",SUBSTITUTE(L99,LEFT(L99,SEARCH(",",L99)),""))),""),LEFT(SUBSTITUTE(SUBSTITUTE(L99,LEFT(L99,SEARCH(",",L99)),""),LEFT(SUBSTITUTE(L99,LEFT(L99,SEARCH(",",L99)),""),SEARCH(",",SUBSTITUTE(L99,LEFT(L99,SEARCH(",",L99)),""))),""),SEARCH(",",SUBSTITUTE(SUBSTITUTE(L99,LEFT(L99,SEARCH(",",L99)),""),LEFT(SUBSTITUTE(L99,LEFT(L99,SEARCH(",",L99)),""),SEARCH(",",SUBSTITUTE(L99,LEFT(L99,SEARCH(",",L99)),""))),""))),""),SEARCH(")",SUBSTITUTE(SUBSTITUTE(SUBSTITUTE(L99,LEFT(L99,SEARCH(",",L99)),""),LEFT(SUBSTITUTE(L99,LEFT(L99,SEARCH(",",L99)),""),SEARCH(",",SUBSTITUTE(L99,LEFT(L99,SEARCH(",",L99)),""))),""),LEFT(SUBSTITUTE(SUBSTITUTE(L99,LEFT(L99,SEARCH(",",L99)),""),LEFT(SUBSTITUTE(L99,LEFT(L99,SEARCH(",",L99)),""),SEARCH(",",SUBSTITUTE(L99,LEFT(L99,SEARCH(",",L99)),""))),""),SEARCH(",",SUBSTITUTE(SUBSTITUTE(L99,LEFT(L99,SEARCH(",",L99)),""),LEFT(SUBSTITUTE(L99,LEFT(L99,SEARCH(",",L99)),""),SEARCH(",",SUBSTITUTE(L99,LEFT(L99,SEARCH(",",L99)),""))),""))),""))),SEARCH("'",LEFT(SUBSTITUTE(SUBSTITUTE(SUBSTITUTE(L99,LEFT(L99,SEARCH(",",L99)),""),LEFT(SUBSTITUTE(L99,LEFT(L99,SEARCH(",",L99)),""),SEARCH(",",SUBSTITUTE(L99,LEFT(L99,SEARCH(",",L99)),""))),""),LEFT(SUBSTITUTE(SUBSTITUTE(L99,LEFT(L99,SEARCH(",",L99)),""),LEFT(SUBSTITUTE(L99,LEFT(L99,SEARCH(",",L99)),""),SEARCH(",",SUBSTITUTE(L99,LEFT(L99,SEARCH(",",L99)),""))),""),SEARCH(",",SUBSTITUTE(SUBSTITUTE(L99,LEFT(L99,SEARCH(",",L99)),""),LEFT(SUBSTITUTE(L99,LEFT(L99,SEARCH(",",L99)),""),SEARCH(",",SUBSTITUTE(L99,LEFT(L99,SEARCH(",",L99)),""))),""))),""),SEARCH(")",SUBSTITUTE(SUBSTITUTE(SUBSTITUTE(L99,LEFT(L99,SEARCH(",",L99)),""),LEFT(SUBSTITUTE(L99,LEFT(L99,SEARCH(",",L99)),""),SEARCH(",",SUBSTITUTE(L99,LEFT(L99,SEARCH(",",L99)),""))),""),LEFT(SUBSTITUTE(SUBSTITUTE(L99,LEFT(L99,SEARCH(",",L99)),""),LEFT(SUBSTITUTE(L99,LEFT(L99,SEARCH(",",L99)),""),SEARCH(",",SUBSTITUTE(L99,LEFT(L99,SEARCH(",",L99)),""))),""),SEARCH(",",SUBSTITUTE(SUBSTITUTE(L99,LEFT(L99,SEARCH(",",L99)),""),LEFT(SUBSTITUTE(L99,LEFT(L99,SEARCH(",",L99)),""),SEARCH(",",SUBSTITUTE(L99,LEFT(L99,SEARCH(",",L99)),""))),""))),""))))),""),")",""),VLOOKUP(L99,Breachs!B:D,3,FALSE)),IF(ISNUMBER(FIND(")",L99)),"20"&amp;SUBSTITUTE(SUBSTITUTE(LEFT(SUBSTITUTE(SUBSTITUTE(SUBSTITUTE(L99,LEFT(L99,SEARCH(",",L99)),""),LEFT(SUBSTITUTE(L99,LEFT(L99,SEARCH(",",L99)),""),SEARCH(",",SUBSTITUTE(L99,LEFT(L99,SEARCH(",",L99)),""))),""),LEFT(SUBSTITUTE(SUBSTITUTE(L99,LEFT(L99,SEARCH(",",L99)),""),LEFT(SUBSTITUTE(L99,LEFT(L99,SEARCH(",",L99)),""),SEARCH(",",SUBSTITUTE(L99,LEFT(L99,SEARCH(",",L99)),""))),""),SEARCH(",",SUBSTITUTE(SUBSTITUTE(L99,LEFT(L99,SEARCH(",",L99)),""),LEFT(SUBSTITUTE(L99,LEFT(L99,SEARCH(",",L99)),""),SEARCH(",",SUBSTITUTE(L99,LEFT(L99,SEARCH(",",L99)),""))),""))),""),SEARCH(")",SUBSTITUTE(SUBSTITUTE(SUBSTITUTE(L99,LEFT(L99,SEARCH(",",L99)),""),LEFT(SUBSTITUTE(L99,LEFT(L99,SEARCH(",",L99)),""),SEARCH(",",SUBSTITUTE(L99,LEFT(L99,SEARCH(",",L99)),""))),""),LEFT(SUBSTITUTE(SUBSTITUTE(L99,LEFT(L99,SEARCH(",",L99)),""),LEFT(SUBSTITUTE(L99,LEFT(L99,SEARCH(",",L99)),""),SEARCH(",",SUBSTITUTE(L99,LEFT(L99,SEARCH(",",L99)),""))),""),SEARCH(",",SUBSTITUTE(SUBSTITUTE(L99,LEFT(L99,SEARCH(",",L99)),""),LEFT(SUBSTITUTE(L99,LEFT(L99,SEARCH(",",L99)),""),SEARCH(",",SUBSTITUTE(L99,LEFT(L99,SEARCH(",",L99)),""))),""))),""))),LEFT(LEFT(SUBSTITUTE(SUBSTITUTE(SUBSTITUTE(L99,LEFT(L99,SEARCH(",",L99)),""),LEFT(SUBSTITUTE(L99,LEFT(L99,SEARCH(",",L99)),""),SEARCH(",",SUBSTITUTE(L99,LEFT(L99,SEARCH(",",L99)),""))),""),LEFT(SUBSTITUTE(SUBSTITUTE(L99,LEFT(L99,SEARCH(",",L99)),""),LEFT(SUBSTITUTE(L99,LEFT(L99,SEARCH(",",L99)),""),SEARCH(",",SUBSTITUTE(L99,LEFT(L99,SEARCH(",",L99)),""))),""),SEARCH(",",SUBSTITUTE(SUBSTITUTE(L99,LEFT(L99,SEARCH(",",L99)),""),LEFT(SUBSTITUTE(L99,LEFT(L99,SEARCH(",",L99)),""),SEARCH(",",SUBSTITUTE(L99,LEFT(L99,SEARCH(",",L99)),""))),""))),""),SEARCH(")",SUBSTITUTE(SUBSTITUTE(SUBSTITUTE(L99,LEFT(L99,SEARCH(",",L99)),""),LEFT(SUBSTITUTE(L99,LEFT(L99,SEARCH(",",L99)),""),SEARCH(",",SUBSTITUTE(L99,LEFT(L99,SEARCH(",",L99)),""))),""),LEFT(SUBSTITUTE(SUBSTITUTE(L99,LEFT(L99,SEARCH(",",L99)),""),LEFT(SUBSTITUTE(L99,LEFT(L99,SEARCH(",",L99)),""),SEARCH(",",SUBSTITUTE(L99,LEFT(L99,SEARCH(",",L99)),""))),""),SEARCH(",",SUBSTITUTE(SUBSTITUTE(L99,LEFT(L99,SEARCH(",",L99)),""),LEFT(SUBSTITUTE(L99,LEFT(L99,SEARCH(",",L99)),""),SEARCH(",",SUBSTITUTE(L99,LEFT(L99,SEARCH(",",L99)),""))),""))),""))),SEARCH("'",LEFT(SUBSTITUTE(SUBSTITUTE(SUBSTITUTE(L99,LEFT(L99,SEARCH(",",L99)),""),LEFT(SUBSTITUTE(L99,LEFT(L99,SEARCH(",",L99)),""),SEARCH(",",SUBSTITUTE(L99,LEFT(L99,SEARCH(",",L99)),""))),""),LEFT(SUBSTITUTE(SUBSTITUTE(L99,LEFT(L99,SEARCH(",",L99)),""),LEFT(SUBSTITUTE(L99,LEFT(L99,SEARCH(",",L99)),""),SEARCH(",",SUBSTITUTE(L99,LEFT(L99,SEARCH(",",L99)),""))),""),SEARCH(",",SUBSTITUTE(SUBSTITUTE(L99,LEFT(L99,SEARCH(",",L99)),""),LEFT(SUBSTITUTE(L99,LEFT(L99,SEARCH(",",L99)),""),SEARCH(",",SUBSTITUTE(L99,LEFT(L99,SEARCH(",",L99)),""))),""))),""),SEARCH(")",SUBSTITUTE(SUBSTITUTE(SUBSTITUTE(L99,LEFT(L99,SEARCH(",",L99)),""),LEFT(SUBSTITUTE(L99,LEFT(L99,SEARCH(",",L99)),""),SEARCH(",",SUBSTITUTE(L99,LEFT(L99,SEARCH(",",L99)),""))),""),LEFT(SUBSTITUTE(SUBSTITUTE(L99,LEFT(L99,SEARCH(",",L99)),""),LEFT(SUBSTITUTE(L99,LEFT(L99,SEARCH(",",L99)),""),SEARCH(",",SUBSTITUTE(L99,LEFT(L99,SEARCH(",",L99)),""))),""),SEARCH(",",SUBSTITUTE(SUBSTITUTE(L99,LEFT(L99,SEARCH(",",L99)),""),LEFT(SUBSTITUTE(L99,LEFT(L99,SEARCH(",",L99)),""),SEARCH(",",SUBSTITUTE(L99,LEFT(L99,SEARCH(",",L99)),""))),""))),""))))),""),")",""),VLOOKUP(L99,Breachs!B:D,3,FALSE))))</f>
        <v/>
      </c>
      <c r="R99" s="108" t="str">
        <f>IF(G99=5,IF(ISNUMBER(FIND(")",M99)),"20"&amp;SUBSTITUTE(SUBSTITUTE(LEFT(SUBSTITUTE(SUBSTITUTE(SUBSTITUTE(S99,LEFT(S99,SEARCH(",",S99)),""),LEFT(SUBSTITUTE(S99,LEFT(S99,SEARCH(",",S99)),""),SEARCH(",",SUBSTITUTE(S99,LEFT(S99,SEARCH(",",S99)),""))),""),LEFT(SUBSTITUTE(SUBSTITUTE(S99,LEFT(S99,SEARCH(",",S99)),""),LEFT(SUBSTITUTE(S99,LEFT(S99,SEARCH(",",S99)),""),SEARCH(",",SUBSTITUTE(S99,LEFT(S99,SEARCH(",",S99)),""))),""),SEARCH(",",SUBSTITUTE(SUBSTITUTE(S99,LEFT(S99,SEARCH(",",S99)),""),LEFT(SUBSTITUTE(S99,LEFT(S99,SEARCH(",",S99)),""),SEARCH(",",SUBSTITUTE(S99,LEFT(S99,SEARCH(",",S99)),""))),""))),""),SEARCH(")",SUBSTITUTE(SUBSTITUTE(SUBSTITUTE(S99,LEFT(S99,SEARCH(",",S99)),""),LEFT(SUBSTITUTE(S99,LEFT(S99,SEARCH(",",S99)),""),SEARCH(",",SUBSTITUTE(S99,LEFT(S99,SEARCH(",",S99)),""))),""),LEFT(SUBSTITUTE(SUBSTITUTE(S99,LEFT(S99,SEARCH(",",S99)),""),LEFT(SUBSTITUTE(S99,LEFT(S99,SEARCH(",",S99)),""),SEARCH(",",SUBSTITUTE(S99,LEFT(S99,SEARCH(",",S99)),""))),""),SEARCH(",",SUBSTITUTE(SUBSTITUTE(S99,LEFT(S99,SEARCH(",",S99)),""),LEFT(SUBSTITUTE(S99,LEFT(S99,SEARCH(",",S99)),""),SEARCH(",",SUBSTITUTE(S99,LEFT(S99,SEARCH(",",S99)),""))),""))),""))),LEFT(LEFT(SUBSTITUTE(SUBSTITUTE(SUBSTITUTE(S99,LEFT(S99,SEARCH(",",S99)),""),LEFT(SUBSTITUTE(S99,LEFT(S99,SEARCH(",",S99)),""),SEARCH(",",SUBSTITUTE(S99,LEFT(S99,SEARCH(",",S99)),""))),""),LEFT(SUBSTITUTE(SUBSTITUTE(S99,LEFT(S99,SEARCH(",",S99)),""),LEFT(SUBSTITUTE(S99,LEFT(S99,SEARCH(",",S99)),""),SEARCH(",",SUBSTITUTE(S99,LEFT(S99,SEARCH(",",S99)),""))),""),SEARCH(",",SUBSTITUTE(SUBSTITUTE(S99,LEFT(S99,SEARCH(",",S99)),""),LEFT(SUBSTITUTE(S99,LEFT(S99,SEARCH(",",S99)),""),SEARCH(",",SUBSTITUTE(S99,LEFT(S99,SEARCH(",",S99)),""))),""))),""),SEARCH(")",SUBSTITUTE(SUBSTITUTE(SUBSTITUTE(S99,LEFT(S99,SEARCH(",",S99)),""),LEFT(SUBSTITUTE(S99,LEFT(S99,SEARCH(",",S99)),""),SEARCH(",",SUBSTITUTE(S99,LEFT(S99,SEARCH(",",S99)),""))),""),LEFT(SUBSTITUTE(SUBSTITUTE(S99,LEFT(S99,SEARCH(",",S99)),""),LEFT(SUBSTITUTE(S99,LEFT(S99,SEARCH(",",S99)),""),SEARCH(",",SUBSTITUTE(S99,LEFT(S99,SEARCH(",",S99)),""))),""),SEARCH(",",SUBSTITUTE(SUBSTITUTE(S99,LEFT(S99,SEARCH(",",S99)),""),LEFT(SUBSTITUTE(S99,LEFT(S99,SEARCH(",",S99)),""),SEARCH(",",SUBSTITUTE(S99,LEFT(S99,SEARCH(",",S99)),""))),""))),""))),SEARCH("'",LEFT(SUBSTITUTE(SUBSTITUTE(SUBSTITUTE(S99,LEFT(S99,SEARCH(",",S99)),""),LEFT(SUBSTITUTE(S99,LEFT(S99,SEARCH(",",S99)),""),SEARCH(",",SUBSTITUTE(S99,LEFT(S99,SEARCH(",",S99)),""))),""),LEFT(SUBSTITUTE(SUBSTITUTE(S99,LEFT(S99,SEARCH(",",S99)),""),LEFT(SUBSTITUTE(S99,LEFT(S99,SEARCH(",",S99)),""),SEARCH(",",SUBSTITUTE(S99,LEFT(S99,SEARCH(",",S99)),""))),""),SEARCH(",",SUBSTITUTE(SUBSTITUTE(S99,LEFT(S99,SEARCH(",",S99)),""),LEFT(SUBSTITUTE(S99,LEFT(S99,SEARCH(",",S99)),""),SEARCH(",",SUBSTITUTE(S99,LEFT(S99,SEARCH(",",S99)),""))),""))),""),SEARCH(")",SUBSTITUTE(SUBSTITUTE(SUBSTITUTE(S99,LEFT(S99,SEARCH(",",S99)),""),LEFT(SUBSTITUTE(S99,LEFT(S99,SEARCH(",",S99)),""),SEARCH(",",SUBSTITUTE(S99,LEFT(S99,SEARCH(",",S99)),""))),""),LEFT(SUBSTITUTE(SUBSTITUTE(S99,LEFT(S99,SEARCH(",",S99)),""),LEFT(SUBSTITUTE(S99,LEFT(S99,SEARCH(",",S99)),""),SEARCH(",",SUBSTITUTE(S99,LEFT(S99,SEARCH(",",S99)),""))),""),SEARCH(",",SUBSTITUTE(SUBSTITUTE(S99,LEFT(S99,SEARCH(",",S99)),""),LEFT(SUBSTITUTE(S99,LEFT(S99,SEARCH(",",S99)),""),SEARCH(",",SUBSTITUTE(S99,LEFT(S99,SEARCH(",",S99)),""))),""))),""))))),""),")",""),VLOOKUP(M99,Breachs!B:D,3,FALSE)),"")</f>
        <v/>
      </c>
      <c r="S99" s="108" t="e">
        <f t="shared" si="32"/>
        <v>#VALUE!</v>
      </c>
      <c r="T99" s="108" t="str">
        <f>IF(F99="","",IF(ISNUMBER(FIND("'",I99)),VLOOKUP(SUBSTITUTE(RIGHT(LEFT(I99,SEARCH("'",I99)),5)," '",""),Breachs!P:Q,2,FALSE),VLOOKUP(I99,Breachs!B:D,2,FALSE)))</f>
        <v>Maio</v>
      </c>
      <c r="U99" s="108" t="str">
        <f>IF(G99&lt;2,"",IF(ISNUMBER(FIND("'",J99)),VLOOKUP(SUBSTITUTE(RIGHT(LEFT(J99,SEARCH("'",J99)),5)," '",""),Breachs!P:Q,2,FALSE),VLOOKUP(J99,Breachs!B:D,2,FALSE)))</f>
        <v/>
      </c>
      <c r="V99" s="107" t="str">
        <f>IF(G99&lt;3,"",IF(ISNUMBER(FIND("'",K99)),VLOOKUP(SUBSTITUTE(RIGHT(LEFT(K99,SEARCH("'",K99)),5)," '",""),Breachs!P:Q,2,FALSE),VLOOKUP(K99,Breachs!B:D,2,FALSE)))</f>
        <v/>
      </c>
      <c r="W99" s="107" t="str">
        <f>IF(G99&lt;4,"",IF(ISNUMBER(FIND("'",L99)),VLOOKUP(SUBSTITUTE(RIGHT(LEFT(L99,SEARCH("'",L99)),5)," '",""),Breachs!P:Q,2,FALSE),VLOOKUP(L99,Breachs!B:D,2,FALSE)))</f>
        <v/>
      </c>
      <c r="X99" s="107" t="str">
        <f>IF(G99&lt;5,"",IF(ISNUMBER(FIND("'",M99)),VLOOKUP(SUBSTITUTE(RIGHT(LEFT(M99,SEARCH("'",M99)),5)," '",""),Breachs!P:Q,2,FALSE),VLOOKUP(M99,Breachs!B:D,2,FALSE)))</f>
        <v/>
      </c>
      <c r="Y99" s="34" t="str">
        <f>IFERROR(VLOOKUP(B99,BGU!A:B,2),"")</f>
        <v>MARA ZOCH LISBOA</v>
      </c>
      <c r="Z99" s="34" t="str">
        <f>TEXT(IFERROR(VLOOKUP(B99,BGU!A:C,3),""),"0000-000-000-0000")</f>
        <v>0077-035-000-0000</v>
      </c>
      <c r="AA99" s="34" t="str">
        <f t="shared" si="33"/>
        <v>0077</v>
      </c>
      <c r="AB99" s="34" t="str">
        <f>IFERROR(VLOOKUP(B99,BGU!A:F,6),"")</f>
        <v>00320</v>
      </c>
      <c r="AC99" s="34" t="str">
        <f>IFERROR(VLOOKUP(B99,BGU!A:G,7),"")</f>
        <v>DESCOMISSIONADO</v>
      </c>
      <c r="AD99" s="34" t="str">
        <f t="shared" si="34"/>
        <v>035</v>
      </c>
    </row>
    <row r="100" spans="1:30" ht="15" customHeight="1" x14ac:dyDescent="0.25">
      <c r="A100" s="33" t="s">
        <v>333</v>
      </c>
      <c r="B100" s="36" t="s">
        <v>11293</v>
      </c>
      <c r="C100" s="33" t="s">
        <v>136</v>
      </c>
      <c r="D100" s="34"/>
      <c r="E100" s="34"/>
      <c r="F100" s="33" t="s">
        <v>3</v>
      </c>
      <c r="G100" s="31">
        <f t="shared" si="28"/>
        <v>1</v>
      </c>
      <c r="H100" s="31" t="b">
        <f t="shared" si="25"/>
        <v>0</v>
      </c>
      <c r="I100" s="105" t="str">
        <f t="shared" si="26"/>
        <v>LinkedIn</v>
      </c>
      <c r="J100" s="105" t="str">
        <f t="shared" si="35"/>
        <v/>
      </c>
      <c r="K100" s="106" t="str">
        <f t="shared" si="29"/>
        <v/>
      </c>
      <c r="L100" s="106" t="str">
        <f t="shared" si="30"/>
        <v/>
      </c>
      <c r="M100" s="105" t="str">
        <f t="shared" si="31"/>
        <v/>
      </c>
      <c r="N100" s="107">
        <f>IF(F100="","",IF(ISNUMBER(FIND(")",I100)),"20"&amp;SUBSTITUTE(RIGHT(SUBSTITUTE(LEFT(F100,SEARCH(")",F100)),LEFT(LEFT(F100,SEARCH(")",F100)),SEARCH("(",LEFT(F100,SEARCH(")",F100)))),""),3),")",""),VLOOKUP(I100,Breachs!B:D,3,FALSE)))</f>
        <v>2016</v>
      </c>
      <c r="O100" s="108" t="str">
        <f>IF(G100&lt;2,"",IF(G100&gt;2,IF(ISNUMBER(FIND(")",J100)),"20"&amp;SUBSTITUTE(SUBSTITUTE(LEFT(LEFT(SUBSTITUTE(F100,LEFT(F100,SEARCH(",",F100)),""),SEARCH(",",SUBSTITUTE(F100,LEFT(F100,SEARCH(",",F100)),""))),SEARCH(")",LEFT(SUBSTITUTE(F100,LEFT(F100,SEARCH(",",F100)),""),SEARCH(",",SUBSTITUTE(F100,LEFT(F100,SEARCH(",",F100)),""))))),LEFT(LEFT(LEFT(SUBSTITUTE(F100,LEFT(F100,SEARCH(",",F100)),""),SEARCH(",",SUBSTITUTE(F100,LEFT(F100,SEARCH(",",F100)),""))),SEARCH(")",LEFT(SUBSTITUTE(F100,LEFT(F100,SEARCH(",",F100)),""),SEARCH(",",SUBSTITUTE(F100,LEFT(F100,SEARCH(",",F100)),""))))),SEARCH("'",LEFT(LEFT(SUBSTITUTE(F100,LEFT(F100,SEARCH(",",F100)),""),SEARCH(",",SUBSTITUTE(F100,LEFT(F100,SEARCH(",",F100)),""))),SEARCH(")",LEFT(SUBSTITUTE(F100,LEFT(F100,SEARCH(",",F100)),""),SEARCH(",",SUBSTITUTE(F100,LEFT(F100,SEARCH(",",F100)),""))))))),""),")",""),VLOOKUP(J100,Breachs!B:D,3,FALSE)),IF(ISNUMBER(FIND(")",J100)),"20"&amp;SUBSTITUTE(LEFT(SUBSTITUTE(SUBSTITUTE(F100,LEFT(F100,SEARCH(",",F100)),""),LEFT(SUBSTITUTE(F100,LEFT(F100,SEARCH(",",F100)),""),SEARCH("'",SUBSTITUTE(F100,LEFT(F100,SEARCH(",",F100)),""))),""),SEARCH(")",SUBSTITUTE(SUBSTITUTE(F100,LEFT(F100,SEARCH(",",F100)),""),LEFT(SUBSTITUTE(F100,LEFT(F100,SEARCH(",",F100)),""),SEARCH("'",SUBSTITUTE(F100,LEFT(F100,SEARCH(",",F100)),""))),""))),")",""),VLOOKUP(J100,Breachs!B:D,3,FALSE))))</f>
        <v/>
      </c>
      <c r="P100" s="108" t="str">
        <f>IF(G100&lt;3,"",IF(G100&gt;3,IF(ISNUMBER(FIND(")",K100)),"20"&amp;SUBSTITUTE(SUBSTITUTE(LEFT(LEFT(SUBSTITUTE(SUBSTITUTE(F100,LEFT(F100,SEARCH(",",F100)),""),LEFT(SUBSTITUTE(F100,LEFT(F100,SEARCH(",",F100)),""),SEARCH(",",SUBSTITUTE(F100,LEFT(F100,SEARCH(",",F100)),""))),""),SEARCH(",",SUBSTITUTE(SUBSTITUTE(F100,LEFT(F100,SEARCH(",",F100)),""),LEFT(SUBSTITUTE(F100,LEFT(F100,SEARCH(",",F100)),""),SEARCH(",",SUBSTITUTE(F100,LEFT(F100,SEARCH(",",F100)),""))),""))),SEARCH(")",LEFT(SUBSTITUTE(SUBSTITUTE(F100,LEFT(F100,SEARCH(",",F100)),""),LEFT(SUBSTITUTE(F100,LEFT(F100,SEARCH(",",F100)),""),SEARCH(",",SUBSTITUTE(F100,LEFT(F100,SEARCH(",",F100)),""))),""),SEARCH(",",SUBSTITUTE(SUBSTITUTE(F100,LEFT(F100,SEARCH(",",F100)),""),LEFT(SUBSTITUTE(F100,LEFT(F100,SEARCH(",",F100)),""),SEARCH(",",SUBSTITUTE(F100,LEFT(F100,SEARCH(",",F100)),""))),""))))),LEFT(LEFT(LEFT(SUBSTITUTE(SUBSTITUTE(F100,LEFT(F100,SEARCH(",",F100)),""),LEFT(SUBSTITUTE(F100,LEFT(F100,SEARCH(",",F100)),""),SEARCH(",",SUBSTITUTE(F100,LEFT(F100,SEARCH(",",F100)),""))),""),SEARCH(",",SUBSTITUTE(SUBSTITUTE(F100,LEFT(F100,SEARCH(",",F100)),""),LEFT(SUBSTITUTE(F100,LEFT(F100,SEARCH(",",F100)),""),SEARCH(",",SUBSTITUTE(F100,LEFT(F100,SEARCH(",",F100)),""))),""))),SEARCH(")",LEFT(SUBSTITUTE(SUBSTITUTE(F100,LEFT(F100,SEARCH(",",F100)),""),LEFT(SUBSTITUTE(F100,LEFT(F100,SEARCH(",",F100)),""),SEARCH(",",SUBSTITUTE(F100,LEFT(F100,SEARCH(",",F100)),""))),""),SEARCH(",",SUBSTITUTE(SUBSTITUTE(F100,LEFT(F100,SEARCH(",",F100)),""),LEFT(SUBSTITUTE(F100,LEFT(F100,SEARCH(",",F100)),""),SEARCH(",",SUBSTITUTE(F100,LEFT(F100,SEARCH(",",F100)),""))),""))))),SEARCH("'",LEFT(LEFT(SUBSTITUTE(SUBSTITUTE(F100,LEFT(F100,SEARCH(",",F100)),""),LEFT(SUBSTITUTE(F100,LEFT(F100,SEARCH(",",F100)),""),SEARCH(",",SUBSTITUTE(F100,LEFT(F100,SEARCH(",",F100)),""))),""),SEARCH(",",SUBSTITUTE(SUBSTITUTE(F100,LEFT(F100,SEARCH(",",F100)),""),LEFT(SUBSTITUTE(F100,LEFT(F100,SEARCH(",",F100)),""),SEARCH(",",SUBSTITUTE(F100,LEFT(F100,SEARCH(",",F100)),""))),""))),SEARCH(")",LEFT(SUBSTITUTE(SUBSTITUTE(F100,LEFT(F100,SEARCH(",",F100)),""),LEFT(SUBSTITUTE(F100,LEFT(F100,SEARCH(",",F100)),""),SEARCH(",",SUBSTITUTE(F100,LEFT(F100,SEARCH(",",F100)),""))),""),SEARCH(",",SUBSTITUTE(SUBSTITUTE(F100,LEFT(F100,SEARCH(",",F100)),""),LEFT(SUBSTITUTE(F100,LEFT(F100,SEARCH(",",F100)),""),SEARCH(",",SUBSTITUTE(F100,LEFT(F100,SEARCH(",",F100)),""))),""))))))),""),")",""),VLOOKUP(K100,Breachs!B:D,3,FALSE)),IF(ISNUMBER(FIND(")",K100)),"20"&amp;SUBSTITUTE(SUBSTITUTE(LEFT(SUBSTITUTE(SUBSTITUTE(F100,LEFT(F100,SEARCH(",",F100)),""),LEFT(SUBSTITUTE(F100,LEFT(F100,SEARCH(",",F100)),""),SEARCH(",",SUBSTITUTE(F100,LEFT(F100,SEARCH(",",F100)),""))),""),SEARCH(")",SUBSTITUTE(SUBSTITUTE(F100,LEFT(F100,SEARCH(",",F100)),""),LEFT(SUBSTITUTE(F100,LEFT(F100,SEARCH(",",F100)),""),SEARCH(",",SUBSTITUTE(F100,LEFT(F100,SEARCH(",",F100)),""))),""))),LEFT(LEFT(SUBSTITUTE(SUBSTITUTE(F100,LEFT(F100,SEARCH(",",F100)),""),LEFT(SUBSTITUTE(F100,LEFT(F100,SEARCH(",",F100)),""),SEARCH(",",SUBSTITUTE(F100,LEFT(F100,SEARCH(",",F100)),""))),""),SEARCH(")",SUBSTITUTE(SUBSTITUTE(F100,LEFT(F100,SEARCH(",",F100)),""),LEFT(SUBSTITUTE(F100,LEFT(F100,SEARCH(",",F100)),""),SEARCH(",",SUBSTITUTE(F100,LEFT(F100,SEARCH(",",F100)),""))),""))),SEARCH("'",LEFT(SUBSTITUTE(SUBSTITUTE(F100,LEFT(F100,SEARCH(",",F100)),""),LEFT(SUBSTITUTE(F100,LEFT(F100,SEARCH(",",F100)),""),SEARCH(",",SUBSTITUTE(F100,LEFT(F100,SEARCH(",",F100)),""))),""),SEARCH(")",SUBSTITUTE(SUBSTITUTE(F100,LEFT(F100,SEARCH(",",F100)),""),LEFT(SUBSTITUTE(F100,LEFT(F100,SEARCH(",",F100)),""),SEARCH(",",SUBSTITUTE(F100,LEFT(F100,SEARCH(",",F100)),""))),""))))),""),")",""),VLOOKUP(K100,Breachs!B:D,3,FALSE))))</f>
        <v/>
      </c>
      <c r="Q100" s="108" t="str">
        <f>IF(G100&lt;4,"",IF(G100&gt;4,IF(ISNUMBER(FIND(")",L100)),"20"&amp;SUBSTITUTE(SUBSTITUTE(LEFT(SUBSTITUTE(SUBSTITUTE(SUBSTITUTE(L100,LEFT(L100,SEARCH(",",L100)),""),LEFT(SUBSTITUTE(L100,LEFT(L100,SEARCH(",",L100)),""),SEARCH(",",SUBSTITUTE(L100,LEFT(L100,SEARCH(",",L100)),""))),""),LEFT(SUBSTITUTE(SUBSTITUTE(L100,LEFT(L100,SEARCH(",",L100)),""),LEFT(SUBSTITUTE(L100,LEFT(L100,SEARCH(",",L100)),""),SEARCH(",",SUBSTITUTE(L100,LEFT(L100,SEARCH(",",L100)),""))),""),SEARCH(",",SUBSTITUTE(SUBSTITUTE(L100,LEFT(L100,SEARCH(",",L100)),""),LEFT(SUBSTITUTE(L100,LEFT(L100,SEARCH(",",L100)),""),SEARCH(",",SUBSTITUTE(L100,LEFT(L100,SEARCH(",",L100)),""))),""))),""),SEARCH(")",SUBSTITUTE(SUBSTITUTE(SUBSTITUTE(L100,LEFT(L100,SEARCH(",",L100)),""),LEFT(SUBSTITUTE(L100,LEFT(L100,SEARCH(",",L100)),""),SEARCH(",",SUBSTITUTE(L100,LEFT(L100,SEARCH(",",L100)),""))),""),LEFT(SUBSTITUTE(SUBSTITUTE(L100,LEFT(L100,SEARCH(",",L100)),""),LEFT(SUBSTITUTE(L100,LEFT(L100,SEARCH(",",L100)),""),SEARCH(",",SUBSTITUTE(L100,LEFT(L100,SEARCH(",",L100)),""))),""),SEARCH(",",SUBSTITUTE(SUBSTITUTE(L100,LEFT(L100,SEARCH(",",L100)),""),LEFT(SUBSTITUTE(L100,LEFT(L100,SEARCH(",",L100)),""),SEARCH(",",SUBSTITUTE(L100,LEFT(L100,SEARCH(",",L100)),""))),""))),""))),LEFT(LEFT(SUBSTITUTE(SUBSTITUTE(SUBSTITUTE(L100,LEFT(L100,SEARCH(",",L100)),""),LEFT(SUBSTITUTE(L100,LEFT(L100,SEARCH(",",L100)),""),SEARCH(",",SUBSTITUTE(L100,LEFT(L100,SEARCH(",",L100)),""))),""),LEFT(SUBSTITUTE(SUBSTITUTE(L100,LEFT(L100,SEARCH(",",L100)),""),LEFT(SUBSTITUTE(L100,LEFT(L100,SEARCH(",",L100)),""),SEARCH(",",SUBSTITUTE(L100,LEFT(L100,SEARCH(",",L100)),""))),""),SEARCH(",",SUBSTITUTE(SUBSTITUTE(L100,LEFT(L100,SEARCH(",",L100)),""),LEFT(SUBSTITUTE(L100,LEFT(L100,SEARCH(",",L100)),""),SEARCH(",",SUBSTITUTE(L100,LEFT(L100,SEARCH(",",L100)),""))),""))),""),SEARCH(")",SUBSTITUTE(SUBSTITUTE(SUBSTITUTE(L100,LEFT(L100,SEARCH(",",L100)),""),LEFT(SUBSTITUTE(L100,LEFT(L100,SEARCH(",",L100)),""),SEARCH(",",SUBSTITUTE(L100,LEFT(L100,SEARCH(",",L100)),""))),""),LEFT(SUBSTITUTE(SUBSTITUTE(L100,LEFT(L100,SEARCH(",",L100)),""),LEFT(SUBSTITUTE(L100,LEFT(L100,SEARCH(",",L100)),""),SEARCH(",",SUBSTITUTE(L100,LEFT(L100,SEARCH(",",L100)),""))),""),SEARCH(",",SUBSTITUTE(SUBSTITUTE(L100,LEFT(L100,SEARCH(",",L100)),""),LEFT(SUBSTITUTE(L100,LEFT(L100,SEARCH(",",L100)),""),SEARCH(",",SUBSTITUTE(L100,LEFT(L100,SEARCH(",",L100)),""))),""))),""))),SEARCH("'",LEFT(SUBSTITUTE(SUBSTITUTE(SUBSTITUTE(L100,LEFT(L100,SEARCH(",",L100)),""),LEFT(SUBSTITUTE(L100,LEFT(L100,SEARCH(",",L100)),""),SEARCH(",",SUBSTITUTE(L100,LEFT(L100,SEARCH(",",L100)),""))),""),LEFT(SUBSTITUTE(SUBSTITUTE(L100,LEFT(L100,SEARCH(",",L100)),""),LEFT(SUBSTITUTE(L100,LEFT(L100,SEARCH(",",L100)),""),SEARCH(",",SUBSTITUTE(L100,LEFT(L100,SEARCH(",",L100)),""))),""),SEARCH(",",SUBSTITUTE(SUBSTITUTE(L100,LEFT(L100,SEARCH(",",L100)),""),LEFT(SUBSTITUTE(L100,LEFT(L100,SEARCH(",",L100)),""),SEARCH(",",SUBSTITUTE(L100,LEFT(L100,SEARCH(",",L100)),""))),""))),""),SEARCH(")",SUBSTITUTE(SUBSTITUTE(SUBSTITUTE(L100,LEFT(L100,SEARCH(",",L100)),""),LEFT(SUBSTITUTE(L100,LEFT(L100,SEARCH(",",L100)),""),SEARCH(",",SUBSTITUTE(L100,LEFT(L100,SEARCH(",",L100)),""))),""),LEFT(SUBSTITUTE(SUBSTITUTE(L100,LEFT(L100,SEARCH(",",L100)),""),LEFT(SUBSTITUTE(L100,LEFT(L100,SEARCH(",",L100)),""),SEARCH(",",SUBSTITUTE(L100,LEFT(L100,SEARCH(",",L100)),""))),""),SEARCH(",",SUBSTITUTE(SUBSTITUTE(L100,LEFT(L100,SEARCH(",",L100)),""),LEFT(SUBSTITUTE(L100,LEFT(L100,SEARCH(",",L100)),""),SEARCH(",",SUBSTITUTE(L100,LEFT(L100,SEARCH(",",L100)),""))),""))),""))))),""),")",""),VLOOKUP(L100,Breachs!B:D,3,FALSE)),IF(ISNUMBER(FIND(")",L100)),"20"&amp;SUBSTITUTE(SUBSTITUTE(LEFT(SUBSTITUTE(SUBSTITUTE(SUBSTITUTE(L100,LEFT(L100,SEARCH(",",L100)),""),LEFT(SUBSTITUTE(L100,LEFT(L100,SEARCH(",",L100)),""),SEARCH(",",SUBSTITUTE(L100,LEFT(L100,SEARCH(",",L100)),""))),""),LEFT(SUBSTITUTE(SUBSTITUTE(L100,LEFT(L100,SEARCH(",",L100)),""),LEFT(SUBSTITUTE(L100,LEFT(L100,SEARCH(",",L100)),""),SEARCH(",",SUBSTITUTE(L100,LEFT(L100,SEARCH(",",L100)),""))),""),SEARCH(",",SUBSTITUTE(SUBSTITUTE(L100,LEFT(L100,SEARCH(",",L100)),""),LEFT(SUBSTITUTE(L100,LEFT(L100,SEARCH(",",L100)),""),SEARCH(",",SUBSTITUTE(L100,LEFT(L100,SEARCH(",",L100)),""))),""))),""),SEARCH(")",SUBSTITUTE(SUBSTITUTE(SUBSTITUTE(L100,LEFT(L100,SEARCH(",",L100)),""),LEFT(SUBSTITUTE(L100,LEFT(L100,SEARCH(",",L100)),""),SEARCH(",",SUBSTITUTE(L100,LEFT(L100,SEARCH(",",L100)),""))),""),LEFT(SUBSTITUTE(SUBSTITUTE(L100,LEFT(L100,SEARCH(",",L100)),""),LEFT(SUBSTITUTE(L100,LEFT(L100,SEARCH(",",L100)),""),SEARCH(",",SUBSTITUTE(L100,LEFT(L100,SEARCH(",",L100)),""))),""),SEARCH(",",SUBSTITUTE(SUBSTITUTE(L100,LEFT(L100,SEARCH(",",L100)),""),LEFT(SUBSTITUTE(L100,LEFT(L100,SEARCH(",",L100)),""),SEARCH(",",SUBSTITUTE(L100,LEFT(L100,SEARCH(",",L100)),""))),""))),""))),LEFT(LEFT(SUBSTITUTE(SUBSTITUTE(SUBSTITUTE(L100,LEFT(L100,SEARCH(",",L100)),""),LEFT(SUBSTITUTE(L100,LEFT(L100,SEARCH(",",L100)),""),SEARCH(",",SUBSTITUTE(L100,LEFT(L100,SEARCH(",",L100)),""))),""),LEFT(SUBSTITUTE(SUBSTITUTE(L100,LEFT(L100,SEARCH(",",L100)),""),LEFT(SUBSTITUTE(L100,LEFT(L100,SEARCH(",",L100)),""),SEARCH(",",SUBSTITUTE(L100,LEFT(L100,SEARCH(",",L100)),""))),""),SEARCH(",",SUBSTITUTE(SUBSTITUTE(L100,LEFT(L100,SEARCH(",",L100)),""),LEFT(SUBSTITUTE(L100,LEFT(L100,SEARCH(",",L100)),""),SEARCH(",",SUBSTITUTE(L100,LEFT(L100,SEARCH(",",L100)),""))),""))),""),SEARCH(")",SUBSTITUTE(SUBSTITUTE(SUBSTITUTE(L100,LEFT(L100,SEARCH(",",L100)),""),LEFT(SUBSTITUTE(L100,LEFT(L100,SEARCH(",",L100)),""),SEARCH(",",SUBSTITUTE(L100,LEFT(L100,SEARCH(",",L100)),""))),""),LEFT(SUBSTITUTE(SUBSTITUTE(L100,LEFT(L100,SEARCH(",",L100)),""),LEFT(SUBSTITUTE(L100,LEFT(L100,SEARCH(",",L100)),""),SEARCH(",",SUBSTITUTE(L100,LEFT(L100,SEARCH(",",L100)),""))),""),SEARCH(",",SUBSTITUTE(SUBSTITUTE(L100,LEFT(L100,SEARCH(",",L100)),""),LEFT(SUBSTITUTE(L100,LEFT(L100,SEARCH(",",L100)),""),SEARCH(",",SUBSTITUTE(L100,LEFT(L100,SEARCH(",",L100)),""))),""))),""))),SEARCH("'",LEFT(SUBSTITUTE(SUBSTITUTE(SUBSTITUTE(L100,LEFT(L100,SEARCH(",",L100)),""),LEFT(SUBSTITUTE(L100,LEFT(L100,SEARCH(",",L100)),""),SEARCH(",",SUBSTITUTE(L100,LEFT(L100,SEARCH(",",L100)),""))),""),LEFT(SUBSTITUTE(SUBSTITUTE(L100,LEFT(L100,SEARCH(",",L100)),""),LEFT(SUBSTITUTE(L100,LEFT(L100,SEARCH(",",L100)),""),SEARCH(",",SUBSTITUTE(L100,LEFT(L100,SEARCH(",",L100)),""))),""),SEARCH(",",SUBSTITUTE(SUBSTITUTE(L100,LEFT(L100,SEARCH(",",L100)),""),LEFT(SUBSTITUTE(L100,LEFT(L100,SEARCH(",",L100)),""),SEARCH(",",SUBSTITUTE(L100,LEFT(L100,SEARCH(",",L100)),""))),""))),""),SEARCH(")",SUBSTITUTE(SUBSTITUTE(SUBSTITUTE(L100,LEFT(L100,SEARCH(",",L100)),""),LEFT(SUBSTITUTE(L100,LEFT(L100,SEARCH(",",L100)),""),SEARCH(",",SUBSTITUTE(L100,LEFT(L100,SEARCH(",",L100)),""))),""),LEFT(SUBSTITUTE(SUBSTITUTE(L100,LEFT(L100,SEARCH(",",L100)),""),LEFT(SUBSTITUTE(L100,LEFT(L100,SEARCH(",",L100)),""),SEARCH(",",SUBSTITUTE(L100,LEFT(L100,SEARCH(",",L100)),""))),""),SEARCH(",",SUBSTITUTE(SUBSTITUTE(L100,LEFT(L100,SEARCH(",",L100)),""),LEFT(SUBSTITUTE(L100,LEFT(L100,SEARCH(",",L100)),""),SEARCH(",",SUBSTITUTE(L100,LEFT(L100,SEARCH(",",L100)),""))),""))),""))))),""),")",""),VLOOKUP(L100,Breachs!B:D,3,FALSE))))</f>
        <v/>
      </c>
      <c r="R100" s="108" t="str">
        <f>IF(G100=5,IF(ISNUMBER(FIND(")",M100)),"20"&amp;SUBSTITUTE(SUBSTITUTE(LEFT(SUBSTITUTE(SUBSTITUTE(SUBSTITUTE(S100,LEFT(S100,SEARCH(",",S100)),""),LEFT(SUBSTITUTE(S100,LEFT(S100,SEARCH(",",S100)),""),SEARCH(",",SUBSTITUTE(S100,LEFT(S100,SEARCH(",",S100)),""))),""),LEFT(SUBSTITUTE(SUBSTITUTE(S100,LEFT(S100,SEARCH(",",S100)),""),LEFT(SUBSTITUTE(S100,LEFT(S100,SEARCH(",",S100)),""),SEARCH(",",SUBSTITUTE(S100,LEFT(S100,SEARCH(",",S100)),""))),""),SEARCH(",",SUBSTITUTE(SUBSTITUTE(S100,LEFT(S100,SEARCH(",",S100)),""),LEFT(SUBSTITUTE(S100,LEFT(S100,SEARCH(",",S100)),""),SEARCH(",",SUBSTITUTE(S100,LEFT(S100,SEARCH(",",S100)),""))),""))),""),SEARCH(")",SUBSTITUTE(SUBSTITUTE(SUBSTITUTE(S100,LEFT(S100,SEARCH(",",S100)),""),LEFT(SUBSTITUTE(S100,LEFT(S100,SEARCH(",",S100)),""),SEARCH(",",SUBSTITUTE(S100,LEFT(S100,SEARCH(",",S100)),""))),""),LEFT(SUBSTITUTE(SUBSTITUTE(S100,LEFT(S100,SEARCH(",",S100)),""),LEFT(SUBSTITUTE(S100,LEFT(S100,SEARCH(",",S100)),""),SEARCH(",",SUBSTITUTE(S100,LEFT(S100,SEARCH(",",S100)),""))),""),SEARCH(",",SUBSTITUTE(SUBSTITUTE(S100,LEFT(S100,SEARCH(",",S100)),""),LEFT(SUBSTITUTE(S100,LEFT(S100,SEARCH(",",S100)),""),SEARCH(",",SUBSTITUTE(S100,LEFT(S100,SEARCH(",",S100)),""))),""))),""))),LEFT(LEFT(SUBSTITUTE(SUBSTITUTE(SUBSTITUTE(S100,LEFT(S100,SEARCH(",",S100)),""),LEFT(SUBSTITUTE(S100,LEFT(S100,SEARCH(",",S100)),""),SEARCH(",",SUBSTITUTE(S100,LEFT(S100,SEARCH(",",S100)),""))),""),LEFT(SUBSTITUTE(SUBSTITUTE(S100,LEFT(S100,SEARCH(",",S100)),""),LEFT(SUBSTITUTE(S100,LEFT(S100,SEARCH(",",S100)),""),SEARCH(",",SUBSTITUTE(S100,LEFT(S100,SEARCH(",",S100)),""))),""),SEARCH(",",SUBSTITUTE(SUBSTITUTE(S100,LEFT(S100,SEARCH(",",S100)),""),LEFT(SUBSTITUTE(S100,LEFT(S100,SEARCH(",",S100)),""),SEARCH(",",SUBSTITUTE(S100,LEFT(S100,SEARCH(",",S100)),""))),""))),""),SEARCH(")",SUBSTITUTE(SUBSTITUTE(SUBSTITUTE(S100,LEFT(S100,SEARCH(",",S100)),""),LEFT(SUBSTITUTE(S100,LEFT(S100,SEARCH(",",S100)),""),SEARCH(",",SUBSTITUTE(S100,LEFT(S100,SEARCH(",",S100)),""))),""),LEFT(SUBSTITUTE(SUBSTITUTE(S100,LEFT(S100,SEARCH(",",S100)),""),LEFT(SUBSTITUTE(S100,LEFT(S100,SEARCH(",",S100)),""),SEARCH(",",SUBSTITUTE(S100,LEFT(S100,SEARCH(",",S100)),""))),""),SEARCH(",",SUBSTITUTE(SUBSTITUTE(S100,LEFT(S100,SEARCH(",",S100)),""),LEFT(SUBSTITUTE(S100,LEFT(S100,SEARCH(",",S100)),""),SEARCH(",",SUBSTITUTE(S100,LEFT(S100,SEARCH(",",S100)),""))),""))),""))),SEARCH("'",LEFT(SUBSTITUTE(SUBSTITUTE(SUBSTITUTE(S100,LEFT(S100,SEARCH(",",S100)),""),LEFT(SUBSTITUTE(S100,LEFT(S100,SEARCH(",",S100)),""),SEARCH(",",SUBSTITUTE(S100,LEFT(S100,SEARCH(",",S100)),""))),""),LEFT(SUBSTITUTE(SUBSTITUTE(S100,LEFT(S100,SEARCH(",",S100)),""),LEFT(SUBSTITUTE(S100,LEFT(S100,SEARCH(",",S100)),""),SEARCH(",",SUBSTITUTE(S100,LEFT(S100,SEARCH(",",S100)),""))),""),SEARCH(",",SUBSTITUTE(SUBSTITUTE(S100,LEFT(S100,SEARCH(",",S100)),""),LEFT(SUBSTITUTE(S100,LEFT(S100,SEARCH(",",S100)),""),SEARCH(",",SUBSTITUTE(S100,LEFT(S100,SEARCH(",",S100)),""))),""))),""),SEARCH(")",SUBSTITUTE(SUBSTITUTE(SUBSTITUTE(S100,LEFT(S100,SEARCH(",",S100)),""),LEFT(SUBSTITUTE(S100,LEFT(S100,SEARCH(",",S100)),""),SEARCH(",",SUBSTITUTE(S100,LEFT(S100,SEARCH(",",S100)),""))),""),LEFT(SUBSTITUTE(SUBSTITUTE(S100,LEFT(S100,SEARCH(",",S100)),""),LEFT(SUBSTITUTE(S100,LEFT(S100,SEARCH(",",S100)),""),SEARCH(",",SUBSTITUTE(S100,LEFT(S100,SEARCH(",",S100)),""))),""),SEARCH(",",SUBSTITUTE(SUBSTITUTE(S100,LEFT(S100,SEARCH(",",S100)),""),LEFT(SUBSTITUTE(S100,LEFT(S100,SEARCH(",",S100)),""),SEARCH(",",SUBSTITUTE(S100,LEFT(S100,SEARCH(",",S100)),""))),""))),""))))),""),")",""),VLOOKUP(M100,Breachs!B:D,3,FALSE)),"")</f>
        <v/>
      </c>
      <c r="S100" s="108" t="e">
        <f t="shared" si="32"/>
        <v>#VALUE!</v>
      </c>
      <c r="T100" s="108" t="str">
        <f>IF(F100="","",IF(ISNUMBER(FIND("'",I100)),VLOOKUP(SUBSTITUTE(RIGHT(LEFT(I100,SEARCH("'",I100)),5)," '",""),Breachs!P:Q,2,FALSE),VLOOKUP(I100,Breachs!B:D,2,FALSE)))</f>
        <v>Maio</v>
      </c>
      <c r="U100" s="108" t="str">
        <f>IF(G100&lt;2,"",IF(ISNUMBER(FIND("'",J100)),VLOOKUP(SUBSTITUTE(RIGHT(LEFT(J100,SEARCH("'",J100)),5)," '",""),Breachs!P:Q,2,FALSE),VLOOKUP(J100,Breachs!B:D,2,FALSE)))</f>
        <v/>
      </c>
      <c r="V100" s="107" t="str">
        <f>IF(G100&lt;3,"",IF(ISNUMBER(FIND("'",K100)),VLOOKUP(SUBSTITUTE(RIGHT(LEFT(K100,SEARCH("'",K100)),5)," '",""),Breachs!P:Q,2,FALSE),VLOOKUP(K100,Breachs!B:D,2,FALSE)))</f>
        <v/>
      </c>
      <c r="W100" s="107" t="str">
        <f>IF(G100&lt;4,"",IF(ISNUMBER(FIND("'",L100)),VLOOKUP(SUBSTITUTE(RIGHT(LEFT(L100,SEARCH("'",L100)),5)," '",""),Breachs!P:Q,2,FALSE),VLOOKUP(L100,Breachs!B:D,2,FALSE)))</f>
        <v/>
      </c>
      <c r="X100" s="107" t="str">
        <f>IF(G100&lt;5,"",IF(ISNUMBER(FIND("'",M100)),VLOOKUP(SUBSTITUTE(RIGHT(LEFT(M100,SEARCH("'",M100)),5)," '",""),Breachs!P:Q,2,FALSE),VLOOKUP(M100,Breachs!B:D,2,FALSE)))</f>
        <v/>
      </c>
      <c r="Y100" s="34" t="str">
        <f>IFERROR(VLOOKUP(B100,BGU!A:B,2),"")</f>
        <v>ROBERTO KRAUSPENHAAR</v>
      </c>
      <c r="Z100" s="34" t="str">
        <f>TEXT(IFERROR(VLOOKUP(B100,BGU!A:C,3),""),"0000-000-000-0000")</f>
        <v>0028-000-000-0000</v>
      </c>
      <c r="AA100" s="34" t="str">
        <f t="shared" si="33"/>
        <v>0028</v>
      </c>
      <c r="AB100" s="34" t="str">
        <f>IFERROR(VLOOKUP(B100,BGU!A:F,6),"")</f>
        <v>00540</v>
      </c>
      <c r="AC100" s="34" t="str">
        <f>IFERROR(VLOOKUP(B100,BGU!A:G,7),"")</f>
        <v>GERENTE GERAL</v>
      </c>
      <c r="AD100" s="34" t="str">
        <f t="shared" si="34"/>
        <v>000</v>
      </c>
    </row>
    <row r="101" spans="1:30" ht="15" customHeight="1" x14ac:dyDescent="0.25">
      <c r="A101" s="33" t="s">
        <v>333</v>
      </c>
      <c r="B101" s="34" t="s">
        <v>228</v>
      </c>
      <c r="C101" s="33" t="s">
        <v>43</v>
      </c>
      <c r="D101" s="34" t="s">
        <v>229</v>
      </c>
      <c r="E101" s="34"/>
      <c r="F101" s="33" t="s">
        <v>6</v>
      </c>
      <c r="G101" s="31">
        <f t="shared" si="28"/>
        <v>1</v>
      </c>
      <c r="H101" s="31" t="b">
        <f t="shared" si="25"/>
        <v>0</v>
      </c>
      <c r="I101" s="105" t="str">
        <f t="shared" si="26"/>
        <v>Modern Business Solutions</v>
      </c>
      <c r="J101" s="105" t="str">
        <f t="shared" si="35"/>
        <v/>
      </c>
      <c r="K101" s="106" t="str">
        <f t="shared" si="29"/>
        <v/>
      </c>
      <c r="L101" s="106" t="str">
        <f t="shared" si="30"/>
        <v/>
      </c>
      <c r="M101" s="105" t="str">
        <f t="shared" si="31"/>
        <v/>
      </c>
      <c r="N101" s="107">
        <f>IF(F101="","",IF(ISNUMBER(FIND(")",I101)),"20"&amp;SUBSTITUTE(RIGHT(SUBSTITUTE(LEFT(F101,SEARCH(")",F101)),LEFT(LEFT(F101,SEARCH(")",F101)),SEARCH("(",LEFT(F101,SEARCH(")",F101)))),""),3),")",""),VLOOKUP(I101,Breachs!B:D,3,FALSE)))</f>
        <v>2016</v>
      </c>
      <c r="O101" s="108" t="str">
        <f>IF(G101&lt;2,"",IF(G101&gt;2,IF(ISNUMBER(FIND(")",J101)),"20"&amp;SUBSTITUTE(SUBSTITUTE(LEFT(LEFT(SUBSTITUTE(F101,LEFT(F101,SEARCH(",",F101)),""),SEARCH(",",SUBSTITUTE(F101,LEFT(F101,SEARCH(",",F101)),""))),SEARCH(")",LEFT(SUBSTITUTE(F101,LEFT(F101,SEARCH(",",F101)),""),SEARCH(",",SUBSTITUTE(F101,LEFT(F101,SEARCH(",",F101)),""))))),LEFT(LEFT(LEFT(SUBSTITUTE(F101,LEFT(F101,SEARCH(",",F101)),""),SEARCH(",",SUBSTITUTE(F101,LEFT(F101,SEARCH(",",F101)),""))),SEARCH(")",LEFT(SUBSTITUTE(F101,LEFT(F101,SEARCH(",",F101)),""),SEARCH(",",SUBSTITUTE(F101,LEFT(F101,SEARCH(",",F101)),""))))),SEARCH("'",LEFT(LEFT(SUBSTITUTE(F101,LEFT(F101,SEARCH(",",F101)),""),SEARCH(",",SUBSTITUTE(F101,LEFT(F101,SEARCH(",",F101)),""))),SEARCH(")",LEFT(SUBSTITUTE(F101,LEFT(F101,SEARCH(",",F101)),""),SEARCH(",",SUBSTITUTE(F101,LEFT(F101,SEARCH(",",F101)),""))))))),""),")",""),VLOOKUP(J101,Breachs!B:D,3,FALSE)),IF(ISNUMBER(FIND(")",J101)),"20"&amp;SUBSTITUTE(LEFT(SUBSTITUTE(SUBSTITUTE(F101,LEFT(F101,SEARCH(",",F101)),""),LEFT(SUBSTITUTE(F101,LEFT(F101,SEARCH(",",F101)),""),SEARCH("'",SUBSTITUTE(F101,LEFT(F101,SEARCH(",",F101)),""))),""),SEARCH(")",SUBSTITUTE(SUBSTITUTE(F101,LEFT(F101,SEARCH(",",F101)),""),LEFT(SUBSTITUTE(F101,LEFT(F101,SEARCH(",",F101)),""),SEARCH("'",SUBSTITUTE(F101,LEFT(F101,SEARCH(",",F101)),""))),""))),")",""),VLOOKUP(J101,Breachs!B:D,3,FALSE))))</f>
        <v/>
      </c>
      <c r="P101" s="108" t="str">
        <f>IF(G101&lt;3,"",IF(G101&gt;3,IF(ISNUMBER(FIND(")",K101)),"20"&amp;SUBSTITUTE(SUBSTITUTE(LEFT(LEFT(SUBSTITUTE(SUBSTITUTE(F101,LEFT(F101,SEARCH(",",F101)),""),LEFT(SUBSTITUTE(F101,LEFT(F101,SEARCH(",",F101)),""),SEARCH(",",SUBSTITUTE(F101,LEFT(F101,SEARCH(",",F101)),""))),""),SEARCH(",",SUBSTITUTE(SUBSTITUTE(F101,LEFT(F101,SEARCH(",",F101)),""),LEFT(SUBSTITUTE(F101,LEFT(F101,SEARCH(",",F101)),""),SEARCH(",",SUBSTITUTE(F101,LEFT(F101,SEARCH(",",F101)),""))),""))),SEARCH(")",LEFT(SUBSTITUTE(SUBSTITUTE(F101,LEFT(F101,SEARCH(",",F101)),""),LEFT(SUBSTITUTE(F101,LEFT(F101,SEARCH(",",F101)),""),SEARCH(",",SUBSTITUTE(F101,LEFT(F101,SEARCH(",",F101)),""))),""),SEARCH(",",SUBSTITUTE(SUBSTITUTE(F101,LEFT(F101,SEARCH(",",F101)),""),LEFT(SUBSTITUTE(F101,LEFT(F101,SEARCH(",",F101)),""),SEARCH(",",SUBSTITUTE(F101,LEFT(F101,SEARCH(",",F101)),""))),""))))),LEFT(LEFT(LEFT(SUBSTITUTE(SUBSTITUTE(F101,LEFT(F101,SEARCH(",",F101)),""),LEFT(SUBSTITUTE(F101,LEFT(F101,SEARCH(",",F101)),""),SEARCH(",",SUBSTITUTE(F101,LEFT(F101,SEARCH(",",F101)),""))),""),SEARCH(",",SUBSTITUTE(SUBSTITUTE(F101,LEFT(F101,SEARCH(",",F101)),""),LEFT(SUBSTITUTE(F101,LEFT(F101,SEARCH(",",F101)),""),SEARCH(",",SUBSTITUTE(F101,LEFT(F101,SEARCH(",",F101)),""))),""))),SEARCH(")",LEFT(SUBSTITUTE(SUBSTITUTE(F101,LEFT(F101,SEARCH(",",F101)),""),LEFT(SUBSTITUTE(F101,LEFT(F101,SEARCH(",",F101)),""),SEARCH(",",SUBSTITUTE(F101,LEFT(F101,SEARCH(",",F101)),""))),""),SEARCH(",",SUBSTITUTE(SUBSTITUTE(F101,LEFT(F101,SEARCH(",",F101)),""),LEFT(SUBSTITUTE(F101,LEFT(F101,SEARCH(",",F101)),""),SEARCH(",",SUBSTITUTE(F101,LEFT(F101,SEARCH(",",F101)),""))),""))))),SEARCH("'",LEFT(LEFT(SUBSTITUTE(SUBSTITUTE(F101,LEFT(F101,SEARCH(",",F101)),""),LEFT(SUBSTITUTE(F101,LEFT(F101,SEARCH(",",F101)),""),SEARCH(",",SUBSTITUTE(F101,LEFT(F101,SEARCH(",",F101)),""))),""),SEARCH(",",SUBSTITUTE(SUBSTITUTE(F101,LEFT(F101,SEARCH(",",F101)),""),LEFT(SUBSTITUTE(F101,LEFT(F101,SEARCH(",",F101)),""),SEARCH(",",SUBSTITUTE(F101,LEFT(F101,SEARCH(",",F101)),""))),""))),SEARCH(")",LEFT(SUBSTITUTE(SUBSTITUTE(F101,LEFT(F101,SEARCH(",",F101)),""),LEFT(SUBSTITUTE(F101,LEFT(F101,SEARCH(",",F101)),""),SEARCH(",",SUBSTITUTE(F101,LEFT(F101,SEARCH(",",F101)),""))),""),SEARCH(",",SUBSTITUTE(SUBSTITUTE(F101,LEFT(F101,SEARCH(",",F101)),""),LEFT(SUBSTITUTE(F101,LEFT(F101,SEARCH(",",F101)),""),SEARCH(",",SUBSTITUTE(F101,LEFT(F101,SEARCH(",",F101)),""))),""))))))),""),")",""),VLOOKUP(K101,Breachs!B:D,3,FALSE)),IF(ISNUMBER(FIND(")",K101)),"20"&amp;SUBSTITUTE(SUBSTITUTE(LEFT(SUBSTITUTE(SUBSTITUTE(F101,LEFT(F101,SEARCH(",",F101)),""),LEFT(SUBSTITUTE(F101,LEFT(F101,SEARCH(",",F101)),""),SEARCH(",",SUBSTITUTE(F101,LEFT(F101,SEARCH(",",F101)),""))),""),SEARCH(")",SUBSTITUTE(SUBSTITUTE(F101,LEFT(F101,SEARCH(",",F101)),""),LEFT(SUBSTITUTE(F101,LEFT(F101,SEARCH(",",F101)),""),SEARCH(",",SUBSTITUTE(F101,LEFT(F101,SEARCH(",",F101)),""))),""))),LEFT(LEFT(SUBSTITUTE(SUBSTITUTE(F101,LEFT(F101,SEARCH(",",F101)),""),LEFT(SUBSTITUTE(F101,LEFT(F101,SEARCH(",",F101)),""),SEARCH(",",SUBSTITUTE(F101,LEFT(F101,SEARCH(",",F101)),""))),""),SEARCH(")",SUBSTITUTE(SUBSTITUTE(F101,LEFT(F101,SEARCH(",",F101)),""),LEFT(SUBSTITUTE(F101,LEFT(F101,SEARCH(",",F101)),""),SEARCH(",",SUBSTITUTE(F101,LEFT(F101,SEARCH(",",F101)),""))),""))),SEARCH("'",LEFT(SUBSTITUTE(SUBSTITUTE(F101,LEFT(F101,SEARCH(",",F101)),""),LEFT(SUBSTITUTE(F101,LEFT(F101,SEARCH(",",F101)),""),SEARCH(",",SUBSTITUTE(F101,LEFT(F101,SEARCH(",",F101)),""))),""),SEARCH(")",SUBSTITUTE(SUBSTITUTE(F101,LEFT(F101,SEARCH(",",F101)),""),LEFT(SUBSTITUTE(F101,LEFT(F101,SEARCH(",",F101)),""),SEARCH(",",SUBSTITUTE(F101,LEFT(F101,SEARCH(",",F101)),""))),""))))),""),")",""),VLOOKUP(K101,Breachs!B:D,3,FALSE))))</f>
        <v/>
      </c>
      <c r="Q101" s="108" t="str">
        <f>IF(G101&lt;4,"",IF(G101&gt;4,IF(ISNUMBER(FIND(")",L101)),"20"&amp;SUBSTITUTE(SUBSTITUTE(LEFT(SUBSTITUTE(SUBSTITUTE(SUBSTITUTE(L101,LEFT(L101,SEARCH(",",L101)),""),LEFT(SUBSTITUTE(L101,LEFT(L101,SEARCH(",",L101)),""),SEARCH(",",SUBSTITUTE(L101,LEFT(L101,SEARCH(",",L101)),""))),""),LEFT(SUBSTITUTE(SUBSTITUTE(L101,LEFT(L101,SEARCH(",",L101)),""),LEFT(SUBSTITUTE(L101,LEFT(L101,SEARCH(",",L101)),""),SEARCH(",",SUBSTITUTE(L101,LEFT(L101,SEARCH(",",L101)),""))),""),SEARCH(",",SUBSTITUTE(SUBSTITUTE(L101,LEFT(L101,SEARCH(",",L101)),""),LEFT(SUBSTITUTE(L101,LEFT(L101,SEARCH(",",L101)),""),SEARCH(",",SUBSTITUTE(L101,LEFT(L101,SEARCH(",",L101)),""))),""))),""),SEARCH(")",SUBSTITUTE(SUBSTITUTE(SUBSTITUTE(L101,LEFT(L101,SEARCH(",",L101)),""),LEFT(SUBSTITUTE(L101,LEFT(L101,SEARCH(",",L101)),""),SEARCH(",",SUBSTITUTE(L101,LEFT(L101,SEARCH(",",L101)),""))),""),LEFT(SUBSTITUTE(SUBSTITUTE(L101,LEFT(L101,SEARCH(",",L101)),""),LEFT(SUBSTITUTE(L101,LEFT(L101,SEARCH(",",L101)),""),SEARCH(",",SUBSTITUTE(L101,LEFT(L101,SEARCH(",",L101)),""))),""),SEARCH(",",SUBSTITUTE(SUBSTITUTE(L101,LEFT(L101,SEARCH(",",L101)),""),LEFT(SUBSTITUTE(L101,LEFT(L101,SEARCH(",",L101)),""),SEARCH(",",SUBSTITUTE(L101,LEFT(L101,SEARCH(",",L101)),""))),""))),""))),LEFT(LEFT(SUBSTITUTE(SUBSTITUTE(SUBSTITUTE(L101,LEFT(L101,SEARCH(",",L101)),""),LEFT(SUBSTITUTE(L101,LEFT(L101,SEARCH(",",L101)),""),SEARCH(",",SUBSTITUTE(L101,LEFT(L101,SEARCH(",",L101)),""))),""),LEFT(SUBSTITUTE(SUBSTITUTE(L101,LEFT(L101,SEARCH(",",L101)),""),LEFT(SUBSTITUTE(L101,LEFT(L101,SEARCH(",",L101)),""),SEARCH(",",SUBSTITUTE(L101,LEFT(L101,SEARCH(",",L101)),""))),""),SEARCH(",",SUBSTITUTE(SUBSTITUTE(L101,LEFT(L101,SEARCH(",",L101)),""),LEFT(SUBSTITUTE(L101,LEFT(L101,SEARCH(",",L101)),""),SEARCH(",",SUBSTITUTE(L101,LEFT(L101,SEARCH(",",L101)),""))),""))),""),SEARCH(")",SUBSTITUTE(SUBSTITUTE(SUBSTITUTE(L101,LEFT(L101,SEARCH(",",L101)),""),LEFT(SUBSTITUTE(L101,LEFT(L101,SEARCH(",",L101)),""),SEARCH(",",SUBSTITUTE(L101,LEFT(L101,SEARCH(",",L101)),""))),""),LEFT(SUBSTITUTE(SUBSTITUTE(L101,LEFT(L101,SEARCH(",",L101)),""),LEFT(SUBSTITUTE(L101,LEFT(L101,SEARCH(",",L101)),""),SEARCH(",",SUBSTITUTE(L101,LEFT(L101,SEARCH(",",L101)),""))),""),SEARCH(",",SUBSTITUTE(SUBSTITUTE(L101,LEFT(L101,SEARCH(",",L101)),""),LEFT(SUBSTITUTE(L101,LEFT(L101,SEARCH(",",L101)),""),SEARCH(",",SUBSTITUTE(L101,LEFT(L101,SEARCH(",",L101)),""))),""))),""))),SEARCH("'",LEFT(SUBSTITUTE(SUBSTITUTE(SUBSTITUTE(L101,LEFT(L101,SEARCH(",",L101)),""),LEFT(SUBSTITUTE(L101,LEFT(L101,SEARCH(",",L101)),""),SEARCH(",",SUBSTITUTE(L101,LEFT(L101,SEARCH(",",L101)),""))),""),LEFT(SUBSTITUTE(SUBSTITUTE(L101,LEFT(L101,SEARCH(",",L101)),""),LEFT(SUBSTITUTE(L101,LEFT(L101,SEARCH(",",L101)),""),SEARCH(",",SUBSTITUTE(L101,LEFT(L101,SEARCH(",",L101)),""))),""),SEARCH(",",SUBSTITUTE(SUBSTITUTE(L101,LEFT(L101,SEARCH(",",L101)),""),LEFT(SUBSTITUTE(L101,LEFT(L101,SEARCH(",",L101)),""),SEARCH(",",SUBSTITUTE(L101,LEFT(L101,SEARCH(",",L101)),""))),""))),""),SEARCH(")",SUBSTITUTE(SUBSTITUTE(SUBSTITUTE(L101,LEFT(L101,SEARCH(",",L101)),""),LEFT(SUBSTITUTE(L101,LEFT(L101,SEARCH(",",L101)),""),SEARCH(",",SUBSTITUTE(L101,LEFT(L101,SEARCH(",",L101)),""))),""),LEFT(SUBSTITUTE(SUBSTITUTE(L101,LEFT(L101,SEARCH(",",L101)),""),LEFT(SUBSTITUTE(L101,LEFT(L101,SEARCH(",",L101)),""),SEARCH(",",SUBSTITUTE(L101,LEFT(L101,SEARCH(",",L101)),""))),""),SEARCH(",",SUBSTITUTE(SUBSTITUTE(L101,LEFT(L101,SEARCH(",",L101)),""),LEFT(SUBSTITUTE(L101,LEFT(L101,SEARCH(",",L101)),""),SEARCH(",",SUBSTITUTE(L101,LEFT(L101,SEARCH(",",L101)),""))),""))),""))))),""),")",""),VLOOKUP(L101,Breachs!B:D,3,FALSE)),IF(ISNUMBER(FIND(")",L101)),"20"&amp;SUBSTITUTE(SUBSTITUTE(LEFT(SUBSTITUTE(SUBSTITUTE(SUBSTITUTE(L101,LEFT(L101,SEARCH(",",L101)),""),LEFT(SUBSTITUTE(L101,LEFT(L101,SEARCH(",",L101)),""),SEARCH(",",SUBSTITUTE(L101,LEFT(L101,SEARCH(",",L101)),""))),""),LEFT(SUBSTITUTE(SUBSTITUTE(L101,LEFT(L101,SEARCH(",",L101)),""),LEFT(SUBSTITUTE(L101,LEFT(L101,SEARCH(",",L101)),""),SEARCH(",",SUBSTITUTE(L101,LEFT(L101,SEARCH(",",L101)),""))),""),SEARCH(",",SUBSTITUTE(SUBSTITUTE(L101,LEFT(L101,SEARCH(",",L101)),""),LEFT(SUBSTITUTE(L101,LEFT(L101,SEARCH(",",L101)),""),SEARCH(",",SUBSTITUTE(L101,LEFT(L101,SEARCH(",",L101)),""))),""))),""),SEARCH(")",SUBSTITUTE(SUBSTITUTE(SUBSTITUTE(L101,LEFT(L101,SEARCH(",",L101)),""),LEFT(SUBSTITUTE(L101,LEFT(L101,SEARCH(",",L101)),""),SEARCH(",",SUBSTITUTE(L101,LEFT(L101,SEARCH(",",L101)),""))),""),LEFT(SUBSTITUTE(SUBSTITUTE(L101,LEFT(L101,SEARCH(",",L101)),""),LEFT(SUBSTITUTE(L101,LEFT(L101,SEARCH(",",L101)),""),SEARCH(",",SUBSTITUTE(L101,LEFT(L101,SEARCH(",",L101)),""))),""),SEARCH(",",SUBSTITUTE(SUBSTITUTE(L101,LEFT(L101,SEARCH(",",L101)),""),LEFT(SUBSTITUTE(L101,LEFT(L101,SEARCH(",",L101)),""),SEARCH(",",SUBSTITUTE(L101,LEFT(L101,SEARCH(",",L101)),""))),""))),""))),LEFT(LEFT(SUBSTITUTE(SUBSTITUTE(SUBSTITUTE(L101,LEFT(L101,SEARCH(",",L101)),""),LEFT(SUBSTITUTE(L101,LEFT(L101,SEARCH(",",L101)),""),SEARCH(",",SUBSTITUTE(L101,LEFT(L101,SEARCH(",",L101)),""))),""),LEFT(SUBSTITUTE(SUBSTITUTE(L101,LEFT(L101,SEARCH(",",L101)),""),LEFT(SUBSTITUTE(L101,LEFT(L101,SEARCH(",",L101)),""),SEARCH(",",SUBSTITUTE(L101,LEFT(L101,SEARCH(",",L101)),""))),""),SEARCH(",",SUBSTITUTE(SUBSTITUTE(L101,LEFT(L101,SEARCH(",",L101)),""),LEFT(SUBSTITUTE(L101,LEFT(L101,SEARCH(",",L101)),""),SEARCH(",",SUBSTITUTE(L101,LEFT(L101,SEARCH(",",L101)),""))),""))),""),SEARCH(")",SUBSTITUTE(SUBSTITUTE(SUBSTITUTE(L101,LEFT(L101,SEARCH(",",L101)),""),LEFT(SUBSTITUTE(L101,LEFT(L101,SEARCH(",",L101)),""),SEARCH(",",SUBSTITUTE(L101,LEFT(L101,SEARCH(",",L101)),""))),""),LEFT(SUBSTITUTE(SUBSTITUTE(L101,LEFT(L101,SEARCH(",",L101)),""),LEFT(SUBSTITUTE(L101,LEFT(L101,SEARCH(",",L101)),""),SEARCH(",",SUBSTITUTE(L101,LEFT(L101,SEARCH(",",L101)),""))),""),SEARCH(",",SUBSTITUTE(SUBSTITUTE(L101,LEFT(L101,SEARCH(",",L101)),""),LEFT(SUBSTITUTE(L101,LEFT(L101,SEARCH(",",L101)),""),SEARCH(",",SUBSTITUTE(L101,LEFT(L101,SEARCH(",",L101)),""))),""))),""))),SEARCH("'",LEFT(SUBSTITUTE(SUBSTITUTE(SUBSTITUTE(L101,LEFT(L101,SEARCH(",",L101)),""),LEFT(SUBSTITUTE(L101,LEFT(L101,SEARCH(",",L101)),""),SEARCH(",",SUBSTITUTE(L101,LEFT(L101,SEARCH(",",L101)),""))),""),LEFT(SUBSTITUTE(SUBSTITUTE(L101,LEFT(L101,SEARCH(",",L101)),""),LEFT(SUBSTITUTE(L101,LEFT(L101,SEARCH(",",L101)),""),SEARCH(",",SUBSTITUTE(L101,LEFT(L101,SEARCH(",",L101)),""))),""),SEARCH(",",SUBSTITUTE(SUBSTITUTE(L101,LEFT(L101,SEARCH(",",L101)),""),LEFT(SUBSTITUTE(L101,LEFT(L101,SEARCH(",",L101)),""),SEARCH(",",SUBSTITUTE(L101,LEFT(L101,SEARCH(",",L101)),""))),""))),""),SEARCH(")",SUBSTITUTE(SUBSTITUTE(SUBSTITUTE(L101,LEFT(L101,SEARCH(",",L101)),""),LEFT(SUBSTITUTE(L101,LEFT(L101,SEARCH(",",L101)),""),SEARCH(",",SUBSTITUTE(L101,LEFT(L101,SEARCH(",",L101)),""))),""),LEFT(SUBSTITUTE(SUBSTITUTE(L101,LEFT(L101,SEARCH(",",L101)),""),LEFT(SUBSTITUTE(L101,LEFT(L101,SEARCH(",",L101)),""),SEARCH(",",SUBSTITUTE(L101,LEFT(L101,SEARCH(",",L101)),""))),""),SEARCH(",",SUBSTITUTE(SUBSTITUTE(L101,LEFT(L101,SEARCH(",",L101)),""),LEFT(SUBSTITUTE(L101,LEFT(L101,SEARCH(",",L101)),""),SEARCH(",",SUBSTITUTE(L101,LEFT(L101,SEARCH(",",L101)),""))),""))),""))))),""),")",""),VLOOKUP(L101,Breachs!B:D,3,FALSE))))</f>
        <v/>
      </c>
      <c r="R101" s="108" t="str">
        <f>IF(G101=5,IF(ISNUMBER(FIND(")",M101)),"20"&amp;SUBSTITUTE(SUBSTITUTE(LEFT(SUBSTITUTE(SUBSTITUTE(SUBSTITUTE(S101,LEFT(S101,SEARCH(",",S101)),""),LEFT(SUBSTITUTE(S101,LEFT(S101,SEARCH(",",S101)),""),SEARCH(",",SUBSTITUTE(S101,LEFT(S101,SEARCH(",",S101)),""))),""),LEFT(SUBSTITUTE(SUBSTITUTE(S101,LEFT(S101,SEARCH(",",S101)),""),LEFT(SUBSTITUTE(S101,LEFT(S101,SEARCH(",",S101)),""),SEARCH(",",SUBSTITUTE(S101,LEFT(S101,SEARCH(",",S101)),""))),""),SEARCH(",",SUBSTITUTE(SUBSTITUTE(S101,LEFT(S101,SEARCH(",",S101)),""),LEFT(SUBSTITUTE(S101,LEFT(S101,SEARCH(",",S101)),""),SEARCH(",",SUBSTITUTE(S101,LEFT(S101,SEARCH(",",S101)),""))),""))),""),SEARCH(")",SUBSTITUTE(SUBSTITUTE(SUBSTITUTE(S101,LEFT(S101,SEARCH(",",S101)),""),LEFT(SUBSTITUTE(S101,LEFT(S101,SEARCH(",",S101)),""),SEARCH(",",SUBSTITUTE(S101,LEFT(S101,SEARCH(",",S101)),""))),""),LEFT(SUBSTITUTE(SUBSTITUTE(S101,LEFT(S101,SEARCH(",",S101)),""),LEFT(SUBSTITUTE(S101,LEFT(S101,SEARCH(",",S101)),""),SEARCH(",",SUBSTITUTE(S101,LEFT(S101,SEARCH(",",S101)),""))),""),SEARCH(",",SUBSTITUTE(SUBSTITUTE(S101,LEFT(S101,SEARCH(",",S101)),""),LEFT(SUBSTITUTE(S101,LEFT(S101,SEARCH(",",S101)),""),SEARCH(",",SUBSTITUTE(S101,LEFT(S101,SEARCH(",",S101)),""))),""))),""))),LEFT(LEFT(SUBSTITUTE(SUBSTITUTE(SUBSTITUTE(S101,LEFT(S101,SEARCH(",",S101)),""),LEFT(SUBSTITUTE(S101,LEFT(S101,SEARCH(",",S101)),""),SEARCH(",",SUBSTITUTE(S101,LEFT(S101,SEARCH(",",S101)),""))),""),LEFT(SUBSTITUTE(SUBSTITUTE(S101,LEFT(S101,SEARCH(",",S101)),""),LEFT(SUBSTITUTE(S101,LEFT(S101,SEARCH(",",S101)),""),SEARCH(",",SUBSTITUTE(S101,LEFT(S101,SEARCH(",",S101)),""))),""),SEARCH(",",SUBSTITUTE(SUBSTITUTE(S101,LEFT(S101,SEARCH(",",S101)),""),LEFT(SUBSTITUTE(S101,LEFT(S101,SEARCH(",",S101)),""),SEARCH(",",SUBSTITUTE(S101,LEFT(S101,SEARCH(",",S101)),""))),""))),""),SEARCH(")",SUBSTITUTE(SUBSTITUTE(SUBSTITUTE(S101,LEFT(S101,SEARCH(",",S101)),""),LEFT(SUBSTITUTE(S101,LEFT(S101,SEARCH(",",S101)),""),SEARCH(",",SUBSTITUTE(S101,LEFT(S101,SEARCH(",",S101)),""))),""),LEFT(SUBSTITUTE(SUBSTITUTE(S101,LEFT(S101,SEARCH(",",S101)),""),LEFT(SUBSTITUTE(S101,LEFT(S101,SEARCH(",",S101)),""),SEARCH(",",SUBSTITUTE(S101,LEFT(S101,SEARCH(",",S101)),""))),""),SEARCH(",",SUBSTITUTE(SUBSTITUTE(S101,LEFT(S101,SEARCH(",",S101)),""),LEFT(SUBSTITUTE(S101,LEFT(S101,SEARCH(",",S101)),""),SEARCH(",",SUBSTITUTE(S101,LEFT(S101,SEARCH(",",S101)),""))),""))),""))),SEARCH("'",LEFT(SUBSTITUTE(SUBSTITUTE(SUBSTITUTE(S101,LEFT(S101,SEARCH(",",S101)),""),LEFT(SUBSTITUTE(S101,LEFT(S101,SEARCH(",",S101)),""),SEARCH(",",SUBSTITUTE(S101,LEFT(S101,SEARCH(",",S101)),""))),""),LEFT(SUBSTITUTE(SUBSTITUTE(S101,LEFT(S101,SEARCH(",",S101)),""),LEFT(SUBSTITUTE(S101,LEFT(S101,SEARCH(",",S101)),""),SEARCH(",",SUBSTITUTE(S101,LEFT(S101,SEARCH(",",S101)),""))),""),SEARCH(",",SUBSTITUTE(SUBSTITUTE(S101,LEFT(S101,SEARCH(",",S101)),""),LEFT(SUBSTITUTE(S101,LEFT(S101,SEARCH(",",S101)),""),SEARCH(",",SUBSTITUTE(S101,LEFT(S101,SEARCH(",",S101)),""))),""))),""),SEARCH(")",SUBSTITUTE(SUBSTITUTE(SUBSTITUTE(S101,LEFT(S101,SEARCH(",",S101)),""),LEFT(SUBSTITUTE(S101,LEFT(S101,SEARCH(",",S101)),""),SEARCH(",",SUBSTITUTE(S101,LEFT(S101,SEARCH(",",S101)),""))),""),LEFT(SUBSTITUTE(SUBSTITUTE(S101,LEFT(S101,SEARCH(",",S101)),""),LEFT(SUBSTITUTE(S101,LEFT(S101,SEARCH(",",S101)),""),SEARCH(",",SUBSTITUTE(S101,LEFT(S101,SEARCH(",",S101)),""))),""),SEARCH(",",SUBSTITUTE(SUBSTITUTE(S101,LEFT(S101,SEARCH(",",S101)),""),LEFT(SUBSTITUTE(S101,LEFT(S101,SEARCH(",",S101)),""),SEARCH(",",SUBSTITUTE(S101,LEFT(S101,SEARCH(",",S101)),""))),""))),""))))),""),")",""),VLOOKUP(M101,Breachs!B:D,3,FALSE)),"")</f>
        <v/>
      </c>
      <c r="S101" s="108" t="e">
        <f t="shared" si="32"/>
        <v>#VALUE!</v>
      </c>
      <c r="T101" s="108" t="str">
        <f>IF(F101="","",IF(ISNUMBER(FIND("'",I101)),VLOOKUP(SUBSTITUTE(RIGHT(LEFT(I101,SEARCH("'",I101)),5)," '",""),Breachs!P:Q,2,FALSE),VLOOKUP(I101,Breachs!B:D,2,FALSE)))</f>
        <v>Outubro</v>
      </c>
      <c r="U101" s="108" t="str">
        <f>IF(G101&lt;2,"",IF(ISNUMBER(FIND("'",J101)),VLOOKUP(SUBSTITUTE(RIGHT(LEFT(J101,SEARCH("'",J101)),5)," '",""),Breachs!P:Q,2,FALSE),VLOOKUP(J101,Breachs!B:D,2,FALSE)))</f>
        <v/>
      </c>
      <c r="V101" s="107" t="str">
        <f>IF(G101&lt;3,"",IF(ISNUMBER(FIND("'",K101)),VLOOKUP(SUBSTITUTE(RIGHT(LEFT(K101,SEARCH("'",K101)),5)," '",""),Breachs!P:Q,2,FALSE),VLOOKUP(K101,Breachs!B:D,2,FALSE)))</f>
        <v/>
      </c>
      <c r="W101" s="107" t="str">
        <f>IF(G101&lt;4,"",IF(ISNUMBER(FIND("'",L101)),VLOOKUP(SUBSTITUTE(RIGHT(LEFT(L101,SEARCH("'",L101)),5)," '",""),Breachs!P:Q,2,FALSE),VLOOKUP(L101,Breachs!B:D,2,FALSE)))</f>
        <v/>
      </c>
      <c r="X101" s="107" t="str">
        <f>IF(G101&lt;5,"",IF(ISNUMBER(FIND("'",M101)),VLOOKUP(SUBSTITUTE(RIGHT(LEFT(M101,SEARCH("'",M101)),5)," '",""),Breachs!P:Q,2,FALSE),VLOOKUP(M101,Breachs!B:D,2,FALSE)))</f>
        <v/>
      </c>
      <c r="Y101" s="34" t="str">
        <f>IFERROR(VLOOKUP(B101,BGU!A:B,2),"")</f>
        <v>EMERSON ADRIANO FIEBIG</v>
      </c>
      <c r="Z101" s="34" t="str">
        <f>TEXT(IFERROR(VLOOKUP(B101,BGU!A:C,3),""),"0000-000-000-0000")</f>
        <v>0197-000-000-0000</v>
      </c>
      <c r="AA101" s="34" t="str">
        <f t="shared" si="33"/>
        <v>0197</v>
      </c>
      <c r="AB101" s="34" t="str">
        <f>IFERROR(VLOOKUP(B101,BGU!A:F,6),"")</f>
        <v>00000</v>
      </c>
      <c r="AC101" s="34" t="str">
        <f>IFERROR(VLOOKUP(B101,BGU!A:G,7),"")</f>
        <v>SEM FUNCAO</v>
      </c>
      <c r="AD101" s="34" t="str">
        <f t="shared" si="34"/>
        <v>000</v>
      </c>
    </row>
    <row r="102" spans="1:30" ht="15" customHeight="1" x14ac:dyDescent="0.25">
      <c r="A102" s="33" t="s">
        <v>333</v>
      </c>
      <c r="B102" s="34" t="s">
        <v>215</v>
      </c>
      <c r="C102" s="33" t="s">
        <v>31</v>
      </c>
      <c r="D102" s="34"/>
      <c r="E102" s="34"/>
      <c r="F102" s="33" t="s">
        <v>3</v>
      </c>
      <c r="G102" s="31">
        <f t="shared" si="28"/>
        <v>1</v>
      </c>
      <c r="H102" s="31" t="b">
        <f t="shared" si="25"/>
        <v>0</v>
      </c>
      <c r="I102" s="105" t="str">
        <f t="shared" si="26"/>
        <v>LinkedIn</v>
      </c>
      <c r="J102" s="105" t="str">
        <f t="shared" si="35"/>
        <v/>
      </c>
      <c r="K102" s="106" t="str">
        <f t="shared" si="29"/>
        <v/>
      </c>
      <c r="L102" s="106" t="str">
        <f t="shared" si="30"/>
        <v/>
      </c>
      <c r="M102" s="105" t="str">
        <f t="shared" si="31"/>
        <v/>
      </c>
      <c r="N102" s="107">
        <f>IF(F102="","",IF(ISNUMBER(FIND(")",I102)),"20"&amp;SUBSTITUTE(RIGHT(SUBSTITUTE(LEFT(F102,SEARCH(")",F102)),LEFT(LEFT(F102,SEARCH(")",F102)),SEARCH("(",LEFT(F102,SEARCH(")",F102)))),""),3),")",""),VLOOKUP(I102,Breachs!B:D,3,FALSE)))</f>
        <v>2016</v>
      </c>
      <c r="O102" s="108" t="str">
        <f>IF(G102&lt;2,"",IF(G102&gt;2,IF(ISNUMBER(FIND(")",J102)),"20"&amp;SUBSTITUTE(SUBSTITUTE(LEFT(LEFT(SUBSTITUTE(F102,LEFT(F102,SEARCH(",",F102)),""),SEARCH(",",SUBSTITUTE(F102,LEFT(F102,SEARCH(",",F102)),""))),SEARCH(")",LEFT(SUBSTITUTE(F102,LEFT(F102,SEARCH(",",F102)),""),SEARCH(",",SUBSTITUTE(F102,LEFT(F102,SEARCH(",",F102)),""))))),LEFT(LEFT(LEFT(SUBSTITUTE(F102,LEFT(F102,SEARCH(",",F102)),""),SEARCH(",",SUBSTITUTE(F102,LEFT(F102,SEARCH(",",F102)),""))),SEARCH(")",LEFT(SUBSTITUTE(F102,LEFT(F102,SEARCH(",",F102)),""),SEARCH(",",SUBSTITUTE(F102,LEFT(F102,SEARCH(",",F102)),""))))),SEARCH("'",LEFT(LEFT(SUBSTITUTE(F102,LEFT(F102,SEARCH(",",F102)),""),SEARCH(",",SUBSTITUTE(F102,LEFT(F102,SEARCH(",",F102)),""))),SEARCH(")",LEFT(SUBSTITUTE(F102,LEFT(F102,SEARCH(",",F102)),""),SEARCH(",",SUBSTITUTE(F102,LEFT(F102,SEARCH(",",F102)),""))))))),""),")",""),VLOOKUP(J102,Breachs!B:D,3,FALSE)),IF(ISNUMBER(FIND(")",J102)),"20"&amp;SUBSTITUTE(LEFT(SUBSTITUTE(SUBSTITUTE(F102,LEFT(F102,SEARCH(",",F102)),""),LEFT(SUBSTITUTE(F102,LEFT(F102,SEARCH(",",F102)),""),SEARCH("'",SUBSTITUTE(F102,LEFT(F102,SEARCH(",",F102)),""))),""),SEARCH(")",SUBSTITUTE(SUBSTITUTE(F102,LEFT(F102,SEARCH(",",F102)),""),LEFT(SUBSTITUTE(F102,LEFT(F102,SEARCH(",",F102)),""),SEARCH("'",SUBSTITUTE(F102,LEFT(F102,SEARCH(",",F102)),""))),""))),")",""),VLOOKUP(J102,Breachs!B:D,3,FALSE))))</f>
        <v/>
      </c>
      <c r="P102" s="108" t="str">
        <f>IF(G102&lt;3,"",IF(G102&gt;3,IF(ISNUMBER(FIND(")",K102)),"20"&amp;SUBSTITUTE(SUBSTITUTE(LEFT(LEFT(SUBSTITUTE(SUBSTITUTE(F102,LEFT(F102,SEARCH(",",F102)),""),LEFT(SUBSTITUTE(F102,LEFT(F102,SEARCH(",",F102)),""),SEARCH(",",SUBSTITUTE(F102,LEFT(F102,SEARCH(",",F102)),""))),""),SEARCH(",",SUBSTITUTE(SUBSTITUTE(F102,LEFT(F102,SEARCH(",",F102)),""),LEFT(SUBSTITUTE(F102,LEFT(F102,SEARCH(",",F102)),""),SEARCH(",",SUBSTITUTE(F102,LEFT(F102,SEARCH(",",F102)),""))),""))),SEARCH(")",LEFT(SUBSTITUTE(SUBSTITUTE(F102,LEFT(F102,SEARCH(",",F102)),""),LEFT(SUBSTITUTE(F102,LEFT(F102,SEARCH(",",F102)),""),SEARCH(",",SUBSTITUTE(F102,LEFT(F102,SEARCH(",",F102)),""))),""),SEARCH(",",SUBSTITUTE(SUBSTITUTE(F102,LEFT(F102,SEARCH(",",F102)),""),LEFT(SUBSTITUTE(F102,LEFT(F102,SEARCH(",",F102)),""),SEARCH(",",SUBSTITUTE(F102,LEFT(F102,SEARCH(",",F102)),""))),""))))),LEFT(LEFT(LEFT(SUBSTITUTE(SUBSTITUTE(F102,LEFT(F102,SEARCH(",",F102)),""),LEFT(SUBSTITUTE(F102,LEFT(F102,SEARCH(",",F102)),""),SEARCH(",",SUBSTITUTE(F102,LEFT(F102,SEARCH(",",F102)),""))),""),SEARCH(",",SUBSTITUTE(SUBSTITUTE(F102,LEFT(F102,SEARCH(",",F102)),""),LEFT(SUBSTITUTE(F102,LEFT(F102,SEARCH(",",F102)),""),SEARCH(",",SUBSTITUTE(F102,LEFT(F102,SEARCH(",",F102)),""))),""))),SEARCH(")",LEFT(SUBSTITUTE(SUBSTITUTE(F102,LEFT(F102,SEARCH(",",F102)),""),LEFT(SUBSTITUTE(F102,LEFT(F102,SEARCH(",",F102)),""),SEARCH(",",SUBSTITUTE(F102,LEFT(F102,SEARCH(",",F102)),""))),""),SEARCH(",",SUBSTITUTE(SUBSTITUTE(F102,LEFT(F102,SEARCH(",",F102)),""),LEFT(SUBSTITUTE(F102,LEFT(F102,SEARCH(",",F102)),""),SEARCH(",",SUBSTITUTE(F102,LEFT(F102,SEARCH(",",F102)),""))),""))))),SEARCH("'",LEFT(LEFT(SUBSTITUTE(SUBSTITUTE(F102,LEFT(F102,SEARCH(",",F102)),""),LEFT(SUBSTITUTE(F102,LEFT(F102,SEARCH(",",F102)),""),SEARCH(",",SUBSTITUTE(F102,LEFT(F102,SEARCH(",",F102)),""))),""),SEARCH(",",SUBSTITUTE(SUBSTITUTE(F102,LEFT(F102,SEARCH(",",F102)),""),LEFT(SUBSTITUTE(F102,LEFT(F102,SEARCH(",",F102)),""),SEARCH(",",SUBSTITUTE(F102,LEFT(F102,SEARCH(",",F102)),""))),""))),SEARCH(")",LEFT(SUBSTITUTE(SUBSTITUTE(F102,LEFT(F102,SEARCH(",",F102)),""),LEFT(SUBSTITUTE(F102,LEFT(F102,SEARCH(",",F102)),""),SEARCH(",",SUBSTITUTE(F102,LEFT(F102,SEARCH(",",F102)),""))),""),SEARCH(",",SUBSTITUTE(SUBSTITUTE(F102,LEFT(F102,SEARCH(",",F102)),""),LEFT(SUBSTITUTE(F102,LEFT(F102,SEARCH(",",F102)),""),SEARCH(",",SUBSTITUTE(F102,LEFT(F102,SEARCH(",",F102)),""))),""))))))),""),")",""),VLOOKUP(K102,Breachs!B:D,3,FALSE)),IF(ISNUMBER(FIND(")",K102)),"20"&amp;SUBSTITUTE(SUBSTITUTE(LEFT(SUBSTITUTE(SUBSTITUTE(F102,LEFT(F102,SEARCH(",",F102)),""),LEFT(SUBSTITUTE(F102,LEFT(F102,SEARCH(",",F102)),""),SEARCH(",",SUBSTITUTE(F102,LEFT(F102,SEARCH(",",F102)),""))),""),SEARCH(")",SUBSTITUTE(SUBSTITUTE(F102,LEFT(F102,SEARCH(",",F102)),""),LEFT(SUBSTITUTE(F102,LEFT(F102,SEARCH(",",F102)),""),SEARCH(",",SUBSTITUTE(F102,LEFT(F102,SEARCH(",",F102)),""))),""))),LEFT(LEFT(SUBSTITUTE(SUBSTITUTE(F102,LEFT(F102,SEARCH(",",F102)),""),LEFT(SUBSTITUTE(F102,LEFT(F102,SEARCH(",",F102)),""),SEARCH(",",SUBSTITUTE(F102,LEFT(F102,SEARCH(",",F102)),""))),""),SEARCH(")",SUBSTITUTE(SUBSTITUTE(F102,LEFT(F102,SEARCH(",",F102)),""),LEFT(SUBSTITUTE(F102,LEFT(F102,SEARCH(",",F102)),""),SEARCH(",",SUBSTITUTE(F102,LEFT(F102,SEARCH(",",F102)),""))),""))),SEARCH("'",LEFT(SUBSTITUTE(SUBSTITUTE(F102,LEFT(F102,SEARCH(",",F102)),""),LEFT(SUBSTITUTE(F102,LEFT(F102,SEARCH(",",F102)),""),SEARCH(",",SUBSTITUTE(F102,LEFT(F102,SEARCH(",",F102)),""))),""),SEARCH(")",SUBSTITUTE(SUBSTITUTE(F102,LEFT(F102,SEARCH(",",F102)),""),LEFT(SUBSTITUTE(F102,LEFT(F102,SEARCH(",",F102)),""),SEARCH(",",SUBSTITUTE(F102,LEFT(F102,SEARCH(",",F102)),""))),""))))),""),")",""),VLOOKUP(K102,Breachs!B:D,3,FALSE))))</f>
        <v/>
      </c>
      <c r="Q102" s="108" t="str">
        <f>IF(G102&lt;4,"",IF(G102&gt;4,IF(ISNUMBER(FIND(")",L102)),"20"&amp;SUBSTITUTE(SUBSTITUTE(LEFT(SUBSTITUTE(SUBSTITUTE(SUBSTITUTE(L102,LEFT(L102,SEARCH(",",L102)),""),LEFT(SUBSTITUTE(L102,LEFT(L102,SEARCH(",",L102)),""),SEARCH(",",SUBSTITUTE(L102,LEFT(L102,SEARCH(",",L102)),""))),""),LEFT(SUBSTITUTE(SUBSTITUTE(L102,LEFT(L102,SEARCH(",",L102)),""),LEFT(SUBSTITUTE(L102,LEFT(L102,SEARCH(",",L102)),""),SEARCH(",",SUBSTITUTE(L102,LEFT(L102,SEARCH(",",L102)),""))),""),SEARCH(",",SUBSTITUTE(SUBSTITUTE(L102,LEFT(L102,SEARCH(",",L102)),""),LEFT(SUBSTITUTE(L102,LEFT(L102,SEARCH(",",L102)),""),SEARCH(",",SUBSTITUTE(L102,LEFT(L102,SEARCH(",",L102)),""))),""))),""),SEARCH(")",SUBSTITUTE(SUBSTITUTE(SUBSTITUTE(L102,LEFT(L102,SEARCH(",",L102)),""),LEFT(SUBSTITUTE(L102,LEFT(L102,SEARCH(",",L102)),""),SEARCH(",",SUBSTITUTE(L102,LEFT(L102,SEARCH(",",L102)),""))),""),LEFT(SUBSTITUTE(SUBSTITUTE(L102,LEFT(L102,SEARCH(",",L102)),""),LEFT(SUBSTITUTE(L102,LEFT(L102,SEARCH(",",L102)),""),SEARCH(",",SUBSTITUTE(L102,LEFT(L102,SEARCH(",",L102)),""))),""),SEARCH(",",SUBSTITUTE(SUBSTITUTE(L102,LEFT(L102,SEARCH(",",L102)),""),LEFT(SUBSTITUTE(L102,LEFT(L102,SEARCH(",",L102)),""),SEARCH(",",SUBSTITUTE(L102,LEFT(L102,SEARCH(",",L102)),""))),""))),""))),LEFT(LEFT(SUBSTITUTE(SUBSTITUTE(SUBSTITUTE(L102,LEFT(L102,SEARCH(",",L102)),""),LEFT(SUBSTITUTE(L102,LEFT(L102,SEARCH(",",L102)),""),SEARCH(",",SUBSTITUTE(L102,LEFT(L102,SEARCH(",",L102)),""))),""),LEFT(SUBSTITUTE(SUBSTITUTE(L102,LEFT(L102,SEARCH(",",L102)),""),LEFT(SUBSTITUTE(L102,LEFT(L102,SEARCH(",",L102)),""),SEARCH(",",SUBSTITUTE(L102,LEFT(L102,SEARCH(",",L102)),""))),""),SEARCH(",",SUBSTITUTE(SUBSTITUTE(L102,LEFT(L102,SEARCH(",",L102)),""),LEFT(SUBSTITUTE(L102,LEFT(L102,SEARCH(",",L102)),""),SEARCH(",",SUBSTITUTE(L102,LEFT(L102,SEARCH(",",L102)),""))),""))),""),SEARCH(")",SUBSTITUTE(SUBSTITUTE(SUBSTITUTE(L102,LEFT(L102,SEARCH(",",L102)),""),LEFT(SUBSTITUTE(L102,LEFT(L102,SEARCH(",",L102)),""),SEARCH(",",SUBSTITUTE(L102,LEFT(L102,SEARCH(",",L102)),""))),""),LEFT(SUBSTITUTE(SUBSTITUTE(L102,LEFT(L102,SEARCH(",",L102)),""),LEFT(SUBSTITUTE(L102,LEFT(L102,SEARCH(",",L102)),""),SEARCH(",",SUBSTITUTE(L102,LEFT(L102,SEARCH(",",L102)),""))),""),SEARCH(",",SUBSTITUTE(SUBSTITUTE(L102,LEFT(L102,SEARCH(",",L102)),""),LEFT(SUBSTITUTE(L102,LEFT(L102,SEARCH(",",L102)),""),SEARCH(",",SUBSTITUTE(L102,LEFT(L102,SEARCH(",",L102)),""))),""))),""))),SEARCH("'",LEFT(SUBSTITUTE(SUBSTITUTE(SUBSTITUTE(L102,LEFT(L102,SEARCH(",",L102)),""),LEFT(SUBSTITUTE(L102,LEFT(L102,SEARCH(",",L102)),""),SEARCH(",",SUBSTITUTE(L102,LEFT(L102,SEARCH(",",L102)),""))),""),LEFT(SUBSTITUTE(SUBSTITUTE(L102,LEFT(L102,SEARCH(",",L102)),""),LEFT(SUBSTITUTE(L102,LEFT(L102,SEARCH(",",L102)),""),SEARCH(",",SUBSTITUTE(L102,LEFT(L102,SEARCH(",",L102)),""))),""),SEARCH(",",SUBSTITUTE(SUBSTITUTE(L102,LEFT(L102,SEARCH(",",L102)),""),LEFT(SUBSTITUTE(L102,LEFT(L102,SEARCH(",",L102)),""),SEARCH(",",SUBSTITUTE(L102,LEFT(L102,SEARCH(",",L102)),""))),""))),""),SEARCH(")",SUBSTITUTE(SUBSTITUTE(SUBSTITUTE(L102,LEFT(L102,SEARCH(",",L102)),""),LEFT(SUBSTITUTE(L102,LEFT(L102,SEARCH(",",L102)),""),SEARCH(",",SUBSTITUTE(L102,LEFT(L102,SEARCH(",",L102)),""))),""),LEFT(SUBSTITUTE(SUBSTITUTE(L102,LEFT(L102,SEARCH(",",L102)),""),LEFT(SUBSTITUTE(L102,LEFT(L102,SEARCH(",",L102)),""),SEARCH(",",SUBSTITUTE(L102,LEFT(L102,SEARCH(",",L102)),""))),""),SEARCH(",",SUBSTITUTE(SUBSTITUTE(L102,LEFT(L102,SEARCH(",",L102)),""),LEFT(SUBSTITUTE(L102,LEFT(L102,SEARCH(",",L102)),""),SEARCH(",",SUBSTITUTE(L102,LEFT(L102,SEARCH(",",L102)),""))),""))),""))))),""),")",""),VLOOKUP(L102,Breachs!B:D,3,FALSE)),IF(ISNUMBER(FIND(")",L102)),"20"&amp;SUBSTITUTE(SUBSTITUTE(LEFT(SUBSTITUTE(SUBSTITUTE(SUBSTITUTE(L102,LEFT(L102,SEARCH(",",L102)),""),LEFT(SUBSTITUTE(L102,LEFT(L102,SEARCH(",",L102)),""),SEARCH(",",SUBSTITUTE(L102,LEFT(L102,SEARCH(",",L102)),""))),""),LEFT(SUBSTITUTE(SUBSTITUTE(L102,LEFT(L102,SEARCH(",",L102)),""),LEFT(SUBSTITUTE(L102,LEFT(L102,SEARCH(",",L102)),""),SEARCH(",",SUBSTITUTE(L102,LEFT(L102,SEARCH(",",L102)),""))),""),SEARCH(",",SUBSTITUTE(SUBSTITUTE(L102,LEFT(L102,SEARCH(",",L102)),""),LEFT(SUBSTITUTE(L102,LEFT(L102,SEARCH(",",L102)),""),SEARCH(",",SUBSTITUTE(L102,LEFT(L102,SEARCH(",",L102)),""))),""))),""),SEARCH(")",SUBSTITUTE(SUBSTITUTE(SUBSTITUTE(L102,LEFT(L102,SEARCH(",",L102)),""),LEFT(SUBSTITUTE(L102,LEFT(L102,SEARCH(",",L102)),""),SEARCH(",",SUBSTITUTE(L102,LEFT(L102,SEARCH(",",L102)),""))),""),LEFT(SUBSTITUTE(SUBSTITUTE(L102,LEFT(L102,SEARCH(",",L102)),""),LEFT(SUBSTITUTE(L102,LEFT(L102,SEARCH(",",L102)),""),SEARCH(",",SUBSTITUTE(L102,LEFT(L102,SEARCH(",",L102)),""))),""),SEARCH(",",SUBSTITUTE(SUBSTITUTE(L102,LEFT(L102,SEARCH(",",L102)),""),LEFT(SUBSTITUTE(L102,LEFT(L102,SEARCH(",",L102)),""),SEARCH(",",SUBSTITUTE(L102,LEFT(L102,SEARCH(",",L102)),""))),""))),""))),LEFT(LEFT(SUBSTITUTE(SUBSTITUTE(SUBSTITUTE(L102,LEFT(L102,SEARCH(",",L102)),""),LEFT(SUBSTITUTE(L102,LEFT(L102,SEARCH(",",L102)),""),SEARCH(",",SUBSTITUTE(L102,LEFT(L102,SEARCH(",",L102)),""))),""),LEFT(SUBSTITUTE(SUBSTITUTE(L102,LEFT(L102,SEARCH(",",L102)),""),LEFT(SUBSTITUTE(L102,LEFT(L102,SEARCH(",",L102)),""),SEARCH(",",SUBSTITUTE(L102,LEFT(L102,SEARCH(",",L102)),""))),""),SEARCH(",",SUBSTITUTE(SUBSTITUTE(L102,LEFT(L102,SEARCH(",",L102)),""),LEFT(SUBSTITUTE(L102,LEFT(L102,SEARCH(",",L102)),""),SEARCH(",",SUBSTITUTE(L102,LEFT(L102,SEARCH(",",L102)),""))),""))),""),SEARCH(")",SUBSTITUTE(SUBSTITUTE(SUBSTITUTE(L102,LEFT(L102,SEARCH(",",L102)),""),LEFT(SUBSTITUTE(L102,LEFT(L102,SEARCH(",",L102)),""),SEARCH(",",SUBSTITUTE(L102,LEFT(L102,SEARCH(",",L102)),""))),""),LEFT(SUBSTITUTE(SUBSTITUTE(L102,LEFT(L102,SEARCH(",",L102)),""),LEFT(SUBSTITUTE(L102,LEFT(L102,SEARCH(",",L102)),""),SEARCH(",",SUBSTITUTE(L102,LEFT(L102,SEARCH(",",L102)),""))),""),SEARCH(",",SUBSTITUTE(SUBSTITUTE(L102,LEFT(L102,SEARCH(",",L102)),""),LEFT(SUBSTITUTE(L102,LEFT(L102,SEARCH(",",L102)),""),SEARCH(",",SUBSTITUTE(L102,LEFT(L102,SEARCH(",",L102)),""))),""))),""))),SEARCH("'",LEFT(SUBSTITUTE(SUBSTITUTE(SUBSTITUTE(L102,LEFT(L102,SEARCH(",",L102)),""),LEFT(SUBSTITUTE(L102,LEFT(L102,SEARCH(",",L102)),""),SEARCH(",",SUBSTITUTE(L102,LEFT(L102,SEARCH(",",L102)),""))),""),LEFT(SUBSTITUTE(SUBSTITUTE(L102,LEFT(L102,SEARCH(",",L102)),""),LEFT(SUBSTITUTE(L102,LEFT(L102,SEARCH(",",L102)),""),SEARCH(",",SUBSTITUTE(L102,LEFT(L102,SEARCH(",",L102)),""))),""),SEARCH(",",SUBSTITUTE(SUBSTITUTE(L102,LEFT(L102,SEARCH(",",L102)),""),LEFT(SUBSTITUTE(L102,LEFT(L102,SEARCH(",",L102)),""),SEARCH(",",SUBSTITUTE(L102,LEFT(L102,SEARCH(",",L102)),""))),""))),""),SEARCH(")",SUBSTITUTE(SUBSTITUTE(SUBSTITUTE(L102,LEFT(L102,SEARCH(",",L102)),""),LEFT(SUBSTITUTE(L102,LEFT(L102,SEARCH(",",L102)),""),SEARCH(",",SUBSTITUTE(L102,LEFT(L102,SEARCH(",",L102)),""))),""),LEFT(SUBSTITUTE(SUBSTITUTE(L102,LEFT(L102,SEARCH(",",L102)),""),LEFT(SUBSTITUTE(L102,LEFT(L102,SEARCH(",",L102)),""),SEARCH(",",SUBSTITUTE(L102,LEFT(L102,SEARCH(",",L102)),""))),""),SEARCH(",",SUBSTITUTE(SUBSTITUTE(L102,LEFT(L102,SEARCH(",",L102)),""),LEFT(SUBSTITUTE(L102,LEFT(L102,SEARCH(",",L102)),""),SEARCH(",",SUBSTITUTE(L102,LEFT(L102,SEARCH(",",L102)),""))),""))),""))))),""),")",""),VLOOKUP(L102,Breachs!B:D,3,FALSE))))</f>
        <v/>
      </c>
      <c r="R102" s="108" t="str">
        <f>IF(G102=5,IF(ISNUMBER(FIND(")",M102)),"20"&amp;SUBSTITUTE(SUBSTITUTE(LEFT(SUBSTITUTE(SUBSTITUTE(SUBSTITUTE(S102,LEFT(S102,SEARCH(",",S102)),""),LEFT(SUBSTITUTE(S102,LEFT(S102,SEARCH(",",S102)),""),SEARCH(",",SUBSTITUTE(S102,LEFT(S102,SEARCH(",",S102)),""))),""),LEFT(SUBSTITUTE(SUBSTITUTE(S102,LEFT(S102,SEARCH(",",S102)),""),LEFT(SUBSTITUTE(S102,LEFT(S102,SEARCH(",",S102)),""),SEARCH(",",SUBSTITUTE(S102,LEFT(S102,SEARCH(",",S102)),""))),""),SEARCH(",",SUBSTITUTE(SUBSTITUTE(S102,LEFT(S102,SEARCH(",",S102)),""),LEFT(SUBSTITUTE(S102,LEFT(S102,SEARCH(",",S102)),""),SEARCH(",",SUBSTITUTE(S102,LEFT(S102,SEARCH(",",S102)),""))),""))),""),SEARCH(")",SUBSTITUTE(SUBSTITUTE(SUBSTITUTE(S102,LEFT(S102,SEARCH(",",S102)),""),LEFT(SUBSTITUTE(S102,LEFT(S102,SEARCH(",",S102)),""),SEARCH(",",SUBSTITUTE(S102,LEFT(S102,SEARCH(",",S102)),""))),""),LEFT(SUBSTITUTE(SUBSTITUTE(S102,LEFT(S102,SEARCH(",",S102)),""),LEFT(SUBSTITUTE(S102,LEFT(S102,SEARCH(",",S102)),""),SEARCH(",",SUBSTITUTE(S102,LEFT(S102,SEARCH(",",S102)),""))),""),SEARCH(",",SUBSTITUTE(SUBSTITUTE(S102,LEFT(S102,SEARCH(",",S102)),""),LEFT(SUBSTITUTE(S102,LEFT(S102,SEARCH(",",S102)),""),SEARCH(",",SUBSTITUTE(S102,LEFT(S102,SEARCH(",",S102)),""))),""))),""))),LEFT(LEFT(SUBSTITUTE(SUBSTITUTE(SUBSTITUTE(S102,LEFT(S102,SEARCH(",",S102)),""),LEFT(SUBSTITUTE(S102,LEFT(S102,SEARCH(",",S102)),""),SEARCH(",",SUBSTITUTE(S102,LEFT(S102,SEARCH(",",S102)),""))),""),LEFT(SUBSTITUTE(SUBSTITUTE(S102,LEFT(S102,SEARCH(",",S102)),""),LEFT(SUBSTITUTE(S102,LEFT(S102,SEARCH(",",S102)),""),SEARCH(",",SUBSTITUTE(S102,LEFT(S102,SEARCH(",",S102)),""))),""),SEARCH(",",SUBSTITUTE(SUBSTITUTE(S102,LEFT(S102,SEARCH(",",S102)),""),LEFT(SUBSTITUTE(S102,LEFT(S102,SEARCH(",",S102)),""),SEARCH(",",SUBSTITUTE(S102,LEFT(S102,SEARCH(",",S102)),""))),""))),""),SEARCH(")",SUBSTITUTE(SUBSTITUTE(SUBSTITUTE(S102,LEFT(S102,SEARCH(",",S102)),""),LEFT(SUBSTITUTE(S102,LEFT(S102,SEARCH(",",S102)),""),SEARCH(",",SUBSTITUTE(S102,LEFT(S102,SEARCH(",",S102)),""))),""),LEFT(SUBSTITUTE(SUBSTITUTE(S102,LEFT(S102,SEARCH(",",S102)),""),LEFT(SUBSTITUTE(S102,LEFT(S102,SEARCH(",",S102)),""),SEARCH(",",SUBSTITUTE(S102,LEFT(S102,SEARCH(",",S102)),""))),""),SEARCH(",",SUBSTITUTE(SUBSTITUTE(S102,LEFT(S102,SEARCH(",",S102)),""),LEFT(SUBSTITUTE(S102,LEFT(S102,SEARCH(",",S102)),""),SEARCH(",",SUBSTITUTE(S102,LEFT(S102,SEARCH(",",S102)),""))),""))),""))),SEARCH("'",LEFT(SUBSTITUTE(SUBSTITUTE(SUBSTITUTE(S102,LEFT(S102,SEARCH(",",S102)),""),LEFT(SUBSTITUTE(S102,LEFT(S102,SEARCH(",",S102)),""),SEARCH(",",SUBSTITUTE(S102,LEFT(S102,SEARCH(",",S102)),""))),""),LEFT(SUBSTITUTE(SUBSTITUTE(S102,LEFT(S102,SEARCH(",",S102)),""),LEFT(SUBSTITUTE(S102,LEFT(S102,SEARCH(",",S102)),""),SEARCH(",",SUBSTITUTE(S102,LEFT(S102,SEARCH(",",S102)),""))),""),SEARCH(",",SUBSTITUTE(SUBSTITUTE(S102,LEFT(S102,SEARCH(",",S102)),""),LEFT(SUBSTITUTE(S102,LEFT(S102,SEARCH(",",S102)),""),SEARCH(",",SUBSTITUTE(S102,LEFT(S102,SEARCH(",",S102)),""))),""))),""),SEARCH(")",SUBSTITUTE(SUBSTITUTE(SUBSTITUTE(S102,LEFT(S102,SEARCH(",",S102)),""),LEFT(SUBSTITUTE(S102,LEFT(S102,SEARCH(",",S102)),""),SEARCH(",",SUBSTITUTE(S102,LEFT(S102,SEARCH(",",S102)),""))),""),LEFT(SUBSTITUTE(SUBSTITUTE(S102,LEFT(S102,SEARCH(",",S102)),""),LEFT(SUBSTITUTE(S102,LEFT(S102,SEARCH(",",S102)),""),SEARCH(",",SUBSTITUTE(S102,LEFT(S102,SEARCH(",",S102)),""))),""),SEARCH(",",SUBSTITUTE(SUBSTITUTE(S102,LEFT(S102,SEARCH(",",S102)),""),LEFT(SUBSTITUTE(S102,LEFT(S102,SEARCH(",",S102)),""),SEARCH(",",SUBSTITUTE(S102,LEFT(S102,SEARCH(",",S102)),""))),""))),""))))),""),")",""),VLOOKUP(M102,Breachs!B:D,3,FALSE)),"")</f>
        <v/>
      </c>
      <c r="S102" s="108" t="e">
        <f t="shared" si="32"/>
        <v>#VALUE!</v>
      </c>
      <c r="T102" s="108" t="str">
        <f>IF(F102="","",IF(ISNUMBER(FIND("'",I102)),VLOOKUP(SUBSTITUTE(RIGHT(LEFT(I102,SEARCH("'",I102)),5)," '",""),Breachs!P:Q,2,FALSE),VLOOKUP(I102,Breachs!B:D,2,FALSE)))</f>
        <v>Maio</v>
      </c>
      <c r="U102" s="108" t="str">
        <f>IF(G102&lt;2,"",IF(ISNUMBER(FIND("'",J102)),VLOOKUP(SUBSTITUTE(RIGHT(LEFT(J102,SEARCH("'",J102)),5)," '",""),Breachs!P:Q,2,FALSE),VLOOKUP(J102,Breachs!B:D,2,FALSE)))</f>
        <v/>
      </c>
      <c r="V102" s="107" t="str">
        <f>IF(G102&lt;3,"",IF(ISNUMBER(FIND("'",K102)),VLOOKUP(SUBSTITUTE(RIGHT(LEFT(K102,SEARCH("'",K102)),5)," '",""),Breachs!P:Q,2,FALSE),VLOOKUP(K102,Breachs!B:D,2,FALSE)))</f>
        <v/>
      </c>
      <c r="W102" s="107" t="str">
        <f>IF(G102&lt;4,"",IF(ISNUMBER(FIND("'",L102)),VLOOKUP(SUBSTITUTE(RIGHT(LEFT(L102,SEARCH("'",L102)),5)," '",""),Breachs!P:Q,2,FALSE),VLOOKUP(L102,Breachs!B:D,2,FALSE)))</f>
        <v/>
      </c>
      <c r="X102" s="107" t="str">
        <f>IF(G102&lt;5,"",IF(ISNUMBER(FIND("'",M102)),VLOOKUP(SUBSTITUTE(RIGHT(LEFT(M102,SEARCH("'",M102)),5)," '",""),Breachs!P:Q,2,FALSE),VLOOKUP(M102,Breachs!B:D,2,FALSE)))</f>
        <v/>
      </c>
      <c r="Y102" s="34" t="str">
        <f>IFERROR(VLOOKUP(B102,BGU!A:B,2),"")</f>
        <v>CLAUDIRNEI DA SILVA</v>
      </c>
      <c r="Z102" s="34" t="str">
        <f>TEXT(IFERROR(VLOOKUP(B102,BGU!A:C,3),""),"0000-000-000-0000")</f>
        <v>0010-063-021-1100</v>
      </c>
      <c r="AA102" s="34" t="str">
        <f t="shared" si="33"/>
        <v>0010</v>
      </c>
      <c r="AB102" s="34" t="str">
        <f>IFERROR(VLOOKUP(B102,BGU!A:F,6),"")</f>
        <v>00011</v>
      </c>
      <c r="AC102" s="34" t="str">
        <f>IFERROR(VLOOKUP(B102,BGU!A:G,7),"")</f>
        <v>ANALISTA</v>
      </c>
      <c r="AD102" s="34" t="str">
        <f t="shared" si="34"/>
        <v>063</v>
      </c>
    </row>
    <row r="103" spans="1:30" ht="15" customHeight="1" x14ac:dyDescent="0.25">
      <c r="A103" s="33" t="s">
        <v>333</v>
      </c>
      <c r="B103" s="34" t="s">
        <v>218</v>
      </c>
      <c r="C103" s="33" t="s">
        <v>35</v>
      </c>
      <c r="D103" s="34"/>
      <c r="E103" s="34" t="s">
        <v>322</v>
      </c>
      <c r="F103" s="33" t="s">
        <v>6</v>
      </c>
      <c r="G103" s="31">
        <f t="shared" si="28"/>
        <v>1</v>
      </c>
      <c r="H103" s="31" t="b">
        <f t="shared" si="25"/>
        <v>0</v>
      </c>
      <c r="I103" s="105" t="str">
        <f t="shared" si="26"/>
        <v>Modern Business Solutions</v>
      </c>
      <c r="J103" s="105" t="str">
        <f t="shared" si="35"/>
        <v/>
      </c>
      <c r="K103" s="106" t="str">
        <f t="shared" si="29"/>
        <v/>
      </c>
      <c r="L103" s="106" t="str">
        <f t="shared" si="30"/>
        <v/>
      </c>
      <c r="M103" s="105" t="str">
        <f t="shared" si="31"/>
        <v/>
      </c>
      <c r="N103" s="107">
        <f>IF(F103="","",IF(ISNUMBER(FIND(")",I103)),"20"&amp;SUBSTITUTE(RIGHT(SUBSTITUTE(LEFT(F103,SEARCH(")",F103)),LEFT(LEFT(F103,SEARCH(")",F103)),SEARCH("(",LEFT(F103,SEARCH(")",F103)))),""),3),")",""),VLOOKUP(I103,Breachs!B:D,3,FALSE)))</f>
        <v>2016</v>
      </c>
      <c r="O103" s="108" t="str">
        <f>IF(G103&lt;2,"",IF(G103&gt;2,IF(ISNUMBER(FIND(")",J103)),"20"&amp;SUBSTITUTE(SUBSTITUTE(LEFT(LEFT(SUBSTITUTE(F103,LEFT(F103,SEARCH(",",F103)),""),SEARCH(",",SUBSTITUTE(F103,LEFT(F103,SEARCH(",",F103)),""))),SEARCH(")",LEFT(SUBSTITUTE(F103,LEFT(F103,SEARCH(",",F103)),""),SEARCH(",",SUBSTITUTE(F103,LEFT(F103,SEARCH(",",F103)),""))))),LEFT(LEFT(LEFT(SUBSTITUTE(F103,LEFT(F103,SEARCH(",",F103)),""),SEARCH(",",SUBSTITUTE(F103,LEFT(F103,SEARCH(",",F103)),""))),SEARCH(")",LEFT(SUBSTITUTE(F103,LEFT(F103,SEARCH(",",F103)),""),SEARCH(",",SUBSTITUTE(F103,LEFT(F103,SEARCH(",",F103)),""))))),SEARCH("'",LEFT(LEFT(SUBSTITUTE(F103,LEFT(F103,SEARCH(",",F103)),""),SEARCH(",",SUBSTITUTE(F103,LEFT(F103,SEARCH(",",F103)),""))),SEARCH(")",LEFT(SUBSTITUTE(F103,LEFT(F103,SEARCH(",",F103)),""),SEARCH(",",SUBSTITUTE(F103,LEFT(F103,SEARCH(",",F103)),""))))))),""),")",""),VLOOKUP(J103,Breachs!B:D,3,FALSE)),IF(ISNUMBER(FIND(")",J103)),"20"&amp;SUBSTITUTE(LEFT(SUBSTITUTE(SUBSTITUTE(F103,LEFT(F103,SEARCH(",",F103)),""),LEFT(SUBSTITUTE(F103,LEFT(F103,SEARCH(",",F103)),""),SEARCH("'",SUBSTITUTE(F103,LEFT(F103,SEARCH(",",F103)),""))),""),SEARCH(")",SUBSTITUTE(SUBSTITUTE(F103,LEFT(F103,SEARCH(",",F103)),""),LEFT(SUBSTITUTE(F103,LEFT(F103,SEARCH(",",F103)),""),SEARCH("'",SUBSTITUTE(F103,LEFT(F103,SEARCH(",",F103)),""))),""))),")",""),VLOOKUP(J103,Breachs!B:D,3,FALSE))))</f>
        <v/>
      </c>
      <c r="P103" s="108" t="str">
        <f>IF(G103&lt;3,"",IF(G103&gt;3,IF(ISNUMBER(FIND(")",K103)),"20"&amp;SUBSTITUTE(SUBSTITUTE(LEFT(LEFT(SUBSTITUTE(SUBSTITUTE(F103,LEFT(F103,SEARCH(",",F103)),""),LEFT(SUBSTITUTE(F103,LEFT(F103,SEARCH(",",F103)),""),SEARCH(",",SUBSTITUTE(F103,LEFT(F103,SEARCH(",",F103)),""))),""),SEARCH(",",SUBSTITUTE(SUBSTITUTE(F103,LEFT(F103,SEARCH(",",F103)),""),LEFT(SUBSTITUTE(F103,LEFT(F103,SEARCH(",",F103)),""),SEARCH(",",SUBSTITUTE(F103,LEFT(F103,SEARCH(",",F103)),""))),""))),SEARCH(")",LEFT(SUBSTITUTE(SUBSTITUTE(F103,LEFT(F103,SEARCH(",",F103)),""),LEFT(SUBSTITUTE(F103,LEFT(F103,SEARCH(",",F103)),""),SEARCH(",",SUBSTITUTE(F103,LEFT(F103,SEARCH(",",F103)),""))),""),SEARCH(",",SUBSTITUTE(SUBSTITUTE(F103,LEFT(F103,SEARCH(",",F103)),""),LEFT(SUBSTITUTE(F103,LEFT(F103,SEARCH(",",F103)),""),SEARCH(",",SUBSTITUTE(F103,LEFT(F103,SEARCH(",",F103)),""))),""))))),LEFT(LEFT(LEFT(SUBSTITUTE(SUBSTITUTE(F103,LEFT(F103,SEARCH(",",F103)),""),LEFT(SUBSTITUTE(F103,LEFT(F103,SEARCH(",",F103)),""),SEARCH(",",SUBSTITUTE(F103,LEFT(F103,SEARCH(",",F103)),""))),""),SEARCH(",",SUBSTITUTE(SUBSTITUTE(F103,LEFT(F103,SEARCH(",",F103)),""),LEFT(SUBSTITUTE(F103,LEFT(F103,SEARCH(",",F103)),""),SEARCH(",",SUBSTITUTE(F103,LEFT(F103,SEARCH(",",F103)),""))),""))),SEARCH(")",LEFT(SUBSTITUTE(SUBSTITUTE(F103,LEFT(F103,SEARCH(",",F103)),""),LEFT(SUBSTITUTE(F103,LEFT(F103,SEARCH(",",F103)),""),SEARCH(",",SUBSTITUTE(F103,LEFT(F103,SEARCH(",",F103)),""))),""),SEARCH(",",SUBSTITUTE(SUBSTITUTE(F103,LEFT(F103,SEARCH(",",F103)),""),LEFT(SUBSTITUTE(F103,LEFT(F103,SEARCH(",",F103)),""),SEARCH(",",SUBSTITUTE(F103,LEFT(F103,SEARCH(",",F103)),""))),""))))),SEARCH("'",LEFT(LEFT(SUBSTITUTE(SUBSTITUTE(F103,LEFT(F103,SEARCH(",",F103)),""),LEFT(SUBSTITUTE(F103,LEFT(F103,SEARCH(",",F103)),""),SEARCH(",",SUBSTITUTE(F103,LEFT(F103,SEARCH(",",F103)),""))),""),SEARCH(",",SUBSTITUTE(SUBSTITUTE(F103,LEFT(F103,SEARCH(",",F103)),""),LEFT(SUBSTITUTE(F103,LEFT(F103,SEARCH(",",F103)),""),SEARCH(",",SUBSTITUTE(F103,LEFT(F103,SEARCH(",",F103)),""))),""))),SEARCH(")",LEFT(SUBSTITUTE(SUBSTITUTE(F103,LEFT(F103,SEARCH(",",F103)),""),LEFT(SUBSTITUTE(F103,LEFT(F103,SEARCH(",",F103)),""),SEARCH(",",SUBSTITUTE(F103,LEFT(F103,SEARCH(",",F103)),""))),""),SEARCH(",",SUBSTITUTE(SUBSTITUTE(F103,LEFT(F103,SEARCH(",",F103)),""),LEFT(SUBSTITUTE(F103,LEFT(F103,SEARCH(",",F103)),""),SEARCH(",",SUBSTITUTE(F103,LEFT(F103,SEARCH(",",F103)),""))),""))))))),""),")",""),VLOOKUP(K103,Breachs!B:D,3,FALSE)),IF(ISNUMBER(FIND(")",K103)),"20"&amp;SUBSTITUTE(SUBSTITUTE(LEFT(SUBSTITUTE(SUBSTITUTE(F103,LEFT(F103,SEARCH(",",F103)),""),LEFT(SUBSTITUTE(F103,LEFT(F103,SEARCH(",",F103)),""),SEARCH(",",SUBSTITUTE(F103,LEFT(F103,SEARCH(",",F103)),""))),""),SEARCH(")",SUBSTITUTE(SUBSTITUTE(F103,LEFT(F103,SEARCH(",",F103)),""),LEFT(SUBSTITUTE(F103,LEFT(F103,SEARCH(",",F103)),""),SEARCH(",",SUBSTITUTE(F103,LEFT(F103,SEARCH(",",F103)),""))),""))),LEFT(LEFT(SUBSTITUTE(SUBSTITUTE(F103,LEFT(F103,SEARCH(",",F103)),""),LEFT(SUBSTITUTE(F103,LEFT(F103,SEARCH(",",F103)),""),SEARCH(",",SUBSTITUTE(F103,LEFT(F103,SEARCH(",",F103)),""))),""),SEARCH(")",SUBSTITUTE(SUBSTITUTE(F103,LEFT(F103,SEARCH(",",F103)),""),LEFT(SUBSTITUTE(F103,LEFT(F103,SEARCH(",",F103)),""),SEARCH(",",SUBSTITUTE(F103,LEFT(F103,SEARCH(",",F103)),""))),""))),SEARCH("'",LEFT(SUBSTITUTE(SUBSTITUTE(F103,LEFT(F103,SEARCH(",",F103)),""),LEFT(SUBSTITUTE(F103,LEFT(F103,SEARCH(",",F103)),""),SEARCH(",",SUBSTITUTE(F103,LEFT(F103,SEARCH(",",F103)),""))),""),SEARCH(")",SUBSTITUTE(SUBSTITUTE(F103,LEFT(F103,SEARCH(",",F103)),""),LEFT(SUBSTITUTE(F103,LEFT(F103,SEARCH(",",F103)),""),SEARCH(",",SUBSTITUTE(F103,LEFT(F103,SEARCH(",",F103)),""))),""))))),""),")",""),VLOOKUP(K103,Breachs!B:D,3,FALSE))))</f>
        <v/>
      </c>
      <c r="Q103" s="108" t="str">
        <f>IF(G103&lt;4,"",IF(G103&gt;4,IF(ISNUMBER(FIND(")",L103)),"20"&amp;SUBSTITUTE(SUBSTITUTE(LEFT(SUBSTITUTE(SUBSTITUTE(SUBSTITUTE(L103,LEFT(L103,SEARCH(",",L103)),""),LEFT(SUBSTITUTE(L103,LEFT(L103,SEARCH(",",L103)),""),SEARCH(",",SUBSTITUTE(L103,LEFT(L103,SEARCH(",",L103)),""))),""),LEFT(SUBSTITUTE(SUBSTITUTE(L103,LEFT(L103,SEARCH(",",L103)),""),LEFT(SUBSTITUTE(L103,LEFT(L103,SEARCH(",",L103)),""),SEARCH(",",SUBSTITUTE(L103,LEFT(L103,SEARCH(",",L103)),""))),""),SEARCH(",",SUBSTITUTE(SUBSTITUTE(L103,LEFT(L103,SEARCH(",",L103)),""),LEFT(SUBSTITUTE(L103,LEFT(L103,SEARCH(",",L103)),""),SEARCH(",",SUBSTITUTE(L103,LEFT(L103,SEARCH(",",L103)),""))),""))),""),SEARCH(")",SUBSTITUTE(SUBSTITUTE(SUBSTITUTE(L103,LEFT(L103,SEARCH(",",L103)),""),LEFT(SUBSTITUTE(L103,LEFT(L103,SEARCH(",",L103)),""),SEARCH(",",SUBSTITUTE(L103,LEFT(L103,SEARCH(",",L103)),""))),""),LEFT(SUBSTITUTE(SUBSTITUTE(L103,LEFT(L103,SEARCH(",",L103)),""),LEFT(SUBSTITUTE(L103,LEFT(L103,SEARCH(",",L103)),""),SEARCH(",",SUBSTITUTE(L103,LEFT(L103,SEARCH(",",L103)),""))),""),SEARCH(",",SUBSTITUTE(SUBSTITUTE(L103,LEFT(L103,SEARCH(",",L103)),""),LEFT(SUBSTITUTE(L103,LEFT(L103,SEARCH(",",L103)),""),SEARCH(",",SUBSTITUTE(L103,LEFT(L103,SEARCH(",",L103)),""))),""))),""))),LEFT(LEFT(SUBSTITUTE(SUBSTITUTE(SUBSTITUTE(L103,LEFT(L103,SEARCH(",",L103)),""),LEFT(SUBSTITUTE(L103,LEFT(L103,SEARCH(",",L103)),""),SEARCH(",",SUBSTITUTE(L103,LEFT(L103,SEARCH(",",L103)),""))),""),LEFT(SUBSTITUTE(SUBSTITUTE(L103,LEFT(L103,SEARCH(",",L103)),""),LEFT(SUBSTITUTE(L103,LEFT(L103,SEARCH(",",L103)),""),SEARCH(",",SUBSTITUTE(L103,LEFT(L103,SEARCH(",",L103)),""))),""),SEARCH(",",SUBSTITUTE(SUBSTITUTE(L103,LEFT(L103,SEARCH(",",L103)),""),LEFT(SUBSTITUTE(L103,LEFT(L103,SEARCH(",",L103)),""),SEARCH(",",SUBSTITUTE(L103,LEFT(L103,SEARCH(",",L103)),""))),""))),""),SEARCH(")",SUBSTITUTE(SUBSTITUTE(SUBSTITUTE(L103,LEFT(L103,SEARCH(",",L103)),""),LEFT(SUBSTITUTE(L103,LEFT(L103,SEARCH(",",L103)),""),SEARCH(",",SUBSTITUTE(L103,LEFT(L103,SEARCH(",",L103)),""))),""),LEFT(SUBSTITUTE(SUBSTITUTE(L103,LEFT(L103,SEARCH(",",L103)),""),LEFT(SUBSTITUTE(L103,LEFT(L103,SEARCH(",",L103)),""),SEARCH(",",SUBSTITUTE(L103,LEFT(L103,SEARCH(",",L103)),""))),""),SEARCH(",",SUBSTITUTE(SUBSTITUTE(L103,LEFT(L103,SEARCH(",",L103)),""),LEFT(SUBSTITUTE(L103,LEFT(L103,SEARCH(",",L103)),""),SEARCH(",",SUBSTITUTE(L103,LEFT(L103,SEARCH(",",L103)),""))),""))),""))),SEARCH("'",LEFT(SUBSTITUTE(SUBSTITUTE(SUBSTITUTE(L103,LEFT(L103,SEARCH(",",L103)),""),LEFT(SUBSTITUTE(L103,LEFT(L103,SEARCH(",",L103)),""),SEARCH(",",SUBSTITUTE(L103,LEFT(L103,SEARCH(",",L103)),""))),""),LEFT(SUBSTITUTE(SUBSTITUTE(L103,LEFT(L103,SEARCH(",",L103)),""),LEFT(SUBSTITUTE(L103,LEFT(L103,SEARCH(",",L103)),""),SEARCH(",",SUBSTITUTE(L103,LEFT(L103,SEARCH(",",L103)),""))),""),SEARCH(",",SUBSTITUTE(SUBSTITUTE(L103,LEFT(L103,SEARCH(",",L103)),""),LEFT(SUBSTITUTE(L103,LEFT(L103,SEARCH(",",L103)),""),SEARCH(",",SUBSTITUTE(L103,LEFT(L103,SEARCH(",",L103)),""))),""))),""),SEARCH(")",SUBSTITUTE(SUBSTITUTE(SUBSTITUTE(L103,LEFT(L103,SEARCH(",",L103)),""),LEFT(SUBSTITUTE(L103,LEFT(L103,SEARCH(",",L103)),""),SEARCH(",",SUBSTITUTE(L103,LEFT(L103,SEARCH(",",L103)),""))),""),LEFT(SUBSTITUTE(SUBSTITUTE(L103,LEFT(L103,SEARCH(",",L103)),""),LEFT(SUBSTITUTE(L103,LEFT(L103,SEARCH(",",L103)),""),SEARCH(",",SUBSTITUTE(L103,LEFT(L103,SEARCH(",",L103)),""))),""),SEARCH(",",SUBSTITUTE(SUBSTITUTE(L103,LEFT(L103,SEARCH(",",L103)),""),LEFT(SUBSTITUTE(L103,LEFT(L103,SEARCH(",",L103)),""),SEARCH(",",SUBSTITUTE(L103,LEFT(L103,SEARCH(",",L103)),""))),""))),""))))),""),")",""),VLOOKUP(L103,Breachs!B:D,3,FALSE)),IF(ISNUMBER(FIND(")",L103)),"20"&amp;SUBSTITUTE(SUBSTITUTE(LEFT(SUBSTITUTE(SUBSTITUTE(SUBSTITUTE(L103,LEFT(L103,SEARCH(",",L103)),""),LEFT(SUBSTITUTE(L103,LEFT(L103,SEARCH(",",L103)),""),SEARCH(",",SUBSTITUTE(L103,LEFT(L103,SEARCH(",",L103)),""))),""),LEFT(SUBSTITUTE(SUBSTITUTE(L103,LEFT(L103,SEARCH(",",L103)),""),LEFT(SUBSTITUTE(L103,LEFT(L103,SEARCH(",",L103)),""),SEARCH(",",SUBSTITUTE(L103,LEFT(L103,SEARCH(",",L103)),""))),""),SEARCH(",",SUBSTITUTE(SUBSTITUTE(L103,LEFT(L103,SEARCH(",",L103)),""),LEFT(SUBSTITUTE(L103,LEFT(L103,SEARCH(",",L103)),""),SEARCH(",",SUBSTITUTE(L103,LEFT(L103,SEARCH(",",L103)),""))),""))),""),SEARCH(")",SUBSTITUTE(SUBSTITUTE(SUBSTITUTE(L103,LEFT(L103,SEARCH(",",L103)),""),LEFT(SUBSTITUTE(L103,LEFT(L103,SEARCH(",",L103)),""),SEARCH(",",SUBSTITUTE(L103,LEFT(L103,SEARCH(",",L103)),""))),""),LEFT(SUBSTITUTE(SUBSTITUTE(L103,LEFT(L103,SEARCH(",",L103)),""),LEFT(SUBSTITUTE(L103,LEFT(L103,SEARCH(",",L103)),""),SEARCH(",",SUBSTITUTE(L103,LEFT(L103,SEARCH(",",L103)),""))),""),SEARCH(",",SUBSTITUTE(SUBSTITUTE(L103,LEFT(L103,SEARCH(",",L103)),""),LEFT(SUBSTITUTE(L103,LEFT(L103,SEARCH(",",L103)),""),SEARCH(",",SUBSTITUTE(L103,LEFT(L103,SEARCH(",",L103)),""))),""))),""))),LEFT(LEFT(SUBSTITUTE(SUBSTITUTE(SUBSTITUTE(L103,LEFT(L103,SEARCH(",",L103)),""),LEFT(SUBSTITUTE(L103,LEFT(L103,SEARCH(",",L103)),""),SEARCH(",",SUBSTITUTE(L103,LEFT(L103,SEARCH(",",L103)),""))),""),LEFT(SUBSTITUTE(SUBSTITUTE(L103,LEFT(L103,SEARCH(",",L103)),""),LEFT(SUBSTITUTE(L103,LEFT(L103,SEARCH(",",L103)),""),SEARCH(",",SUBSTITUTE(L103,LEFT(L103,SEARCH(",",L103)),""))),""),SEARCH(",",SUBSTITUTE(SUBSTITUTE(L103,LEFT(L103,SEARCH(",",L103)),""),LEFT(SUBSTITUTE(L103,LEFT(L103,SEARCH(",",L103)),""),SEARCH(",",SUBSTITUTE(L103,LEFT(L103,SEARCH(",",L103)),""))),""))),""),SEARCH(")",SUBSTITUTE(SUBSTITUTE(SUBSTITUTE(L103,LEFT(L103,SEARCH(",",L103)),""),LEFT(SUBSTITUTE(L103,LEFT(L103,SEARCH(",",L103)),""),SEARCH(",",SUBSTITUTE(L103,LEFT(L103,SEARCH(",",L103)),""))),""),LEFT(SUBSTITUTE(SUBSTITUTE(L103,LEFT(L103,SEARCH(",",L103)),""),LEFT(SUBSTITUTE(L103,LEFT(L103,SEARCH(",",L103)),""),SEARCH(",",SUBSTITUTE(L103,LEFT(L103,SEARCH(",",L103)),""))),""),SEARCH(",",SUBSTITUTE(SUBSTITUTE(L103,LEFT(L103,SEARCH(",",L103)),""),LEFT(SUBSTITUTE(L103,LEFT(L103,SEARCH(",",L103)),""),SEARCH(",",SUBSTITUTE(L103,LEFT(L103,SEARCH(",",L103)),""))),""))),""))),SEARCH("'",LEFT(SUBSTITUTE(SUBSTITUTE(SUBSTITUTE(L103,LEFT(L103,SEARCH(",",L103)),""),LEFT(SUBSTITUTE(L103,LEFT(L103,SEARCH(",",L103)),""),SEARCH(",",SUBSTITUTE(L103,LEFT(L103,SEARCH(",",L103)),""))),""),LEFT(SUBSTITUTE(SUBSTITUTE(L103,LEFT(L103,SEARCH(",",L103)),""),LEFT(SUBSTITUTE(L103,LEFT(L103,SEARCH(",",L103)),""),SEARCH(",",SUBSTITUTE(L103,LEFT(L103,SEARCH(",",L103)),""))),""),SEARCH(",",SUBSTITUTE(SUBSTITUTE(L103,LEFT(L103,SEARCH(",",L103)),""),LEFT(SUBSTITUTE(L103,LEFT(L103,SEARCH(",",L103)),""),SEARCH(",",SUBSTITUTE(L103,LEFT(L103,SEARCH(",",L103)),""))),""))),""),SEARCH(")",SUBSTITUTE(SUBSTITUTE(SUBSTITUTE(L103,LEFT(L103,SEARCH(",",L103)),""),LEFT(SUBSTITUTE(L103,LEFT(L103,SEARCH(",",L103)),""),SEARCH(",",SUBSTITUTE(L103,LEFT(L103,SEARCH(",",L103)),""))),""),LEFT(SUBSTITUTE(SUBSTITUTE(L103,LEFT(L103,SEARCH(",",L103)),""),LEFT(SUBSTITUTE(L103,LEFT(L103,SEARCH(",",L103)),""),SEARCH(",",SUBSTITUTE(L103,LEFT(L103,SEARCH(",",L103)),""))),""),SEARCH(",",SUBSTITUTE(SUBSTITUTE(L103,LEFT(L103,SEARCH(",",L103)),""),LEFT(SUBSTITUTE(L103,LEFT(L103,SEARCH(",",L103)),""),SEARCH(",",SUBSTITUTE(L103,LEFT(L103,SEARCH(",",L103)),""))),""))),""))))),""),")",""),VLOOKUP(L103,Breachs!B:D,3,FALSE))))</f>
        <v/>
      </c>
      <c r="R103" s="108" t="str">
        <f>IF(G103=5,IF(ISNUMBER(FIND(")",M103)),"20"&amp;SUBSTITUTE(SUBSTITUTE(LEFT(SUBSTITUTE(SUBSTITUTE(SUBSTITUTE(S103,LEFT(S103,SEARCH(",",S103)),""),LEFT(SUBSTITUTE(S103,LEFT(S103,SEARCH(",",S103)),""),SEARCH(",",SUBSTITUTE(S103,LEFT(S103,SEARCH(",",S103)),""))),""),LEFT(SUBSTITUTE(SUBSTITUTE(S103,LEFT(S103,SEARCH(",",S103)),""),LEFT(SUBSTITUTE(S103,LEFT(S103,SEARCH(",",S103)),""),SEARCH(",",SUBSTITUTE(S103,LEFT(S103,SEARCH(",",S103)),""))),""),SEARCH(",",SUBSTITUTE(SUBSTITUTE(S103,LEFT(S103,SEARCH(",",S103)),""),LEFT(SUBSTITUTE(S103,LEFT(S103,SEARCH(",",S103)),""),SEARCH(",",SUBSTITUTE(S103,LEFT(S103,SEARCH(",",S103)),""))),""))),""),SEARCH(")",SUBSTITUTE(SUBSTITUTE(SUBSTITUTE(S103,LEFT(S103,SEARCH(",",S103)),""),LEFT(SUBSTITUTE(S103,LEFT(S103,SEARCH(",",S103)),""),SEARCH(",",SUBSTITUTE(S103,LEFT(S103,SEARCH(",",S103)),""))),""),LEFT(SUBSTITUTE(SUBSTITUTE(S103,LEFT(S103,SEARCH(",",S103)),""),LEFT(SUBSTITUTE(S103,LEFT(S103,SEARCH(",",S103)),""),SEARCH(",",SUBSTITUTE(S103,LEFT(S103,SEARCH(",",S103)),""))),""),SEARCH(",",SUBSTITUTE(SUBSTITUTE(S103,LEFT(S103,SEARCH(",",S103)),""),LEFT(SUBSTITUTE(S103,LEFT(S103,SEARCH(",",S103)),""),SEARCH(",",SUBSTITUTE(S103,LEFT(S103,SEARCH(",",S103)),""))),""))),""))),LEFT(LEFT(SUBSTITUTE(SUBSTITUTE(SUBSTITUTE(S103,LEFT(S103,SEARCH(",",S103)),""),LEFT(SUBSTITUTE(S103,LEFT(S103,SEARCH(",",S103)),""),SEARCH(",",SUBSTITUTE(S103,LEFT(S103,SEARCH(",",S103)),""))),""),LEFT(SUBSTITUTE(SUBSTITUTE(S103,LEFT(S103,SEARCH(",",S103)),""),LEFT(SUBSTITUTE(S103,LEFT(S103,SEARCH(",",S103)),""),SEARCH(",",SUBSTITUTE(S103,LEFT(S103,SEARCH(",",S103)),""))),""),SEARCH(",",SUBSTITUTE(SUBSTITUTE(S103,LEFT(S103,SEARCH(",",S103)),""),LEFT(SUBSTITUTE(S103,LEFT(S103,SEARCH(",",S103)),""),SEARCH(",",SUBSTITUTE(S103,LEFT(S103,SEARCH(",",S103)),""))),""))),""),SEARCH(")",SUBSTITUTE(SUBSTITUTE(SUBSTITUTE(S103,LEFT(S103,SEARCH(",",S103)),""),LEFT(SUBSTITUTE(S103,LEFT(S103,SEARCH(",",S103)),""),SEARCH(",",SUBSTITUTE(S103,LEFT(S103,SEARCH(",",S103)),""))),""),LEFT(SUBSTITUTE(SUBSTITUTE(S103,LEFT(S103,SEARCH(",",S103)),""),LEFT(SUBSTITUTE(S103,LEFT(S103,SEARCH(",",S103)),""),SEARCH(",",SUBSTITUTE(S103,LEFT(S103,SEARCH(",",S103)),""))),""),SEARCH(",",SUBSTITUTE(SUBSTITUTE(S103,LEFT(S103,SEARCH(",",S103)),""),LEFT(SUBSTITUTE(S103,LEFT(S103,SEARCH(",",S103)),""),SEARCH(",",SUBSTITUTE(S103,LEFT(S103,SEARCH(",",S103)),""))),""))),""))),SEARCH("'",LEFT(SUBSTITUTE(SUBSTITUTE(SUBSTITUTE(S103,LEFT(S103,SEARCH(",",S103)),""),LEFT(SUBSTITUTE(S103,LEFT(S103,SEARCH(",",S103)),""),SEARCH(",",SUBSTITUTE(S103,LEFT(S103,SEARCH(",",S103)),""))),""),LEFT(SUBSTITUTE(SUBSTITUTE(S103,LEFT(S103,SEARCH(",",S103)),""),LEFT(SUBSTITUTE(S103,LEFT(S103,SEARCH(",",S103)),""),SEARCH(",",SUBSTITUTE(S103,LEFT(S103,SEARCH(",",S103)),""))),""),SEARCH(",",SUBSTITUTE(SUBSTITUTE(S103,LEFT(S103,SEARCH(",",S103)),""),LEFT(SUBSTITUTE(S103,LEFT(S103,SEARCH(",",S103)),""),SEARCH(",",SUBSTITUTE(S103,LEFT(S103,SEARCH(",",S103)),""))),""))),""),SEARCH(")",SUBSTITUTE(SUBSTITUTE(SUBSTITUTE(S103,LEFT(S103,SEARCH(",",S103)),""),LEFT(SUBSTITUTE(S103,LEFT(S103,SEARCH(",",S103)),""),SEARCH(",",SUBSTITUTE(S103,LEFT(S103,SEARCH(",",S103)),""))),""),LEFT(SUBSTITUTE(SUBSTITUTE(S103,LEFT(S103,SEARCH(",",S103)),""),LEFT(SUBSTITUTE(S103,LEFT(S103,SEARCH(",",S103)),""),SEARCH(",",SUBSTITUTE(S103,LEFT(S103,SEARCH(",",S103)),""))),""),SEARCH(",",SUBSTITUTE(SUBSTITUTE(S103,LEFT(S103,SEARCH(",",S103)),""),LEFT(SUBSTITUTE(S103,LEFT(S103,SEARCH(",",S103)),""),SEARCH(",",SUBSTITUTE(S103,LEFT(S103,SEARCH(",",S103)),""))),""))),""))))),""),")",""),VLOOKUP(M103,Breachs!B:D,3,FALSE)),"")</f>
        <v/>
      </c>
      <c r="S103" s="108" t="e">
        <f t="shared" si="32"/>
        <v>#VALUE!</v>
      </c>
      <c r="T103" s="108" t="str">
        <f>IF(F103="","",IF(ISNUMBER(FIND("'",I103)),VLOOKUP(SUBSTITUTE(RIGHT(LEFT(I103,SEARCH("'",I103)),5)," '",""),Breachs!P:Q,2,FALSE),VLOOKUP(I103,Breachs!B:D,2,FALSE)))</f>
        <v>Outubro</v>
      </c>
      <c r="U103" s="108" t="str">
        <f>IF(G103&lt;2,"",IF(ISNUMBER(FIND("'",J103)),VLOOKUP(SUBSTITUTE(RIGHT(LEFT(J103,SEARCH("'",J103)),5)," '",""),Breachs!P:Q,2,FALSE),VLOOKUP(J103,Breachs!B:D,2,FALSE)))</f>
        <v/>
      </c>
      <c r="V103" s="107" t="str">
        <f>IF(G103&lt;3,"",IF(ISNUMBER(FIND("'",K103)),VLOOKUP(SUBSTITUTE(RIGHT(LEFT(K103,SEARCH("'",K103)),5)," '",""),Breachs!P:Q,2,FALSE),VLOOKUP(K103,Breachs!B:D,2,FALSE)))</f>
        <v/>
      </c>
      <c r="W103" s="107" t="str">
        <f>IF(G103&lt;4,"",IF(ISNUMBER(FIND("'",L103)),VLOOKUP(SUBSTITUTE(RIGHT(LEFT(L103,SEARCH("'",L103)),5)," '",""),Breachs!P:Q,2,FALSE),VLOOKUP(L103,Breachs!B:D,2,FALSE)))</f>
        <v/>
      </c>
      <c r="X103" s="107" t="str">
        <f>IF(G103&lt;5,"",IF(ISNUMBER(FIND("'",M103)),VLOOKUP(SUBSTITUTE(RIGHT(LEFT(M103,SEARCH("'",M103)),5)," '",""),Breachs!P:Q,2,FALSE),VLOOKUP(M103,Breachs!B:D,2,FALSE)))</f>
        <v/>
      </c>
      <c r="Y103" s="34" t="str">
        <f>IFERROR(VLOOKUP(B103,BGU!A:B,2),"")</f>
        <v>DANIEL HOFMANN MARTINS</v>
      </c>
      <c r="Z103" s="34" t="str">
        <f>TEXT(IFERROR(VLOOKUP(B103,BGU!A:C,3),""),"0000-000-000-0000")</f>
        <v>0852-000-000-0000</v>
      </c>
      <c r="AA103" s="34" t="str">
        <f t="shared" si="33"/>
        <v>0852</v>
      </c>
      <c r="AB103" s="34" t="str">
        <f>IFERROR(VLOOKUP(B103,BGU!A:F,6),"")</f>
        <v>00460</v>
      </c>
      <c r="AC103" s="34" t="str">
        <f>IFERROR(VLOOKUP(B103,BGU!A:G,7),"")</f>
        <v>GERENTE ADJUNTO</v>
      </c>
      <c r="AD103" s="34" t="str">
        <f t="shared" si="34"/>
        <v>000</v>
      </c>
    </row>
    <row r="104" spans="1:30" ht="15" customHeight="1" x14ac:dyDescent="0.25">
      <c r="A104" s="33" t="s">
        <v>333</v>
      </c>
      <c r="B104" s="34" t="s">
        <v>224</v>
      </c>
      <c r="C104" s="33" t="s">
        <v>38</v>
      </c>
      <c r="D104" s="34"/>
      <c r="E104" s="34"/>
      <c r="F104" s="33" t="s">
        <v>22</v>
      </c>
      <c r="G104" s="31">
        <f t="shared" si="28"/>
        <v>1</v>
      </c>
      <c r="H104" s="31" t="b">
        <f t="shared" si="25"/>
        <v>0</v>
      </c>
      <c r="I104" s="105" t="str">
        <f t="shared" si="26"/>
        <v>Adobe</v>
      </c>
      <c r="J104" s="105" t="str">
        <f t="shared" si="35"/>
        <v/>
      </c>
      <c r="K104" s="106" t="str">
        <f t="shared" si="29"/>
        <v/>
      </c>
      <c r="L104" s="106" t="str">
        <f t="shared" si="30"/>
        <v/>
      </c>
      <c r="M104" s="105" t="str">
        <f t="shared" si="31"/>
        <v/>
      </c>
      <c r="N104" s="107">
        <f>IF(F104="","",IF(ISNUMBER(FIND(")",I104)),"20"&amp;SUBSTITUTE(RIGHT(SUBSTITUTE(LEFT(F104,SEARCH(")",F104)),LEFT(LEFT(F104,SEARCH(")",F104)),SEARCH("(",LEFT(F104,SEARCH(")",F104)))),""),3),")",""),VLOOKUP(I104,Breachs!B:D,3,FALSE)))</f>
        <v>2013</v>
      </c>
      <c r="O104" s="108" t="str">
        <f>IF(G104&lt;2,"",IF(G104&gt;2,IF(ISNUMBER(FIND(")",J104)),"20"&amp;SUBSTITUTE(SUBSTITUTE(LEFT(LEFT(SUBSTITUTE(F104,LEFT(F104,SEARCH(",",F104)),""),SEARCH(",",SUBSTITUTE(F104,LEFT(F104,SEARCH(",",F104)),""))),SEARCH(")",LEFT(SUBSTITUTE(F104,LEFT(F104,SEARCH(",",F104)),""),SEARCH(",",SUBSTITUTE(F104,LEFT(F104,SEARCH(",",F104)),""))))),LEFT(LEFT(LEFT(SUBSTITUTE(F104,LEFT(F104,SEARCH(",",F104)),""),SEARCH(",",SUBSTITUTE(F104,LEFT(F104,SEARCH(",",F104)),""))),SEARCH(")",LEFT(SUBSTITUTE(F104,LEFT(F104,SEARCH(",",F104)),""),SEARCH(",",SUBSTITUTE(F104,LEFT(F104,SEARCH(",",F104)),""))))),SEARCH("'",LEFT(LEFT(SUBSTITUTE(F104,LEFT(F104,SEARCH(",",F104)),""),SEARCH(",",SUBSTITUTE(F104,LEFT(F104,SEARCH(",",F104)),""))),SEARCH(")",LEFT(SUBSTITUTE(F104,LEFT(F104,SEARCH(",",F104)),""),SEARCH(",",SUBSTITUTE(F104,LEFT(F104,SEARCH(",",F104)),""))))))),""),")",""),VLOOKUP(J104,Breachs!B:D,3,FALSE)),IF(ISNUMBER(FIND(")",J104)),"20"&amp;SUBSTITUTE(LEFT(SUBSTITUTE(SUBSTITUTE(F104,LEFT(F104,SEARCH(",",F104)),""),LEFT(SUBSTITUTE(F104,LEFT(F104,SEARCH(",",F104)),""),SEARCH("'",SUBSTITUTE(F104,LEFT(F104,SEARCH(",",F104)),""))),""),SEARCH(")",SUBSTITUTE(SUBSTITUTE(F104,LEFT(F104,SEARCH(",",F104)),""),LEFT(SUBSTITUTE(F104,LEFT(F104,SEARCH(",",F104)),""),SEARCH("'",SUBSTITUTE(F104,LEFT(F104,SEARCH(",",F104)),""))),""))),")",""),VLOOKUP(J104,Breachs!B:D,3,FALSE))))</f>
        <v/>
      </c>
      <c r="P104" s="108" t="str">
        <f>IF(G104&lt;3,"",IF(G104&gt;3,IF(ISNUMBER(FIND(")",K104)),"20"&amp;SUBSTITUTE(SUBSTITUTE(LEFT(LEFT(SUBSTITUTE(SUBSTITUTE(F104,LEFT(F104,SEARCH(",",F104)),""),LEFT(SUBSTITUTE(F104,LEFT(F104,SEARCH(",",F104)),""),SEARCH(",",SUBSTITUTE(F104,LEFT(F104,SEARCH(",",F104)),""))),""),SEARCH(",",SUBSTITUTE(SUBSTITUTE(F104,LEFT(F104,SEARCH(",",F104)),""),LEFT(SUBSTITUTE(F104,LEFT(F104,SEARCH(",",F104)),""),SEARCH(",",SUBSTITUTE(F104,LEFT(F104,SEARCH(",",F104)),""))),""))),SEARCH(")",LEFT(SUBSTITUTE(SUBSTITUTE(F104,LEFT(F104,SEARCH(",",F104)),""),LEFT(SUBSTITUTE(F104,LEFT(F104,SEARCH(",",F104)),""),SEARCH(",",SUBSTITUTE(F104,LEFT(F104,SEARCH(",",F104)),""))),""),SEARCH(",",SUBSTITUTE(SUBSTITUTE(F104,LEFT(F104,SEARCH(",",F104)),""),LEFT(SUBSTITUTE(F104,LEFT(F104,SEARCH(",",F104)),""),SEARCH(",",SUBSTITUTE(F104,LEFT(F104,SEARCH(",",F104)),""))),""))))),LEFT(LEFT(LEFT(SUBSTITUTE(SUBSTITUTE(F104,LEFT(F104,SEARCH(",",F104)),""),LEFT(SUBSTITUTE(F104,LEFT(F104,SEARCH(",",F104)),""),SEARCH(",",SUBSTITUTE(F104,LEFT(F104,SEARCH(",",F104)),""))),""),SEARCH(",",SUBSTITUTE(SUBSTITUTE(F104,LEFT(F104,SEARCH(",",F104)),""),LEFT(SUBSTITUTE(F104,LEFT(F104,SEARCH(",",F104)),""),SEARCH(",",SUBSTITUTE(F104,LEFT(F104,SEARCH(",",F104)),""))),""))),SEARCH(")",LEFT(SUBSTITUTE(SUBSTITUTE(F104,LEFT(F104,SEARCH(",",F104)),""),LEFT(SUBSTITUTE(F104,LEFT(F104,SEARCH(",",F104)),""),SEARCH(",",SUBSTITUTE(F104,LEFT(F104,SEARCH(",",F104)),""))),""),SEARCH(",",SUBSTITUTE(SUBSTITUTE(F104,LEFT(F104,SEARCH(",",F104)),""),LEFT(SUBSTITUTE(F104,LEFT(F104,SEARCH(",",F104)),""),SEARCH(",",SUBSTITUTE(F104,LEFT(F104,SEARCH(",",F104)),""))),""))))),SEARCH("'",LEFT(LEFT(SUBSTITUTE(SUBSTITUTE(F104,LEFT(F104,SEARCH(",",F104)),""),LEFT(SUBSTITUTE(F104,LEFT(F104,SEARCH(",",F104)),""),SEARCH(",",SUBSTITUTE(F104,LEFT(F104,SEARCH(",",F104)),""))),""),SEARCH(",",SUBSTITUTE(SUBSTITUTE(F104,LEFT(F104,SEARCH(",",F104)),""),LEFT(SUBSTITUTE(F104,LEFT(F104,SEARCH(",",F104)),""),SEARCH(",",SUBSTITUTE(F104,LEFT(F104,SEARCH(",",F104)),""))),""))),SEARCH(")",LEFT(SUBSTITUTE(SUBSTITUTE(F104,LEFT(F104,SEARCH(",",F104)),""),LEFT(SUBSTITUTE(F104,LEFT(F104,SEARCH(",",F104)),""),SEARCH(",",SUBSTITUTE(F104,LEFT(F104,SEARCH(",",F104)),""))),""),SEARCH(",",SUBSTITUTE(SUBSTITUTE(F104,LEFT(F104,SEARCH(",",F104)),""),LEFT(SUBSTITUTE(F104,LEFT(F104,SEARCH(",",F104)),""),SEARCH(",",SUBSTITUTE(F104,LEFT(F104,SEARCH(",",F104)),""))),""))))))),""),")",""),VLOOKUP(K104,Breachs!B:D,3,FALSE)),IF(ISNUMBER(FIND(")",K104)),"20"&amp;SUBSTITUTE(SUBSTITUTE(LEFT(SUBSTITUTE(SUBSTITUTE(F104,LEFT(F104,SEARCH(",",F104)),""),LEFT(SUBSTITUTE(F104,LEFT(F104,SEARCH(",",F104)),""),SEARCH(",",SUBSTITUTE(F104,LEFT(F104,SEARCH(",",F104)),""))),""),SEARCH(")",SUBSTITUTE(SUBSTITUTE(F104,LEFT(F104,SEARCH(",",F104)),""),LEFT(SUBSTITUTE(F104,LEFT(F104,SEARCH(",",F104)),""),SEARCH(",",SUBSTITUTE(F104,LEFT(F104,SEARCH(",",F104)),""))),""))),LEFT(LEFT(SUBSTITUTE(SUBSTITUTE(F104,LEFT(F104,SEARCH(",",F104)),""),LEFT(SUBSTITUTE(F104,LEFT(F104,SEARCH(",",F104)),""),SEARCH(",",SUBSTITUTE(F104,LEFT(F104,SEARCH(",",F104)),""))),""),SEARCH(")",SUBSTITUTE(SUBSTITUTE(F104,LEFT(F104,SEARCH(",",F104)),""),LEFT(SUBSTITUTE(F104,LEFT(F104,SEARCH(",",F104)),""),SEARCH(",",SUBSTITUTE(F104,LEFT(F104,SEARCH(",",F104)),""))),""))),SEARCH("'",LEFT(SUBSTITUTE(SUBSTITUTE(F104,LEFT(F104,SEARCH(",",F104)),""),LEFT(SUBSTITUTE(F104,LEFT(F104,SEARCH(",",F104)),""),SEARCH(",",SUBSTITUTE(F104,LEFT(F104,SEARCH(",",F104)),""))),""),SEARCH(")",SUBSTITUTE(SUBSTITUTE(F104,LEFT(F104,SEARCH(",",F104)),""),LEFT(SUBSTITUTE(F104,LEFT(F104,SEARCH(",",F104)),""),SEARCH(",",SUBSTITUTE(F104,LEFT(F104,SEARCH(",",F104)),""))),""))))),""),")",""),VLOOKUP(K104,Breachs!B:D,3,FALSE))))</f>
        <v/>
      </c>
      <c r="Q104" s="108" t="str">
        <f>IF(G104&lt;4,"",IF(G104&gt;4,IF(ISNUMBER(FIND(")",L104)),"20"&amp;SUBSTITUTE(SUBSTITUTE(LEFT(SUBSTITUTE(SUBSTITUTE(SUBSTITUTE(L104,LEFT(L104,SEARCH(",",L104)),""),LEFT(SUBSTITUTE(L104,LEFT(L104,SEARCH(",",L104)),""),SEARCH(",",SUBSTITUTE(L104,LEFT(L104,SEARCH(",",L104)),""))),""),LEFT(SUBSTITUTE(SUBSTITUTE(L104,LEFT(L104,SEARCH(",",L104)),""),LEFT(SUBSTITUTE(L104,LEFT(L104,SEARCH(",",L104)),""),SEARCH(",",SUBSTITUTE(L104,LEFT(L104,SEARCH(",",L104)),""))),""),SEARCH(",",SUBSTITUTE(SUBSTITUTE(L104,LEFT(L104,SEARCH(",",L104)),""),LEFT(SUBSTITUTE(L104,LEFT(L104,SEARCH(",",L104)),""),SEARCH(",",SUBSTITUTE(L104,LEFT(L104,SEARCH(",",L104)),""))),""))),""),SEARCH(")",SUBSTITUTE(SUBSTITUTE(SUBSTITUTE(L104,LEFT(L104,SEARCH(",",L104)),""),LEFT(SUBSTITUTE(L104,LEFT(L104,SEARCH(",",L104)),""),SEARCH(",",SUBSTITUTE(L104,LEFT(L104,SEARCH(",",L104)),""))),""),LEFT(SUBSTITUTE(SUBSTITUTE(L104,LEFT(L104,SEARCH(",",L104)),""),LEFT(SUBSTITUTE(L104,LEFT(L104,SEARCH(",",L104)),""),SEARCH(",",SUBSTITUTE(L104,LEFT(L104,SEARCH(",",L104)),""))),""),SEARCH(",",SUBSTITUTE(SUBSTITUTE(L104,LEFT(L104,SEARCH(",",L104)),""),LEFT(SUBSTITUTE(L104,LEFT(L104,SEARCH(",",L104)),""),SEARCH(",",SUBSTITUTE(L104,LEFT(L104,SEARCH(",",L104)),""))),""))),""))),LEFT(LEFT(SUBSTITUTE(SUBSTITUTE(SUBSTITUTE(L104,LEFT(L104,SEARCH(",",L104)),""),LEFT(SUBSTITUTE(L104,LEFT(L104,SEARCH(",",L104)),""),SEARCH(",",SUBSTITUTE(L104,LEFT(L104,SEARCH(",",L104)),""))),""),LEFT(SUBSTITUTE(SUBSTITUTE(L104,LEFT(L104,SEARCH(",",L104)),""),LEFT(SUBSTITUTE(L104,LEFT(L104,SEARCH(",",L104)),""),SEARCH(",",SUBSTITUTE(L104,LEFT(L104,SEARCH(",",L104)),""))),""),SEARCH(",",SUBSTITUTE(SUBSTITUTE(L104,LEFT(L104,SEARCH(",",L104)),""),LEFT(SUBSTITUTE(L104,LEFT(L104,SEARCH(",",L104)),""),SEARCH(",",SUBSTITUTE(L104,LEFT(L104,SEARCH(",",L104)),""))),""))),""),SEARCH(")",SUBSTITUTE(SUBSTITUTE(SUBSTITUTE(L104,LEFT(L104,SEARCH(",",L104)),""),LEFT(SUBSTITUTE(L104,LEFT(L104,SEARCH(",",L104)),""),SEARCH(",",SUBSTITUTE(L104,LEFT(L104,SEARCH(",",L104)),""))),""),LEFT(SUBSTITUTE(SUBSTITUTE(L104,LEFT(L104,SEARCH(",",L104)),""),LEFT(SUBSTITUTE(L104,LEFT(L104,SEARCH(",",L104)),""),SEARCH(",",SUBSTITUTE(L104,LEFT(L104,SEARCH(",",L104)),""))),""),SEARCH(",",SUBSTITUTE(SUBSTITUTE(L104,LEFT(L104,SEARCH(",",L104)),""),LEFT(SUBSTITUTE(L104,LEFT(L104,SEARCH(",",L104)),""),SEARCH(",",SUBSTITUTE(L104,LEFT(L104,SEARCH(",",L104)),""))),""))),""))),SEARCH("'",LEFT(SUBSTITUTE(SUBSTITUTE(SUBSTITUTE(L104,LEFT(L104,SEARCH(",",L104)),""),LEFT(SUBSTITUTE(L104,LEFT(L104,SEARCH(",",L104)),""),SEARCH(",",SUBSTITUTE(L104,LEFT(L104,SEARCH(",",L104)),""))),""),LEFT(SUBSTITUTE(SUBSTITUTE(L104,LEFT(L104,SEARCH(",",L104)),""),LEFT(SUBSTITUTE(L104,LEFT(L104,SEARCH(",",L104)),""),SEARCH(",",SUBSTITUTE(L104,LEFT(L104,SEARCH(",",L104)),""))),""),SEARCH(",",SUBSTITUTE(SUBSTITUTE(L104,LEFT(L104,SEARCH(",",L104)),""),LEFT(SUBSTITUTE(L104,LEFT(L104,SEARCH(",",L104)),""),SEARCH(",",SUBSTITUTE(L104,LEFT(L104,SEARCH(",",L104)),""))),""))),""),SEARCH(")",SUBSTITUTE(SUBSTITUTE(SUBSTITUTE(L104,LEFT(L104,SEARCH(",",L104)),""),LEFT(SUBSTITUTE(L104,LEFT(L104,SEARCH(",",L104)),""),SEARCH(",",SUBSTITUTE(L104,LEFT(L104,SEARCH(",",L104)),""))),""),LEFT(SUBSTITUTE(SUBSTITUTE(L104,LEFT(L104,SEARCH(",",L104)),""),LEFT(SUBSTITUTE(L104,LEFT(L104,SEARCH(",",L104)),""),SEARCH(",",SUBSTITUTE(L104,LEFT(L104,SEARCH(",",L104)),""))),""),SEARCH(",",SUBSTITUTE(SUBSTITUTE(L104,LEFT(L104,SEARCH(",",L104)),""),LEFT(SUBSTITUTE(L104,LEFT(L104,SEARCH(",",L104)),""),SEARCH(",",SUBSTITUTE(L104,LEFT(L104,SEARCH(",",L104)),""))),""))),""))))),""),")",""),VLOOKUP(L104,Breachs!B:D,3,FALSE)),IF(ISNUMBER(FIND(")",L104)),"20"&amp;SUBSTITUTE(SUBSTITUTE(LEFT(SUBSTITUTE(SUBSTITUTE(SUBSTITUTE(L104,LEFT(L104,SEARCH(",",L104)),""),LEFT(SUBSTITUTE(L104,LEFT(L104,SEARCH(",",L104)),""),SEARCH(",",SUBSTITUTE(L104,LEFT(L104,SEARCH(",",L104)),""))),""),LEFT(SUBSTITUTE(SUBSTITUTE(L104,LEFT(L104,SEARCH(",",L104)),""),LEFT(SUBSTITUTE(L104,LEFT(L104,SEARCH(",",L104)),""),SEARCH(",",SUBSTITUTE(L104,LEFT(L104,SEARCH(",",L104)),""))),""),SEARCH(",",SUBSTITUTE(SUBSTITUTE(L104,LEFT(L104,SEARCH(",",L104)),""),LEFT(SUBSTITUTE(L104,LEFT(L104,SEARCH(",",L104)),""),SEARCH(",",SUBSTITUTE(L104,LEFT(L104,SEARCH(",",L104)),""))),""))),""),SEARCH(")",SUBSTITUTE(SUBSTITUTE(SUBSTITUTE(L104,LEFT(L104,SEARCH(",",L104)),""),LEFT(SUBSTITUTE(L104,LEFT(L104,SEARCH(",",L104)),""),SEARCH(",",SUBSTITUTE(L104,LEFT(L104,SEARCH(",",L104)),""))),""),LEFT(SUBSTITUTE(SUBSTITUTE(L104,LEFT(L104,SEARCH(",",L104)),""),LEFT(SUBSTITUTE(L104,LEFT(L104,SEARCH(",",L104)),""),SEARCH(",",SUBSTITUTE(L104,LEFT(L104,SEARCH(",",L104)),""))),""),SEARCH(",",SUBSTITUTE(SUBSTITUTE(L104,LEFT(L104,SEARCH(",",L104)),""),LEFT(SUBSTITUTE(L104,LEFT(L104,SEARCH(",",L104)),""),SEARCH(",",SUBSTITUTE(L104,LEFT(L104,SEARCH(",",L104)),""))),""))),""))),LEFT(LEFT(SUBSTITUTE(SUBSTITUTE(SUBSTITUTE(L104,LEFT(L104,SEARCH(",",L104)),""),LEFT(SUBSTITUTE(L104,LEFT(L104,SEARCH(",",L104)),""),SEARCH(",",SUBSTITUTE(L104,LEFT(L104,SEARCH(",",L104)),""))),""),LEFT(SUBSTITUTE(SUBSTITUTE(L104,LEFT(L104,SEARCH(",",L104)),""),LEFT(SUBSTITUTE(L104,LEFT(L104,SEARCH(",",L104)),""),SEARCH(",",SUBSTITUTE(L104,LEFT(L104,SEARCH(",",L104)),""))),""),SEARCH(",",SUBSTITUTE(SUBSTITUTE(L104,LEFT(L104,SEARCH(",",L104)),""),LEFT(SUBSTITUTE(L104,LEFT(L104,SEARCH(",",L104)),""),SEARCH(",",SUBSTITUTE(L104,LEFT(L104,SEARCH(",",L104)),""))),""))),""),SEARCH(")",SUBSTITUTE(SUBSTITUTE(SUBSTITUTE(L104,LEFT(L104,SEARCH(",",L104)),""),LEFT(SUBSTITUTE(L104,LEFT(L104,SEARCH(",",L104)),""),SEARCH(",",SUBSTITUTE(L104,LEFT(L104,SEARCH(",",L104)),""))),""),LEFT(SUBSTITUTE(SUBSTITUTE(L104,LEFT(L104,SEARCH(",",L104)),""),LEFT(SUBSTITUTE(L104,LEFT(L104,SEARCH(",",L104)),""),SEARCH(",",SUBSTITUTE(L104,LEFT(L104,SEARCH(",",L104)),""))),""),SEARCH(",",SUBSTITUTE(SUBSTITUTE(L104,LEFT(L104,SEARCH(",",L104)),""),LEFT(SUBSTITUTE(L104,LEFT(L104,SEARCH(",",L104)),""),SEARCH(",",SUBSTITUTE(L104,LEFT(L104,SEARCH(",",L104)),""))),""))),""))),SEARCH("'",LEFT(SUBSTITUTE(SUBSTITUTE(SUBSTITUTE(L104,LEFT(L104,SEARCH(",",L104)),""),LEFT(SUBSTITUTE(L104,LEFT(L104,SEARCH(",",L104)),""),SEARCH(",",SUBSTITUTE(L104,LEFT(L104,SEARCH(",",L104)),""))),""),LEFT(SUBSTITUTE(SUBSTITUTE(L104,LEFT(L104,SEARCH(",",L104)),""),LEFT(SUBSTITUTE(L104,LEFT(L104,SEARCH(",",L104)),""),SEARCH(",",SUBSTITUTE(L104,LEFT(L104,SEARCH(",",L104)),""))),""),SEARCH(",",SUBSTITUTE(SUBSTITUTE(L104,LEFT(L104,SEARCH(",",L104)),""),LEFT(SUBSTITUTE(L104,LEFT(L104,SEARCH(",",L104)),""),SEARCH(",",SUBSTITUTE(L104,LEFT(L104,SEARCH(",",L104)),""))),""))),""),SEARCH(")",SUBSTITUTE(SUBSTITUTE(SUBSTITUTE(L104,LEFT(L104,SEARCH(",",L104)),""),LEFT(SUBSTITUTE(L104,LEFT(L104,SEARCH(",",L104)),""),SEARCH(",",SUBSTITUTE(L104,LEFT(L104,SEARCH(",",L104)),""))),""),LEFT(SUBSTITUTE(SUBSTITUTE(L104,LEFT(L104,SEARCH(",",L104)),""),LEFT(SUBSTITUTE(L104,LEFT(L104,SEARCH(",",L104)),""),SEARCH(",",SUBSTITUTE(L104,LEFT(L104,SEARCH(",",L104)),""))),""),SEARCH(",",SUBSTITUTE(SUBSTITUTE(L104,LEFT(L104,SEARCH(",",L104)),""),LEFT(SUBSTITUTE(L104,LEFT(L104,SEARCH(",",L104)),""),SEARCH(",",SUBSTITUTE(L104,LEFT(L104,SEARCH(",",L104)),""))),""))),""))))),""),")",""),VLOOKUP(L104,Breachs!B:D,3,FALSE))))</f>
        <v/>
      </c>
      <c r="R104" s="108" t="str">
        <f>IF(G104=5,IF(ISNUMBER(FIND(")",M104)),"20"&amp;SUBSTITUTE(SUBSTITUTE(LEFT(SUBSTITUTE(SUBSTITUTE(SUBSTITUTE(S104,LEFT(S104,SEARCH(",",S104)),""),LEFT(SUBSTITUTE(S104,LEFT(S104,SEARCH(",",S104)),""),SEARCH(",",SUBSTITUTE(S104,LEFT(S104,SEARCH(",",S104)),""))),""),LEFT(SUBSTITUTE(SUBSTITUTE(S104,LEFT(S104,SEARCH(",",S104)),""),LEFT(SUBSTITUTE(S104,LEFT(S104,SEARCH(",",S104)),""),SEARCH(",",SUBSTITUTE(S104,LEFT(S104,SEARCH(",",S104)),""))),""),SEARCH(",",SUBSTITUTE(SUBSTITUTE(S104,LEFT(S104,SEARCH(",",S104)),""),LEFT(SUBSTITUTE(S104,LEFT(S104,SEARCH(",",S104)),""),SEARCH(",",SUBSTITUTE(S104,LEFT(S104,SEARCH(",",S104)),""))),""))),""),SEARCH(")",SUBSTITUTE(SUBSTITUTE(SUBSTITUTE(S104,LEFT(S104,SEARCH(",",S104)),""),LEFT(SUBSTITUTE(S104,LEFT(S104,SEARCH(",",S104)),""),SEARCH(",",SUBSTITUTE(S104,LEFT(S104,SEARCH(",",S104)),""))),""),LEFT(SUBSTITUTE(SUBSTITUTE(S104,LEFT(S104,SEARCH(",",S104)),""),LEFT(SUBSTITUTE(S104,LEFT(S104,SEARCH(",",S104)),""),SEARCH(",",SUBSTITUTE(S104,LEFT(S104,SEARCH(",",S104)),""))),""),SEARCH(",",SUBSTITUTE(SUBSTITUTE(S104,LEFT(S104,SEARCH(",",S104)),""),LEFT(SUBSTITUTE(S104,LEFT(S104,SEARCH(",",S104)),""),SEARCH(",",SUBSTITUTE(S104,LEFT(S104,SEARCH(",",S104)),""))),""))),""))),LEFT(LEFT(SUBSTITUTE(SUBSTITUTE(SUBSTITUTE(S104,LEFT(S104,SEARCH(",",S104)),""),LEFT(SUBSTITUTE(S104,LEFT(S104,SEARCH(",",S104)),""),SEARCH(",",SUBSTITUTE(S104,LEFT(S104,SEARCH(",",S104)),""))),""),LEFT(SUBSTITUTE(SUBSTITUTE(S104,LEFT(S104,SEARCH(",",S104)),""),LEFT(SUBSTITUTE(S104,LEFT(S104,SEARCH(",",S104)),""),SEARCH(",",SUBSTITUTE(S104,LEFT(S104,SEARCH(",",S104)),""))),""),SEARCH(",",SUBSTITUTE(SUBSTITUTE(S104,LEFT(S104,SEARCH(",",S104)),""),LEFT(SUBSTITUTE(S104,LEFT(S104,SEARCH(",",S104)),""),SEARCH(",",SUBSTITUTE(S104,LEFT(S104,SEARCH(",",S104)),""))),""))),""),SEARCH(")",SUBSTITUTE(SUBSTITUTE(SUBSTITUTE(S104,LEFT(S104,SEARCH(",",S104)),""),LEFT(SUBSTITUTE(S104,LEFT(S104,SEARCH(",",S104)),""),SEARCH(",",SUBSTITUTE(S104,LEFT(S104,SEARCH(",",S104)),""))),""),LEFT(SUBSTITUTE(SUBSTITUTE(S104,LEFT(S104,SEARCH(",",S104)),""),LEFT(SUBSTITUTE(S104,LEFT(S104,SEARCH(",",S104)),""),SEARCH(",",SUBSTITUTE(S104,LEFT(S104,SEARCH(",",S104)),""))),""),SEARCH(",",SUBSTITUTE(SUBSTITUTE(S104,LEFT(S104,SEARCH(",",S104)),""),LEFT(SUBSTITUTE(S104,LEFT(S104,SEARCH(",",S104)),""),SEARCH(",",SUBSTITUTE(S104,LEFT(S104,SEARCH(",",S104)),""))),""))),""))),SEARCH("'",LEFT(SUBSTITUTE(SUBSTITUTE(SUBSTITUTE(S104,LEFT(S104,SEARCH(",",S104)),""),LEFT(SUBSTITUTE(S104,LEFT(S104,SEARCH(",",S104)),""),SEARCH(",",SUBSTITUTE(S104,LEFT(S104,SEARCH(",",S104)),""))),""),LEFT(SUBSTITUTE(SUBSTITUTE(S104,LEFT(S104,SEARCH(",",S104)),""),LEFT(SUBSTITUTE(S104,LEFT(S104,SEARCH(",",S104)),""),SEARCH(",",SUBSTITUTE(S104,LEFT(S104,SEARCH(",",S104)),""))),""),SEARCH(",",SUBSTITUTE(SUBSTITUTE(S104,LEFT(S104,SEARCH(",",S104)),""),LEFT(SUBSTITUTE(S104,LEFT(S104,SEARCH(",",S104)),""),SEARCH(",",SUBSTITUTE(S104,LEFT(S104,SEARCH(",",S104)),""))),""))),""),SEARCH(")",SUBSTITUTE(SUBSTITUTE(SUBSTITUTE(S104,LEFT(S104,SEARCH(",",S104)),""),LEFT(SUBSTITUTE(S104,LEFT(S104,SEARCH(",",S104)),""),SEARCH(",",SUBSTITUTE(S104,LEFT(S104,SEARCH(",",S104)),""))),""),LEFT(SUBSTITUTE(SUBSTITUTE(S104,LEFT(S104,SEARCH(",",S104)),""),LEFT(SUBSTITUTE(S104,LEFT(S104,SEARCH(",",S104)),""),SEARCH(",",SUBSTITUTE(S104,LEFT(S104,SEARCH(",",S104)),""))),""),SEARCH(",",SUBSTITUTE(SUBSTITUTE(S104,LEFT(S104,SEARCH(",",S104)),""),LEFT(SUBSTITUTE(S104,LEFT(S104,SEARCH(",",S104)),""),SEARCH(",",SUBSTITUTE(S104,LEFT(S104,SEARCH(",",S104)),""))),""))),""))))),""),")",""),VLOOKUP(M104,Breachs!B:D,3,FALSE)),"")</f>
        <v/>
      </c>
      <c r="S104" s="108" t="e">
        <f t="shared" si="32"/>
        <v>#VALUE!</v>
      </c>
      <c r="T104" s="108" t="str">
        <f>IF(F104="","",IF(ISNUMBER(FIND("'",I104)),VLOOKUP(SUBSTITUTE(RIGHT(LEFT(I104,SEARCH("'",I104)),5)," '",""),Breachs!P:Q,2,FALSE),VLOOKUP(I104,Breachs!B:D,2,FALSE)))</f>
        <v>Outubro</v>
      </c>
      <c r="U104" s="108" t="str">
        <f>IF(G104&lt;2,"",IF(ISNUMBER(FIND("'",J104)),VLOOKUP(SUBSTITUTE(RIGHT(LEFT(J104,SEARCH("'",J104)),5)," '",""),Breachs!P:Q,2,FALSE),VLOOKUP(J104,Breachs!B:D,2,FALSE)))</f>
        <v/>
      </c>
      <c r="V104" s="107" t="str">
        <f>IF(G104&lt;3,"",IF(ISNUMBER(FIND("'",K104)),VLOOKUP(SUBSTITUTE(RIGHT(LEFT(K104,SEARCH("'",K104)),5)," '",""),Breachs!P:Q,2,FALSE),VLOOKUP(K104,Breachs!B:D,2,FALSE)))</f>
        <v/>
      </c>
      <c r="W104" s="107" t="str">
        <f>IF(G104&lt;4,"",IF(ISNUMBER(FIND("'",L104)),VLOOKUP(SUBSTITUTE(RIGHT(LEFT(L104,SEARCH("'",L104)),5)," '",""),Breachs!P:Q,2,FALSE),VLOOKUP(L104,Breachs!B:D,2,FALSE)))</f>
        <v/>
      </c>
      <c r="X104" s="107" t="str">
        <f>IF(G104&lt;5,"",IF(ISNUMBER(FIND("'",M104)),VLOOKUP(SUBSTITUTE(RIGHT(LEFT(M104,SEARCH("'",M104)),5)," '",""),Breachs!P:Q,2,FALSE),VLOOKUP(M104,Breachs!B:D,2,FALSE)))</f>
        <v/>
      </c>
      <c r="Y104" s="34" t="str">
        <f>IFERROR(VLOOKUP(B104,BGU!A:B,2),"")</f>
        <v>EDUARDO BISOGNO ANDRADE</v>
      </c>
      <c r="Z104" s="34" t="str">
        <f>TEXT(IFERROR(VLOOKUP(B104,BGU!A:C,3),""),"0000-000-000-0000")</f>
        <v>0010-058-041-3200</v>
      </c>
      <c r="AA104" s="34" t="str">
        <f t="shared" si="33"/>
        <v>0010</v>
      </c>
      <c r="AB104" s="34" t="str">
        <f>IFERROR(VLOOKUP(B104,BGU!A:F,6),"")</f>
        <v>00011</v>
      </c>
      <c r="AC104" s="34" t="str">
        <f>IFERROR(VLOOKUP(B104,BGU!A:G,7),"")</f>
        <v>ANALISTA</v>
      </c>
      <c r="AD104" s="34" t="str">
        <f t="shared" si="34"/>
        <v>058</v>
      </c>
    </row>
    <row r="105" spans="1:30" ht="15" customHeight="1" x14ac:dyDescent="0.25">
      <c r="A105" s="33" t="s">
        <v>333</v>
      </c>
      <c r="B105" s="34" t="s">
        <v>294</v>
      </c>
      <c r="C105" s="33" t="s">
        <v>133</v>
      </c>
      <c r="D105" s="34" t="s">
        <v>296</v>
      </c>
      <c r="E105" s="34" t="s">
        <v>322</v>
      </c>
      <c r="F105" s="32" t="s">
        <v>27977</v>
      </c>
      <c r="G105" s="31">
        <f t="shared" si="28"/>
        <v>3</v>
      </c>
      <c r="H105" s="31" t="b">
        <f t="shared" si="25"/>
        <v>0</v>
      </c>
      <c r="I105" s="105" t="str">
        <f t="shared" si="26"/>
        <v>LinkedIn</v>
      </c>
      <c r="J105" s="105" t="str">
        <f t="shared" si="35"/>
        <v>Anti Public Combo List</v>
      </c>
      <c r="K105" s="106" t="str">
        <f t="shared" si="29"/>
        <v>Anti Public Combo List</v>
      </c>
      <c r="L105" s="106" t="str">
        <f t="shared" si="30"/>
        <v/>
      </c>
      <c r="M105" s="105" t="str">
        <f t="shared" si="31"/>
        <v/>
      </c>
      <c r="N105" s="107">
        <f>IF(F105="","",IF(ISNUMBER(FIND(")",I105)),"20"&amp;SUBSTITUTE(RIGHT(SUBSTITUTE(LEFT(F105,SEARCH(")",F105)),LEFT(LEFT(F105,SEARCH(")",F105)),SEARCH("(",LEFT(F105,SEARCH(")",F105)))),""),3),")",""),VLOOKUP(I105,Breachs!B:D,3,FALSE)))</f>
        <v>2016</v>
      </c>
      <c r="O105" s="108">
        <f>IF(G105&lt;2,"",IF(G105&gt;2,IF(ISNUMBER(FIND(")",J105)),"20"&amp;SUBSTITUTE(SUBSTITUTE(LEFT(LEFT(SUBSTITUTE(F105,LEFT(F105,SEARCH(",",F105)),""),SEARCH(",",SUBSTITUTE(F105,LEFT(F105,SEARCH(",",F105)),""))),SEARCH(")",LEFT(SUBSTITUTE(F105,LEFT(F105,SEARCH(",",F105)),""),SEARCH(",",SUBSTITUTE(F105,LEFT(F105,SEARCH(",",F105)),""))))),LEFT(LEFT(LEFT(SUBSTITUTE(F105,LEFT(F105,SEARCH(",",F105)),""),SEARCH(",",SUBSTITUTE(F105,LEFT(F105,SEARCH(",",F105)),""))),SEARCH(")",LEFT(SUBSTITUTE(F105,LEFT(F105,SEARCH(",",F105)),""),SEARCH(",",SUBSTITUTE(F105,LEFT(F105,SEARCH(",",F105)),""))))),SEARCH("'",LEFT(LEFT(SUBSTITUTE(F105,LEFT(F105,SEARCH(",",F105)),""),SEARCH(",",SUBSTITUTE(F105,LEFT(F105,SEARCH(",",F105)),""))),SEARCH(")",LEFT(SUBSTITUTE(F105,LEFT(F105,SEARCH(",",F105)),""),SEARCH(",",SUBSTITUTE(F105,LEFT(F105,SEARCH(",",F105)),""))))))),""),")",""),VLOOKUP(J105,Breachs!B:D,3,FALSE)),IF(ISNUMBER(FIND(")",J105)),"20"&amp;SUBSTITUTE(LEFT(SUBSTITUTE(SUBSTITUTE(F105,LEFT(F105,SEARCH(",",F105)),""),LEFT(SUBSTITUTE(F105,LEFT(F105,SEARCH(",",F105)),""),SEARCH("'",SUBSTITUTE(F105,LEFT(F105,SEARCH(",",F105)),""))),""),SEARCH(")",SUBSTITUTE(SUBSTITUTE(F105,LEFT(F105,SEARCH(",",F105)),""),LEFT(SUBSTITUTE(F105,LEFT(F105,SEARCH(",",F105)),""),SEARCH("'",SUBSTITUTE(F105,LEFT(F105,SEARCH(",",F105)),""))),""))),")",""),VLOOKUP(J105,Breachs!B:D,3,FALSE))))</f>
        <v>2016</v>
      </c>
      <c r="P105" s="108">
        <f>IF(G105&lt;3,"",IF(G105&gt;3,IF(ISNUMBER(FIND(")",K105)),"20"&amp;SUBSTITUTE(SUBSTITUTE(LEFT(LEFT(SUBSTITUTE(SUBSTITUTE(F105,LEFT(F105,SEARCH(",",F105)),""),LEFT(SUBSTITUTE(F105,LEFT(F105,SEARCH(",",F105)),""),SEARCH(",",SUBSTITUTE(F105,LEFT(F105,SEARCH(",",F105)),""))),""),SEARCH(",",SUBSTITUTE(SUBSTITUTE(F105,LEFT(F105,SEARCH(",",F105)),""),LEFT(SUBSTITUTE(F105,LEFT(F105,SEARCH(",",F105)),""),SEARCH(",",SUBSTITUTE(F105,LEFT(F105,SEARCH(",",F105)),""))),""))),SEARCH(")",LEFT(SUBSTITUTE(SUBSTITUTE(F105,LEFT(F105,SEARCH(",",F105)),""),LEFT(SUBSTITUTE(F105,LEFT(F105,SEARCH(",",F105)),""),SEARCH(",",SUBSTITUTE(F105,LEFT(F105,SEARCH(",",F105)),""))),""),SEARCH(",",SUBSTITUTE(SUBSTITUTE(F105,LEFT(F105,SEARCH(",",F105)),""),LEFT(SUBSTITUTE(F105,LEFT(F105,SEARCH(",",F105)),""),SEARCH(",",SUBSTITUTE(F105,LEFT(F105,SEARCH(",",F105)),""))),""))))),LEFT(LEFT(LEFT(SUBSTITUTE(SUBSTITUTE(F105,LEFT(F105,SEARCH(",",F105)),""),LEFT(SUBSTITUTE(F105,LEFT(F105,SEARCH(",",F105)),""),SEARCH(",",SUBSTITUTE(F105,LEFT(F105,SEARCH(",",F105)),""))),""),SEARCH(",",SUBSTITUTE(SUBSTITUTE(F105,LEFT(F105,SEARCH(",",F105)),""),LEFT(SUBSTITUTE(F105,LEFT(F105,SEARCH(",",F105)),""),SEARCH(",",SUBSTITUTE(F105,LEFT(F105,SEARCH(",",F105)),""))),""))),SEARCH(")",LEFT(SUBSTITUTE(SUBSTITUTE(F105,LEFT(F105,SEARCH(",",F105)),""),LEFT(SUBSTITUTE(F105,LEFT(F105,SEARCH(",",F105)),""),SEARCH(",",SUBSTITUTE(F105,LEFT(F105,SEARCH(",",F105)),""))),""),SEARCH(",",SUBSTITUTE(SUBSTITUTE(F105,LEFT(F105,SEARCH(",",F105)),""),LEFT(SUBSTITUTE(F105,LEFT(F105,SEARCH(",",F105)),""),SEARCH(",",SUBSTITUTE(F105,LEFT(F105,SEARCH(",",F105)),""))),""))))),SEARCH("'",LEFT(LEFT(SUBSTITUTE(SUBSTITUTE(F105,LEFT(F105,SEARCH(",",F105)),""),LEFT(SUBSTITUTE(F105,LEFT(F105,SEARCH(",",F105)),""),SEARCH(",",SUBSTITUTE(F105,LEFT(F105,SEARCH(",",F105)),""))),""),SEARCH(",",SUBSTITUTE(SUBSTITUTE(F105,LEFT(F105,SEARCH(",",F105)),""),LEFT(SUBSTITUTE(F105,LEFT(F105,SEARCH(",",F105)),""),SEARCH(",",SUBSTITUTE(F105,LEFT(F105,SEARCH(",",F105)),""))),""))),SEARCH(")",LEFT(SUBSTITUTE(SUBSTITUTE(F105,LEFT(F105,SEARCH(",",F105)),""),LEFT(SUBSTITUTE(F105,LEFT(F105,SEARCH(",",F105)),""),SEARCH(",",SUBSTITUTE(F105,LEFT(F105,SEARCH(",",F105)),""))),""),SEARCH(",",SUBSTITUTE(SUBSTITUTE(F105,LEFT(F105,SEARCH(",",F105)),""),LEFT(SUBSTITUTE(F105,LEFT(F105,SEARCH(",",F105)),""),SEARCH(",",SUBSTITUTE(F105,LEFT(F105,SEARCH(",",F105)),""))),""))))))),""),")",""),VLOOKUP(K105,Breachs!B:D,3,FALSE)),IF(ISNUMBER(FIND(")",K105)),"20"&amp;SUBSTITUTE(SUBSTITUTE(LEFT(SUBSTITUTE(SUBSTITUTE(F105,LEFT(F105,SEARCH(",",F105)),""),LEFT(SUBSTITUTE(F105,LEFT(F105,SEARCH(",",F105)),""),SEARCH(",",SUBSTITUTE(F105,LEFT(F105,SEARCH(",",F105)),""))),""),SEARCH(")",SUBSTITUTE(SUBSTITUTE(F105,LEFT(F105,SEARCH(",",F105)),""),LEFT(SUBSTITUTE(F105,LEFT(F105,SEARCH(",",F105)),""),SEARCH(",",SUBSTITUTE(F105,LEFT(F105,SEARCH(",",F105)),""))),""))),LEFT(LEFT(SUBSTITUTE(SUBSTITUTE(F105,LEFT(F105,SEARCH(",",F105)),""),LEFT(SUBSTITUTE(F105,LEFT(F105,SEARCH(",",F105)),""),SEARCH(",",SUBSTITUTE(F105,LEFT(F105,SEARCH(",",F105)),""))),""),SEARCH(")",SUBSTITUTE(SUBSTITUTE(F105,LEFT(F105,SEARCH(",",F105)),""),LEFT(SUBSTITUTE(F105,LEFT(F105,SEARCH(",",F105)),""),SEARCH(",",SUBSTITUTE(F105,LEFT(F105,SEARCH(",",F105)),""))),""))),SEARCH("'",LEFT(SUBSTITUTE(SUBSTITUTE(F105,LEFT(F105,SEARCH(",",F105)),""),LEFT(SUBSTITUTE(F105,LEFT(F105,SEARCH(",",F105)),""),SEARCH(",",SUBSTITUTE(F105,LEFT(F105,SEARCH(",",F105)),""))),""),SEARCH(")",SUBSTITUTE(SUBSTITUTE(F105,LEFT(F105,SEARCH(",",F105)),""),LEFT(SUBSTITUTE(F105,LEFT(F105,SEARCH(",",F105)),""),SEARCH(",",SUBSTITUTE(F105,LEFT(F105,SEARCH(",",F105)),""))),""))))),""),")",""),VLOOKUP(K105,Breachs!B:D,3,FALSE))))</f>
        <v>2016</v>
      </c>
      <c r="Q105" s="108" t="str">
        <f>IF(G105&lt;4,"",IF(G105&gt;4,IF(ISNUMBER(FIND(")",L105)),"20"&amp;SUBSTITUTE(SUBSTITUTE(LEFT(SUBSTITUTE(SUBSTITUTE(SUBSTITUTE(L105,LEFT(L105,SEARCH(",",L105)),""),LEFT(SUBSTITUTE(L105,LEFT(L105,SEARCH(",",L105)),""),SEARCH(",",SUBSTITUTE(L105,LEFT(L105,SEARCH(",",L105)),""))),""),LEFT(SUBSTITUTE(SUBSTITUTE(L105,LEFT(L105,SEARCH(",",L105)),""),LEFT(SUBSTITUTE(L105,LEFT(L105,SEARCH(",",L105)),""),SEARCH(",",SUBSTITUTE(L105,LEFT(L105,SEARCH(",",L105)),""))),""),SEARCH(",",SUBSTITUTE(SUBSTITUTE(L105,LEFT(L105,SEARCH(",",L105)),""),LEFT(SUBSTITUTE(L105,LEFT(L105,SEARCH(",",L105)),""),SEARCH(",",SUBSTITUTE(L105,LEFT(L105,SEARCH(",",L105)),""))),""))),""),SEARCH(")",SUBSTITUTE(SUBSTITUTE(SUBSTITUTE(L105,LEFT(L105,SEARCH(",",L105)),""),LEFT(SUBSTITUTE(L105,LEFT(L105,SEARCH(",",L105)),""),SEARCH(",",SUBSTITUTE(L105,LEFT(L105,SEARCH(",",L105)),""))),""),LEFT(SUBSTITUTE(SUBSTITUTE(L105,LEFT(L105,SEARCH(",",L105)),""),LEFT(SUBSTITUTE(L105,LEFT(L105,SEARCH(",",L105)),""),SEARCH(",",SUBSTITUTE(L105,LEFT(L105,SEARCH(",",L105)),""))),""),SEARCH(",",SUBSTITUTE(SUBSTITUTE(L105,LEFT(L105,SEARCH(",",L105)),""),LEFT(SUBSTITUTE(L105,LEFT(L105,SEARCH(",",L105)),""),SEARCH(",",SUBSTITUTE(L105,LEFT(L105,SEARCH(",",L105)),""))),""))),""))),LEFT(LEFT(SUBSTITUTE(SUBSTITUTE(SUBSTITUTE(L105,LEFT(L105,SEARCH(",",L105)),""),LEFT(SUBSTITUTE(L105,LEFT(L105,SEARCH(",",L105)),""),SEARCH(",",SUBSTITUTE(L105,LEFT(L105,SEARCH(",",L105)),""))),""),LEFT(SUBSTITUTE(SUBSTITUTE(L105,LEFT(L105,SEARCH(",",L105)),""),LEFT(SUBSTITUTE(L105,LEFT(L105,SEARCH(",",L105)),""),SEARCH(",",SUBSTITUTE(L105,LEFT(L105,SEARCH(",",L105)),""))),""),SEARCH(",",SUBSTITUTE(SUBSTITUTE(L105,LEFT(L105,SEARCH(",",L105)),""),LEFT(SUBSTITUTE(L105,LEFT(L105,SEARCH(",",L105)),""),SEARCH(",",SUBSTITUTE(L105,LEFT(L105,SEARCH(",",L105)),""))),""))),""),SEARCH(")",SUBSTITUTE(SUBSTITUTE(SUBSTITUTE(L105,LEFT(L105,SEARCH(",",L105)),""),LEFT(SUBSTITUTE(L105,LEFT(L105,SEARCH(",",L105)),""),SEARCH(",",SUBSTITUTE(L105,LEFT(L105,SEARCH(",",L105)),""))),""),LEFT(SUBSTITUTE(SUBSTITUTE(L105,LEFT(L105,SEARCH(",",L105)),""),LEFT(SUBSTITUTE(L105,LEFT(L105,SEARCH(",",L105)),""),SEARCH(",",SUBSTITUTE(L105,LEFT(L105,SEARCH(",",L105)),""))),""),SEARCH(",",SUBSTITUTE(SUBSTITUTE(L105,LEFT(L105,SEARCH(",",L105)),""),LEFT(SUBSTITUTE(L105,LEFT(L105,SEARCH(",",L105)),""),SEARCH(",",SUBSTITUTE(L105,LEFT(L105,SEARCH(",",L105)),""))),""))),""))),SEARCH("'",LEFT(SUBSTITUTE(SUBSTITUTE(SUBSTITUTE(L105,LEFT(L105,SEARCH(",",L105)),""),LEFT(SUBSTITUTE(L105,LEFT(L105,SEARCH(",",L105)),""),SEARCH(",",SUBSTITUTE(L105,LEFT(L105,SEARCH(",",L105)),""))),""),LEFT(SUBSTITUTE(SUBSTITUTE(L105,LEFT(L105,SEARCH(",",L105)),""),LEFT(SUBSTITUTE(L105,LEFT(L105,SEARCH(",",L105)),""),SEARCH(",",SUBSTITUTE(L105,LEFT(L105,SEARCH(",",L105)),""))),""),SEARCH(",",SUBSTITUTE(SUBSTITUTE(L105,LEFT(L105,SEARCH(",",L105)),""),LEFT(SUBSTITUTE(L105,LEFT(L105,SEARCH(",",L105)),""),SEARCH(",",SUBSTITUTE(L105,LEFT(L105,SEARCH(",",L105)),""))),""))),""),SEARCH(")",SUBSTITUTE(SUBSTITUTE(SUBSTITUTE(L105,LEFT(L105,SEARCH(",",L105)),""),LEFT(SUBSTITUTE(L105,LEFT(L105,SEARCH(",",L105)),""),SEARCH(",",SUBSTITUTE(L105,LEFT(L105,SEARCH(",",L105)),""))),""),LEFT(SUBSTITUTE(SUBSTITUTE(L105,LEFT(L105,SEARCH(",",L105)),""),LEFT(SUBSTITUTE(L105,LEFT(L105,SEARCH(",",L105)),""),SEARCH(",",SUBSTITUTE(L105,LEFT(L105,SEARCH(",",L105)),""))),""),SEARCH(",",SUBSTITUTE(SUBSTITUTE(L105,LEFT(L105,SEARCH(",",L105)),""),LEFT(SUBSTITUTE(L105,LEFT(L105,SEARCH(",",L105)),""),SEARCH(",",SUBSTITUTE(L105,LEFT(L105,SEARCH(",",L105)),""))),""))),""))))),""),")",""),VLOOKUP(L105,Breachs!B:D,3,FALSE)),IF(ISNUMBER(FIND(")",L105)),"20"&amp;SUBSTITUTE(SUBSTITUTE(LEFT(SUBSTITUTE(SUBSTITUTE(SUBSTITUTE(L105,LEFT(L105,SEARCH(",",L105)),""),LEFT(SUBSTITUTE(L105,LEFT(L105,SEARCH(",",L105)),""),SEARCH(",",SUBSTITUTE(L105,LEFT(L105,SEARCH(",",L105)),""))),""),LEFT(SUBSTITUTE(SUBSTITUTE(L105,LEFT(L105,SEARCH(",",L105)),""),LEFT(SUBSTITUTE(L105,LEFT(L105,SEARCH(",",L105)),""),SEARCH(",",SUBSTITUTE(L105,LEFT(L105,SEARCH(",",L105)),""))),""),SEARCH(",",SUBSTITUTE(SUBSTITUTE(L105,LEFT(L105,SEARCH(",",L105)),""),LEFT(SUBSTITUTE(L105,LEFT(L105,SEARCH(",",L105)),""),SEARCH(",",SUBSTITUTE(L105,LEFT(L105,SEARCH(",",L105)),""))),""))),""),SEARCH(")",SUBSTITUTE(SUBSTITUTE(SUBSTITUTE(L105,LEFT(L105,SEARCH(",",L105)),""),LEFT(SUBSTITUTE(L105,LEFT(L105,SEARCH(",",L105)),""),SEARCH(",",SUBSTITUTE(L105,LEFT(L105,SEARCH(",",L105)),""))),""),LEFT(SUBSTITUTE(SUBSTITUTE(L105,LEFT(L105,SEARCH(",",L105)),""),LEFT(SUBSTITUTE(L105,LEFT(L105,SEARCH(",",L105)),""),SEARCH(",",SUBSTITUTE(L105,LEFT(L105,SEARCH(",",L105)),""))),""),SEARCH(",",SUBSTITUTE(SUBSTITUTE(L105,LEFT(L105,SEARCH(",",L105)),""),LEFT(SUBSTITUTE(L105,LEFT(L105,SEARCH(",",L105)),""),SEARCH(",",SUBSTITUTE(L105,LEFT(L105,SEARCH(",",L105)),""))),""))),""))),LEFT(LEFT(SUBSTITUTE(SUBSTITUTE(SUBSTITUTE(L105,LEFT(L105,SEARCH(",",L105)),""),LEFT(SUBSTITUTE(L105,LEFT(L105,SEARCH(",",L105)),""),SEARCH(",",SUBSTITUTE(L105,LEFT(L105,SEARCH(",",L105)),""))),""),LEFT(SUBSTITUTE(SUBSTITUTE(L105,LEFT(L105,SEARCH(",",L105)),""),LEFT(SUBSTITUTE(L105,LEFT(L105,SEARCH(",",L105)),""),SEARCH(",",SUBSTITUTE(L105,LEFT(L105,SEARCH(",",L105)),""))),""),SEARCH(",",SUBSTITUTE(SUBSTITUTE(L105,LEFT(L105,SEARCH(",",L105)),""),LEFT(SUBSTITUTE(L105,LEFT(L105,SEARCH(",",L105)),""),SEARCH(",",SUBSTITUTE(L105,LEFT(L105,SEARCH(",",L105)),""))),""))),""),SEARCH(")",SUBSTITUTE(SUBSTITUTE(SUBSTITUTE(L105,LEFT(L105,SEARCH(",",L105)),""),LEFT(SUBSTITUTE(L105,LEFT(L105,SEARCH(",",L105)),""),SEARCH(",",SUBSTITUTE(L105,LEFT(L105,SEARCH(",",L105)),""))),""),LEFT(SUBSTITUTE(SUBSTITUTE(L105,LEFT(L105,SEARCH(",",L105)),""),LEFT(SUBSTITUTE(L105,LEFT(L105,SEARCH(",",L105)),""),SEARCH(",",SUBSTITUTE(L105,LEFT(L105,SEARCH(",",L105)),""))),""),SEARCH(",",SUBSTITUTE(SUBSTITUTE(L105,LEFT(L105,SEARCH(",",L105)),""),LEFT(SUBSTITUTE(L105,LEFT(L105,SEARCH(",",L105)),""),SEARCH(",",SUBSTITUTE(L105,LEFT(L105,SEARCH(",",L105)),""))),""))),""))),SEARCH("'",LEFT(SUBSTITUTE(SUBSTITUTE(SUBSTITUTE(L105,LEFT(L105,SEARCH(",",L105)),""),LEFT(SUBSTITUTE(L105,LEFT(L105,SEARCH(",",L105)),""),SEARCH(",",SUBSTITUTE(L105,LEFT(L105,SEARCH(",",L105)),""))),""),LEFT(SUBSTITUTE(SUBSTITUTE(L105,LEFT(L105,SEARCH(",",L105)),""),LEFT(SUBSTITUTE(L105,LEFT(L105,SEARCH(",",L105)),""),SEARCH(",",SUBSTITUTE(L105,LEFT(L105,SEARCH(",",L105)),""))),""),SEARCH(",",SUBSTITUTE(SUBSTITUTE(L105,LEFT(L105,SEARCH(",",L105)),""),LEFT(SUBSTITUTE(L105,LEFT(L105,SEARCH(",",L105)),""),SEARCH(",",SUBSTITUTE(L105,LEFT(L105,SEARCH(",",L105)),""))),""))),""),SEARCH(")",SUBSTITUTE(SUBSTITUTE(SUBSTITUTE(L105,LEFT(L105,SEARCH(",",L105)),""),LEFT(SUBSTITUTE(L105,LEFT(L105,SEARCH(",",L105)),""),SEARCH(",",SUBSTITUTE(L105,LEFT(L105,SEARCH(",",L105)),""))),""),LEFT(SUBSTITUTE(SUBSTITUTE(L105,LEFT(L105,SEARCH(",",L105)),""),LEFT(SUBSTITUTE(L105,LEFT(L105,SEARCH(",",L105)),""),SEARCH(",",SUBSTITUTE(L105,LEFT(L105,SEARCH(",",L105)),""))),""),SEARCH(",",SUBSTITUTE(SUBSTITUTE(L105,LEFT(L105,SEARCH(",",L105)),""),LEFT(SUBSTITUTE(L105,LEFT(L105,SEARCH(",",L105)),""),SEARCH(",",SUBSTITUTE(L105,LEFT(L105,SEARCH(",",L105)),""))),""))),""))))),""),")",""),VLOOKUP(L105,Breachs!B:D,3,FALSE))))</f>
        <v/>
      </c>
      <c r="R105" s="108" t="str">
        <f>IF(G105=5,IF(ISNUMBER(FIND(")",M105)),"20"&amp;SUBSTITUTE(SUBSTITUTE(LEFT(SUBSTITUTE(SUBSTITUTE(SUBSTITUTE(S105,LEFT(S105,SEARCH(",",S105)),""),LEFT(SUBSTITUTE(S105,LEFT(S105,SEARCH(",",S105)),""),SEARCH(",",SUBSTITUTE(S105,LEFT(S105,SEARCH(",",S105)),""))),""),LEFT(SUBSTITUTE(SUBSTITUTE(S105,LEFT(S105,SEARCH(",",S105)),""),LEFT(SUBSTITUTE(S105,LEFT(S105,SEARCH(",",S105)),""),SEARCH(",",SUBSTITUTE(S105,LEFT(S105,SEARCH(",",S105)),""))),""),SEARCH(",",SUBSTITUTE(SUBSTITUTE(S105,LEFT(S105,SEARCH(",",S105)),""),LEFT(SUBSTITUTE(S105,LEFT(S105,SEARCH(",",S105)),""),SEARCH(",",SUBSTITUTE(S105,LEFT(S105,SEARCH(",",S105)),""))),""))),""),SEARCH(")",SUBSTITUTE(SUBSTITUTE(SUBSTITUTE(S105,LEFT(S105,SEARCH(",",S105)),""),LEFT(SUBSTITUTE(S105,LEFT(S105,SEARCH(",",S105)),""),SEARCH(",",SUBSTITUTE(S105,LEFT(S105,SEARCH(",",S105)),""))),""),LEFT(SUBSTITUTE(SUBSTITUTE(S105,LEFT(S105,SEARCH(",",S105)),""),LEFT(SUBSTITUTE(S105,LEFT(S105,SEARCH(",",S105)),""),SEARCH(",",SUBSTITUTE(S105,LEFT(S105,SEARCH(",",S105)),""))),""),SEARCH(",",SUBSTITUTE(SUBSTITUTE(S105,LEFT(S105,SEARCH(",",S105)),""),LEFT(SUBSTITUTE(S105,LEFT(S105,SEARCH(",",S105)),""),SEARCH(",",SUBSTITUTE(S105,LEFT(S105,SEARCH(",",S105)),""))),""))),""))),LEFT(LEFT(SUBSTITUTE(SUBSTITUTE(SUBSTITUTE(S105,LEFT(S105,SEARCH(",",S105)),""),LEFT(SUBSTITUTE(S105,LEFT(S105,SEARCH(",",S105)),""),SEARCH(",",SUBSTITUTE(S105,LEFT(S105,SEARCH(",",S105)),""))),""),LEFT(SUBSTITUTE(SUBSTITUTE(S105,LEFT(S105,SEARCH(",",S105)),""),LEFT(SUBSTITUTE(S105,LEFT(S105,SEARCH(",",S105)),""),SEARCH(",",SUBSTITUTE(S105,LEFT(S105,SEARCH(",",S105)),""))),""),SEARCH(",",SUBSTITUTE(SUBSTITUTE(S105,LEFT(S105,SEARCH(",",S105)),""),LEFT(SUBSTITUTE(S105,LEFT(S105,SEARCH(",",S105)),""),SEARCH(",",SUBSTITUTE(S105,LEFT(S105,SEARCH(",",S105)),""))),""))),""),SEARCH(")",SUBSTITUTE(SUBSTITUTE(SUBSTITUTE(S105,LEFT(S105,SEARCH(",",S105)),""),LEFT(SUBSTITUTE(S105,LEFT(S105,SEARCH(",",S105)),""),SEARCH(",",SUBSTITUTE(S105,LEFT(S105,SEARCH(",",S105)),""))),""),LEFT(SUBSTITUTE(SUBSTITUTE(S105,LEFT(S105,SEARCH(",",S105)),""),LEFT(SUBSTITUTE(S105,LEFT(S105,SEARCH(",",S105)),""),SEARCH(",",SUBSTITUTE(S105,LEFT(S105,SEARCH(",",S105)),""))),""),SEARCH(",",SUBSTITUTE(SUBSTITUTE(S105,LEFT(S105,SEARCH(",",S105)),""),LEFT(SUBSTITUTE(S105,LEFT(S105,SEARCH(",",S105)),""),SEARCH(",",SUBSTITUTE(S105,LEFT(S105,SEARCH(",",S105)),""))),""))),""))),SEARCH("'",LEFT(SUBSTITUTE(SUBSTITUTE(SUBSTITUTE(S105,LEFT(S105,SEARCH(",",S105)),""),LEFT(SUBSTITUTE(S105,LEFT(S105,SEARCH(",",S105)),""),SEARCH(",",SUBSTITUTE(S105,LEFT(S105,SEARCH(",",S105)),""))),""),LEFT(SUBSTITUTE(SUBSTITUTE(S105,LEFT(S105,SEARCH(",",S105)),""),LEFT(SUBSTITUTE(S105,LEFT(S105,SEARCH(",",S105)),""),SEARCH(",",SUBSTITUTE(S105,LEFT(S105,SEARCH(",",S105)),""))),""),SEARCH(",",SUBSTITUTE(SUBSTITUTE(S105,LEFT(S105,SEARCH(",",S105)),""),LEFT(SUBSTITUTE(S105,LEFT(S105,SEARCH(",",S105)),""),SEARCH(",",SUBSTITUTE(S105,LEFT(S105,SEARCH(",",S105)),""))),""))),""),SEARCH(")",SUBSTITUTE(SUBSTITUTE(SUBSTITUTE(S105,LEFT(S105,SEARCH(",",S105)),""),LEFT(SUBSTITUTE(S105,LEFT(S105,SEARCH(",",S105)),""),SEARCH(",",SUBSTITUTE(S105,LEFT(S105,SEARCH(",",S105)),""))),""),LEFT(SUBSTITUTE(SUBSTITUTE(S105,LEFT(S105,SEARCH(",",S105)),""),LEFT(SUBSTITUTE(S105,LEFT(S105,SEARCH(",",S105)),""),SEARCH(",",SUBSTITUTE(S105,LEFT(S105,SEARCH(",",S105)),""))),""),SEARCH(",",SUBSTITUTE(SUBSTITUTE(S105,LEFT(S105,SEARCH(",",S105)),""),LEFT(SUBSTITUTE(S105,LEFT(S105,SEARCH(",",S105)),""),SEARCH(",",SUBSTITUTE(S105,LEFT(S105,SEARCH(",",S105)),""))),""))),""))))),""),")",""),VLOOKUP(M105,Breachs!B:D,3,FALSE)),"")</f>
        <v/>
      </c>
      <c r="S105" s="108" t="e">
        <f t="shared" si="32"/>
        <v>#VALUE!</v>
      </c>
      <c r="T105" s="108" t="str">
        <f>IF(F105="","",IF(ISNUMBER(FIND("'",I105)),VLOOKUP(SUBSTITUTE(RIGHT(LEFT(I105,SEARCH("'",I105)),5)," '",""),Breachs!P:Q,2,FALSE),VLOOKUP(I105,Breachs!B:D,2,FALSE)))</f>
        <v>Maio</v>
      </c>
      <c r="U105" s="108" t="str">
        <f>IF(G105&lt;2,"",IF(ISNUMBER(FIND("'",J105)),VLOOKUP(SUBSTITUTE(RIGHT(LEFT(J105,SEARCH("'",J105)),5)," '",""),Breachs!P:Q,2,FALSE),VLOOKUP(J105,Breachs!B:D,2,FALSE)))</f>
        <v>Dezembro</v>
      </c>
      <c r="V105" s="107" t="str">
        <f>IF(G105&lt;3,"",IF(ISNUMBER(FIND("'",K105)),VLOOKUP(SUBSTITUTE(RIGHT(LEFT(K105,SEARCH("'",K105)),5)," '",""),Breachs!P:Q,2,FALSE),VLOOKUP(K105,Breachs!B:D,2,FALSE)))</f>
        <v>Dezembro</v>
      </c>
      <c r="W105" s="107" t="str">
        <f>IF(G105&lt;4,"",IF(ISNUMBER(FIND("'",L105)),VLOOKUP(SUBSTITUTE(RIGHT(LEFT(L105,SEARCH("'",L105)),5)," '",""),Breachs!P:Q,2,FALSE),VLOOKUP(L105,Breachs!B:D,2,FALSE)))</f>
        <v/>
      </c>
      <c r="X105" s="107" t="str">
        <f>IF(G105&lt;5,"",IF(ISNUMBER(FIND("'",M105)),VLOOKUP(SUBSTITUTE(RIGHT(LEFT(M105,SEARCH("'",M105)),5)," '",""),Breachs!P:Q,2,FALSE),VLOOKUP(M105,Breachs!B:D,2,FALSE)))</f>
        <v/>
      </c>
      <c r="Y105" s="34" t="str">
        <f>IFERROR(VLOOKUP(B105,BGU!A:B,2),"")</f>
        <v>RICARDO ESTRAZULAS MAYER</v>
      </c>
      <c r="Z105" s="34" t="str">
        <f>TEXT(IFERROR(VLOOKUP(B105,BGU!A:C,3),""),"0000-000-000-0000")</f>
        <v>0040-000-000-0000</v>
      </c>
      <c r="AA105" s="34" t="str">
        <f t="shared" si="33"/>
        <v>0040</v>
      </c>
      <c r="AB105" s="34" t="str">
        <f>IFERROR(VLOOKUP(B105,BGU!A:F,6),"")</f>
        <v>00000</v>
      </c>
      <c r="AC105" s="34" t="str">
        <f>IFERROR(VLOOKUP(B105,BGU!A:G,7),"")</f>
        <v>SEM FUNCAO</v>
      </c>
      <c r="AD105" s="34" t="str">
        <f t="shared" si="34"/>
        <v>000</v>
      </c>
    </row>
    <row r="106" spans="1:30" ht="15" customHeight="1" x14ac:dyDescent="0.25">
      <c r="A106" s="33" t="s">
        <v>333</v>
      </c>
      <c r="B106" s="34" t="s">
        <v>233</v>
      </c>
      <c r="C106" s="33" t="s">
        <v>47</v>
      </c>
      <c r="D106" s="34"/>
      <c r="E106" s="34" t="s">
        <v>322</v>
      </c>
      <c r="F106" s="33" t="s">
        <v>3</v>
      </c>
      <c r="G106" s="31">
        <f t="shared" si="28"/>
        <v>1</v>
      </c>
      <c r="H106" s="31" t="b">
        <f t="shared" si="25"/>
        <v>0</v>
      </c>
      <c r="I106" s="105" t="str">
        <f t="shared" si="26"/>
        <v>LinkedIn</v>
      </c>
      <c r="J106" s="105" t="str">
        <f t="shared" si="35"/>
        <v/>
      </c>
      <c r="K106" s="106" t="str">
        <f t="shared" si="29"/>
        <v/>
      </c>
      <c r="L106" s="106" t="str">
        <f t="shared" si="30"/>
        <v/>
      </c>
      <c r="M106" s="105" t="str">
        <f t="shared" si="31"/>
        <v/>
      </c>
      <c r="N106" s="107">
        <f>IF(F106="","",IF(ISNUMBER(FIND(")",I106)),"20"&amp;SUBSTITUTE(RIGHT(SUBSTITUTE(LEFT(F106,SEARCH(")",F106)),LEFT(LEFT(F106,SEARCH(")",F106)),SEARCH("(",LEFT(F106,SEARCH(")",F106)))),""),3),")",""),VLOOKUP(I106,Breachs!B:D,3,FALSE)))</f>
        <v>2016</v>
      </c>
      <c r="O106" s="108" t="str">
        <f>IF(G106&lt;2,"",IF(G106&gt;2,IF(ISNUMBER(FIND(")",J106)),"20"&amp;SUBSTITUTE(SUBSTITUTE(LEFT(LEFT(SUBSTITUTE(F106,LEFT(F106,SEARCH(",",F106)),""),SEARCH(",",SUBSTITUTE(F106,LEFT(F106,SEARCH(",",F106)),""))),SEARCH(")",LEFT(SUBSTITUTE(F106,LEFT(F106,SEARCH(",",F106)),""),SEARCH(",",SUBSTITUTE(F106,LEFT(F106,SEARCH(",",F106)),""))))),LEFT(LEFT(LEFT(SUBSTITUTE(F106,LEFT(F106,SEARCH(",",F106)),""),SEARCH(",",SUBSTITUTE(F106,LEFT(F106,SEARCH(",",F106)),""))),SEARCH(")",LEFT(SUBSTITUTE(F106,LEFT(F106,SEARCH(",",F106)),""),SEARCH(",",SUBSTITUTE(F106,LEFT(F106,SEARCH(",",F106)),""))))),SEARCH("'",LEFT(LEFT(SUBSTITUTE(F106,LEFT(F106,SEARCH(",",F106)),""),SEARCH(",",SUBSTITUTE(F106,LEFT(F106,SEARCH(",",F106)),""))),SEARCH(")",LEFT(SUBSTITUTE(F106,LEFT(F106,SEARCH(",",F106)),""),SEARCH(",",SUBSTITUTE(F106,LEFT(F106,SEARCH(",",F106)),""))))))),""),")",""),VLOOKUP(J106,Breachs!B:D,3,FALSE)),IF(ISNUMBER(FIND(")",J106)),"20"&amp;SUBSTITUTE(LEFT(SUBSTITUTE(SUBSTITUTE(F106,LEFT(F106,SEARCH(",",F106)),""),LEFT(SUBSTITUTE(F106,LEFT(F106,SEARCH(",",F106)),""),SEARCH("'",SUBSTITUTE(F106,LEFT(F106,SEARCH(",",F106)),""))),""),SEARCH(")",SUBSTITUTE(SUBSTITUTE(F106,LEFT(F106,SEARCH(",",F106)),""),LEFT(SUBSTITUTE(F106,LEFT(F106,SEARCH(",",F106)),""),SEARCH("'",SUBSTITUTE(F106,LEFT(F106,SEARCH(",",F106)),""))),""))),")",""),VLOOKUP(J106,Breachs!B:D,3,FALSE))))</f>
        <v/>
      </c>
      <c r="P106" s="108" t="str">
        <f>IF(G106&lt;3,"",IF(G106&gt;3,IF(ISNUMBER(FIND(")",K106)),"20"&amp;SUBSTITUTE(SUBSTITUTE(LEFT(LEFT(SUBSTITUTE(SUBSTITUTE(F106,LEFT(F106,SEARCH(",",F106)),""),LEFT(SUBSTITUTE(F106,LEFT(F106,SEARCH(",",F106)),""),SEARCH(",",SUBSTITUTE(F106,LEFT(F106,SEARCH(",",F106)),""))),""),SEARCH(",",SUBSTITUTE(SUBSTITUTE(F106,LEFT(F106,SEARCH(",",F106)),""),LEFT(SUBSTITUTE(F106,LEFT(F106,SEARCH(",",F106)),""),SEARCH(",",SUBSTITUTE(F106,LEFT(F106,SEARCH(",",F106)),""))),""))),SEARCH(")",LEFT(SUBSTITUTE(SUBSTITUTE(F106,LEFT(F106,SEARCH(",",F106)),""),LEFT(SUBSTITUTE(F106,LEFT(F106,SEARCH(",",F106)),""),SEARCH(",",SUBSTITUTE(F106,LEFT(F106,SEARCH(",",F106)),""))),""),SEARCH(",",SUBSTITUTE(SUBSTITUTE(F106,LEFT(F106,SEARCH(",",F106)),""),LEFT(SUBSTITUTE(F106,LEFT(F106,SEARCH(",",F106)),""),SEARCH(",",SUBSTITUTE(F106,LEFT(F106,SEARCH(",",F106)),""))),""))))),LEFT(LEFT(LEFT(SUBSTITUTE(SUBSTITUTE(F106,LEFT(F106,SEARCH(",",F106)),""),LEFT(SUBSTITUTE(F106,LEFT(F106,SEARCH(",",F106)),""),SEARCH(",",SUBSTITUTE(F106,LEFT(F106,SEARCH(",",F106)),""))),""),SEARCH(",",SUBSTITUTE(SUBSTITUTE(F106,LEFT(F106,SEARCH(",",F106)),""),LEFT(SUBSTITUTE(F106,LEFT(F106,SEARCH(",",F106)),""),SEARCH(",",SUBSTITUTE(F106,LEFT(F106,SEARCH(",",F106)),""))),""))),SEARCH(")",LEFT(SUBSTITUTE(SUBSTITUTE(F106,LEFT(F106,SEARCH(",",F106)),""),LEFT(SUBSTITUTE(F106,LEFT(F106,SEARCH(",",F106)),""),SEARCH(",",SUBSTITUTE(F106,LEFT(F106,SEARCH(",",F106)),""))),""),SEARCH(",",SUBSTITUTE(SUBSTITUTE(F106,LEFT(F106,SEARCH(",",F106)),""),LEFT(SUBSTITUTE(F106,LEFT(F106,SEARCH(",",F106)),""),SEARCH(",",SUBSTITUTE(F106,LEFT(F106,SEARCH(",",F106)),""))),""))))),SEARCH("'",LEFT(LEFT(SUBSTITUTE(SUBSTITUTE(F106,LEFT(F106,SEARCH(",",F106)),""),LEFT(SUBSTITUTE(F106,LEFT(F106,SEARCH(",",F106)),""),SEARCH(",",SUBSTITUTE(F106,LEFT(F106,SEARCH(",",F106)),""))),""),SEARCH(",",SUBSTITUTE(SUBSTITUTE(F106,LEFT(F106,SEARCH(",",F106)),""),LEFT(SUBSTITUTE(F106,LEFT(F106,SEARCH(",",F106)),""),SEARCH(",",SUBSTITUTE(F106,LEFT(F106,SEARCH(",",F106)),""))),""))),SEARCH(")",LEFT(SUBSTITUTE(SUBSTITUTE(F106,LEFT(F106,SEARCH(",",F106)),""),LEFT(SUBSTITUTE(F106,LEFT(F106,SEARCH(",",F106)),""),SEARCH(",",SUBSTITUTE(F106,LEFT(F106,SEARCH(",",F106)),""))),""),SEARCH(",",SUBSTITUTE(SUBSTITUTE(F106,LEFT(F106,SEARCH(",",F106)),""),LEFT(SUBSTITUTE(F106,LEFT(F106,SEARCH(",",F106)),""),SEARCH(",",SUBSTITUTE(F106,LEFT(F106,SEARCH(",",F106)),""))),""))))))),""),")",""),VLOOKUP(K106,Breachs!B:D,3,FALSE)),IF(ISNUMBER(FIND(")",K106)),"20"&amp;SUBSTITUTE(SUBSTITUTE(LEFT(SUBSTITUTE(SUBSTITUTE(F106,LEFT(F106,SEARCH(",",F106)),""),LEFT(SUBSTITUTE(F106,LEFT(F106,SEARCH(",",F106)),""),SEARCH(",",SUBSTITUTE(F106,LEFT(F106,SEARCH(",",F106)),""))),""),SEARCH(")",SUBSTITUTE(SUBSTITUTE(F106,LEFT(F106,SEARCH(",",F106)),""),LEFT(SUBSTITUTE(F106,LEFT(F106,SEARCH(",",F106)),""),SEARCH(",",SUBSTITUTE(F106,LEFT(F106,SEARCH(",",F106)),""))),""))),LEFT(LEFT(SUBSTITUTE(SUBSTITUTE(F106,LEFT(F106,SEARCH(",",F106)),""),LEFT(SUBSTITUTE(F106,LEFT(F106,SEARCH(",",F106)),""),SEARCH(",",SUBSTITUTE(F106,LEFT(F106,SEARCH(",",F106)),""))),""),SEARCH(")",SUBSTITUTE(SUBSTITUTE(F106,LEFT(F106,SEARCH(",",F106)),""),LEFT(SUBSTITUTE(F106,LEFT(F106,SEARCH(",",F106)),""),SEARCH(",",SUBSTITUTE(F106,LEFT(F106,SEARCH(",",F106)),""))),""))),SEARCH("'",LEFT(SUBSTITUTE(SUBSTITUTE(F106,LEFT(F106,SEARCH(",",F106)),""),LEFT(SUBSTITUTE(F106,LEFT(F106,SEARCH(",",F106)),""),SEARCH(",",SUBSTITUTE(F106,LEFT(F106,SEARCH(",",F106)),""))),""),SEARCH(")",SUBSTITUTE(SUBSTITUTE(F106,LEFT(F106,SEARCH(",",F106)),""),LEFT(SUBSTITUTE(F106,LEFT(F106,SEARCH(",",F106)),""),SEARCH(",",SUBSTITUTE(F106,LEFT(F106,SEARCH(",",F106)),""))),""))))),""),")",""),VLOOKUP(K106,Breachs!B:D,3,FALSE))))</f>
        <v/>
      </c>
      <c r="Q106" s="108" t="str">
        <f>IF(G106&lt;4,"",IF(G106&gt;4,IF(ISNUMBER(FIND(")",L106)),"20"&amp;SUBSTITUTE(SUBSTITUTE(LEFT(SUBSTITUTE(SUBSTITUTE(SUBSTITUTE(L106,LEFT(L106,SEARCH(",",L106)),""),LEFT(SUBSTITUTE(L106,LEFT(L106,SEARCH(",",L106)),""),SEARCH(",",SUBSTITUTE(L106,LEFT(L106,SEARCH(",",L106)),""))),""),LEFT(SUBSTITUTE(SUBSTITUTE(L106,LEFT(L106,SEARCH(",",L106)),""),LEFT(SUBSTITUTE(L106,LEFT(L106,SEARCH(",",L106)),""),SEARCH(",",SUBSTITUTE(L106,LEFT(L106,SEARCH(",",L106)),""))),""),SEARCH(",",SUBSTITUTE(SUBSTITUTE(L106,LEFT(L106,SEARCH(",",L106)),""),LEFT(SUBSTITUTE(L106,LEFT(L106,SEARCH(",",L106)),""),SEARCH(",",SUBSTITUTE(L106,LEFT(L106,SEARCH(",",L106)),""))),""))),""),SEARCH(")",SUBSTITUTE(SUBSTITUTE(SUBSTITUTE(L106,LEFT(L106,SEARCH(",",L106)),""),LEFT(SUBSTITUTE(L106,LEFT(L106,SEARCH(",",L106)),""),SEARCH(",",SUBSTITUTE(L106,LEFT(L106,SEARCH(",",L106)),""))),""),LEFT(SUBSTITUTE(SUBSTITUTE(L106,LEFT(L106,SEARCH(",",L106)),""),LEFT(SUBSTITUTE(L106,LEFT(L106,SEARCH(",",L106)),""),SEARCH(",",SUBSTITUTE(L106,LEFT(L106,SEARCH(",",L106)),""))),""),SEARCH(",",SUBSTITUTE(SUBSTITUTE(L106,LEFT(L106,SEARCH(",",L106)),""),LEFT(SUBSTITUTE(L106,LEFT(L106,SEARCH(",",L106)),""),SEARCH(",",SUBSTITUTE(L106,LEFT(L106,SEARCH(",",L106)),""))),""))),""))),LEFT(LEFT(SUBSTITUTE(SUBSTITUTE(SUBSTITUTE(L106,LEFT(L106,SEARCH(",",L106)),""),LEFT(SUBSTITUTE(L106,LEFT(L106,SEARCH(",",L106)),""),SEARCH(",",SUBSTITUTE(L106,LEFT(L106,SEARCH(",",L106)),""))),""),LEFT(SUBSTITUTE(SUBSTITUTE(L106,LEFT(L106,SEARCH(",",L106)),""),LEFT(SUBSTITUTE(L106,LEFT(L106,SEARCH(",",L106)),""),SEARCH(",",SUBSTITUTE(L106,LEFT(L106,SEARCH(",",L106)),""))),""),SEARCH(",",SUBSTITUTE(SUBSTITUTE(L106,LEFT(L106,SEARCH(",",L106)),""),LEFT(SUBSTITUTE(L106,LEFT(L106,SEARCH(",",L106)),""),SEARCH(",",SUBSTITUTE(L106,LEFT(L106,SEARCH(",",L106)),""))),""))),""),SEARCH(")",SUBSTITUTE(SUBSTITUTE(SUBSTITUTE(L106,LEFT(L106,SEARCH(",",L106)),""),LEFT(SUBSTITUTE(L106,LEFT(L106,SEARCH(",",L106)),""),SEARCH(",",SUBSTITUTE(L106,LEFT(L106,SEARCH(",",L106)),""))),""),LEFT(SUBSTITUTE(SUBSTITUTE(L106,LEFT(L106,SEARCH(",",L106)),""),LEFT(SUBSTITUTE(L106,LEFT(L106,SEARCH(",",L106)),""),SEARCH(",",SUBSTITUTE(L106,LEFT(L106,SEARCH(",",L106)),""))),""),SEARCH(",",SUBSTITUTE(SUBSTITUTE(L106,LEFT(L106,SEARCH(",",L106)),""),LEFT(SUBSTITUTE(L106,LEFT(L106,SEARCH(",",L106)),""),SEARCH(",",SUBSTITUTE(L106,LEFT(L106,SEARCH(",",L106)),""))),""))),""))),SEARCH("'",LEFT(SUBSTITUTE(SUBSTITUTE(SUBSTITUTE(L106,LEFT(L106,SEARCH(",",L106)),""),LEFT(SUBSTITUTE(L106,LEFT(L106,SEARCH(",",L106)),""),SEARCH(",",SUBSTITUTE(L106,LEFT(L106,SEARCH(",",L106)),""))),""),LEFT(SUBSTITUTE(SUBSTITUTE(L106,LEFT(L106,SEARCH(",",L106)),""),LEFT(SUBSTITUTE(L106,LEFT(L106,SEARCH(",",L106)),""),SEARCH(",",SUBSTITUTE(L106,LEFT(L106,SEARCH(",",L106)),""))),""),SEARCH(",",SUBSTITUTE(SUBSTITUTE(L106,LEFT(L106,SEARCH(",",L106)),""),LEFT(SUBSTITUTE(L106,LEFT(L106,SEARCH(",",L106)),""),SEARCH(",",SUBSTITUTE(L106,LEFT(L106,SEARCH(",",L106)),""))),""))),""),SEARCH(")",SUBSTITUTE(SUBSTITUTE(SUBSTITUTE(L106,LEFT(L106,SEARCH(",",L106)),""),LEFT(SUBSTITUTE(L106,LEFT(L106,SEARCH(",",L106)),""),SEARCH(",",SUBSTITUTE(L106,LEFT(L106,SEARCH(",",L106)),""))),""),LEFT(SUBSTITUTE(SUBSTITUTE(L106,LEFT(L106,SEARCH(",",L106)),""),LEFT(SUBSTITUTE(L106,LEFT(L106,SEARCH(",",L106)),""),SEARCH(",",SUBSTITUTE(L106,LEFT(L106,SEARCH(",",L106)),""))),""),SEARCH(",",SUBSTITUTE(SUBSTITUTE(L106,LEFT(L106,SEARCH(",",L106)),""),LEFT(SUBSTITUTE(L106,LEFT(L106,SEARCH(",",L106)),""),SEARCH(",",SUBSTITUTE(L106,LEFT(L106,SEARCH(",",L106)),""))),""))),""))))),""),")",""),VLOOKUP(L106,Breachs!B:D,3,FALSE)),IF(ISNUMBER(FIND(")",L106)),"20"&amp;SUBSTITUTE(SUBSTITUTE(LEFT(SUBSTITUTE(SUBSTITUTE(SUBSTITUTE(L106,LEFT(L106,SEARCH(",",L106)),""),LEFT(SUBSTITUTE(L106,LEFT(L106,SEARCH(",",L106)),""),SEARCH(",",SUBSTITUTE(L106,LEFT(L106,SEARCH(",",L106)),""))),""),LEFT(SUBSTITUTE(SUBSTITUTE(L106,LEFT(L106,SEARCH(",",L106)),""),LEFT(SUBSTITUTE(L106,LEFT(L106,SEARCH(",",L106)),""),SEARCH(",",SUBSTITUTE(L106,LEFT(L106,SEARCH(",",L106)),""))),""),SEARCH(",",SUBSTITUTE(SUBSTITUTE(L106,LEFT(L106,SEARCH(",",L106)),""),LEFT(SUBSTITUTE(L106,LEFT(L106,SEARCH(",",L106)),""),SEARCH(",",SUBSTITUTE(L106,LEFT(L106,SEARCH(",",L106)),""))),""))),""),SEARCH(")",SUBSTITUTE(SUBSTITUTE(SUBSTITUTE(L106,LEFT(L106,SEARCH(",",L106)),""),LEFT(SUBSTITUTE(L106,LEFT(L106,SEARCH(",",L106)),""),SEARCH(",",SUBSTITUTE(L106,LEFT(L106,SEARCH(",",L106)),""))),""),LEFT(SUBSTITUTE(SUBSTITUTE(L106,LEFT(L106,SEARCH(",",L106)),""),LEFT(SUBSTITUTE(L106,LEFT(L106,SEARCH(",",L106)),""),SEARCH(",",SUBSTITUTE(L106,LEFT(L106,SEARCH(",",L106)),""))),""),SEARCH(",",SUBSTITUTE(SUBSTITUTE(L106,LEFT(L106,SEARCH(",",L106)),""),LEFT(SUBSTITUTE(L106,LEFT(L106,SEARCH(",",L106)),""),SEARCH(",",SUBSTITUTE(L106,LEFT(L106,SEARCH(",",L106)),""))),""))),""))),LEFT(LEFT(SUBSTITUTE(SUBSTITUTE(SUBSTITUTE(L106,LEFT(L106,SEARCH(",",L106)),""),LEFT(SUBSTITUTE(L106,LEFT(L106,SEARCH(",",L106)),""),SEARCH(",",SUBSTITUTE(L106,LEFT(L106,SEARCH(",",L106)),""))),""),LEFT(SUBSTITUTE(SUBSTITUTE(L106,LEFT(L106,SEARCH(",",L106)),""),LEFT(SUBSTITUTE(L106,LEFT(L106,SEARCH(",",L106)),""),SEARCH(",",SUBSTITUTE(L106,LEFT(L106,SEARCH(",",L106)),""))),""),SEARCH(",",SUBSTITUTE(SUBSTITUTE(L106,LEFT(L106,SEARCH(",",L106)),""),LEFT(SUBSTITUTE(L106,LEFT(L106,SEARCH(",",L106)),""),SEARCH(",",SUBSTITUTE(L106,LEFT(L106,SEARCH(",",L106)),""))),""))),""),SEARCH(")",SUBSTITUTE(SUBSTITUTE(SUBSTITUTE(L106,LEFT(L106,SEARCH(",",L106)),""),LEFT(SUBSTITUTE(L106,LEFT(L106,SEARCH(",",L106)),""),SEARCH(",",SUBSTITUTE(L106,LEFT(L106,SEARCH(",",L106)),""))),""),LEFT(SUBSTITUTE(SUBSTITUTE(L106,LEFT(L106,SEARCH(",",L106)),""),LEFT(SUBSTITUTE(L106,LEFT(L106,SEARCH(",",L106)),""),SEARCH(",",SUBSTITUTE(L106,LEFT(L106,SEARCH(",",L106)),""))),""),SEARCH(",",SUBSTITUTE(SUBSTITUTE(L106,LEFT(L106,SEARCH(",",L106)),""),LEFT(SUBSTITUTE(L106,LEFT(L106,SEARCH(",",L106)),""),SEARCH(",",SUBSTITUTE(L106,LEFT(L106,SEARCH(",",L106)),""))),""))),""))),SEARCH("'",LEFT(SUBSTITUTE(SUBSTITUTE(SUBSTITUTE(L106,LEFT(L106,SEARCH(",",L106)),""),LEFT(SUBSTITUTE(L106,LEFT(L106,SEARCH(",",L106)),""),SEARCH(",",SUBSTITUTE(L106,LEFT(L106,SEARCH(",",L106)),""))),""),LEFT(SUBSTITUTE(SUBSTITUTE(L106,LEFT(L106,SEARCH(",",L106)),""),LEFT(SUBSTITUTE(L106,LEFT(L106,SEARCH(",",L106)),""),SEARCH(",",SUBSTITUTE(L106,LEFT(L106,SEARCH(",",L106)),""))),""),SEARCH(",",SUBSTITUTE(SUBSTITUTE(L106,LEFT(L106,SEARCH(",",L106)),""),LEFT(SUBSTITUTE(L106,LEFT(L106,SEARCH(",",L106)),""),SEARCH(",",SUBSTITUTE(L106,LEFT(L106,SEARCH(",",L106)),""))),""))),""),SEARCH(")",SUBSTITUTE(SUBSTITUTE(SUBSTITUTE(L106,LEFT(L106,SEARCH(",",L106)),""),LEFT(SUBSTITUTE(L106,LEFT(L106,SEARCH(",",L106)),""),SEARCH(",",SUBSTITUTE(L106,LEFT(L106,SEARCH(",",L106)),""))),""),LEFT(SUBSTITUTE(SUBSTITUTE(L106,LEFT(L106,SEARCH(",",L106)),""),LEFT(SUBSTITUTE(L106,LEFT(L106,SEARCH(",",L106)),""),SEARCH(",",SUBSTITUTE(L106,LEFT(L106,SEARCH(",",L106)),""))),""),SEARCH(",",SUBSTITUTE(SUBSTITUTE(L106,LEFT(L106,SEARCH(",",L106)),""),LEFT(SUBSTITUTE(L106,LEFT(L106,SEARCH(",",L106)),""),SEARCH(",",SUBSTITUTE(L106,LEFT(L106,SEARCH(",",L106)),""))),""))),""))))),""),")",""),VLOOKUP(L106,Breachs!B:D,3,FALSE))))</f>
        <v/>
      </c>
      <c r="R106" s="108" t="str">
        <f>IF(G106=5,IF(ISNUMBER(FIND(")",M106)),"20"&amp;SUBSTITUTE(SUBSTITUTE(LEFT(SUBSTITUTE(SUBSTITUTE(SUBSTITUTE(S106,LEFT(S106,SEARCH(",",S106)),""),LEFT(SUBSTITUTE(S106,LEFT(S106,SEARCH(",",S106)),""),SEARCH(",",SUBSTITUTE(S106,LEFT(S106,SEARCH(",",S106)),""))),""),LEFT(SUBSTITUTE(SUBSTITUTE(S106,LEFT(S106,SEARCH(",",S106)),""),LEFT(SUBSTITUTE(S106,LEFT(S106,SEARCH(",",S106)),""),SEARCH(",",SUBSTITUTE(S106,LEFT(S106,SEARCH(",",S106)),""))),""),SEARCH(",",SUBSTITUTE(SUBSTITUTE(S106,LEFT(S106,SEARCH(",",S106)),""),LEFT(SUBSTITUTE(S106,LEFT(S106,SEARCH(",",S106)),""),SEARCH(",",SUBSTITUTE(S106,LEFT(S106,SEARCH(",",S106)),""))),""))),""),SEARCH(")",SUBSTITUTE(SUBSTITUTE(SUBSTITUTE(S106,LEFT(S106,SEARCH(",",S106)),""),LEFT(SUBSTITUTE(S106,LEFT(S106,SEARCH(",",S106)),""),SEARCH(",",SUBSTITUTE(S106,LEFT(S106,SEARCH(",",S106)),""))),""),LEFT(SUBSTITUTE(SUBSTITUTE(S106,LEFT(S106,SEARCH(",",S106)),""),LEFT(SUBSTITUTE(S106,LEFT(S106,SEARCH(",",S106)),""),SEARCH(",",SUBSTITUTE(S106,LEFT(S106,SEARCH(",",S106)),""))),""),SEARCH(",",SUBSTITUTE(SUBSTITUTE(S106,LEFT(S106,SEARCH(",",S106)),""),LEFT(SUBSTITUTE(S106,LEFT(S106,SEARCH(",",S106)),""),SEARCH(",",SUBSTITUTE(S106,LEFT(S106,SEARCH(",",S106)),""))),""))),""))),LEFT(LEFT(SUBSTITUTE(SUBSTITUTE(SUBSTITUTE(S106,LEFT(S106,SEARCH(",",S106)),""),LEFT(SUBSTITUTE(S106,LEFT(S106,SEARCH(",",S106)),""),SEARCH(",",SUBSTITUTE(S106,LEFT(S106,SEARCH(",",S106)),""))),""),LEFT(SUBSTITUTE(SUBSTITUTE(S106,LEFT(S106,SEARCH(",",S106)),""),LEFT(SUBSTITUTE(S106,LEFT(S106,SEARCH(",",S106)),""),SEARCH(",",SUBSTITUTE(S106,LEFT(S106,SEARCH(",",S106)),""))),""),SEARCH(",",SUBSTITUTE(SUBSTITUTE(S106,LEFT(S106,SEARCH(",",S106)),""),LEFT(SUBSTITUTE(S106,LEFT(S106,SEARCH(",",S106)),""),SEARCH(",",SUBSTITUTE(S106,LEFT(S106,SEARCH(",",S106)),""))),""))),""),SEARCH(")",SUBSTITUTE(SUBSTITUTE(SUBSTITUTE(S106,LEFT(S106,SEARCH(",",S106)),""),LEFT(SUBSTITUTE(S106,LEFT(S106,SEARCH(",",S106)),""),SEARCH(",",SUBSTITUTE(S106,LEFT(S106,SEARCH(",",S106)),""))),""),LEFT(SUBSTITUTE(SUBSTITUTE(S106,LEFT(S106,SEARCH(",",S106)),""),LEFT(SUBSTITUTE(S106,LEFT(S106,SEARCH(",",S106)),""),SEARCH(",",SUBSTITUTE(S106,LEFT(S106,SEARCH(",",S106)),""))),""),SEARCH(",",SUBSTITUTE(SUBSTITUTE(S106,LEFT(S106,SEARCH(",",S106)),""),LEFT(SUBSTITUTE(S106,LEFT(S106,SEARCH(",",S106)),""),SEARCH(",",SUBSTITUTE(S106,LEFT(S106,SEARCH(",",S106)),""))),""))),""))),SEARCH("'",LEFT(SUBSTITUTE(SUBSTITUTE(SUBSTITUTE(S106,LEFT(S106,SEARCH(",",S106)),""),LEFT(SUBSTITUTE(S106,LEFT(S106,SEARCH(",",S106)),""),SEARCH(",",SUBSTITUTE(S106,LEFT(S106,SEARCH(",",S106)),""))),""),LEFT(SUBSTITUTE(SUBSTITUTE(S106,LEFT(S106,SEARCH(",",S106)),""),LEFT(SUBSTITUTE(S106,LEFT(S106,SEARCH(",",S106)),""),SEARCH(",",SUBSTITUTE(S106,LEFT(S106,SEARCH(",",S106)),""))),""),SEARCH(",",SUBSTITUTE(SUBSTITUTE(S106,LEFT(S106,SEARCH(",",S106)),""),LEFT(SUBSTITUTE(S106,LEFT(S106,SEARCH(",",S106)),""),SEARCH(",",SUBSTITUTE(S106,LEFT(S106,SEARCH(",",S106)),""))),""))),""),SEARCH(")",SUBSTITUTE(SUBSTITUTE(SUBSTITUTE(S106,LEFT(S106,SEARCH(",",S106)),""),LEFT(SUBSTITUTE(S106,LEFT(S106,SEARCH(",",S106)),""),SEARCH(",",SUBSTITUTE(S106,LEFT(S106,SEARCH(",",S106)),""))),""),LEFT(SUBSTITUTE(SUBSTITUTE(S106,LEFT(S106,SEARCH(",",S106)),""),LEFT(SUBSTITUTE(S106,LEFT(S106,SEARCH(",",S106)),""),SEARCH(",",SUBSTITUTE(S106,LEFT(S106,SEARCH(",",S106)),""))),""),SEARCH(",",SUBSTITUTE(SUBSTITUTE(S106,LEFT(S106,SEARCH(",",S106)),""),LEFT(SUBSTITUTE(S106,LEFT(S106,SEARCH(",",S106)),""),SEARCH(",",SUBSTITUTE(S106,LEFT(S106,SEARCH(",",S106)),""))),""))),""))))),""),")",""),VLOOKUP(M106,Breachs!B:D,3,FALSE)),"")</f>
        <v/>
      </c>
      <c r="S106" s="108" t="e">
        <f t="shared" si="32"/>
        <v>#VALUE!</v>
      </c>
      <c r="T106" s="108" t="str">
        <f>IF(F106="","",IF(ISNUMBER(FIND("'",I106)),VLOOKUP(SUBSTITUTE(RIGHT(LEFT(I106,SEARCH("'",I106)),5)," '",""),Breachs!P:Q,2,FALSE),VLOOKUP(I106,Breachs!B:D,2,FALSE)))</f>
        <v>Maio</v>
      </c>
      <c r="U106" s="108" t="str">
        <f>IF(G106&lt;2,"",IF(ISNUMBER(FIND("'",J106)),VLOOKUP(SUBSTITUTE(RIGHT(LEFT(J106,SEARCH("'",J106)),5)," '",""),Breachs!P:Q,2,FALSE),VLOOKUP(J106,Breachs!B:D,2,FALSE)))</f>
        <v/>
      </c>
      <c r="V106" s="107" t="str">
        <f>IF(G106&lt;3,"",IF(ISNUMBER(FIND("'",K106)),VLOOKUP(SUBSTITUTE(RIGHT(LEFT(K106,SEARCH("'",K106)),5)," '",""),Breachs!P:Q,2,FALSE),VLOOKUP(K106,Breachs!B:D,2,FALSE)))</f>
        <v/>
      </c>
      <c r="W106" s="107" t="str">
        <f>IF(G106&lt;4,"",IF(ISNUMBER(FIND("'",L106)),VLOOKUP(SUBSTITUTE(RIGHT(LEFT(L106,SEARCH("'",L106)),5)," '",""),Breachs!P:Q,2,FALSE),VLOOKUP(L106,Breachs!B:D,2,FALSE)))</f>
        <v/>
      </c>
      <c r="X106" s="107" t="str">
        <f>IF(G106&lt;5,"",IF(ISNUMBER(FIND("'",M106)),VLOOKUP(SUBSTITUTE(RIGHT(LEFT(M106,SEARCH("'",M106)),5)," '",""),Breachs!P:Q,2,FALSE),VLOOKUP(M106,Breachs!B:D,2,FALSE)))</f>
        <v/>
      </c>
      <c r="Y106" s="34" t="str">
        <f>IFERROR(VLOOKUP(B106,BGU!A:B,2),"")</f>
        <v>FLAVIO JOSE FLORENCIO TABOSA</v>
      </c>
      <c r="Z106" s="34" t="str">
        <f>TEXT(IFERROR(VLOOKUP(B106,BGU!A:C,3),""),"0000-000-000-0000")</f>
        <v>0416-000-000-0000</v>
      </c>
      <c r="AA106" s="34" t="str">
        <f t="shared" si="33"/>
        <v>0416</v>
      </c>
      <c r="AB106" s="34" t="str">
        <f>IFERROR(VLOOKUP(B106,BGU!A:F,6),"")</f>
        <v>00000</v>
      </c>
      <c r="AC106" s="34" t="str">
        <f>IFERROR(VLOOKUP(B106,BGU!A:G,7),"")</f>
        <v>SEM FUNCAO</v>
      </c>
      <c r="AD106" s="34" t="str">
        <f t="shared" si="34"/>
        <v>000</v>
      </c>
    </row>
    <row r="107" spans="1:30" ht="15" customHeight="1" x14ac:dyDescent="0.25">
      <c r="A107" s="33" t="s">
        <v>333</v>
      </c>
      <c r="B107" s="34" t="s">
        <v>199</v>
      </c>
      <c r="C107" s="33" t="s">
        <v>7</v>
      </c>
      <c r="D107" s="34"/>
      <c r="E107" s="34" t="s">
        <v>322</v>
      </c>
      <c r="F107" s="33" t="s">
        <v>3</v>
      </c>
      <c r="G107" s="31">
        <f t="shared" si="28"/>
        <v>1</v>
      </c>
      <c r="H107" s="31" t="b">
        <f t="shared" si="25"/>
        <v>0</v>
      </c>
      <c r="I107" s="105" t="str">
        <f t="shared" si="26"/>
        <v>LinkedIn</v>
      </c>
      <c r="J107" s="105" t="str">
        <f t="shared" si="35"/>
        <v/>
      </c>
      <c r="K107" s="106" t="str">
        <f t="shared" si="29"/>
        <v/>
      </c>
      <c r="L107" s="106" t="str">
        <f t="shared" si="30"/>
        <v/>
      </c>
      <c r="M107" s="105" t="str">
        <f t="shared" si="31"/>
        <v/>
      </c>
      <c r="N107" s="107">
        <f>IF(F107="","",IF(ISNUMBER(FIND(")",I107)),"20"&amp;SUBSTITUTE(RIGHT(SUBSTITUTE(LEFT(F107,SEARCH(")",F107)),LEFT(LEFT(F107,SEARCH(")",F107)),SEARCH("(",LEFT(F107,SEARCH(")",F107)))),""),3),")",""),VLOOKUP(I107,Breachs!B:D,3,FALSE)))</f>
        <v>2016</v>
      </c>
      <c r="O107" s="108" t="str">
        <f>IF(G107&lt;2,"",IF(G107&gt;2,IF(ISNUMBER(FIND(")",J107)),"20"&amp;SUBSTITUTE(SUBSTITUTE(LEFT(LEFT(SUBSTITUTE(F107,LEFT(F107,SEARCH(",",F107)),""),SEARCH(",",SUBSTITUTE(F107,LEFT(F107,SEARCH(",",F107)),""))),SEARCH(")",LEFT(SUBSTITUTE(F107,LEFT(F107,SEARCH(",",F107)),""),SEARCH(",",SUBSTITUTE(F107,LEFT(F107,SEARCH(",",F107)),""))))),LEFT(LEFT(LEFT(SUBSTITUTE(F107,LEFT(F107,SEARCH(",",F107)),""),SEARCH(",",SUBSTITUTE(F107,LEFT(F107,SEARCH(",",F107)),""))),SEARCH(")",LEFT(SUBSTITUTE(F107,LEFT(F107,SEARCH(",",F107)),""),SEARCH(",",SUBSTITUTE(F107,LEFT(F107,SEARCH(",",F107)),""))))),SEARCH("'",LEFT(LEFT(SUBSTITUTE(F107,LEFT(F107,SEARCH(",",F107)),""),SEARCH(",",SUBSTITUTE(F107,LEFT(F107,SEARCH(",",F107)),""))),SEARCH(")",LEFT(SUBSTITUTE(F107,LEFT(F107,SEARCH(",",F107)),""),SEARCH(",",SUBSTITUTE(F107,LEFT(F107,SEARCH(",",F107)),""))))))),""),")",""),VLOOKUP(J107,Breachs!B:D,3,FALSE)),IF(ISNUMBER(FIND(")",J107)),"20"&amp;SUBSTITUTE(LEFT(SUBSTITUTE(SUBSTITUTE(F107,LEFT(F107,SEARCH(",",F107)),""),LEFT(SUBSTITUTE(F107,LEFT(F107,SEARCH(",",F107)),""),SEARCH("'",SUBSTITUTE(F107,LEFT(F107,SEARCH(",",F107)),""))),""),SEARCH(")",SUBSTITUTE(SUBSTITUTE(F107,LEFT(F107,SEARCH(",",F107)),""),LEFT(SUBSTITUTE(F107,LEFT(F107,SEARCH(",",F107)),""),SEARCH("'",SUBSTITUTE(F107,LEFT(F107,SEARCH(",",F107)),""))),""))),")",""),VLOOKUP(J107,Breachs!B:D,3,FALSE))))</f>
        <v/>
      </c>
      <c r="P107" s="108" t="str">
        <f>IF(G107&lt;3,"",IF(G107&gt;3,IF(ISNUMBER(FIND(")",K107)),"20"&amp;SUBSTITUTE(SUBSTITUTE(LEFT(LEFT(SUBSTITUTE(SUBSTITUTE(F107,LEFT(F107,SEARCH(",",F107)),""),LEFT(SUBSTITUTE(F107,LEFT(F107,SEARCH(",",F107)),""),SEARCH(",",SUBSTITUTE(F107,LEFT(F107,SEARCH(",",F107)),""))),""),SEARCH(",",SUBSTITUTE(SUBSTITUTE(F107,LEFT(F107,SEARCH(",",F107)),""),LEFT(SUBSTITUTE(F107,LEFT(F107,SEARCH(",",F107)),""),SEARCH(",",SUBSTITUTE(F107,LEFT(F107,SEARCH(",",F107)),""))),""))),SEARCH(")",LEFT(SUBSTITUTE(SUBSTITUTE(F107,LEFT(F107,SEARCH(",",F107)),""),LEFT(SUBSTITUTE(F107,LEFT(F107,SEARCH(",",F107)),""),SEARCH(",",SUBSTITUTE(F107,LEFT(F107,SEARCH(",",F107)),""))),""),SEARCH(",",SUBSTITUTE(SUBSTITUTE(F107,LEFT(F107,SEARCH(",",F107)),""),LEFT(SUBSTITUTE(F107,LEFT(F107,SEARCH(",",F107)),""),SEARCH(",",SUBSTITUTE(F107,LEFT(F107,SEARCH(",",F107)),""))),""))))),LEFT(LEFT(LEFT(SUBSTITUTE(SUBSTITUTE(F107,LEFT(F107,SEARCH(",",F107)),""),LEFT(SUBSTITUTE(F107,LEFT(F107,SEARCH(",",F107)),""),SEARCH(",",SUBSTITUTE(F107,LEFT(F107,SEARCH(",",F107)),""))),""),SEARCH(",",SUBSTITUTE(SUBSTITUTE(F107,LEFT(F107,SEARCH(",",F107)),""),LEFT(SUBSTITUTE(F107,LEFT(F107,SEARCH(",",F107)),""),SEARCH(",",SUBSTITUTE(F107,LEFT(F107,SEARCH(",",F107)),""))),""))),SEARCH(")",LEFT(SUBSTITUTE(SUBSTITUTE(F107,LEFT(F107,SEARCH(",",F107)),""),LEFT(SUBSTITUTE(F107,LEFT(F107,SEARCH(",",F107)),""),SEARCH(",",SUBSTITUTE(F107,LEFT(F107,SEARCH(",",F107)),""))),""),SEARCH(",",SUBSTITUTE(SUBSTITUTE(F107,LEFT(F107,SEARCH(",",F107)),""),LEFT(SUBSTITUTE(F107,LEFT(F107,SEARCH(",",F107)),""),SEARCH(",",SUBSTITUTE(F107,LEFT(F107,SEARCH(",",F107)),""))),""))))),SEARCH("'",LEFT(LEFT(SUBSTITUTE(SUBSTITUTE(F107,LEFT(F107,SEARCH(",",F107)),""),LEFT(SUBSTITUTE(F107,LEFT(F107,SEARCH(",",F107)),""),SEARCH(",",SUBSTITUTE(F107,LEFT(F107,SEARCH(",",F107)),""))),""),SEARCH(",",SUBSTITUTE(SUBSTITUTE(F107,LEFT(F107,SEARCH(",",F107)),""),LEFT(SUBSTITUTE(F107,LEFT(F107,SEARCH(",",F107)),""),SEARCH(",",SUBSTITUTE(F107,LEFT(F107,SEARCH(",",F107)),""))),""))),SEARCH(")",LEFT(SUBSTITUTE(SUBSTITUTE(F107,LEFT(F107,SEARCH(",",F107)),""),LEFT(SUBSTITUTE(F107,LEFT(F107,SEARCH(",",F107)),""),SEARCH(",",SUBSTITUTE(F107,LEFT(F107,SEARCH(",",F107)),""))),""),SEARCH(",",SUBSTITUTE(SUBSTITUTE(F107,LEFT(F107,SEARCH(",",F107)),""),LEFT(SUBSTITUTE(F107,LEFT(F107,SEARCH(",",F107)),""),SEARCH(",",SUBSTITUTE(F107,LEFT(F107,SEARCH(",",F107)),""))),""))))))),""),")",""),VLOOKUP(K107,Breachs!B:D,3,FALSE)),IF(ISNUMBER(FIND(")",K107)),"20"&amp;SUBSTITUTE(SUBSTITUTE(LEFT(SUBSTITUTE(SUBSTITUTE(F107,LEFT(F107,SEARCH(",",F107)),""),LEFT(SUBSTITUTE(F107,LEFT(F107,SEARCH(",",F107)),""),SEARCH(",",SUBSTITUTE(F107,LEFT(F107,SEARCH(",",F107)),""))),""),SEARCH(")",SUBSTITUTE(SUBSTITUTE(F107,LEFT(F107,SEARCH(",",F107)),""),LEFT(SUBSTITUTE(F107,LEFT(F107,SEARCH(",",F107)),""),SEARCH(",",SUBSTITUTE(F107,LEFT(F107,SEARCH(",",F107)),""))),""))),LEFT(LEFT(SUBSTITUTE(SUBSTITUTE(F107,LEFT(F107,SEARCH(",",F107)),""),LEFT(SUBSTITUTE(F107,LEFT(F107,SEARCH(",",F107)),""),SEARCH(",",SUBSTITUTE(F107,LEFT(F107,SEARCH(",",F107)),""))),""),SEARCH(")",SUBSTITUTE(SUBSTITUTE(F107,LEFT(F107,SEARCH(",",F107)),""),LEFT(SUBSTITUTE(F107,LEFT(F107,SEARCH(",",F107)),""),SEARCH(",",SUBSTITUTE(F107,LEFT(F107,SEARCH(",",F107)),""))),""))),SEARCH("'",LEFT(SUBSTITUTE(SUBSTITUTE(F107,LEFT(F107,SEARCH(",",F107)),""),LEFT(SUBSTITUTE(F107,LEFT(F107,SEARCH(",",F107)),""),SEARCH(",",SUBSTITUTE(F107,LEFT(F107,SEARCH(",",F107)),""))),""),SEARCH(")",SUBSTITUTE(SUBSTITUTE(F107,LEFT(F107,SEARCH(",",F107)),""),LEFT(SUBSTITUTE(F107,LEFT(F107,SEARCH(",",F107)),""),SEARCH(",",SUBSTITUTE(F107,LEFT(F107,SEARCH(",",F107)),""))),""))))),""),")",""),VLOOKUP(K107,Breachs!B:D,3,FALSE))))</f>
        <v/>
      </c>
      <c r="Q107" s="108" t="str">
        <f>IF(G107&lt;4,"",IF(G107&gt;4,IF(ISNUMBER(FIND(")",L107)),"20"&amp;SUBSTITUTE(SUBSTITUTE(LEFT(SUBSTITUTE(SUBSTITUTE(SUBSTITUTE(L107,LEFT(L107,SEARCH(",",L107)),""),LEFT(SUBSTITUTE(L107,LEFT(L107,SEARCH(",",L107)),""),SEARCH(",",SUBSTITUTE(L107,LEFT(L107,SEARCH(",",L107)),""))),""),LEFT(SUBSTITUTE(SUBSTITUTE(L107,LEFT(L107,SEARCH(",",L107)),""),LEFT(SUBSTITUTE(L107,LEFT(L107,SEARCH(",",L107)),""),SEARCH(",",SUBSTITUTE(L107,LEFT(L107,SEARCH(",",L107)),""))),""),SEARCH(",",SUBSTITUTE(SUBSTITUTE(L107,LEFT(L107,SEARCH(",",L107)),""),LEFT(SUBSTITUTE(L107,LEFT(L107,SEARCH(",",L107)),""),SEARCH(",",SUBSTITUTE(L107,LEFT(L107,SEARCH(",",L107)),""))),""))),""),SEARCH(")",SUBSTITUTE(SUBSTITUTE(SUBSTITUTE(L107,LEFT(L107,SEARCH(",",L107)),""),LEFT(SUBSTITUTE(L107,LEFT(L107,SEARCH(",",L107)),""),SEARCH(",",SUBSTITUTE(L107,LEFT(L107,SEARCH(",",L107)),""))),""),LEFT(SUBSTITUTE(SUBSTITUTE(L107,LEFT(L107,SEARCH(",",L107)),""),LEFT(SUBSTITUTE(L107,LEFT(L107,SEARCH(",",L107)),""),SEARCH(",",SUBSTITUTE(L107,LEFT(L107,SEARCH(",",L107)),""))),""),SEARCH(",",SUBSTITUTE(SUBSTITUTE(L107,LEFT(L107,SEARCH(",",L107)),""),LEFT(SUBSTITUTE(L107,LEFT(L107,SEARCH(",",L107)),""),SEARCH(",",SUBSTITUTE(L107,LEFT(L107,SEARCH(",",L107)),""))),""))),""))),LEFT(LEFT(SUBSTITUTE(SUBSTITUTE(SUBSTITUTE(L107,LEFT(L107,SEARCH(",",L107)),""),LEFT(SUBSTITUTE(L107,LEFT(L107,SEARCH(",",L107)),""),SEARCH(",",SUBSTITUTE(L107,LEFT(L107,SEARCH(",",L107)),""))),""),LEFT(SUBSTITUTE(SUBSTITUTE(L107,LEFT(L107,SEARCH(",",L107)),""),LEFT(SUBSTITUTE(L107,LEFT(L107,SEARCH(",",L107)),""),SEARCH(",",SUBSTITUTE(L107,LEFT(L107,SEARCH(",",L107)),""))),""),SEARCH(",",SUBSTITUTE(SUBSTITUTE(L107,LEFT(L107,SEARCH(",",L107)),""),LEFT(SUBSTITUTE(L107,LEFT(L107,SEARCH(",",L107)),""),SEARCH(",",SUBSTITUTE(L107,LEFT(L107,SEARCH(",",L107)),""))),""))),""),SEARCH(")",SUBSTITUTE(SUBSTITUTE(SUBSTITUTE(L107,LEFT(L107,SEARCH(",",L107)),""),LEFT(SUBSTITUTE(L107,LEFT(L107,SEARCH(",",L107)),""),SEARCH(",",SUBSTITUTE(L107,LEFT(L107,SEARCH(",",L107)),""))),""),LEFT(SUBSTITUTE(SUBSTITUTE(L107,LEFT(L107,SEARCH(",",L107)),""),LEFT(SUBSTITUTE(L107,LEFT(L107,SEARCH(",",L107)),""),SEARCH(",",SUBSTITUTE(L107,LEFT(L107,SEARCH(",",L107)),""))),""),SEARCH(",",SUBSTITUTE(SUBSTITUTE(L107,LEFT(L107,SEARCH(",",L107)),""),LEFT(SUBSTITUTE(L107,LEFT(L107,SEARCH(",",L107)),""),SEARCH(",",SUBSTITUTE(L107,LEFT(L107,SEARCH(",",L107)),""))),""))),""))),SEARCH("'",LEFT(SUBSTITUTE(SUBSTITUTE(SUBSTITUTE(L107,LEFT(L107,SEARCH(",",L107)),""),LEFT(SUBSTITUTE(L107,LEFT(L107,SEARCH(",",L107)),""),SEARCH(",",SUBSTITUTE(L107,LEFT(L107,SEARCH(",",L107)),""))),""),LEFT(SUBSTITUTE(SUBSTITUTE(L107,LEFT(L107,SEARCH(",",L107)),""),LEFT(SUBSTITUTE(L107,LEFT(L107,SEARCH(",",L107)),""),SEARCH(",",SUBSTITUTE(L107,LEFT(L107,SEARCH(",",L107)),""))),""),SEARCH(",",SUBSTITUTE(SUBSTITUTE(L107,LEFT(L107,SEARCH(",",L107)),""),LEFT(SUBSTITUTE(L107,LEFT(L107,SEARCH(",",L107)),""),SEARCH(",",SUBSTITUTE(L107,LEFT(L107,SEARCH(",",L107)),""))),""))),""),SEARCH(")",SUBSTITUTE(SUBSTITUTE(SUBSTITUTE(L107,LEFT(L107,SEARCH(",",L107)),""),LEFT(SUBSTITUTE(L107,LEFT(L107,SEARCH(",",L107)),""),SEARCH(",",SUBSTITUTE(L107,LEFT(L107,SEARCH(",",L107)),""))),""),LEFT(SUBSTITUTE(SUBSTITUTE(L107,LEFT(L107,SEARCH(",",L107)),""),LEFT(SUBSTITUTE(L107,LEFT(L107,SEARCH(",",L107)),""),SEARCH(",",SUBSTITUTE(L107,LEFT(L107,SEARCH(",",L107)),""))),""),SEARCH(",",SUBSTITUTE(SUBSTITUTE(L107,LEFT(L107,SEARCH(",",L107)),""),LEFT(SUBSTITUTE(L107,LEFT(L107,SEARCH(",",L107)),""),SEARCH(",",SUBSTITUTE(L107,LEFT(L107,SEARCH(",",L107)),""))),""))),""))))),""),")",""),VLOOKUP(L107,Breachs!B:D,3,FALSE)),IF(ISNUMBER(FIND(")",L107)),"20"&amp;SUBSTITUTE(SUBSTITUTE(LEFT(SUBSTITUTE(SUBSTITUTE(SUBSTITUTE(L107,LEFT(L107,SEARCH(",",L107)),""),LEFT(SUBSTITUTE(L107,LEFT(L107,SEARCH(",",L107)),""),SEARCH(",",SUBSTITUTE(L107,LEFT(L107,SEARCH(",",L107)),""))),""),LEFT(SUBSTITUTE(SUBSTITUTE(L107,LEFT(L107,SEARCH(",",L107)),""),LEFT(SUBSTITUTE(L107,LEFT(L107,SEARCH(",",L107)),""),SEARCH(",",SUBSTITUTE(L107,LEFT(L107,SEARCH(",",L107)),""))),""),SEARCH(",",SUBSTITUTE(SUBSTITUTE(L107,LEFT(L107,SEARCH(",",L107)),""),LEFT(SUBSTITUTE(L107,LEFT(L107,SEARCH(",",L107)),""),SEARCH(",",SUBSTITUTE(L107,LEFT(L107,SEARCH(",",L107)),""))),""))),""),SEARCH(")",SUBSTITUTE(SUBSTITUTE(SUBSTITUTE(L107,LEFT(L107,SEARCH(",",L107)),""),LEFT(SUBSTITUTE(L107,LEFT(L107,SEARCH(",",L107)),""),SEARCH(",",SUBSTITUTE(L107,LEFT(L107,SEARCH(",",L107)),""))),""),LEFT(SUBSTITUTE(SUBSTITUTE(L107,LEFT(L107,SEARCH(",",L107)),""),LEFT(SUBSTITUTE(L107,LEFT(L107,SEARCH(",",L107)),""),SEARCH(",",SUBSTITUTE(L107,LEFT(L107,SEARCH(",",L107)),""))),""),SEARCH(",",SUBSTITUTE(SUBSTITUTE(L107,LEFT(L107,SEARCH(",",L107)),""),LEFT(SUBSTITUTE(L107,LEFT(L107,SEARCH(",",L107)),""),SEARCH(",",SUBSTITUTE(L107,LEFT(L107,SEARCH(",",L107)),""))),""))),""))),LEFT(LEFT(SUBSTITUTE(SUBSTITUTE(SUBSTITUTE(L107,LEFT(L107,SEARCH(",",L107)),""),LEFT(SUBSTITUTE(L107,LEFT(L107,SEARCH(",",L107)),""),SEARCH(",",SUBSTITUTE(L107,LEFT(L107,SEARCH(",",L107)),""))),""),LEFT(SUBSTITUTE(SUBSTITUTE(L107,LEFT(L107,SEARCH(",",L107)),""),LEFT(SUBSTITUTE(L107,LEFT(L107,SEARCH(",",L107)),""),SEARCH(",",SUBSTITUTE(L107,LEFT(L107,SEARCH(",",L107)),""))),""),SEARCH(",",SUBSTITUTE(SUBSTITUTE(L107,LEFT(L107,SEARCH(",",L107)),""),LEFT(SUBSTITUTE(L107,LEFT(L107,SEARCH(",",L107)),""),SEARCH(",",SUBSTITUTE(L107,LEFT(L107,SEARCH(",",L107)),""))),""))),""),SEARCH(")",SUBSTITUTE(SUBSTITUTE(SUBSTITUTE(L107,LEFT(L107,SEARCH(",",L107)),""),LEFT(SUBSTITUTE(L107,LEFT(L107,SEARCH(",",L107)),""),SEARCH(",",SUBSTITUTE(L107,LEFT(L107,SEARCH(",",L107)),""))),""),LEFT(SUBSTITUTE(SUBSTITUTE(L107,LEFT(L107,SEARCH(",",L107)),""),LEFT(SUBSTITUTE(L107,LEFT(L107,SEARCH(",",L107)),""),SEARCH(",",SUBSTITUTE(L107,LEFT(L107,SEARCH(",",L107)),""))),""),SEARCH(",",SUBSTITUTE(SUBSTITUTE(L107,LEFT(L107,SEARCH(",",L107)),""),LEFT(SUBSTITUTE(L107,LEFT(L107,SEARCH(",",L107)),""),SEARCH(",",SUBSTITUTE(L107,LEFT(L107,SEARCH(",",L107)),""))),""))),""))),SEARCH("'",LEFT(SUBSTITUTE(SUBSTITUTE(SUBSTITUTE(L107,LEFT(L107,SEARCH(",",L107)),""),LEFT(SUBSTITUTE(L107,LEFT(L107,SEARCH(",",L107)),""),SEARCH(",",SUBSTITUTE(L107,LEFT(L107,SEARCH(",",L107)),""))),""),LEFT(SUBSTITUTE(SUBSTITUTE(L107,LEFT(L107,SEARCH(",",L107)),""),LEFT(SUBSTITUTE(L107,LEFT(L107,SEARCH(",",L107)),""),SEARCH(",",SUBSTITUTE(L107,LEFT(L107,SEARCH(",",L107)),""))),""),SEARCH(",",SUBSTITUTE(SUBSTITUTE(L107,LEFT(L107,SEARCH(",",L107)),""),LEFT(SUBSTITUTE(L107,LEFT(L107,SEARCH(",",L107)),""),SEARCH(",",SUBSTITUTE(L107,LEFT(L107,SEARCH(",",L107)),""))),""))),""),SEARCH(")",SUBSTITUTE(SUBSTITUTE(SUBSTITUTE(L107,LEFT(L107,SEARCH(",",L107)),""),LEFT(SUBSTITUTE(L107,LEFT(L107,SEARCH(",",L107)),""),SEARCH(",",SUBSTITUTE(L107,LEFT(L107,SEARCH(",",L107)),""))),""),LEFT(SUBSTITUTE(SUBSTITUTE(L107,LEFT(L107,SEARCH(",",L107)),""),LEFT(SUBSTITUTE(L107,LEFT(L107,SEARCH(",",L107)),""),SEARCH(",",SUBSTITUTE(L107,LEFT(L107,SEARCH(",",L107)),""))),""),SEARCH(",",SUBSTITUTE(SUBSTITUTE(L107,LEFT(L107,SEARCH(",",L107)),""),LEFT(SUBSTITUTE(L107,LEFT(L107,SEARCH(",",L107)),""),SEARCH(",",SUBSTITUTE(L107,LEFT(L107,SEARCH(",",L107)),""))),""))),""))))),""),")",""),VLOOKUP(L107,Breachs!B:D,3,FALSE))))</f>
        <v/>
      </c>
      <c r="R107" s="108" t="str">
        <f>IF(G107=5,IF(ISNUMBER(FIND(")",M107)),"20"&amp;SUBSTITUTE(SUBSTITUTE(LEFT(SUBSTITUTE(SUBSTITUTE(SUBSTITUTE(S107,LEFT(S107,SEARCH(",",S107)),""),LEFT(SUBSTITUTE(S107,LEFT(S107,SEARCH(",",S107)),""),SEARCH(",",SUBSTITUTE(S107,LEFT(S107,SEARCH(",",S107)),""))),""),LEFT(SUBSTITUTE(SUBSTITUTE(S107,LEFT(S107,SEARCH(",",S107)),""),LEFT(SUBSTITUTE(S107,LEFT(S107,SEARCH(",",S107)),""),SEARCH(",",SUBSTITUTE(S107,LEFT(S107,SEARCH(",",S107)),""))),""),SEARCH(",",SUBSTITUTE(SUBSTITUTE(S107,LEFT(S107,SEARCH(",",S107)),""),LEFT(SUBSTITUTE(S107,LEFT(S107,SEARCH(",",S107)),""),SEARCH(",",SUBSTITUTE(S107,LEFT(S107,SEARCH(",",S107)),""))),""))),""),SEARCH(")",SUBSTITUTE(SUBSTITUTE(SUBSTITUTE(S107,LEFT(S107,SEARCH(",",S107)),""),LEFT(SUBSTITUTE(S107,LEFT(S107,SEARCH(",",S107)),""),SEARCH(",",SUBSTITUTE(S107,LEFT(S107,SEARCH(",",S107)),""))),""),LEFT(SUBSTITUTE(SUBSTITUTE(S107,LEFT(S107,SEARCH(",",S107)),""),LEFT(SUBSTITUTE(S107,LEFT(S107,SEARCH(",",S107)),""),SEARCH(",",SUBSTITUTE(S107,LEFT(S107,SEARCH(",",S107)),""))),""),SEARCH(",",SUBSTITUTE(SUBSTITUTE(S107,LEFT(S107,SEARCH(",",S107)),""),LEFT(SUBSTITUTE(S107,LEFT(S107,SEARCH(",",S107)),""),SEARCH(",",SUBSTITUTE(S107,LEFT(S107,SEARCH(",",S107)),""))),""))),""))),LEFT(LEFT(SUBSTITUTE(SUBSTITUTE(SUBSTITUTE(S107,LEFT(S107,SEARCH(",",S107)),""),LEFT(SUBSTITUTE(S107,LEFT(S107,SEARCH(",",S107)),""),SEARCH(",",SUBSTITUTE(S107,LEFT(S107,SEARCH(",",S107)),""))),""),LEFT(SUBSTITUTE(SUBSTITUTE(S107,LEFT(S107,SEARCH(",",S107)),""),LEFT(SUBSTITUTE(S107,LEFT(S107,SEARCH(",",S107)),""),SEARCH(",",SUBSTITUTE(S107,LEFT(S107,SEARCH(",",S107)),""))),""),SEARCH(",",SUBSTITUTE(SUBSTITUTE(S107,LEFT(S107,SEARCH(",",S107)),""),LEFT(SUBSTITUTE(S107,LEFT(S107,SEARCH(",",S107)),""),SEARCH(",",SUBSTITUTE(S107,LEFT(S107,SEARCH(",",S107)),""))),""))),""),SEARCH(")",SUBSTITUTE(SUBSTITUTE(SUBSTITUTE(S107,LEFT(S107,SEARCH(",",S107)),""),LEFT(SUBSTITUTE(S107,LEFT(S107,SEARCH(",",S107)),""),SEARCH(",",SUBSTITUTE(S107,LEFT(S107,SEARCH(",",S107)),""))),""),LEFT(SUBSTITUTE(SUBSTITUTE(S107,LEFT(S107,SEARCH(",",S107)),""),LEFT(SUBSTITUTE(S107,LEFT(S107,SEARCH(",",S107)),""),SEARCH(",",SUBSTITUTE(S107,LEFT(S107,SEARCH(",",S107)),""))),""),SEARCH(",",SUBSTITUTE(SUBSTITUTE(S107,LEFT(S107,SEARCH(",",S107)),""),LEFT(SUBSTITUTE(S107,LEFT(S107,SEARCH(",",S107)),""),SEARCH(",",SUBSTITUTE(S107,LEFT(S107,SEARCH(",",S107)),""))),""))),""))),SEARCH("'",LEFT(SUBSTITUTE(SUBSTITUTE(SUBSTITUTE(S107,LEFT(S107,SEARCH(",",S107)),""),LEFT(SUBSTITUTE(S107,LEFT(S107,SEARCH(",",S107)),""),SEARCH(",",SUBSTITUTE(S107,LEFT(S107,SEARCH(",",S107)),""))),""),LEFT(SUBSTITUTE(SUBSTITUTE(S107,LEFT(S107,SEARCH(",",S107)),""),LEFT(SUBSTITUTE(S107,LEFT(S107,SEARCH(",",S107)),""),SEARCH(",",SUBSTITUTE(S107,LEFT(S107,SEARCH(",",S107)),""))),""),SEARCH(",",SUBSTITUTE(SUBSTITUTE(S107,LEFT(S107,SEARCH(",",S107)),""),LEFT(SUBSTITUTE(S107,LEFT(S107,SEARCH(",",S107)),""),SEARCH(",",SUBSTITUTE(S107,LEFT(S107,SEARCH(",",S107)),""))),""))),""),SEARCH(")",SUBSTITUTE(SUBSTITUTE(SUBSTITUTE(S107,LEFT(S107,SEARCH(",",S107)),""),LEFT(SUBSTITUTE(S107,LEFT(S107,SEARCH(",",S107)),""),SEARCH(",",SUBSTITUTE(S107,LEFT(S107,SEARCH(",",S107)),""))),""),LEFT(SUBSTITUTE(SUBSTITUTE(S107,LEFT(S107,SEARCH(",",S107)),""),LEFT(SUBSTITUTE(S107,LEFT(S107,SEARCH(",",S107)),""),SEARCH(",",SUBSTITUTE(S107,LEFT(S107,SEARCH(",",S107)),""))),""),SEARCH(",",SUBSTITUTE(SUBSTITUTE(S107,LEFT(S107,SEARCH(",",S107)),""),LEFT(SUBSTITUTE(S107,LEFT(S107,SEARCH(",",S107)),""),SEARCH(",",SUBSTITUTE(S107,LEFT(S107,SEARCH(",",S107)),""))),""))),""))))),""),")",""),VLOOKUP(M107,Breachs!B:D,3,FALSE)),"")</f>
        <v/>
      </c>
      <c r="S107" s="108" t="e">
        <f t="shared" si="32"/>
        <v>#VALUE!</v>
      </c>
      <c r="T107" s="108" t="str">
        <f>IF(F107="","",IF(ISNUMBER(FIND("'",I107)),VLOOKUP(SUBSTITUTE(RIGHT(LEFT(I107,SEARCH("'",I107)),5)," '",""),Breachs!P:Q,2,FALSE),VLOOKUP(I107,Breachs!B:D,2,FALSE)))</f>
        <v>Maio</v>
      </c>
      <c r="U107" s="108" t="str">
        <f>IF(G107&lt;2,"",IF(ISNUMBER(FIND("'",J107)),VLOOKUP(SUBSTITUTE(RIGHT(LEFT(J107,SEARCH("'",J107)),5)," '",""),Breachs!P:Q,2,FALSE),VLOOKUP(J107,Breachs!B:D,2,FALSE)))</f>
        <v/>
      </c>
      <c r="V107" s="107" t="str">
        <f>IF(G107&lt;3,"",IF(ISNUMBER(FIND("'",K107)),VLOOKUP(SUBSTITUTE(RIGHT(LEFT(K107,SEARCH("'",K107)),5)," '",""),Breachs!P:Q,2,FALSE),VLOOKUP(K107,Breachs!B:D,2,FALSE)))</f>
        <v/>
      </c>
      <c r="W107" s="107" t="str">
        <f>IF(G107&lt;4,"",IF(ISNUMBER(FIND("'",L107)),VLOOKUP(SUBSTITUTE(RIGHT(LEFT(L107,SEARCH("'",L107)),5)," '",""),Breachs!P:Q,2,FALSE),VLOOKUP(L107,Breachs!B:D,2,FALSE)))</f>
        <v/>
      </c>
      <c r="X107" s="107" t="str">
        <f>IF(G107&lt;5,"",IF(ISNUMBER(FIND("'",M107)),VLOOKUP(SUBSTITUTE(RIGHT(LEFT(M107,SEARCH("'",M107)),5)," '",""),Breachs!P:Q,2,FALSE),VLOOKUP(M107,Breachs!B:D,2,FALSE)))</f>
        <v/>
      </c>
      <c r="Y107" s="34" t="str">
        <f>IFERROR(VLOOKUP(B107,BGU!A:B,2),"")</f>
        <v>ALEXANDRE CORREA LINK</v>
      </c>
      <c r="Z107" s="34" t="str">
        <f>TEXT(IFERROR(VLOOKUP(B107,BGU!A:C,3),""),"0000-000-000-0000")</f>
        <v>0065-000-000-0000</v>
      </c>
      <c r="AA107" s="34" t="str">
        <f t="shared" si="33"/>
        <v>0065</v>
      </c>
      <c r="AB107" s="34" t="str">
        <f>IFERROR(VLOOKUP(B107,BGU!A:F,6),"")</f>
        <v>00521</v>
      </c>
      <c r="AC107" s="34" t="str">
        <f>IFERROR(VLOOKUP(B107,BGU!A:G,7),"")</f>
        <v>GERENTE DE MERCADO</v>
      </c>
      <c r="AD107" s="34" t="str">
        <f t="shared" si="34"/>
        <v>000</v>
      </c>
    </row>
    <row r="108" spans="1:30" ht="15" customHeight="1" x14ac:dyDescent="0.25">
      <c r="A108" s="33" t="s">
        <v>333</v>
      </c>
      <c r="B108" s="34" t="s">
        <v>312</v>
      </c>
      <c r="C108" s="33" t="s">
        <v>154</v>
      </c>
      <c r="D108" s="34"/>
      <c r="E108" s="34" t="s">
        <v>322</v>
      </c>
      <c r="F108" s="33" t="s">
        <v>3</v>
      </c>
      <c r="G108" s="31">
        <f t="shared" si="28"/>
        <v>1</v>
      </c>
      <c r="H108" s="31" t="b">
        <f t="shared" si="25"/>
        <v>0</v>
      </c>
      <c r="I108" s="105" t="str">
        <f t="shared" si="26"/>
        <v>LinkedIn</v>
      </c>
      <c r="J108" s="105" t="str">
        <f t="shared" si="35"/>
        <v/>
      </c>
      <c r="K108" s="106" t="str">
        <f t="shared" si="29"/>
        <v/>
      </c>
      <c r="L108" s="106" t="str">
        <f t="shared" si="30"/>
        <v/>
      </c>
      <c r="M108" s="105" t="str">
        <f t="shared" si="31"/>
        <v/>
      </c>
      <c r="N108" s="107">
        <f>IF(F108="","",IF(ISNUMBER(FIND(")",I108)),"20"&amp;SUBSTITUTE(RIGHT(SUBSTITUTE(LEFT(F108,SEARCH(")",F108)),LEFT(LEFT(F108,SEARCH(")",F108)),SEARCH("(",LEFT(F108,SEARCH(")",F108)))),""),3),")",""),VLOOKUP(I108,Breachs!B:D,3,FALSE)))</f>
        <v>2016</v>
      </c>
      <c r="O108" s="108" t="str">
        <f>IF(G108&lt;2,"",IF(G108&gt;2,IF(ISNUMBER(FIND(")",J108)),"20"&amp;SUBSTITUTE(SUBSTITUTE(LEFT(LEFT(SUBSTITUTE(F108,LEFT(F108,SEARCH(",",F108)),""),SEARCH(",",SUBSTITUTE(F108,LEFT(F108,SEARCH(",",F108)),""))),SEARCH(")",LEFT(SUBSTITUTE(F108,LEFT(F108,SEARCH(",",F108)),""),SEARCH(",",SUBSTITUTE(F108,LEFT(F108,SEARCH(",",F108)),""))))),LEFT(LEFT(LEFT(SUBSTITUTE(F108,LEFT(F108,SEARCH(",",F108)),""),SEARCH(",",SUBSTITUTE(F108,LEFT(F108,SEARCH(",",F108)),""))),SEARCH(")",LEFT(SUBSTITUTE(F108,LEFT(F108,SEARCH(",",F108)),""),SEARCH(",",SUBSTITUTE(F108,LEFT(F108,SEARCH(",",F108)),""))))),SEARCH("'",LEFT(LEFT(SUBSTITUTE(F108,LEFT(F108,SEARCH(",",F108)),""),SEARCH(",",SUBSTITUTE(F108,LEFT(F108,SEARCH(",",F108)),""))),SEARCH(")",LEFT(SUBSTITUTE(F108,LEFT(F108,SEARCH(",",F108)),""),SEARCH(",",SUBSTITUTE(F108,LEFT(F108,SEARCH(",",F108)),""))))))),""),")",""),VLOOKUP(J108,Breachs!B:D,3,FALSE)),IF(ISNUMBER(FIND(")",J108)),"20"&amp;SUBSTITUTE(LEFT(SUBSTITUTE(SUBSTITUTE(F108,LEFT(F108,SEARCH(",",F108)),""),LEFT(SUBSTITUTE(F108,LEFT(F108,SEARCH(",",F108)),""),SEARCH("'",SUBSTITUTE(F108,LEFT(F108,SEARCH(",",F108)),""))),""),SEARCH(")",SUBSTITUTE(SUBSTITUTE(F108,LEFT(F108,SEARCH(",",F108)),""),LEFT(SUBSTITUTE(F108,LEFT(F108,SEARCH(",",F108)),""),SEARCH("'",SUBSTITUTE(F108,LEFT(F108,SEARCH(",",F108)),""))),""))),")",""),VLOOKUP(J108,Breachs!B:D,3,FALSE))))</f>
        <v/>
      </c>
      <c r="P108" s="108" t="str">
        <f>IF(G108&lt;3,"",IF(G108&gt;3,IF(ISNUMBER(FIND(")",K108)),"20"&amp;SUBSTITUTE(SUBSTITUTE(LEFT(LEFT(SUBSTITUTE(SUBSTITUTE(F108,LEFT(F108,SEARCH(",",F108)),""),LEFT(SUBSTITUTE(F108,LEFT(F108,SEARCH(",",F108)),""),SEARCH(",",SUBSTITUTE(F108,LEFT(F108,SEARCH(",",F108)),""))),""),SEARCH(",",SUBSTITUTE(SUBSTITUTE(F108,LEFT(F108,SEARCH(",",F108)),""),LEFT(SUBSTITUTE(F108,LEFT(F108,SEARCH(",",F108)),""),SEARCH(",",SUBSTITUTE(F108,LEFT(F108,SEARCH(",",F108)),""))),""))),SEARCH(")",LEFT(SUBSTITUTE(SUBSTITUTE(F108,LEFT(F108,SEARCH(",",F108)),""),LEFT(SUBSTITUTE(F108,LEFT(F108,SEARCH(",",F108)),""),SEARCH(",",SUBSTITUTE(F108,LEFT(F108,SEARCH(",",F108)),""))),""),SEARCH(",",SUBSTITUTE(SUBSTITUTE(F108,LEFT(F108,SEARCH(",",F108)),""),LEFT(SUBSTITUTE(F108,LEFT(F108,SEARCH(",",F108)),""),SEARCH(",",SUBSTITUTE(F108,LEFT(F108,SEARCH(",",F108)),""))),""))))),LEFT(LEFT(LEFT(SUBSTITUTE(SUBSTITUTE(F108,LEFT(F108,SEARCH(",",F108)),""),LEFT(SUBSTITUTE(F108,LEFT(F108,SEARCH(",",F108)),""),SEARCH(",",SUBSTITUTE(F108,LEFT(F108,SEARCH(",",F108)),""))),""),SEARCH(",",SUBSTITUTE(SUBSTITUTE(F108,LEFT(F108,SEARCH(",",F108)),""),LEFT(SUBSTITUTE(F108,LEFT(F108,SEARCH(",",F108)),""),SEARCH(",",SUBSTITUTE(F108,LEFT(F108,SEARCH(",",F108)),""))),""))),SEARCH(")",LEFT(SUBSTITUTE(SUBSTITUTE(F108,LEFT(F108,SEARCH(",",F108)),""),LEFT(SUBSTITUTE(F108,LEFT(F108,SEARCH(",",F108)),""),SEARCH(",",SUBSTITUTE(F108,LEFT(F108,SEARCH(",",F108)),""))),""),SEARCH(",",SUBSTITUTE(SUBSTITUTE(F108,LEFT(F108,SEARCH(",",F108)),""),LEFT(SUBSTITUTE(F108,LEFT(F108,SEARCH(",",F108)),""),SEARCH(",",SUBSTITUTE(F108,LEFT(F108,SEARCH(",",F108)),""))),""))))),SEARCH("'",LEFT(LEFT(SUBSTITUTE(SUBSTITUTE(F108,LEFT(F108,SEARCH(",",F108)),""),LEFT(SUBSTITUTE(F108,LEFT(F108,SEARCH(",",F108)),""),SEARCH(",",SUBSTITUTE(F108,LEFT(F108,SEARCH(",",F108)),""))),""),SEARCH(",",SUBSTITUTE(SUBSTITUTE(F108,LEFT(F108,SEARCH(",",F108)),""),LEFT(SUBSTITUTE(F108,LEFT(F108,SEARCH(",",F108)),""),SEARCH(",",SUBSTITUTE(F108,LEFT(F108,SEARCH(",",F108)),""))),""))),SEARCH(")",LEFT(SUBSTITUTE(SUBSTITUTE(F108,LEFT(F108,SEARCH(",",F108)),""),LEFT(SUBSTITUTE(F108,LEFT(F108,SEARCH(",",F108)),""),SEARCH(",",SUBSTITUTE(F108,LEFT(F108,SEARCH(",",F108)),""))),""),SEARCH(",",SUBSTITUTE(SUBSTITUTE(F108,LEFT(F108,SEARCH(",",F108)),""),LEFT(SUBSTITUTE(F108,LEFT(F108,SEARCH(",",F108)),""),SEARCH(",",SUBSTITUTE(F108,LEFT(F108,SEARCH(",",F108)),""))),""))))))),""),")",""),VLOOKUP(K108,Breachs!B:D,3,FALSE)),IF(ISNUMBER(FIND(")",K108)),"20"&amp;SUBSTITUTE(SUBSTITUTE(LEFT(SUBSTITUTE(SUBSTITUTE(F108,LEFT(F108,SEARCH(",",F108)),""),LEFT(SUBSTITUTE(F108,LEFT(F108,SEARCH(",",F108)),""),SEARCH(",",SUBSTITUTE(F108,LEFT(F108,SEARCH(",",F108)),""))),""),SEARCH(")",SUBSTITUTE(SUBSTITUTE(F108,LEFT(F108,SEARCH(",",F108)),""),LEFT(SUBSTITUTE(F108,LEFT(F108,SEARCH(",",F108)),""),SEARCH(",",SUBSTITUTE(F108,LEFT(F108,SEARCH(",",F108)),""))),""))),LEFT(LEFT(SUBSTITUTE(SUBSTITUTE(F108,LEFT(F108,SEARCH(",",F108)),""),LEFT(SUBSTITUTE(F108,LEFT(F108,SEARCH(",",F108)),""),SEARCH(",",SUBSTITUTE(F108,LEFT(F108,SEARCH(",",F108)),""))),""),SEARCH(")",SUBSTITUTE(SUBSTITUTE(F108,LEFT(F108,SEARCH(",",F108)),""),LEFT(SUBSTITUTE(F108,LEFT(F108,SEARCH(",",F108)),""),SEARCH(",",SUBSTITUTE(F108,LEFT(F108,SEARCH(",",F108)),""))),""))),SEARCH("'",LEFT(SUBSTITUTE(SUBSTITUTE(F108,LEFT(F108,SEARCH(",",F108)),""),LEFT(SUBSTITUTE(F108,LEFT(F108,SEARCH(",",F108)),""),SEARCH(",",SUBSTITUTE(F108,LEFT(F108,SEARCH(",",F108)),""))),""),SEARCH(")",SUBSTITUTE(SUBSTITUTE(F108,LEFT(F108,SEARCH(",",F108)),""),LEFT(SUBSTITUTE(F108,LEFT(F108,SEARCH(",",F108)),""),SEARCH(",",SUBSTITUTE(F108,LEFT(F108,SEARCH(",",F108)),""))),""))))),""),")",""),VLOOKUP(K108,Breachs!B:D,3,FALSE))))</f>
        <v/>
      </c>
      <c r="Q108" s="108" t="str">
        <f>IF(G108&lt;4,"",IF(G108&gt;4,IF(ISNUMBER(FIND(")",L108)),"20"&amp;SUBSTITUTE(SUBSTITUTE(LEFT(SUBSTITUTE(SUBSTITUTE(SUBSTITUTE(L108,LEFT(L108,SEARCH(",",L108)),""),LEFT(SUBSTITUTE(L108,LEFT(L108,SEARCH(",",L108)),""),SEARCH(",",SUBSTITUTE(L108,LEFT(L108,SEARCH(",",L108)),""))),""),LEFT(SUBSTITUTE(SUBSTITUTE(L108,LEFT(L108,SEARCH(",",L108)),""),LEFT(SUBSTITUTE(L108,LEFT(L108,SEARCH(",",L108)),""),SEARCH(",",SUBSTITUTE(L108,LEFT(L108,SEARCH(",",L108)),""))),""),SEARCH(",",SUBSTITUTE(SUBSTITUTE(L108,LEFT(L108,SEARCH(",",L108)),""),LEFT(SUBSTITUTE(L108,LEFT(L108,SEARCH(",",L108)),""),SEARCH(",",SUBSTITUTE(L108,LEFT(L108,SEARCH(",",L108)),""))),""))),""),SEARCH(")",SUBSTITUTE(SUBSTITUTE(SUBSTITUTE(L108,LEFT(L108,SEARCH(",",L108)),""),LEFT(SUBSTITUTE(L108,LEFT(L108,SEARCH(",",L108)),""),SEARCH(",",SUBSTITUTE(L108,LEFT(L108,SEARCH(",",L108)),""))),""),LEFT(SUBSTITUTE(SUBSTITUTE(L108,LEFT(L108,SEARCH(",",L108)),""),LEFT(SUBSTITUTE(L108,LEFT(L108,SEARCH(",",L108)),""),SEARCH(",",SUBSTITUTE(L108,LEFT(L108,SEARCH(",",L108)),""))),""),SEARCH(",",SUBSTITUTE(SUBSTITUTE(L108,LEFT(L108,SEARCH(",",L108)),""),LEFT(SUBSTITUTE(L108,LEFT(L108,SEARCH(",",L108)),""),SEARCH(",",SUBSTITUTE(L108,LEFT(L108,SEARCH(",",L108)),""))),""))),""))),LEFT(LEFT(SUBSTITUTE(SUBSTITUTE(SUBSTITUTE(L108,LEFT(L108,SEARCH(",",L108)),""),LEFT(SUBSTITUTE(L108,LEFT(L108,SEARCH(",",L108)),""),SEARCH(",",SUBSTITUTE(L108,LEFT(L108,SEARCH(",",L108)),""))),""),LEFT(SUBSTITUTE(SUBSTITUTE(L108,LEFT(L108,SEARCH(",",L108)),""),LEFT(SUBSTITUTE(L108,LEFT(L108,SEARCH(",",L108)),""),SEARCH(",",SUBSTITUTE(L108,LEFT(L108,SEARCH(",",L108)),""))),""),SEARCH(",",SUBSTITUTE(SUBSTITUTE(L108,LEFT(L108,SEARCH(",",L108)),""),LEFT(SUBSTITUTE(L108,LEFT(L108,SEARCH(",",L108)),""),SEARCH(",",SUBSTITUTE(L108,LEFT(L108,SEARCH(",",L108)),""))),""))),""),SEARCH(")",SUBSTITUTE(SUBSTITUTE(SUBSTITUTE(L108,LEFT(L108,SEARCH(",",L108)),""),LEFT(SUBSTITUTE(L108,LEFT(L108,SEARCH(",",L108)),""),SEARCH(",",SUBSTITUTE(L108,LEFT(L108,SEARCH(",",L108)),""))),""),LEFT(SUBSTITUTE(SUBSTITUTE(L108,LEFT(L108,SEARCH(",",L108)),""),LEFT(SUBSTITUTE(L108,LEFT(L108,SEARCH(",",L108)),""),SEARCH(",",SUBSTITUTE(L108,LEFT(L108,SEARCH(",",L108)),""))),""),SEARCH(",",SUBSTITUTE(SUBSTITUTE(L108,LEFT(L108,SEARCH(",",L108)),""),LEFT(SUBSTITUTE(L108,LEFT(L108,SEARCH(",",L108)),""),SEARCH(",",SUBSTITUTE(L108,LEFT(L108,SEARCH(",",L108)),""))),""))),""))),SEARCH("'",LEFT(SUBSTITUTE(SUBSTITUTE(SUBSTITUTE(L108,LEFT(L108,SEARCH(",",L108)),""),LEFT(SUBSTITUTE(L108,LEFT(L108,SEARCH(",",L108)),""),SEARCH(",",SUBSTITUTE(L108,LEFT(L108,SEARCH(",",L108)),""))),""),LEFT(SUBSTITUTE(SUBSTITUTE(L108,LEFT(L108,SEARCH(",",L108)),""),LEFT(SUBSTITUTE(L108,LEFT(L108,SEARCH(",",L108)),""),SEARCH(",",SUBSTITUTE(L108,LEFT(L108,SEARCH(",",L108)),""))),""),SEARCH(",",SUBSTITUTE(SUBSTITUTE(L108,LEFT(L108,SEARCH(",",L108)),""),LEFT(SUBSTITUTE(L108,LEFT(L108,SEARCH(",",L108)),""),SEARCH(",",SUBSTITUTE(L108,LEFT(L108,SEARCH(",",L108)),""))),""))),""),SEARCH(")",SUBSTITUTE(SUBSTITUTE(SUBSTITUTE(L108,LEFT(L108,SEARCH(",",L108)),""),LEFT(SUBSTITUTE(L108,LEFT(L108,SEARCH(",",L108)),""),SEARCH(",",SUBSTITUTE(L108,LEFT(L108,SEARCH(",",L108)),""))),""),LEFT(SUBSTITUTE(SUBSTITUTE(L108,LEFT(L108,SEARCH(",",L108)),""),LEFT(SUBSTITUTE(L108,LEFT(L108,SEARCH(",",L108)),""),SEARCH(",",SUBSTITUTE(L108,LEFT(L108,SEARCH(",",L108)),""))),""),SEARCH(",",SUBSTITUTE(SUBSTITUTE(L108,LEFT(L108,SEARCH(",",L108)),""),LEFT(SUBSTITUTE(L108,LEFT(L108,SEARCH(",",L108)),""),SEARCH(",",SUBSTITUTE(L108,LEFT(L108,SEARCH(",",L108)),""))),""))),""))))),""),")",""),VLOOKUP(L108,Breachs!B:D,3,FALSE)),IF(ISNUMBER(FIND(")",L108)),"20"&amp;SUBSTITUTE(SUBSTITUTE(LEFT(SUBSTITUTE(SUBSTITUTE(SUBSTITUTE(L108,LEFT(L108,SEARCH(",",L108)),""),LEFT(SUBSTITUTE(L108,LEFT(L108,SEARCH(",",L108)),""),SEARCH(",",SUBSTITUTE(L108,LEFT(L108,SEARCH(",",L108)),""))),""),LEFT(SUBSTITUTE(SUBSTITUTE(L108,LEFT(L108,SEARCH(",",L108)),""),LEFT(SUBSTITUTE(L108,LEFT(L108,SEARCH(",",L108)),""),SEARCH(",",SUBSTITUTE(L108,LEFT(L108,SEARCH(",",L108)),""))),""),SEARCH(",",SUBSTITUTE(SUBSTITUTE(L108,LEFT(L108,SEARCH(",",L108)),""),LEFT(SUBSTITUTE(L108,LEFT(L108,SEARCH(",",L108)),""),SEARCH(",",SUBSTITUTE(L108,LEFT(L108,SEARCH(",",L108)),""))),""))),""),SEARCH(")",SUBSTITUTE(SUBSTITUTE(SUBSTITUTE(L108,LEFT(L108,SEARCH(",",L108)),""),LEFT(SUBSTITUTE(L108,LEFT(L108,SEARCH(",",L108)),""),SEARCH(",",SUBSTITUTE(L108,LEFT(L108,SEARCH(",",L108)),""))),""),LEFT(SUBSTITUTE(SUBSTITUTE(L108,LEFT(L108,SEARCH(",",L108)),""),LEFT(SUBSTITUTE(L108,LEFT(L108,SEARCH(",",L108)),""),SEARCH(",",SUBSTITUTE(L108,LEFT(L108,SEARCH(",",L108)),""))),""),SEARCH(",",SUBSTITUTE(SUBSTITUTE(L108,LEFT(L108,SEARCH(",",L108)),""),LEFT(SUBSTITUTE(L108,LEFT(L108,SEARCH(",",L108)),""),SEARCH(",",SUBSTITUTE(L108,LEFT(L108,SEARCH(",",L108)),""))),""))),""))),LEFT(LEFT(SUBSTITUTE(SUBSTITUTE(SUBSTITUTE(L108,LEFT(L108,SEARCH(",",L108)),""),LEFT(SUBSTITUTE(L108,LEFT(L108,SEARCH(",",L108)),""),SEARCH(",",SUBSTITUTE(L108,LEFT(L108,SEARCH(",",L108)),""))),""),LEFT(SUBSTITUTE(SUBSTITUTE(L108,LEFT(L108,SEARCH(",",L108)),""),LEFT(SUBSTITUTE(L108,LEFT(L108,SEARCH(",",L108)),""),SEARCH(",",SUBSTITUTE(L108,LEFT(L108,SEARCH(",",L108)),""))),""),SEARCH(",",SUBSTITUTE(SUBSTITUTE(L108,LEFT(L108,SEARCH(",",L108)),""),LEFT(SUBSTITUTE(L108,LEFT(L108,SEARCH(",",L108)),""),SEARCH(",",SUBSTITUTE(L108,LEFT(L108,SEARCH(",",L108)),""))),""))),""),SEARCH(")",SUBSTITUTE(SUBSTITUTE(SUBSTITUTE(L108,LEFT(L108,SEARCH(",",L108)),""),LEFT(SUBSTITUTE(L108,LEFT(L108,SEARCH(",",L108)),""),SEARCH(",",SUBSTITUTE(L108,LEFT(L108,SEARCH(",",L108)),""))),""),LEFT(SUBSTITUTE(SUBSTITUTE(L108,LEFT(L108,SEARCH(",",L108)),""),LEFT(SUBSTITUTE(L108,LEFT(L108,SEARCH(",",L108)),""),SEARCH(",",SUBSTITUTE(L108,LEFT(L108,SEARCH(",",L108)),""))),""),SEARCH(",",SUBSTITUTE(SUBSTITUTE(L108,LEFT(L108,SEARCH(",",L108)),""),LEFT(SUBSTITUTE(L108,LEFT(L108,SEARCH(",",L108)),""),SEARCH(",",SUBSTITUTE(L108,LEFT(L108,SEARCH(",",L108)),""))),""))),""))),SEARCH("'",LEFT(SUBSTITUTE(SUBSTITUTE(SUBSTITUTE(L108,LEFT(L108,SEARCH(",",L108)),""),LEFT(SUBSTITUTE(L108,LEFT(L108,SEARCH(",",L108)),""),SEARCH(",",SUBSTITUTE(L108,LEFT(L108,SEARCH(",",L108)),""))),""),LEFT(SUBSTITUTE(SUBSTITUTE(L108,LEFT(L108,SEARCH(",",L108)),""),LEFT(SUBSTITUTE(L108,LEFT(L108,SEARCH(",",L108)),""),SEARCH(",",SUBSTITUTE(L108,LEFT(L108,SEARCH(",",L108)),""))),""),SEARCH(",",SUBSTITUTE(SUBSTITUTE(L108,LEFT(L108,SEARCH(",",L108)),""),LEFT(SUBSTITUTE(L108,LEFT(L108,SEARCH(",",L108)),""),SEARCH(",",SUBSTITUTE(L108,LEFT(L108,SEARCH(",",L108)),""))),""))),""),SEARCH(")",SUBSTITUTE(SUBSTITUTE(SUBSTITUTE(L108,LEFT(L108,SEARCH(",",L108)),""),LEFT(SUBSTITUTE(L108,LEFT(L108,SEARCH(",",L108)),""),SEARCH(",",SUBSTITUTE(L108,LEFT(L108,SEARCH(",",L108)),""))),""),LEFT(SUBSTITUTE(SUBSTITUTE(L108,LEFT(L108,SEARCH(",",L108)),""),LEFT(SUBSTITUTE(L108,LEFT(L108,SEARCH(",",L108)),""),SEARCH(",",SUBSTITUTE(L108,LEFT(L108,SEARCH(",",L108)),""))),""),SEARCH(",",SUBSTITUTE(SUBSTITUTE(L108,LEFT(L108,SEARCH(",",L108)),""),LEFT(SUBSTITUTE(L108,LEFT(L108,SEARCH(",",L108)),""),SEARCH(",",SUBSTITUTE(L108,LEFT(L108,SEARCH(",",L108)),""))),""))),""))))),""),")",""),VLOOKUP(L108,Breachs!B:D,3,FALSE))))</f>
        <v/>
      </c>
      <c r="R108" s="108" t="str">
        <f>IF(G108=5,IF(ISNUMBER(FIND(")",M108)),"20"&amp;SUBSTITUTE(SUBSTITUTE(LEFT(SUBSTITUTE(SUBSTITUTE(SUBSTITUTE(S108,LEFT(S108,SEARCH(",",S108)),""),LEFT(SUBSTITUTE(S108,LEFT(S108,SEARCH(",",S108)),""),SEARCH(",",SUBSTITUTE(S108,LEFT(S108,SEARCH(",",S108)),""))),""),LEFT(SUBSTITUTE(SUBSTITUTE(S108,LEFT(S108,SEARCH(",",S108)),""),LEFT(SUBSTITUTE(S108,LEFT(S108,SEARCH(",",S108)),""),SEARCH(",",SUBSTITUTE(S108,LEFT(S108,SEARCH(",",S108)),""))),""),SEARCH(",",SUBSTITUTE(SUBSTITUTE(S108,LEFT(S108,SEARCH(",",S108)),""),LEFT(SUBSTITUTE(S108,LEFT(S108,SEARCH(",",S108)),""),SEARCH(",",SUBSTITUTE(S108,LEFT(S108,SEARCH(",",S108)),""))),""))),""),SEARCH(")",SUBSTITUTE(SUBSTITUTE(SUBSTITUTE(S108,LEFT(S108,SEARCH(",",S108)),""),LEFT(SUBSTITUTE(S108,LEFT(S108,SEARCH(",",S108)),""),SEARCH(",",SUBSTITUTE(S108,LEFT(S108,SEARCH(",",S108)),""))),""),LEFT(SUBSTITUTE(SUBSTITUTE(S108,LEFT(S108,SEARCH(",",S108)),""),LEFT(SUBSTITUTE(S108,LEFT(S108,SEARCH(",",S108)),""),SEARCH(",",SUBSTITUTE(S108,LEFT(S108,SEARCH(",",S108)),""))),""),SEARCH(",",SUBSTITUTE(SUBSTITUTE(S108,LEFT(S108,SEARCH(",",S108)),""),LEFT(SUBSTITUTE(S108,LEFT(S108,SEARCH(",",S108)),""),SEARCH(",",SUBSTITUTE(S108,LEFT(S108,SEARCH(",",S108)),""))),""))),""))),LEFT(LEFT(SUBSTITUTE(SUBSTITUTE(SUBSTITUTE(S108,LEFT(S108,SEARCH(",",S108)),""),LEFT(SUBSTITUTE(S108,LEFT(S108,SEARCH(",",S108)),""),SEARCH(",",SUBSTITUTE(S108,LEFT(S108,SEARCH(",",S108)),""))),""),LEFT(SUBSTITUTE(SUBSTITUTE(S108,LEFT(S108,SEARCH(",",S108)),""),LEFT(SUBSTITUTE(S108,LEFT(S108,SEARCH(",",S108)),""),SEARCH(",",SUBSTITUTE(S108,LEFT(S108,SEARCH(",",S108)),""))),""),SEARCH(",",SUBSTITUTE(SUBSTITUTE(S108,LEFT(S108,SEARCH(",",S108)),""),LEFT(SUBSTITUTE(S108,LEFT(S108,SEARCH(",",S108)),""),SEARCH(",",SUBSTITUTE(S108,LEFT(S108,SEARCH(",",S108)),""))),""))),""),SEARCH(")",SUBSTITUTE(SUBSTITUTE(SUBSTITUTE(S108,LEFT(S108,SEARCH(",",S108)),""),LEFT(SUBSTITUTE(S108,LEFT(S108,SEARCH(",",S108)),""),SEARCH(",",SUBSTITUTE(S108,LEFT(S108,SEARCH(",",S108)),""))),""),LEFT(SUBSTITUTE(SUBSTITUTE(S108,LEFT(S108,SEARCH(",",S108)),""),LEFT(SUBSTITUTE(S108,LEFT(S108,SEARCH(",",S108)),""),SEARCH(",",SUBSTITUTE(S108,LEFT(S108,SEARCH(",",S108)),""))),""),SEARCH(",",SUBSTITUTE(SUBSTITUTE(S108,LEFT(S108,SEARCH(",",S108)),""),LEFT(SUBSTITUTE(S108,LEFT(S108,SEARCH(",",S108)),""),SEARCH(",",SUBSTITUTE(S108,LEFT(S108,SEARCH(",",S108)),""))),""))),""))),SEARCH("'",LEFT(SUBSTITUTE(SUBSTITUTE(SUBSTITUTE(S108,LEFT(S108,SEARCH(",",S108)),""),LEFT(SUBSTITUTE(S108,LEFT(S108,SEARCH(",",S108)),""),SEARCH(",",SUBSTITUTE(S108,LEFT(S108,SEARCH(",",S108)),""))),""),LEFT(SUBSTITUTE(SUBSTITUTE(S108,LEFT(S108,SEARCH(",",S108)),""),LEFT(SUBSTITUTE(S108,LEFT(S108,SEARCH(",",S108)),""),SEARCH(",",SUBSTITUTE(S108,LEFT(S108,SEARCH(",",S108)),""))),""),SEARCH(",",SUBSTITUTE(SUBSTITUTE(S108,LEFT(S108,SEARCH(",",S108)),""),LEFT(SUBSTITUTE(S108,LEFT(S108,SEARCH(",",S108)),""),SEARCH(",",SUBSTITUTE(S108,LEFT(S108,SEARCH(",",S108)),""))),""))),""),SEARCH(")",SUBSTITUTE(SUBSTITUTE(SUBSTITUTE(S108,LEFT(S108,SEARCH(",",S108)),""),LEFT(SUBSTITUTE(S108,LEFT(S108,SEARCH(",",S108)),""),SEARCH(",",SUBSTITUTE(S108,LEFT(S108,SEARCH(",",S108)),""))),""),LEFT(SUBSTITUTE(SUBSTITUTE(S108,LEFT(S108,SEARCH(",",S108)),""),LEFT(SUBSTITUTE(S108,LEFT(S108,SEARCH(",",S108)),""),SEARCH(",",SUBSTITUTE(S108,LEFT(S108,SEARCH(",",S108)),""))),""),SEARCH(",",SUBSTITUTE(SUBSTITUTE(S108,LEFT(S108,SEARCH(",",S108)),""),LEFT(SUBSTITUTE(S108,LEFT(S108,SEARCH(",",S108)),""),SEARCH(",",SUBSTITUTE(S108,LEFT(S108,SEARCH(",",S108)),""))),""))),""))))),""),")",""),VLOOKUP(M108,Breachs!B:D,3,FALSE)),"")</f>
        <v/>
      </c>
      <c r="S108" s="108" t="e">
        <f t="shared" si="32"/>
        <v>#VALUE!</v>
      </c>
      <c r="T108" s="108" t="str">
        <f>IF(F108="","",IF(ISNUMBER(FIND("'",I108)),VLOOKUP(SUBSTITUTE(RIGHT(LEFT(I108,SEARCH("'",I108)),5)," '",""),Breachs!P:Q,2,FALSE),VLOOKUP(I108,Breachs!B:D,2,FALSE)))</f>
        <v>Maio</v>
      </c>
      <c r="U108" s="108" t="str">
        <f>IF(G108&lt;2,"",IF(ISNUMBER(FIND("'",J108)),VLOOKUP(SUBSTITUTE(RIGHT(LEFT(J108,SEARCH("'",J108)),5)," '",""),Breachs!P:Q,2,FALSE),VLOOKUP(J108,Breachs!B:D,2,FALSE)))</f>
        <v/>
      </c>
      <c r="V108" s="107" t="str">
        <f>IF(G108&lt;3,"",IF(ISNUMBER(FIND("'",K108)),VLOOKUP(SUBSTITUTE(RIGHT(LEFT(K108,SEARCH("'",K108)),5)," '",""),Breachs!P:Q,2,FALSE),VLOOKUP(K108,Breachs!B:D,2,FALSE)))</f>
        <v/>
      </c>
      <c r="W108" s="107" t="str">
        <f>IF(G108&lt;4,"",IF(ISNUMBER(FIND("'",L108)),VLOOKUP(SUBSTITUTE(RIGHT(LEFT(L108,SEARCH("'",L108)),5)," '",""),Breachs!P:Q,2,FALSE),VLOOKUP(L108,Breachs!B:D,2,FALSE)))</f>
        <v/>
      </c>
      <c r="X108" s="107" t="str">
        <f>IF(G108&lt;5,"",IF(ISNUMBER(FIND("'",M108)),VLOOKUP(SUBSTITUTE(RIGHT(LEFT(M108,SEARCH("'",M108)),5)," '",""),Breachs!P:Q,2,FALSE),VLOOKUP(M108,Breachs!B:D,2,FALSE)))</f>
        <v/>
      </c>
      <c r="Y108" s="34" t="str">
        <f>IFERROR(VLOOKUP(B108,BGU!A:B,2),"")</f>
        <v>TATIANE LEHNEN ALVES</v>
      </c>
      <c r="Z108" s="34" t="str">
        <f>TEXT(IFERROR(VLOOKUP(B108,BGU!A:C,3),""),"0000-000-000-0000")</f>
        <v>0018-000-000-0000</v>
      </c>
      <c r="AA108" s="34" t="str">
        <f t="shared" si="33"/>
        <v>0018</v>
      </c>
      <c r="AB108" s="34" t="str">
        <f>IFERROR(VLOOKUP(B108,BGU!A:F,6),"")</f>
        <v>00460</v>
      </c>
      <c r="AC108" s="34" t="str">
        <f>IFERROR(VLOOKUP(B108,BGU!A:G,7),"")</f>
        <v>GERENTE ADJUNTO</v>
      </c>
      <c r="AD108" s="34" t="str">
        <f t="shared" si="34"/>
        <v>000</v>
      </c>
    </row>
    <row r="109" spans="1:30" ht="15" customHeight="1" x14ac:dyDescent="0.25">
      <c r="A109" s="33" t="s">
        <v>333</v>
      </c>
      <c r="B109" s="34" t="s">
        <v>263</v>
      </c>
      <c r="C109" s="33" t="s">
        <v>92</v>
      </c>
      <c r="D109" s="34"/>
      <c r="E109" s="34"/>
      <c r="F109" s="33" t="s">
        <v>22</v>
      </c>
      <c r="G109" s="31">
        <f t="shared" si="28"/>
        <v>1</v>
      </c>
      <c r="H109" s="31" t="b">
        <f t="shared" si="25"/>
        <v>0</v>
      </c>
      <c r="I109" s="105" t="str">
        <f t="shared" si="26"/>
        <v>Adobe</v>
      </c>
      <c r="J109" s="105" t="str">
        <f t="shared" si="35"/>
        <v/>
      </c>
      <c r="K109" s="106" t="str">
        <f t="shared" si="29"/>
        <v/>
      </c>
      <c r="L109" s="106" t="str">
        <f t="shared" si="30"/>
        <v/>
      </c>
      <c r="M109" s="105" t="str">
        <f t="shared" si="31"/>
        <v/>
      </c>
      <c r="N109" s="107">
        <f>IF(F109="","",IF(ISNUMBER(FIND(")",I109)),"20"&amp;SUBSTITUTE(RIGHT(SUBSTITUTE(LEFT(F109,SEARCH(")",F109)),LEFT(LEFT(F109,SEARCH(")",F109)),SEARCH("(",LEFT(F109,SEARCH(")",F109)))),""),3),")",""),VLOOKUP(I109,Breachs!B:D,3,FALSE)))</f>
        <v>2013</v>
      </c>
      <c r="O109" s="108" t="str">
        <f>IF(G109&lt;2,"",IF(G109&gt;2,IF(ISNUMBER(FIND(")",J109)),"20"&amp;SUBSTITUTE(SUBSTITUTE(LEFT(LEFT(SUBSTITUTE(F109,LEFT(F109,SEARCH(",",F109)),""),SEARCH(",",SUBSTITUTE(F109,LEFT(F109,SEARCH(",",F109)),""))),SEARCH(")",LEFT(SUBSTITUTE(F109,LEFT(F109,SEARCH(",",F109)),""),SEARCH(",",SUBSTITUTE(F109,LEFT(F109,SEARCH(",",F109)),""))))),LEFT(LEFT(LEFT(SUBSTITUTE(F109,LEFT(F109,SEARCH(",",F109)),""),SEARCH(",",SUBSTITUTE(F109,LEFT(F109,SEARCH(",",F109)),""))),SEARCH(")",LEFT(SUBSTITUTE(F109,LEFT(F109,SEARCH(",",F109)),""),SEARCH(",",SUBSTITUTE(F109,LEFT(F109,SEARCH(",",F109)),""))))),SEARCH("'",LEFT(LEFT(SUBSTITUTE(F109,LEFT(F109,SEARCH(",",F109)),""),SEARCH(",",SUBSTITUTE(F109,LEFT(F109,SEARCH(",",F109)),""))),SEARCH(")",LEFT(SUBSTITUTE(F109,LEFT(F109,SEARCH(",",F109)),""),SEARCH(",",SUBSTITUTE(F109,LEFT(F109,SEARCH(",",F109)),""))))))),""),")",""),VLOOKUP(J109,Breachs!B:D,3,FALSE)),IF(ISNUMBER(FIND(")",J109)),"20"&amp;SUBSTITUTE(LEFT(SUBSTITUTE(SUBSTITUTE(F109,LEFT(F109,SEARCH(",",F109)),""),LEFT(SUBSTITUTE(F109,LEFT(F109,SEARCH(",",F109)),""),SEARCH("'",SUBSTITUTE(F109,LEFT(F109,SEARCH(",",F109)),""))),""),SEARCH(")",SUBSTITUTE(SUBSTITUTE(F109,LEFT(F109,SEARCH(",",F109)),""),LEFT(SUBSTITUTE(F109,LEFT(F109,SEARCH(",",F109)),""),SEARCH("'",SUBSTITUTE(F109,LEFT(F109,SEARCH(",",F109)),""))),""))),")",""),VLOOKUP(J109,Breachs!B:D,3,FALSE))))</f>
        <v/>
      </c>
      <c r="P109" s="108" t="str">
        <f>IF(G109&lt;3,"",IF(G109&gt;3,IF(ISNUMBER(FIND(")",K109)),"20"&amp;SUBSTITUTE(SUBSTITUTE(LEFT(LEFT(SUBSTITUTE(SUBSTITUTE(F109,LEFT(F109,SEARCH(",",F109)),""),LEFT(SUBSTITUTE(F109,LEFT(F109,SEARCH(",",F109)),""),SEARCH(",",SUBSTITUTE(F109,LEFT(F109,SEARCH(",",F109)),""))),""),SEARCH(",",SUBSTITUTE(SUBSTITUTE(F109,LEFT(F109,SEARCH(",",F109)),""),LEFT(SUBSTITUTE(F109,LEFT(F109,SEARCH(",",F109)),""),SEARCH(",",SUBSTITUTE(F109,LEFT(F109,SEARCH(",",F109)),""))),""))),SEARCH(")",LEFT(SUBSTITUTE(SUBSTITUTE(F109,LEFT(F109,SEARCH(",",F109)),""),LEFT(SUBSTITUTE(F109,LEFT(F109,SEARCH(",",F109)),""),SEARCH(",",SUBSTITUTE(F109,LEFT(F109,SEARCH(",",F109)),""))),""),SEARCH(",",SUBSTITUTE(SUBSTITUTE(F109,LEFT(F109,SEARCH(",",F109)),""),LEFT(SUBSTITUTE(F109,LEFT(F109,SEARCH(",",F109)),""),SEARCH(",",SUBSTITUTE(F109,LEFT(F109,SEARCH(",",F109)),""))),""))))),LEFT(LEFT(LEFT(SUBSTITUTE(SUBSTITUTE(F109,LEFT(F109,SEARCH(",",F109)),""),LEFT(SUBSTITUTE(F109,LEFT(F109,SEARCH(",",F109)),""),SEARCH(",",SUBSTITUTE(F109,LEFT(F109,SEARCH(",",F109)),""))),""),SEARCH(",",SUBSTITUTE(SUBSTITUTE(F109,LEFT(F109,SEARCH(",",F109)),""),LEFT(SUBSTITUTE(F109,LEFT(F109,SEARCH(",",F109)),""),SEARCH(",",SUBSTITUTE(F109,LEFT(F109,SEARCH(",",F109)),""))),""))),SEARCH(")",LEFT(SUBSTITUTE(SUBSTITUTE(F109,LEFT(F109,SEARCH(",",F109)),""),LEFT(SUBSTITUTE(F109,LEFT(F109,SEARCH(",",F109)),""),SEARCH(",",SUBSTITUTE(F109,LEFT(F109,SEARCH(",",F109)),""))),""),SEARCH(",",SUBSTITUTE(SUBSTITUTE(F109,LEFT(F109,SEARCH(",",F109)),""),LEFT(SUBSTITUTE(F109,LEFT(F109,SEARCH(",",F109)),""),SEARCH(",",SUBSTITUTE(F109,LEFT(F109,SEARCH(",",F109)),""))),""))))),SEARCH("'",LEFT(LEFT(SUBSTITUTE(SUBSTITUTE(F109,LEFT(F109,SEARCH(",",F109)),""),LEFT(SUBSTITUTE(F109,LEFT(F109,SEARCH(",",F109)),""),SEARCH(",",SUBSTITUTE(F109,LEFT(F109,SEARCH(",",F109)),""))),""),SEARCH(",",SUBSTITUTE(SUBSTITUTE(F109,LEFT(F109,SEARCH(",",F109)),""),LEFT(SUBSTITUTE(F109,LEFT(F109,SEARCH(",",F109)),""),SEARCH(",",SUBSTITUTE(F109,LEFT(F109,SEARCH(",",F109)),""))),""))),SEARCH(")",LEFT(SUBSTITUTE(SUBSTITUTE(F109,LEFT(F109,SEARCH(",",F109)),""),LEFT(SUBSTITUTE(F109,LEFT(F109,SEARCH(",",F109)),""),SEARCH(",",SUBSTITUTE(F109,LEFT(F109,SEARCH(",",F109)),""))),""),SEARCH(",",SUBSTITUTE(SUBSTITUTE(F109,LEFT(F109,SEARCH(",",F109)),""),LEFT(SUBSTITUTE(F109,LEFT(F109,SEARCH(",",F109)),""),SEARCH(",",SUBSTITUTE(F109,LEFT(F109,SEARCH(",",F109)),""))),""))))))),""),")",""),VLOOKUP(K109,Breachs!B:D,3,FALSE)),IF(ISNUMBER(FIND(")",K109)),"20"&amp;SUBSTITUTE(SUBSTITUTE(LEFT(SUBSTITUTE(SUBSTITUTE(F109,LEFT(F109,SEARCH(",",F109)),""),LEFT(SUBSTITUTE(F109,LEFT(F109,SEARCH(",",F109)),""),SEARCH(",",SUBSTITUTE(F109,LEFT(F109,SEARCH(",",F109)),""))),""),SEARCH(")",SUBSTITUTE(SUBSTITUTE(F109,LEFT(F109,SEARCH(",",F109)),""),LEFT(SUBSTITUTE(F109,LEFT(F109,SEARCH(",",F109)),""),SEARCH(",",SUBSTITUTE(F109,LEFT(F109,SEARCH(",",F109)),""))),""))),LEFT(LEFT(SUBSTITUTE(SUBSTITUTE(F109,LEFT(F109,SEARCH(",",F109)),""),LEFT(SUBSTITUTE(F109,LEFT(F109,SEARCH(",",F109)),""),SEARCH(",",SUBSTITUTE(F109,LEFT(F109,SEARCH(",",F109)),""))),""),SEARCH(")",SUBSTITUTE(SUBSTITUTE(F109,LEFT(F109,SEARCH(",",F109)),""),LEFT(SUBSTITUTE(F109,LEFT(F109,SEARCH(",",F109)),""),SEARCH(",",SUBSTITUTE(F109,LEFT(F109,SEARCH(",",F109)),""))),""))),SEARCH("'",LEFT(SUBSTITUTE(SUBSTITUTE(F109,LEFT(F109,SEARCH(",",F109)),""),LEFT(SUBSTITUTE(F109,LEFT(F109,SEARCH(",",F109)),""),SEARCH(",",SUBSTITUTE(F109,LEFT(F109,SEARCH(",",F109)),""))),""),SEARCH(")",SUBSTITUTE(SUBSTITUTE(F109,LEFT(F109,SEARCH(",",F109)),""),LEFT(SUBSTITUTE(F109,LEFT(F109,SEARCH(",",F109)),""),SEARCH(",",SUBSTITUTE(F109,LEFT(F109,SEARCH(",",F109)),""))),""))))),""),")",""),VLOOKUP(K109,Breachs!B:D,3,FALSE))))</f>
        <v/>
      </c>
      <c r="Q109" s="108" t="str">
        <f>IF(G109&lt;4,"",IF(G109&gt;4,IF(ISNUMBER(FIND(")",L109)),"20"&amp;SUBSTITUTE(SUBSTITUTE(LEFT(SUBSTITUTE(SUBSTITUTE(SUBSTITUTE(L109,LEFT(L109,SEARCH(",",L109)),""),LEFT(SUBSTITUTE(L109,LEFT(L109,SEARCH(",",L109)),""),SEARCH(",",SUBSTITUTE(L109,LEFT(L109,SEARCH(",",L109)),""))),""),LEFT(SUBSTITUTE(SUBSTITUTE(L109,LEFT(L109,SEARCH(",",L109)),""),LEFT(SUBSTITUTE(L109,LEFT(L109,SEARCH(",",L109)),""),SEARCH(",",SUBSTITUTE(L109,LEFT(L109,SEARCH(",",L109)),""))),""),SEARCH(",",SUBSTITUTE(SUBSTITUTE(L109,LEFT(L109,SEARCH(",",L109)),""),LEFT(SUBSTITUTE(L109,LEFT(L109,SEARCH(",",L109)),""),SEARCH(",",SUBSTITUTE(L109,LEFT(L109,SEARCH(",",L109)),""))),""))),""),SEARCH(")",SUBSTITUTE(SUBSTITUTE(SUBSTITUTE(L109,LEFT(L109,SEARCH(",",L109)),""),LEFT(SUBSTITUTE(L109,LEFT(L109,SEARCH(",",L109)),""),SEARCH(",",SUBSTITUTE(L109,LEFT(L109,SEARCH(",",L109)),""))),""),LEFT(SUBSTITUTE(SUBSTITUTE(L109,LEFT(L109,SEARCH(",",L109)),""),LEFT(SUBSTITUTE(L109,LEFT(L109,SEARCH(",",L109)),""),SEARCH(",",SUBSTITUTE(L109,LEFT(L109,SEARCH(",",L109)),""))),""),SEARCH(",",SUBSTITUTE(SUBSTITUTE(L109,LEFT(L109,SEARCH(",",L109)),""),LEFT(SUBSTITUTE(L109,LEFT(L109,SEARCH(",",L109)),""),SEARCH(",",SUBSTITUTE(L109,LEFT(L109,SEARCH(",",L109)),""))),""))),""))),LEFT(LEFT(SUBSTITUTE(SUBSTITUTE(SUBSTITUTE(L109,LEFT(L109,SEARCH(",",L109)),""),LEFT(SUBSTITUTE(L109,LEFT(L109,SEARCH(",",L109)),""),SEARCH(",",SUBSTITUTE(L109,LEFT(L109,SEARCH(",",L109)),""))),""),LEFT(SUBSTITUTE(SUBSTITUTE(L109,LEFT(L109,SEARCH(",",L109)),""),LEFT(SUBSTITUTE(L109,LEFT(L109,SEARCH(",",L109)),""),SEARCH(",",SUBSTITUTE(L109,LEFT(L109,SEARCH(",",L109)),""))),""),SEARCH(",",SUBSTITUTE(SUBSTITUTE(L109,LEFT(L109,SEARCH(",",L109)),""),LEFT(SUBSTITUTE(L109,LEFT(L109,SEARCH(",",L109)),""),SEARCH(",",SUBSTITUTE(L109,LEFT(L109,SEARCH(",",L109)),""))),""))),""),SEARCH(")",SUBSTITUTE(SUBSTITUTE(SUBSTITUTE(L109,LEFT(L109,SEARCH(",",L109)),""),LEFT(SUBSTITUTE(L109,LEFT(L109,SEARCH(",",L109)),""),SEARCH(",",SUBSTITUTE(L109,LEFT(L109,SEARCH(",",L109)),""))),""),LEFT(SUBSTITUTE(SUBSTITUTE(L109,LEFT(L109,SEARCH(",",L109)),""),LEFT(SUBSTITUTE(L109,LEFT(L109,SEARCH(",",L109)),""),SEARCH(",",SUBSTITUTE(L109,LEFT(L109,SEARCH(",",L109)),""))),""),SEARCH(",",SUBSTITUTE(SUBSTITUTE(L109,LEFT(L109,SEARCH(",",L109)),""),LEFT(SUBSTITUTE(L109,LEFT(L109,SEARCH(",",L109)),""),SEARCH(",",SUBSTITUTE(L109,LEFT(L109,SEARCH(",",L109)),""))),""))),""))),SEARCH("'",LEFT(SUBSTITUTE(SUBSTITUTE(SUBSTITUTE(L109,LEFT(L109,SEARCH(",",L109)),""),LEFT(SUBSTITUTE(L109,LEFT(L109,SEARCH(",",L109)),""),SEARCH(",",SUBSTITUTE(L109,LEFT(L109,SEARCH(",",L109)),""))),""),LEFT(SUBSTITUTE(SUBSTITUTE(L109,LEFT(L109,SEARCH(",",L109)),""),LEFT(SUBSTITUTE(L109,LEFT(L109,SEARCH(",",L109)),""),SEARCH(",",SUBSTITUTE(L109,LEFT(L109,SEARCH(",",L109)),""))),""),SEARCH(",",SUBSTITUTE(SUBSTITUTE(L109,LEFT(L109,SEARCH(",",L109)),""),LEFT(SUBSTITUTE(L109,LEFT(L109,SEARCH(",",L109)),""),SEARCH(",",SUBSTITUTE(L109,LEFT(L109,SEARCH(",",L109)),""))),""))),""),SEARCH(")",SUBSTITUTE(SUBSTITUTE(SUBSTITUTE(L109,LEFT(L109,SEARCH(",",L109)),""),LEFT(SUBSTITUTE(L109,LEFT(L109,SEARCH(",",L109)),""),SEARCH(",",SUBSTITUTE(L109,LEFT(L109,SEARCH(",",L109)),""))),""),LEFT(SUBSTITUTE(SUBSTITUTE(L109,LEFT(L109,SEARCH(",",L109)),""),LEFT(SUBSTITUTE(L109,LEFT(L109,SEARCH(",",L109)),""),SEARCH(",",SUBSTITUTE(L109,LEFT(L109,SEARCH(",",L109)),""))),""),SEARCH(",",SUBSTITUTE(SUBSTITUTE(L109,LEFT(L109,SEARCH(",",L109)),""),LEFT(SUBSTITUTE(L109,LEFT(L109,SEARCH(",",L109)),""),SEARCH(",",SUBSTITUTE(L109,LEFT(L109,SEARCH(",",L109)),""))),""))),""))))),""),")",""),VLOOKUP(L109,Breachs!B:D,3,FALSE)),IF(ISNUMBER(FIND(")",L109)),"20"&amp;SUBSTITUTE(SUBSTITUTE(LEFT(SUBSTITUTE(SUBSTITUTE(SUBSTITUTE(L109,LEFT(L109,SEARCH(",",L109)),""),LEFT(SUBSTITUTE(L109,LEFT(L109,SEARCH(",",L109)),""),SEARCH(",",SUBSTITUTE(L109,LEFT(L109,SEARCH(",",L109)),""))),""),LEFT(SUBSTITUTE(SUBSTITUTE(L109,LEFT(L109,SEARCH(",",L109)),""),LEFT(SUBSTITUTE(L109,LEFT(L109,SEARCH(",",L109)),""),SEARCH(",",SUBSTITUTE(L109,LEFT(L109,SEARCH(",",L109)),""))),""),SEARCH(",",SUBSTITUTE(SUBSTITUTE(L109,LEFT(L109,SEARCH(",",L109)),""),LEFT(SUBSTITUTE(L109,LEFT(L109,SEARCH(",",L109)),""),SEARCH(",",SUBSTITUTE(L109,LEFT(L109,SEARCH(",",L109)),""))),""))),""),SEARCH(")",SUBSTITUTE(SUBSTITUTE(SUBSTITUTE(L109,LEFT(L109,SEARCH(",",L109)),""),LEFT(SUBSTITUTE(L109,LEFT(L109,SEARCH(",",L109)),""),SEARCH(",",SUBSTITUTE(L109,LEFT(L109,SEARCH(",",L109)),""))),""),LEFT(SUBSTITUTE(SUBSTITUTE(L109,LEFT(L109,SEARCH(",",L109)),""),LEFT(SUBSTITUTE(L109,LEFT(L109,SEARCH(",",L109)),""),SEARCH(",",SUBSTITUTE(L109,LEFT(L109,SEARCH(",",L109)),""))),""),SEARCH(",",SUBSTITUTE(SUBSTITUTE(L109,LEFT(L109,SEARCH(",",L109)),""),LEFT(SUBSTITUTE(L109,LEFT(L109,SEARCH(",",L109)),""),SEARCH(",",SUBSTITUTE(L109,LEFT(L109,SEARCH(",",L109)),""))),""))),""))),LEFT(LEFT(SUBSTITUTE(SUBSTITUTE(SUBSTITUTE(L109,LEFT(L109,SEARCH(",",L109)),""),LEFT(SUBSTITUTE(L109,LEFT(L109,SEARCH(",",L109)),""),SEARCH(",",SUBSTITUTE(L109,LEFT(L109,SEARCH(",",L109)),""))),""),LEFT(SUBSTITUTE(SUBSTITUTE(L109,LEFT(L109,SEARCH(",",L109)),""),LEFT(SUBSTITUTE(L109,LEFT(L109,SEARCH(",",L109)),""),SEARCH(",",SUBSTITUTE(L109,LEFT(L109,SEARCH(",",L109)),""))),""),SEARCH(",",SUBSTITUTE(SUBSTITUTE(L109,LEFT(L109,SEARCH(",",L109)),""),LEFT(SUBSTITUTE(L109,LEFT(L109,SEARCH(",",L109)),""),SEARCH(",",SUBSTITUTE(L109,LEFT(L109,SEARCH(",",L109)),""))),""))),""),SEARCH(")",SUBSTITUTE(SUBSTITUTE(SUBSTITUTE(L109,LEFT(L109,SEARCH(",",L109)),""),LEFT(SUBSTITUTE(L109,LEFT(L109,SEARCH(",",L109)),""),SEARCH(",",SUBSTITUTE(L109,LEFT(L109,SEARCH(",",L109)),""))),""),LEFT(SUBSTITUTE(SUBSTITUTE(L109,LEFT(L109,SEARCH(",",L109)),""),LEFT(SUBSTITUTE(L109,LEFT(L109,SEARCH(",",L109)),""),SEARCH(",",SUBSTITUTE(L109,LEFT(L109,SEARCH(",",L109)),""))),""),SEARCH(",",SUBSTITUTE(SUBSTITUTE(L109,LEFT(L109,SEARCH(",",L109)),""),LEFT(SUBSTITUTE(L109,LEFT(L109,SEARCH(",",L109)),""),SEARCH(",",SUBSTITUTE(L109,LEFT(L109,SEARCH(",",L109)),""))),""))),""))),SEARCH("'",LEFT(SUBSTITUTE(SUBSTITUTE(SUBSTITUTE(L109,LEFT(L109,SEARCH(",",L109)),""),LEFT(SUBSTITUTE(L109,LEFT(L109,SEARCH(",",L109)),""),SEARCH(",",SUBSTITUTE(L109,LEFT(L109,SEARCH(",",L109)),""))),""),LEFT(SUBSTITUTE(SUBSTITUTE(L109,LEFT(L109,SEARCH(",",L109)),""),LEFT(SUBSTITUTE(L109,LEFT(L109,SEARCH(",",L109)),""),SEARCH(",",SUBSTITUTE(L109,LEFT(L109,SEARCH(",",L109)),""))),""),SEARCH(",",SUBSTITUTE(SUBSTITUTE(L109,LEFT(L109,SEARCH(",",L109)),""),LEFT(SUBSTITUTE(L109,LEFT(L109,SEARCH(",",L109)),""),SEARCH(",",SUBSTITUTE(L109,LEFT(L109,SEARCH(",",L109)),""))),""))),""),SEARCH(")",SUBSTITUTE(SUBSTITUTE(SUBSTITUTE(L109,LEFT(L109,SEARCH(",",L109)),""),LEFT(SUBSTITUTE(L109,LEFT(L109,SEARCH(",",L109)),""),SEARCH(",",SUBSTITUTE(L109,LEFT(L109,SEARCH(",",L109)),""))),""),LEFT(SUBSTITUTE(SUBSTITUTE(L109,LEFT(L109,SEARCH(",",L109)),""),LEFT(SUBSTITUTE(L109,LEFT(L109,SEARCH(",",L109)),""),SEARCH(",",SUBSTITUTE(L109,LEFT(L109,SEARCH(",",L109)),""))),""),SEARCH(",",SUBSTITUTE(SUBSTITUTE(L109,LEFT(L109,SEARCH(",",L109)),""),LEFT(SUBSTITUTE(L109,LEFT(L109,SEARCH(",",L109)),""),SEARCH(",",SUBSTITUTE(L109,LEFT(L109,SEARCH(",",L109)),""))),""))),""))))),""),")",""),VLOOKUP(L109,Breachs!B:D,3,FALSE))))</f>
        <v/>
      </c>
      <c r="R109" s="108" t="str">
        <f>IF(G109=5,IF(ISNUMBER(FIND(")",M109)),"20"&amp;SUBSTITUTE(SUBSTITUTE(LEFT(SUBSTITUTE(SUBSTITUTE(SUBSTITUTE(S109,LEFT(S109,SEARCH(",",S109)),""),LEFT(SUBSTITUTE(S109,LEFT(S109,SEARCH(",",S109)),""),SEARCH(",",SUBSTITUTE(S109,LEFT(S109,SEARCH(",",S109)),""))),""),LEFT(SUBSTITUTE(SUBSTITUTE(S109,LEFT(S109,SEARCH(",",S109)),""),LEFT(SUBSTITUTE(S109,LEFT(S109,SEARCH(",",S109)),""),SEARCH(",",SUBSTITUTE(S109,LEFT(S109,SEARCH(",",S109)),""))),""),SEARCH(",",SUBSTITUTE(SUBSTITUTE(S109,LEFT(S109,SEARCH(",",S109)),""),LEFT(SUBSTITUTE(S109,LEFT(S109,SEARCH(",",S109)),""),SEARCH(",",SUBSTITUTE(S109,LEFT(S109,SEARCH(",",S109)),""))),""))),""),SEARCH(")",SUBSTITUTE(SUBSTITUTE(SUBSTITUTE(S109,LEFT(S109,SEARCH(",",S109)),""),LEFT(SUBSTITUTE(S109,LEFT(S109,SEARCH(",",S109)),""),SEARCH(",",SUBSTITUTE(S109,LEFT(S109,SEARCH(",",S109)),""))),""),LEFT(SUBSTITUTE(SUBSTITUTE(S109,LEFT(S109,SEARCH(",",S109)),""),LEFT(SUBSTITUTE(S109,LEFT(S109,SEARCH(",",S109)),""),SEARCH(",",SUBSTITUTE(S109,LEFT(S109,SEARCH(",",S109)),""))),""),SEARCH(",",SUBSTITUTE(SUBSTITUTE(S109,LEFT(S109,SEARCH(",",S109)),""),LEFT(SUBSTITUTE(S109,LEFT(S109,SEARCH(",",S109)),""),SEARCH(",",SUBSTITUTE(S109,LEFT(S109,SEARCH(",",S109)),""))),""))),""))),LEFT(LEFT(SUBSTITUTE(SUBSTITUTE(SUBSTITUTE(S109,LEFT(S109,SEARCH(",",S109)),""),LEFT(SUBSTITUTE(S109,LEFT(S109,SEARCH(",",S109)),""),SEARCH(",",SUBSTITUTE(S109,LEFT(S109,SEARCH(",",S109)),""))),""),LEFT(SUBSTITUTE(SUBSTITUTE(S109,LEFT(S109,SEARCH(",",S109)),""),LEFT(SUBSTITUTE(S109,LEFT(S109,SEARCH(",",S109)),""),SEARCH(",",SUBSTITUTE(S109,LEFT(S109,SEARCH(",",S109)),""))),""),SEARCH(",",SUBSTITUTE(SUBSTITUTE(S109,LEFT(S109,SEARCH(",",S109)),""),LEFT(SUBSTITUTE(S109,LEFT(S109,SEARCH(",",S109)),""),SEARCH(",",SUBSTITUTE(S109,LEFT(S109,SEARCH(",",S109)),""))),""))),""),SEARCH(")",SUBSTITUTE(SUBSTITUTE(SUBSTITUTE(S109,LEFT(S109,SEARCH(",",S109)),""),LEFT(SUBSTITUTE(S109,LEFT(S109,SEARCH(",",S109)),""),SEARCH(",",SUBSTITUTE(S109,LEFT(S109,SEARCH(",",S109)),""))),""),LEFT(SUBSTITUTE(SUBSTITUTE(S109,LEFT(S109,SEARCH(",",S109)),""),LEFT(SUBSTITUTE(S109,LEFT(S109,SEARCH(",",S109)),""),SEARCH(",",SUBSTITUTE(S109,LEFT(S109,SEARCH(",",S109)),""))),""),SEARCH(",",SUBSTITUTE(SUBSTITUTE(S109,LEFT(S109,SEARCH(",",S109)),""),LEFT(SUBSTITUTE(S109,LEFT(S109,SEARCH(",",S109)),""),SEARCH(",",SUBSTITUTE(S109,LEFT(S109,SEARCH(",",S109)),""))),""))),""))),SEARCH("'",LEFT(SUBSTITUTE(SUBSTITUTE(SUBSTITUTE(S109,LEFT(S109,SEARCH(",",S109)),""),LEFT(SUBSTITUTE(S109,LEFT(S109,SEARCH(",",S109)),""),SEARCH(",",SUBSTITUTE(S109,LEFT(S109,SEARCH(",",S109)),""))),""),LEFT(SUBSTITUTE(SUBSTITUTE(S109,LEFT(S109,SEARCH(",",S109)),""),LEFT(SUBSTITUTE(S109,LEFT(S109,SEARCH(",",S109)),""),SEARCH(",",SUBSTITUTE(S109,LEFT(S109,SEARCH(",",S109)),""))),""),SEARCH(",",SUBSTITUTE(SUBSTITUTE(S109,LEFT(S109,SEARCH(",",S109)),""),LEFT(SUBSTITUTE(S109,LEFT(S109,SEARCH(",",S109)),""),SEARCH(",",SUBSTITUTE(S109,LEFT(S109,SEARCH(",",S109)),""))),""))),""),SEARCH(")",SUBSTITUTE(SUBSTITUTE(SUBSTITUTE(S109,LEFT(S109,SEARCH(",",S109)),""),LEFT(SUBSTITUTE(S109,LEFT(S109,SEARCH(",",S109)),""),SEARCH(",",SUBSTITUTE(S109,LEFT(S109,SEARCH(",",S109)),""))),""),LEFT(SUBSTITUTE(SUBSTITUTE(S109,LEFT(S109,SEARCH(",",S109)),""),LEFT(SUBSTITUTE(S109,LEFT(S109,SEARCH(",",S109)),""),SEARCH(",",SUBSTITUTE(S109,LEFT(S109,SEARCH(",",S109)),""))),""),SEARCH(",",SUBSTITUTE(SUBSTITUTE(S109,LEFT(S109,SEARCH(",",S109)),""),LEFT(SUBSTITUTE(S109,LEFT(S109,SEARCH(",",S109)),""),SEARCH(",",SUBSTITUTE(S109,LEFT(S109,SEARCH(",",S109)),""))),""))),""))))),""),")",""),VLOOKUP(M109,Breachs!B:D,3,FALSE)),"")</f>
        <v/>
      </c>
      <c r="S109" s="108" t="e">
        <f t="shared" si="32"/>
        <v>#VALUE!</v>
      </c>
      <c r="T109" s="108" t="str">
        <f>IF(F109="","",IF(ISNUMBER(FIND("'",I109)),VLOOKUP(SUBSTITUTE(RIGHT(LEFT(I109,SEARCH("'",I109)),5)," '",""),Breachs!P:Q,2,FALSE),VLOOKUP(I109,Breachs!B:D,2,FALSE)))</f>
        <v>Outubro</v>
      </c>
      <c r="U109" s="108" t="str">
        <f>IF(G109&lt;2,"",IF(ISNUMBER(FIND("'",J109)),VLOOKUP(SUBSTITUTE(RIGHT(LEFT(J109,SEARCH("'",J109)),5)," '",""),Breachs!P:Q,2,FALSE),VLOOKUP(J109,Breachs!B:D,2,FALSE)))</f>
        <v/>
      </c>
      <c r="V109" s="107" t="str">
        <f>IF(G109&lt;3,"",IF(ISNUMBER(FIND("'",K109)),VLOOKUP(SUBSTITUTE(RIGHT(LEFT(K109,SEARCH("'",K109)),5)," '",""),Breachs!P:Q,2,FALSE),VLOOKUP(K109,Breachs!B:D,2,FALSE)))</f>
        <v/>
      </c>
      <c r="W109" s="107" t="str">
        <f>IF(G109&lt;4,"",IF(ISNUMBER(FIND("'",L109)),VLOOKUP(SUBSTITUTE(RIGHT(LEFT(L109,SEARCH("'",L109)),5)," '",""),Breachs!P:Q,2,FALSE),VLOOKUP(L109,Breachs!B:D,2,FALSE)))</f>
        <v/>
      </c>
      <c r="X109" s="107" t="str">
        <f>IF(G109&lt;5,"",IF(ISNUMBER(FIND("'",M109)),VLOOKUP(SUBSTITUTE(RIGHT(LEFT(M109,SEARCH("'",M109)),5)," '",""),Breachs!P:Q,2,FALSE),VLOOKUP(M109,Breachs!B:D,2,FALSE)))</f>
        <v/>
      </c>
      <c r="Y109" s="34" t="str">
        <f>IFERROR(VLOOKUP(B109,BGU!A:B,2),"")</f>
        <v>LUCIANE DA ROSA HENRIQUES</v>
      </c>
      <c r="Z109" s="34" t="str">
        <f>TEXT(IFERROR(VLOOKUP(B109,BGU!A:C,3),""),"0000-000-000-0000")</f>
        <v>0010-030-031-1200</v>
      </c>
      <c r="AA109" s="34" t="str">
        <f t="shared" si="33"/>
        <v>0010</v>
      </c>
      <c r="AB109" s="34" t="str">
        <f>IFERROR(VLOOKUP(B109,BGU!A:F,6),"")</f>
        <v>00011</v>
      </c>
      <c r="AC109" s="34" t="str">
        <f>IFERROR(VLOOKUP(B109,BGU!A:G,7),"")</f>
        <v>ANALISTA</v>
      </c>
      <c r="AD109" s="34" t="str">
        <f t="shared" si="34"/>
        <v>030</v>
      </c>
    </row>
    <row r="110" spans="1:30" ht="15" customHeight="1" x14ac:dyDescent="0.25">
      <c r="A110" s="33" t="s">
        <v>333</v>
      </c>
      <c r="B110" s="34" t="s">
        <v>298</v>
      </c>
      <c r="C110" s="33" t="s">
        <v>137</v>
      </c>
      <c r="D110" s="34"/>
      <c r="E110" s="34"/>
      <c r="F110" s="33" t="s">
        <v>3</v>
      </c>
      <c r="G110" s="31">
        <f t="shared" si="28"/>
        <v>1</v>
      </c>
      <c r="H110" s="31" t="b">
        <f t="shared" si="25"/>
        <v>0</v>
      </c>
      <c r="I110" s="105" t="str">
        <f t="shared" si="26"/>
        <v>LinkedIn</v>
      </c>
      <c r="J110" s="105" t="str">
        <f t="shared" si="35"/>
        <v/>
      </c>
      <c r="K110" s="106" t="str">
        <f t="shared" si="29"/>
        <v/>
      </c>
      <c r="L110" s="106" t="str">
        <f t="shared" si="30"/>
        <v/>
      </c>
      <c r="M110" s="105" t="str">
        <f t="shared" si="31"/>
        <v/>
      </c>
      <c r="N110" s="107">
        <f>IF(F110="","",IF(ISNUMBER(FIND(")",I110)),"20"&amp;SUBSTITUTE(RIGHT(SUBSTITUTE(LEFT(F110,SEARCH(")",F110)),LEFT(LEFT(F110,SEARCH(")",F110)),SEARCH("(",LEFT(F110,SEARCH(")",F110)))),""),3),")",""),VLOOKUP(I110,Breachs!B:D,3,FALSE)))</f>
        <v>2016</v>
      </c>
      <c r="O110" s="108" t="str">
        <f>IF(G110&lt;2,"",IF(G110&gt;2,IF(ISNUMBER(FIND(")",J110)),"20"&amp;SUBSTITUTE(SUBSTITUTE(LEFT(LEFT(SUBSTITUTE(F110,LEFT(F110,SEARCH(",",F110)),""),SEARCH(",",SUBSTITUTE(F110,LEFT(F110,SEARCH(",",F110)),""))),SEARCH(")",LEFT(SUBSTITUTE(F110,LEFT(F110,SEARCH(",",F110)),""),SEARCH(",",SUBSTITUTE(F110,LEFT(F110,SEARCH(",",F110)),""))))),LEFT(LEFT(LEFT(SUBSTITUTE(F110,LEFT(F110,SEARCH(",",F110)),""),SEARCH(",",SUBSTITUTE(F110,LEFT(F110,SEARCH(",",F110)),""))),SEARCH(")",LEFT(SUBSTITUTE(F110,LEFT(F110,SEARCH(",",F110)),""),SEARCH(",",SUBSTITUTE(F110,LEFT(F110,SEARCH(",",F110)),""))))),SEARCH("'",LEFT(LEFT(SUBSTITUTE(F110,LEFT(F110,SEARCH(",",F110)),""),SEARCH(",",SUBSTITUTE(F110,LEFT(F110,SEARCH(",",F110)),""))),SEARCH(")",LEFT(SUBSTITUTE(F110,LEFT(F110,SEARCH(",",F110)),""),SEARCH(",",SUBSTITUTE(F110,LEFT(F110,SEARCH(",",F110)),""))))))),""),")",""),VLOOKUP(J110,Breachs!B:D,3,FALSE)),IF(ISNUMBER(FIND(")",J110)),"20"&amp;SUBSTITUTE(LEFT(SUBSTITUTE(SUBSTITUTE(F110,LEFT(F110,SEARCH(",",F110)),""),LEFT(SUBSTITUTE(F110,LEFT(F110,SEARCH(",",F110)),""),SEARCH("'",SUBSTITUTE(F110,LEFT(F110,SEARCH(",",F110)),""))),""),SEARCH(")",SUBSTITUTE(SUBSTITUTE(F110,LEFT(F110,SEARCH(",",F110)),""),LEFT(SUBSTITUTE(F110,LEFT(F110,SEARCH(",",F110)),""),SEARCH("'",SUBSTITUTE(F110,LEFT(F110,SEARCH(",",F110)),""))),""))),")",""),VLOOKUP(J110,Breachs!B:D,3,FALSE))))</f>
        <v/>
      </c>
      <c r="P110" s="108" t="str">
        <f>IF(G110&lt;3,"",IF(G110&gt;3,IF(ISNUMBER(FIND(")",K110)),"20"&amp;SUBSTITUTE(SUBSTITUTE(LEFT(LEFT(SUBSTITUTE(SUBSTITUTE(F110,LEFT(F110,SEARCH(",",F110)),""),LEFT(SUBSTITUTE(F110,LEFT(F110,SEARCH(",",F110)),""),SEARCH(",",SUBSTITUTE(F110,LEFT(F110,SEARCH(",",F110)),""))),""),SEARCH(",",SUBSTITUTE(SUBSTITUTE(F110,LEFT(F110,SEARCH(",",F110)),""),LEFT(SUBSTITUTE(F110,LEFT(F110,SEARCH(",",F110)),""),SEARCH(",",SUBSTITUTE(F110,LEFT(F110,SEARCH(",",F110)),""))),""))),SEARCH(")",LEFT(SUBSTITUTE(SUBSTITUTE(F110,LEFT(F110,SEARCH(",",F110)),""),LEFT(SUBSTITUTE(F110,LEFT(F110,SEARCH(",",F110)),""),SEARCH(",",SUBSTITUTE(F110,LEFT(F110,SEARCH(",",F110)),""))),""),SEARCH(",",SUBSTITUTE(SUBSTITUTE(F110,LEFT(F110,SEARCH(",",F110)),""),LEFT(SUBSTITUTE(F110,LEFT(F110,SEARCH(",",F110)),""),SEARCH(",",SUBSTITUTE(F110,LEFT(F110,SEARCH(",",F110)),""))),""))))),LEFT(LEFT(LEFT(SUBSTITUTE(SUBSTITUTE(F110,LEFT(F110,SEARCH(",",F110)),""),LEFT(SUBSTITUTE(F110,LEFT(F110,SEARCH(",",F110)),""),SEARCH(",",SUBSTITUTE(F110,LEFT(F110,SEARCH(",",F110)),""))),""),SEARCH(",",SUBSTITUTE(SUBSTITUTE(F110,LEFT(F110,SEARCH(",",F110)),""),LEFT(SUBSTITUTE(F110,LEFT(F110,SEARCH(",",F110)),""),SEARCH(",",SUBSTITUTE(F110,LEFT(F110,SEARCH(",",F110)),""))),""))),SEARCH(")",LEFT(SUBSTITUTE(SUBSTITUTE(F110,LEFT(F110,SEARCH(",",F110)),""),LEFT(SUBSTITUTE(F110,LEFT(F110,SEARCH(",",F110)),""),SEARCH(",",SUBSTITUTE(F110,LEFT(F110,SEARCH(",",F110)),""))),""),SEARCH(",",SUBSTITUTE(SUBSTITUTE(F110,LEFT(F110,SEARCH(",",F110)),""),LEFT(SUBSTITUTE(F110,LEFT(F110,SEARCH(",",F110)),""),SEARCH(",",SUBSTITUTE(F110,LEFT(F110,SEARCH(",",F110)),""))),""))))),SEARCH("'",LEFT(LEFT(SUBSTITUTE(SUBSTITUTE(F110,LEFT(F110,SEARCH(",",F110)),""),LEFT(SUBSTITUTE(F110,LEFT(F110,SEARCH(",",F110)),""),SEARCH(",",SUBSTITUTE(F110,LEFT(F110,SEARCH(",",F110)),""))),""),SEARCH(",",SUBSTITUTE(SUBSTITUTE(F110,LEFT(F110,SEARCH(",",F110)),""),LEFT(SUBSTITUTE(F110,LEFT(F110,SEARCH(",",F110)),""),SEARCH(",",SUBSTITUTE(F110,LEFT(F110,SEARCH(",",F110)),""))),""))),SEARCH(")",LEFT(SUBSTITUTE(SUBSTITUTE(F110,LEFT(F110,SEARCH(",",F110)),""),LEFT(SUBSTITUTE(F110,LEFT(F110,SEARCH(",",F110)),""),SEARCH(",",SUBSTITUTE(F110,LEFT(F110,SEARCH(",",F110)),""))),""),SEARCH(",",SUBSTITUTE(SUBSTITUTE(F110,LEFT(F110,SEARCH(",",F110)),""),LEFT(SUBSTITUTE(F110,LEFT(F110,SEARCH(",",F110)),""),SEARCH(",",SUBSTITUTE(F110,LEFT(F110,SEARCH(",",F110)),""))),""))))))),""),")",""),VLOOKUP(K110,Breachs!B:D,3,FALSE)),IF(ISNUMBER(FIND(")",K110)),"20"&amp;SUBSTITUTE(SUBSTITUTE(LEFT(SUBSTITUTE(SUBSTITUTE(F110,LEFT(F110,SEARCH(",",F110)),""),LEFT(SUBSTITUTE(F110,LEFT(F110,SEARCH(",",F110)),""),SEARCH(",",SUBSTITUTE(F110,LEFT(F110,SEARCH(",",F110)),""))),""),SEARCH(")",SUBSTITUTE(SUBSTITUTE(F110,LEFT(F110,SEARCH(",",F110)),""),LEFT(SUBSTITUTE(F110,LEFT(F110,SEARCH(",",F110)),""),SEARCH(",",SUBSTITUTE(F110,LEFT(F110,SEARCH(",",F110)),""))),""))),LEFT(LEFT(SUBSTITUTE(SUBSTITUTE(F110,LEFT(F110,SEARCH(",",F110)),""),LEFT(SUBSTITUTE(F110,LEFT(F110,SEARCH(",",F110)),""),SEARCH(",",SUBSTITUTE(F110,LEFT(F110,SEARCH(",",F110)),""))),""),SEARCH(")",SUBSTITUTE(SUBSTITUTE(F110,LEFT(F110,SEARCH(",",F110)),""),LEFT(SUBSTITUTE(F110,LEFT(F110,SEARCH(",",F110)),""),SEARCH(",",SUBSTITUTE(F110,LEFT(F110,SEARCH(",",F110)),""))),""))),SEARCH("'",LEFT(SUBSTITUTE(SUBSTITUTE(F110,LEFT(F110,SEARCH(",",F110)),""),LEFT(SUBSTITUTE(F110,LEFT(F110,SEARCH(",",F110)),""),SEARCH(",",SUBSTITUTE(F110,LEFT(F110,SEARCH(",",F110)),""))),""),SEARCH(")",SUBSTITUTE(SUBSTITUTE(F110,LEFT(F110,SEARCH(",",F110)),""),LEFT(SUBSTITUTE(F110,LEFT(F110,SEARCH(",",F110)),""),SEARCH(",",SUBSTITUTE(F110,LEFT(F110,SEARCH(",",F110)),""))),""))))),""),")",""),VLOOKUP(K110,Breachs!B:D,3,FALSE))))</f>
        <v/>
      </c>
      <c r="Q110" s="108" t="str">
        <f>IF(G110&lt;4,"",IF(G110&gt;4,IF(ISNUMBER(FIND(")",L110)),"20"&amp;SUBSTITUTE(SUBSTITUTE(LEFT(SUBSTITUTE(SUBSTITUTE(SUBSTITUTE(L110,LEFT(L110,SEARCH(",",L110)),""),LEFT(SUBSTITUTE(L110,LEFT(L110,SEARCH(",",L110)),""),SEARCH(",",SUBSTITUTE(L110,LEFT(L110,SEARCH(",",L110)),""))),""),LEFT(SUBSTITUTE(SUBSTITUTE(L110,LEFT(L110,SEARCH(",",L110)),""),LEFT(SUBSTITUTE(L110,LEFT(L110,SEARCH(",",L110)),""),SEARCH(",",SUBSTITUTE(L110,LEFT(L110,SEARCH(",",L110)),""))),""),SEARCH(",",SUBSTITUTE(SUBSTITUTE(L110,LEFT(L110,SEARCH(",",L110)),""),LEFT(SUBSTITUTE(L110,LEFT(L110,SEARCH(",",L110)),""),SEARCH(",",SUBSTITUTE(L110,LEFT(L110,SEARCH(",",L110)),""))),""))),""),SEARCH(")",SUBSTITUTE(SUBSTITUTE(SUBSTITUTE(L110,LEFT(L110,SEARCH(",",L110)),""),LEFT(SUBSTITUTE(L110,LEFT(L110,SEARCH(",",L110)),""),SEARCH(",",SUBSTITUTE(L110,LEFT(L110,SEARCH(",",L110)),""))),""),LEFT(SUBSTITUTE(SUBSTITUTE(L110,LEFT(L110,SEARCH(",",L110)),""),LEFT(SUBSTITUTE(L110,LEFT(L110,SEARCH(",",L110)),""),SEARCH(",",SUBSTITUTE(L110,LEFT(L110,SEARCH(",",L110)),""))),""),SEARCH(",",SUBSTITUTE(SUBSTITUTE(L110,LEFT(L110,SEARCH(",",L110)),""),LEFT(SUBSTITUTE(L110,LEFT(L110,SEARCH(",",L110)),""),SEARCH(",",SUBSTITUTE(L110,LEFT(L110,SEARCH(",",L110)),""))),""))),""))),LEFT(LEFT(SUBSTITUTE(SUBSTITUTE(SUBSTITUTE(L110,LEFT(L110,SEARCH(",",L110)),""),LEFT(SUBSTITUTE(L110,LEFT(L110,SEARCH(",",L110)),""),SEARCH(",",SUBSTITUTE(L110,LEFT(L110,SEARCH(",",L110)),""))),""),LEFT(SUBSTITUTE(SUBSTITUTE(L110,LEFT(L110,SEARCH(",",L110)),""),LEFT(SUBSTITUTE(L110,LEFT(L110,SEARCH(",",L110)),""),SEARCH(",",SUBSTITUTE(L110,LEFT(L110,SEARCH(",",L110)),""))),""),SEARCH(",",SUBSTITUTE(SUBSTITUTE(L110,LEFT(L110,SEARCH(",",L110)),""),LEFT(SUBSTITUTE(L110,LEFT(L110,SEARCH(",",L110)),""),SEARCH(",",SUBSTITUTE(L110,LEFT(L110,SEARCH(",",L110)),""))),""))),""),SEARCH(")",SUBSTITUTE(SUBSTITUTE(SUBSTITUTE(L110,LEFT(L110,SEARCH(",",L110)),""),LEFT(SUBSTITUTE(L110,LEFT(L110,SEARCH(",",L110)),""),SEARCH(",",SUBSTITUTE(L110,LEFT(L110,SEARCH(",",L110)),""))),""),LEFT(SUBSTITUTE(SUBSTITUTE(L110,LEFT(L110,SEARCH(",",L110)),""),LEFT(SUBSTITUTE(L110,LEFT(L110,SEARCH(",",L110)),""),SEARCH(",",SUBSTITUTE(L110,LEFT(L110,SEARCH(",",L110)),""))),""),SEARCH(",",SUBSTITUTE(SUBSTITUTE(L110,LEFT(L110,SEARCH(",",L110)),""),LEFT(SUBSTITUTE(L110,LEFT(L110,SEARCH(",",L110)),""),SEARCH(",",SUBSTITUTE(L110,LEFT(L110,SEARCH(",",L110)),""))),""))),""))),SEARCH("'",LEFT(SUBSTITUTE(SUBSTITUTE(SUBSTITUTE(L110,LEFT(L110,SEARCH(",",L110)),""),LEFT(SUBSTITUTE(L110,LEFT(L110,SEARCH(",",L110)),""),SEARCH(",",SUBSTITUTE(L110,LEFT(L110,SEARCH(",",L110)),""))),""),LEFT(SUBSTITUTE(SUBSTITUTE(L110,LEFT(L110,SEARCH(",",L110)),""),LEFT(SUBSTITUTE(L110,LEFT(L110,SEARCH(",",L110)),""),SEARCH(",",SUBSTITUTE(L110,LEFT(L110,SEARCH(",",L110)),""))),""),SEARCH(",",SUBSTITUTE(SUBSTITUTE(L110,LEFT(L110,SEARCH(",",L110)),""),LEFT(SUBSTITUTE(L110,LEFT(L110,SEARCH(",",L110)),""),SEARCH(",",SUBSTITUTE(L110,LEFT(L110,SEARCH(",",L110)),""))),""))),""),SEARCH(")",SUBSTITUTE(SUBSTITUTE(SUBSTITUTE(L110,LEFT(L110,SEARCH(",",L110)),""),LEFT(SUBSTITUTE(L110,LEFT(L110,SEARCH(",",L110)),""),SEARCH(",",SUBSTITUTE(L110,LEFT(L110,SEARCH(",",L110)),""))),""),LEFT(SUBSTITUTE(SUBSTITUTE(L110,LEFT(L110,SEARCH(",",L110)),""),LEFT(SUBSTITUTE(L110,LEFT(L110,SEARCH(",",L110)),""),SEARCH(",",SUBSTITUTE(L110,LEFT(L110,SEARCH(",",L110)),""))),""),SEARCH(",",SUBSTITUTE(SUBSTITUTE(L110,LEFT(L110,SEARCH(",",L110)),""),LEFT(SUBSTITUTE(L110,LEFT(L110,SEARCH(",",L110)),""),SEARCH(",",SUBSTITUTE(L110,LEFT(L110,SEARCH(",",L110)),""))),""))),""))))),""),")",""),VLOOKUP(L110,Breachs!B:D,3,FALSE)),IF(ISNUMBER(FIND(")",L110)),"20"&amp;SUBSTITUTE(SUBSTITUTE(LEFT(SUBSTITUTE(SUBSTITUTE(SUBSTITUTE(L110,LEFT(L110,SEARCH(",",L110)),""),LEFT(SUBSTITUTE(L110,LEFT(L110,SEARCH(",",L110)),""),SEARCH(",",SUBSTITUTE(L110,LEFT(L110,SEARCH(",",L110)),""))),""),LEFT(SUBSTITUTE(SUBSTITUTE(L110,LEFT(L110,SEARCH(",",L110)),""),LEFT(SUBSTITUTE(L110,LEFT(L110,SEARCH(",",L110)),""),SEARCH(",",SUBSTITUTE(L110,LEFT(L110,SEARCH(",",L110)),""))),""),SEARCH(",",SUBSTITUTE(SUBSTITUTE(L110,LEFT(L110,SEARCH(",",L110)),""),LEFT(SUBSTITUTE(L110,LEFT(L110,SEARCH(",",L110)),""),SEARCH(",",SUBSTITUTE(L110,LEFT(L110,SEARCH(",",L110)),""))),""))),""),SEARCH(")",SUBSTITUTE(SUBSTITUTE(SUBSTITUTE(L110,LEFT(L110,SEARCH(",",L110)),""),LEFT(SUBSTITUTE(L110,LEFT(L110,SEARCH(",",L110)),""),SEARCH(",",SUBSTITUTE(L110,LEFT(L110,SEARCH(",",L110)),""))),""),LEFT(SUBSTITUTE(SUBSTITUTE(L110,LEFT(L110,SEARCH(",",L110)),""),LEFT(SUBSTITUTE(L110,LEFT(L110,SEARCH(",",L110)),""),SEARCH(",",SUBSTITUTE(L110,LEFT(L110,SEARCH(",",L110)),""))),""),SEARCH(",",SUBSTITUTE(SUBSTITUTE(L110,LEFT(L110,SEARCH(",",L110)),""),LEFT(SUBSTITUTE(L110,LEFT(L110,SEARCH(",",L110)),""),SEARCH(",",SUBSTITUTE(L110,LEFT(L110,SEARCH(",",L110)),""))),""))),""))),LEFT(LEFT(SUBSTITUTE(SUBSTITUTE(SUBSTITUTE(L110,LEFT(L110,SEARCH(",",L110)),""),LEFT(SUBSTITUTE(L110,LEFT(L110,SEARCH(",",L110)),""),SEARCH(",",SUBSTITUTE(L110,LEFT(L110,SEARCH(",",L110)),""))),""),LEFT(SUBSTITUTE(SUBSTITUTE(L110,LEFT(L110,SEARCH(",",L110)),""),LEFT(SUBSTITUTE(L110,LEFT(L110,SEARCH(",",L110)),""),SEARCH(",",SUBSTITUTE(L110,LEFT(L110,SEARCH(",",L110)),""))),""),SEARCH(",",SUBSTITUTE(SUBSTITUTE(L110,LEFT(L110,SEARCH(",",L110)),""),LEFT(SUBSTITUTE(L110,LEFT(L110,SEARCH(",",L110)),""),SEARCH(",",SUBSTITUTE(L110,LEFT(L110,SEARCH(",",L110)),""))),""))),""),SEARCH(")",SUBSTITUTE(SUBSTITUTE(SUBSTITUTE(L110,LEFT(L110,SEARCH(",",L110)),""),LEFT(SUBSTITUTE(L110,LEFT(L110,SEARCH(",",L110)),""),SEARCH(",",SUBSTITUTE(L110,LEFT(L110,SEARCH(",",L110)),""))),""),LEFT(SUBSTITUTE(SUBSTITUTE(L110,LEFT(L110,SEARCH(",",L110)),""),LEFT(SUBSTITUTE(L110,LEFT(L110,SEARCH(",",L110)),""),SEARCH(",",SUBSTITUTE(L110,LEFT(L110,SEARCH(",",L110)),""))),""),SEARCH(",",SUBSTITUTE(SUBSTITUTE(L110,LEFT(L110,SEARCH(",",L110)),""),LEFT(SUBSTITUTE(L110,LEFT(L110,SEARCH(",",L110)),""),SEARCH(",",SUBSTITUTE(L110,LEFT(L110,SEARCH(",",L110)),""))),""))),""))),SEARCH("'",LEFT(SUBSTITUTE(SUBSTITUTE(SUBSTITUTE(L110,LEFT(L110,SEARCH(",",L110)),""),LEFT(SUBSTITUTE(L110,LEFT(L110,SEARCH(",",L110)),""),SEARCH(",",SUBSTITUTE(L110,LEFT(L110,SEARCH(",",L110)),""))),""),LEFT(SUBSTITUTE(SUBSTITUTE(L110,LEFT(L110,SEARCH(",",L110)),""),LEFT(SUBSTITUTE(L110,LEFT(L110,SEARCH(",",L110)),""),SEARCH(",",SUBSTITUTE(L110,LEFT(L110,SEARCH(",",L110)),""))),""),SEARCH(",",SUBSTITUTE(SUBSTITUTE(L110,LEFT(L110,SEARCH(",",L110)),""),LEFT(SUBSTITUTE(L110,LEFT(L110,SEARCH(",",L110)),""),SEARCH(",",SUBSTITUTE(L110,LEFT(L110,SEARCH(",",L110)),""))),""))),""),SEARCH(")",SUBSTITUTE(SUBSTITUTE(SUBSTITUTE(L110,LEFT(L110,SEARCH(",",L110)),""),LEFT(SUBSTITUTE(L110,LEFT(L110,SEARCH(",",L110)),""),SEARCH(",",SUBSTITUTE(L110,LEFT(L110,SEARCH(",",L110)),""))),""),LEFT(SUBSTITUTE(SUBSTITUTE(L110,LEFT(L110,SEARCH(",",L110)),""),LEFT(SUBSTITUTE(L110,LEFT(L110,SEARCH(",",L110)),""),SEARCH(",",SUBSTITUTE(L110,LEFT(L110,SEARCH(",",L110)),""))),""),SEARCH(",",SUBSTITUTE(SUBSTITUTE(L110,LEFT(L110,SEARCH(",",L110)),""),LEFT(SUBSTITUTE(L110,LEFT(L110,SEARCH(",",L110)),""),SEARCH(",",SUBSTITUTE(L110,LEFT(L110,SEARCH(",",L110)),""))),""))),""))))),""),")",""),VLOOKUP(L110,Breachs!B:D,3,FALSE))))</f>
        <v/>
      </c>
      <c r="R110" s="108" t="str">
        <f>IF(G110=5,IF(ISNUMBER(FIND(")",M110)),"20"&amp;SUBSTITUTE(SUBSTITUTE(LEFT(SUBSTITUTE(SUBSTITUTE(SUBSTITUTE(S110,LEFT(S110,SEARCH(",",S110)),""),LEFT(SUBSTITUTE(S110,LEFT(S110,SEARCH(",",S110)),""),SEARCH(",",SUBSTITUTE(S110,LEFT(S110,SEARCH(",",S110)),""))),""),LEFT(SUBSTITUTE(SUBSTITUTE(S110,LEFT(S110,SEARCH(",",S110)),""),LEFT(SUBSTITUTE(S110,LEFT(S110,SEARCH(",",S110)),""),SEARCH(",",SUBSTITUTE(S110,LEFT(S110,SEARCH(",",S110)),""))),""),SEARCH(",",SUBSTITUTE(SUBSTITUTE(S110,LEFT(S110,SEARCH(",",S110)),""),LEFT(SUBSTITUTE(S110,LEFT(S110,SEARCH(",",S110)),""),SEARCH(",",SUBSTITUTE(S110,LEFT(S110,SEARCH(",",S110)),""))),""))),""),SEARCH(")",SUBSTITUTE(SUBSTITUTE(SUBSTITUTE(S110,LEFT(S110,SEARCH(",",S110)),""),LEFT(SUBSTITUTE(S110,LEFT(S110,SEARCH(",",S110)),""),SEARCH(",",SUBSTITUTE(S110,LEFT(S110,SEARCH(",",S110)),""))),""),LEFT(SUBSTITUTE(SUBSTITUTE(S110,LEFT(S110,SEARCH(",",S110)),""),LEFT(SUBSTITUTE(S110,LEFT(S110,SEARCH(",",S110)),""),SEARCH(",",SUBSTITUTE(S110,LEFT(S110,SEARCH(",",S110)),""))),""),SEARCH(",",SUBSTITUTE(SUBSTITUTE(S110,LEFT(S110,SEARCH(",",S110)),""),LEFT(SUBSTITUTE(S110,LEFT(S110,SEARCH(",",S110)),""),SEARCH(",",SUBSTITUTE(S110,LEFT(S110,SEARCH(",",S110)),""))),""))),""))),LEFT(LEFT(SUBSTITUTE(SUBSTITUTE(SUBSTITUTE(S110,LEFT(S110,SEARCH(",",S110)),""),LEFT(SUBSTITUTE(S110,LEFT(S110,SEARCH(",",S110)),""),SEARCH(",",SUBSTITUTE(S110,LEFT(S110,SEARCH(",",S110)),""))),""),LEFT(SUBSTITUTE(SUBSTITUTE(S110,LEFT(S110,SEARCH(",",S110)),""),LEFT(SUBSTITUTE(S110,LEFT(S110,SEARCH(",",S110)),""),SEARCH(",",SUBSTITUTE(S110,LEFT(S110,SEARCH(",",S110)),""))),""),SEARCH(",",SUBSTITUTE(SUBSTITUTE(S110,LEFT(S110,SEARCH(",",S110)),""),LEFT(SUBSTITUTE(S110,LEFT(S110,SEARCH(",",S110)),""),SEARCH(",",SUBSTITUTE(S110,LEFT(S110,SEARCH(",",S110)),""))),""))),""),SEARCH(")",SUBSTITUTE(SUBSTITUTE(SUBSTITUTE(S110,LEFT(S110,SEARCH(",",S110)),""),LEFT(SUBSTITUTE(S110,LEFT(S110,SEARCH(",",S110)),""),SEARCH(",",SUBSTITUTE(S110,LEFT(S110,SEARCH(",",S110)),""))),""),LEFT(SUBSTITUTE(SUBSTITUTE(S110,LEFT(S110,SEARCH(",",S110)),""),LEFT(SUBSTITUTE(S110,LEFT(S110,SEARCH(",",S110)),""),SEARCH(",",SUBSTITUTE(S110,LEFT(S110,SEARCH(",",S110)),""))),""),SEARCH(",",SUBSTITUTE(SUBSTITUTE(S110,LEFT(S110,SEARCH(",",S110)),""),LEFT(SUBSTITUTE(S110,LEFT(S110,SEARCH(",",S110)),""),SEARCH(",",SUBSTITUTE(S110,LEFT(S110,SEARCH(",",S110)),""))),""))),""))),SEARCH("'",LEFT(SUBSTITUTE(SUBSTITUTE(SUBSTITUTE(S110,LEFT(S110,SEARCH(",",S110)),""),LEFT(SUBSTITUTE(S110,LEFT(S110,SEARCH(",",S110)),""),SEARCH(",",SUBSTITUTE(S110,LEFT(S110,SEARCH(",",S110)),""))),""),LEFT(SUBSTITUTE(SUBSTITUTE(S110,LEFT(S110,SEARCH(",",S110)),""),LEFT(SUBSTITUTE(S110,LEFT(S110,SEARCH(",",S110)),""),SEARCH(",",SUBSTITUTE(S110,LEFT(S110,SEARCH(",",S110)),""))),""),SEARCH(",",SUBSTITUTE(SUBSTITUTE(S110,LEFT(S110,SEARCH(",",S110)),""),LEFT(SUBSTITUTE(S110,LEFT(S110,SEARCH(",",S110)),""),SEARCH(",",SUBSTITUTE(S110,LEFT(S110,SEARCH(",",S110)),""))),""))),""),SEARCH(")",SUBSTITUTE(SUBSTITUTE(SUBSTITUTE(S110,LEFT(S110,SEARCH(",",S110)),""),LEFT(SUBSTITUTE(S110,LEFT(S110,SEARCH(",",S110)),""),SEARCH(",",SUBSTITUTE(S110,LEFT(S110,SEARCH(",",S110)),""))),""),LEFT(SUBSTITUTE(SUBSTITUTE(S110,LEFT(S110,SEARCH(",",S110)),""),LEFT(SUBSTITUTE(S110,LEFT(S110,SEARCH(",",S110)),""),SEARCH(",",SUBSTITUTE(S110,LEFT(S110,SEARCH(",",S110)),""))),""),SEARCH(",",SUBSTITUTE(SUBSTITUTE(S110,LEFT(S110,SEARCH(",",S110)),""),LEFT(SUBSTITUTE(S110,LEFT(S110,SEARCH(",",S110)),""),SEARCH(",",SUBSTITUTE(S110,LEFT(S110,SEARCH(",",S110)),""))),""))),""))))),""),")",""),VLOOKUP(M110,Breachs!B:D,3,FALSE)),"")</f>
        <v/>
      </c>
      <c r="S110" s="108" t="e">
        <f t="shared" si="32"/>
        <v>#VALUE!</v>
      </c>
      <c r="T110" s="108" t="str">
        <f>IF(F110="","",IF(ISNUMBER(FIND("'",I110)),VLOOKUP(SUBSTITUTE(RIGHT(LEFT(I110,SEARCH("'",I110)),5)," '",""),Breachs!P:Q,2,FALSE),VLOOKUP(I110,Breachs!B:D,2,FALSE)))</f>
        <v>Maio</v>
      </c>
      <c r="U110" s="108" t="str">
        <f>IF(G110&lt;2,"",IF(ISNUMBER(FIND("'",J110)),VLOOKUP(SUBSTITUTE(RIGHT(LEFT(J110,SEARCH("'",J110)),5)," '",""),Breachs!P:Q,2,FALSE),VLOOKUP(J110,Breachs!B:D,2,FALSE)))</f>
        <v/>
      </c>
      <c r="V110" s="107" t="str">
        <f>IF(G110&lt;3,"",IF(ISNUMBER(FIND("'",K110)),VLOOKUP(SUBSTITUTE(RIGHT(LEFT(K110,SEARCH("'",K110)),5)," '",""),Breachs!P:Q,2,FALSE),VLOOKUP(K110,Breachs!B:D,2,FALSE)))</f>
        <v/>
      </c>
      <c r="W110" s="107" t="str">
        <f>IF(G110&lt;4,"",IF(ISNUMBER(FIND("'",L110)),VLOOKUP(SUBSTITUTE(RIGHT(LEFT(L110,SEARCH("'",L110)),5)," '",""),Breachs!P:Q,2,FALSE),VLOOKUP(L110,Breachs!B:D,2,FALSE)))</f>
        <v/>
      </c>
      <c r="X110" s="107" t="str">
        <f>IF(G110&lt;5,"",IF(ISNUMBER(FIND("'",M110)),VLOOKUP(SUBSTITUTE(RIGHT(LEFT(M110,SEARCH("'",M110)),5)," '",""),Breachs!P:Q,2,FALSE),VLOOKUP(M110,Breachs!B:D,2,FALSE)))</f>
        <v/>
      </c>
      <c r="Y110" s="34" t="str">
        <f>IFERROR(VLOOKUP(B110,BGU!A:B,2),"")</f>
        <v>RODRIGO DE AVILA</v>
      </c>
      <c r="Z110" s="34" t="str">
        <f>TEXT(IFERROR(VLOOKUP(B110,BGU!A:C,3),""),"0000-000-000-0000")</f>
        <v>0010-081-021-1000</v>
      </c>
      <c r="AA110" s="34" t="str">
        <f t="shared" si="33"/>
        <v>0010</v>
      </c>
      <c r="AB110" s="34" t="str">
        <f>IFERROR(VLOOKUP(B110,BGU!A:F,6),"")</f>
        <v>00062</v>
      </c>
      <c r="AC110" s="34" t="str">
        <f>IFERROR(VLOOKUP(B110,BGU!A:G,7),"")</f>
        <v>GERENTE EXECUTIVO</v>
      </c>
      <c r="AD110" s="34" t="str">
        <f t="shared" si="34"/>
        <v>081</v>
      </c>
    </row>
    <row r="111" spans="1:30" ht="15" customHeight="1" x14ac:dyDescent="0.25">
      <c r="A111" s="33" t="s">
        <v>335</v>
      </c>
      <c r="B111" s="33" t="s">
        <v>346</v>
      </c>
      <c r="C111" s="33" t="s">
        <v>175</v>
      </c>
      <c r="F111" s="33" t="s">
        <v>170</v>
      </c>
      <c r="G111" s="31">
        <f t="shared" si="28"/>
        <v>1</v>
      </c>
      <c r="H111" s="31" t="b">
        <f t="shared" si="25"/>
        <v>1</v>
      </c>
      <c r="I111" s="105" t="str">
        <f t="shared" si="26"/>
        <v>No title (9 Jan '17): http://pastebin.com/gtzxYzK4</v>
      </c>
      <c r="J111" s="105" t="str">
        <f t="shared" si="35"/>
        <v/>
      </c>
      <c r="K111" s="106" t="str">
        <f t="shared" si="29"/>
        <v/>
      </c>
      <c r="L111" s="106" t="str">
        <f t="shared" si="30"/>
        <v/>
      </c>
      <c r="M111" s="105" t="str">
        <f t="shared" si="31"/>
        <v/>
      </c>
      <c r="N111" s="107" t="str">
        <f>IF(F111="","",IF(ISNUMBER(FIND(")",I111)),"20"&amp;SUBSTITUTE(RIGHT(SUBSTITUTE(LEFT(F111,SEARCH(")",F111)),LEFT(LEFT(F111,SEARCH(")",F111)),SEARCH("(",LEFT(F111,SEARCH(")",F111)))),""),3),")",""),VLOOKUP(I111,Breachs!B:D,3,FALSE)))</f>
        <v>2017</v>
      </c>
      <c r="O111" s="108" t="str">
        <f>IF(G111&lt;2,"",IF(G111&gt;2,IF(ISNUMBER(FIND(")",J111)),"20"&amp;SUBSTITUTE(SUBSTITUTE(LEFT(LEFT(SUBSTITUTE(F111,LEFT(F111,SEARCH(",",F111)),""),SEARCH(",",SUBSTITUTE(F111,LEFT(F111,SEARCH(",",F111)),""))),SEARCH(")",LEFT(SUBSTITUTE(F111,LEFT(F111,SEARCH(",",F111)),""),SEARCH(",",SUBSTITUTE(F111,LEFT(F111,SEARCH(",",F111)),""))))),LEFT(LEFT(LEFT(SUBSTITUTE(F111,LEFT(F111,SEARCH(",",F111)),""),SEARCH(",",SUBSTITUTE(F111,LEFT(F111,SEARCH(",",F111)),""))),SEARCH(")",LEFT(SUBSTITUTE(F111,LEFT(F111,SEARCH(",",F111)),""),SEARCH(",",SUBSTITUTE(F111,LEFT(F111,SEARCH(",",F111)),""))))),SEARCH("'",LEFT(LEFT(SUBSTITUTE(F111,LEFT(F111,SEARCH(",",F111)),""),SEARCH(",",SUBSTITUTE(F111,LEFT(F111,SEARCH(",",F111)),""))),SEARCH(")",LEFT(SUBSTITUTE(F111,LEFT(F111,SEARCH(",",F111)),""),SEARCH(",",SUBSTITUTE(F111,LEFT(F111,SEARCH(",",F111)),""))))))),""),")",""),VLOOKUP(J111,Breachs!B:D,3,FALSE)),IF(ISNUMBER(FIND(")",J111)),"20"&amp;SUBSTITUTE(LEFT(SUBSTITUTE(SUBSTITUTE(F111,LEFT(F111,SEARCH(",",F111)),""),LEFT(SUBSTITUTE(F111,LEFT(F111,SEARCH(",",F111)),""),SEARCH("'",SUBSTITUTE(F111,LEFT(F111,SEARCH(",",F111)),""))),""),SEARCH(")",SUBSTITUTE(SUBSTITUTE(F111,LEFT(F111,SEARCH(",",F111)),""),LEFT(SUBSTITUTE(F111,LEFT(F111,SEARCH(",",F111)),""),SEARCH("'",SUBSTITUTE(F111,LEFT(F111,SEARCH(",",F111)),""))),""))),")",""),VLOOKUP(J111,Breachs!B:D,3,FALSE))))</f>
        <v/>
      </c>
      <c r="P111" s="107"/>
      <c r="Q111" s="108" t="str">
        <f>IF(G111&lt;4,"",IF(G111&gt;4,IF(ISNUMBER(FIND(")",L111)),"20"&amp;SUBSTITUTE(SUBSTITUTE(LEFT(SUBSTITUTE(SUBSTITUTE(SUBSTITUTE(L111,LEFT(L111,SEARCH(",",L111)),""),LEFT(SUBSTITUTE(L111,LEFT(L111,SEARCH(",",L111)),""),SEARCH(",",SUBSTITUTE(L111,LEFT(L111,SEARCH(",",L111)),""))),""),LEFT(SUBSTITUTE(SUBSTITUTE(L111,LEFT(L111,SEARCH(",",L111)),""),LEFT(SUBSTITUTE(L111,LEFT(L111,SEARCH(",",L111)),""),SEARCH(",",SUBSTITUTE(L111,LEFT(L111,SEARCH(",",L111)),""))),""),SEARCH(",",SUBSTITUTE(SUBSTITUTE(L111,LEFT(L111,SEARCH(",",L111)),""),LEFT(SUBSTITUTE(L111,LEFT(L111,SEARCH(",",L111)),""),SEARCH(",",SUBSTITUTE(L111,LEFT(L111,SEARCH(",",L111)),""))),""))),""),SEARCH(")",SUBSTITUTE(SUBSTITUTE(SUBSTITUTE(L111,LEFT(L111,SEARCH(",",L111)),""),LEFT(SUBSTITUTE(L111,LEFT(L111,SEARCH(",",L111)),""),SEARCH(",",SUBSTITUTE(L111,LEFT(L111,SEARCH(",",L111)),""))),""),LEFT(SUBSTITUTE(SUBSTITUTE(L111,LEFT(L111,SEARCH(",",L111)),""),LEFT(SUBSTITUTE(L111,LEFT(L111,SEARCH(",",L111)),""),SEARCH(",",SUBSTITUTE(L111,LEFT(L111,SEARCH(",",L111)),""))),""),SEARCH(",",SUBSTITUTE(SUBSTITUTE(L111,LEFT(L111,SEARCH(",",L111)),""),LEFT(SUBSTITUTE(L111,LEFT(L111,SEARCH(",",L111)),""),SEARCH(",",SUBSTITUTE(L111,LEFT(L111,SEARCH(",",L111)),""))),""))),""))),LEFT(LEFT(SUBSTITUTE(SUBSTITUTE(SUBSTITUTE(L111,LEFT(L111,SEARCH(",",L111)),""),LEFT(SUBSTITUTE(L111,LEFT(L111,SEARCH(",",L111)),""),SEARCH(",",SUBSTITUTE(L111,LEFT(L111,SEARCH(",",L111)),""))),""),LEFT(SUBSTITUTE(SUBSTITUTE(L111,LEFT(L111,SEARCH(",",L111)),""),LEFT(SUBSTITUTE(L111,LEFT(L111,SEARCH(",",L111)),""),SEARCH(",",SUBSTITUTE(L111,LEFT(L111,SEARCH(",",L111)),""))),""),SEARCH(",",SUBSTITUTE(SUBSTITUTE(L111,LEFT(L111,SEARCH(",",L111)),""),LEFT(SUBSTITUTE(L111,LEFT(L111,SEARCH(",",L111)),""),SEARCH(",",SUBSTITUTE(L111,LEFT(L111,SEARCH(",",L111)),""))),""))),""),SEARCH(")",SUBSTITUTE(SUBSTITUTE(SUBSTITUTE(L111,LEFT(L111,SEARCH(",",L111)),""),LEFT(SUBSTITUTE(L111,LEFT(L111,SEARCH(",",L111)),""),SEARCH(",",SUBSTITUTE(L111,LEFT(L111,SEARCH(",",L111)),""))),""),LEFT(SUBSTITUTE(SUBSTITUTE(L111,LEFT(L111,SEARCH(",",L111)),""),LEFT(SUBSTITUTE(L111,LEFT(L111,SEARCH(",",L111)),""),SEARCH(",",SUBSTITUTE(L111,LEFT(L111,SEARCH(",",L111)),""))),""),SEARCH(",",SUBSTITUTE(SUBSTITUTE(L111,LEFT(L111,SEARCH(",",L111)),""),LEFT(SUBSTITUTE(L111,LEFT(L111,SEARCH(",",L111)),""),SEARCH(",",SUBSTITUTE(L111,LEFT(L111,SEARCH(",",L111)),""))),""))),""))),SEARCH("'",LEFT(SUBSTITUTE(SUBSTITUTE(SUBSTITUTE(L111,LEFT(L111,SEARCH(",",L111)),""),LEFT(SUBSTITUTE(L111,LEFT(L111,SEARCH(",",L111)),""),SEARCH(",",SUBSTITUTE(L111,LEFT(L111,SEARCH(",",L111)),""))),""),LEFT(SUBSTITUTE(SUBSTITUTE(L111,LEFT(L111,SEARCH(",",L111)),""),LEFT(SUBSTITUTE(L111,LEFT(L111,SEARCH(",",L111)),""),SEARCH(",",SUBSTITUTE(L111,LEFT(L111,SEARCH(",",L111)),""))),""),SEARCH(",",SUBSTITUTE(SUBSTITUTE(L111,LEFT(L111,SEARCH(",",L111)),""),LEFT(SUBSTITUTE(L111,LEFT(L111,SEARCH(",",L111)),""),SEARCH(",",SUBSTITUTE(L111,LEFT(L111,SEARCH(",",L111)),""))),""))),""),SEARCH(")",SUBSTITUTE(SUBSTITUTE(SUBSTITUTE(L111,LEFT(L111,SEARCH(",",L111)),""),LEFT(SUBSTITUTE(L111,LEFT(L111,SEARCH(",",L111)),""),SEARCH(",",SUBSTITUTE(L111,LEFT(L111,SEARCH(",",L111)),""))),""),LEFT(SUBSTITUTE(SUBSTITUTE(L111,LEFT(L111,SEARCH(",",L111)),""),LEFT(SUBSTITUTE(L111,LEFT(L111,SEARCH(",",L111)),""),SEARCH(",",SUBSTITUTE(L111,LEFT(L111,SEARCH(",",L111)),""))),""),SEARCH(",",SUBSTITUTE(SUBSTITUTE(L111,LEFT(L111,SEARCH(",",L111)),""),LEFT(SUBSTITUTE(L111,LEFT(L111,SEARCH(",",L111)),""),SEARCH(",",SUBSTITUTE(L111,LEFT(L111,SEARCH(",",L111)),""))),""))),""))))),""),")",""),VLOOKUP(L111,Breachs!B:D,3,FALSE)),IF(ISNUMBER(FIND(")",L111)),"20"&amp;SUBSTITUTE(SUBSTITUTE(LEFT(SUBSTITUTE(SUBSTITUTE(SUBSTITUTE(L111,LEFT(L111,SEARCH(",",L111)),""),LEFT(SUBSTITUTE(L111,LEFT(L111,SEARCH(",",L111)),""),SEARCH(",",SUBSTITUTE(L111,LEFT(L111,SEARCH(",",L111)),""))),""),LEFT(SUBSTITUTE(SUBSTITUTE(L111,LEFT(L111,SEARCH(",",L111)),""),LEFT(SUBSTITUTE(L111,LEFT(L111,SEARCH(",",L111)),""),SEARCH(",",SUBSTITUTE(L111,LEFT(L111,SEARCH(",",L111)),""))),""),SEARCH(",",SUBSTITUTE(SUBSTITUTE(L111,LEFT(L111,SEARCH(",",L111)),""),LEFT(SUBSTITUTE(L111,LEFT(L111,SEARCH(",",L111)),""),SEARCH(",",SUBSTITUTE(L111,LEFT(L111,SEARCH(",",L111)),""))),""))),""),SEARCH(")",SUBSTITUTE(SUBSTITUTE(SUBSTITUTE(L111,LEFT(L111,SEARCH(",",L111)),""),LEFT(SUBSTITUTE(L111,LEFT(L111,SEARCH(",",L111)),""),SEARCH(",",SUBSTITUTE(L111,LEFT(L111,SEARCH(",",L111)),""))),""),LEFT(SUBSTITUTE(SUBSTITUTE(L111,LEFT(L111,SEARCH(",",L111)),""),LEFT(SUBSTITUTE(L111,LEFT(L111,SEARCH(",",L111)),""),SEARCH(",",SUBSTITUTE(L111,LEFT(L111,SEARCH(",",L111)),""))),""),SEARCH(",",SUBSTITUTE(SUBSTITUTE(L111,LEFT(L111,SEARCH(",",L111)),""),LEFT(SUBSTITUTE(L111,LEFT(L111,SEARCH(",",L111)),""),SEARCH(",",SUBSTITUTE(L111,LEFT(L111,SEARCH(",",L111)),""))),""))),""))),LEFT(LEFT(SUBSTITUTE(SUBSTITUTE(SUBSTITUTE(L111,LEFT(L111,SEARCH(",",L111)),""),LEFT(SUBSTITUTE(L111,LEFT(L111,SEARCH(",",L111)),""),SEARCH(",",SUBSTITUTE(L111,LEFT(L111,SEARCH(",",L111)),""))),""),LEFT(SUBSTITUTE(SUBSTITUTE(L111,LEFT(L111,SEARCH(",",L111)),""),LEFT(SUBSTITUTE(L111,LEFT(L111,SEARCH(",",L111)),""),SEARCH(",",SUBSTITUTE(L111,LEFT(L111,SEARCH(",",L111)),""))),""),SEARCH(",",SUBSTITUTE(SUBSTITUTE(L111,LEFT(L111,SEARCH(",",L111)),""),LEFT(SUBSTITUTE(L111,LEFT(L111,SEARCH(",",L111)),""),SEARCH(",",SUBSTITUTE(L111,LEFT(L111,SEARCH(",",L111)),""))),""))),""),SEARCH(")",SUBSTITUTE(SUBSTITUTE(SUBSTITUTE(L111,LEFT(L111,SEARCH(",",L111)),""),LEFT(SUBSTITUTE(L111,LEFT(L111,SEARCH(",",L111)),""),SEARCH(",",SUBSTITUTE(L111,LEFT(L111,SEARCH(",",L111)),""))),""),LEFT(SUBSTITUTE(SUBSTITUTE(L111,LEFT(L111,SEARCH(",",L111)),""),LEFT(SUBSTITUTE(L111,LEFT(L111,SEARCH(",",L111)),""),SEARCH(",",SUBSTITUTE(L111,LEFT(L111,SEARCH(",",L111)),""))),""),SEARCH(",",SUBSTITUTE(SUBSTITUTE(L111,LEFT(L111,SEARCH(",",L111)),""),LEFT(SUBSTITUTE(L111,LEFT(L111,SEARCH(",",L111)),""),SEARCH(",",SUBSTITUTE(L111,LEFT(L111,SEARCH(",",L111)),""))),""))),""))),SEARCH("'",LEFT(SUBSTITUTE(SUBSTITUTE(SUBSTITUTE(L111,LEFT(L111,SEARCH(",",L111)),""),LEFT(SUBSTITUTE(L111,LEFT(L111,SEARCH(",",L111)),""),SEARCH(",",SUBSTITUTE(L111,LEFT(L111,SEARCH(",",L111)),""))),""),LEFT(SUBSTITUTE(SUBSTITUTE(L111,LEFT(L111,SEARCH(",",L111)),""),LEFT(SUBSTITUTE(L111,LEFT(L111,SEARCH(",",L111)),""),SEARCH(",",SUBSTITUTE(L111,LEFT(L111,SEARCH(",",L111)),""))),""),SEARCH(",",SUBSTITUTE(SUBSTITUTE(L111,LEFT(L111,SEARCH(",",L111)),""),LEFT(SUBSTITUTE(L111,LEFT(L111,SEARCH(",",L111)),""),SEARCH(",",SUBSTITUTE(L111,LEFT(L111,SEARCH(",",L111)),""))),""))),""),SEARCH(")",SUBSTITUTE(SUBSTITUTE(SUBSTITUTE(L111,LEFT(L111,SEARCH(",",L111)),""),LEFT(SUBSTITUTE(L111,LEFT(L111,SEARCH(",",L111)),""),SEARCH(",",SUBSTITUTE(L111,LEFT(L111,SEARCH(",",L111)),""))),""),LEFT(SUBSTITUTE(SUBSTITUTE(L111,LEFT(L111,SEARCH(",",L111)),""),LEFT(SUBSTITUTE(L111,LEFT(L111,SEARCH(",",L111)),""),SEARCH(",",SUBSTITUTE(L111,LEFT(L111,SEARCH(",",L111)),""))),""),SEARCH(",",SUBSTITUTE(SUBSTITUTE(L111,LEFT(L111,SEARCH(",",L111)),""),LEFT(SUBSTITUTE(L111,LEFT(L111,SEARCH(",",L111)),""),SEARCH(",",SUBSTITUTE(L111,LEFT(L111,SEARCH(",",L111)),""))),""))),""))))),""),")",""),VLOOKUP(L111,Breachs!B:D,3,FALSE))))</f>
        <v/>
      </c>
      <c r="R111" s="108" t="str">
        <f>IF(G111=5,IF(ISNUMBER(FIND(")",M111)),"20"&amp;SUBSTITUTE(SUBSTITUTE(LEFT(SUBSTITUTE(SUBSTITUTE(SUBSTITUTE(S111,LEFT(S111,SEARCH(",",S111)),""),LEFT(SUBSTITUTE(S111,LEFT(S111,SEARCH(",",S111)),""),SEARCH(",",SUBSTITUTE(S111,LEFT(S111,SEARCH(",",S111)),""))),""),LEFT(SUBSTITUTE(SUBSTITUTE(S111,LEFT(S111,SEARCH(",",S111)),""),LEFT(SUBSTITUTE(S111,LEFT(S111,SEARCH(",",S111)),""),SEARCH(",",SUBSTITUTE(S111,LEFT(S111,SEARCH(",",S111)),""))),""),SEARCH(",",SUBSTITUTE(SUBSTITUTE(S111,LEFT(S111,SEARCH(",",S111)),""),LEFT(SUBSTITUTE(S111,LEFT(S111,SEARCH(",",S111)),""),SEARCH(",",SUBSTITUTE(S111,LEFT(S111,SEARCH(",",S111)),""))),""))),""),SEARCH(")",SUBSTITUTE(SUBSTITUTE(SUBSTITUTE(S111,LEFT(S111,SEARCH(",",S111)),""),LEFT(SUBSTITUTE(S111,LEFT(S111,SEARCH(",",S111)),""),SEARCH(",",SUBSTITUTE(S111,LEFT(S111,SEARCH(",",S111)),""))),""),LEFT(SUBSTITUTE(SUBSTITUTE(S111,LEFT(S111,SEARCH(",",S111)),""),LEFT(SUBSTITUTE(S111,LEFT(S111,SEARCH(",",S111)),""),SEARCH(",",SUBSTITUTE(S111,LEFT(S111,SEARCH(",",S111)),""))),""),SEARCH(",",SUBSTITUTE(SUBSTITUTE(S111,LEFT(S111,SEARCH(",",S111)),""),LEFT(SUBSTITUTE(S111,LEFT(S111,SEARCH(",",S111)),""),SEARCH(",",SUBSTITUTE(S111,LEFT(S111,SEARCH(",",S111)),""))),""))),""))),LEFT(LEFT(SUBSTITUTE(SUBSTITUTE(SUBSTITUTE(S111,LEFT(S111,SEARCH(",",S111)),""),LEFT(SUBSTITUTE(S111,LEFT(S111,SEARCH(",",S111)),""),SEARCH(",",SUBSTITUTE(S111,LEFT(S111,SEARCH(",",S111)),""))),""),LEFT(SUBSTITUTE(SUBSTITUTE(S111,LEFT(S111,SEARCH(",",S111)),""),LEFT(SUBSTITUTE(S111,LEFT(S111,SEARCH(",",S111)),""),SEARCH(",",SUBSTITUTE(S111,LEFT(S111,SEARCH(",",S111)),""))),""),SEARCH(",",SUBSTITUTE(SUBSTITUTE(S111,LEFT(S111,SEARCH(",",S111)),""),LEFT(SUBSTITUTE(S111,LEFT(S111,SEARCH(",",S111)),""),SEARCH(",",SUBSTITUTE(S111,LEFT(S111,SEARCH(",",S111)),""))),""))),""),SEARCH(")",SUBSTITUTE(SUBSTITUTE(SUBSTITUTE(S111,LEFT(S111,SEARCH(",",S111)),""),LEFT(SUBSTITUTE(S111,LEFT(S111,SEARCH(",",S111)),""),SEARCH(",",SUBSTITUTE(S111,LEFT(S111,SEARCH(",",S111)),""))),""),LEFT(SUBSTITUTE(SUBSTITUTE(S111,LEFT(S111,SEARCH(",",S111)),""),LEFT(SUBSTITUTE(S111,LEFT(S111,SEARCH(",",S111)),""),SEARCH(",",SUBSTITUTE(S111,LEFT(S111,SEARCH(",",S111)),""))),""),SEARCH(",",SUBSTITUTE(SUBSTITUTE(S111,LEFT(S111,SEARCH(",",S111)),""),LEFT(SUBSTITUTE(S111,LEFT(S111,SEARCH(",",S111)),""),SEARCH(",",SUBSTITUTE(S111,LEFT(S111,SEARCH(",",S111)),""))),""))),""))),SEARCH("'",LEFT(SUBSTITUTE(SUBSTITUTE(SUBSTITUTE(S111,LEFT(S111,SEARCH(",",S111)),""),LEFT(SUBSTITUTE(S111,LEFT(S111,SEARCH(",",S111)),""),SEARCH(",",SUBSTITUTE(S111,LEFT(S111,SEARCH(",",S111)),""))),""),LEFT(SUBSTITUTE(SUBSTITUTE(S111,LEFT(S111,SEARCH(",",S111)),""),LEFT(SUBSTITUTE(S111,LEFT(S111,SEARCH(",",S111)),""),SEARCH(",",SUBSTITUTE(S111,LEFT(S111,SEARCH(",",S111)),""))),""),SEARCH(",",SUBSTITUTE(SUBSTITUTE(S111,LEFT(S111,SEARCH(",",S111)),""),LEFT(SUBSTITUTE(S111,LEFT(S111,SEARCH(",",S111)),""),SEARCH(",",SUBSTITUTE(S111,LEFT(S111,SEARCH(",",S111)),""))),""))),""),SEARCH(")",SUBSTITUTE(SUBSTITUTE(SUBSTITUTE(S111,LEFT(S111,SEARCH(",",S111)),""),LEFT(SUBSTITUTE(S111,LEFT(S111,SEARCH(",",S111)),""),SEARCH(",",SUBSTITUTE(S111,LEFT(S111,SEARCH(",",S111)),""))),""),LEFT(SUBSTITUTE(SUBSTITUTE(S111,LEFT(S111,SEARCH(",",S111)),""),LEFT(SUBSTITUTE(S111,LEFT(S111,SEARCH(",",S111)),""),SEARCH(",",SUBSTITUTE(S111,LEFT(S111,SEARCH(",",S111)),""))),""),SEARCH(",",SUBSTITUTE(SUBSTITUTE(S111,LEFT(S111,SEARCH(",",S111)),""),LEFT(SUBSTITUTE(S111,LEFT(S111,SEARCH(",",S111)),""),SEARCH(",",SUBSTITUTE(S111,LEFT(S111,SEARCH(",",S111)),""))),""))),""))))),""),")",""),VLOOKUP(M111,Breachs!B:D,3,FALSE)),"")</f>
        <v/>
      </c>
      <c r="S111" s="108" t="e">
        <f t="shared" si="32"/>
        <v>#VALUE!</v>
      </c>
      <c r="T111" s="108" t="str">
        <f>IF(F111="","",IF(ISNUMBER(FIND("'",I111)),VLOOKUP(SUBSTITUTE(RIGHT(LEFT(I111,SEARCH("'",I111)),5)," '",""),Breachs!P:Q,2,FALSE),VLOOKUP(I111,Breachs!B:D,2,FALSE)))</f>
        <v>Janeiro</v>
      </c>
      <c r="U111" s="108" t="str">
        <f>IF(G111&lt;2,"",IF(ISNUMBER(FIND("'",J111)),VLOOKUP(SUBSTITUTE(RIGHT(LEFT(J111,SEARCH("'",J111)),5)," '",""),Breachs!P:Q,2,FALSE),VLOOKUP(J111,Breachs!B:D,2,FALSE)))</f>
        <v/>
      </c>
      <c r="V111" s="107" t="str">
        <f>IF(G111&lt;3,"",IF(ISNUMBER(FIND("'",K111)),VLOOKUP(SUBSTITUTE(RIGHT(LEFT(K111,SEARCH("'",K111)),5)," '",""),Breachs!P:Q,2,FALSE),VLOOKUP(K111,Breachs!B:D,2,FALSE)))</f>
        <v/>
      </c>
      <c r="W111" s="107" t="str">
        <f>IF(G111&lt;4,"",IF(ISNUMBER(FIND("'",L111)),VLOOKUP(SUBSTITUTE(RIGHT(LEFT(L111,SEARCH("'",L111)),5)," '",""),Breachs!P:Q,2,FALSE),VLOOKUP(L111,Breachs!B:D,2,FALSE)))</f>
        <v/>
      </c>
      <c r="X111" s="107" t="str">
        <f>IF(G111&lt;5,"",IF(ISNUMBER(FIND("'",M111)),VLOOKUP(SUBSTITUTE(RIGHT(LEFT(M111,SEARCH("'",M111)),5)," '",""),Breachs!P:Q,2,FALSE),VLOOKUP(M111,Breachs!B:D,2,FALSE)))</f>
        <v/>
      </c>
      <c r="Y111" s="34" t="str">
        <f>IFERROR(VLOOKUP(B111,BGU!A:B,2),"")</f>
        <v>FERNANDA SANTOS MACHADO</v>
      </c>
      <c r="Z111" s="34" t="str">
        <f>TEXT(IFERROR(VLOOKUP(B111,BGU!A:C,3),""),"0000-000-000-0000")</f>
        <v>0010-060-111-1100</v>
      </c>
      <c r="AA111" s="34" t="str">
        <f t="shared" si="33"/>
        <v>0010</v>
      </c>
      <c r="AB111" s="34" t="str">
        <f>IFERROR(VLOOKUP(B111,BGU!A:F,6),"")</f>
        <v>00011</v>
      </c>
      <c r="AC111" s="34" t="str">
        <f>IFERROR(VLOOKUP(B111,BGU!A:G,7),"")</f>
        <v>ANALISTA</v>
      </c>
      <c r="AD111" s="34" t="str">
        <f t="shared" si="34"/>
        <v>060</v>
      </c>
    </row>
    <row r="112" spans="1:30" ht="15" customHeight="1" x14ac:dyDescent="0.25">
      <c r="A112" s="33" t="s">
        <v>333</v>
      </c>
      <c r="B112" s="34" t="s">
        <v>277</v>
      </c>
      <c r="C112" s="33" t="s">
        <v>107</v>
      </c>
      <c r="D112" s="34"/>
      <c r="E112" s="34" t="s">
        <v>322</v>
      </c>
      <c r="F112" s="33" t="s">
        <v>6</v>
      </c>
      <c r="G112" s="31">
        <f t="shared" si="28"/>
        <v>1</v>
      </c>
      <c r="H112" s="31" t="b">
        <f t="shared" si="25"/>
        <v>0</v>
      </c>
      <c r="I112" s="105" t="str">
        <f t="shared" si="26"/>
        <v>Modern Business Solutions</v>
      </c>
      <c r="J112" s="105" t="str">
        <f t="shared" si="35"/>
        <v/>
      </c>
      <c r="K112" s="106" t="str">
        <f t="shared" si="29"/>
        <v/>
      </c>
      <c r="L112" s="106" t="str">
        <f t="shared" si="30"/>
        <v/>
      </c>
      <c r="M112" s="105" t="str">
        <f t="shared" si="31"/>
        <v/>
      </c>
      <c r="N112" s="107">
        <f>IF(F112="","",IF(ISNUMBER(FIND(")",I112)),"20"&amp;SUBSTITUTE(RIGHT(SUBSTITUTE(LEFT(F112,SEARCH(")",F112)),LEFT(LEFT(F112,SEARCH(")",F112)),SEARCH("(",LEFT(F112,SEARCH(")",F112)))),""),3),")",""),VLOOKUP(I112,Breachs!B:D,3,FALSE)))</f>
        <v>2016</v>
      </c>
      <c r="O112" s="108" t="str">
        <f>IF(G112&lt;2,"",IF(G112&gt;2,IF(ISNUMBER(FIND(")",J112)),"20"&amp;SUBSTITUTE(SUBSTITUTE(LEFT(LEFT(SUBSTITUTE(F112,LEFT(F112,SEARCH(",",F112)),""),SEARCH(",",SUBSTITUTE(F112,LEFT(F112,SEARCH(",",F112)),""))),SEARCH(")",LEFT(SUBSTITUTE(F112,LEFT(F112,SEARCH(",",F112)),""),SEARCH(",",SUBSTITUTE(F112,LEFT(F112,SEARCH(",",F112)),""))))),LEFT(LEFT(LEFT(SUBSTITUTE(F112,LEFT(F112,SEARCH(",",F112)),""),SEARCH(",",SUBSTITUTE(F112,LEFT(F112,SEARCH(",",F112)),""))),SEARCH(")",LEFT(SUBSTITUTE(F112,LEFT(F112,SEARCH(",",F112)),""),SEARCH(",",SUBSTITUTE(F112,LEFT(F112,SEARCH(",",F112)),""))))),SEARCH("'",LEFT(LEFT(SUBSTITUTE(F112,LEFT(F112,SEARCH(",",F112)),""),SEARCH(",",SUBSTITUTE(F112,LEFT(F112,SEARCH(",",F112)),""))),SEARCH(")",LEFT(SUBSTITUTE(F112,LEFT(F112,SEARCH(",",F112)),""),SEARCH(",",SUBSTITUTE(F112,LEFT(F112,SEARCH(",",F112)),""))))))),""),")",""),VLOOKUP(J112,Breachs!B:D,3,FALSE)),IF(ISNUMBER(FIND(")",J112)),"20"&amp;SUBSTITUTE(LEFT(SUBSTITUTE(SUBSTITUTE(F112,LEFT(F112,SEARCH(",",F112)),""),LEFT(SUBSTITUTE(F112,LEFT(F112,SEARCH(",",F112)),""),SEARCH("'",SUBSTITUTE(F112,LEFT(F112,SEARCH(",",F112)),""))),""),SEARCH(")",SUBSTITUTE(SUBSTITUTE(F112,LEFT(F112,SEARCH(",",F112)),""),LEFT(SUBSTITUTE(F112,LEFT(F112,SEARCH(",",F112)),""),SEARCH("'",SUBSTITUTE(F112,LEFT(F112,SEARCH(",",F112)),""))),""))),")",""),VLOOKUP(J112,Breachs!B:D,3,FALSE))))</f>
        <v/>
      </c>
      <c r="P112" s="108" t="str">
        <f>IF(G112&lt;3,"",IF(G112&gt;3,IF(ISNUMBER(FIND(")",K112)),"20"&amp;SUBSTITUTE(SUBSTITUTE(LEFT(LEFT(SUBSTITUTE(SUBSTITUTE(F112,LEFT(F112,SEARCH(",",F112)),""),LEFT(SUBSTITUTE(F112,LEFT(F112,SEARCH(",",F112)),""),SEARCH(",",SUBSTITUTE(F112,LEFT(F112,SEARCH(",",F112)),""))),""),SEARCH(",",SUBSTITUTE(SUBSTITUTE(F112,LEFT(F112,SEARCH(",",F112)),""),LEFT(SUBSTITUTE(F112,LEFT(F112,SEARCH(",",F112)),""),SEARCH(",",SUBSTITUTE(F112,LEFT(F112,SEARCH(",",F112)),""))),""))),SEARCH(")",LEFT(SUBSTITUTE(SUBSTITUTE(F112,LEFT(F112,SEARCH(",",F112)),""),LEFT(SUBSTITUTE(F112,LEFT(F112,SEARCH(",",F112)),""),SEARCH(",",SUBSTITUTE(F112,LEFT(F112,SEARCH(",",F112)),""))),""),SEARCH(",",SUBSTITUTE(SUBSTITUTE(F112,LEFT(F112,SEARCH(",",F112)),""),LEFT(SUBSTITUTE(F112,LEFT(F112,SEARCH(",",F112)),""),SEARCH(",",SUBSTITUTE(F112,LEFT(F112,SEARCH(",",F112)),""))),""))))),LEFT(LEFT(LEFT(SUBSTITUTE(SUBSTITUTE(F112,LEFT(F112,SEARCH(",",F112)),""),LEFT(SUBSTITUTE(F112,LEFT(F112,SEARCH(",",F112)),""),SEARCH(",",SUBSTITUTE(F112,LEFT(F112,SEARCH(",",F112)),""))),""),SEARCH(",",SUBSTITUTE(SUBSTITUTE(F112,LEFT(F112,SEARCH(",",F112)),""),LEFT(SUBSTITUTE(F112,LEFT(F112,SEARCH(",",F112)),""),SEARCH(",",SUBSTITUTE(F112,LEFT(F112,SEARCH(",",F112)),""))),""))),SEARCH(")",LEFT(SUBSTITUTE(SUBSTITUTE(F112,LEFT(F112,SEARCH(",",F112)),""),LEFT(SUBSTITUTE(F112,LEFT(F112,SEARCH(",",F112)),""),SEARCH(",",SUBSTITUTE(F112,LEFT(F112,SEARCH(",",F112)),""))),""),SEARCH(",",SUBSTITUTE(SUBSTITUTE(F112,LEFT(F112,SEARCH(",",F112)),""),LEFT(SUBSTITUTE(F112,LEFT(F112,SEARCH(",",F112)),""),SEARCH(",",SUBSTITUTE(F112,LEFT(F112,SEARCH(",",F112)),""))),""))))),SEARCH("'",LEFT(LEFT(SUBSTITUTE(SUBSTITUTE(F112,LEFT(F112,SEARCH(",",F112)),""),LEFT(SUBSTITUTE(F112,LEFT(F112,SEARCH(",",F112)),""),SEARCH(",",SUBSTITUTE(F112,LEFT(F112,SEARCH(",",F112)),""))),""),SEARCH(",",SUBSTITUTE(SUBSTITUTE(F112,LEFT(F112,SEARCH(",",F112)),""),LEFT(SUBSTITUTE(F112,LEFT(F112,SEARCH(",",F112)),""),SEARCH(",",SUBSTITUTE(F112,LEFT(F112,SEARCH(",",F112)),""))),""))),SEARCH(")",LEFT(SUBSTITUTE(SUBSTITUTE(F112,LEFT(F112,SEARCH(",",F112)),""),LEFT(SUBSTITUTE(F112,LEFT(F112,SEARCH(",",F112)),""),SEARCH(",",SUBSTITUTE(F112,LEFT(F112,SEARCH(",",F112)),""))),""),SEARCH(",",SUBSTITUTE(SUBSTITUTE(F112,LEFT(F112,SEARCH(",",F112)),""),LEFT(SUBSTITUTE(F112,LEFT(F112,SEARCH(",",F112)),""),SEARCH(",",SUBSTITUTE(F112,LEFT(F112,SEARCH(",",F112)),""))),""))))))),""),")",""),VLOOKUP(K112,Breachs!B:D,3,FALSE)),IF(ISNUMBER(FIND(")",K112)),"20"&amp;SUBSTITUTE(SUBSTITUTE(LEFT(SUBSTITUTE(SUBSTITUTE(F112,LEFT(F112,SEARCH(",",F112)),""),LEFT(SUBSTITUTE(F112,LEFT(F112,SEARCH(",",F112)),""),SEARCH(",",SUBSTITUTE(F112,LEFT(F112,SEARCH(",",F112)),""))),""),SEARCH(")",SUBSTITUTE(SUBSTITUTE(F112,LEFT(F112,SEARCH(",",F112)),""),LEFT(SUBSTITUTE(F112,LEFT(F112,SEARCH(",",F112)),""),SEARCH(",",SUBSTITUTE(F112,LEFT(F112,SEARCH(",",F112)),""))),""))),LEFT(LEFT(SUBSTITUTE(SUBSTITUTE(F112,LEFT(F112,SEARCH(",",F112)),""),LEFT(SUBSTITUTE(F112,LEFT(F112,SEARCH(",",F112)),""),SEARCH(",",SUBSTITUTE(F112,LEFT(F112,SEARCH(",",F112)),""))),""),SEARCH(")",SUBSTITUTE(SUBSTITUTE(F112,LEFT(F112,SEARCH(",",F112)),""),LEFT(SUBSTITUTE(F112,LEFT(F112,SEARCH(",",F112)),""),SEARCH(",",SUBSTITUTE(F112,LEFT(F112,SEARCH(",",F112)),""))),""))),SEARCH("'",LEFT(SUBSTITUTE(SUBSTITUTE(F112,LEFT(F112,SEARCH(",",F112)),""),LEFT(SUBSTITUTE(F112,LEFT(F112,SEARCH(",",F112)),""),SEARCH(",",SUBSTITUTE(F112,LEFT(F112,SEARCH(",",F112)),""))),""),SEARCH(")",SUBSTITUTE(SUBSTITUTE(F112,LEFT(F112,SEARCH(",",F112)),""),LEFT(SUBSTITUTE(F112,LEFT(F112,SEARCH(",",F112)),""),SEARCH(",",SUBSTITUTE(F112,LEFT(F112,SEARCH(",",F112)),""))),""))))),""),")",""),VLOOKUP(K112,Breachs!B:D,3,FALSE))))</f>
        <v/>
      </c>
      <c r="Q112" s="108" t="str">
        <f>IF(G112&lt;4,"",IF(G112&gt;4,IF(ISNUMBER(FIND(")",L112)),"20"&amp;SUBSTITUTE(SUBSTITUTE(LEFT(SUBSTITUTE(SUBSTITUTE(SUBSTITUTE(L112,LEFT(L112,SEARCH(",",L112)),""),LEFT(SUBSTITUTE(L112,LEFT(L112,SEARCH(",",L112)),""),SEARCH(",",SUBSTITUTE(L112,LEFT(L112,SEARCH(",",L112)),""))),""),LEFT(SUBSTITUTE(SUBSTITUTE(L112,LEFT(L112,SEARCH(",",L112)),""),LEFT(SUBSTITUTE(L112,LEFT(L112,SEARCH(",",L112)),""),SEARCH(",",SUBSTITUTE(L112,LEFT(L112,SEARCH(",",L112)),""))),""),SEARCH(",",SUBSTITUTE(SUBSTITUTE(L112,LEFT(L112,SEARCH(",",L112)),""),LEFT(SUBSTITUTE(L112,LEFT(L112,SEARCH(",",L112)),""),SEARCH(",",SUBSTITUTE(L112,LEFT(L112,SEARCH(",",L112)),""))),""))),""),SEARCH(")",SUBSTITUTE(SUBSTITUTE(SUBSTITUTE(L112,LEFT(L112,SEARCH(",",L112)),""),LEFT(SUBSTITUTE(L112,LEFT(L112,SEARCH(",",L112)),""),SEARCH(",",SUBSTITUTE(L112,LEFT(L112,SEARCH(",",L112)),""))),""),LEFT(SUBSTITUTE(SUBSTITUTE(L112,LEFT(L112,SEARCH(",",L112)),""),LEFT(SUBSTITUTE(L112,LEFT(L112,SEARCH(",",L112)),""),SEARCH(",",SUBSTITUTE(L112,LEFT(L112,SEARCH(",",L112)),""))),""),SEARCH(",",SUBSTITUTE(SUBSTITUTE(L112,LEFT(L112,SEARCH(",",L112)),""),LEFT(SUBSTITUTE(L112,LEFT(L112,SEARCH(",",L112)),""),SEARCH(",",SUBSTITUTE(L112,LEFT(L112,SEARCH(",",L112)),""))),""))),""))),LEFT(LEFT(SUBSTITUTE(SUBSTITUTE(SUBSTITUTE(L112,LEFT(L112,SEARCH(",",L112)),""),LEFT(SUBSTITUTE(L112,LEFT(L112,SEARCH(",",L112)),""),SEARCH(",",SUBSTITUTE(L112,LEFT(L112,SEARCH(",",L112)),""))),""),LEFT(SUBSTITUTE(SUBSTITUTE(L112,LEFT(L112,SEARCH(",",L112)),""),LEFT(SUBSTITUTE(L112,LEFT(L112,SEARCH(",",L112)),""),SEARCH(",",SUBSTITUTE(L112,LEFT(L112,SEARCH(",",L112)),""))),""),SEARCH(",",SUBSTITUTE(SUBSTITUTE(L112,LEFT(L112,SEARCH(",",L112)),""),LEFT(SUBSTITUTE(L112,LEFT(L112,SEARCH(",",L112)),""),SEARCH(",",SUBSTITUTE(L112,LEFT(L112,SEARCH(",",L112)),""))),""))),""),SEARCH(")",SUBSTITUTE(SUBSTITUTE(SUBSTITUTE(L112,LEFT(L112,SEARCH(",",L112)),""),LEFT(SUBSTITUTE(L112,LEFT(L112,SEARCH(",",L112)),""),SEARCH(",",SUBSTITUTE(L112,LEFT(L112,SEARCH(",",L112)),""))),""),LEFT(SUBSTITUTE(SUBSTITUTE(L112,LEFT(L112,SEARCH(",",L112)),""),LEFT(SUBSTITUTE(L112,LEFT(L112,SEARCH(",",L112)),""),SEARCH(",",SUBSTITUTE(L112,LEFT(L112,SEARCH(",",L112)),""))),""),SEARCH(",",SUBSTITUTE(SUBSTITUTE(L112,LEFT(L112,SEARCH(",",L112)),""),LEFT(SUBSTITUTE(L112,LEFT(L112,SEARCH(",",L112)),""),SEARCH(",",SUBSTITUTE(L112,LEFT(L112,SEARCH(",",L112)),""))),""))),""))),SEARCH("'",LEFT(SUBSTITUTE(SUBSTITUTE(SUBSTITUTE(L112,LEFT(L112,SEARCH(",",L112)),""),LEFT(SUBSTITUTE(L112,LEFT(L112,SEARCH(",",L112)),""),SEARCH(",",SUBSTITUTE(L112,LEFT(L112,SEARCH(",",L112)),""))),""),LEFT(SUBSTITUTE(SUBSTITUTE(L112,LEFT(L112,SEARCH(",",L112)),""),LEFT(SUBSTITUTE(L112,LEFT(L112,SEARCH(",",L112)),""),SEARCH(",",SUBSTITUTE(L112,LEFT(L112,SEARCH(",",L112)),""))),""),SEARCH(",",SUBSTITUTE(SUBSTITUTE(L112,LEFT(L112,SEARCH(",",L112)),""),LEFT(SUBSTITUTE(L112,LEFT(L112,SEARCH(",",L112)),""),SEARCH(",",SUBSTITUTE(L112,LEFT(L112,SEARCH(",",L112)),""))),""))),""),SEARCH(")",SUBSTITUTE(SUBSTITUTE(SUBSTITUTE(L112,LEFT(L112,SEARCH(",",L112)),""),LEFT(SUBSTITUTE(L112,LEFT(L112,SEARCH(",",L112)),""),SEARCH(",",SUBSTITUTE(L112,LEFT(L112,SEARCH(",",L112)),""))),""),LEFT(SUBSTITUTE(SUBSTITUTE(L112,LEFT(L112,SEARCH(",",L112)),""),LEFT(SUBSTITUTE(L112,LEFT(L112,SEARCH(",",L112)),""),SEARCH(",",SUBSTITUTE(L112,LEFT(L112,SEARCH(",",L112)),""))),""),SEARCH(",",SUBSTITUTE(SUBSTITUTE(L112,LEFT(L112,SEARCH(",",L112)),""),LEFT(SUBSTITUTE(L112,LEFT(L112,SEARCH(",",L112)),""),SEARCH(",",SUBSTITUTE(L112,LEFT(L112,SEARCH(",",L112)),""))),""))),""))))),""),")",""),VLOOKUP(L112,Breachs!B:D,3,FALSE)),IF(ISNUMBER(FIND(")",L112)),"20"&amp;SUBSTITUTE(SUBSTITUTE(LEFT(SUBSTITUTE(SUBSTITUTE(SUBSTITUTE(L112,LEFT(L112,SEARCH(",",L112)),""),LEFT(SUBSTITUTE(L112,LEFT(L112,SEARCH(",",L112)),""),SEARCH(",",SUBSTITUTE(L112,LEFT(L112,SEARCH(",",L112)),""))),""),LEFT(SUBSTITUTE(SUBSTITUTE(L112,LEFT(L112,SEARCH(",",L112)),""),LEFT(SUBSTITUTE(L112,LEFT(L112,SEARCH(",",L112)),""),SEARCH(",",SUBSTITUTE(L112,LEFT(L112,SEARCH(",",L112)),""))),""),SEARCH(",",SUBSTITUTE(SUBSTITUTE(L112,LEFT(L112,SEARCH(",",L112)),""),LEFT(SUBSTITUTE(L112,LEFT(L112,SEARCH(",",L112)),""),SEARCH(",",SUBSTITUTE(L112,LEFT(L112,SEARCH(",",L112)),""))),""))),""),SEARCH(")",SUBSTITUTE(SUBSTITUTE(SUBSTITUTE(L112,LEFT(L112,SEARCH(",",L112)),""),LEFT(SUBSTITUTE(L112,LEFT(L112,SEARCH(",",L112)),""),SEARCH(",",SUBSTITUTE(L112,LEFT(L112,SEARCH(",",L112)),""))),""),LEFT(SUBSTITUTE(SUBSTITUTE(L112,LEFT(L112,SEARCH(",",L112)),""),LEFT(SUBSTITUTE(L112,LEFT(L112,SEARCH(",",L112)),""),SEARCH(",",SUBSTITUTE(L112,LEFT(L112,SEARCH(",",L112)),""))),""),SEARCH(",",SUBSTITUTE(SUBSTITUTE(L112,LEFT(L112,SEARCH(",",L112)),""),LEFT(SUBSTITUTE(L112,LEFT(L112,SEARCH(",",L112)),""),SEARCH(",",SUBSTITUTE(L112,LEFT(L112,SEARCH(",",L112)),""))),""))),""))),LEFT(LEFT(SUBSTITUTE(SUBSTITUTE(SUBSTITUTE(L112,LEFT(L112,SEARCH(",",L112)),""),LEFT(SUBSTITUTE(L112,LEFT(L112,SEARCH(",",L112)),""),SEARCH(",",SUBSTITUTE(L112,LEFT(L112,SEARCH(",",L112)),""))),""),LEFT(SUBSTITUTE(SUBSTITUTE(L112,LEFT(L112,SEARCH(",",L112)),""),LEFT(SUBSTITUTE(L112,LEFT(L112,SEARCH(",",L112)),""),SEARCH(",",SUBSTITUTE(L112,LEFT(L112,SEARCH(",",L112)),""))),""),SEARCH(",",SUBSTITUTE(SUBSTITUTE(L112,LEFT(L112,SEARCH(",",L112)),""),LEFT(SUBSTITUTE(L112,LEFT(L112,SEARCH(",",L112)),""),SEARCH(",",SUBSTITUTE(L112,LEFT(L112,SEARCH(",",L112)),""))),""))),""),SEARCH(")",SUBSTITUTE(SUBSTITUTE(SUBSTITUTE(L112,LEFT(L112,SEARCH(",",L112)),""),LEFT(SUBSTITUTE(L112,LEFT(L112,SEARCH(",",L112)),""),SEARCH(",",SUBSTITUTE(L112,LEFT(L112,SEARCH(",",L112)),""))),""),LEFT(SUBSTITUTE(SUBSTITUTE(L112,LEFT(L112,SEARCH(",",L112)),""),LEFT(SUBSTITUTE(L112,LEFT(L112,SEARCH(",",L112)),""),SEARCH(",",SUBSTITUTE(L112,LEFT(L112,SEARCH(",",L112)),""))),""),SEARCH(",",SUBSTITUTE(SUBSTITUTE(L112,LEFT(L112,SEARCH(",",L112)),""),LEFT(SUBSTITUTE(L112,LEFT(L112,SEARCH(",",L112)),""),SEARCH(",",SUBSTITUTE(L112,LEFT(L112,SEARCH(",",L112)),""))),""))),""))),SEARCH("'",LEFT(SUBSTITUTE(SUBSTITUTE(SUBSTITUTE(L112,LEFT(L112,SEARCH(",",L112)),""),LEFT(SUBSTITUTE(L112,LEFT(L112,SEARCH(",",L112)),""),SEARCH(",",SUBSTITUTE(L112,LEFT(L112,SEARCH(",",L112)),""))),""),LEFT(SUBSTITUTE(SUBSTITUTE(L112,LEFT(L112,SEARCH(",",L112)),""),LEFT(SUBSTITUTE(L112,LEFT(L112,SEARCH(",",L112)),""),SEARCH(",",SUBSTITUTE(L112,LEFT(L112,SEARCH(",",L112)),""))),""),SEARCH(",",SUBSTITUTE(SUBSTITUTE(L112,LEFT(L112,SEARCH(",",L112)),""),LEFT(SUBSTITUTE(L112,LEFT(L112,SEARCH(",",L112)),""),SEARCH(",",SUBSTITUTE(L112,LEFT(L112,SEARCH(",",L112)),""))),""))),""),SEARCH(")",SUBSTITUTE(SUBSTITUTE(SUBSTITUTE(L112,LEFT(L112,SEARCH(",",L112)),""),LEFT(SUBSTITUTE(L112,LEFT(L112,SEARCH(",",L112)),""),SEARCH(",",SUBSTITUTE(L112,LEFT(L112,SEARCH(",",L112)),""))),""),LEFT(SUBSTITUTE(SUBSTITUTE(L112,LEFT(L112,SEARCH(",",L112)),""),LEFT(SUBSTITUTE(L112,LEFT(L112,SEARCH(",",L112)),""),SEARCH(",",SUBSTITUTE(L112,LEFT(L112,SEARCH(",",L112)),""))),""),SEARCH(",",SUBSTITUTE(SUBSTITUTE(L112,LEFT(L112,SEARCH(",",L112)),""),LEFT(SUBSTITUTE(L112,LEFT(L112,SEARCH(",",L112)),""),SEARCH(",",SUBSTITUTE(L112,LEFT(L112,SEARCH(",",L112)),""))),""))),""))))),""),")",""),VLOOKUP(L112,Breachs!B:D,3,FALSE))))</f>
        <v/>
      </c>
      <c r="R112" s="108" t="str">
        <f>IF(G112=5,IF(ISNUMBER(FIND(")",M112)),"20"&amp;SUBSTITUTE(SUBSTITUTE(LEFT(SUBSTITUTE(SUBSTITUTE(SUBSTITUTE(S112,LEFT(S112,SEARCH(",",S112)),""),LEFT(SUBSTITUTE(S112,LEFT(S112,SEARCH(",",S112)),""),SEARCH(",",SUBSTITUTE(S112,LEFT(S112,SEARCH(",",S112)),""))),""),LEFT(SUBSTITUTE(SUBSTITUTE(S112,LEFT(S112,SEARCH(",",S112)),""),LEFT(SUBSTITUTE(S112,LEFT(S112,SEARCH(",",S112)),""),SEARCH(",",SUBSTITUTE(S112,LEFT(S112,SEARCH(",",S112)),""))),""),SEARCH(",",SUBSTITUTE(SUBSTITUTE(S112,LEFT(S112,SEARCH(",",S112)),""),LEFT(SUBSTITUTE(S112,LEFT(S112,SEARCH(",",S112)),""),SEARCH(",",SUBSTITUTE(S112,LEFT(S112,SEARCH(",",S112)),""))),""))),""),SEARCH(")",SUBSTITUTE(SUBSTITUTE(SUBSTITUTE(S112,LEFT(S112,SEARCH(",",S112)),""),LEFT(SUBSTITUTE(S112,LEFT(S112,SEARCH(",",S112)),""),SEARCH(",",SUBSTITUTE(S112,LEFT(S112,SEARCH(",",S112)),""))),""),LEFT(SUBSTITUTE(SUBSTITUTE(S112,LEFT(S112,SEARCH(",",S112)),""),LEFT(SUBSTITUTE(S112,LEFT(S112,SEARCH(",",S112)),""),SEARCH(",",SUBSTITUTE(S112,LEFT(S112,SEARCH(",",S112)),""))),""),SEARCH(",",SUBSTITUTE(SUBSTITUTE(S112,LEFT(S112,SEARCH(",",S112)),""),LEFT(SUBSTITUTE(S112,LEFT(S112,SEARCH(",",S112)),""),SEARCH(",",SUBSTITUTE(S112,LEFT(S112,SEARCH(",",S112)),""))),""))),""))),LEFT(LEFT(SUBSTITUTE(SUBSTITUTE(SUBSTITUTE(S112,LEFT(S112,SEARCH(",",S112)),""),LEFT(SUBSTITUTE(S112,LEFT(S112,SEARCH(",",S112)),""),SEARCH(",",SUBSTITUTE(S112,LEFT(S112,SEARCH(",",S112)),""))),""),LEFT(SUBSTITUTE(SUBSTITUTE(S112,LEFT(S112,SEARCH(",",S112)),""),LEFT(SUBSTITUTE(S112,LEFT(S112,SEARCH(",",S112)),""),SEARCH(",",SUBSTITUTE(S112,LEFT(S112,SEARCH(",",S112)),""))),""),SEARCH(",",SUBSTITUTE(SUBSTITUTE(S112,LEFT(S112,SEARCH(",",S112)),""),LEFT(SUBSTITUTE(S112,LEFT(S112,SEARCH(",",S112)),""),SEARCH(",",SUBSTITUTE(S112,LEFT(S112,SEARCH(",",S112)),""))),""))),""),SEARCH(")",SUBSTITUTE(SUBSTITUTE(SUBSTITUTE(S112,LEFT(S112,SEARCH(",",S112)),""),LEFT(SUBSTITUTE(S112,LEFT(S112,SEARCH(",",S112)),""),SEARCH(",",SUBSTITUTE(S112,LEFT(S112,SEARCH(",",S112)),""))),""),LEFT(SUBSTITUTE(SUBSTITUTE(S112,LEFT(S112,SEARCH(",",S112)),""),LEFT(SUBSTITUTE(S112,LEFT(S112,SEARCH(",",S112)),""),SEARCH(",",SUBSTITUTE(S112,LEFT(S112,SEARCH(",",S112)),""))),""),SEARCH(",",SUBSTITUTE(SUBSTITUTE(S112,LEFT(S112,SEARCH(",",S112)),""),LEFT(SUBSTITUTE(S112,LEFT(S112,SEARCH(",",S112)),""),SEARCH(",",SUBSTITUTE(S112,LEFT(S112,SEARCH(",",S112)),""))),""))),""))),SEARCH("'",LEFT(SUBSTITUTE(SUBSTITUTE(SUBSTITUTE(S112,LEFT(S112,SEARCH(",",S112)),""),LEFT(SUBSTITUTE(S112,LEFT(S112,SEARCH(",",S112)),""),SEARCH(",",SUBSTITUTE(S112,LEFT(S112,SEARCH(",",S112)),""))),""),LEFT(SUBSTITUTE(SUBSTITUTE(S112,LEFT(S112,SEARCH(",",S112)),""),LEFT(SUBSTITUTE(S112,LEFT(S112,SEARCH(",",S112)),""),SEARCH(",",SUBSTITUTE(S112,LEFT(S112,SEARCH(",",S112)),""))),""),SEARCH(",",SUBSTITUTE(SUBSTITUTE(S112,LEFT(S112,SEARCH(",",S112)),""),LEFT(SUBSTITUTE(S112,LEFT(S112,SEARCH(",",S112)),""),SEARCH(",",SUBSTITUTE(S112,LEFT(S112,SEARCH(",",S112)),""))),""))),""),SEARCH(")",SUBSTITUTE(SUBSTITUTE(SUBSTITUTE(S112,LEFT(S112,SEARCH(",",S112)),""),LEFT(SUBSTITUTE(S112,LEFT(S112,SEARCH(",",S112)),""),SEARCH(",",SUBSTITUTE(S112,LEFT(S112,SEARCH(",",S112)),""))),""),LEFT(SUBSTITUTE(SUBSTITUTE(S112,LEFT(S112,SEARCH(",",S112)),""),LEFT(SUBSTITUTE(S112,LEFT(S112,SEARCH(",",S112)),""),SEARCH(",",SUBSTITUTE(S112,LEFT(S112,SEARCH(",",S112)),""))),""),SEARCH(",",SUBSTITUTE(SUBSTITUTE(S112,LEFT(S112,SEARCH(",",S112)),""),LEFT(SUBSTITUTE(S112,LEFT(S112,SEARCH(",",S112)),""),SEARCH(",",SUBSTITUTE(S112,LEFT(S112,SEARCH(",",S112)),""))),""))),""))))),""),")",""),VLOOKUP(M112,Breachs!B:D,3,FALSE)),"")</f>
        <v/>
      </c>
      <c r="S112" s="108" t="e">
        <f t="shared" si="32"/>
        <v>#VALUE!</v>
      </c>
      <c r="T112" s="108" t="str">
        <f>IF(F112="","",IF(ISNUMBER(FIND("'",I112)),VLOOKUP(SUBSTITUTE(RIGHT(LEFT(I112,SEARCH("'",I112)),5)," '",""),Breachs!P:Q,2,FALSE),VLOOKUP(I112,Breachs!B:D,2,FALSE)))</f>
        <v>Outubro</v>
      </c>
      <c r="U112" s="108" t="str">
        <f>IF(G112&lt;2,"",IF(ISNUMBER(FIND("'",J112)),VLOOKUP(SUBSTITUTE(RIGHT(LEFT(J112,SEARCH("'",J112)),5)," '",""),Breachs!P:Q,2,FALSE),VLOOKUP(J112,Breachs!B:D,2,FALSE)))</f>
        <v/>
      </c>
      <c r="V112" s="107" t="str">
        <f>IF(G112&lt;3,"",IF(ISNUMBER(FIND("'",K112)),VLOOKUP(SUBSTITUTE(RIGHT(LEFT(K112,SEARCH("'",K112)),5)," '",""),Breachs!P:Q,2,FALSE),VLOOKUP(K112,Breachs!B:D,2,FALSE)))</f>
        <v/>
      </c>
      <c r="W112" s="107" t="str">
        <f>IF(G112&lt;4,"",IF(ISNUMBER(FIND("'",L112)),VLOOKUP(SUBSTITUTE(RIGHT(LEFT(L112,SEARCH("'",L112)),5)," '",""),Breachs!P:Q,2,FALSE),VLOOKUP(L112,Breachs!B:D,2,FALSE)))</f>
        <v/>
      </c>
      <c r="X112" s="107" t="str">
        <f>IF(G112&lt;5,"",IF(ISNUMBER(FIND("'",M112)),VLOOKUP(SUBSTITUTE(RIGHT(LEFT(M112,SEARCH("'",M112)),5)," '",""),Breachs!P:Q,2,FALSE),VLOOKUP(M112,Breachs!B:D,2,FALSE)))</f>
        <v/>
      </c>
      <c r="Y112" s="34" t="str">
        <f>IFERROR(VLOOKUP(B112,BGU!A:B,2),"")</f>
        <v>MARCIA CECILIA FORMENTINI</v>
      </c>
      <c r="Z112" s="34" t="str">
        <f>TEXT(IFERROR(VLOOKUP(B112,BGU!A:C,3),""),"0000-000-000-0000")</f>
        <v>0410-000-000-0000</v>
      </c>
      <c r="AA112" s="34" t="str">
        <f t="shared" si="33"/>
        <v>0410</v>
      </c>
      <c r="AB112" s="34" t="str">
        <f>IFERROR(VLOOKUP(B112,BGU!A:F,6),"")</f>
        <v>00368</v>
      </c>
      <c r="AC112" s="34" t="str">
        <f>IFERROR(VLOOKUP(B112,BGU!A:G,7),"")</f>
        <v>GER. DE NEGOCIOS II</v>
      </c>
      <c r="AD112" s="34" t="str">
        <f t="shared" si="34"/>
        <v>000</v>
      </c>
    </row>
    <row r="113" spans="1:30" ht="15" customHeight="1" x14ac:dyDescent="0.25">
      <c r="A113" s="33" t="s">
        <v>333</v>
      </c>
      <c r="B113" s="34" t="s">
        <v>230</v>
      </c>
      <c r="C113" s="33" t="s">
        <v>44</v>
      </c>
      <c r="D113" s="34" t="s">
        <v>231</v>
      </c>
      <c r="E113" s="34" t="s">
        <v>322</v>
      </c>
      <c r="F113" s="32" t="s">
        <v>27983</v>
      </c>
      <c r="G113" s="31">
        <f t="shared" si="28"/>
        <v>2</v>
      </c>
      <c r="H113" s="31" t="b">
        <f t="shared" si="25"/>
        <v>0</v>
      </c>
      <c r="I113" s="105" t="str">
        <f t="shared" si="26"/>
        <v>Adobe</v>
      </c>
      <c r="J113" s="105" t="str">
        <f t="shared" si="35"/>
        <v>LinkedIn</v>
      </c>
      <c r="K113" s="106" t="str">
        <f t="shared" si="29"/>
        <v/>
      </c>
      <c r="L113" s="106" t="str">
        <f t="shared" si="30"/>
        <v/>
      </c>
      <c r="M113" s="105" t="str">
        <f t="shared" si="31"/>
        <v/>
      </c>
      <c r="N113" s="107">
        <f>IF(F113="","",IF(ISNUMBER(FIND(")",I113)),"20"&amp;SUBSTITUTE(RIGHT(SUBSTITUTE(LEFT(F113,SEARCH(")",F113)),LEFT(LEFT(F113,SEARCH(")",F113)),SEARCH("(",LEFT(F113,SEARCH(")",F113)))),""),3),")",""),VLOOKUP(I113,Breachs!B:D,3,FALSE)))</f>
        <v>2013</v>
      </c>
      <c r="O113" s="108">
        <f>IF(G113&lt;2,"",IF(G113&gt;2,IF(ISNUMBER(FIND(")",J113)),"20"&amp;SUBSTITUTE(SUBSTITUTE(LEFT(LEFT(SUBSTITUTE(F113,LEFT(F113,SEARCH(",",F113)),""),SEARCH(",",SUBSTITUTE(F113,LEFT(F113,SEARCH(",",F113)),""))),SEARCH(")",LEFT(SUBSTITUTE(F113,LEFT(F113,SEARCH(",",F113)),""),SEARCH(",",SUBSTITUTE(F113,LEFT(F113,SEARCH(",",F113)),""))))),LEFT(LEFT(LEFT(SUBSTITUTE(F113,LEFT(F113,SEARCH(",",F113)),""),SEARCH(",",SUBSTITUTE(F113,LEFT(F113,SEARCH(",",F113)),""))),SEARCH(")",LEFT(SUBSTITUTE(F113,LEFT(F113,SEARCH(",",F113)),""),SEARCH(",",SUBSTITUTE(F113,LEFT(F113,SEARCH(",",F113)),""))))),SEARCH("'",LEFT(LEFT(SUBSTITUTE(F113,LEFT(F113,SEARCH(",",F113)),""),SEARCH(",",SUBSTITUTE(F113,LEFT(F113,SEARCH(",",F113)),""))),SEARCH(")",LEFT(SUBSTITUTE(F113,LEFT(F113,SEARCH(",",F113)),""),SEARCH(",",SUBSTITUTE(F113,LEFT(F113,SEARCH(",",F113)),""))))))),""),")",""),VLOOKUP(J113,Breachs!B:D,3,FALSE)),IF(ISNUMBER(FIND(")",J113)),"20"&amp;SUBSTITUTE(LEFT(SUBSTITUTE(SUBSTITUTE(F113,LEFT(F113,SEARCH(",",F113)),""),LEFT(SUBSTITUTE(F113,LEFT(F113,SEARCH(",",F113)),""),SEARCH("'",SUBSTITUTE(F113,LEFT(F113,SEARCH(",",F113)),""))),""),SEARCH(")",SUBSTITUTE(SUBSTITUTE(F113,LEFT(F113,SEARCH(",",F113)),""),LEFT(SUBSTITUTE(F113,LEFT(F113,SEARCH(",",F113)),""),SEARCH("'",SUBSTITUTE(F113,LEFT(F113,SEARCH(",",F113)),""))),""))),")",""),VLOOKUP(J113,Breachs!B:D,3,FALSE))))</f>
        <v>2016</v>
      </c>
      <c r="P113" s="108" t="str">
        <f>IF(G113&lt;3,"",IF(G113&gt;3,IF(ISNUMBER(FIND(")",K113)),"20"&amp;SUBSTITUTE(SUBSTITUTE(LEFT(LEFT(SUBSTITUTE(SUBSTITUTE(F113,LEFT(F113,SEARCH(",",F113)),""),LEFT(SUBSTITUTE(F113,LEFT(F113,SEARCH(",",F113)),""),SEARCH(",",SUBSTITUTE(F113,LEFT(F113,SEARCH(",",F113)),""))),""),SEARCH(",",SUBSTITUTE(SUBSTITUTE(F113,LEFT(F113,SEARCH(",",F113)),""),LEFT(SUBSTITUTE(F113,LEFT(F113,SEARCH(",",F113)),""),SEARCH(",",SUBSTITUTE(F113,LEFT(F113,SEARCH(",",F113)),""))),""))),SEARCH(")",LEFT(SUBSTITUTE(SUBSTITUTE(F113,LEFT(F113,SEARCH(",",F113)),""),LEFT(SUBSTITUTE(F113,LEFT(F113,SEARCH(",",F113)),""),SEARCH(",",SUBSTITUTE(F113,LEFT(F113,SEARCH(",",F113)),""))),""),SEARCH(",",SUBSTITUTE(SUBSTITUTE(F113,LEFT(F113,SEARCH(",",F113)),""),LEFT(SUBSTITUTE(F113,LEFT(F113,SEARCH(",",F113)),""),SEARCH(",",SUBSTITUTE(F113,LEFT(F113,SEARCH(",",F113)),""))),""))))),LEFT(LEFT(LEFT(SUBSTITUTE(SUBSTITUTE(F113,LEFT(F113,SEARCH(",",F113)),""),LEFT(SUBSTITUTE(F113,LEFT(F113,SEARCH(",",F113)),""),SEARCH(",",SUBSTITUTE(F113,LEFT(F113,SEARCH(",",F113)),""))),""),SEARCH(",",SUBSTITUTE(SUBSTITUTE(F113,LEFT(F113,SEARCH(",",F113)),""),LEFT(SUBSTITUTE(F113,LEFT(F113,SEARCH(",",F113)),""),SEARCH(",",SUBSTITUTE(F113,LEFT(F113,SEARCH(",",F113)),""))),""))),SEARCH(")",LEFT(SUBSTITUTE(SUBSTITUTE(F113,LEFT(F113,SEARCH(",",F113)),""),LEFT(SUBSTITUTE(F113,LEFT(F113,SEARCH(",",F113)),""),SEARCH(",",SUBSTITUTE(F113,LEFT(F113,SEARCH(",",F113)),""))),""),SEARCH(",",SUBSTITUTE(SUBSTITUTE(F113,LEFT(F113,SEARCH(",",F113)),""),LEFT(SUBSTITUTE(F113,LEFT(F113,SEARCH(",",F113)),""),SEARCH(",",SUBSTITUTE(F113,LEFT(F113,SEARCH(",",F113)),""))),""))))),SEARCH("'",LEFT(LEFT(SUBSTITUTE(SUBSTITUTE(F113,LEFT(F113,SEARCH(",",F113)),""),LEFT(SUBSTITUTE(F113,LEFT(F113,SEARCH(",",F113)),""),SEARCH(",",SUBSTITUTE(F113,LEFT(F113,SEARCH(",",F113)),""))),""),SEARCH(",",SUBSTITUTE(SUBSTITUTE(F113,LEFT(F113,SEARCH(",",F113)),""),LEFT(SUBSTITUTE(F113,LEFT(F113,SEARCH(",",F113)),""),SEARCH(",",SUBSTITUTE(F113,LEFT(F113,SEARCH(",",F113)),""))),""))),SEARCH(")",LEFT(SUBSTITUTE(SUBSTITUTE(F113,LEFT(F113,SEARCH(",",F113)),""),LEFT(SUBSTITUTE(F113,LEFT(F113,SEARCH(",",F113)),""),SEARCH(",",SUBSTITUTE(F113,LEFT(F113,SEARCH(",",F113)),""))),""),SEARCH(",",SUBSTITUTE(SUBSTITUTE(F113,LEFT(F113,SEARCH(",",F113)),""),LEFT(SUBSTITUTE(F113,LEFT(F113,SEARCH(",",F113)),""),SEARCH(",",SUBSTITUTE(F113,LEFT(F113,SEARCH(",",F113)),""))),""))))))),""),")",""),VLOOKUP(K113,Breachs!B:D,3,FALSE)),IF(ISNUMBER(FIND(")",K113)),"20"&amp;SUBSTITUTE(SUBSTITUTE(LEFT(SUBSTITUTE(SUBSTITUTE(F113,LEFT(F113,SEARCH(",",F113)),""),LEFT(SUBSTITUTE(F113,LEFT(F113,SEARCH(",",F113)),""),SEARCH(",",SUBSTITUTE(F113,LEFT(F113,SEARCH(",",F113)),""))),""),SEARCH(")",SUBSTITUTE(SUBSTITUTE(F113,LEFT(F113,SEARCH(",",F113)),""),LEFT(SUBSTITUTE(F113,LEFT(F113,SEARCH(",",F113)),""),SEARCH(",",SUBSTITUTE(F113,LEFT(F113,SEARCH(",",F113)),""))),""))),LEFT(LEFT(SUBSTITUTE(SUBSTITUTE(F113,LEFT(F113,SEARCH(",",F113)),""),LEFT(SUBSTITUTE(F113,LEFT(F113,SEARCH(",",F113)),""),SEARCH(",",SUBSTITUTE(F113,LEFT(F113,SEARCH(",",F113)),""))),""),SEARCH(")",SUBSTITUTE(SUBSTITUTE(F113,LEFT(F113,SEARCH(",",F113)),""),LEFT(SUBSTITUTE(F113,LEFT(F113,SEARCH(",",F113)),""),SEARCH(",",SUBSTITUTE(F113,LEFT(F113,SEARCH(",",F113)),""))),""))),SEARCH("'",LEFT(SUBSTITUTE(SUBSTITUTE(F113,LEFT(F113,SEARCH(",",F113)),""),LEFT(SUBSTITUTE(F113,LEFT(F113,SEARCH(",",F113)),""),SEARCH(",",SUBSTITUTE(F113,LEFT(F113,SEARCH(",",F113)),""))),""),SEARCH(")",SUBSTITUTE(SUBSTITUTE(F113,LEFT(F113,SEARCH(",",F113)),""),LEFT(SUBSTITUTE(F113,LEFT(F113,SEARCH(",",F113)),""),SEARCH(",",SUBSTITUTE(F113,LEFT(F113,SEARCH(",",F113)),""))),""))))),""),")",""),VLOOKUP(K113,Breachs!B:D,3,FALSE))))</f>
        <v/>
      </c>
      <c r="Q113" s="108" t="str">
        <f>IF(G113&lt;4,"",IF(G113&gt;4,IF(ISNUMBER(FIND(")",L113)),"20"&amp;SUBSTITUTE(SUBSTITUTE(LEFT(SUBSTITUTE(SUBSTITUTE(SUBSTITUTE(L113,LEFT(L113,SEARCH(",",L113)),""),LEFT(SUBSTITUTE(L113,LEFT(L113,SEARCH(",",L113)),""),SEARCH(",",SUBSTITUTE(L113,LEFT(L113,SEARCH(",",L113)),""))),""),LEFT(SUBSTITUTE(SUBSTITUTE(L113,LEFT(L113,SEARCH(",",L113)),""),LEFT(SUBSTITUTE(L113,LEFT(L113,SEARCH(",",L113)),""),SEARCH(",",SUBSTITUTE(L113,LEFT(L113,SEARCH(",",L113)),""))),""),SEARCH(",",SUBSTITUTE(SUBSTITUTE(L113,LEFT(L113,SEARCH(",",L113)),""),LEFT(SUBSTITUTE(L113,LEFT(L113,SEARCH(",",L113)),""),SEARCH(",",SUBSTITUTE(L113,LEFT(L113,SEARCH(",",L113)),""))),""))),""),SEARCH(")",SUBSTITUTE(SUBSTITUTE(SUBSTITUTE(L113,LEFT(L113,SEARCH(",",L113)),""),LEFT(SUBSTITUTE(L113,LEFT(L113,SEARCH(",",L113)),""),SEARCH(",",SUBSTITUTE(L113,LEFT(L113,SEARCH(",",L113)),""))),""),LEFT(SUBSTITUTE(SUBSTITUTE(L113,LEFT(L113,SEARCH(",",L113)),""),LEFT(SUBSTITUTE(L113,LEFT(L113,SEARCH(",",L113)),""),SEARCH(",",SUBSTITUTE(L113,LEFT(L113,SEARCH(",",L113)),""))),""),SEARCH(",",SUBSTITUTE(SUBSTITUTE(L113,LEFT(L113,SEARCH(",",L113)),""),LEFT(SUBSTITUTE(L113,LEFT(L113,SEARCH(",",L113)),""),SEARCH(",",SUBSTITUTE(L113,LEFT(L113,SEARCH(",",L113)),""))),""))),""))),LEFT(LEFT(SUBSTITUTE(SUBSTITUTE(SUBSTITUTE(L113,LEFT(L113,SEARCH(",",L113)),""),LEFT(SUBSTITUTE(L113,LEFT(L113,SEARCH(",",L113)),""),SEARCH(",",SUBSTITUTE(L113,LEFT(L113,SEARCH(",",L113)),""))),""),LEFT(SUBSTITUTE(SUBSTITUTE(L113,LEFT(L113,SEARCH(",",L113)),""),LEFT(SUBSTITUTE(L113,LEFT(L113,SEARCH(",",L113)),""),SEARCH(",",SUBSTITUTE(L113,LEFT(L113,SEARCH(",",L113)),""))),""),SEARCH(",",SUBSTITUTE(SUBSTITUTE(L113,LEFT(L113,SEARCH(",",L113)),""),LEFT(SUBSTITUTE(L113,LEFT(L113,SEARCH(",",L113)),""),SEARCH(",",SUBSTITUTE(L113,LEFT(L113,SEARCH(",",L113)),""))),""))),""),SEARCH(")",SUBSTITUTE(SUBSTITUTE(SUBSTITUTE(L113,LEFT(L113,SEARCH(",",L113)),""),LEFT(SUBSTITUTE(L113,LEFT(L113,SEARCH(",",L113)),""),SEARCH(",",SUBSTITUTE(L113,LEFT(L113,SEARCH(",",L113)),""))),""),LEFT(SUBSTITUTE(SUBSTITUTE(L113,LEFT(L113,SEARCH(",",L113)),""),LEFT(SUBSTITUTE(L113,LEFT(L113,SEARCH(",",L113)),""),SEARCH(",",SUBSTITUTE(L113,LEFT(L113,SEARCH(",",L113)),""))),""),SEARCH(",",SUBSTITUTE(SUBSTITUTE(L113,LEFT(L113,SEARCH(",",L113)),""),LEFT(SUBSTITUTE(L113,LEFT(L113,SEARCH(",",L113)),""),SEARCH(",",SUBSTITUTE(L113,LEFT(L113,SEARCH(",",L113)),""))),""))),""))),SEARCH("'",LEFT(SUBSTITUTE(SUBSTITUTE(SUBSTITUTE(L113,LEFT(L113,SEARCH(",",L113)),""),LEFT(SUBSTITUTE(L113,LEFT(L113,SEARCH(",",L113)),""),SEARCH(",",SUBSTITUTE(L113,LEFT(L113,SEARCH(",",L113)),""))),""),LEFT(SUBSTITUTE(SUBSTITUTE(L113,LEFT(L113,SEARCH(",",L113)),""),LEFT(SUBSTITUTE(L113,LEFT(L113,SEARCH(",",L113)),""),SEARCH(",",SUBSTITUTE(L113,LEFT(L113,SEARCH(",",L113)),""))),""),SEARCH(",",SUBSTITUTE(SUBSTITUTE(L113,LEFT(L113,SEARCH(",",L113)),""),LEFT(SUBSTITUTE(L113,LEFT(L113,SEARCH(",",L113)),""),SEARCH(",",SUBSTITUTE(L113,LEFT(L113,SEARCH(",",L113)),""))),""))),""),SEARCH(")",SUBSTITUTE(SUBSTITUTE(SUBSTITUTE(L113,LEFT(L113,SEARCH(",",L113)),""),LEFT(SUBSTITUTE(L113,LEFT(L113,SEARCH(",",L113)),""),SEARCH(",",SUBSTITUTE(L113,LEFT(L113,SEARCH(",",L113)),""))),""),LEFT(SUBSTITUTE(SUBSTITUTE(L113,LEFT(L113,SEARCH(",",L113)),""),LEFT(SUBSTITUTE(L113,LEFT(L113,SEARCH(",",L113)),""),SEARCH(",",SUBSTITUTE(L113,LEFT(L113,SEARCH(",",L113)),""))),""),SEARCH(",",SUBSTITUTE(SUBSTITUTE(L113,LEFT(L113,SEARCH(",",L113)),""),LEFT(SUBSTITUTE(L113,LEFT(L113,SEARCH(",",L113)),""),SEARCH(",",SUBSTITUTE(L113,LEFT(L113,SEARCH(",",L113)),""))),""))),""))))),""),")",""),VLOOKUP(L113,Breachs!B:D,3,FALSE)),IF(ISNUMBER(FIND(")",L113)),"20"&amp;SUBSTITUTE(SUBSTITUTE(LEFT(SUBSTITUTE(SUBSTITUTE(SUBSTITUTE(L113,LEFT(L113,SEARCH(",",L113)),""),LEFT(SUBSTITUTE(L113,LEFT(L113,SEARCH(",",L113)),""),SEARCH(",",SUBSTITUTE(L113,LEFT(L113,SEARCH(",",L113)),""))),""),LEFT(SUBSTITUTE(SUBSTITUTE(L113,LEFT(L113,SEARCH(",",L113)),""),LEFT(SUBSTITUTE(L113,LEFT(L113,SEARCH(",",L113)),""),SEARCH(",",SUBSTITUTE(L113,LEFT(L113,SEARCH(",",L113)),""))),""),SEARCH(",",SUBSTITUTE(SUBSTITUTE(L113,LEFT(L113,SEARCH(",",L113)),""),LEFT(SUBSTITUTE(L113,LEFT(L113,SEARCH(",",L113)),""),SEARCH(",",SUBSTITUTE(L113,LEFT(L113,SEARCH(",",L113)),""))),""))),""),SEARCH(")",SUBSTITUTE(SUBSTITUTE(SUBSTITUTE(L113,LEFT(L113,SEARCH(",",L113)),""),LEFT(SUBSTITUTE(L113,LEFT(L113,SEARCH(",",L113)),""),SEARCH(",",SUBSTITUTE(L113,LEFT(L113,SEARCH(",",L113)),""))),""),LEFT(SUBSTITUTE(SUBSTITUTE(L113,LEFT(L113,SEARCH(",",L113)),""),LEFT(SUBSTITUTE(L113,LEFT(L113,SEARCH(",",L113)),""),SEARCH(",",SUBSTITUTE(L113,LEFT(L113,SEARCH(",",L113)),""))),""),SEARCH(",",SUBSTITUTE(SUBSTITUTE(L113,LEFT(L113,SEARCH(",",L113)),""),LEFT(SUBSTITUTE(L113,LEFT(L113,SEARCH(",",L113)),""),SEARCH(",",SUBSTITUTE(L113,LEFT(L113,SEARCH(",",L113)),""))),""))),""))),LEFT(LEFT(SUBSTITUTE(SUBSTITUTE(SUBSTITUTE(L113,LEFT(L113,SEARCH(",",L113)),""),LEFT(SUBSTITUTE(L113,LEFT(L113,SEARCH(",",L113)),""),SEARCH(",",SUBSTITUTE(L113,LEFT(L113,SEARCH(",",L113)),""))),""),LEFT(SUBSTITUTE(SUBSTITUTE(L113,LEFT(L113,SEARCH(",",L113)),""),LEFT(SUBSTITUTE(L113,LEFT(L113,SEARCH(",",L113)),""),SEARCH(",",SUBSTITUTE(L113,LEFT(L113,SEARCH(",",L113)),""))),""),SEARCH(",",SUBSTITUTE(SUBSTITUTE(L113,LEFT(L113,SEARCH(",",L113)),""),LEFT(SUBSTITUTE(L113,LEFT(L113,SEARCH(",",L113)),""),SEARCH(",",SUBSTITUTE(L113,LEFT(L113,SEARCH(",",L113)),""))),""))),""),SEARCH(")",SUBSTITUTE(SUBSTITUTE(SUBSTITUTE(L113,LEFT(L113,SEARCH(",",L113)),""),LEFT(SUBSTITUTE(L113,LEFT(L113,SEARCH(",",L113)),""),SEARCH(",",SUBSTITUTE(L113,LEFT(L113,SEARCH(",",L113)),""))),""),LEFT(SUBSTITUTE(SUBSTITUTE(L113,LEFT(L113,SEARCH(",",L113)),""),LEFT(SUBSTITUTE(L113,LEFT(L113,SEARCH(",",L113)),""),SEARCH(",",SUBSTITUTE(L113,LEFT(L113,SEARCH(",",L113)),""))),""),SEARCH(",",SUBSTITUTE(SUBSTITUTE(L113,LEFT(L113,SEARCH(",",L113)),""),LEFT(SUBSTITUTE(L113,LEFT(L113,SEARCH(",",L113)),""),SEARCH(",",SUBSTITUTE(L113,LEFT(L113,SEARCH(",",L113)),""))),""))),""))),SEARCH("'",LEFT(SUBSTITUTE(SUBSTITUTE(SUBSTITUTE(L113,LEFT(L113,SEARCH(",",L113)),""),LEFT(SUBSTITUTE(L113,LEFT(L113,SEARCH(",",L113)),""),SEARCH(",",SUBSTITUTE(L113,LEFT(L113,SEARCH(",",L113)),""))),""),LEFT(SUBSTITUTE(SUBSTITUTE(L113,LEFT(L113,SEARCH(",",L113)),""),LEFT(SUBSTITUTE(L113,LEFT(L113,SEARCH(",",L113)),""),SEARCH(",",SUBSTITUTE(L113,LEFT(L113,SEARCH(",",L113)),""))),""),SEARCH(",",SUBSTITUTE(SUBSTITUTE(L113,LEFT(L113,SEARCH(",",L113)),""),LEFT(SUBSTITUTE(L113,LEFT(L113,SEARCH(",",L113)),""),SEARCH(",",SUBSTITUTE(L113,LEFT(L113,SEARCH(",",L113)),""))),""))),""),SEARCH(")",SUBSTITUTE(SUBSTITUTE(SUBSTITUTE(L113,LEFT(L113,SEARCH(",",L113)),""),LEFT(SUBSTITUTE(L113,LEFT(L113,SEARCH(",",L113)),""),SEARCH(",",SUBSTITUTE(L113,LEFT(L113,SEARCH(",",L113)),""))),""),LEFT(SUBSTITUTE(SUBSTITUTE(L113,LEFT(L113,SEARCH(",",L113)),""),LEFT(SUBSTITUTE(L113,LEFT(L113,SEARCH(",",L113)),""),SEARCH(",",SUBSTITUTE(L113,LEFT(L113,SEARCH(",",L113)),""))),""),SEARCH(",",SUBSTITUTE(SUBSTITUTE(L113,LEFT(L113,SEARCH(",",L113)),""),LEFT(SUBSTITUTE(L113,LEFT(L113,SEARCH(",",L113)),""),SEARCH(",",SUBSTITUTE(L113,LEFT(L113,SEARCH(",",L113)),""))),""))),""))))),""),")",""),VLOOKUP(L113,Breachs!B:D,3,FALSE))))</f>
        <v/>
      </c>
      <c r="R113" s="108" t="str">
        <f>IF(G113=5,IF(ISNUMBER(FIND(")",M113)),"20"&amp;SUBSTITUTE(SUBSTITUTE(LEFT(SUBSTITUTE(SUBSTITUTE(SUBSTITUTE(S113,LEFT(S113,SEARCH(",",S113)),""),LEFT(SUBSTITUTE(S113,LEFT(S113,SEARCH(",",S113)),""),SEARCH(",",SUBSTITUTE(S113,LEFT(S113,SEARCH(",",S113)),""))),""),LEFT(SUBSTITUTE(SUBSTITUTE(S113,LEFT(S113,SEARCH(",",S113)),""),LEFT(SUBSTITUTE(S113,LEFT(S113,SEARCH(",",S113)),""),SEARCH(",",SUBSTITUTE(S113,LEFT(S113,SEARCH(",",S113)),""))),""),SEARCH(",",SUBSTITUTE(SUBSTITUTE(S113,LEFT(S113,SEARCH(",",S113)),""),LEFT(SUBSTITUTE(S113,LEFT(S113,SEARCH(",",S113)),""),SEARCH(",",SUBSTITUTE(S113,LEFT(S113,SEARCH(",",S113)),""))),""))),""),SEARCH(")",SUBSTITUTE(SUBSTITUTE(SUBSTITUTE(S113,LEFT(S113,SEARCH(",",S113)),""),LEFT(SUBSTITUTE(S113,LEFT(S113,SEARCH(",",S113)),""),SEARCH(",",SUBSTITUTE(S113,LEFT(S113,SEARCH(",",S113)),""))),""),LEFT(SUBSTITUTE(SUBSTITUTE(S113,LEFT(S113,SEARCH(",",S113)),""),LEFT(SUBSTITUTE(S113,LEFT(S113,SEARCH(",",S113)),""),SEARCH(",",SUBSTITUTE(S113,LEFT(S113,SEARCH(",",S113)),""))),""),SEARCH(",",SUBSTITUTE(SUBSTITUTE(S113,LEFT(S113,SEARCH(",",S113)),""),LEFT(SUBSTITUTE(S113,LEFT(S113,SEARCH(",",S113)),""),SEARCH(",",SUBSTITUTE(S113,LEFT(S113,SEARCH(",",S113)),""))),""))),""))),LEFT(LEFT(SUBSTITUTE(SUBSTITUTE(SUBSTITUTE(S113,LEFT(S113,SEARCH(",",S113)),""),LEFT(SUBSTITUTE(S113,LEFT(S113,SEARCH(",",S113)),""),SEARCH(",",SUBSTITUTE(S113,LEFT(S113,SEARCH(",",S113)),""))),""),LEFT(SUBSTITUTE(SUBSTITUTE(S113,LEFT(S113,SEARCH(",",S113)),""),LEFT(SUBSTITUTE(S113,LEFT(S113,SEARCH(",",S113)),""),SEARCH(",",SUBSTITUTE(S113,LEFT(S113,SEARCH(",",S113)),""))),""),SEARCH(",",SUBSTITUTE(SUBSTITUTE(S113,LEFT(S113,SEARCH(",",S113)),""),LEFT(SUBSTITUTE(S113,LEFT(S113,SEARCH(",",S113)),""),SEARCH(",",SUBSTITUTE(S113,LEFT(S113,SEARCH(",",S113)),""))),""))),""),SEARCH(")",SUBSTITUTE(SUBSTITUTE(SUBSTITUTE(S113,LEFT(S113,SEARCH(",",S113)),""),LEFT(SUBSTITUTE(S113,LEFT(S113,SEARCH(",",S113)),""),SEARCH(",",SUBSTITUTE(S113,LEFT(S113,SEARCH(",",S113)),""))),""),LEFT(SUBSTITUTE(SUBSTITUTE(S113,LEFT(S113,SEARCH(",",S113)),""),LEFT(SUBSTITUTE(S113,LEFT(S113,SEARCH(",",S113)),""),SEARCH(",",SUBSTITUTE(S113,LEFT(S113,SEARCH(",",S113)),""))),""),SEARCH(",",SUBSTITUTE(SUBSTITUTE(S113,LEFT(S113,SEARCH(",",S113)),""),LEFT(SUBSTITUTE(S113,LEFT(S113,SEARCH(",",S113)),""),SEARCH(",",SUBSTITUTE(S113,LEFT(S113,SEARCH(",",S113)),""))),""))),""))),SEARCH("'",LEFT(SUBSTITUTE(SUBSTITUTE(SUBSTITUTE(S113,LEFT(S113,SEARCH(",",S113)),""),LEFT(SUBSTITUTE(S113,LEFT(S113,SEARCH(",",S113)),""),SEARCH(",",SUBSTITUTE(S113,LEFT(S113,SEARCH(",",S113)),""))),""),LEFT(SUBSTITUTE(SUBSTITUTE(S113,LEFT(S113,SEARCH(",",S113)),""),LEFT(SUBSTITUTE(S113,LEFT(S113,SEARCH(",",S113)),""),SEARCH(",",SUBSTITUTE(S113,LEFT(S113,SEARCH(",",S113)),""))),""),SEARCH(",",SUBSTITUTE(SUBSTITUTE(S113,LEFT(S113,SEARCH(",",S113)),""),LEFT(SUBSTITUTE(S113,LEFT(S113,SEARCH(",",S113)),""),SEARCH(",",SUBSTITUTE(S113,LEFT(S113,SEARCH(",",S113)),""))),""))),""),SEARCH(")",SUBSTITUTE(SUBSTITUTE(SUBSTITUTE(S113,LEFT(S113,SEARCH(",",S113)),""),LEFT(SUBSTITUTE(S113,LEFT(S113,SEARCH(",",S113)),""),SEARCH(",",SUBSTITUTE(S113,LEFT(S113,SEARCH(",",S113)),""))),""),LEFT(SUBSTITUTE(SUBSTITUTE(S113,LEFT(S113,SEARCH(",",S113)),""),LEFT(SUBSTITUTE(S113,LEFT(S113,SEARCH(",",S113)),""),SEARCH(",",SUBSTITUTE(S113,LEFT(S113,SEARCH(",",S113)),""))),""),SEARCH(",",SUBSTITUTE(SUBSTITUTE(S113,LEFT(S113,SEARCH(",",S113)),""),LEFT(SUBSTITUTE(S113,LEFT(S113,SEARCH(",",S113)),""),SEARCH(",",SUBSTITUTE(S113,LEFT(S113,SEARCH(",",S113)),""))),""))),""))))),""),")",""),VLOOKUP(M113,Breachs!B:D,3,FALSE)),"")</f>
        <v/>
      </c>
      <c r="S113" s="108" t="e">
        <f t="shared" si="32"/>
        <v>#VALUE!</v>
      </c>
      <c r="T113" s="108" t="str">
        <f>IF(F113="","",IF(ISNUMBER(FIND("'",I113)),VLOOKUP(SUBSTITUTE(RIGHT(LEFT(I113,SEARCH("'",I113)),5)," '",""),Breachs!P:Q,2,FALSE),VLOOKUP(I113,Breachs!B:D,2,FALSE)))</f>
        <v>Outubro</v>
      </c>
      <c r="U113" s="108" t="str">
        <f>IF(G113&lt;2,"",IF(ISNUMBER(FIND("'",J113)),VLOOKUP(SUBSTITUTE(RIGHT(LEFT(J113,SEARCH("'",J113)),5)," '",""),Breachs!P:Q,2,FALSE),VLOOKUP(J113,Breachs!B:D,2,FALSE)))</f>
        <v>Maio</v>
      </c>
      <c r="V113" s="107" t="str">
        <f>IF(G113&lt;3,"",IF(ISNUMBER(FIND("'",K113)),VLOOKUP(SUBSTITUTE(RIGHT(LEFT(K113,SEARCH("'",K113)),5)," '",""),Breachs!P:Q,2,FALSE),VLOOKUP(K113,Breachs!B:D,2,FALSE)))</f>
        <v/>
      </c>
      <c r="W113" s="107" t="str">
        <f>IF(G113&lt;4,"",IF(ISNUMBER(FIND("'",L113)),VLOOKUP(SUBSTITUTE(RIGHT(LEFT(L113,SEARCH("'",L113)),5)," '",""),Breachs!P:Q,2,FALSE),VLOOKUP(L113,Breachs!B:D,2,FALSE)))</f>
        <v/>
      </c>
      <c r="X113" s="107" t="str">
        <f>IF(G113&lt;5,"",IF(ISNUMBER(FIND("'",M113)),VLOOKUP(SUBSTITUTE(RIGHT(LEFT(M113,SEARCH("'",M113)),5)," '",""),Breachs!P:Q,2,FALSE),VLOOKUP(M113,Breachs!B:D,2,FALSE)))</f>
        <v/>
      </c>
      <c r="Y113" s="34" t="str">
        <f>IFERROR(VLOOKUP(B113,BGU!A:B,2),"")</f>
        <v>ENIO ALBERTO FLORES</v>
      </c>
      <c r="Z113" s="34" t="str">
        <f>TEXT(IFERROR(VLOOKUP(B113,BGU!A:C,3),""),"0000-000-000-0000")</f>
        <v>0075-000-000-0000</v>
      </c>
      <c r="AA113" s="34" t="str">
        <f t="shared" si="33"/>
        <v>0075</v>
      </c>
      <c r="AB113" s="34" t="str">
        <f>IFERROR(VLOOKUP(B113,BGU!A:F,6),"")</f>
        <v>00460</v>
      </c>
      <c r="AC113" s="34" t="str">
        <f>IFERROR(VLOOKUP(B113,BGU!A:G,7),"")</f>
        <v>GERENTE ADJUNTO</v>
      </c>
      <c r="AD113" s="34" t="str">
        <f t="shared" si="34"/>
        <v>000</v>
      </c>
    </row>
    <row r="114" spans="1:30" ht="15" customHeight="1" x14ac:dyDescent="0.25">
      <c r="A114" s="33" t="s">
        <v>333</v>
      </c>
      <c r="B114" s="34" t="s">
        <v>200</v>
      </c>
      <c r="C114" s="33" t="s">
        <v>8</v>
      </c>
      <c r="D114" s="34"/>
      <c r="E114" s="34"/>
      <c r="F114" s="33" t="s">
        <v>3</v>
      </c>
      <c r="G114" s="31">
        <f t="shared" si="28"/>
        <v>1</v>
      </c>
      <c r="H114" s="31" t="b">
        <f t="shared" si="25"/>
        <v>0</v>
      </c>
      <c r="I114" s="105" t="str">
        <f t="shared" si="26"/>
        <v>LinkedIn</v>
      </c>
      <c r="J114" s="105" t="str">
        <f t="shared" si="35"/>
        <v/>
      </c>
      <c r="K114" s="106" t="str">
        <f t="shared" si="29"/>
        <v/>
      </c>
      <c r="L114" s="106" t="str">
        <f t="shared" si="30"/>
        <v/>
      </c>
      <c r="M114" s="105" t="str">
        <f t="shared" si="31"/>
        <v/>
      </c>
      <c r="N114" s="107">
        <f>IF(F114="","",IF(ISNUMBER(FIND(")",I114)),"20"&amp;SUBSTITUTE(RIGHT(SUBSTITUTE(LEFT(F114,SEARCH(")",F114)),LEFT(LEFT(F114,SEARCH(")",F114)),SEARCH("(",LEFT(F114,SEARCH(")",F114)))),""),3),")",""),VLOOKUP(I114,Breachs!B:D,3,FALSE)))</f>
        <v>2016</v>
      </c>
      <c r="O114" s="108" t="str">
        <f>IF(G114&lt;2,"",IF(G114&gt;2,IF(ISNUMBER(FIND(")",J114)),"20"&amp;SUBSTITUTE(SUBSTITUTE(LEFT(LEFT(SUBSTITUTE(F114,LEFT(F114,SEARCH(",",F114)),""),SEARCH(",",SUBSTITUTE(F114,LEFT(F114,SEARCH(",",F114)),""))),SEARCH(")",LEFT(SUBSTITUTE(F114,LEFT(F114,SEARCH(",",F114)),""),SEARCH(",",SUBSTITUTE(F114,LEFT(F114,SEARCH(",",F114)),""))))),LEFT(LEFT(LEFT(SUBSTITUTE(F114,LEFT(F114,SEARCH(",",F114)),""),SEARCH(",",SUBSTITUTE(F114,LEFT(F114,SEARCH(",",F114)),""))),SEARCH(")",LEFT(SUBSTITUTE(F114,LEFT(F114,SEARCH(",",F114)),""),SEARCH(",",SUBSTITUTE(F114,LEFT(F114,SEARCH(",",F114)),""))))),SEARCH("'",LEFT(LEFT(SUBSTITUTE(F114,LEFT(F114,SEARCH(",",F114)),""),SEARCH(",",SUBSTITUTE(F114,LEFT(F114,SEARCH(",",F114)),""))),SEARCH(")",LEFT(SUBSTITUTE(F114,LEFT(F114,SEARCH(",",F114)),""),SEARCH(",",SUBSTITUTE(F114,LEFT(F114,SEARCH(",",F114)),""))))))),""),")",""),VLOOKUP(J114,Breachs!B:D,3,FALSE)),IF(ISNUMBER(FIND(")",J114)),"20"&amp;SUBSTITUTE(LEFT(SUBSTITUTE(SUBSTITUTE(F114,LEFT(F114,SEARCH(",",F114)),""),LEFT(SUBSTITUTE(F114,LEFT(F114,SEARCH(",",F114)),""),SEARCH("'",SUBSTITUTE(F114,LEFT(F114,SEARCH(",",F114)),""))),""),SEARCH(")",SUBSTITUTE(SUBSTITUTE(F114,LEFT(F114,SEARCH(",",F114)),""),LEFT(SUBSTITUTE(F114,LEFT(F114,SEARCH(",",F114)),""),SEARCH("'",SUBSTITUTE(F114,LEFT(F114,SEARCH(",",F114)),""))),""))),")",""),VLOOKUP(J114,Breachs!B:D,3,FALSE))))</f>
        <v/>
      </c>
      <c r="P114" s="108" t="str">
        <f>IF(G114&lt;3,"",IF(G114&gt;3,IF(ISNUMBER(FIND(")",K114)),"20"&amp;SUBSTITUTE(SUBSTITUTE(LEFT(LEFT(SUBSTITUTE(SUBSTITUTE(F114,LEFT(F114,SEARCH(",",F114)),""),LEFT(SUBSTITUTE(F114,LEFT(F114,SEARCH(",",F114)),""),SEARCH(",",SUBSTITUTE(F114,LEFT(F114,SEARCH(",",F114)),""))),""),SEARCH(",",SUBSTITUTE(SUBSTITUTE(F114,LEFT(F114,SEARCH(",",F114)),""),LEFT(SUBSTITUTE(F114,LEFT(F114,SEARCH(",",F114)),""),SEARCH(",",SUBSTITUTE(F114,LEFT(F114,SEARCH(",",F114)),""))),""))),SEARCH(")",LEFT(SUBSTITUTE(SUBSTITUTE(F114,LEFT(F114,SEARCH(",",F114)),""),LEFT(SUBSTITUTE(F114,LEFT(F114,SEARCH(",",F114)),""),SEARCH(",",SUBSTITUTE(F114,LEFT(F114,SEARCH(",",F114)),""))),""),SEARCH(",",SUBSTITUTE(SUBSTITUTE(F114,LEFT(F114,SEARCH(",",F114)),""),LEFT(SUBSTITUTE(F114,LEFT(F114,SEARCH(",",F114)),""),SEARCH(",",SUBSTITUTE(F114,LEFT(F114,SEARCH(",",F114)),""))),""))))),LEFT(LEFT(LEFT(SUBSTITUTE(SUBSTITUTE(F114,LEFT(F114,SEARCH(",",F114)),""),LEFT(SUBSTITUTE(F114,LEFT(F114,SEARCH(",",F114)),""),SEARCH(",",SUBSTITUTE(F114,LEFT(F114,SEARCH(",",F114)),""))),""),SEARCH(",",SUBSTITUTE(SUBSTITUTE(F114,LEFT(F114,SEARCH(",",F114)),""),LEFT(SUBSTITUTE(F114,LEFT(F114,SEARCH(",",F114)),""),SEARCH(",",SUBSTITUTE(F114,LEFT(F114,SEARCH(",",F114)),""))),""))),SEARCH(")",LEFT(SUBSTITUTE(SUBSTITUTE(F114,LEFT(F114,SEARCH(",",F114)),""),LEFT(SUBSTITUTE(F114,LEFT(F114,SEARCH(",",F114)),""),SEARCH(",",SUBSTITUTE(F114,LEFT(F114,SEARCH(",",F114)),""))),""),SEARCH(",",SUBSTITUTE(SUBSTITUTE(F114,LEFT(F114,SEARCH(",",F114)),""),LEFT(SUBSTITUTE(F114,LEFT(F114,SEARCH(",",F114)),""),SEARCH(",",SUBSTITUTE(F114,LEFT(F114,SEARCH(",",F114)),""))),""))))),SEARCH("'",LEFT(LEFT(SUBSTITUTE(SUBSTITUTE(F114,LEFT(F114,SEARCH(",",F114)),""),LEFT(SUBSTITUTE(F114,LEFT(F114,SEARCH(",",F114)),""),SEARCH(",",SUBSTITUTE(F114,LEFT(F114,SEARCH(",",F114)),""))),""),SEARCH(",",SUBSTITUTE(SUBSTITUTE(F114,LEFT(F114,SEARCH(",",F114)),""),LEFT(SUBSTITUTE(F114,LEFT(F114,SEARCH(",",F114)),""),SEARCH(",",SUBSTITUTE(F114,LEFT(F114,SEARCH(",",F114)),""))),""))),SEARCH(")",LEFT(SUBSTITUTE(SUBSTITUTE(F114,LEFT(F114,SEARCH(",",F114)),""),LEFT(SUBSTITUTE(F114,LEFT(F114,SEARCH(",",F114)),""),SEARCH(",",SUBSTITUTE(F114,LEFT(F114,SEARCH(",",F114)),""))),""),SEARCH(",",SUBSTITUTE(SUBSTITUTE(F114,LEFT(F114,SEARCH(",",F114)),""),LEFT(SUBSTITUTE(F114,LEFT(F114,SEARCH(",",F114)),""),SEARCH(",",SUBSTITUTE(F114,LEFT(F114,SEARCH(",",F114)),""))),""))))))),""),")",""),VLOOKUP(K114,Breachs!B:D,3,FALSE)),IF(ISNUMBER(FIND(")",K114)),"20"&amp;SUBSTITUTE(SUBSTITUTE(LEFT(SUBSTITUTE(SUBSTITUTE(F114,LEFT(F114,SEARCH(",",F114)),""),LEFT(SUBSTITUTE(F114,LEFT(F114,SEARCH(",",F114)),""),SEARCH(",",SUBSTITUTE(F114,LEFT(F114,SEARCH(",",F114)),""))),""),SEARCH(")",SUBSTITUTE(SUBSTITUTE(F114,LEFT(F114,SEARCH(",",F114)),""),LEFT(SUBSTITUTE(F114,LEFT(F114,SEARCH(",",F114)),""),SEARCH(",",SUBSTITUTE(F114,LEFT(F114,SEARCH(",",F114)),""))),""))),LEFT(LEFT(SUBSTITUTE(SUBSTITUTE(F114,LEFT(F114,SEARCH(",",F114)),""),LEFT(SUBSTITUTE(F114,LEFT(F114,SEARCH(",",F114)),""),SEARCH(",",SUBSTITUTE(F114,LEFT(F114,SEARCH(",",F114)),""))),""),SEARCH(")",SUBSTITUTE(SUBSTITUTE(F114,LEFT(F114,SEARCH(",",F114)),""),LEFT(SUBSTITUTE(F114,LEFT(F114,SEARCH(",",F114)),""),SEARCH(",",SUBSTITUTE(F114,LEFT(F114,SEARCH(",",F114)),""))),""))),SEARCH("'",LEFT(SUBSTITUTE(SUBSTITUTE(F114,LEFT(F114,SEARCH(",",F114)),""),LEFT(SUBSTITUTE(F114,LEFT(F114,SEARCH(",",F114)),""),SEARCH(",",SUBSTITUTE(F114,LEFT(F114,SEARCH(",",F114)),""))),""),SEARCH(")",SUBSTITUTE(SUBSTITUTE(F114,LEFT(F114,SEARCH(",",F114)),""),LEFT(SUBSTITUTE(F114,LEFT(F114,SEARCH(",",F114)),""),SEARCH(",",SUBSTITUTE(F114,LEFT(F114,SEARCH(",",F114)),""))),""))))),""),")",""),VLOOKUP(K114,Breachs!B:D,3,FALSE))))</f>
        <v/>
      </c>
      <c r="Q114" s="108" t="str">
        <f>IF(G114&lt;4,"",IF(G114&gt;4,IF(ISNUMBER(FIND(")",L114)),"20"&amp;SUBSTITUTE(SUBSTITUTE(LEFT(SUBSTITUTE(SUBSTITUTE(SUBSTITUTE(L114,LEFT(L114,SEARCH(",",L114)),""),LEFT(SUBSTITUTE(L114,LEFT(L114,SEARCH(",",L114)),""),SEARCH(",",SUBSTITUTE(L114,LEFT(L114,SEARCH(",",L114)),""))),""),LEFT(SUBSTITUTE(SUBSTITUTE(L114,LEFT(L114,SEARCH(",",L114)),""),LEFT(SUBSTITUTE(L114,LEFT(L114,SEARCH(",",L114)),""),SEARCH(",",SUBSTITUTE(L114,LEFT(L114,SEARCH(",",L114)),""))),""),SEARCH(",",SUBSTITUTE(SUBSTITUTE(L114,LEFT(L114,SEARCH(",",L114)),""),LEFT(SUBSTITUTE(L114,LEFT(L114,SEARCH(",",L114)),""),SEARCH(",",SUBSTITUTE(L114,LEFT(L114,SEARCH(",",L114)),""))),""))),""),SEARCH(")",SUBSTITUTE(SUBSTITUTE(SUBSTITUTE(L114,LEFT(L114,SEARCH(",",L114)),""),LEFT(SUBSTITUTE(L114,LEFT(L114,SEARCH(",",L114)),""),SEARCH(",",SUBSTITUTE(L114,LEFT(L114,SEARCH(",",L114)),""))),""),LEFT(SUBSTITUTE(SUBSTITUTE(L114,LEFT(L114,SEARCH(",",L114)),""),LEFT(SUBSTITUTE(L114,LEFT(L114,SEARCH(",",L114)),""),SEARCH(",",SUBSTITUTE(L114,LEFT(L114,SEARCH(",",L114)),""))),""),SEARCH(",",SUBSTITUTE(SUBSTITUTE(L114,LEFT(L114,SEARCH(",",L114)),""),LEFT(SUBSTITUTE(L114,LEFT(L114,SEARCH(",",L114)),""),SEARCH(",",SUBSTITUTE(L114,LEFT(L114,SEARCH(",",L114)),""))),""))),""))),LEFT(LEFT(SUBSTITUTE(SUBSTITUTE(SUBSTITUTE(L114,LEFT(L114,SEARCH(",",L114)),""),LEFT(SUBSTITUTE(L114,LEFT(L114,SEARCH(",",L114)),""),SEARCH(",",SUBSTITUTE(L114,LEFT(L114,SEARCH(",",L114)),""))),""),LEFT(SUBSTITUTE(SUBSTITUTE(L114,LEFT(L114,SEARCH(",",L114)),""),LEFT(SUBSTITUTE(L114,LEFT(L114,SEARCH(",",L114)),""),SEARCH(",",SUBSTITUTE(L114,LEFT(L114,SEARCH(",",L114)),""))),""),SEARCH(",",SUBSTITUTE(SUBSTITUTE(L114,LEFT(L114,SEARCH(",",L114)),""),LEFT(SUBSTITUTE(L114,LEFT(L114,SEARCH(",",L114)),""),SEARCH(",",SUBSTITUTE(L114,LEFT(L114,SEARCH(",",L114)),""))),""))),""),SEARCH(")",SUBSTITUTE(SUBSTITUTE(SUBSTITUTE(L114,LEFT(L114,SEARCH(",",L114)),""),LEFT(SUBSTITUTE(L114,LEFT(L114,SEARCH(",",L114)),""),SEARCH(",",SUBSTITUTE(L114,LEFT(L114,SEARCH(",",L114)),""))),""),LEFT(SUBSTITUTE(SUBSTITUTE(L114,LEFT(L114,SEARCH(",",L114)),""),LEFT(SUBSTITUTE(L114,LEFT(L114,SEARCH(",",L114)),""),SEARCH(",",SUBSTITUTE(L114,LEFT(L114,SEARCH(",",L114)),""))),""),SEARCH(",",SUBSTITUTE(SUBSTITUTE(L114,LEFT(L114,SEARCH(",",L114)),""),LEFT(SUBSTITUTE(L114,LEFT(L114,SEARCH(",",L114)),""),SEARCH(",",SUBSTITUTE(L114,LEFT(L114,SEARCH(",",L114)),""))),""))),""))),SEARCH("'",LEFT(SUBSTITUTE(SUBSTITUTE(SUBSTITUTE(L114,LEFT(L114,SEARCH(",",L114)),""),LEFT(SUBSTITUTE(L114,LEFT(L114,SEARCH(",",L114)),""),SEARCH(",",SUBSTITUTE(L114,LEFT(L114,SEARCH(",",L114)),""))),""),LEFT(SUBSTITUTE(SUBSTITUTE(L114,LEFT(L114,SEARCH(",",L114)),""),LEFT(SUBSTITUTE(L114,LEFT(L114,SEARCH(",",L114)),""),SEARCH(",",SUBSTITUTE(L114,LEFT(L114,SEARCH(",",L114)),""))),""),SEARCH(",",SUBSTITUTE(SUBSTITUTE(L114,LEFT(L114,SEARCH(",",L114)),""),LEFT(SUBSTITUTE(L114,LEFT(L114,SEARCH(",",L114)),""),SEARCH(",",SUBSTITUTE(L114,LEFT(L114,SEARCH(",",L114)),""))),""))),""),SEARCH(")",SUBSTITUTE(SUBSTITUTE(SUBSTITUTE(L114,LEFT(L114,SEARCH(",",L114)),""),LEFT(SUBSTITUTE(L114,LEFT(L114,SEARCH(",",L114)),""),SEARCH(",",SUBSTITUTE(L114,LEFT(L114,SEARCH(",",L114)),""))),""),LEFT(SUBSTITUTE(SUBSTITUTE(L114,LEFT(L114,SEARCH(",",L114)),""),LEFT(SUBSTITUTE(L114,LEFT(L114,SEARCH(",",L114)),""),SEARCH(",",SUBSTITUTE(L114,LEFT(L114,SEARCH(",",L114)),""))),""),SEARCH(",",SUBSTITUTE(SUBSTITUTE(L114,LEFT(L114,SEARCH(",",L114)),""),LEFT(SUBSTITUTE(L114,LEFT(L114,SEARCH(",",L114)),""),SEARCH(",",SUBSTITUTE(L114,LEFT(L114,SEARCH(",",L114)),""))),""))),""))))),""),")",""),VLOOKUP(L114,Breachs!B:D,3,FALSE)),IF(ISNUMBER(FIND(")",L114)),"20"&amp;SUBSTITUTE(SUBSTITUTE(LEFT(SUBSTITUTE(SUBSTITUTE(SUBSTITUTE(L114,LEFT(L114,SEARCH(",",L114)),""),LEFT(SUBSTITUTE(L114,LEFT(L114,SEARCH(",",L114)),""),SEARCH(",",SUBSTITUTE(L114,LEFT(L114,SEARCH(",",L114)),""))),""),LEFT(SUBSTITUTE(SUBSTITUTE(L114,LEFT(L114,SEARCH(",",L114)),""),LEFT(SUBSTITUTE(L114,LEFT(L114,SEARCH(",",L114)),""),SEARCH(",",SUBSTITUTE(L114,LEFT(L114,SEARCH(",",L114)),""))),""),SEARCH(",",SUBSTITUTE(SUBSTITUTE(L114,LEFT(L114,SEARCH(",",L114)),""),LEFT(SUBSTITUTE(L114,LEFT(L114,SEARCH(",",L114)),""),SEARCH(",",SUBSTITUTE(L114,LEFT(L114,SEARCH(",",L114)),""))),""))),""),SEARCH(")",SUBSTITUTE(SUBSTITUTE(SUBSTITUTE(L114,LEFT(L114,SEARCH(",",L114)),""),LEFT(SUBSTITUTE(L114,LEFT(L114,SEARCH(",",L114)),""),SEARCH(",",SUBSTITUTE(L114,LEFT(L114,SEARCH(",",L114)),""))),""),LEFT(SUBSTITUTE(SUBSTITUTE(L114,LEFT(L114,SEARCH(",",L114)),""),LEFT(SUBSTITUTE(L114,LEFT(L114,SEARCH(",",L114)),""),SEARCH(",",SUBSTITUTE(L114,LEFT(L114,SEARCH(",",L114)),""))),""),SEARCH(",",SUBSTITUTE(SUBSTITUTE(L114,LEFT(L114,SEARCH(",",L114)),""),LEFT(SUBSTITUTE(L114,LEFT(L114,SEARCH(",",L114)),""),SEARCH(",",SUBSTITUTE(L114,LEFT(L114,SEARCH(",",L114)),""))),""))),""))),LEFT(LEFT(SUBSTITUTE(SUBSTITUTE(SUBSTITUTE(L114,LEFT(L114,SEARCH(",",L114)),""),LEFT(SUBSTITUTE(L114,LEFT(L114,SEARCH(",",L114)),""),SEARCH(",",SUBSTITUTE(L114,LEFT(L114,SEARCH(",",L114)),""))),""),LEFT(SUBSTITUTE(SUBSTITUTE(L114,LEFT(L114,SEARCH(",",L114)),""),LEFT(SUBSTITUTE(L114,LEFT(L114,SEARCH(",",L114)),""),SEARCH(",",SUBSTITUTE(L114,LEFT(L114,SEARCH(",",L114)),""))),""),SEARCH(",",SUBSTITUTE(SUBSTITUTE(L114,LEFT(L114,SEARCH(",",L114)),""),LEFT(SUBSTITUTE(L114,LEFT(L114,SEARCH(",",L114)),""),SEARCH(",",SUBSTITUTE(L114,LEFT(L114,SEARCH(",",L114)),""))),""))),""),SEARCH(")",SUBSTITUTE(SUBSTITUTE(SUBSTITUTE(L114,LEFT(L114,SEARCH(",",L114)),""),LEFT(SUBSTITUTE(L114,LEFT(L114,SEARCH(",",L114)),""),SEARCH(",",SUBSTITUTE(L114,LEFT(L114,SEARCH(",",L114)),""))),""),LEFT(SUBSTITUTE(SUBSTITUTE(L114,LEFT(L114,SEARCH(",",L114)),""),LEFT(SUBSTITUTE(L114,LEFT(L114,SEARCH(",",L114)),""),SEARCH(",",SUBSTITUTE(L114,LEFT(L114,SEARCH(",",L114)),""))),""),SEARCH(",",SUBSTITUTE(SUBSTITUTE(L114,LEFT(L114,SEARCH(",",L114)),""),LEFT(SUBSTITUTE(L114,LEFT(L114,SEARCH(",",L114)),""),SEARCH(",",SUBSTITUTE(L114,LEFT(L114,SEARCH(",",L114)),""))),""))),""))),SEARCH("'",LEFT(SUBSTITUTE(SUBSTITUTE(SUBSTITUTE(L114,LEFT(L114,SEARCH(",",L114)),""),LEFT(SUBSTITUTE(L114,LEFT(L114,SEARCH(",",L114)),""),SEARCH(",",SUBSTITUTE(L114,LEFT(L114,SEARCH(",",L114)),""))),""),LEFT(SUBSTITUTE(SUBSTITUTE(L114,LEFT(L114,SEARCH(",",L114)),""),LEFT(SUBSTITUTE(L114,LEFT(L114,SEARCH(",",L114)),""),SEARCH(",",SUBSTITUTE(L114,LEFT(L114,SEARCH(",",L114)),""))),""),SEARCH(",",SUBSTITUTE(SUBSTITUTE(L114,LEFT(L114,SEARCH(",",L114)),""),LEFT(SUBSTITUTE(L114,LEFT(L114,SEARCH(",",L114)),""),SEARCH(",",SUBSTITUTE(L114,LEFT(L114,SEARCH(",",L114)),""))),""))),""),SEARCH(")",SUBSTITUTE(SUBSTITUTE(SUBSTITUTE(L114,LEFT(L114,SEARCH(",",L114)),""),LEFT(SUBSTITUTE(L114,LEFT(L114,SEARCH(",",L114)),""),SEARCH(",",SUBSTITUTE(L114,LEFT(L114,SEARCH(",",L114)),""))),""),LEFT(SUBSTITUTE(SUBSTITUTE(L114,LEFT(L114,SEARCH(",",L114)),""),LEFT(SUBSTITUTE(L114,LEFT(L114,SEARCH(",",L114)),""),SEARCH(",",SUBSTITUTE(L114,LEFT(L114,SEARCH(",",L114)),""))),""),SEARCH(",",SUBSTITUTE(SUBSTITUTE(L114,LEFT(L114,SEARCH(",",L114)),""),LEFT(SUBSTITUTE(L114,LEFT(L114,SEARCH(",",L114)),""),SEARCH(",",SUBSTITUTE(L114,LEFT(L114,SEARCH(",",L114)),""))),""))),""))))),""),")",""),VLOOKUP(L114,Breachs!B:D,3,FALSE))))</f>
        <v/>
      </c>
      <c r="R114" s="108" t="str">
        <f>IF(G114=5,IF(ISNUMBER(FIND(")",M114)),"20"&amp;SUBSTITUTE(SUBSTITUTE(LEFT(SUBSTITUTE(SUBSTITUTE(SUBSTITUTE(S114,LEFT(S114,SEARCH(",",S114)),""),LEFT(SUBSTITUTE(S114,LEFT(S114,SEARCH(",",S114)),""),SEARCH(",",SUBSTITUTE(S114,LEFT(S114,SEARCH(",",S114)),""))),""),LEFT(SUBSTITUTE(SUBSTITUTE(S114,LEFT(S114,SEARCH(",",S114)),""),LEFT(SUBSTITUTE(S114,LEFT(S114,SEARCH(",",S114)),""),SEARCH(",",SUBSTITUTE(S114,LEFT(S114,SEARCH(",",S114)),""))),""),SEARCH(",",SUBSTITUTE(SUBSTITUTE(S114,LEFT(S114,SEARCH(",",S114)),""),LEFT(SUBSTITUTE(S114,LEFT(S114,SEARCH(",",S114)),""),SEARCH(",",SUBSTITUTE(S114,LEFT(S114,SEARCH(",",S114)),""))),""))),""),SEARCH(")",SUBSTITUTE(SUBSTITUTE(SUBSTITUTE(S114,LEFT(S114,SEARCH(",",S114)),""),LEFT(SUBSTITUTE(S114,LEFT(S114,SEARCH(",",S114)),""),SEARCH(",",SUBSTITUTE(S114,LEFT(S114,SEARCH(",",S114)),""))),""),LEFT(SUBSTITUTE(SUBSTITUTE(S114,LEFT(S114,SEARCH(",",S114)),""),LEFT(SUBSTITUTE(S114,LEFT(S114,SEARCH(",",S114)),""),SEARCH(",",SUBSTITUTE(S114,LEFT(S114,SEARCH(",",S114)),""))),""),SEARCH(",",SUBSTITUTE(SUBSTITUTE(S114,LEFT(S114,SEARCH(",",S114)),""),LEFT(SUBSTITUTE(S114,LEFT(S114,SEARCH(",",S114)),""),SEARCH(",",SUBSTITUTE(S114,LEFT(S114,SEARCH(",",S114)),""))),""))),""))),LEFT(LEFT(SUBSTITUTE(SUBSTITUTE(SUBSTITUTE(S114,LEFT(S114,SEARCH(",",S114)),""),LEFT(SUBSTITUTE(S114,LEFT(S114,SEARCH(",",S114)),""),SEARCH(",",SUBSTITUTE(S114,LEFT(S114,SEARCH(",",S114)),""))),""),LEFT(SUBSTITUTE(SUBSTITUTE(S114,LEFT(S114,SEARCH(",",S114)),""),LEFT(SUBSTITUTE(S114,LEFT(S114,SEARCH(",",S114)),""),SEARCH(",",SUBSTITUTE(S114,LEFT(S114,SEARCH(",",S114)),""))),""),SEARCH(",",SUBSTITUTE(SUBSTITUTE(S114,LEFT(S114,SEARCH(",",S114)),""),LEFT(SUBSTITUTE(S114,LEFT(S114,SEARCH(",",S114)),""),SEARCH(",",SUBSTITUTE(S114,LEFT(S114,SEARCH(",",S114)),""))),""))),""),SEARCH(")",SUBSTITUTE(SUBSTITUTE(SUBSTITUTE(S114,LEFT(S114,SEARCH(",",S114)),""),LEFT(SUBSTITUTE(S114,LEFT(S114,SEARCH(",",S114)),""),SEARCH(",",SUBSTITUTE(S114,LEFT(S114,SEARCH(",",S114)),""))),""),LEFT(SUBSTITUTE(SUBSTITUTE(S114,LEFT(S114,SEARCH(",",S114)),""),LEFT(SUBSTITUTE(S114,LEFT(S114,SEARCH(",",S114)),""),SEARCH(",",SUBSTITUTE(S114,LEFT(S114,SEARCH(",",S114)),""))),""),SEARCH(",",SUBSTITUTE(SUBSTITUTE(S114,LEFT(S114,SEARCH(",",S114)),""),LEFT(SUBSTITUTE(S114,LEFT(S114,SEARCH(",",S114)),""),SEARCH(",",SUBSTITUTE(S114,LEFT(S114,SEARCH(",",S114)),""))),""))),""))),SEARCH("'",LEFT(SUBSTITUTE(SUBSTITUTE(SUBSTITUTE(S114,LEFT(S114,SEARCH(",",S114)),""),LEFT(SUBSTITUTE(S114,LEFT(S114,SEARCH(",",S114)),""),SEARCH(",",SUBSTITUTE(S114,LEFT(S114,SEARCH(",",S114)),""))),""),LEFT(SUBSTITUTE(SUBSTITUTE(S114,LEFT(S114,SEARCH(",",S114)),""),LEFT(SUBSTITUTE(S114,LEFT(S114,SEARCH(",",S114)),""),SEARCH(",",SUBSTITUTE(S114,LEFT(S114,SEARCH(",",S114)),""))),""),SEARCH(",",SUBSTITUTE(SUBSTITUTE(S114,LEFT(S114,SEARCH(",",S114)),""),LEFT(SUBSTITUTE(S114,LEFT(S114,SEARCH(",",S114)),""),SEARCH(",",SUBSTITUTE(S114,LEFT(S114,SEARCH(",",S114)),""))),""))),""),SEARCH(")",SUBSTITUTE(SUBSTITUTE(SUBSTITUTE(S114,LEFT(S114,SEARCH(",",S114)),""),LEFT(SUBSTITUTE(S114,LEFT(S114,SEARCH(",",S114)),""),SEARCH(",",SUBSTITUTE(S114,LEFT(S114,SEARCH(",",S114)),""))),""),LEFT(SUBSTITUTE(SUBSTITUTE(S114,LEFT(S114,SEARCH(",",S114)),""),LEFT(SUBSTITUTE(S114,LEFT(S114,SEARCH(",",S114)),""),SEARCH(",",SUBSTITUTE(S114,LEFT(S114,SEARCH(",",S114)),""))),""),SEARCH(",",SUBSTITUTE(SUBSTITUTE(S114,LEFT(S114,SEARCH(",",S114)),""),LEFT(SUBSTITUTE(S114,LEFT(S114,SEARCH(",",S114)),""),SEARCH(",",SUBSTITUTE(S114,LEFT(S114,SEARCH(",",S114)),""))),""))),""))))),""),")",""),VLOOKUP(M114,Breachs!B:D,3,FALSE)),"")</f>
        <v/>
      </c>
      <c r="S114" s="108" t="e">
        <f t="shared" si="32"/>
        <v>#VALUE!</v>
      </c>
      <c r="T114" s="108" t="str">
        <f>IF(F114="","",IF(ISNUMBER(FIND("'",I114)),VLOOKUP(SUBSTITUTE(RIGHT(LEFT(I114,SEARCH("'",I114)),5)," '",""),Breachs!P:Q,2,FALSE),VLOOKUP(I114,Breachs!B:D,2,FALSE)))</f>
        <v>Maio</v>
      </c>
      <c r="U114" s="108" t="str">
        <f>IF(G114&lt;2,"",IF(ISNUMBER(FIND("'",J114)),VLOOKUP(SUBSTITUTE(RIGHT(LEFT(J114,SEARCH("'",J114)),5)," '",""),Breachs!P:Q,2,FALSE),VLOOKUP(J114,Breachs!B:D,2,FALSE)))</f>
        <v/>
      </c>
      <c r="V114" s="107" t="str">
        <f>IF(G114&lt;3,"",IF(ISNUMBER(FIND("'",K114)),VLOOKUP(SUBSTITUTE(RIGHT(LEFT(K114,SEARCH("'",K114)),5)," '",""),Breachs!P:Q,2,FALSE),VLOOKUP(K114,Breachs!B:D,2,FALSE)))</f>
        <v/>
      </c>
      <c r="W114" s="107" t="str">
        <f>IF(G114&lt;4,"",IF(ISNUMBER(FIND("'",L114)),VLOOKUP(SUBSTITUTE(RIGHT(LEFT(L114,SEARCH("'",L114)),5)," '",""),Breachs!P:Q,2,FALSE),VLOOKUP(L114,Breachs!B:D,2,FALSE)))</f>
        <v/>
      </c>
      <c r="X114" s="107" t="str">
        <f>IF(G114&lt;5,"",IF(ISNUMBER(FIND("'",M114)),VLOOKUP(SUBSTITUTE(RIGHT(LEFT(M114,SEARCH("'",M114)),5)," '",""),Breachs!P:Q,2,FALSE),VLOOKUP(M114,Breachs!B:D,2,FALSE)))</f>
        <v/>
      </c>
      <c r="Y114" s="34" t="str">
        <f>IFERROR(VLOOKUP(B114,BGU!A:B,2),"")</f>
        <v>ALEXANDRE TAVARES MACHADO</v>
      </c>
      <c r="Z114" s="34" t="str">
        <f>TEXT(IFERROR(VLOOKUP(B114,BGU!A:C,3),""),"0000-000-000-0000")</f>
        <v>0010-038-181-1100</v>
      </c>
      <c r="AA114" s="34" t="str">
        <f t="shared" si="33"/>
        <v>0010</v>
      </c>
      <c r="AB114" s="34" t="str">
        <f>IFERROR(VLOOKUP(B114,BGU!A:F,6),"")</f>
        <v>00011</v>
      </c>
      <c r="AC114" s="34" t="str">
        <f>IFERROR(VLOOKUP(B114,BGU!A:G,7),"")</f>
        <v>ANALISTA</v>
      </c>
      <c r="AD114" s="34" t="str">
        <f t="shared" si="34"/>
        <v>038</v>
      </c>
    </row>
    <row r="115" spans="1:30" ht="15" customHeight="1" x14ac:dyDescent="0.25">
      <c r="A115" s="33" t="s">
        <v>333</v>
      </c>
      <c r="B115" s="34" t="s">
        <v>260</v>
      </c>
      <c r="C115" s="33" t="s">
        <v>89</v>
      </c>
      <c r="D115" s="34"/>
      <c r="E115" s="34"/>
      <c r="F115" s="33" t="s">
        <v>3</v>
      </c>
      <c r="G115" s="31">
        <f t="shared" si="28"/>
        <v>1</v>
      </c>
      <c r="H115" s="31" t="b">
        <f t="shared" si="25"/>
        <v>0</v>
      </c>
      <c r="I115" s="105" t="str">
        <f t="shared" si="26"/>
        <v>LinkedIn</v>
      </c>
      <c r="J115" s="105" t="str">
        <f t="shared" si="35"/>
        <v/>
      </c>
      <c r="K115" s="106" t="str">
        <f t="shared" si="29"/>
        <v/>
      </c>
      <c r="L115" s="106" t="str">
        <f t="shared" si="30"/>
        <v/>
      </c>
      <c r="M115" s="105" t="str">
        <f t="shared" si="31"/>
        <v/>
      </c>
      <c r="N115" s="107">
        <f>IF(F115="","",IF(ISNUMBER(FIND(")",I115)),"20"&amp;SUBSTITUTE(RIGHT(SUBSTITUTE(LEFT(F115,SEARCH(")",F115)),LEFT(LEFT(F115,SEARCH(")",F115)),SEARCH("(",LEFT(F115,SEARCH(")",F115)))),""),3),")",""),VLOOKUP(I115,Breachs!B:D,3,FALSE)))</f>
        <v>2016</v>
      </c>
      <c r="O115" s="108" t="str">
        <f>IF(G115&lt;2,"",IF(G115&gt;2,IF(ISNUMBER(FIND(")",J115)),"20"&amp;SUBSTITUTE(SUBSTITUTE(LEFT(LEFT(SUBSTITUTE(F115,LEFT(F115,SEARCH(",",F115)),""),SEARCH(",",SUBSTITUTE(F115,LEFT(F115,SEARCH(",",F115)),""))),SEARCH(")",LEFT(SUBSTITUTE(F115,LEFT(F115,SEARCH(",",F115)),""),SEARCH(",",SUBSTITUTE(F115,LEFT(F115,SEARCH(",",F115)),""))))),LEFT(LEFT(LEFT(SUBSTITUTE(F115,LEFT(F115,SEARCH(",",F115)),""),SEARCH(",",SUBSTITUTE(F115,LEFT(F115,SEARCH(",",F115)),""))),SEARCH(")",LEFT(SUBSTITUTE(F115,LEFT(F115,SEARCH(",",F115)),""),SEARCH(",",SUBSTITUTE(F115,LEFT(F115,SEARCH(",",F115)),""))))),SEARCH("'",LEFT(LEFT(SUBSTITUTE(F115,LEFT(F115,SEARCH(",",F115)),""),SEARCH(",",SUBSTITUTE(F115,LEFT(F115,SEARCH(",",F115)),""))),SEARCH(")",LEFT(SUBSTITUTE(F115,LEFT(F115,SEARCH(",",F115)),""),SEARCH(",",SUBSTITUTE(F115,LEFT(F115,SEARCH(",",F115)),""))))))),""),")",""),VLOOKUP(J115,Breachs!B:D,3,FALSE)),IF(ISNUMBER(FIND(")",J115)),"20"&amp;SUBSTITUTE(LEFT(SUBSTITUTE(SUBSTITUTE(F115,LEFT(F115,SEARCH(",",F115)),""),LEFT(SUBSTITUTE(F115,LEFT(F115,SEARCH(",",F115)),""),SEARCH("'",SUBSTITUTE(F115,LEFT(F115,SEARCH(",",F115)),""))),""),SEARCH(")",SUBSTITUTE(SUBSTITUTE(F115,LEFT(F115,SEARCH(",",F115)),""),LEFT(SUBSTITUTE(F115,LEFT(F115,SEARCH(",",F115)),""),SEARCH("'",SUBSTITUTE(F115,LEFT(F115,SEARCH(",",F115)),""))),""))),")",""),VLOOKUP(J115,Breachs!B:D,3,FALSE))))</f>
        <v/>
      </c>
      <c r="P115" s="108" t="str">
        <f>IF(G115&lt;3,"",IF(G115&gt;3,IF(ISNUMBER(FIND(")",K115)),"20"&amp;SUBSTITUTE(SUBSTITUTE(LEFT(LEFT(SUBSTITUTE(SUBSTITUTE(F115,LEFT(F115,SEARCH(",",F115)),""),LEFT(SUBSTITUTE(F115,LEFT(F115,SEARCH(",",F115)),""),SEARCH(",",SUBSTITUTE(F115,LEFT(F115,SEARCH(",",F115)),""))),""),SEARCH(",",SUBSTITUTE(SUBSTITUTE(F115,LEFT(F115,SEARCH(",",F115)),""),LEFT(SUBSTITUTE(F115,LEFT(F115,SEARCH(",",F115)),""),SEARCH(",",SUBSTITUTE(F115,LEFT(F115,SEARCH(",",F115)),""))),""))),SEARCH(")",LEFT(SUBSTITUTE(SUBSTITUTE(F115,LEFT(F115,SEARCH(",",F115)),""),LEFT(SUBSTITUTE(F115,LEFT(F115,SEARCH(",",F115)),""),SEARCH(",",SUBSTITUTE(F115,LEFT(F115,SEARCH(",",F115)),""))),""),SEARCH(",",SUBSTITUTE(SUBSTITUTE(F115,LEFT(F115,SEARCH(",",F115)),""),LEFT(SUBSTITUTE(F115,LEFT(F115,SEARCH(",",F115)),""),SEARCH(",",SUBSTITUTE(F115,LEFT(F115,SEARCH(",",F115)),""))),""))))),LEFT(LEFT(LEFT(SUBSTITUTE(SUBSTITUTE(F115,LEFT(F115,SEARCH(",",F115)),""),LEFT(SUBSTITUTE(F115,LEFT(F115,SEARCH(",",F115)),""),SEARCH(",",SUBSTITUTE(F115,LEFT(F115,SEARCH(",",F115)),""))),""),SEARCH(",",SUBSTITUTE(SUBSTITUTE(F115,LEFT(F115,SEARCH(",",F115)),""),LEFT(SUBSTITUTE(F115,LEFT(F115,SEARCH(",",F115)),""),SEARCH(",",SUBSTITUTE(F115,LEFT(F115,SEARCH(",",F115)),""))),""))),SEARCH(")",LEFT(SUBSTITUTE(SUBSTITUTE(F115,LEFT(F115,SEARCH(",",F115)),""),LEFT(SUBSTITUTE(F115,LEFT(F115,SEARCH(",",F115)),""),SEARCH(",",SUBSTITUTE(F115,LEFT(F115,SEARCH(",",F115)),""))),""),SEARCH(",",SUBSTITUTE(SUBSTITUTE(F115,LEFT(F115,SEARCH(",",F115)),""),LEFT(SUBSTITUTE(F115,LEFT(F115,SEARCH(",",F115)),""),SEARCH(",",SUBSTITUTE(F115,LEFT(F115,SEARCH(",",F115)),""))),""))))),SEARCH("'",LEFT(LEFT(SUBSTITUTE(SUBSTITUTE(F115,LEFT(F115,SEARCH(",",F115)),""),LEFT(SUBSTITUTE(F115,LEFT(F115,SEARCH(",",F115)),""),SEARCH(",",SUBSTITUTE(F115,LEFT(F115,SEARCH(",",F115)),""))),""),SEARCH(",",SUBSTITUTE(SUBSTITUTE(F115,LEFT(F115,SEARCH(",",F115)),""),LEFT(SUBSTITUTE(F115,LEFT(F115,SEARCH(",",F115)),""),SEARCH(",",SUBSTITUTE(F115,LEFT(F115,SEARCH(",",F115)),""))),""))),SEARCH(")",LEFT(SUBSTITUTE(SUBSTITUTE(F115,LEFT(F115,SEARCH(",",F115)),""),LEFT(SUBSTITUTE(F115,LEFT(F115,SEARCH(",",F115)),""),SEARCH(",",SUBSTITUTE(F115,LEFT(F115,SEARCH(",",F115)),""))),""),SEARCH(",",SUBSTITUTE(SUBSTITUTE(F115,LEFT(F115,SEARCH(",",F115)),""),LEFT(SUBSTITUTE(F115,LEFT(F115,SEARCH(",",F115)),""),SEARCH(",",SUBSTITUTE(F115,LEFT(F115,SEARCH(",",F115)),""))),""))))))),""),")",""),VLOOKUP(K115,Breachs!B:D,3,FALSE)),IF(ISNUMBER(FIND(")",K115)),"20"&amp;SUBSTITUTE(SUBSTITUTE(LEFT(SUBSTITUTE(SUBSTITUTE(F115,LEFT(F115,SEARCH(",",F115)),""),LEFT(SUBSTITUTE(F115,LEFT(F115,SEARCH(",",F115)),""),SEARCH(",",SUBSTITUTE(F115,LEFT(F115,SEARCH(",",F115)),""))),""),SEARCH(")",SUBSTITUTE(SUBSTITUTE(F115,LEFT(F115,SEARCH(",",F115)),""),LEFT(SUBSTITUTE(F115,LEFT(F115,SEARCH(",",F115)),""),SEARCH(",",SUBSTITUTE(F115,LEFT(F115,SEARCH(",",F115)),""))),""))),LEFT(LEFT(SUBSTITUTE(SUBSTITUTE(F115,LEFT(F115,SEARCH(",",F115)),""),LEFT(SUBSTITUTE(F115,LEFT(F115,SEARCH(",",F115)),""),SEARCH(",",SUBSTITUTE(F115,LEFT(F115,SEARCH(",",F115)),""))),""),SEARCH(")",SUBSTITUTE(SUBSTITUTE(F115,LEFT(F115,SEARCH(",",F115)),""),LEFT(SUBSTITUTE(F115,LEFT(F115,SEARCH(",",F115)),""),SEARCH(",",SUBSTITUTE(F115,LEFT(F115,SEARCH(",",F115)),""))),""))),SEARCH("'",LEFT(SUBSTITUTE(SUBSTITUTE(F115,LEFT(F115,SEARCH(",",F115)),""),LEFT(SUBSTITUTE(F115,LEFT(F115,SEARCH(",",F115)),""),SEARCH(",",SUBSTITUTE(F115,LEFT(F115,SEARCH(",",F115)),""))),""),SEARCH(")",SUBSTITUTE(SUBSTITUTE(F115,LEFT(F115,SEARCH(",",F115)),""),LEFT(SUBSTITUTE(F115,LEFT(F115,SEARCH(",",F115)),""),SEARCH(",",SUBSTITUTE(F115,LEFT(F115,SEARCH(",",F115)),""))),""))))),""),")",""),VLOOKUP(K115,Breachs!B:D,3,FALSE))))</f>
        <v/>
      </c>
      <c r="Q115" s="108" t="str">
        <f>IF(G115&lt;4,"",IF(G115&gt;4,IF(ISNUMBER(FIND(")",L115)),"20"&amp;SUBSTITUTE(SUBSTITUTE(LEFT(SUBSTITUTE(SUBSTITUTE(SUBSTITUTE(L115,LEFT(L115,SEARCH(",",L115)),""),LEFT(SUBSTITUTE(L115,LEFT(L115,SEARCH(",",L115)),""),SEARCH(",",SUBSTITUTE(L115,LEFT(L115,SEARCH(",",L115)),""))),""),LEFT(SUBSTITUTE(SUBSTITUTE(L115,LEFT(L115,SEARCH(",",L115)),""),LEFT(SUBSTITUTE(L115,LEFT(L115,SEARCH(",",L115)),""),SEARCH(",",SUBSTITUTE(L115,LEFT(L115,SEARCH(",",L115)),""))),""),SEARCH(",",SUBSTITUTE(SUBSTITUTE(L115,LEFT(L115,SEARCH(",",L115)),""),LEFT(SUBSTITUTE(L115,LEFT(L115,SEARCH(",",L115)),""),SEARCH(",",SUBSTITUTE(L115,LEFT(L115,SEARCH(",",L115)),""))),""))),""),SEARCH(")",SUBSTITUTE(SUBSTITUTE(SUBSTITUTE(L115,LEFT(L115,SEARCH(",",L115)),""),LEFT(SUBSTITUTE(L115,LEFT(L115,SEARCH(",",L115)),""),SEARCH(",",SUBSTITUTE(L115,LEFT(L115,SEARCH(",",L115)),""))),""),LEFT(SUBSTITUTE(SUBSTITUTE(L115,LEFT(L115,SEARCH(",",L115)),""),LEFT(SUBSTITUTE(L115,LEFT(L115,SEARCH(",",L115)),""),SEARCH(",",SUBSTITUTE(L115,LEFT(L115,SEARCH(",",L115)),""))),""),SEARCH(",",SUBSTITUTE(SUBSTITUTE(L115,LEFT(L115,SEARCH(",",L115)),""),LEFT(SUBSTITUTE(L115,LEFT(L115,SEARCH(",",L115)),""),SEARCH(",",SUBSTITUTE(L115,LEFT(L115,SEARCH(",",L115)),""))),""))),""))),LEFT(LEFT(SUBSTITUTE(SUBSTITUTE(SUBSTITUTE(L115,LEFT(L115,SEARCH(",",L115)),""),LEFT(SUBSTITUTE(L115,LEFT(L115,SEARCH(",",L115)),""),SEARCH(",",SUBSTITUTE(L115,LEFT(L115,SEARCH(",",L115)),""))),""),LEFT(SUBSTITUTE(SUBSTITUTE(L115,LEFT(L115,SEARCH(",",L115)),""),LEFT(SUBSTITUTE(L115,LEFT(L115,SEARCH(",",L115)),""),SEARCH(",",SUBSTITUTE(L115,LEFT(L115,SEARCH(",",L115)),""))),""),SEARCH(",",SUBSTITUTE(SUBSTITUTE(L115,LEFT(L115,SEARCH(",",L115)),""),LEFT(SUBSTITUTE(L115,LEFT(L115,SEARCH(",",L115)),""),SEARCH(",",SUBSTITUTE(L115,LEFT(L115,SEARCH(",",L115)),""))),""))),""),SEARCH(")",SUBSTITUTE(SUBSTITUTE(SUBSTITUTE(L115,LEFT(L115,SEARCH(",",L115)),""),LEFT(SUBSTITUTE(L115,LEFT(L115,SEARCH(",",L115)),""),SEARCH(",",SUBSTITUTE(L115,LEFT(L115,SEARCH(",",L115)),""))),""),LEFT(SUBSTITUTE(SUBSTITUTE(L115,LEFT(L115,SEARCH(",",L115)),""),LEFT(SUBSTITUTE(L115,LEFT(L115,SEARCH(",",L115)),""),SEARCH(",",SUBSTITUTE(L115,LEFT(L115,SEARCH(",",L115)),""))),""),SEARCH(",",SUBSTITUTE(SUBSTITUTE(L115,LEFT(L115,SEARCH(",",L115)),""),LEFT(SUBSTITUTE(L115,LEFT(L115,SEARCH(",",L115)),""),SEARCH(",",SUBSTITUTE(L115,LEFT(L115,SEARCH(",",L115)),""))),""))),""))),SEARCH("'",LEFT(SUBSTITUTE(SUBSTITUTE(SUBSTITUTE(L115,LEFT(L115,SEARCH(",",L115)),""),LEFT(SUBSTITUTE(L115,LEFT(L115,SEARCH(",",L115)),""),SEARCH(",",SUBSTITUTE(L115,LEFT(L115,SEARCH(",",L115)),""))),""),LEFT(SUBSTITUTE(SUBSTITUTE(L115,LEFT(L115,SEARCH(",",L115)),""),LEFT(SUBSTITUTE(L115,LEFT(L115,SEARCH(",",L115)),""),SEARCH(",",SUBSTITUTE(L115,LEFT(L115,SEARCH(",",L115)),""))),""),SEARCH(",",SUBSTITUTE(SUBSTITUTE(L115,LEFT(L115,SEARCH(",",L115)),""),LEFT(SUBSTITUTE(L115,LEFT(L115,SEARCH(",",L115)),""),SEARCH(",",SUBSTITUTE(L115,LEFT(L115,SEARCH(",",L115)),""))),""))),""),SEARCH(")",SUBSTITUTE(SUBSTITUTE(SUBSTITUTE(L115,LEFT(L115,SEARCH(",",L115)),""),LEFT(SUBSTITUTE(L115,LEFT(L115,SEARCH(",",L115)),""),SEARCH(",",SUBSTITUTE(L115,LEFT(L115,SEARCH(",",L115)),""))),""),LEFT(SUBSTITUTE(SUBSTITUTE(L115,LEFT(L115,SEARCH(",",L115)),""),LEFT(SUBSTITUTE(L115,LEFT(L115,SEARCH(",",L115)),""),SEARCH(",",SUBSTITUTE(L115,LEFT(L115,SEARCH(",",L115)),""))),""),SEARCH(",",SUBSTITUTE(SUBSTITUTE(L115,LEFT(L115,SEARCH(",",L115)),""),LEFT(SUBSTITUTE(L115,LEFT(L115,SEARCH(",",L115)),""),SEARCH(",",SUBSTITUTE(L115,LEFT(L115,SEARCH(",",L115)),""))),""))),""))))),""),")",""),VLOOKUP(L115,Breachs!B:D,3,FALSE)),IF(ISNUMBER(FIND(")",L115)),"20"&amp;SUBSTITUTE(SUBSTITUTE(LEFT(SUBSTITUTE(SUBSTITUTE(SUBSTITUTE(L115,LEFT(L115,SEARCH(",",L115)),""),LEFT(SUBSTITUTE(L115,LEFT(L115,SEARCH(",",L115)),""),SEARCH(",",SUBSTITUTE(L115,LEFT(L115,SEARCH(",",L115)),""))),""),LEFT(SUBSTITUTE(SUBSTITUTE(L115,LEFT(L115,SEARCH(",",L115)),""),LEFT(SUBSTITUTE(L115,LEFT(L115,SEARCH(",",L115)),""),SEARCH(",",SUBSTITUTE(L115,LEFT(L115,SEARCH(",",L115)),""))),""),SEARCH(",",SUBSTITUTE(SUBSTITUTE(L115,LEFT(L115,SEARCH(",",L115)),""),LEFT(SUBSTITUTE(L115,LEFT(L115,SEARCH(",",L115)),""),SEARCH(",",SUBSTITUTE(L115,LEFT(L115,SEARCH(",",L115)),""))),""))),""),SEARCH(")",SUBSTITUTE(SUBSTITUTE(SUBSTITUTE(L115,LEFT(L115,SEARCH(",",L115)),""),LEFT(SUBSTITUTE(L115,LEFT(L115,SEARCH(",",L115)),""),SEARCH(",",SUBSTITUTE(L115,LEFT(L115,SEARCH(",",L115)),""))),""),LEFT(SUBSTITUTE(SUBSTITUTE(L115,LEFT(L115,SEARCH(",",L115)),""),LEFT(SUBSTITUTE(L115,LEFT(L115,SEARCH(",",L115)),""),SEARCH(",",SUBSTITUTE(L115,LEFT(L115,SEARCH(",",L115)),""))),""),SEARCH(",",SUBSTITUTE(SUBSTITUTE(L115,LEFT(L115,SEARCH(",",L115)),""),LEFT(SUBSTITUTE(L115,LEFT(L115,SEARCH(",",L115)),""),SEARCH(",",SUBSTITUTE(L115,LEFT(L115,SEARCH(",",L115)),""))),""))),""))),LEFT(LEFT(SUBSTITUTE(SUBSTITUTE(SUBSTITUTE(L115,LEFT(L115,SEARCH(",",L115)),""),LEFT(SUBSTITUTE(L115,LEFT(L115,SEARCH(",",L115)),""),SEARCH(",",SUBSTITUTE(L115,LEFT(L115,SEARCH(",",L115)),""))),""),LEFT(SUBSTITUTE(SUBSTITUTE(L115,LEFT(L115,SEARCH(",",L115)),""),LEFT(SUBSTITUTE(L115,LEFT(L115,SEARCH(",",L115)),""),SEARCH(",",SUBSTITUTE(L115,LEFT(L115,SEARCH(",",L115)),""))),""),SEARCH(",",SUBSTITUTE(SUBSTITUTE(L115,LEFT(L115,SEARCH(",",L115)),""),LEFT(SUBSTITUTE(L115,LEFT(L115,SEARCH(",",L115)),""),SEARCH(",",SUBSTITUTE(L115,LEFT(L115,SEARCH(",",L115)),""))),""))),""),SEARCH(")",SUBSTITUTE(SUBSTITUTE(SUBSTITUTE(L115,LEFT(L115,SEARCH(",",L115)),""),LEFT(SUBSTITUTE(L115,LEFT(L115,SEARCH(",",L115)),""),SEARCH(",",SUBSTITUTE(L115,LEFT(L115,SEARCH(",",L115)),""))),""),LEFT(SUBSTITUTE(SUBSTITUTE(L115,LEFT(L115,SEARCH(",",L115)),""),LEFT(SUBSTITUTE(L115,LEFT(L115,SEARCH(",",L115)),""),SEARCH(",",SUBSTITUTE(L115,LEFT(L115,SEARCH(",",L115)),""))),""),SEARCH(",",SUBSTITUTE(SUBSTITUTE(L115,LEFT(L115,SEARCH(",",L115)),""),LEFT(SUBSTITUTE(L115,LEFT(L115,SEARCH(",",L115)),""),SEARCH(",",SUBSTITUTE(L115,LEFT(L115,SEARCH(",",L115)),""))),""))),""))),SEARCH("'",LEFT(SUBSTITUTE(SUBSTITUTE(SUBSTITUTE(L115,LEFT(L115,SEARCH(",",L115)),""),LEFT(SUBSTITUTE(L115,LEFT(L115,SEARCH(",",L115)),""),SEARCH(",",SUBSTITUTE(L115,LEFT(L115,SEARCH(",",L115)),""))),""),LEFT(SUBSTITUTE(SUBSTITUTE(L115,LEFT(L115,SEARCH(",",L115)),""),LEFT(SUBSTITUTE(L115,LEFT(L115,SEARCH(",",L115)),""),SEARCH(",",SUBSTITUTE(L115,LEFT(L115,SEARCH(",",L115)),""))),""),SEARCH(",",SUBSTITUTE(SUBSTITUTE(L115,LEFT(L115,SEARCH(",",L115)),""),LEFT(SUBSTITUTE(L115,LEFT(L115,SEARCH(",",L115)),""),SEARCH(",",SUBSTITUTE(L115,LEFT(L115,SEARCH(",",L115)),""))),""))),""),SEARCH(")",SUBSTITUTE(SUBSTITUTE(SUBSTITUTE(L115,LEFT(L115,SEARCH(",",L115)),""),LEFT(SUBSTITUTE(L115,LEFT(L115,SEARCH(",",L115)),""),SEARCH(",",SUBSTITUTE(L115,LEFT(L115,SEARCH(",",L115)),""))),""),LEFT(SUBSTITUTE(SUBSTITUTE(L115,LEFT(L115,SEARCH(",",L115)),""),LEFT(SUBSTITUTE(L115,LEFT(L115,SEARCH(",",L115)),""),SEARCH(",",SUBSTITUTE(L115,LEFT(L115,SEARCH(",",L115)),""))),""),SEARCH(",",SUBSTITUTE(SUBSTITUTE(L115,LEFT(L115,SEARCH(",",L115)),""),LEFT(SUBSTITUTE(L115,LEFT(L115,SEARCH(",",L115)),""),SEARCH(",",SUBSTITUTE(L115,LEFT(L115,SEARCH(",",L115)),""))),""))),""))))),""),")",""),VLOOKUP(L115,Breachs!B:D,3,FALSE))))</f>
        <v/>
      </c>
      <c r="R115" s="108" t="str">
        <f>IF(G115=5,IF(ISNUMBER(FIND(")",M115)),"20"&amp;SUBSTITUTE(SUBSTITUTE(LEFT(SUBSTITUTE(SUBSTITUTE(SUBSTITUTE(S115,LEFT(S115,SEARCH(",",S115)),""),LEFT(SUBSTITUTE(S115,LEFT(S115,SEARCH(",",S115)),""),SEARCH(",",SUBSTITUTE(S115,LEFT(S115,SEARCH(",",S115)),""))),""),LEFT(SUBSTITUTE(SUBSTITUTE(S115,LEFT(S115,SEARCH(",",S115)),""),LEFT(SUBSTITUTE(S115,LEFT(S115,SEARCH(",",S115)),""),SEARCH(",",SUBSTITUTE(S115,LEFT(S115,SEARCH(",",S115)),""))),""),SEARCH(",",SUBSTITUTE(SUBSTITUTE(S115,LEFT(S115,SEARCH(",",S115)),""),LEFT(SUBSTITUTE(S115,LEFT(S115,SEARCH(",",S115)),""),SEARCH(",",SUBSTITUTE(S115,LEFT(S115,SEARCH(",",S115)),""))),""))),""),SEARCH(")",SUBSTITUTE(SUBSTITUTE(SUBSTITUTE(S115,LEFT(S115,SEARCH(",",S115)),""),LEFT(SUBSTITUTE(S115,LEFT(S115,SEARCH(",",S115)),""),SEARCH(",",SUBSTITUTE(S115,LEFT(S115,SEARCH(",",S115)),""))),""),LEFT(SUBSTITUTE(SUBSTITUTE(S115,LEFT(S115,SEARCH(",",S115)),""),LEFT(SUBSTITUTE(S115,LEFT(S115,SEARCH(",",S115)),""),SEARCH(",",SUBSTITUTE(S115,LEFT(S115,SEARCH(",",S115)),""))),""),SEARCH(",",SUBSTITUTE(SUBSTITUTE(S115,LEFT(S115,SEARCH(",",S115)),""),LEFT(SUBSTITUTE(S115,LEFT(S115,SEARCH(",",S115)),""),SEARCH(",",SUBSTITUTE(S115,LEFT(S115,SEARCH(",",S115)),""))),""))),""))),LEFT(LEFT(SUBSTITUTE(SUBSTITUTE(SUBSTITUTE(S115,LEFT(S115,SEARCH(",",S115)),""),LEFT(SUBSTITUTE(S115,LEFT(S115,SEARCH(",",S115)),""),SEARCH(",",SUBSTITUTE(S115,LEFT(S115,SEARCH(",",S115)),""))),""),LEFT(SUBSTITUTE(SUBSTITUTE(S115,LEFT(S115,SEARCH(",",S115)),""),LEFT(SUBSTITUTE(S115,LEFT(S115,SEARCH(",",S115)),""),SEARCH(",",SUBSTITUTE(S115,LEFT(S115,SEARCH(",",S115)),""))),""),SEARCH(",",SUBSTITUTE(SUBSTITUTE(S115,LEFT(S115,SEARCH(",",S115)),""),LEFT(SUBSTITUTE(S115,LEFT(S115,SEARCH(",",S115)),""),SEARCH(",",SUBSTITUTE(S115,LEFT(S115,SEARCH(",",S115)),""))),""))),""),SEARCH(")",SUBSTITUTE(SUBSTITUTE(SUBSTITUTE(S115,LEFT(S115,SEARCH(",",S115)),""),LEFT(SUBSTITUTE(S115,LEFT(S115,SEARCH(",",S115)),""),SEARCH(",",SUBSTITUTE(S115,LEFT(S115,SEARCH(",",S115)),""))),""),LEFT(SUBSTITUTE(SUBSTITUTE(S115,LEFT(S115,SEARCH(",",S115)),""),LEFT(SUBSTITUTE(S115,LEFT(S115,SEARCH(",",S115)),""),SEARCH(",",SUBSTITUTE(S115,LEFT(S115,SEARCH(",",S115)),""))),""),SEARCH(",",SUBSTITUTE(SUBSTITUTE(S115,LEFT(S115,SEARCH(",",S115)),""),LEFT(SUBSTITUTE(S115,LEFT(S115,SEARCH(",",S115)),""),SEARCH(",",SUBSTITUTE(S115,LEFT(S115,SEARCH(",",S115)),""))),""))),""))),SEARCH("'",LEFT(SUBSTITUTE(SUBSTITUTE(SUBSTITUTE(S115,LEFT(S115,SEARCH(",",S115)),""),LEFT(SUBSTITUTE(S115,LEFT(S115,SEARCH(",",S115)),""),SEARCH(",",SUBSTITUTE(S115,LEFT(S115,SEARCH(",",S115)),""))),""),LEFT(SUBSTITUTE(SUBSTITUTE(S115,LEFT(S115,SEARCH(",",S115)),""),LEFT(SUBSTITUTE(S115,LEFT(S115,SEARCH(",",S115)),""),SEARCH(",",SUBSTITUTE(S115,LEFT(S115,SEARCH(",",S115)),""))),""),SEARCH(",",SUBSTITUTE(SUBSTITUTE(S115,LEFT(S115,SEARCH(",",S115)),""),LEFT(SUBSTITUTE(S115,LEFT(S115,SEARCH(",",S115)),""),SEARCH(",",SUBSTITUTE(S115,LEFT(S115,SEARCH(",",S115)),""))),""))),""),SEARCH(")",SUBSTITUTE(SUBSTITUTE(SUBSTITUTE(S115,LEFT(S115,SEARCH(",",S115)),""),LEFT(SUBSTITUTE(S115,LEFT(S115,SEARCH(",",S115)),""),SEARCH(",",SUBSTITUTE(S115,LEFT(S115,SEARCH(",",S115)),""))),""),LEFT(SUBSTITUTE(SUBSTITUTE(S115,LEFT(S115,SEARCH(",",S115)),""),LEFT(SUBSTITUTE(S115,LEFT(S115,SEARCH(",",S115)),""),SEARCH(",",SUBSTITUTE(S115,LEFT(S115,SEARCH(",",S115)),""))),""),SEARCH(",",SUBSTITUTE(SUBSTITUTE(S115,LEFT(S115,SEARCH(",",S115)),""),LEFT(SUBSTITUTE(S115,LEFT(S115,SEARCH(",",S115)),""),SEARCH(",",SUBSTITUTE(S115,LEFT(S115,SEARCH(",",S115)),""))),""))),""))))),""),")",""),VLOOKUP(M115,Breachs!B:D,3,FALSE)),"")</f>
        <v/>
      </c>
      <c r="S115" s="108" t="e">
        <f t="shared" si="32"/>
        <v>#VALUE!</v>
      </c>
      <c r="T115" s="108" t="str">
        <f>IF(F115="","",IF(ISNUMBER(FIND("'",I115)),VLOOKUP(SUBSTITUTE(RIGHT(LEFT(I115,SEARCH("'",I115)),5)," '",""),Breachs!P:Q,2,FALSE),VLOOKUP(I115,Breachs!B:D,2,FALSE)))</f>
        <v>Maio</v>
      </c>
      <c r="U115" s="108" t="str">
        <f>IF(G115&lt;2,"",IF(ISNUMBER(FIND("'",J115)),VLOOKUP(SUBSTITUTE(RIGHT(LEFT(J115,SEARCH("'",J115)),5)," '",""),Breachs!P:Q,2,FALSE),VLOOKUP(J115,Breachs!B:D,2,FALSE)))</f>
        <v/>
      </c>
      <c r="V115" s="107" t="str">
        <f>IF(G115&lt;3,"",IF(ISNUMBER(FIND("'",K115)),VLOOKUP(SUBSTITUTE(RIGHT(LEFT(K115,SEARCH("'",K115)),5)," '",""),Breachs!P:Q,2,FALSE),VLOOKUP(K115,Breachs!B:D,2,FALSE)))</f>
        <v/>
      </c>
      <c r="W115" s="107" t="str">
        <f>IF(G115&lt;4,"",IF(ISNUMBER(FIND("'",L115)),VLOOKUP(SUBSTITUTE(RIGHT(LEFT(L115,SEARCH("'",L115)),5)," '",""),Breachs!P:Q,2,FALSE),VLOOKUP(L115,Breachs!B:D,2,FALSE)))</f>
        <v/>
      </c>
      <c r="X115" s="107" t="str">
        <f>IF(G115&lt;5,"",IF(ISNUMBER(FIND("'",M115)),VLOOKUP(SUBSTITUTE(RIGHT(LEFT(M115,SEARCH("'",M115)),5)," '",""),Breachs!P:Q,2,FALSE),VLOOKUP(M115,Breachs!B:D,2,FALSE)))</f>
        <v/>
      </c>
      <c r="Y115" s="34" t="str">
        <f>IFERROR(VLOOKUP(B115,BGU!A:B,2),"")</f>
        <v>LETICIA CANCIAN SELBA DA SILVA</v>
      </c>
      <c r="Z115" s="34" t="str">
        <f>TEXT(IFERROR(VLOOKUP(B115,BGU!A:C,3),""),"0000-000-000-0000")</f>
        <v>0010-231-081-1100</v>
      </c>
      <c r="AA115" s="34" t="str">
        <f t="shared" si="33"/>
        <v>0010</v>
      </c>
      <c r="AB115" s="34" t="str">
        <f>IFERROR(VLOOKUP(B115,BGU!A:F,6),"")</f>
        <v>00012</v>
      </c>
      <c r="AC115" s="34" t="str">
        <f>IFERROR(VLOOKUP(B115,BGU!A:G,7),"")</f>
        <v>AUDITOR</v>
      </c>
      <c r="AD115" s="34" t="str">
        <f t="shared" si="34"/>
        <v>231</v>
      </c>
    </row>
    <row r="116" spans="1:30" ht="15" customHeight="1" x14ac:dyDescent="0.25">
      <c r="A116" s="33" t="s">
        <v>333</v>
      </c>
      <c r="B116" s="34" t="s">
        <v>242</v>
      </c>
      <c r="C116" s="33" t="s">
        <v>58</v>
      </c>
      <c r="D116" s="34"/>
      <c r="E116" s="34" t="s">
        <v>322</v>
      </c>
      <c r="F116" s="33" t="s">
        <v>6</v>
      </c>
      <c r="G116" s="31">
        <f t="shared" si="28"/>
        <v>1</v>
      </c>
      <c r="H116" s="31" t="b">
        <f t="shared" si="25"/>
        <v>0</v>
      </c>
      <c r="I116" s="105" t="str">
        <f t="shared" si="26"/>
        <v>Modern Business Solutions</v>
      </c>
      <c r="J116" s="105" t="str">
        <f t="shared" si="35"/>
        <v/>
      </c>
      <c r="K116" s="106" t="str">
        <f t="shared" si="29"/>
        <v/>
      </c>
      <c r="L116" s="106" t="str">
        <f t="shared" si="30"/>
        <v/>
      </c>
      <c r="M116" s="105" t="str">
        <f t="shared" si="31"/>
        <v/>
      </c>
      <c r="N116" s="107">
        <f>IF(F116="","",IF(ISNUMBER(FIND(")",I116)),"20"&amp;SUBSTITUTE(RIGHT(SUBSTITUTE(LEFT(F116,SEARCH(")",F116)),LEFT(LEFT(F116,SEARCH(")",F116)),SEARCH("(",LEFT(F116,SEARCH(")",F116)))),""),3),")",""),VLOOKUP(I116,Breachs!B:D,3,FALSE)))</f>
        <v>2016</v>
      </c>
      <c r="O116" s="108" t="str">
        <f>IF(G116&lt;2,"",IF(G116&gt;2,IF(ISNUMBER(FIND(")",J116)),"20"&amp;SUBSTITUTE(SUBSTITUTE(LEFT(LEFT(SUBSTITUTE(F116,LEFT(F116,SEARCH(",",F116)),""),SEARCH(",",SUBSTITUTE(F116,LEFT(F116,SEARCH(",",F116)),""))),SEARCH(")",LEFT(SUBSTITUTE(F116,LEFT(F116,SEARCH(",",F116)),""),SEARCH(",",SUBSTITUTE(F116,LEFT(F116,SEARCH(",",F116)),""))))),LEFT(LEFT(LEFT(SUBSTITUTE(F116,LEFT(F116,SEARCH(",",F116)),""),SEARCH(",",SUBSTITUTE(F116,LEFT(F116,SEARCH(",",F116)),""))),SEARCH(")",LEFT(SUBSTITUTE(F116,LEFT(F116,SEARCH(",",F116)),""),SEARCH(",",SUBSTITUTE(F116,LEFT(F116,SEARCH(",",F116)),""))))),SEARCH("'",LEFT(LEFT(SUBSTITUTE(F116,LEFT(F116,SEARCH(",",F116)),""),SEARCH(",",SUBSTITUTE(F116,LEFT(F116,SEARCH(",",F116)),""))),SEARCH(")",LEFT(SUBSTITUTE(F116,LEFT(F116,SEARCH(",",F116)),""),SEARCH(",",SUBSTITUTE(F116,LEFT(F116,SEARCH(",",F116)),""))))))),""),")",""),VLOOKUP(J116,Breachs!B:D,3,FALSE)),IF(ISNUMBER(FIND(")",J116)),"20"&amp;SUBSTITUTE(LEFT(SUBSTITUTE(SUBSTITUTE(F116,LEFT(F116,SEARCH(",",F116)),""),LEFT(SUBSTITUTE(F116,LEFT(F116,SEARCH(",",F116)),""),SEARCH("'",SUBSTITUTE(F116,LEFT(F116,SEARCH(",",F116)),""))),""),SEARCH(")",SUBSTITUTE(SUBSTITUTE(F116,LEFT(F116,SEARCH(",",F116)),""),LEFT(SUBSTITUTE(F116,LEFT(F116,SEARCH(",",F116)),""),SEARCH("'",SUBSTITUTE(F116,LEFT(F116,SEARCH(",",F116)),""))),""))),")",""),VLOOKUP(J116,Breachs!B:D,3,FALSE))))</f>
        <v/>
      </c>
      <c r="P116" s="108" t="str">
        <f>IF(G116&lt;3,"",IF(G116&gt;3,IF(ISNUMBER(FIND(")",K116)),"20"&amp;SUBSTITUTE(SUBSTITUTE(LEFT(LEFT(SUBSTITUTE(SUBSTITUTE(F116,LEFT(F116,SEARCH(",",F116)),""),LEFT(SUBSTITUTE(F116,LEFT(F116,SEARCH(",",F116)),""),SEARCH(",",SUBSTITUTE(F116,LEFT(F116,SEARCH(",",F116)),""))),""),SEARCH(",",SUBSTITUTE(SUBSTITUTE(F116,LEFT(F116,SEARCH(",",F116)),""),LEFT(SUBSTITUTE(F116,LEFT(F116,SEARCH(",",F116)),""),SEARCH(",",SUBSTITUTE(F116,LEFT(F116,SEARCH(",",F116)),""))),""))),SEARCH(")",LEFT(SUBSTITUTE(SUBSTITUTE(F116,LEFT(F116,SEARCH(",",F116)),""),LEFT(SUBSTITUTE(F116,LEFT(F116,SEARCH(",",F116)),""),SEARCH(",",SUBSTITUTE(F116,LEFT(F116,SEARCH(",",F116)),""))),""),SEARCH(",",SUBSTITUTE(SUBSTITUTE(F116,LEFT(F116,SEARCH(",",F116)),""),LEFT(SUBSTITUTE(F116,LEFT(F116,SEARCH(",",F116)),""),SEARCH(",",SUBSTITUTE(F116,LEFT(F116,SEARCH(",",F116)),""))),""))))),LEFT(LEFT(LEFT(SUBSTITUTE(SUBSTITUTE(F116,LEFT(F116,SEARCH(",",F116)),""),LEFT(SUBSTITUTE(F116,LEFT(F116,SEARCH(",",F116)),""),SEARCH(",",SUBSTITUTE(F116,LEFT(F116,SEARCH(",",F116)),""))),""),SEARCH(",",SUBSTITUTE(SUBSTITUTE(F116,LEFT(F116,SEARCH(",",F116)),""),LEFT(SUBSTITUTE(F116,LEFT(F116,SEARCH(",",F116)),""),SEARCH(",",SUBSTITUTE(F116,LEFT(F116,SEARCH(",",F116)),""))),""))),SEARCH(")",LEFT(SUBSTITUTE(SUBSTITUTE(F116,LEFT(F116,SEARCH(",",F116)),""),LEFT(SUBSTITUTE(F116,LEFT(F116,SEARCH(",",F116)),""),SEARCH(",",SUBSTITUTE(F116,LEFT(F116,SEARCH(",",F116)),""))),""),SEARCH(",",SUBSTITUTE(SUBSTITUTE(F116,LEFT(F116,SEARCH(",",F116)),""),LEFT(SUBSTITUTE(F116,LEFT(F116,SEARCH(",",F116)),""),SEARCH(",",SUBSTITUTE(F116,LEFT(F116,SEARCH(",",F116)),""))),""))))),SEARCH("'",LEFT(LEFT(SUBSTITUTE(SUBSTITUTE(F116,LEFT(F116,SEARCH(",",F116)),""),LEFT(SUBSTITUTE(F116,LEFT(F116,SEARCH(",",F116)),""),SEARCH(",",SUBSTITUTE(F116,LEFT(F116,SEARCH(",",F116)),""))),""),SEARCH(",",SUBSTITUTE(SUBSTITUTE(F116,LEFT(F116,SEARCH(",",F116)),""),LEFT(SUBSTITUTE(F116,LEFT(F116,SEARCH(",",F116)),""),SEARCH(",",SUBSTITUTE(F116,LEFT(F116,SEARCH(",",F116)),""))),""))),SEARCH(")",LEFT(SUBSTITUTE(SUBSTITUTE(F116,LEFT(F116,SEARCH(",",F116)),""),LEFT(SUBSTITUTE(F116,LEFT(F116,SEARCH(",",F116)),""),SEARCH(",",SUBSTITUTE(F116,LEFT(F116,SEARCH(",",F116)),""))),""),SEARCH(",",SUBSTITUTE(SUBSTITUTE(F116,LEFT(F116,SEARCH(",",F116)),""),LEFT(SUBSTITUTE(F116,LEFT(F116,SEARCH(",",F116)),""),SEARCH(",",SUBSTITUTE(F116,LEFT(F116,SEARCH(",",F116)),""))),""))))))),""),")",""),VLOOKUP(K116,Breachs!B:D,3,FALSE)),IF(ISNUMBER(FIND(")",K116)),"20"&amp;SUBSTITUTE(SUBSTITUTE(LEFT(SUBSTITUTE(SUBSTITUTE(F116,LEFT(F116,SEARCH(",",F116)),""),LEFT(SUBSTITUTE(F116,LEFT(F116,SEARCH(",",F116)),""),SEARCH(",",SUBSTITUTE(F116,LEFT(F116,SEARCH(",",F116)),""))),""),SEARCH(")",SUBSTITUTE(SUBSTITUTE(F116,LEFT(F116,SEARCH(",",F116)),""),LEFT(SUBSTITUTE(F116,LEFT(F116,SEARCH(",",F116)),""),SEARCH(",",SUBSTITUTE(F116,LEFT(F116,SEARCH(",",F116)),""))),""))),LEFT(LEFT(SUBSTITUTE(SUBSTITUTE(F116,LEFT(F116,SEARCH(",",F116)),""),LEFT(SUBSTITUTE(F116,LEFT(F116,SEARCH(",",F116)),""),SEARCH(",",SUBSTITUTE(F116,LEFT(F116,SEARCH(",",F116)),""))),""),SEARCH(")",SUBSTITUTE(SUBSTITUTE(F116,LEFT(F116,SEARCH(",",F116)),""),LEFT(SUBSTITUTE(F116,LEFT(F116,SEARCH(",",F116)),""),SEARCH(",",SUBSTITUTE(F116,LEFT(F116,SEARCH(",",F116)),""))),""))),SEARCH("'",LEFT(SUBSTITUTE(SUBSTITUTE(F116,LEFT(F116,SEARCH(",",F116)),""),LEFT(SUBSTITUTE(F116,LEFT(F116,SEARCH(",",F116)),""),SEARCH(",",SUBSTITUTE(F116,LEFT(F116,SEARCH(",",F116)),""))),""),SEARCH(")",SUBSTITUTE(SUBSTITUTE(F116,LEFT(F116,SEARCH(",",F116)),""),LEFT(SUBSTITUTE(F116,LEFT(F116,SEARCH(",",F116)),""),SEARCH(",",SUBSTITUTE(F116,LEFT(F116,SEARCH(",",F116)),""))),""))))),""),")",""),VLOOKUP(K116,Breachs!B:D,3,FALSE))))</f>
        <v/>
      </c>
      <c r="Q116" s="108" t="str">
        <f>IF(G116&lt;4,"",IF(G116&gt;4,IF(ISNUMBER(FIND(")",L116)),"20"&amp;SUBSTITUTE(SUBSTITUTE(LEFT(SUBSTITUTE(SUBSTITUTE(SUBSTITUTE(L116,LEFT(L116,SEARCH(",",L116)),""),LEFT(SUBSTITUTE(L116,LEFT(L116,SEARCH(",",L116)),""),SEARCH(",",SUBSTITUTE(L116,LEFT(L116,SEARCH(",",L116)),""))),""),LEFT(SUBSTITUTE(SUBSTITUTE(L116,LEFT(L116,SEARCH(",",L116)),""),LEFT(SUBSTITUTE(L116,LEFT(L116,SEARCH(",",L116)),""),SEARCH(",",SUBSTITUTE(L116,LEFT(L116,SEARCH(",",L116)),""))),""),SEARCH(",",SUBSTITUTE(SUBSTITUTE(L116,LEFT(L116,SEARCH(",",L116)),""),LEFT(SUBSTITUTE(L116,LEFT(L116,SEARCH(",",L116)),""),SEARCH(",",SUBSTITUTE(L116,LEFT(L116,SEARCH(",",L116)),""))),""))),""),SEARCH(")",SUBSTITUTE(SUBSTITUTE(SUBSTITUTE(L116,LEFT(L116,SEARCH(",",L116)),""),LEFT(SUBSTITUTE(L116,LEFT(L116,SEARCH(",",L116)),""),SEARCH(",",SUBSTITUTE(L116,LEFT(L116,SEARCH(",",L116)),""))),""),LEFT(SUBSTITUTE(SUBSTITUTE(L116,LEFT(L116,SEARCH(",",L116)),""),LEFT(SUBSTITUTE(L116,LEFT(L116,SEARCH(",",L116)),""),SEARCH(",",SUBSTITUTE(L116,LEFT(L116,SEARCH(",",L116)),""))),""),SEARCH(",",SUBSTITUTE(SUBSTITUTE(L116,LEFT(L116,SEARCH(",",L116)),""),LEFT(SUBSTITUTE(L116,LEFT(L116,SEARCH(",",L116)),""),SEARCH(",",SUBSTITUTE(L116,LEFT(L116,SEARCH(",",L116)),""))),""))),""))),LEFT(LEFT(SUBSTITUTE(SUBSTITUTE(SUBSTITUTE(L116,LEFT(L116,SEARCH(",",L116)),""),LEFT(SUBSTITUTE(L116,LEFT(L116,SEARCH(",",L116)),""),SEARCH(",",SUBSTITUTE(L116,LEFT(L116,SEARCH(",",L116)),""))),""),LEFT(SUBSTITUTE(SUBSTITUTE(L116,LEFT(L116,SEARCH(",",L116)),""),LEFT(SUBSTITUTE(L116,LEFT(L116,SEARCH(",",L116)),""),SEARCH(",",SUBSTITUTE(L116,LEFT(L116,SEARCH(",",L116)),""))),""),SEARCH(",",SUBSTITUTE(SUBSTITUTE(L116,LEFT(L116,SEARCH(",",L116)),""),LEFT(SUBSTITUTE(L116,LEFT(L116,SEARCH(",",L116)),""),SEARCH(",",SUBSTITUTE(L116,LEFT(L116,SEARCH(",",L116)),""))),""))),""),SEARCH(")",SUBSTITUTE(SUBSTITUTE(SUBSTITUTE(L116,LEFT(L116,SEARCH(",",L116)),""),LEFT(SUBSTITUTE(L116,LEFT(L116,SEARCH(",",L116)),""),SEARCH(",",SUBSTITUTE(L116,LEFT(L116,SEARCH(",",L116)),""))),""),LEFT(SUBSTITUTE(SUBSTITUTE(L116,LEFT(L116,SEARCH(",",L116)),""),LEFT(SUBSTITUTE(L116,LEFT(L116,SEARCH(",",L116)),""),SEARCH(",",SUBSTITUTE(L116,LEFT(L116,SEARCH(",",L116)),""))),""),SEARCH(",",SUBSTITUTE(SUBSTITUTE(L116,LEFT(L116,SEARCH(",",L116)),""),LEFT(SUBSTITUTE(L116,LEFT(L116,SEARCH(",",L116)),""),SEARCH(",",SUBSTITUTE(L116,LEFT(L116,SEARCH(",",L116)),""))),""))),""))),SEARCH("'",LEFT(SUBSTITUTE(SUBSTITUTE(SUBSTITUTE(L116,LEFT(L116,SEARCH(",",L116)),""),LEFT(SUBSTITUTE(L116,LEFT(L116,SEARCH(",",L116)),""),SEARCH(",",SUBSTITUTE(L116,LEFT(L116,SEARCH(",",L116)),""))),""),LEFT(SUBSTITUTE(SUBSTITUTE(L116,LEFT(L116,SEARCH(",",L116)),""),LEFT(SUBSTITUTE(L116,LEFT(L116,SEARCH(",",L116)),""),SEARCH(",",SUBSTITUTE(L116,LEFT(L116,SEARCH(",",L116)),""))),""),SEARCH(",",SUBSTITUTE(SUBSTITUTE(L116,LEFT(L116,SEARCH(",",L116)),""),LEFT(SUBSTITUTE(L116,LEFT(L116,SEARCH(",",L116)),""),SEARCH(",",SUBSTITUTE(L116,LEFT(L116,SEARCH(",",L116)),""))),""))),""),SEARCH(")",SUBSTITUTE(SUBSTITUTE(SUBSTITUTE(L116,LEFT(L116,SEARCH(",",L116)),""),LEFT(SUBSTITUTE(L116,LEFT(L116,SEARCH(",",L116)),""),SEARCH(",",SUBSTITUTE(L116,LEFT(L116,SEARCH(",",L116)),""))),""),LEFT(SUBSTITUTE(SUBSTITUTE(L116,LEFT(L116,SEARCH(",",L116)),""),LEFT(SUBSTITUTE(L116,LEFT(L116,SEARCH(",",L116)),""),SEARCH(",",SUBSTITUTE(L116,LEFT(L116,SEARCH(",",L116)),""))),""),SEARCH(",",SUBSTITUTE(SUBSTITUTE(L116,LEFT(L116,SEARCH(",",L116)),""),LEFT(SUBSTITUTE(L116,LEFT(L116,SEARCH(",",L116)),""),SEARCH(",",SUBSTITUTE(L116,LEFT(L116,SEARCH(",",L116)),""))),""))),""))))),""),")",""),VLOOKUP(L116,Breachs!B:D,3,FALSE)),IF(ISNUMBER(FIND(")",L116)),"20"&amp;SUBSTITUTE(SUBSTITUTE(LEFT(SUBSTITUTE(SUBSTITUTE(SUBSTITUTE(L116,LEFT(L116,SEARCH(",",L116)),""),LEFT(SUBSTITUTE(L116,LEFT(L116,SEARCH(",",L116)),""),SEARCH(",",SUBSTITUTE(L116,LEFT(L116,SEARCH(",",L116)),""))),""),LEFT(SUBSTITUTE(SUBSTITUTE(L116,LEFT(L116,SEARCH(",",L116)),""),LEFT(SUBSTITUTE(L116,LEFT(L116,SEARCH(",",L116)),""),SEARCH(",",SUBSTITUTE(L116,LEFT(L116,SEARCH(",",L116)),""))),""),SEARCH(",",SUBSTITUTE(SUBSTITUTE(L116,LEFT(L116,SEARCH(",",L116)),""),LEFT(SUBSTITUTE(L116,LEFT(L116,SEARCH(",",L116)),""),SEARCH(",",SUBSTITUTE(L116,LEFT(L116,SEARCH(",",L116)),""))),""))),""),SEARCH(")",SUBSTITUTE(SUBSTITUTE(SUBSTITUTE(L116,LEFT(L116,SEARCH(",",L116)),""),LEFT(SUBSTITUTE(L116,LEFT(L116,SEARCH(",",L116)),""),SEARCH(",",SUBSTITUTE(L116,LEFT(L116,SEARCH(",",L116)),""))),""),LEFT(SUBSTITUTE(SUBSTITUTE(L116,LEFT(L116,SEARCH(",",L116)),""),LEFT(SUBSTITUTE(L116,LEFT(L116,SEARCH(",",L116)),""),SEARCH(",",SUBSTITUTE(L116,LEFT(L116,SEARCH(",",L116)),""))),""),SEARCH(",",SUBSTITUTE(SUBSTITUTE(L116,LEFT(L116,SEARCH(",",L116)),""),LEFT(SUBSTITUTE(L116,LEFT(L116,SEARCH(",",L116)),""),SEARCH(",",SUBSTITUTE(L116,LEFT(L116,SEARCH(",",L116)),""))),""))),""))),LEFT(LEFT(SUBSTITUTE(SUBSTITUTE(SUBSTITUTE(L116,LEFT(L116,SEARCH(",",L116)),""),LEFT(SUBSTITUTE(L116,LEFT(L116,SEARCH(",",L116)),""),SEARCH(",",SUBSTITUTE(L116,LEFT(L116,SEARCH(",",L116)),""))),""),LEFT(SUBSTITUTE(SUBSTITUTE(L116,LEFT(L116,SEARCH(",",L116)),""),LEFT(SUBSTITUTE(L116,LEFT(L116,SEARCH(",",L116)),""),SEARCH(",",SUBSTITUTE(L116,LEFT(L116,SEARCH(",",L116)),""))),""),SEARCH(",",SUBSTITUTE(SUBSTITUTE(L116,LEFT(L116,SEARCH(",",L116)),""),LEFT(SUBSTITUTE(L116,LEFT(L116,SEARCH(",",L116)),""),SEARCH(",",SUBSTITUTE(L116,LEFT(L116,SEARCH(",",L116)),""))),""))),""),SEARCH(")",SUBSTITUTE(SUBSTITUTE(SUBSTITUTE(L116,LEFT(L116,SEARCH(",",L116)),""),LEFT(SUBSTITUTE(L116,LEFT(L116,SEARCH(",",L116)),""),SEARCH(",",SUBSTITUTE(L116,LEFT(L116,SEARCH(",",L116)),""))),""),LEFT(SUBSTITUTE(SUBSTITUTE(L116,LEFT(L116,SEARCH(",",L116)),""),LEFT(SUBSTITUTE(L116,LEFT(L116,SEARCH(",",L116)),""),SEARCH(",",SUBSTITUTE(L116,LEFT(L116,SEARCH(",",L116)),""))),""),SEARCH(",",SUBSTITUTE(SUBSTITUTE(L116,LEFT(L116,SEARCH(",",L116)),""),LEFT(SUBSTITUTE(L116,LEFT(L116,SEARCH(",",L116)),""),SEARCH(",",SUBSTITUTE(L116,LEFT(L116,SEARCH(",",L116)),""))),""))),""))),SEARCH("'",LEFT(SUBSTITUTE(SUBSTITUTE(SUBSTITUTE(L116,LEFT(L116,SEARCH(",",L116)),""),LEFT(SUBSTITUTE(L116,LEFT(L116,SEARCH(",",L116)),""),SEARCH(",",SUBSTITUTE(L116,LEFT(L116,SEARCH(",",L116)),""))),""),LEFT(SUBSTITUTE(SUBSTITUTE(L116,LEFT(L116,SEARCH(",",L116)),""),LEFT(SUBSTITUTE(L116,LEFT(L116,SEARCH(",",L116)),""),SEARCH(",",SUBSTITUTE(L116,LEFT(L116,SEARCH(",",L116)),""))),""),SEARCH(",",SUBSTITUTE(SUBSTITUTE(L116,LEFT(L116,SEARCH(",",L116)),""),LEFT(SUBSTITUTE(L116,LEFT(L116,SEARCH(",",L116)),""),SEARCH(",",SUBSTITUTE(L116,LEFT(L116,SEARCH(",",L116)),""))),""))),""),SEARCH(")",SUBSTITUTE(SUBSTITUTE(SUBSTITUTE(L116,LEFT(L116,SEARCH(",",L116)),""),LEFT(SUBSTITUTE(L116,LEFT(L116,SEARCH(",",L116)),""),SEARCH(",",SUBSTITUTE(L116,LEFT(L116,SEARCH(",",L116)),""))),""),LEFT(SUBSTITUTE(SUBSTITUTE(L116,LEFT(L116,SEARCH(",",L116)),""),LEFT(SUBSTITUTE(L116,LEFT(L116,SEARCH(",",L116)),""),SEARCH(",",SUBSTITUTE(L116,LEFT(L116,SEARCH(",",L116)),""))),""),SEARCH(",",SUBSTITUTE(SUBSTITUTE(L116,LEFT(L116,SEARCH(",",L116)),""),LEFT(SUBSTITUTE(L116,LEFT(L116,SEARCH(",",L116)),""),SEARCH(",",SUBSTITUTE(L116,LEFT(L116,SEARCH(",",L116)),""))),""))),""))))),""),")",""),VLOOKUP(L116,Breachs!B:D,3,FALSE))))</f>
        <v/>
      </c>
      <c r="R116" s="108" t="str">
        <f>IF(G116=5,IF(ISNUMBER(FIND(")",M116)),"20"&amp;SUBSTITUTE(SUBSTITUTE(LEFT(SUBSTITUTE(SUBSTITUTE(SUBSTITUTE(S116,LEFT(S116,SEARCH(",",S116)),""),LEFT(SUBSTITUTE(S116,LEFT(S116,SEARCH(",",S116)),""),SEARCH(",",SUBSTITUTE(S116,LEFT(S116,SEARCH(",",S116)),""))),""),LEFT(SUBSTITUTE(SUBSTITUTE(S116,LEFT(S116,SEARCH(",",S116)),""),LEFT(SUBSTITUTE(S116,LEFT(S116,SEARCH(",",S116)),""),SEARCH(",",SUBSTITUTE(S116,LEFT(S116,SEARCH(",",S116)),""))),""),SEARCH(",",SUBSTITUTE(SUBSTITUTE(S116,LEFT(S116,SEARCH(",",S116)),""),LEFT(SUBSTITUTE(S116,LEFT(S116,SEARCH(",",S116)),""),SEARCH(",",SUBSTITUTE(S116,LEFT(S116,SEARCH(",",S116)),""))),""))),""),SEARCH(")",SUBSTITUTE(SUBSTITUTE(SUBSTITUTE(S116,LEFT(S116,SEARCH(",",S116)),""),LEFT(SUBSTITUTE(S116,LEFT(S116,SEARCH(",",S116)),""),SEARCH(",",SUBSTITUTE(S116,LEFT(S116,SEARCH(",",S116)),""))),""),LEFT(SUBSTITUTE(SUBSTITUTE(S116,LEFT(S116,SEARCH(",",S116)),""),LEFT(SUBSTITUTE(S116,LEFT(S116,SEARCH(",",S116)),""),SEARCH(",",SUBSTITUTE(S116,LEFT(S116,SEARCH(",",S116)),""))),""),SEARCH(",",SUBSTITUTE(SUBSTITUTE(S116,LEFT(S116,SEARCH(",",S116)),""),LEFT(SUBSTITUTE(S116,LEFT(S116,SEARCH(",",S116)),""),SEARCH(",",SUBSTITUTE(S116,LEFT(S116,SEARCH(",",S116)),""))),""))),""))),LEFT(LEFT(SUBSTITUTE(SUBSTITUTE(SUBSTITUTE(S116,LEFT(S116,SEARCH(",",S116)),""),LEFT(SUBSTITUTE(S116,LEFT(S116,SEARCH(",",S116)),""),SEARCH(",",SUBSTITUTE(S116,LEFT(S116,SEARCH(",",S116)),""))),""),LEFT(SUBSTITUTE(SUBSTITUTE(S116,LEFT(S116,SEARCH(",",S116)),""),LEFT(SUBSTITUTE(S116,LEFT(S116,SEARCH(",",S116)),""),SEARCH(",",SUBSTITUTE(S116,LEFT(S116,SEARCH(",",S116)),""))),""),SEARCH(",",SUBSTITUTE(SUBSTITUTE(S116,LEFT(S116,SEARCH(",",S116)),""),LEFT(SUBSTITUTE(S116,LEFT(S116,SEARCH(",",S116)),""),SEARCH(",",SUBSTITUTE(S116,LEFT(S116,SEARCH(",",S116)),""))),""))),""),SEARCH(")",SUBSTITUTE(SUBSTITUTE(SUBSTITUTE(S116,LEFT(S116,SEARCH(",",S116)),""),LEFT(SUBSTITUTE(S116,LEFT(S116,SEARCH(",",S116)),""),SEARCH(",",SUBSTITUTE(S116,LEFT(S116,SEARCH(",",S116)),""))),""),LEFT(SUBSTITUTE(SUBSTITUTE(S116,LEFT(S116,SEARCH(",",S116)),""),LEFT(SUBSTITUTE(S116,LEFT(S116,SEARCH(",",S116)),""),SEARCH(",",SUBSTITUTE(S116,LEFT(S116,SEARCH(",",S116)),""))),""),SEARCH(",",SUBSTITUTE(SUBSTITUTE(S116,LEFT(S116,SEARCH(",",S116)),""),LEFT(SUBSTITUTE(S116,LEFT(S116,SEARCH(",",S116)),""),SEARCH(",",SUBSTITUTE(S116,LEFT(S116,SEARCH(",",S116)),""))),""))),""))),SEARCH("'",LEFT(SUBSTITUTE(SUBSTITUTE(SUBSTITUTE(S116,LEFT(S116,SEARCH(",",S116)),""),LEFT(SUBSTITUTE(S116,LEFT(S116,SEARCH(",",S116)),""),SEARCH(",",SUBSTITUTE(S116,LEFT(S116,SEARCH(",",S116)),""))),""),LEFT(SUBSTITUTE(SUBSTITUTE(S116,LEFT(S116,SEARCH(",",S116)),""),LEFT(SUBSTITUTE(S116,LEFT(S116,SEARCH(",",S116)),""),SEARCH(",",SUBSTITUTE(S116,LEFT(S116,SEARCH(",",S116)),""))),""),SEARCH(",",SUBSTITUTE(SUBSTITUTE(S116,LEFT(S116,SEARCH(",",S116)),""),LEFT(SUBSTITUTE(S116,LEFT(S116,SEARCH(",",S116)),""),SEARCH(",",SUBSTITUTE(S116,LEFT(S116,SEARCH(",",S116)),""))),""))),""),SEARCH(")",SUBSTITUTE(SUBSTITUTE(SUBSTITUTE(S116,LEFT(S116,SEARCH(",",S116)),""),LEFT(SUBSTITUTE(S116,LEFT(S116,SEARCH(",",S116)),""),SEARCH(",",SUBSTITUTE(S116,LEFT(S116,SEARCH(",",S116)),""))),""),LEFT(SUBSTITUTE(SUBSTITUTE(S116,LEFT(S116,SEARCH(",",S116)),""),LEFT(SUBSTITUTE(S116,LEFT(S116,SEARCH(",",S116)),""),SEARCH(",",SUBSTITUTE(S116,LEFT(S116,SEARCH(",",S116)),""))),""),SEARCH(",",SUBSTITUTE(SUBSTITUTE(S116,LEFT(S116,SEARCH(",",S116)),""),LEFT(SUBSTITUTE(S116,LEFT(S116,SEARCH(",",S116)),""),SEARCH(",",SUBSTITUTE(S116,LEFT(S116,SEARCH(",",S116)),""))),""))),""))))),""),")",""),VLOOKUP(M116,Breachs!B:D,3,FALSE)),"")</f>
        <v/>
      </c>
      <c r="S116" s="108" t="e">
        <f t="shared" si="32"/>
        <v>#VALUE!</v>
      </c>
      <c r="T116" s="108" t="str">
        <f>IF(F116="","",IF(ISNUMBER(FIND("'",I116)),VLOOKUP(SUBSTITUTE(RIGHT(LEFT(I116,SEARCH("'",I116)),5)," '",""),Breachs!P:Q,2,FALSE),VLOOKUP(I116,Breachs!B:D,2,FALSE)))</f>
        <v>Outubro</v>
      </c>
      <c r="U116" s="108" t="str">
        <f>IF(G116&lt;2,"",IF(ISNUMBER(FIND("'",J116)),VLOOKUP(SUBSTITUTE(RIGHT(LEFT(J116,SEARCH("'",J116)),5)," '",""),Breachs!P:Q,2,FALSE),VLOOKUP(J116,Breachs!B:D,2,FALSE)))</f>
        <v/>
      </c>
      <c r="V116" s="107" t="str">
        <f>IF(G116&lt;3,"",IF(ISNUMBER(FIND("'",K116)),VLOOKUP(SUBSTITUTE(RIGHT(LEFT(K116,SEARCH("'",K116)),5)," '",""),Breachs!P:Q,2,FALSE),VLOOKUP(K116,Breachs!B:D,2,FALSE)))</f>
        <v/>
      </c>
      <c r="W116" s="107" t="str">
        <f>IF(G116&lt;4,"",IF(ISNUMBER(FIND("'",L116)),VLOOKUP(SUBSTITUTE(RIGHT(LEFT(L116,SEARCH("'",L116)),5)," '",""),Breachs!P:Q,2,FALSE),VLOOKUP(L116,Breachs!B:D,2,FALSE)))</f>
        <v/>
      </c>
      <c r="X116" s="107" t="str">
        <f>IF(G116&lt;5,"",IF(ISNUMBER(FIND("'",M116)),VLOOKUP(SUBSTITUTE(RIGHT(LEFT(M116,SEARCH("'",M116)),5)," '",""),Breachs!P:Q,2,FALSE),VLOOKUP(M116,Breachs!B:D,2,FALSE)))</f>
        <v/>
      </c>
      <c r="Y116" s="34" t="str">
        <f>IFERROR(VLOOKUP(B116,BGU!A:B,2),"")</f>
        <v>GUSTAVO DA SILVA SPEROTTO</v>
      </c>
      <c r="Z116" s="34" t="str">
        <f>TEXT(IFERROR(VLOOKUP(B116,BGU!A:C,3),""),"0000-000-000-0000")</f>
        <v>1133-000-000-0000</v>
      </c>
      <c r="AA116" s="34" t="str">
        <f t="shared" si="33"/>
        <v>1133</v>
      </c>
      <c r="AB116" s="34" t="str">
        <f>IFERROR(VLOOKUP(B116,BGU!A:F,6),"")</f>
        <v>00540</v>
      </c>
      <c r="AC116" s="34" t="str">
        <f>IFERROR(VLOOKUP(B116,BGU!A:G,7),"")</f>
        <v>GERENTE GERAL</v>
      </c>
      <c r="AD116" s="34" t="str">
        <f t="shared" si="34"/>
        <v>000</v>
      </c>
    </row>
    <row r="117" spans="1:30" ht="15" customHeight="1" x14ac:dyDescent="0.25">
      <c r="A117" s="33" t="s">
        <v>333</v>
      </c>
      <c r="B117" s="34" t="s">
        <v>205</v>
      </c>
      <c r="C117" s="33" t="s">
        <v>14</v>
      </c>
      <c r="D117" s="34"/>
      <c r="E117" s="34"/>
      <c r="F117" s="33" t="s">
        <v>3</v>
      </c>
      <c r="G117" s="31">
        <f t="shared" si="28"/>
        <v>1</v>
      </c>
      <c r="H117" s="31" t="b">
        <f t="shared" si="25"/>
        <v>0</v>
      </c>
      <c r="I117" s="105" t="str">
        <f t="shared" si="26"/>
        <v>LinkedIn</v>
      </c>
      <c r="J117" s="105" t="str">
        <f t="shared" si="35"/>
        <v/>
      </c>
      <c r="K117" s="106" t="str">
        <f t="shared" si="29"/>
        <v/>
      </c>
      <c r="L117" s="106" t="str">
        <f t="shared" si="30"/>
        <v/>
      </c>
      <c r="M117" s="105" t="str">
        <f t="shared" si="31"/>
        <v/>
      </c>
      <c r="N117" s="107">
        <f>IF(F117="","",IF(ISNUMBER(FIND(")",I117)),"20"&amp;SUBSTITUTE(RIGHT(SUBSTITUTE(LEFT(F117,SEARCH(")",F117)),LEFT(LEFT(F117,SEARCH(")",F117)),SEARCH("(",LEFT(F117,SEARCH(")",F117)))),""),3),")",""),VLOOKUP(I117,Breachs!B:D,3,FALSE)))</f>
        <v>2016</v>
      </c>
      <c r="O117" s="108" t="str">
        <f>IF(G117&lt;2,"",IF(G117&gt;2,IF(ISNUMBER(FIND(")",J117)),"20"&amp;SUBSTITUTE(SUBSTITUTE(LEFT(LEFT(SUBSTITUTE(F117,LEFT(F117,SEARCH(",",F117)),""),SEARCH(",",SUBSTITUTE(F117,LEFT(F117,SEARCH(",",F117)),""))),SEARCH(")",LEFT(SUBSTITUTE(F117,LEFT(F117,SEARCH(",",F117)),""),SEARCH(",",SUBSTITUTE(F117,LEFT(F117,SEARCH(",",F117)),""))))),LEFT(LEFT(LEFT(SUBSTITUTE(F117,LEFT(F117,SEARCH(",",F117)),""),SEARCH(",",SUBSTITUTE(F117,LEFT(F117,SEARCH(",",F117)),""))),SEARCH(")",LEFT(SUBSTITUTE(F117,LEFT(F117,SEARCH(",",F117)),""),SEARCH(",",SUBSTITUTE(F117,LEFT(F117,SEARCH(",",F117)),""))))),SEARCH("'",LEFT(LEFT(SUBSTITUTE(F117,LEFT(F117,SEARCH(",",F117)),""),SEARCH(",",SUBSTITUTE(F117,LEFT(F117,SEARCH(",",F117)),""))),SEARCH(")",LEFT(SUBSTITUTE(F117,LEFT(F117,SEARCH(",",F117)),""),SEARCH(",",SUBSTITUTE(F117,LEFT(F117,SEARCH(",",F117)),""))))))),""),")",""),VLOOKUP(J117,Breachs!B:D,3,FALSE)),IF(ISNUMBER(FIND(")",J117)),"20"&amp;SUBSTITUTE(LEFT(SUBSTITUTE(SUBSTITUTE(F117,LEFT(F117,SEARCH(",",F117)),""),LEFT(SUBSTITUTE(F117,LEFT(F117,SEARCH(",",F117)),""),SEARCH("'",SUBSTITUTE(F117,LEFT(F117,SEARCH(",",F117)),""))),""),SEARCH(")",SUBSTITUTE(SUBSTITUTE(F117,LEFT(F117,SEARCH(",",F117)),""),LEFT(SUBSTITUTE(F117,LEFT(F117,SEARCH(",",F117)),""),SEARCH("'",SUBSTITUTE(F117,LEFT(F117,SEARCH(",",F117)),""))),""))),")",""),VLOOKUP(J117,Breachs!B:D,3,FALSE))))</f>
        <v/>
      </c>
      <c r="P117" s="108" t="str">
        <f>IF(G117&lt;3,"",IF(G117&gt;3,IF(ISNUMBER(FIND(")",K117)),"20"&amp;SUBSTITUTE(SUBSTITUTE(LEFT(LEFT(SUBSTITUTE(SUBSTITUTE(F117,LEFT(F117,SEARCH(",",F117)),""),LEFT(SUBSTITUTE(F117,LEFT(F117,SEARCH(",",F117)),""),SEARCH(",",SUBSTITUTE(F117,LEFT(F117,SEARCH(",",F117)),""))),""),SEARCH(",",SUBSTITUTE(SUBSTITUTE(F117,LEFT(F117,SEARCH(",",F117)),""),LEFT(SUBSTITUTE(F117,LEFT(F117,SEARCH(",",F117)),""),SEARCH(",",SUBSTITUTE(F117,LEFT(F117,SEARCH(",",F117)),""))),""))),SEARCH(")",LEFT(SUBSTITUTE(SUBSTITUTE(F117,LEFT(F117,SEARCH(",",F117)),""),LEFT(SUBSTITUTE(F117,LEFT(F117,SEARCH(",",F117)),""),SEARCH(",",SUBSTITUTE(F117,LEFT(F117,SEARCH(",",F117)),""))),""),SEARCH(",",SUBSTITUTE(SUBSTITUTE(F117,LEFT(F117,SEARCH(",",F117)),""),LEFT(SUBSTITUTE(F117,LEFT(F117,SEARCH(",",F117)),""),SEARCH(",",SUBSTITUTE(F117,LEFT(F117,SEARCH(",",F117)),""))),""))))),LEFT(LEFT(LEFT(SUBSTITUTE(SUBSTITUTE(F117,LEFT(F117,SEARCH(",",F117)),""),LEFT(SUBSTITUTE(F117,LEFT(F117,SEARCH(",",F117)),""),SEARCH(",",SUBSTITUTE(F117,LEFT(F117,SEARCH(",",F117)),""))),""),SEARCH(",",SUBSTITUTE(SUBSTITUTE(F117,LEFT(F117,SEARCH(",",F117)),""),LEFT(SUBSTITUTE(F117,LEFT(F117,SEARCH(",",F117)),""),SEARCH(",",SUBSTITUTE(F117,LEFT(F117,SEARCH(",",F117)),""))),""))),SEARCH(")",LEFT(SUBSTITUTE(SUBSTITUTE(F117,LEFT(F117,SEARCH(",",F117)),""),LEFT(SUBSTITUTE(F117,LEFT(F117,SEARCH(",",F117)),""),SEARCH(",",SUBSTITUTE(F117,LEFT(F117,SEARCH(",",F117)),""))),""),SEARCH(",",SUBSTITUTE(SUBSTITUTE(F117,LEFT(F117,SEARCH(",",F117)),""),LEFT(SUBSTITUTE(F117,LEFT(F117,SEARCH(",",F117)),""),SEARCH(",",SUBSTITUTE(F117,LEFT(F117,SEARCH(",",F117)),""))),""))))),SEARCH("'",LEFT(LEFT(SUBSTITUTE(SUBSTITUTE(F117,LEFT(F117,SEARCH(",",F117)),""),LEFT(SUBSTITUTE(F117,LEFT(F117,SEARCH(",",F117)),""),SEARCH(",",SUBSTITUTE(F117,LEFT(F117,SEARCH(",",F117)),""))),""),SEARCH(",",SUBSTITUTE(SUBSTITUTE(F117,LEFT(F117,SEARCH(",",F117)),""),LEFT(SUBSTITUTE(F117,LEFT(F117,SEARCH(",",F117)),""),SEARCH(",",SUBSTITUTE(F117,LEFT(F117,SEARCH(",",F117)),""))),""))),SEARCH(")",LEFT(SUBSTITUTE(SUBSTITUTE(F117,LEFT(F117,SEARCH(",",F117)),""),LEFT(SUBSTITUTE(F117,LEFT(F117,SEARCH(",",F117)),""),SEARCH(",",SUBSTITUTE(F117,LEFT(F117,SEARCH(",",F117)),""))),""),SEARCH(",",SUBSTITUTE(SUBSTITUTE(F117,LEFT(F117,SEARCH(",",F117)),""),LEFT(SUBSTITUTE(F117,LEFT(F117,SEARCH(",",F117)),""),SEARCH(",",SUBSTITUTE(F117,LEFT(F117,SEARCH(",",F117)),""))),""))))))),""),")",""),VLOOKUP(K117,Breachs!B:D,3,FALSE)),IF(ISNUMBER(FIND(")",K117)),"20"&amp;SUBSTITUTE(SUBSTITUTE(LEFT(SUBSTITUTE(SUBSTITUTE(F117,LEFT(F117,SEARCH(",",F117)),""),LEFT(SUBSTITUTE(F117,LEFT(F117,SEARCH(",",F117)),""),SEARCH(",",SUBSTITUTE(F117,LEFT(F117,SEARCH(",",F117)),""))),""),SEARCH(")",SUBSTITUTE(SUBSTITUTE(F117,LEFT(F117,SEARCH(",",F117)),""),LEFT(SUBSTITUTE(F117,LEFT(F117,SEARCH(",",F117)),""),SEARCH(",",SUBSTITUTE(F117,LEFT(F117,SEARCH(",",F117)),""))),""))),LEFT(LEFT(SUBSTITUTE(SUBSTITUTE(F117,LEFT(F117,SEARCH(",",F117)),""),LEFT(SUBSTITUTE(F117,LEFT(F117,SEARCH(",",F117)),""),SEARCH(",",SUBSTITUTE(F117,LEFT(F117,SEARCH(",",F117)),""))),""),SEARCH(")",SUBSTITUTE(SUBSTITUTE(F117,LEFT(F117,SEARCH(",",F117)),""),LEFT(SUBSTITUTE(F117,LEFT(F117,SEARCH(",",F117)),""),SEARCH(",",SUBSTITUTE(F117,LEFT(F117,SEARCH(",",F117)),""))),""))),SEARCH("'",LEFT(SUBSTITUTE(SUBSTITUTE(F117,LEFT(F117,SEARCH(",",F117)),""),LEFT(SUBSTITUTE(F117,LEFT(F117,SEARCH(",",F117)),""),SEARCH(",",SUBSTITUTE(F117,LEFT(F117,SEARCH(",",F117)),""))),""),SEARCH(")",SUBSTITUTE(SUBSTITUTE(F117,LEFT(F117,SEARCH(",",F117)),""),LEFT(SUBSTITUTE(F117,LEFT(F117,SEARCH(",",F117)),""),SEARCH(",",SUBSTITUTE(F117,LEFT(F117,SEARCH(",",F117)),""))),""))))),""),")",""),VLOOKUP(K117,Breachs!B:D,3,FALSE))))</f>
        <v/>
      </c>
      <c r="Q117" s="108" t="str">
        <f>IF(G117&lt;4,"",IF(G117&gt;4,IF(ISNUMBER(FIND(")",L117)),"20"&amp;SUBSTITUTE(SUBSTITUTE(LEFT(SUBSTITUTE(SUBSTITUTE(SUBSTITUTE(L117,LEFT(L117,SEARCH(",",L117)),""),LEFT(SUBSTITUTE(L117,LEFT(L117,SEARCH(",",L117)),""),SEARCH(",",SUBSTITUTE(L117,LEFT(L117,SEARCH(",",L117)),""))),""),LEFT(SUBSTITUTE(SUBSTITUTE(L117,LEFT(L117,SEARCH(",",L117)),""),LEFT(SUBSTITUTE(L117,LEFT(L117,SEARCH(",",L117)),""),SEARCH(",",SUBSTITUTE(L117,LEFT(L117,SEARCH(",",L117)),""))),""),SEARCH(",",SUBSTITUTE(SUBSTITUTE(L117,LEFT(L117,SEARCH(",",L117)),""),LEFT(SUBSTITUTE(L117,LEFT(L117,SEARCH(",",L117)),""),SEARCH(",",SUBSTITUTE(L117,LEFT(L117,SEARCH(",",L117)),""))),""))),""),SEARCH(")",SUBSTITUTE(SUBSTITUTE(SUBSTITUTE(L117,LEFT(L117,SEARCH(",",L117)),""),LEFT(SUBSTITUTE(L117,LEFT(L117,SEARCH(",",L117)),""),SEARCH(",",SUBSTITUTE(L117,LEFT(L117,SEARCH(",",L117)),""))),""),LEFT(SUBSTITUTE(SUBSTITUTE(L117,LEFT(L117,SEARCH(",",L117)),""),LEFT(SUBSTITUTE(L117,LEFT(L117,SEARCH(",",L117)),""),SEARCH(",",SUBSTITUTE(L117,LEFT(L117,SEARCH(",",L117)),""))),""),SEARCH(",",SUBSTITUTE(SUBSTITUTE(L117,LEFT(L117,SEARCH(",",L117)),""),LEFT(SUBSTITUTE(L117,LEFT(L117,SEARCH(",",L117)),""),SEARCH(",",SUBSTITUTE(L117,LEFT(L117,SEARCH(",",L117)),""))),""))),""))),LEFT(LEFT(SUBSTITUTE(SUBSTITUTE(SUBSTITUTE(L117,LEFT(L117,SEARCH(",",L117)),""),LEFT(SUBSTITUTE(L117,LEFT(L117,SEARCH(",",L117)),""),SEARCH(",",SUBSTITUTE(L117,LEFT(L117,SEARCH(",",L117)),""))),""),LEFT(SUBSTITUTE(SUBSTITUTE(L117,LEFT(L117,SEARCH(",",L117)),""),LEFT(SUBSTITUTE(L117,LEFT(L117,SEARCH(",",L117)),""),SEARCH(",",SUBSTITUTE(L117,LEFT(L117,SEARCH(",",L117)),""))),""),SEARCH(",",SUBSTITUTE(SUBSTITUTE(L117,LEFT(L117,SEARCH(",",L117)),""),LEFT(SUBSTITUTE(L117,LEFT(L117,SEARCH(",",L117)),""),SEARCH(",",SUBSTITUTE(L117,LEFT(L117,SEARCH(",",L117)),""))),""))),""),SEARCH(")",SUBSTITUTE(SUBSTITUTE(SUBSTITUTE(L117,LEFT(L117,SEARCH(",",L117)),""),LEFT(SUBSTITUTE(L117,LEFT(L117,SEARCH(",",L117)),""),SEARCH(",",SUBSTITUTE(L117,LEFT(L117,SEARCH(",",L117)),""))),""),LEFT(SUBSTITUTE(SUBSTITUTE(L117,LEFT(L117,SEARCH(",",L117)),""),LEFT(SUBSTITUTE(L117,LEFT(L117,SEARCH(",",L117)),""),SEARCH(",",SUBSTITUTE(L117,LEFT(L117,SEARCH(",",L117)),""))),""),SEARCH(",",SUBSTITUTE(SUBSTITUTE(L117,LEFT(L117,SEARCH(",",L117)),""),LEFT(SUBSTITUTE(L117,LEFT(L117,SEARCH(",",L117)),""),SEARCH(",",SUBSTITUTE(L117,LEFT(L117,SEARCH(",",L117)),""))),""))),""))),SEARCH("'",LEFT(SUBSTITUTE(SUBSTITUTE(SUBSTITUTE(L117,LEFT(L117,SEARCH(",",L117)),""),LEFT(SUBSTITUTE(L117,LEFT(L117,SEARCH(",",L117)),""),SEARCH(",",SUBSTITUTE(L117,LEFT(L117,SEARCH(",",L117)),""))),""),LEFT(SUBSTITUTE(SUBSTITUTE(L117,LEFT(L117,SEARCH(",",L117)),""),LEFT(SUBSTITUTE(L117,LEFT(L117,SEARCH(",",L117)),""),SEARCH(",",SUBSTITUTE(L117,LEFT(L117,SEARCH(",",L117)),""))),""),SEARCH(",",SUBSTITUTE(SUBSTITUTE(L117,LEFT(L117,SEARCH(",",L117)),""),LEFT(SUBSTITUTE(L117,LEFT(L117,SEARCH(",",L117)),""),SEARCH(",",SUBSTITUTE(L117,LEFT(L117,SEARCH(",",L117)),""))),""))),""),SEARCH(")",SUBSTITUTE(SUBSTITUTE(SUBSTITUTE(L117,LEFT(L117,SEARCH(",",L117)),""),LEFT(SUBSTITUTE(L117,LEFT(L117,SEARCH(",",L117)),""),SEARCH(",",SUBSTITUTE(L117,LEFT(L117,SEARCH(",",L117)),""))),""),LEFT(SUBSTITUTE(SUBSTITUTE(L117,LEFT(L117,SEARCH(",",L117)),""),LEFT(SUBSTITUTE(L117,LEFT(L117,SEARCH(",",L117)),""),SEARCH(",",SUBSTITUTE(L117,LEFT(L117,SEARCH(",",L117)),""))),""),SEARCH(",",SUBSTITUTE(SUBSTITUTE(L117,LEFT(L117,SEARCH(",",L117)),""),LEFT(SUBSTITUTE(L117,LEFT(L117,SEARCH(",",L117)),""),SEARCH(",",SUBSTITUTE(L117,LEFT(L117,SEARCH(",",L117)),""))),""))),""))))),""),")",""),VLOOKUP(L117,Breachs!B:D,3,FALSE)),IF(ISNUMBER(FIND(")",L117)),"20"&amp;SUBSTITUTE(SUBSTITUTE(LEFT(SUBSTITUTE(SUBSTITUTE(SUBSTITUTE(L117,LEFT(L117,SEARCH(",",L117)),""),LEFT(SUBSTITUTE(L117,LEFT(L117,SEARCH(",",L117)),""),SEARCH(",",SUBSTITUTE(L117,LEFT(L117,SEARCH(",",L117)),""))),""),LEFT(SUBSTITUTE(SUBSTITUTE(L117,LEFT(L117,SEARCH(",",L117)),""),LEFT(SUBSTITUTE(L117,LEFT(L117,SEARCH(",",L117)),""),SEARCH(",",SUBSTITUTE(L117,LEFT(L117,SEARCH(",",L117)),""))),""),SEARCH(",",SUBSTITUTE(SUBSTITUTE(L117,LEFT(L117,SEARCH(",",L117)),""),LEFT(SUBSTITUTE(L117,LEFT(L117,SEARCH(",",L117)),""),SEARCH(",",SUBSTITUTE(L117,LEFT(L117,SEARCH(",",L117)),""))),""))),""),SEARCH(")",SUBSTITUTE(SUBSTITUTE(SUBSTITUTE(L117,LEFT(L117,SEARCH(",",L117)),""),LEFT(SUBSTITUTE(L117,LEFT(L117,SEARCH(",",L117)),""),SEARCH(",",SUBSTITUTE(L117,LEFT(L117,SEARCH(",",L117)),""))),""),LEFT(SUBSTITUTE(SUBSTITUTE(L117,LEFT(L117,SEARCH(",",L117)),""),LEFT(SUBSTITUTE(L117,LEFT(L117,SEARCH(",",L117)),""),SEARCH(",",SUBSTITUTE(L117,LEFT(L117,SEARCH(",",L117)),""))),""),SEARCH(",",SUBSTITUTE(SUBSTITUTE(L117,LEFT(L117,SEARCH(",",L117)),""),LEFT(SUBSTITUTE(L117,LEFT(L117,SEARCH(",",L117)),""),SEARCH(",",SUBSTITUTE(L117,LEFT(L117,SEARCH(",",L117)),""))),""))),""))),LEFT(LEFT(SUBSTITUTE(SUBSTITUTE(SUBSTITUTE(L117,LEFT(L117,SEARCH(",",L117)),""),LEFT(SUBSTITUTE(L117,LEFT(L117,SEARCH(",",L117)),""),SEARCH(",",SUBSTITUTE(L117,LEFT(L117,SEARCH(",",L117)),""))),""),LEFT(SUBSTITUTE(SUBSTITUTE(L117,LEFT(L117,SEARCH(",",L117)),""),LEFT(SUBSTITUTE(L117,LEFT(L117,SEARCH(",",L117)),""),SEARCH(",",SUBSTITUTE(L117,LEFT(L117,SEARCH(",",L117)),""))),""),SEARCH(",",SUBSTITUTE(SUBSTITUTE(L117,LEFT(L117,SEARCH(",",L117)),""),LEFT(SUBSTITUTE(L117,LEFT(L117,SEARCH(",",L117)),""),SEARCH(",",SUBSTITUTE(L117,LEFT(L117,SEARCH(",",L117)),""))),""))),""),SEARCH(")",SUBSTITUTE(SUBSTITUTE(SUBSTITUTE(L117,LEFT(L117,SEARCH(",",L117)),""),LEFT(SUBSTITUTE(L117,LEFT(L117,SEARCH(",",L117)),""),SEARCH(",",SUBSTITUTE(L117,LEFT(L117,SEARCH(",",L117)),""))),""),LEFT(SUBSTITUTE(SUBSTITUTE(L117,LEFT(L117,SEARCH(",",L117)),""),LEFT(SUBSTITUTE(L117,LEFT(L117,SEARCH(",",L117)),""),SEARCH(",",SUBSTITUTE(L117,LEFT(L117,SEARCH(",",L117)),""))),""),SEARCH(",",SUBSTITUTE(SUBSTITUTE(L117,LEFT(L117,SEARCH(",",L117)),""),LEFT(SUBSTITUTE(L117,LEFT(L117,SEARCH(",",L117)),""),SEARCH(",",SUBSTITUTE(L117,LEFT(L117,SEARCH(",",L117)),""))),""))),""))),SEARCH("'",LEFT(SUBSTITUTE(SUBSTITUTE(SUBSTITUTE(L117,LEFT(L117,SEARCH(",",L117)),""),LEFT(SUBSTITUTE(L117,LEFT(L117,SEARCH(",",L117)),""),SEARCH(",",SUBSTITUTE(L117,LEFT(L117,SEARCH(",",L117)),""))),""),LEFT(SUBSTITUTE(SUBSTITUTE(L117,LEFT(L117,SEARCH(",",L117)),""),LEFT(SUBSTITUTE(L117,LEFT(L117,SEARCH(",",L117)),""),SEARCH(",",SUBSTITUTE(L117,LEFT(L117,SEARCH(",",L117)),""))),""),SEARCH(",",SUBSTITUTE(SUBSTITUTE(L117,LEFT(L117,SEARCH(",",L117)),""),LEFT(SUBSTITUTE(L117,LEFT(L117,SEARCH(",",L117)),""),SEARCH(",",SUBSTITUTE(L117,LEFT(L117,SEARCH(",",L117)),""))),""))),""),SEARCH(")",SUBSTITUTE(SUBSTITUTE(SUBSTITUTE(L117,LEFT(L117,SEARCH(",",L117)),""),LEFT(SUBSTITUTE(L117,LEFT(L117,SEARCH(",",L117)),""),SEARCH(",",SUBSTITUTE(L117,LEFT(L117,SEARCH(",",L117)),""))),""),LEFT(SUBSTITUTE(SUBSTITUTE(L117,LEFT(L117,SEARCH(",",L117)),""),LEFT(SUBSTITUTE(L117,LEFT(L117,SEARCH(",",L117)),""),SEARCH(",",SUBSTITUTE(L117,LEFT(L117,SEARCH(",",L117)),""))),""),SEARCH(",",SUBSTITUTE(SUBSTITUTE(L117,LEFT(L117,SEARCH(",",L117)),""),LEFT(SUBSTITUTE(L117,LEFT(L117,SEARCH(",",L117)),""),SEARCH(",",SUBSTITUTE(L117,LEFT(L117,SEARCH(",",L117)),""))),""))),""))))),""),")",""),VLOOKUP(L117,Breachs!B:D,3,FALSE))))</f>
        <v/>
      </c>
      <c r="R117" s="108" t="str">
        <f>IF(G117=5,IF(ISNUMBER(FIND(")",M117)),"20"&amp;SUBSTITUTE(SUBSTITUTE(LEFT(SUBSTITUTE(SUBSTITUTE(SUBSTITUTE(S117,LEFT(S117,SEARCH(",",S117)),""),LEFT(SUBSTITUTE(S117,LEFT(S117,SEARCH(",",S117)),""),SEARCH(",",SUBSTITUTE(S117,LEFT(S117,SEARCH(",",S117)),""))),""),LEFT(SUBSTITUTE(SUBSTITUTE(S117,LEFT(S117,SEARCH(",",S117)),""),LEFT(SUBSTITUTE(S117,LEFT(S117,SEARCH(",",S117)),""),SEARCH(",",SUBSTITUTE(S117,LEFT(S117,SEARCH(",",S117)),""))),""),SEARCH(",",SUBSTITUTE(SUBSTITUTE(S117,LEFT(S117,SEARCH(",",S117)),""),LEFT(SUBSTITUTE(S117,LEFT(S117,SEARCH(",",S117)),""),SEARCH(",",SUBSTITUTE(S117,LEFT(S117,SEARCH(",",S117)),""))),""))),""),SEARCH(")",SUBSTITUTE(SUBSTITUTE(SUBSTITUTE(S117,LEFT(S117,SEARCH(",",S117)),""),LEFT(SUBSTITUTE(S117,LEFT(S117,SEARCH(",",S117)),""),SEARCH(",",SUBSTITUTE(S117,LEFT(S117,SEARCH(",",S117)),""))),""),LEFT(SUBSTITUTE(SUBSTITUTE(S117,LEFT(S117,SEARCH(",",S117)),""),LEFT(SUBSTITUTE(S117,LEFT(S117,SEARCH(",",S117)),""),SEARCH(",",SUBSTITUTE(S117,LEFT(S117,SEARCH(",",S117)),""))),""),SEARCH(",",SUBSTITUTE(SUBSTITUTE(S117,LEFT(S117,SEARCH(",",S117)),""),LEFT(SUBSTITUTE(S117,LEFT(S117,SEARCH(",",S117)),""),SEARCH(",",SUBSTITUTE(S117,LEFT(S117,SEARCH(",",S117)),""))),""))),""))),LEFT(LEFT(SUBSTITUTE(SUBSTITUTE(SUBSTITUTE(S117,LEFT(S117,SEARCH(",",S117)),""),LEFT(SUBSTITUTE(S117,LEFT(S117,SEARCH(",",S117)),""),SEARCH(",",SUBSTITUTE(S117,LEFT(S117,SEARCH(",",S117)),""))),""),LEFT(SUBSTITUTE(SUBSTITUTE(S117,LEFT(S117,SEARCH(",",S117)),""),LEFT(SUBSTITUTE(S117,LEFT(S117,SEARCH(",",S117)),""),SEARCH(",",SUBSTITUTE(S117,LEFT(S117,SEARCH(",",S117)),""))),""),SEARCH(",",SUBSTITUTE(SUBSTITUTE(S117,LEFT(S117,SEARCH(",",S117)),""),LEFT(SUBSTITUTE(S117,LEFT(S117,SEARCH(",",S117)),""),SEARCH(",",SUBSTITUTE(S117,LEFT(S117,SEARCH(",",S117)),""))),""))),""),SEARCH(")",SUBSTITUTE(SUBSTITUTE(SUBSTITUTE(S117,LEFT(S117,SEARCH(",",S117)),""),LEFT(SUBSTITUTE(S117,LEFT(S117,SEARCH(",",S117)),""),SEARCH(",",SUBSTITUTE(S117,LEFT(S117,SEARCH(",",S117)),""))),""),LEFT(SUBSTITUTE(SUBSTITUTE(S117,LEFT(S117,SEARCH(",",S117)),""),LEFT(SUBSTITUTE(S117,LEFT(S117,SEARCH(",",S117)),""),SEARCH(",",SUBSTITUTE(S117,LEFT(S117,SEARCH(",",S117)),""))),""),SEARCH(",",SUBSTITUTE(SUBSTITUTE(S117,LEFT(S117,SEARCH(",",S117)),""),LEFT(SUBSTITUTE(S117,LEFT(S117,SEARCH(",",S117)),""),SEARCH(",",SUBSTITUTE(S117,LEFT(S117,SEARCH(",",S117)),""))),""))),""))),SEARCH("'",LEFT(SUBSTITUTE(SUBSTITUTE(SUBSTITUTE(S117,LEFT(S117,SEARCH(",",S117)),""),LEFT(SUBSTITUTE(S117,LEFT(S117,SEARCH(",",S117)),""),SEARCH(",",SUBSTITUTE(S117,LEFT(S117,SEARCH(",",S117)),""))),""),LEFT(SUBSTITUTE(SUBSTITUTE(S117,LEFT(S117,SEARCH(",",S117)),""),LEFT(SUBSTITUTE(S117,LEFT(S117,SEARCH(",",S117)),""),SEARCH(",",SUBSTITUTE(S117,LEFT(S117,SEARCH(",",S117)),""))),""),SEARCH(",",SUBSTITUTE(SUBSTITUTE(S117,LEFT(S117,SEARCH(",",S117)),""),LEFT(SUBSTITUTE(S117,LEFT(S117,SEARCH(",",S117)),""),SEARCH(",",SUBSTITUTE(S117,LEFT(S117,SEARCH(",",S117)),""))),""))),""),SEARCH(")",SUBSTITUTE(SUBSTITUTE(SUBSTITUTE(S117,LEFT(S117,SEARCH(",",S117)),""),LEFT(SUBSTITUTE(S117,LEFT(S117,SEARCH(",",S117)),""),SEARCH(",",SUBSTITUTE(S117,LEFT(S117,SEARCH(",",S117)),""))),""),LEFT(SUBSTITUTE(SUBSTITUTE(S117,LEFT(S117,SEARCH(",",S117)),""),LEFT(SUBSTITUTE(S117,LEFT(S117,SEARCH(",",S117)),""),SEARCH(",",SUBSTITUTE(S117,LEFT(S117,SEARCH(",",S117)),""))),""),SEARCH(",",SUBSTITUTE(SUBSTITUTE(S117,LEFT(S117,SEARCH(",",S117)),""),LEFT(SUBSTITUTE(S117,LEFT(S117,SEARCH(",",S117)),""),SEARCH(",",SUBSTITUTE(S117,LEFT(S117,SEARCH(",",S117)),""))),""))),""))))),""),")",""),VLOOKUP(M117,Breachs!B:D,3,FALSE)),"")</f>
        <v/>
      </c>
      <c r="S117" s="108" t="e">
        <f t="shared" si="32"/>
        <v>#VALUE!</v>
      </c>
      <c r="T117" s="108" t="str">
        <f>IF(F117="","",IF(ISNUMBER(FIND("'",I117)),VLOOKUP(SUBSTITUTE(RIGHT(LEFT(I117,SEARCH("'",I117)),5)," '",""),Breachs!P:Q,2,FALSE),VLOOKUP(I117,Breachs!B:D,2,FALSE)))</f>
        <v>Maio</v>
      </c>
      <c r="U117" s="108" t="str">
        <f>IF(G117&lt;2,"",IF(ISNUMBER(FIND("'",J117)),VLOOKUP(SUBSTITUTE(RIGHT(LEFT(J117,SEARCH("'",J117)),5)," '",""),Breachs!P:Q,2,FALSE),VLOOKUP(J117,Breachs!B:D,2,FALSE)))</f>
        <v/>
      </c>
      <c r="V117" s="107" t="str">
        <f>IF(G117&lt;3,"",IF(ISNUMBER(FIND("'",K117)),VLOOKUP(SUBSTITUTE(RIGHT(LEFT(K117,SEARCH("'",K117)),5)," '",""),Breachs!P:Q,2,FALSE),VLOOKUP(K117,Breachs!B:D,2,FALSE)))</f>
        <v/>
      </c>
      <c r="W117" s="107" t="str">
        <f>IF(G117&lt;4,"",IF(ISNUMBER(FIND("'",L117)),VLOOKUP(SUBSTITUTE(RIGHT(LEFT(L117,SEARCH("'",L117)),5)," '",""),Breachs!P:Q,2,FALSE),VLOOKUP(L117,Breachs!B:D,2,FALSE)))</f>
        <v/>
      </c>
      <c r="X117" s="107" t="str">
        <f>IF(G117&lt;5,"",IF(ISNUMBER(FIND("'",M117)),VLOOKUP(SUBSTITUTE(RIGHT(LEFT(M117,SEARCH("'",M117)),5)," '",""),Breachs!P:Q,2,FALSE),VLOOKUP(M117,Breachs!B:D,2,FALSE)))</f>
        <v/>
      </c>
      <c r="Y117" s="34" t="str">
        <f>IFERROR(VLOOKUP(B117,BGU!A:B,2),"")</f>
        <v>ATILO DA LUZ ESCOBAR</v>
      </c>
      <c r="Z117" s="34" t="str">
        <f>TEXT(IFERROR(VLOOKUP(B117,BGU!A:C,3),""),"0000-000-000-0000")</f>
        <v>0010-035-020-1300</v>
      </c>
      <c r="AA117" s="34" t="str">
        <f t="shared" si="33"/>
        <v>0010</v>
      </c>
      <c r="AB117" s="34" t="str">
        <f>IFERROR(VLOOKUP(B117,BGU!A:F,6),"")</f>
        <v>00011</v>
      </c>
      <c r="AC117" s="34" t="str">
        <f>IFERROR(VLOOKUP(B117,BGU!A:G,7),"")</f>
        <v>ANALISTA</v>
      </c>
      <c r="AD117" s="34" t="str">
        <f t="shared" si="34"/>
        <v>035</v>
      </c>
    </row>
    <row r="118" spans="1:30" ht="15" customHeight="1" x14ac:dyDescent="0.25">
      <c r="A118" s="33" t="s">
        <v>333</v>
      </c>
      <c r="B118" s="34" t="s">
        <v>241</v>
      </c>
      <c r="C118" s="33" t="s">
        <v>57</v>
      </c>
      <c r="D118" s="34" t="s">
        <v>222</v>
      </c>
      <c r="E118" s="34"/>
      <c r="F118" s="33" t="s">
        <v>22</v>
      </c>
      <c r="G118" s="31">
        <f t="shared" si="28"/>
        <v>1</v>
      </c>
      <c r="H118" s="31" t="b">
        <f t="shared" si="25"/>
        <v>0</v>
      </c>
      <c r="I118" s="105" t="str">
        <f t="shared" si="26"/>
        <v>Adobe</v>
      </c>
      <c r="J118" s="105" t="str">
        <f t="shared" si="35"/>
        <v/>
      </c>
      <c r="K118" s="106" t="str">
        <f t="shared" si="29"/>
        <v/>
      </c>
      <c r="L118" s="106" t="str">
        <f t="shared" si="30"/>
        <v/>
      </c>
      <c r="M118" s="105" t="str">
        <f t="shared" si="31"/>
        <v/>
      </c>
      <c r="N118" s="107">
        <f>IF(F118="","",IF(ISNUMBER(FIND(")",I118)),"20"&amp;SUBSTITUTE(RIGHT(SUBSTITUTE(LEFT(F118,SEARCH(")",F118)),LEFT(LEFT(F118,SEARCH(")",F118)),SEARCH("(",LEFT(F118,SEARCH(")",F118)))),""),3),")",""),VLOOKUP(I118,Breachs!B:D,3,FALSE)))</f>
        <v>2013</v>
      </c>
      <c r="O118" s="108" t="str">
        <f>IF(G118&lt;2,"",IF(G118&gt;2,IF(ISNUMBER(FIND(")",J118)),"20"&amp;SUBSTITUTE(SUBSTITUTE(LEFT(LEFT(SUBSTITUTE(F118,LEFT(F118,SEARCH(",",F118)),""),SEARCH(",",SUBSTITUTE(F118,LEFT(F118,SEARCH(",",F118)),""))),SEARCH(")",LEFT(SUBSTITUTE(F118,LEFT(F118,SEARCH(",",F118)),""),SEARCH(",",SUBSTITUTE(F118,LEFT(F118,SEARCH(",",F118)),""))))),LEFT(LEFT(LEFT(SUBSTITUTE(F118,LEFT(F118,SEARCH(",",F118)),""),SEARCH(",",SUBSTITUTE(F118,LEFT(F118,SEARCH(",",F118)),""))),SEARCH(")",LEFT(SUBSTITUTE(F118,LEFT(F118,SEARCH(",",F118)),""),SEARCH(",",SUBSTITUTE(F118,LEFT(F118,SEARCH(",",F118)),""))))),SEARCH("'",LEFT(LEFT(SUBSTITUTE(F118,LEFT(F118,SEARCH(",",F118)),""),SEARCH(",",SUBSTITUTE(F118,LEFT(F118,SEARCH(",",F118)),""))),SEARCH(")",LEFT(SUBSTITUTE(F118,LEFT(F118,SEARCH(",",F118)),""),SEARCH(",",SUBSTITUTE(F118,LEFT(F118,SEARCH(",",F118)),""))))))),""),")",""),VLOOKUP(J118,Breachs!B:D,3,FALSE)),IF(ISNUMBER(FIND(")",J118)),"20"&amp;SUBSTITUTE(LEFT(SUBSTITUTE(SUBSTITUTE(F118,LEFT(F118,SEARCH(",",F118)),""),LEFT(SUBSTITUTE(F118,LEFT(F118,SEARCH(",",F118)),""),SEARCH("'",SUBSTITUTE(F118,LEFT(F118,SEARCH(",",F118)),""))),""),SEARCH(")",SUBSTITUTE(SUBSTITUTE(F118,LEFT(F118,SEARCH(",",F118)),""),LEFT(SUBSTITUTE(F118,LEFT(F118,SEARCH(",",F118)),""),SEARCH("'",SUBSTITUTE(F118,LEFT(F118,SEARCH(",",F118)),""))),""))),")",""),VLOOKUP(J118,Breachs!B:D,3,FALSE))))</f>
        <v/>
      </c>
      <c r="P118" s="108" t="str">
        <f>IF(G118&lt;3,"",IF(G118&gt;3,IF(ISNUMBER(FIND(")",K118)),"20"&amp;SUBSTITUTE(SUBSTITUTE(LEFT(LEFT(SUBSTITUTE(SUBSTITUTE(F118,LEFT(F118,SEARCH(",",F118)),""),LEFT(SUBSTITUTE(F118,LEFT(F118,SEARCH(",",F118)),""),SEARCH(",",SUBSTITUTE(F118,LEFT(F118,SEARCH(",",F118)),""))),""),SEARCH(",",SUBSTITUTE(SUBSTITUTE(F118,LEFT(F118,SEARCH(",",F118)),""),LEFT(SUBSTITUTE(F118,LEFT(F118,SEARCH(",",F118)),""),SEARCH(",",SUBSTITUTE(F118,LEFT(F118,SEARCH(",",F118)),""))),""))),SEARCH(")",LEFT(SUBSTITUTE(SUBSTITUTE(F118,LEFT(F118,SEARCH(",",F118)),""),LEFT(SUBSTITUTE(F118,LEFT(F118,SEARCH(",",F118)),""),SEARCH(",",SUBSTITUTE(F118,LEFT(F118,SEARCH(",",F118)),""))),""),SEARCH(",",SUBSTITUTE(SUBSTITUTE(F118,LEFT(F118,SEARCH(",",F118)),""),LEFT(SUBSTITUTE(F118,LEFT(F118,SEARCH(",",F118)),""),SEARCH(",",SUBSTITUTE(F118,LEFT(F118,SEARCH(",",F118)),""))),""))))),LEFT(LEFT(LEFT(SUBSTITUTE(SUBSTITUTE(F118,LEFT(F118,SEARCH(",",F118)),""),LEFT(SUBSTITUTE(F118,LEFT(F118,SEARCH(",",F118)),""),SEARCH(",",SUBSTITUTE(F118,LEFT(F118,SEARCH(",",F118)),""))),""),SEARCH(",",SUBSTITUTE(SUBSTITUTE(F118,LEFT(F118,SEARCH(",",F118)),""),LEFT(SUBSTITUTE(F118,LEFT(F118,SEARCH(",",F118)),""),SEARCH(",",SUBSTITUTE(F118,LEFT(F118,SEARCH(",",F118)),""))),""))),SEARCH(")",LEFT(SUBSTITUTE(SUBSTITUTE(F118,LEFT(F118,SEARCH(",",F118)),""),LEFT(SUBSTITUTE(F118,LEFT(F118,SEARCH(",",F118)),""),SEARCH(",",SUBSTITUTE(F118,LEFT(F118,SEARCH(",",F118)),""))),""),SEARCH(",",SUBSTITUTE(SUBSTITUTE(F118,LEFT(F118,SEARCH(",",F118)),""),LEFT(SUBSTITUTE(F118,LEFT(F118,SEARCH(",",F118)),""),SEARCH(",",SUBSTITUTE(F118,LEFT(F118,SEARCH(",",F118)),""))),""))))),SEARCH("'",LEFT(LEFT(SUBSTITUTE(SUBSTITUTE(F118,LEFT(F118,SEARCH(",",F118)),""),LEFT(SUBSTITUTE(F118,LEFT(F118,SEARCH(",",F118)),""),SEARCH(",",SUBSTITUTE(F118,LEFT(F118,SEARCH(",",F118)),""))),""),SEARCH(",",SUBSTITUTE(SUBSTITUTE(F118,LEFT(F118,SEARCH(",",F118)),""),LEFT(SUBSTITUTE(F118,LEFT(F118,SEARCH(",",F118)),""),SEARCH(",",SUBSTITUTE(F118,LEFT(F118,SEARCH(",",F118)),""))),""))),SEARCH(")",LEFT(SUBSTITUTE(SUBSTITUTE(F118,LEFT(F118,SEARCH(",",F118)),""),LEFT(SUBSTITUTE(F118,LEFT(F118,SEARCH(",",F118)),""),SEARCH(",",SUBSTITUTE(F118,LEFT(F118,SEARCH(",",F118)),""))),""),SEARCH(",",SUBSTITUTE(SUBSTITUTE(F118,LEFT(F118,SEARCH(",",F118)),""),LEFT(SUBSTITUTE(F118,LEFT(F118,SEARCH(",",F118)),""),SEARCH(",",SUBSTITUTE(F118,LEFT(F118,SEARCH(",",F118)),""))),""))))))),""),")",""),VLOOKUP(K118,Breachs!B:D,3,FALSE)),IF(ISNUMBER(FIND(")",K118)),"20"&amp;SUBSTITUTE(SUBSTITUTE(LEFT(SUBSTITUTE(SUBSTITUTE(F118,LEFT(F118,SEARCH(",",F118)),""),LEFT(SUBSTITUTE(F118,LEFT(F118,SEARCH(",",F118)),""),SEARCH(",",SUBSTITUTE(F118,LEFT(F118,SEARCH(",",F118)),""))),""),SEARCH(")",SUBSTITUTE(SUBSTITUTE(F118,LEFT(F118,SEARCH(",",F118)),""),LEFT(SUBSTITUTE(F118,LEFT(F118,SEARCH(",",F118)),""),SEARCH(",",SUBSTITUTE(F118,LEFT(F118,SEARCH(",",F118)),""))),""))),LEFT(LEFT(SUBSTITUTE(SUBSTITUTE(F118,LEFT(F118,SEARCH(",",F118)),""),LEFT(SUBSTITUTE(F118,LEFT(F118,SEARCH(",",F118)),""),SEARCH(",",SUBSTITUTE(F118,LEFT(F118,SEARCH(",",F118)),""))),""),SEARCH(")",SUBSTITUTE(SUBSTITUTE(F118,LEFT(F118,SEARCH(",",F118)),""),LEFT(SUBSTITUTE(F118,LEFT(F118,SEARCH(",",F118)),""),SEARCH(",",SUBSTITUTE(F118,LEFT(F118,SEARCH(",",F118)),""))),""))),SEARCH("'",LEFT(SUBSTITUTE(SUBSTITUTE(F118,LEFT(F118,SEARCH(",",F118)),""),LEFT(SUBSTITUTE(F118,LEFT(F118,SEARCH(",",F118)),""),SEARCH(",",SUBSTITUTE(F118,LEFT(F118,SEARCH(",",F118)),""))),""),SEARCH(")",SUBSTITUTE(SUBSTITUTE(F118,LEFT(F118,SEARCH(",",F118)),""),LEFT(SUBSTITUTE(F118,LEFT(F118,SEARCH(",",F118)),""),SEARCH(",",SUBSTITUTE(F118,LEFT(F118,SEARCH(",",F118)),""))),""))))),""),")",""),VLOOKUP(K118,Breachs!B:D,3,FALSE))))</f>
        <v/>
      </c>
      <c r="Q118" s="108" t="str">
        <f>IF(G118&lt;4,"",IF(G118&gt;4,IF(ISNUMBER(FIND(")",L118)),"20"&amp;SUBSTITUTE(SUBSTITUTE(LEFT(SUBSTITUTE(SUBSTITUTE(SUBSTITUTE(L118,LEFT(L118,SEARCH(",",L118)),""),LEFT(SUBSTITUTE(L118,LEFT(L118,SEARCH(",",L118)),""),SEARCH(",",SUBSTITUTE(L118,LEFT(L118,SEARCH(",",L118)),""))),""),LEFT(SUBSTITUTE(SUBSTITUTE(L118,LEFT(L118,SEARCH(",",L118)),""),LEFT(SUBSTITUTE(L118,LEFT(L118,SEARCH(",",L118)),""),SEARCH(",",SUBSTITUTE(L118,LEFT(L118,SEARCH(",",L118)),""))),""),SEARCH(",",SUBSTITUTE(SUBSTITUTE(L118,LEFT(L118,SEARCH(",",L118)),""),LEFT(SUBSTITUTE(L118,LEFT(L118,SEARCH(",",L118)),""),SEARCH(",",SUBSTITUTE(L118,LEFT(L118,SEARCH(",",L118)),""))),""))),""),SEARCH(")",SUBSTITUTE(SUBSTITUTE(SUBSTITUTE(L118,LEFT(L118,SEARCH(",",L118)),""),LEFT(SUBSTITUTE(L118,LEFT(L118,SEARCH(",",L118)),""),SEARCH(",",SUBSTITUTE(L118,LEFT(L118,SEARCH(",",L118)),""))),""),LEFT(SUBSTITUTE(SUBSTITUTE(L118,LEFT(L118,SEARCH(",",L118)),""),LEFT(SUBSTITUTE(L118,LEFT(L118,SEARCH(",",L118)),""),SEARCH(",",SUBSTITUTE(L118,LEFT(L118,SEARCH(",",L118)),""))),""),SEARCH(",",SUBSTITUTE(SUBSTITUTE(L118,LEFT(L118,SEARCH(",",L118)),""),LEFT(SUBSTITUTE(L118,LEFT(L118,SEARCH(",",L118)),""),SEARCH(",",SUBSTITUTE(L118,LEFT(L118,SEARCH(",",L118)),""))),""))),""))),LEFT(LEFT(SUBSTITUTE(SUBSTITUTE(SUBSTITUTE(L118,LEFT(L118,SEARCH(",",L118)),""),LEFT(SUBSTITUTE(L118,LEFT(L118,SEARCH(",",L118)),""),SEARCH(",",SUBSTITUTE(L118,LEFT(L118,SEARCH(",",L118)),""))),""),LEFT(SUBSTITUTE(SUBSTITUTE(L118,LEFT(L118,SEARCH(",",L118)),""),LEFT(SUBSTITUTE(L118,LEFT(L118,SEARCH(",",L118)),""),SEARCH(",",SUBSTITUTE(L118,LEFT(L118,SEARCH(",",L118)),""))),""),SEARCH(",",SUBSTITUTE(SUBSTITUTE(L118,LEFT(L118,SEARCH(",",L118)),""),LEFT(SUBSTITUTE(L118,LEFT(L118,SEARCH(",",L118)),""),SEARCH(",",SUBSTITUTE(L118,LEFT(L118,SEARCH(",",L118)),""))),""))),""),SEARCH(")",SUBSTITUTE(SUBSTITUTE(SUBSTITUTE(L118,LEFT(L118,SEARCH(",",L118)),""),LEFT(SUBSTITUTE(L118,LEFT(L118,SEARCH(",",L118)),""),SEARCH(",",SUBSTITUTE(L118,LEFT(L118,SEARCH(",",L118)),""))),""),LEFT(SUBSTITUTE(SUBSTITUTE(L118,LEFT(L118,SEARCH(",",L118)),""),LEFT(SUBSTITUTE(L118,LEFT(L118,SEARCH(",",L118)),""),SEARCH(",",SUBSTITUTE(L118,LEFT(L118,SEARCH(",",L118)),""))),""),SEARCH(",",SUBSTITUTE(SUBSTITUTE(L118,LEFT(L118,SEARCH(",",L118)),""),LEFT(SUBSTITUTE(L118,LEFT(L118,SEARCH(",",L118)),""),SEARCH(",",SUBSTITUTE(L118,LEFT(L118,SEARCH(",",L118)),""))),""))),""))),SEARCH("'",LEFT(SUBSTITUTE(SUBSTITUTE(SUBSTITUTE(L118,LEFT(L118,SEARCH(",",L118)),""),LEFT(SUBSTITUTE(L118,LEFT(L118,SEARCH(",",L118)),""),SEARCH(",",SUBSTITUTE(L118,LEFT(L118,SEARCH(",",L118)),""))),""),LEFT(SUBSTITUTE(SUBSTITUTE(L118,LEFT(L118,SEARCH(",",L118)),""),LEFT(SUBSTITUTE(L118,LEFT(L118,SEARCH(",",L118)),""),SEARCH(",",SUBSTITUTE(L118,LEFT(L118,SEARCH(",",L118)),""))),""),SEARCH(",",SUBSTITUTE(SUBSTITUTE(L118,LEFT(L118,SEARCH(",",L118)),""),LEFT(SUBSTITUTE(L118,LEFT(L118,SEARCH(",",L118)),""),SEARCH(",",SUBSTITUTE(L118,LEFT(L118,SEARCH(",",L118)),""))),""))),""),SEARCH(")",SUBSTITUTE(SUBSTITUTE(SUBSTITUTE(L118,LEFT(L118,SEARCH(",",L118)),""),LEFT(SUBSTITUTE(L118,LEFT(L118,SEARCH(",",L118)),""),SEARCH(",",SUBSTITUTE(L118,LEFT(L118,SEARCH(",",L118)),""))),""),LEFT(SUBSTITUTE(SUBSTITUTE(L118,LEFT(L118,SEARCH(",",L118)),""),LEFT(SUBSTITUTE(L118,LEFT(L118,SEARCH(",",L118)),""),SEARCH(",",SUBSTITUTE(L118,LEFT(L118,SEARCH(",",L118)),""))),""),SEARCH(",",SUBSTITUTE(SUBSTITUTE(L118,LEFT(L118,SEARCH(",",L118)),""),LEFT(SUBSTITUTE(L118,LEFT(L118,SEARCH(",",L118)),""),SEARCH(",",SUBSTITUTE(L118,LEFT(L118,SEARCH(",",L118)),""))),""))),""))))),""),")",""),VLOOKUP(L118,Breachs!B:D,3,FALSE)),IF(ISNUMBER(FIND(")",L118)),"20"&amp;SUBSTITUTE(SUBSTITUTE(LEFT(SUBSTITUTE(SUBSTITUTE(SUBSTITUTE(L118,LEFT(L118,SEARCH(",",L118)),""),LEFT(SUBSTITUTE(L118,LEFT(L118,SEARCH(",",L118)),""),SEARCH(",",SUBSTITUTE(L118,LEFT(L118,SEARCH(",",L118)),""))),""),LEFT(SUBSTITUTE(SUBSTITUTE(L118,LEFT(L118,SEARCH(",",L118)),""),LEFT(SUBSTITUTE(L118,LEFT(L118,SEARCH(",",L118)),""),SEARCH(",",SUBSTITUTE(L118,LEFT(L118,SEARCH(",",L118)),""))),""),SEARCH(",",SUBSTITUTE(SUBSTITUTE(L118,LEFT(L118,SEARCH(",",L118)),""),LEFT(SUBSTITUTE(L118,LEFT(L118,SEARCH(",",L118)),""),SEARCH(",",SUBSTITUTE(L118,LEFT(L118,SEARCH(",",L118)),""))),""))),""),SEARCH(")",SUBSTITUTE(SUBSTITUTE(SUBSTITUTE(L118,LEFT(L118,SEARCH(",",L118)),""),LEFT(SUBSTITUTE(L118,LEFT(L118,SEARCH(",",L118)),""),SEARCH(",",SUBSTITUTE(L118,LEFT(L118,SEARCH(",",L118)),""))),""),LEFT(SUBSTITUTE(SUBSTITUTE(L118,LEFT(L118,SEARCH(",",L118)),""),LEFT(SUBSTITUTE(L118,LEFT(L118,SEARCH(",",L118)),""),SEARCH(",",SUBSTITUTE(L118,LEFT(L118,SEARCH(",",L118)),""))),""),SEARCH(",",SUBSTITUTE(SUBSTITUTE(L118,LEFT(L118,SEARCH(",",L118)),""),LEFT(SUBSTITUTE(L118,LEFT(L118,SEARCH(",",L118)),""),SEARCH(",",SUBSTITUTE(L118,LEFT(L118,SEARCH(",",L118)),""))),""))),""))),LEFT(LEFT(SUBSTITUTE(SUBSTITUTE(SUBSTITUTE(L118,LEFT(L118,SEARCH(",",L118)),""),LEFT(SUBSTITUTE(L118,LEFT(L118,SEARCH(",",L118)),""),SEARCH(",",SUBSTITUTE(L118,LEFT(L118,SEARCH(",",L118)),""))),""),LEFT(SUBSTITUTE(SUBSTITUTE(L118,LEFT(L118,SEARCH(",",L118)),""),LEFT(SUBSTITUTE(L118,LEFT(L118,SEARCH(",",L118)),""),SEARCH(",",SUBSTITUTE(L118,LEFT(L118,SEARCH(",",L118)),""))),""),SEARCH(",",SUBSTITUTE(SUBSTITUTE(L118,LEFT(L118,SEARCH(",",L118)),""),LEFT(SUBSTITUTE(L118,LEFT(L118,SEARCH(",",L118)),""),SEARCH(",",SUBSTITUTE(L118,LEFT(L118,SEARCH(",",L118)),""))),""))),""),SEARCH(")",SUBSTITUTE(SUBSTITUTE(SUBSTITUTE(L118,LEFT(L118,SEARCH(",",L118)),""),LEFT(SUBSTITUTE(L118,LEFT(L118,SEARCH(",",L118)),""),SEARCH(",",SUBSTITUTE(L118,LEFT(L118,SEARCH(",",L118)),""))),""),LEFT(SUBSTITUTE(SUBSTITUTE(L118,LEFT(L118,SEARCH(",",L118)),""),LEFT(SUBSTITUTE(L118,LEFT(L118,SEARCH(",",L118)),""),SEARCH(",",SUBSTITUTE(L118,LEFT(L118,SEARCH(",",L118)),""))),""),SEARCH(",",SUBSTITUTE(SUBSTITUTE(L118,LEFT(L118,SEARCH(",",L118)),""),LEFT(SUBSTITUTE(L118,LEFT(L118,SEARCH(",",L118)),""),SEARCH(",",SUBSTITUTE(L118,LEFT(L118,SEARCH(",",L118)),""))),""))),""))),SEARCH("'",LEFT(SUBSTITUTE(SUBSTITUTE(SUBSTITUTE(L118,LEFT(L118,SEARCH(",",L118)),""),LEFT(SUBSTITUTE(L118,LEFT(L118,SEARCH(",",L118)),""),SEARCH(",",SUBSTITUTE(L118,LEFT(L118,SEARCH(",",L118)),""))),""),LEFT(SUBSTITUTE(SUBSTITUTE(L118,LEFT(L118,SEARCH(",",L118)),""),LEFT(SUBSTITUTE(L118,LEFT(L118,SEARCH(",",L118)),""),SEARCH(",",SUBSTITUTE(L118,LEFT(L118,SEARCH(",",L118)),""))),""),SEARCH(",",SUBSTITUTE(SUBSTITUTE(L118,LEFT(L118,SEARCH(",",L118)),""),LEFT(SUBSTITUTE(L118,LEFT(L118,SEARCH(",",L118)),""),SEARCH(",",SUBSTITUTE(L118,LEFT(L118,SEARCH(",",L118)),""))),""))),""),SEARCH(")",SUBSTITUTE(SUBSTITUTE(SUBSTITUTE(L118,LEFT(L118,SEARCH(",",L118)),""),LEFT(SUBSTITUTE(L118,LEFT(L118,SEARCH(",",L118)),""),SEARCH(",",SUBSTITUTE(L118,LEFT(L118,SEARCH(",",L118)),""))),""),LEFT(SUBSTITUTE(SUBSTITUTE(L118,LEFT(L118,SEARCH(",",L118)),""),LEFT(SUBSTITUTE(L118,LEFT(L118,SEARCH(",",L118)),""),SEARCH(",",SUBSTITUTE(L118,LEFT(L118,SEARCH(",",L118)),""))),""),SEARCH(",",SUBSTITUTE(SUBSTITUTE(L118,LEFT(L118,SEARCH(",",L118)),""),LEFT(SUBSTITUTE(L118,LEFT(L118,SEARCH(",",L118)),""),SEARCH(",",SUBSTITUTE(L118,LEFT(L118,SEARCH(",",L118)),""))),""))),""))))),""),")",""),VLOOKUP(L118,Breachs!B:D,3,FALSE))))</f>
        <v/>
      </c>
      <c r="R118" s="108" t="str">
        <f>IF(G118=5,IF(ISNUMBER(FIND(")",M118)),"20"&amp;SUBSTITUTE(SUBSTITUTE(LEFT(SUBSTITUTE(SUBSTITUTE(SUBSTITUTE(S118,LEFT(S118,SEARCH(",",S118)),""),LEFT(SUBSTITUTE(S118,LEFT(S118,SEARCH(",",S118)),""),SEARCH(",",SUBSTITUTE(S118,LEFT(S118,SEARCH(",",S118)),""))),""),LEFT(SUBSTITUTE(SUBSTITUTE(S118,LEFT(S118,SEARCH(",",S118)),""),LEFT(SUBSTITUTE(S118,LEFT(S118,SEARCH(",",S118)),""),SEARCH(",",SUBSTITUTE(S118,LEFT(S118,SEARCH(",",S118)),""))),""),SEARCH(",",SUBSTITUTE(SUBSTITUTE(S118,LEFT(S118,SEARCH(",",S118)),""),LEFT(SUBSTITUTE(S118,LEFT(S118,SEARCH(",",S118)),""),SEARCH(",",SUBSTITUTE(S118,LEFT(S118,SEARCH(",",S118)),""))),""))),""),SEARCH(")",SUBSTITUTE(SUBSTITUTE(SUBSTITUTE(S118,LEFT(S118,SEARCH(",",S118)),""),LEFT(SUBSTITUTE(S118,LEFT(S118,SEARCH(",",S118)),""),SEARCH(",",SUBSTITUTE(S118,LEFT(S118,SEARCH(",",S118)),""))),""),LEFT(SUBSTITUTE(SUBSTITUTE(S118,LEFT(S118,SEARCH(",",S118)),""),LEFT(SUBSTITUTE(S118,LEFT(S118,SEARCH(",",S118)),""),SEARCH(",",SUBSTITUTE(S118,LEFT(S118,SEARCH(",",S118)),""))),""),SEARCH(",",SUBSTITUTE(SUBSTITUTE(S118,LEFT(S118,SEARCH(",",S118)),""),LEFT(SUBSTITUTE(S118,LEFT(S118,SEARCH(",",S118)),""),SEARCH(",",SUBSTITUTE(S118,LEFT(S118,SEARCH(",",S118)),""))),""))),""))),LEFT(LEFT(SUBSTITUTE(SUBSTITUTE(SUBSTITUTE(S118,LEFT(S118,SEARCH(",",S118)),""),LEFT(SUBSTITUTE(S118,LEFT(S118,SEARCH(",",S118)),""),SEARCH(",",SUBSTITUTE(S118,LEFT(S118,SEARCH(",",S118)),""))),""),LEFT(SUBSTITUTE(SUBSTITUTE(S118,LEFT(S118,SEARCH(",",S118)),""),LEFT(SUBSTITUTE(S118,LEFT(S118,SEARCH(",",S118)),""),SEARCH(",",SUBSTITUTE(S118,LEFT(S118,SEARCH(",",S118)),""))),""),SEARCH(",",SUBSTITUTE(SUBSTITUTE(S118,LEFT(S118,SEARCH(",",S118)),""),LEFT(SUBSTITUTE(S118,LEFT(S118,SEARCH(",",S118)),""),SEARCH(",",SUBSTITUTE(S118,LEFT(S118,SEARCH(",",S118)),""))),""))),""),SEARCH(")",SUBSTITUTE(SUBSTITUTE(SUBSTITUTE(S118,LEFT(S118,SEARCH(",",S118)),""),LEFT(SUBSTITUTE(S118,LEFT(S118,SEARCH(",",S118)),""),SEARCH(",",SUBSTITUTE(S118,LEFT(S118,SEARCH(",",S118)),""))),""),LEFT(SUBSTITUTE(SUBSTITUTE(S118,LEFT(S118,SEARCH(",",S118)),""),LEFT(SUBSTITUTE(S118,LEFT(S118,SEARCH(",",S118)),""),SEARCH(",",SUBSTITUTE(S118,LEFT(S118,SEARCH(",",S118)),""))),""),SEARCH(",",SUBSTITUTE(SUBSTITUTE(S118,LEFT(S118,SEARCH(",",S118)),""),LEFT(SUBSTITUTE(S118,LEFT(S118,SEARCH(",",S118)),""),SEARCH(",",SUBSTITUTE(S118,LEFT(S118,SEARCH(",",S118)),""))),""))),""))),SEARCH("'",LEFT(SUBSTITUTE(SUBSTITUTE(SUBSTITUTE(S118,LEFT(S118,SEARCH(",",S118)),""),LEFT(SUBSTITUTE(S118,LEFT(S118,SEARCH(",",S118)),""),SEARCH(",",SUBSTITUTE(S118,LEFT(S118,SEARCH(",",S118)),""))),""),LEFT(SUBSTITUTE(SUBSTITUTE(S118,LEFT(S118,SEARCH(",",S118)),""),LEFT(SUBSTITUTE(S118,LEFT(S118,SEARCH(",",S118)),""),SEARCH(",",SUBSTITUTE(S118,LEFT(S118,SEARCH(",",S118)),""))),""),SEARCH(",",SUBSTITUTE(SUBSTITUTE(S118,LEFT(S118,SEARCH(",",S118)),""),LEFT(SUBSTITUTE(S118,LEFT(S118,SEARCH(",",S118)),""),SEARCH(",",SUBSTITUTE(S118,LEFT(S118,SEARCH(",",S118)),""))),""))),""),SEARCH(")",SUBSTITUTE(SUBSTITUTE(SUBSTITUTE(S118,LEFT(S118,SEARCH(",",S118)),""),LEFT(SUBSTITUTE(S118,LEFT(S118,SEARCH(",",S118)),""),SEARCH(",",SUBSTITUTE(S118,LEFT(S118,SEARCH(",",S118)),""))),""),LEFT(SUBSTITUTE(SUBSTITUTE(S118,LEFT(S118,SEARCH(",",S118)),""),LEFT(SUBSTITUTE(S118,LEFT(S118,SEARCH(",",S118)),""),SEARCH(",",SUBSTITUTE(S118,LEFT(S118,SEARCH(",",S118)),""))),""),SEARCH(",",SUBSTITUTE(SUBSTITUTE(S118,LEFT(S118,SEARCH(",",S118)),""),LEFT(SUBSTITUTE(S118,LEFT(S118,SEARCH(",",S118)),""),SEARCH(",",SUBSTITUTE(S118,LEFT(S118,SEARCH(",",S118)),""))),""))),""))))),""),")",""),VLOOKUP(M118,Breachs!B:D,3,FALSE)),"")</f>
        <v/>
      </c>
      <c r="S118" s="108" t="e">
        <f t="shared" si="32"/>
        <v>#VALUE!</v>
      </c>
      <c r="T118" s="108" t="str">
        <f>IF(F118="","",IF(ISNUMBER(FIND("'",I118)),VLOOKUP(SUBSTITUTE(RIGHT(LEFT(I118,SEARCH("'",I118)),5)," '",""),Breachs!P:Q,2,FALSE),VLOOKUP(I118,Breachs!B:D,2,FALSE)))</f>
        <v>Outubro</v>
      </c>
      <c r="U118" s="108" t="str">
        <f>IF(G118&lt;2,"",IF(ISNUMBER(FIND("'",J118)),VLOOKUP(SUBSTITUTE(RIGHT(LEFT(J118,SEARCH("'",J118)),5)," '",""),Breachs!P:Q,2,FALSE),VLOOKUP(J118,Breachs!B:D,2,FALSE)))</f>
        <v/>
      </c>
      <c r="V118" s="107" t="str">
        <f>IF(G118&lt;3,"",IF(ISNUMBER(FIND("'",K118)),VLOOKUP(SUBSTITUTE(RIGHT(LEFT(K118,SEARCH("'",K118)),5)," '",""),Breachs!P:Q,2,FALSE),VLOOKUP(K118,Breachs!B:D,2,FALSE)))</f>
        <v/>
      </c>
      <c r="W118" s="107" t="str">
        <f>IF(G118&lt;4,"",IF(ISNUMBER(FIND("'",L118)),VLOOKUP(SUBSTITUTE(RIGHT(LEFT(L118,SEARCH("'",L118)),5)," '",""),Breachs!P:Q,2,FALSE),VLOOKUP(L118,Breachs!B:D,2,FALSE)))</f>
        <v/>
      </c>
      <c r="X118" s="107" t="str">
        <f>IF(G118&lt;5,"",IF(ISNUMBER(FIND("'",M118)),VLOOKUP(SUBSTITUTE(RIGHT(LEFT(M118,SEARCH("'",M118)),5)," '",""),Breachs!P:Q,2,FALSE),VLOOKUP(M118,Breachs!B:D,2,FALSE)))</f>
        <v/>
      </c>
      <c r="Y118" s="34" t="str">
        <f>IFERROR(VLOOKUP(B118,BGU!A:B,2),"")</f>
        <v>GUSTAVO BARCELLOS PUGGINA</v>
      </c>
      <c r="Z118" s="34" t="str">
        <f>TEXT(IFERROR(VLOOKUP(B118,BGU!A:C,3),""),"0000-000-000-0000")</f>
        <v>0010-071-031-1100</v>
      </c>
      <c r="AA118" s="34" t="str">
        <f t="shared" si="33"/>
        <v>0010</v>
      </c>
      <c r="AB118" s="34" t="str">
        <f>IFERROR(VLOOKUP(B118,BGU!A:F,6),"")</f>
        <v>00011</v>
      </c>
      <c r="AC118" s="34" t="str">
        <f>IFERROR(VLOOKUP(B118,BGU!A:G,7),"")</f>
        <v>ANALISTA</v>
      </c>
      <c r="AD118" s="34" t="str">
        <f t="shared" si="34"/>
        <v>071</v>
      </c>
    </row>
    <row r="119" spans="1:30" ht="15" customHeight="1" x14ac:dyDescent="0.25">
      <c r="A119" s="33" t="s">
        <v>333</v>
      </c>
      <c r="B119" s="34" t="s">
        <v>275</v>
      </c>
      <c r="C119" s="33" t="s">
        <v>105</v>
      </c>
      <c r="D119" s="34"/>
      <c r="E119" s="34" t="s">
        <v>322</v>
      </c>
      <c r="F119" s="33" t="s">
        <v>3</v>
      </c>
      <c r="G119" s="31">
        <f t="shared" si="28"/>
        <v>1</v>
      </c>
      <c r="H119" s="31" t="b">
        <f t="shared" si="25"/>
        <v>0</v>
      </c>
      <c r="I119" s="105" t="str">
        <f t="shared" si="26"/>
        <v>LinkedIn</v>
      </c>
      <c r="J119" s="105" t="str">
        <f t="shared" si="35"/>
        <v/>
      </c>
      <c r="K119" s="106" t="str">
        <f t="shared" si="29"/>
        <v/>
      </c>
      <c r="L119" s="106" t="str">
        <f t="shared" si="30"/>
        <v/>
      </c>
      <c r="M119" s="105" t="str">
        <f t="shared" si="31"/>
        <v/>
      </c>
      <c r="N119" s="107">
        <f>IF(F119="","",IF(ISNUMBER(FIND(")",I119)),"20"&amp;SUBSTITUTE(RIGHT(SUBSTITUTE(LEFT(F119,SEARCH(")",F119)),LEFT(LEFT(F119,SEARCH(")",F119)),SEARCH("(",LEFT(F119,SEARCH(")",F119)))),""),3),")",""),VLOOKUP(I119,Breachs!B:D,3,FALSE)))</f>
        <v>2016</v>
      </c>
      <c r="O119" s="108" t="str">
        <f>IF(G119&lt;2,"",IF(G119&gt;2,IF(ISNUMBER(FIND(")",J119)),"20"&amp;SUBSTITUTE(SUBSTITUTE(LEFT(LEFT(SUBSTITUTE(F119,LEFT(F119,SEARCH(",",F119)),""),SEARCH(",",SUBSTITUTE(F119,LEFT(F119,SEARCH(",",F119)),""))),SEARCH(")",LEFT(SUBSTITUTE(F119,LEFT(F119,SEARCH(",",F119)),""),SEARCH(",",SUBSTITUTE(F119,LEFT(F119,SEARCH(",",F119)),""))))),LEFT(LEFT(LEFT(SUBSTITUTE(F119,LEFT(F119,SEARCH(",",F119)),""),SEARCH(",",SUBSTITUTE(F119,LEFT(F119,SEARCH(",",F119)),""))),SEARCH(")",LEFT(SUBSTITUTE(F119,LEFT(F119,SEARCH(",",F119)),""),SEARCH(",",SUBSTITUTE(F119,LEFT(F119,SEARCH(",",F119)),""))))),SEARCH("'",LEFT(LEFT(SUBSTITUTE(F119,LEFT(F119,SEARCH(",",F119)),""),SEARCH(",",SUBSTITUTE(F119,LEFT(F119,SEARCH(",",F119)),""))),SEARCH(")",LEFT(SUBSTITUTE(F119,LEFT(F119,SEARCH(",",F119)),""),SEARCH(",",SUBSTITUTE(F119,LEFT(F119,SEARCH(",",F119)),""))))))),""),")",""),VLOOKUP(J119,Breachs!B:D,3,FALSE)),IF(ISNUMBER(FIND(")",J119)),"20"&amp;SUBSTITUTE(LEFT(SUBSTITUTE(SUBSTITUTE(F119,LEFT(F119,SEARCH(",",F119)),""),LEFT(SUBSTITUTE(F119,LEFT(F119,SEARCH(",",F119)),""),SEARCH("'",SUBSTITUTE(F119,LEFT(F119,SEARCH(",",F119)),""))),""),SEARCH(")",SUBSTITUTE(SUBSTITUTE(F119,LEFT(F119,SEARCH(",",F119)),""),LEFT(SUBSTITUTE(F119,LEFT(F119,SEARCH(",",F119)),""),SEARCH("'",SUBSTITUTE(F119,LEFT(F119,SEARCH(",",F119)),""))),""))),")",""),VLOOKUP(J119,Breachs!B:D,3,FALSE))))</f>
        <v/>
      </c>
      <c r="P119" s="108" t="str">
        <f>IF(G119&lt;3,"",IF(G119&gt;3,IF(ISNUMBER(FIND(")",K119)),"20"&amp;SUBSTITUTE(SUBSTITUTE(LEFT(LEFT(SUBSTITUTE(SUBSTITUTE(F119,LEFT(F119,SEARCH(",",F119)),""),LEFT(SUBSTITUTE(F119,LEFT(F119,SEARCH(",",F119)),""),SEARCH(",",SUBSTITUTE(F119,LEFT(F119,SEARCH(",",F119)),""))),""),SEARCH(",",SUBSTITUTE(SUBSTITUTE(F119,LEFT(F119,SEARCH(",",F119)),""),LEFT(SUBSTITUTE(F119,LEFT(F119,SEARCH(",",F119)),""),SEARCH(",",SUBSTITUTE(F119,LEFT(F119,SEARCH(",",F119)),""))),""))),SEARCH(")",LEFT(SUBSTITUTE(SUBSTITUTE(F119,LEFT(F119,SEARCH(",",F119)),""),LEFT(SUBSTITUTE(F119,LEFT(F119,SEARCH(",",F119)),""),SEARCH(",",SUBSTITUTE(F119,LEFT(F119,SEARCH(",",F119)),""))),""),SEARCH(",",SUBSTITUTE(SUBSTITUTE(F119,LEFT(F119,SEARCH(",",F119)),""),LEFT(SUBSTITUTE(F119,LEFT(F119,SEARCH(",",F119)),""),SEARCH(",",SUBSTITUTE(F119,LEFT(F119,SEARCH(",",F119)),""))),""))))),LEFT(LEFT(LEFT(SUBSTITUTE(SUBSTITUTE(F119,LEFT(F119,SEARCH(",",F119)),""),LEFT(SUBSTITUTE(F119,LEFT(F119,SEARCH(",",F119)),""),SEARCH(",",SUBSTITUTE(F119,LEFT(F119,SEARCH(",",F119)),""))),""),SEARCH(",",SUBSTITUTE(SUBSTITUTE(F119,LEFT(F119,SEARCH(",",F119)),""),LEFT(SUBSTITUTE(F119,LEFT(F119,SEARCH(",",F119)),""),SEARCH(",",SUBSTITUTE(F119,LEFT(F119,SEARCH(",",F119)),""))),""))),SEARCH(")",LEFT(SUBSTITUTE(SUBSTITUTE(F119,LEFT(F119,SEARCH(",",F119)),""),LEFT(SUBSTITUTE(F119,LEFT(F119,SEARCH(",",F119)),""),SEARCH(",",SUBSTITUTE(F119,LEFT(F119,SEARCH(",",F119)),""))),""),SEARCH(",",SUBSTITUTE(SUBSTITUTE(F119,LEFT(F119,SEARCH(",",F119)),""),LEFT(SUBSTITUTE(F119,LEFT(F119,SEARCH(",",F119)),""),SEARCH(",",SUBSTITUTE(F119,LEFT(F119,SEARCH(",",F119)),""))),""))))),SEARCH("'",LEFT(LEFT(SUBSTITUTE(SUBSTITUTE(F119,LEFT(F119,SEARCH(",",F119)),""),LEFT(SUBSTITUTE(F119,LEFT(F119,SEARCH(",",F119)),""),SEARCH(",",SUBSTITUTE(F119,LEFT(F119,SEARCH(",",F119)),""))),""),SEARCH(",",SUBSTITUTE(SUBSTITUTE(F119,LEFT(F119,SEARCH(",",F119)),""),LEFT(SUBSTITUTE(F119,LEFT(F119,SEARCH(",",F119)),""),SEARCH(",",SUBSTITUTE(F119,LEFT(F119,SEARCH(",",F119)),""))),""))),SEARCH(")",LEFT(SUBSTITUTE(SUBSTITUTE(F119,LEFT(F119,SEARCH(",",F119)),""),LEFT(SUBSTITUTE(F119,LEFT(F119,SEARCH(",",F119)),""),SEARCH(",",SUBSTITUTE(F119,LEFT(F119,SEARCH(",",F119)),""))),""),SEARCH(",",SUBSTITUTE(SUBSTITUTE(F119,LEFT(F119,SEARCH(",",F119)),""),LEFT(SUBSTITUTE(F119,LEFT(F119,SEARCH(",",F119)),""),SEARCH(",",SUBSTITUTE(F119,LEFT(F119,SEARCH(",",F119)),""))),""))))))),""),")",""),VLOOKUP(K119,Breachs!B:D,3,FALSE)),IF(ISNUMBER(FIND(")",K119)),"20"&amp;SUBSTITUTE(SUBSTITUTE(LEFT(SUBSTITUTE(SUBSTITUTE(F119,LEFT(F119,SEARCH(",",F119)),""),LEFT(SUBSTITUTE(F119,LEFT(F119,SEARCH(",",F119)),""),SEARCH(",",SUBSTITUTE(F119,LEFT(F119,SEARCH(",",F119)),""))),""),SEARCH(")",SUBSTITUTE(SUBSTITUTE(F119,LEFT(F119,SEARCH(",",F119)),""),LEFT(SUBSTITUTE(F119,LEFT(F119,SEARCH(",",F119)),""),SEARCH(",",SUBSTITUTE(F119,LEFT(F119,SEARCH(",",F119)),""))),""))),LEFT(LEFT(SUBSTITUTE(SUBSTITUTE(F119,LEFT(F119,SEARCH(",",F119)),""),LEFT(SUBSTITUTE(F119,LEFT(F119,SEARCH(",",F119)),""),SEARCH(",",SUBSTITUTE(F119,LEFT(F119,SEARCH(",",F119)),""))),""),SEARCH(")",SUBSTITUTE(SUBSTITUTE(F119,LEFT(F119,SEARCH(",",F119)),""),LEFT(SUBSTITUTE(F119,LEFT(F119,SEARCH(",",F119)),""),SEARCH(",",SUBSTITUTE(F119,LEFT(F119,SEARCH(",",F119)),""))),""))),SEARCH("'",LEFT(SUBSTITUTE(SUBSTITUTE(F119,LEFT(F119,SEARCH(",",F119)),""),LEFT(SUBSTITUTE(F119,LEFT(F119,SEARCH(",",F119)),""),SEARCH(",",SUBSTITUTE(F119,LEFT(F119,SEARCH(",",F119)),""))),""),SEARCH(")",SUBSTITUTE(SUBSTITUTE(F119,LEFT(F119,SEARCH(",",F119)),""),LEFT(SUBSTITUTE(F119,LEFT(F119,SEARCH(",",F119)),""),SEARCH(",",SUBSTITUTE(F119,LEFT(F119,SEARCH(",",F119)),""))),""))))),""),")",""),VLOOKUP(K119,Breachs!B:D,3,FALSE))))</f>
        <v/>
      </c>
      <c r="Q119" s="108" t="str">
        <f>IF(G119&lt;4,"",IF(G119&gt;4,IF(ISNUMBER(FIND(")",L119)),"20"&amp;SUBSTITUTE(SUBSTITUTE(LEFT(SUBSTITUTE(SUBSTITUTE(SUBSTITUTE(L119,LEFT(L119,SEARCH(",",L119)),""),LEFT(SUBSTITUTE(L119,LEFT(L119,SEARCH(",",L119)),""),SEARCH(",",SUBSTITUTE(L119,LEFT(L119,SEARCH(",",L119)),""))),""),LEFT(SUBSTITUTE(SUBSTITUTE(L119,LEFT(L119,SEARCH(",",L119)),""),LEFT(SUBSTITUTE(L119,LEFT(L119,SEARCH(",",L119)),""),SEARCH(",",SUBSTITUTE(L119,LEFT(L119,SEARCH(",",L119)),""))),""),SEARCH(",",SUBSTITUTE(SUBSTITUTE(L119,LEFT(L119,SEARCH(",",L119)),""),LEFT(SUBSTITUTE(L119,LEFT(L119,SEARCH(",",L119)),""),SEARCH(",",SUBSTITUTE(L119,LEFT(L119,SEARCH(",",L119)),""))),""))),""),SEARCH(")",SUBSTITUTE(SUBSTITUTE(SUBSTITUTE(L119,LEFT(L119,SEARCH(",",L119)),""),LEFT(SUBSTITUTE(L119,LEFT(L119,SEARCH(",",L119)),""),SEARCH(",",SUBSTITUTE(L119,LEFT(L119,SEARCH(",",L119)),""))),""),LEFT(SUBSTITUTE(SUBSTITUTE(L119,LEFT(L119,SEARCH(",",L119)),""),LEFT(SUBSTITUTE(L119,LEFT(L119,SEARCH(",",L119)),""),SEARCH(",",SUBSTITUTE(L119,LEFT(L119,SEARCH(",",L119)),""))),""),SEARCH(",",SUBSTITUTE(SUBSTITUTE(L119,LEFT(L119,SEARCH(",",L119)),""),LEFT(SUBSTITUTE(L119,LEFT(L119,SEARCH(",",L119)),""),SEARCH(",",SUBSTITUTE(L119,LEFT(L119,SEARCH(",",L119)),""))),""))),""))),LEFT(LEFT(SUBSTITUTE(SUBSTITUTE(SUBSTITUTE(L119,LEFT(L119,SEARCH(",",L119)),""),LEFT(SUBSTITUTE(L119,LEFT(L119,SEARCH(",",L119)),""),SEARCH(",",SUBSTITUTE(L119,LEFT(L119,SEARCH(",",L119)),""))),""),LEFT(SUBSTITUTE(SUBSTITUTE(L119,LEFT(L119,SEARCH(",",L119)),""),LEFT(SUBSTITUTE(L119,LEFT(L119,SEARCH(",",L119)),""),SEARCH(",",SUBSTITUTE(L119,LEFT(L119,SEARCH(",",L119)),""))),""),SEARCH(",",SUBSTITUTE(SUBSTITUTE(L119,LEFT(L119,SEARCH(",",L119)),""),LEFT(SUBSTITUTE(L119,LEFT(L119,SEARCH(",",L119)),""),SEARCH(",",SUBSTITUTE(L119,LEFT(L119,SEARCH(",",L119)),""))),""))),""),SEARCH(")",SUBSTITUTE(SUBSTITUTE(SUBSTITUTE(L119,LEFT(L119,SEARCH(",",L119)),""),LEFT(SUBSTITUTE(L119,LEFT(L119,SEARCH(",",L119)),""),SEARCH(",",SUBSTITUTE(L119,LEFT(L119,SEARCH(",",L119)),""))),""),LEFT(SUBSTITUTE(SUBSTITUTE(L119,LEFT(L119,SEARCH(",",L119)),""),LEFT(SUBSTITUTE(L119,LEFT(L119,SEARCH(",",L119)),""),SEARCH(",",SUBSTITUTE(L119,LEFT(L119,SEARCH(",",L119)),""))),""),SEARCH(",",SUBSTITUTE(SUBSTITUTE(L119,LEFT(L119,SEARCH(",",L119)),""),LEFT(SUBSTITUTE(L119,LEFT(L119,SEARCH(",",L119)),""),SEARCH(",",SUBSTITUTE(L119,LEFT(L119,SEARCH(",",L119)),""))),""))),""))),SEARCH("'",LEFT(SUBSTITUTE(SUBSTITUTE(SUBSTITUTE(L119,LEFT(L119,SEARCH(",",L119)),""),LEFT(SUBSTITUTE(L119,LEFT(L119,SEARCH(",",L119)),""),SEARCH(",",SUBSTITUTE(L119,LEFT(L119,SEARCH(",",L119)),""))),""),LEFT(SUBSTITUTE(SUBSTITUTE(L119,LEFT(L119,SEARCH(",",L119)),""),LEFT(SUBSTITUTE(L119,LEFT(L119,SEARCH(",",L119)),""),SEARCH(",",SUBSTITUTE(L119,LEFT(L119,SEARCH(",",L119)),""))),""),SEARCH(",",SUBSTITUTE(SUBSTITUTE(L119,LEFT(L119,SEARCH(",",L119)),""),LEFT(SUBSTITUTE(L119,LEFT(L119,SEARCH(",",L119)),""),SEARCH(",",SUBSTITUTE(L119,LEFT(L119,SEARCH(",",L119)),""))),""))),""),SEARCH(")",SUBSTITUTE(SUBSTITUTE(SUBSTITUTE(L119,LEFT(L119,SEARCH(",",L119)),""),LEFT(SUBSTITUTE(L119,LEFT(L119,SEARCH(",",L119)),""),SEARCH(",",SUBSTITUTE(L119,LEFT(L119,SEARCH(",",L119)),""))),""),LEFT(SUBSTITUTE(SUBSTITUTE(L119,LEFT(L119,SEARCH(",",L119)),""),LEFT(SUBSTITUTE(L119,LEFT(L119,SEARCH(",",L119)),""),SEARCH(",",SUBSTITUTE(L119,LEFT(L119,SEARCH(",",L119)),""))),""),SEARCH(",",SUBSTITUTE(SUBSTITUTE(L119,LEFT(L119,SEARCH(",",L119)),""),LEFT(SUBSTITUTE(L119,LEFT(L119,SEARCH(",",L119)),""),SEARCH(",",SUBSTITUTE(L119,LEFT(L119,SEARCH(",",L119)),""))),""))),""))))),""),")",""),VLOOKUP(L119,Breachs!B:D,3,FALSE)),IF(ISNUMBER(FIND(")",L119)),"20"&amp;SUBSTITUTE(SUBSTITUTE(LEFT(SUBSTITUTE(SUBSTITUTE(SUBSTITUTE(L119,LEFT(L119,SEARCH(",",L119)),""),LEFT(SUBSTITUTE(L119,LEFT(L119,SEARCH(",",L119)),""),SEARCH(",",SUBSTITUTE(L119,LEFT(L119,SEARCH(",",L119)),""))),""),LEFT(SUBSTITUTE(SUBSTITUTE(L119,LEFT(L119,SEARCH(",",L119)),""),LEFT(SUBSTITUTE(L119,LEFT(L119,SEARCH(",",L119)),""),SEARCH(",",SUBSTITUTE(L119,LEFT(L119,SEARCH(",",L119)),""))),""),SEARCH(",",SUBSTITUTE(SUBSTITUTE(L119,LEFT(L119,SEARCH(",",L119)),""),LEFT(SUBSTITUTE(L119,LEFT(L119,SEARCH(",",L119)),""),SEARCH(",",SUBSTITUTE(L119,LEFT(L119,SEARCH(",",L119)),""))),""))),""),SEARCH(")",SUBSTITUTE(SUBSTITUTE(SUBSTITUTE(L119,LEFT(L119,SEARCH(",",L119)),""),LEFT(SUBSTITUTE(L119,LEFT(L119,SEARCH(",",L119)),""),SEARCH(",",SUBSTITUTE(L119,LEFT(L119,SEARCH(",",L119)),""))),""),LEFT(SUBSTITUTE(SUBSTITUTE(L119,LEFT(L119,SEARCH(",",L119)),""),LEFT(SUBSTITUTE(L119,LEFT(L119,SEARCH(",",L119)),""),SEARCH(",",SUBSTITUTE(L119,LEFT(L119,SEARCH(",",L119)),""))),""),SEARCH(",",SUBSTITUTE(SUBSTITUTE(L119,LEFT(L119,SEARCH(",",L119)),""),LEFT(SUBSTITUTE(L119,LEFT(L119,SEARCH(",",L119)),""),SEARCH(",",SUBSTITUTE(L119,LEFT(L119,SEARCH(",",L119)),""))),""))),""))),LEFT(LEFT(SUBSTITUTE(SUBSTITUTE(SUBSTITUTE(L119,LEFT(L119,SEARCH(",",L119)),""),LEFT(SUBSTITUTE(L119,LEFT(L119,SEARCH(",",L119)),""),SEARCH(",",SUBSTITUTE(L119,LEFT(L119,SEARCH(",",L119)),""))),""),LEFT(SUBSTITUTE(SUBSTITUTE(L119,LEFT(L119,SEARCH(",",L119)),""),LEFT(SUBSTITUTE(L119,LEFT(L119,SEARCH(",",L119)),""),SEARCH(",",SUBSTITUTE(L119,LEFT(L119,SEARCH(",",L119)),""))),""),SEARCH(",",SUBSTITUTE(SUBSTITUTE(L119,LEFT(L119,SEARCH(",",L119)),""),LEFT(SUBSTITUTE(L119,LEFT(L119,SEARCH(",",L119)),""),SEARCH(",",SUBSTITUTE(L119,LEFT(L119,SEARCH(",",L119)),""))),""))),""),SEARCH(")",SUBSTITUTE(SUBSTITUTE(SUBSTITUTE(L119,LEFT(L119,SEARCH(",",L119)),""),LEFT(SUBSTITUTE(L119,LEFT(L119,SEARCH(",",L119)),""),SEARCH(",",SUBSTITUTE(L119,LEFT(L119,SEARCH(",",L119)),""))),""),LEFT(SUBSTITUTE(SUBSTITUTE(L119,LEFT(L119,SEARCH(",",L119)),""),LEFT(SUBSTITUTE(L119,LEFT(L119,SEARCH(",",L119)),""),SEARCH(",",SUBSTITUTE(L119,LEFT(L119,SEARCH(",",L119)),""))),""),SEARCH(",",SUBSTITUTE(SUBSTITUTE(L119,LEFT(L119,SEARCH(",",L119)),""),LEFT(SUBSTITUTE(L119,LEFT(L119,SEARCH(",",L119)),""),SEARCH(",",SUBSTITUTE(L119,LEFT(L119,SEARCH(",",L119)),""))),""))),""))),SEARCH("'",LEFT(SUBSTITUTE(SUBSTITUTE(SUBSTITUTE(L119,LEFT(L119,SEARCH(",",L119)),""),LEFT(SUBSTITUTE(L119,LEFT(L119,SEARCH(",",L119)),""),SEARCH(",",SUBSTITUTE(L119,LEFT(L119,SEARCH(",",L119)),""))),""),LEFT(SUBSTITUTE(SUBSTITUTE(L119,LEFT(L119,SEARCH(",",L119)),""),LEFT(SUBSTITUTE(L119,LEFT(L119,SEARCH(",",L119)),""),SEARCH(",",SUBSTITUTE(L119,LEFT(L119,SEARCH(",",L119)),""))),""),SEARCH(",",SUBSTITUTE(SUBSTITUTE(L119,LEFT(L119,SEARCH(",",L119)),""),LEFT(SUBSTITUTE(L119,LEFT(L119,SEARCH(",",L119)),""),SEARCH(",",SUBSTITUTE(L119,LEFT(L119,SEARCH(",",L119)),""))),""))),""),SEARCH(")",SUBSTITUTE(SUBSTITUTE(SUBSTITUTE(L119,LEFT(L119,SEARCH(",",L119)),""),LEFT(SUBSTITUTE(L119,LEFT(L119,SEARCH(",",L119)),""),SEARCH(",",SUBSTITUTE(L119,LEFT(L119,SEARCH(",",L119)),""))),""),LEFT(SUBSTITUTE(SUBSTITUTE(L119,LEFT(L119,SEARCH(",",L119)),""),LEFT(SUBSTITUTE(L119,LEFT(L119,SEARCH(",",L119)),""),SEARCH(",",SUBSTITUTE(L119,LEFT(L119,SEARCH(",",L119)),""))),""),SEARCH(",",SUBSTITUTE(SUBSTITUTE(L119,LEFT(L119,SEARCH(",",L119)),""),LEFT(SUBSTITUTE(L119,LEFT(L119,SEARCH(",",L119)),""),SEARCH(",",SUBSTITUTE(L119,LEFT(L119,SEARCH(",",L119)),""))),""))),""))))),""),")",""),VLOOKUP(L119,Breachs!B:D,3,FALSE))))</f>
        <v/>
      </c>
      <c r="R119" s="108" t="str">
        <f>IF(G119=5,IF(ISNUMBER(FIND(")",M119)),"20"&amp;SUBSTITUTE(SUBSTITUTE(LEFT(SUBSTITUTE(SUBSTITUTE(SUBSTITUTE(S119,LEFT(S119,SEARCH(",",S119)),""),LEFT(SUBSTITUTE(S119,LEFT(S119,SEARCH(",",S119)),""),SEARCH(",",SUBSTITUTE(S119,LEFT(S119,SEARCH(",",S119)),""))),""),LEFT(SUBSTITUTE(SUBSTITUTE(S119,LEFT(S119,SEARCH(",",S119)),""),LEFT(SUBSTITUTE(S119,LEFT(S119,SEARCH(",",S119)),""),SEARCH(",",SUBSTITUTE(S119,LEFT(S119,SEARCH(",",S119)),""))),""),SEARCH(",",SUBSTITUTE(SUBSTITUTE(S119,LEFT(S119,SEARCH(",",S119)),""),LEFT(SUBSTITUTE(S119,LEFT(S119,SEARCH(",",S119)),""),SEARCH(",",SUBSTITUTE(S119,LEFT(S119,SEARCH(",",S119)),""))),""))),""),SEARCH(")",SUBSTITUTE(SUBSTITUTE(SUBSTITUTE(S119,LEFT(S119,SEARCH(",",S119)),""),LEFT(SUBSTITUTE(S119,LEFT(S119,SEARCH(",",S119)),""),SEARCH(",",SUBSTITUTE(S119,LEFT(S119,SEARCH(",",S119)),""))),""),LEFT(SUBSTITUTE(SUBSTITUTE(S119,LEFT(S119,SEARCH(",",S119)),""),LEFT(SUBSTITUTE(S119,LEFT(S119,SEARCH(",",S119)),""),SEARCH(",",SUBSTITUTE(S119,LEFT(S119,SEARCH(",",S119)),""))),""),SEARCH(",",SUBSTITUTE(SUBSTITUTE(S119,LEFT(S119,SEARCH(",",S119)),""),LEFT(SUBSTITUTE(S119,LEFT(S119,SEARCH(",",S119)),""),SEARCH(",",SUBSTITUTE(S119,LEFT(S119,SEARCH(",",S119)),""))),""))),""))),LEFT(LEFT(SUBSTITUTE(SUBSTITUTE(SUBSTITUTE(S119,LEFT(S119,SEARCH(",",S119)),""),LEFT(SUBSTITUTE(S119,LEFT(S119,SEARCH(",",S119)),""),SEARCH(",",SUBSTITUTE(S119,LEFT(S119,SEARCH(",",S119)),""))),""),LEFT(SUBSTITUTE(SUBSTITUTE(S119,LEFT(S119,SEARCH(",",S119)),""),LEFT(SUBSTITUTE(S119,LEFT(S119,SEARCH(",",S119)),""),SEARCH(",",SUBSTITUTE(S119,LEFT(S119,SEARCH(",",S119)),""))),""),SEARCH(",",SUBSTITUTE(SUBSTITUTE(S119,LEFT(S119,SEARCH(",",S119)),""),LEFT(SUBSTITUTE(S119,LEFT(S119,SEARCH(",",S119)),""),SEARCH(",",SUBSTITUTE(S119,LEFT(S119,SEARCH(",",S119)),""))),""))),""),SEARCH(")",SUBSTITUTE(SUBSTITUTE(SUBSTITUTE(S119,LEFT(S119,SEARCH(",",S119)),""),LEFT(SUBSTITUTE(S119,LEFT(S119,SEARCH(",",S119)),""),SEARCH(",",SUBSTITUTE(S119,LEFT(S119,SEARCH(",",S119)),""))),""),LEFT(SUBSTITUTE(SUBSTITUTE(S119,LEFT(S119,SEARCH(",",S119)),""),LEFT(SUBSTITUTE(S119,LEFT(S119,SEARCH(",",S119)),""),SEARCH(",",SUBSTITUTE(S119,LEFT(S119,SEARCH(",",S119)),""))),""),SEARCH(",",SUBSTITUTE(SUBSTITUTE(S119,LEFT(S119,SEARCH(",",S119)),""),LEFT(SUBSTITUTE(S119,LEFT(S119,SEARCH(",",S119)),""),SEARCH(",",SUBSTITUTE(S119,LEFT(S119,SEARCH(",",S119)),""))),""))),""))),SEARCH("'",LEFT(SUBSTITUTE(SUBSTITUTE(SUBSTITUTE(S119,LEFT(S119,SEARCH(",",S119)),""),LEFT(SUBSTITUTE(S119,LEFT(S119,SEARCH(",",S119)),""),SEARCH(",",SUBSTITUTE(S119,LEFT(S119,SEARCH(",",S119)),""))),""),LEFT(SUBSTITUTE(SUBSTITUTE(S119,LEFT(S119,SEARCH(",",S119)),""),LEFT(SUBSTITUTE(S119,LEFT(S119,SEARCH(",",S119)),""),SEARCH(",",SUBSTITUTE(S119,LEFT(S119,SEARCH(",",S119)),""))),""),SEARCH(",",SUBSTITUTE(SUBSTITUTE(S119,LEFT(S119,SEARCH(",",S119)),""),LEFT(SUBSTITUTE(S119,LEFT(S119,SEARCH(",",S119)),""),SEARCH(",",SUBSTITUTE(S119,LEFT(S119,SEARCH(",",S119)),""))),""))),""),SEARCH(")",SUBSTITUTE(SUBSTITUTE(SUBSTITUTE(S119,LEFT(S119,SEARCH(",",S119)),""),LEFT(SUBSTITUTE(S119,LEFT(S119,SEARCH(",",S119)),""),SEARCH(",",SUBSTITUTE(S119,LEFT(S119,SEARCH(",",S119)),""))),""),LEFT(SUBSTITUTE(SUBSTITUTE(S119,LEFT(S119,SEARCH(",",S119)),""),LEFT(SUBSTITUTE(S119,LEFT(S119,SEARCH(",",S119)),""),SEARCH(",",SUBSTITUTE(S119,LEFT(S119,SEARCH(",",S119)),""))),""),SEARCH(",",SUBSTITUTE(SUBSTITUTE(S119,LEFT(S119,SEARCH(",",S119)),""),LEFT(SUBSTITUTE(S119,LEFT(S119,SEARCH(",",S119)),""),SEARCH(",",SUBSTITUTE(S119,LEFT(S119,SEARCH(",",S119)),""))),""))),""))))),""),")",""),VLOOKUP(M119,Breachs!B:D,3,FALSE)),"")</f>
        <v/>
      </c>
      <c r="S119" s="108" t="e">
        <f t="shared" si="32"/>
        <v>#VALUE!</v>
      </c>
      <c r="T119" s="108" t="str">
        <f>IF(F119="","",IF(ISNUMBER(FIND("'",I119)),VLOOKUP(SUBSTITUTE(RIGHT(LEFT(I119,SEARCH("'",I119)),5)," '",""),Breachs!P:Q,2,FALSE),VLOOKUP(I119,Breachs!B:D,2,FALSE)))</f>
        <v>Maio</v>
      </c>
      <c r="U119" s="108" t="str">
        <f>IF(G119&lt;2,"",IF(ISNUMBER(FIND("'",J119)),VLOOKUP(SUBSTITUTE(RIGHT(LEFT(J119,SEARCH("'",J119)),5)," '",""),Breachs!P:Q,2,FALSE),VLOOKUP(J119,Breachs!B:D,2,FALSE)))</f>
        <v/>
      </c>
      <c r="V119" s="107" t="str">
        <f>IF(G119&lt;3,"",IF(ISNUMBER(FIND("'",K119)),VLOOKUP(SUBSTITUTE(RIGHT(LEFT(K119,SEARCH("'",K119)),5)," '",""),Breachs!P:Q,2,FALSE),VLOOKUP(K119,Breachs!B:D,2,FALSE)))</f>
        <v/>
      </c>
      <c r="W119" s="107" t="str">
        <f>IF(G119&lt;4,"",IF(ISNUMBER(FIND("'",L119)),VLOOKUP(SUBSTITUTE(RIGHT(LEFT(L119,SEARCH("'",L119)),5)," '",""),Breachs!P:Q,2,FALSE),VLOOKUP(L119,Breachs!B:D,2,FALSE)))</f>
        <v/>
      </c>
      <c r="X119" s="107" t="str">
        <f>IF(G119&lt;5,"",IF(ISNUMBER(FIND("'",M119)),VLOOKUP(SUBSTITUTE(RIGHT(LEFT(M119,SEARCH("'",M119)),5)," '",""),Breachs!P:Q,2,FALSE),VLOOKUP(M119,Breachs!B:D,2,FALSE)))</f>
        <v/>
      </c>
      <c r="Y119" s="34" t="str">
        <f>IFERROR(VLOOKUP(B119,BGU!A:B,2),"")</f>
        <v>MARCELO MENDES DE SOUZA</v>
      </c>
      <c r="Z119" s="34" t="str">
        <f>TEXT(IFERROR(VLOOKUP(B119,BGU!A:C,3),""),"0000-000-000-0000")</f>
        <v>0437-000-000-0000</v>
      </c>
      <c r="AA119" s="34" t="str">
        <f t="shared" si="33"/>
        <v>0437</v>
      </c>
      <c r="AB119" s="34" t="str">
        <f>IFERROR(VLOOKUP(B119,BGU!A:F,6),"")</f>
        <v>00460</v>
      </c>
      <c r="AC119" s="34" t="str">
        <f>IFERROR(VLOOKUP(B119,BGU!A:G,7),"")</f>
        <v>GERENTE ADJUNTO</v>
      </c>
      <c r="AD119" s="34" t="str">
        <f t="shared" si="34"/>
        <v>000</v>
      </c>
    </row>
    <row r="120" spans="1:30" ht="15" customHeight="1" x14ac:dyDescent="0.25">
      <c r="A120" s="33" t="s">
        <v>333</v>
      </c>
      <c r="B120" s="34" t="s">
        <v>310</v>
      </c>
      <c r="C120" s="33" t="s">
        <v>151</v>
      </c>
      <c r="D120" s="34"/>
      <c r="E120" s="34" t="s">
        <v>322</v>
      </c>
      <c r="F120" s="33" t="s">
        <v>6</v>
      </c>
      <c r="G120" s="31">
        <f t="shared" si="28"/>
        <v>1</v>
      </c>
      <c r="H120" s="31" t="b">
        <f t="shared" si="25"/>
        <v>0</v>
      </c>
      <c r="I120" s="105" t="str">
        <f t="shared" si="26"/>
        <v>Modern Business Solutions</v>
      </c>
      <c r="J120" s="105" t="str">
        <f t="shared" si="35"/>
        <v/>
      </c>
      <c r="K120" s="106" t="str">
        <f t="shared" si="29"/>
        <v/>
      </c>
      <c r="L120" s="106" t="str">
        <f t="shared" si="30"/>
        <v/>
      </c>
      <c r="M120" s="105" t="str">
        <f t="shared" si="31"/>
        <v/>
      </c>
      <c r="N120" s="107">
        <f>IF(F120="","",IF(ISNUMBER(FIND(")",I120)),"20"&amp;SUBSTITUTE(RIGHT(SUBSTITUTE(LEFT(F120,SEARCH(")",F120)),LEFT(LEFT(F120,SEARCH(")",F120)),SEARCH("(",LEFT(F120,SEARCH(")",F120)))),""),3),")",""),VLOOKUP(I120,Breachs!B:D,3,FALSE)))</f>
        <v>2016</v>
      </c>
      <c r="O120" s="108" t="str">
        <f>IF(G120&lt;2,"",IF(G120&gt;2,IF(ISNUMBER(FIND(")",J120)),"20"&amp;SUBSTITUTE(SUBSTITUTE(LEFT(LEFT(SUBSTITUTE(F120,LEFT(F120,SEARCH(",",F120)),""),SEARCH(",",SUBSTITUTE(F120,LEFT(F120,SEARCH(",",F120)),""))),SEARCH(")",LEFT(SUBSTITUTE(F120,LEFT(F120,SEARCH(",",F120)),""),SEARCH(",",SUBSTITUTE(F120,LEFT(F120,SEARCH(",",F120)),""))))),LEFT(LEFT(LEFT(SUBSTITUTE(F120,LEFT(F120,SEARCH(",",F120)),""),SEARCH(",",SUBSTITUTE(F120,LEFT(F120,SEARCH(",",F120)),""))),SEARCH(")",LEFT(SUBSTITUTE(F120,LEFT(F120,SEARCH(",",F120)),""),SEARCH(",",SUBSTITUTE(F120,LEFT(F120,SEARCH(",",F120)),""))))),SEARCH("'",LEFT(LEFT(SUBSTITUTE(F120,LEFT(F120,SEARCH(",",F120)),""),SEARCH(",",SUBSTITUTE(F120,LEFT(F120,SEARCH(",",F120)),""))),SEARCH(")",LEFT(SUBSTITUTE(F120,LEFT(F120,SEARCH(",",F120)),""),SEARCH(",",SUBSTITUTE(F120,LEFT(F120,SEARCH(",",F120)),""))))))),""),")",""),VLOOKUP(J120,Breachs!B:D,3,FALSE)),IF(ISNUMBER(FIND(")",J120)),"20"&amp;SUBSTITUTE(LEFT(SUBSTITUTE(SUBSTITUTE(F120,LEFT(F120,SEARCH(",",F120)),""),LEFT(SUBSTITUTE(F120,LEFT(F120,SEARCH(",",F120)),""),SEARCH("'",SUBSTITUTE(F120,LEFT(F120,SEARCH(",",F120)),""))),""),SEARCH(")",SUBSTITUTE(SUBSTITUTE(F120,LEFT(F120,SEARCH(",",F120)),""),LEFT(SUBSTITUTE(F120,LEFT(F120,SEARCH(",",F120)),""),SEARCH("'",SUBSTITUTE(F120,LEFT(F120,SEARCH(",",F120)),""))),""))),")",""),VLOOKUP(J120,Breachs!B:D,3,FALSE))))</f>
        <v/>
      </c>
      <c r="P120" s="108" t="str">
        <f>IF(G120&lt;3,"",IF(G120&gt;3,IF(ISNUMBER(FIND(")",K120)),"20"&amp;SUBSTITUTE(SUBSTITUTE(LEFT(LEFT(SUBSTITUTE(SUBSTITUTE(F120,LEFT(F120,SEARCH(",",F120)),""),LEFT(SUBSTITUTE(F120,LEFT(F120,SEARCH(",",F120)),""),SEARCH(",",SUBSTITUTE(F120,LEFT(F120,SEARCH(",",F120)),""))),""),SEARCH(",",SUBSTITUTE(SUBSTITUTE(F120,LEFT(F120,SEARCH(",",F120)),""),LEFT(SUBSTITUTE(F120,LEFT(F120,SEARCH(",",F120)),""),SEARCH(",",SUBSTITUTE(F120,LEFT(F120,SEARCH(",",F120)),""))),""))),SEARCH(")",LEFT(SUBSTITUTE(SUBSTITUTE(F120,LEFT(F120,SEARCH(",",F120)),""),LEFT(SUBSTITUTE(F120,LEFT(F120,SEARCH(",",F120)),""),SEARCH(",",SUBSTITUTE(F120,LEFT(F120,SEARCH(",",F120)),""))),""),SEARCH(",",SUBSTITUTE(SUBSTITUTE(F120,LEFT(F120,SEARCH(",",F120)),""),LEFT(SUBSTITUTE(F120,LEFT(F120,SEARCH(",",F120)),""),SEARCH(",",SUBSTITUTE(F120,LEFT(F120,SEARCH(",",F120)),""))),""))))),LEFT(LEFT(LEFT(SUBSTITUTE(SUBSTITUTE(F120,LEFT(F120,SEARCH(",",F120)),""),LEFT(SUBSTITUTE(F120,LEFT(F120,SEARCH(",",F120)),""),SEARCH(",",SUBSTITUTE(F120,LEFT(F120,SEARCH(",",F120)),""))),""),SEARCH(",",SUBSTITUTE(SUBSTITUTE(F120,LEFT(F120,SEARCH(",",F120)),""),LEFT(SUBSTITUTE(F120,LEFT(F120,SEARCH(",",F120)),""),SEARCH(",",SUBSTITUTE(F120,LEFT(F120,SEARCH(",",F120)),""))),""))),SEARCH(")",LEFT(SUBSTITUTE(SUBSTITUTE(F120,LEFT(F120,SEARCH(",",F120)),""),LEFT(SUBSTITUTE(F120,LEFT(F120,SEARCH(",",F120)),""),SEARCH(",",SUBSTITUTE(F120,LEFT(F120,SEARCH(",",F120)),""))),""),SEARCH(",",SUBSTITUTE(SUBSTITUTE(F120,LEFT(F120,SEARCH(",",F120)),""),LEFT(SUBSTITUTE(F120,LEFT(F120,SEARCH(",",F120)),""),SEARCH(",",SUBSTITUTE(F120,LEFT(F120,SEARCH(",",F120)),""))),""))))),SEARCH("'",LEFT(LEFT(SUBSTITUTE(SUBSTITUTE(F120,LEFT(F120,SEARCH(",",F120)),""),LEFT(SUBSTITUTE(F120,LEFT(F120,SEARCH(",",F120)),""),SEARCH(",",SUBSTITUTE(F120,LEFT(F120,SEARCH(",",F120)),""))),""),SEARCH(",",SUBSTITUTE(SUBSTITUTE(F120,LEFT(F120,SEARCH(",",F120)),""),LEFT(SUBSTITUTE(F120,LEFT(F120,SEARCH(",",F120)),""),SEARCH(",",SUBSTITUTE(F120,LEFT(F120,SEARCH(",",F120)),""))),""))),SEARCH(")",LEFT(SUBSTITUTE(SUBSTITUTE(F120,LEFT(F120,SEARCH(",",F120)),""),LEFT(SUBSTITUTE(F120,LEFT(F120,SEARCH(",",F120)),""),SEARCH(",",SUBSTITUTE(F120,LEFT(F120,SEARCH(",",F120)),""))),""),SEARCH(",",SUBSTITUTE(SUBSTITUTE(F120,LEFT(F120,SEARCH(",",F120)),""),LEFT(SUBSTITUTE(F120,LEFT(F120,SEARCH(",",F120)),""),SEARCH(",",SUBSTITUTE(F120,LEFT(F120,SEARCH(",",F120)),""))),""))))))),""),")",""),VLOOKUP(K120,Breachs!B:D,3,FALSE)),IF(ISNUMBER(FIND(")",K120)),"20"&amp;SUBSTITUTE(SUBSTITUTE(LEFT(SUBSTITUTE(SUBSTITUTE(F120,LEFT(F120,SEARCH(",",F120)),""),LEFT(SUBSTITUTE(F120,LEFT(F120,SEARCH(",",F120)),""),SEARCH(",",SUBSTITUTE(F120,LEFT(F120,SEARCH(",",F120)),""))),""),SEARCH(")",SUBSTITUTE(SUBSTITUTE(F120,LEFT(F120,SEARCH(",",F120)),""),LEFT(SUBSTITUTE(F120,LEFT(F120,SEARCH(",",F120)),""),SEARCH(",",SUBSTITUTE(F120,LEFT(F120,SEARCH(",",F120)),""))),""))),LEFT(LEFT(SUBSTITUTE(SUBSTITUTE(F120,LEFT(F120,SEARCH(",",F120)),""),LEFT(SUBSTITUTE(F120,LEFT(F120,SEARCH(",",F120)),""),SEARCH(",",SUBSTITUTE(F120,LEFT(F120,SEARCH(",",F120)),""))),""),SEARCH(")",SUBSTITUTE(SUBSTITUTE(F120,LEFT(F120,SEARCH(",",F120)),""),LEFT(SUBSTITUTE(F120,LEFT(F120,SEARCH(",",F120)),""),SEARCH(",",SUBSTITUTE(F120,LEFT(F120,SEARCH(",",F120)),""))),""))),SEARCH("'",LEFT(SUBSTITUTE(SUBSTITUTE(F120,LEFT(F120,SEARCH(",",F120)),""),LEFT(SUBSTITUTE(F120,LEFT(F120,SEARCH(",",F120)),""),SEARCH(",",SUBSTITUTE(F120,LEFT(F120,SEARCH(",",F120)),""))),""),SEARCH(")",SUBSTITUTE(SUBSTITUTE(F120,LEFT(F120,SEARCH(",",F120)),""),LEFT(SUBSTITUTE(F120,LEFT(F120,SEARCH(",",F120)),""),SEARCH(",",SUBSTITUTE(F120,LEFT(F120,SEARCH(",",F120)),""))),""))))),""),")",""),VLOOKUP(K120,Breachs!B:D,3,FALSE))))</f>
        <v/>
      </c>
      <c r="Q120" s="108" t="str">
        <f>IF(G120&lt;4,"",IF(G120&gt;4,IF(ISNUMBER(FIND(")",L120)),"20"&amp;SUBSTITUTE(SUBSTITUTE(LEFT(SUBSTITUTE(SUBSTITUTE(SUBSTITUTE(L120,LEFT(L120,SEARCH(",",L120)),""),LEFT(SUBSTITUTE(L120,LEFT(L120,SEARCH(",",L120)),""),SEARCH(",",SUBSTITUTE(L120,LEFT(L120,SEARCH(",",L120)),""))),""),LEFT(SUBSTITUTE(SUBSTITUTE(L120,LEFT(L120,SEARCH(",",L120)),""),LEFT(SUBSTITUTE(L120,LEFT(L120,SEARCH(",",L120)),""),SEARCH(",",SUBSTITUTE(L120,LEFT(L120,SEARCH(",",L120)),""))),""),SEARCH(",",SUBSTITUTE(SUBSTITUTE(L120,LEFT(L120,SEARCH(",",L120)),""),LEFT(SUBSTITUTE(L120,LEFT(L120,SEARCH(",",L120)),""),SEARCH(",",SUBSTITUTE(L120,LEFT(L120,SEARCH(",",L120)),""))),""))),""),SEARCH(")",SUBSTITUTE(SUBSTITUTE(SUBSTITUTE(L120,LEFT(L120,SEARCH(",",L120)),""),LEFT(SUBSTITUTE(L120,LEFT(L120,SEARCH(",",L120)),""),SEARCH(",",SUBSTITUTE(L120,LEFT(L120,SEARCH(",",L120)),""))),""),LEFT(SUBSTITUTE(SUBSTITUTE(L120,LEFT(L120,SEARCH(",",L120)),""),LEFT(SUBSTITUTE(L120,LEFT(L120,SEARCH(",",L120)),""),SEARCH(",",SUBSTITUTE(L120,LEFT(L120,SEARCH(",",L120)),""))),""),SEARCH(",",SUBSTITUTE(SUBSTITUTE(L120,LEFT(L120,SEARCH(",",L120)),""),LEFT(SUBSTITUTE(L120,LEFT(L120,SEARCH(",",L120)),""),SEARCH(",",SUBSTITUTE(L120,LEFT(L120,SEARCH(",",L120)),""))),""))),""))),LEFT(LEFT(SUBSTITUTE(SUBSTITUTE(SUBSTITUTE(L120,LEFT(L120,SEARCH(",",L120)),""),LEFT(SUBSTITUTE(L120,LEFT(L120,SEARCH(",",L120)),""),SEARCH(",",SUBSTITUTE(L120,LEFT(L120,SEARCH(",",L120)),""))),""),LEFT(SUBSTITUTE(SUBSTITUTE(L120,LEFT(L120,SEARCH(",",L120)),""),LEFT(SUBSTITUTE(L120,LEFT(L120,SEARCH(",",L120)),""),SEARCH(",",SUBSTITUTE(L120,LEFT(L120,SEARCH(",",L120)),""))),""),SEARCH(",",SUBSTITUTE(SUBSTITUTE(L120,LEFT(L120,SEARCH(",",L120)),""),LEFT(SUBSTITUTE(L120,LEFT(L120,SEARCH(",",L120)),""),SEARCH(",",SUBSTITUTE(L120,LEFT(L120,SEARCH(",",L120)),""))),""))),""),SEARCH(")",SUBSTITUTE(SUBSTITUTE(SUBSTITUTE(L120,LEFT(L120,SEARCH(",",L120)),""),LEFT(SUBSTITUTE(L120,LEFT(L120,SEARCH(",",L120)),""),SEARCH(",",SUBSTITUTE(L120,LEFT(L120,SEARCH(",",L120)),""))),""),LEFT(SUBSTITUTE(SUBSTITUTE(L120,LEFT(L120,SEARCH(",",L120)),""),LEFT(SUBSTITUTE(L120,LEFT(L120,SEARCH(",",L120)),""),SEARCH(",",SUBSTITUTE(L120,LEFT(L120,SEARCH(",",L120)),""))),""),SEARCH(",",SUBSTITUTE(SUBSTITUTE(L120,LEFT(L120,SEARCH(",",L120)),""),LEFT(SUBSTITUTE(L120,LEFT(L120,SEARCH(",",L120)),""),SEARCH(",",SUBSTITUTE(L120,LEFT(L120,SEARCH(",",L120)),""))),""))),""))),SEARCH("'",LEFT(SUBSTITUTE(SUBSTITUTE(SUBSTITUTE(L120,LEFT(L120,SEARCH(",",L120)),""),LEFT(SUBSTITUTE(L120,LEFT(L120,SEARCH(",",L120)),""),SEARCH(",",SUBSTITUTE(L120,LEFT(L120,SEARCH(",",L120)),""))),""),LEFT(SUBSTITUTE(SUBSTITUTE(L120,LEFT(L120,SEARCH(",",L120)),""),LEFT(SUBSTITUTE(L120,LEFT(L120,SEARCH(",",L120)),""),SEARCH(",",SUBSTITUTE(L120,LEFT(L120,SEARCH(",",L120)),""))),""),SEARCH(",",SUBSTITUTE(SUBSTITUTE(L120,LEFT(L120,SEARCH(",",L120)),""),LEFT(SUBSTITUTE(L120,LEFT(L120,SEARCH(",",L120)),""),SEARCH(",",SUBSTITUTE(L120,LEFT(L120,SEARCH(",",L120)),""))),""))),""),SEARCH(")",SUBSTITUTE(SUBSTITUTE(SUBSTITUTE(L120,LEFT(L120,SEARCH(",",L120)),""),LEFT(SUBSTITUTE(L120,LEFT(L120,SEARCH(",",L120)),""),SEARCH(",",SUBSTITUTE(L120,LEFT(L120,SEARCH(",",L120)),""))),""),LEFT(SUBSTITUTE(SUBSTITUTE(L120,LEFT(L120,SEARCH(",",L120)),""),LEFT(SUBSTITUTE(L120,LEFT(L120,SEARCH(",",L120)),""),SEARCH(",",SUBSTITUTE(L120,LEFT(L120,SEARCH(",",L120)),""))),""),SEARCH(",",SUBSTITUTE(SUBSTITUTE(L120,LEFT(L120,SEARCH(",",L120)),""),LEFT(SUBSTITUTE(L120,LEFT(L120,SEARCH(",",L120)),""),SEARCH(",",SUBSTITUTE(L120,LEFT(L120,SEARCH(",",L120)),""))),""))),""))))),""),")",""),VLOOKUP(L120,Breachs!B:D,3,FALSE)),IF(ISNUMBER(FIND(")",L120)),"20"&amp;SUBSTITUTE(SUBSTITUTE(LEFT(SUBSTITUTE(SUBSTITUTE(SUBSTITUTE(L120,LEFT(L120,SEARCH(",",L120)),""),LEFT(SUBSTITUTE(L120,LEFT(L120,SEARCH(",",L120)),""),SEARCH(",",SUBSTITUTE(L120,LEFT(L120,SEARCH(",",L120)),""))),""),LEFT(SUBSTITUTE(SUBSTITUTE(L120,LEFT(L120,SEARCH(",",L120)),""),LEFT(SUBSTITUTE(L120,LEFT(L120,SEARCH(",",L120)),""),SEARCH(",",SUBSTITUTE(L120,LEFT(L120,SEARCH(",",L120)),""))),""),SEARCH(",",SUBSTITUTE(SUBSTITUTE(L120,LEFT(L120,SEARCH(",",L120)),""),LEFT(SUBSTITUTE(L120,LEFT(L120,SEARCH(",",L120)),""),SEARCH(",",SUBSTITUTE(L120,LEFT(L120,SEARCH(",",L120)),""))),""))),""),SEARCH(")",SUBSTITUTE(SUBSTITUTE(SUBSTITUTE(L120,LEFT(L120,SEARCH(",",L120)),""),LEFT(SUBSTITUTE(L120,LEFT(L120,SEARCH(",",L120)),""),SEARCH(",",SUBSTITUTE(L120,LEFT(L120,SEARCH(",",L120)),""))),""),LEFT(SUBSTITUTE(SUBSTITUTE(L120,LEFT(L120,SEARCH(",",L120)),""),LEFT(SUBSTITUTE(L120,LEFT(L120,SEARCH(",",L120)),""),SEARCH(",",SUBSTITUTE(L120,LEFT(L120,SEARCH(",",L120)),""))),""),SEARCH(",",SUBSTITUTE(SUBSTITUTE(L120,LEFT(L120,SEARCH(",",L120)),""),LEFT(SUBSTITUTE(L120,LEFT(L120,SEARCH(",",L120)),""),SEARCH(",",SUBSTITUTE(L120,LEFT(L120,SEARCH(",",L120)),""))),""))),""))),LEFT(LEFT(SUBSTITUTE(SUBSTITUTE(SUBSTITUTE(L120,LEFT(L120,SEARCH(",",L120)),""),LEFT(SUBSTITUTE(L120,LEFT(L120,SEARCH(",",L120)),""),SEARCH(",",SUBSTITUTE(L120,LEFT(L120,SEARCH(",",L120)),""))),""),LEFT(SUBSTITUTE(SUBSTITUTE(L120,LEFT(L120,SEARCH(",",L120)),""),LEFT(SUBSTITUTE(L120,LEFT(L120,SEARCH(",",L120)),""),SEARCH(",",SUBSTITUTE(L120,LEFT(L120,SEARCH(",",L120)),""))),""),SEARCH(",",SUBSTITUTE(SUBSTITUTE(L120,LEFT(L120,SEARCH(",",L120)),""),LEFT(SUBSTITUTE(L120,LEFT(L120,SEARCH(",",L120)),""),SEARCH(",",SUBSTITUTE(L120,LEFT(L120,SEARCH(",",L120)),""))),""))),""),SEARCH(")",SUBSTITUTE(SUBSTITUTE(SUBSTITUTE(L120,LEFT(L120,SEARCH(",",L120)),""),LEFT(SUBSTITUTE(L120,LEFT(L120,SEARCH(",",L120)),""),SEARCH(",",SUBSTITUTE(L120,LEFT(L120,SEARCH(",",L120)),""))),""),LEFT(SUBSTITUTE(SUBSTITUTE(L120,LEFT(L120,SEARCH(",",L120)),""),LEFT(SUBSTITUTE(L120,LEFT(L120,SEARCH(",",L120)),""),SEARCH(",",SUBSTITUTE(L120,LEFT(L120,SEARCH(",",L120)),""))),""),SEARCH(",",SUBSTITUTE(SUBSTITUTE(L120,LEFT(L120,SEARCH(",",L120)),""),LEFT(SUBSTITUTE(L120,LEFT(L120,SEARCH(",",L120)),""),SEARCH(",",SUBSTITUTE(L120,LEFT(L120,SEARCH(",",L120)),""))),""))),""))),SEARCH("'",LEFT(SUBSTITUTE(SUBSTITUTE(SUBSTITUTE(L120,LEFT(L120,SEARCH(",",L120)),""),LEFT(SUBSTITUTE(L120,LEFT(L120,SEARCH(",",L120)),""),SEARCH(",",SUBSTITUTE(L120,LEFT(L120,SEARCH(",",L120)),""))),""),LEFT(SUBSTITUTE(SUBSTITUTE(L120,LEFT(L120,SEARCH(",",L120)),""),LEFT(SUBSTITUTE(L120,LEFT(L120,SEARCH(",",L120)),""),SEARCH(",",SUBSTITUTE(L120,LEFT(L120,SEARCH(",",L120)),""))),""),SEARCH(",",SUBSTITUTE(SUBSTITUTE(L120,LEFT(L120,SEARCH(",",L120)),""),LEFT(SUBSTITUTE(L120,LEFT(L120,SEARCH(",",L120)),""),SEARCH(",",SUBSTITUTE(L120,LEFT(L120,SEARCH(",",L120)),""))),""))),""),SEARCH(")",SUBSTITUTE(SUBSTITUTE(SUBSTITUTE(L120,LEFT(L120,SEARCH(",",L120)),""),LEFT(SUBSTITUTE(L120,LEFT(L120,SEARCH(",",L120)),""),SEARCH(",",SUBSTITUTE(L120,LEFT(L120,SEARCH(",",L120)),""))),""),LEFT(SUBSTITUTE(SUBSTITUTE(L120,LEFT(L120,SEARCH(",",L120)),""),LEFT(SUBSTITUTE(L120,LEFT(L120,SEARCH(",",L120)),""),SEARCH(",",SUBSTITUTE(L120,LEFT(L120,SEARCH(",",L120)),""))),""),SEARCH(",",SUBSTITUTE(SUBSTITUTE(L120,LEFT(L120,SEARCH(",",L120)),""),LEFT(SUBSTITUTE(L120,LEFT(L120,SEARCH(",",L120)),""),SEARCH(",",SUBSTITUTE(L120,LEFT(L120,SEARCH(",",L120)),""))),""))),""))))),""),")",""),VLOOKUP(L120,Breachs!B:D,3,FALSE))))</f>
        <v/>
      </c>
      <c r="R120" s="108" t="str">
        <f>IF(G120=5,IF(ISNUMBER(FIND(")",M120)),"20"&amp;SUBSTITUTE(SUBSTITUTE(LEFT(SUBSTITUTE(SUBSTITUTE(SUBSTITUTE(S120,LEFT(S120,SEARCH(",",S120)),""),LEFT(SUBSTITUTE(S120,LEFT(S120,SEARCH(",",S120)),""),SEARCH(",",SUBSTITUTE(S120,LEFT(S120,SEARCH(",",S120)),""))),""),LEFT(SUBSTITUTE(SUBSTITUTE(S120,LEFT(S120,SEARCH(",",S120)),""),LEFT(SUBSTITUTE(S120,LEFT(S120,SEARCH(",",S120)),""),SEARCH(",",SUBSTITUTE(S120,LEFT(S120,SEARCH(",",S120)),""))),""),SEARCH(",",SUBSTITUTE(SUBSTITUTE(S120,LEFT(S120,SEARCH(",",S120)),""),LEFT(SUBSTITUTE(S120,LEFT(S120,SEARCH(",",S120)),""),SEARCH(",",SUBSTITUTE(S120,LEFT(S120,SEARCH(",",S120)),""))),""))),""),SEARCH(")",SUBSTITUTE(SUBSTITUTE(SUBSTITUTE(S120,LEFT(S120,SEARCH(",",S120)),""),LEFT(SUBSTITUTE(S120,LEFT(S120,SEARCH(",",S120)),""),SEARCH(",",SUBSTITUTE(S120,LEFT(S120,SEARCH(",",S120)),""))),""),LEFT(SUBSTITUTE(SUBSTITUTE(S120,LEFT(S120,SEARCH(",",S120)),""),LEFT(SUBSTITUTE(S120,LEFT(S120,SEARCH(",",S120)),""),SEARCH(",",SUBSTITUTE(S120,LEFT(S120,SEARCH(",",S120)),""))),""),SEARCH(",",SUBSTITUTE(SUBSTITUTE(S120,LEFT(S120,SEARCH(",",S120)),""),LEFT(SUBSTITUTE(S120,LEFT(S120,SEARCH(",",S120)),""),SEARCH(",",SUBSTITUTE(S120,LEFT(S120,SEARCH(",",S120)),""))),""))),""))),LEFT(LEFT(SUBSTITUTE(SUBSTITUTE(SUBSTITUTE(S120,LEFT(S120,SEARCH(",",S120)),""),LEFT(SUBSTITUTE(S120,LEFT(S120,SEARCH(",",S120)),""),SEARCH(",",SUBSTITUTE(S120,LEFT(S120,SEARCH(",",S120)),""))),""),LEFT(SUBSTITUTE(SUBSTITUTE(S120,LEFT(S120,SEARCH(",",S120)),""),LEFT(SUBSTITUTE(S120,LEFT(S120,SEARCH(",",S120)),""),SEARCH(",",SUBSTITUTE(S120,LEFT(S120,SEARCH(",",S120)),""))),""),SEARCH(",",SUBSTITUTE(SUBSTITUTE(S120,LEFT(S120,SEARCH(",",S120)),""),LEFT(SUBSTITUTE(S120,LEFT(S120,SEARCH(",",S120)),""),SEARCH(",",SUBSTITUTE(S120,LEFT(S120,SEARCH(",",S120)),""))),""))),""),SEARCH(")",SUBSTITUTE(SUBSTITUTE(SUBSTITUTE(S120,LEFT(S120,SEARCH(",",S120)),""),LEFT(SUBSTITUTE(S120,LEFT(S120,SEARCH(",",S120)),""),SEARCH(",",SUBSTITUTE(S120,LEFT(S120,SEARCH(",",S120)),""))),""),LEFT(SUBSTITUTE(SUBSTITUTE(S120,LEFT(S120,SEARCH(",",S120)),""),LEFT(SUBSTITUTE(S120,LEFT(S120,SEARCH(",",S120)),""),SEARCH(",",SUBSTITUTE(S120,LEFT(S120,SEARCH(",",S120)),""))),""),SEARCH(",",SUBSTITUTE(SUBSTITUTE(S120,LEFT(S120,SEARCH(",",S120)),""),LEFT(SUBSTITUTE(S120,LEFT(S120,SEARCH(",",S120)),""),SEARCH(",",SUBSTITUTE(S120,LEFT(S120,SEARCH(",",S120)),""))),""))),""))),SEARCH("'",LEFT(SUBSTITUTE(SUBSTITUTE(SUBSTITUTE(S120,LEFT(S120,SEARCH(",",S120)),""),LEFT(SUBSTITUTE(S120,LEFT(S120,SEARCH(",",S120)),""),SEARCH(",",SUBSTITUTE(S120,LEFT(S120,SEARCH(",",S120)),""))),""),LEFT(SUBSTITUTE(SUBSTITUTE(S120,LEFT(S120,SEARCH(",",S120)),""),LEFT(SUBSTITUTE(S120,LEFT(S120,SEARCH(",",S120)),""),SEARCH(",",SUBSTITUTE(S120,LEFT(S120,SEARCH(",",S120)),""))),""),SEARCH(",",SUBSTITUTE(SUBSTITUTE(S120,LEFT(S120,SEARCH(",",S120)),""),LEFT(SUBSTITUTE(S120,LEFT(S120,SEARCH(",",S120)),""),SEARCH(",",SUBSTITUTE(S120,LEFT(S120,SEARCH(",",S120)),""))),""))),""),SEARCH(")",SUBSTITUTE(SUBSTITUTE(SUBSTITUTE(S120,LEFT(S120,SEARCH(",",S120)),""),LEFT(SUBSTITUTE(S120,LEFT(S120,SEARCH(",",S120)),""),SEARCH(",",SUBSTITUTE(S120,LEFT(S120,SEARCH(",",S120)),""))),""),LEFT(SUBSTITUTE(SUBSTITUTE(S120,LEFT(S120,SEARCH(",",S120)),""),LEFT(SUBSTITUTE(S120,LEFT(S120,SEARCH(",",S120)),""),SEARCH(",",SUBSTITUTE(S120,LEFT(S120,SEARCH(",",S120)),""))),""),SEARCH(",",SUBSTITUTE(SUBSTITUTE(S120,LEFT(S120,SEARCH(",",S120)),""),LEFT(SUBSTITUTE(S120,LEFT(S120,SEARCH(",",S120)),""),SEARCH(",",SUBSTITUTE(S120,LEFT(S120,SEARCH(",",S120)),""))),""))),""))))),""),")",""),VLOOKUP(M120,Breachs!B:D,3,FALSE)),"")</f>
        <v/>
      </c>
      <c r="S120" s="108" t="e">
        <f t="shared" si="32"/>
        <v>#VALUE!</v>
      </c>
      <c r="T120" s="108" t="str">
        <f>IF(F120="","",IF(ISNUMBER(FIND("'",I120)),VLOOKUP(SUBSTITUTE(RIGHT(LEFT(I120,SEARCH("'",I120)),5)," '",""),Breachs!P:Q,2,FALSE),VLOOKUP(I120,Breachs!B:D,2,FALSE)))</f>
        <v>Outubro</v>
      </c>
      <c r="U120" s="108" t="str">
        <f>IF(G120&lt;2,"",IF(ISNUMBER(FIND("'",J120)),VLOOKUP(SUBSTITUTE(RIGHT(LEFT(J120,SEARCH("'",J120)),5)," '",""),Breachs!P:Q,2,FALSE),VLOOKUP(J120,Breachs!B:D,2,FALSE)))</f>
        <v/>
      </c>
      <c r="V120" s="107" t="str">
        <f>IF(G120&lt;3,"",IF(ISNUMBER(FIND("'",K120)),VLOOKUP(SUBSTITUTE(RIGHT(LEFT(K120,SEARCH("'",K120)),5)," '",""),Breachs!P:Q,2,FALSE),VLOOKUP(K120,Breachs!B:D,2,FALSE)))</f>
        <v/>
      </c>
      <c r="W120" s="107" t="str">
        <f>IF(G120&lt;4,"",IF(ISNUMBER(FIND("'",L120)),VLOOKUP(SUBSTITUTE(RIGHT(LEFT(L120,SEARCH("'",L120)),5)," '",""),Breachs!P:Q,2,FALSE),VLOOKUP(L120,Breachs!B:D,2,FALSE)))</f>
        <v/>
      </c>
      <c r="X120" s="107" t="str">
        <f>IF(G120&lt;5,"",IF(ISNUMBER(FIND("'",M120)),VLOOKUP(SUBSTITUTE(RIGHT(LEFT(M120,SEARCH("'",M120)),5)," '",""),Breachs!P:Q,2,FALSE),VLOOKUP(M120,Breachs!B:D,2,FALSE)))</f>
        <v/>
      </c>
      <c r="Y120" s="34" t="str">
        <f>IFERROR(VLOOKUP(B120,BGU!A:B,2),"")</f>
        <v>SIMONE VERAS PRIETO NEVES</v>
      </c>
      <c r="Z120" s="34" t="str">
        <f>TEXT(IFERROR(VLOOKUP(B120,BGU!A:C,3),""),"0000-000-000-0000")</f>
        <v>0834-000-000-0000</v>
      </c>
      <c r="AA120" s="34" t="str">
        <f t="shared" si="33"/>
        <v>0834</v>
      </c>
      <c r="AB120" s="34" t="str">
        <f>IFERROR(VLOOKUP(B120,BGU!A:F,6),"")</f>
        <v>00000</v>
      </c>
      <c r="AC120" s="34" t="str">
        <f>IFERROR(VLOOKUP(B120,BGU!A:G,7),"")</f>
        <v>SEM FUNCAO</v>
      </c>
      <c r="AD120" s="34" t="str">
        <f t="shared" si="34"/>
        <v>000</v>
      </c>
    </row>
    <row r="121" spans="1:30" ht="15" customHeight="1" x14ac:dyDescent="0.25">
      <c r="A121" s="33" t="s">
        <v>333</v>
      </c>
      <c r="B121" s="34" t="s">
        <v>235</v>
      </c>
      <c r="C121" s="33" t="s">
        <v>49</v>
      </c>
      <c r="D121" s="34"/>
      <c r="E121" s="34" t="s">
        <v>322</v>
      </c>
      <c r="F121" s="33" t="s">
        <v>6</v>
      </c>
      <c r="G121" s="31">
        <f t="shared" si="28"/>
        <v>1</v>
      </c>
      <c r="H121" s="31" t="b">
        <f t="shared" si="25"/>
        <v>0</v>
      </c>
      <c r="I121" s="105" t="str">
        <f t="shared" si="26"/>
        <v>Modern Business Solutions</v>
      </c>
      <c r="J121" s="105" t="str">
        <f t="shared" si="35"/>
        <v/>
      </c>
      <c r="K121" s="106" t="str">
        <f t="shared" si="29"/>
        <v/>
      </c>
      <c r="L121" s="106" t="str">
        <f t="shared" si="30"/>
        <v/>
      </c>
      <c r="M121" s="105" t="str">
        <f t="shared" si="31"/>
        <v/>
      </c>
      <c r="N121" s="107">
        <f>IF(F121="","",IF(ISNUMBER(FIND(")",I121)),"20"&amp;SUBSTITUTE(RIGHT(SUBSTITUTE(LEFT(F121,SEARCH(")",F121)),LEFT(LEFT(F121,SEARCH(")",F121)),SEARCH("(",LEFT(F121,SEARCH(")",F121)))),""),3),")",""),VLOOKUP(I121,Breachs!B:D,3,FALSE)))</f>
        <v>2016</v>
      </c>
      <c r="O121" s="108" t="str">
        <f>IF(G121&lt;2,"",IF(G121&gt;2,IF(ISNUMBER(FIND(")",J121)),"20"&amp;SUBSTITUTE(SUBSTITUTE(LEFT(LEFT(SUBSTITUTE(F121,LEFT(F121,SEARCH(",",F121)),""),SEARCH(",",SUBSTITUTE(F121,LEFT(F121,SEARCH(",",F121)),""))),SEARCH(")",LEFT(SUBSTITUTE(F121,LEFT(F121,SEARCH(",",F121)),""),SEARCH(",",SUBSTITUTE(F121,LEFT(F121,SEARCH(",",F121)),""))))),LEFT(LEFT(LEFT(SUBSTITUTE(F121,LEFT(F121,SEARCH(",",F121)),""),SEARCH(",",SUBSTITUTE(F121,LEFT(F121,SEARCH(",",F121)),""))),SEARCH(")",LEFT(SUBSTITUTE(F121,LEFT(F121,SEARCH(",",F121)),""),SEARCH(",",SUBSTITUTE(F121,LEFT(F121,SEARCH(",",F121)),""))))),SEARCH("'",LEFT(LEFT(SUBSTITUTE(F121,LEFT(F121,SEARCH(",",F121)),""),SEARCH(",",SUBSTITUTE(F121,LEFT(F121,SEARCH(",",F121)),""))),SEARCH(")",LEFT(SUBSTITUTE(F121,LEFT(F121,SEARCH(",",F121)),""),SEARCH(",",SUBSTITUTE(F121,LEFT(F121,SEARCH(",",F121)),""))))))),""),")",""),VLOOKUP(J121,Breachs!B:D,3,FALSE)),IF(ISNUMBER(FIND(")",J121)),"20"&amp;SUBSTITUTE(LEFT(SUBSTITUTE(SUBSTITUTE(F121,LEFT(F121,SEARCH(",",F121)),""),LEFT(SUBSTITUTE(F121,LEFT(F121,SEARCH(",",F121)),""),SEARCH("'",SUBSTITUTE(F121,LEFT(F121,SEARCH(",",F121)),""))),""),SEARCH(")",SUBSTITUTE(SUBSTITUTE(F121,LEFT(F121,SEARCH(",",F121)),""),LEFT(SUBSTITUTE(F121,LEFT(F121,SEARCH(",",F121)),""),SEARCH("'",SUBSTITUTE(F121,LEFT(F121,SEARCH(",",F121)),""))),""))),")",""),VLOOKUP(J121,Breachs!B:D,3,FALSE))))</f>
        <v/>
      </c>
      <c r="P121" s="108" t="str">
        <f>IF(G121&lt;3,"",IF(G121&gt;3,IF(ISNUMBER(FIND(")",K121)),"20"&amp;SUBSTITUTE(SUBSTITUTE(LEFT(LEFT(SUBSTITUTE(SUBSTITUTE(F121,LEFT(F121,SEARCH(",",F121)),""),LEFT(SUBSTITUTE(F121,LEFT(F121,SEARCH(",",F121)),""),SEARCH(",",SUBSTITUTE(F121,LEFT(F121,SEARCH(",",F121)),""))),""),SEARCH(",",SUBSTITUTE(SUBSTITUTE(F121,LEFT(F121,SEARCH(",",F121)),""),LEFT(SUBSTITUTE(F121,LEFT(F121,SEARCH(",",F121)),""),SEARCH(",",SUBSTITUTE(F121,LEFT(F121,SEARCH(",",F121)),""))),""))),SEARCH(")",LEFT(SUBSTITUTE(SUBSTITUTE(F121,LEFT(F121,SEARCH(",",F121)),""),LEFT(SUBSTITUTE(F121,LEFT(F121,SEARCH(",",F121)),""),SEARCH(",",SUBSTITUTE(F121,LEFT(F121,SEARCH(",",F121)),""))),""),SEARCH(",",SUBSTITUTE(SUBSTITUTE(F121,LEFT(F121,SEARCH(",",F121)),""),LEFT(SUBSTITUTE(F121,LEFT(F121,SEARCH(",",F121)),""),SEARCH(",",SUBSTITUTE(F121,LEFT(F121,SEARCH(",",F121)),""))),""))))),LEFT(LEFT(LEFT(SUBSTITUTE(SUBSTITUTE(F121,LEFT(F121,SEARCH(",",F121)),""),LEFT(SUBSTITUTE(F121,LEFT(F121,SEARCH(",",F121)),""),SEARCH(",",SUBSTITUTE(F121,LEFT(F121,SEARCH(",",F121)),""))),""),SEARCH(",",SUBSTITUTE(SUBSTITUTE(F121,LEFT(F121,SEARCH(",",F121)),""),LEFT(SUBSTITUTE(F121,LEFT(F121,SEARCH(",",F121)),""),SEARCH(",",SUBSTITUTE(F121,LEFT(F121,SEARCH(",",F121)),""))),""))),SEARCH(")",LEFT(SUBSTITUTE(SUBSTITUTE(F121,LEFT(F121,SEARCH(",",F121)),""),LEFT(SUBSTITUTE(F121,LEFT(F121,SEARCH(",",F121)),""),SEARCH(",",SUBSTITUTE(F121,LEFT(F121,SEARCH(",",F121)),""))),""),SEARCH(",",SUBSTITUTE(SUBSTITUTE(F121,LEFT(F121,SEARCH(",",F121)),""),LEFT(SUBSTITUTE(F121,LEFT(F121,SEARCH(",",F121)),""),SEARCH(",",SUBSTITUTE(F121,LEFT(F121,SEARCH(",",F121)),""))),""))))),SEARCH("'",LEFT(LEFT(SUBSTITUTE(SUBSTITUTE(F121,LEFT(F121,SEARCH(",",F121)),""),LEFT(SUBSTITUTE(F121,LEFT(F121,SEARCH(",",F121)),""),SEARCH(",",SUBSTITUTE(F121,LEFT(F121,SEARCH(",",F121)),""))),""),SEARCH(",",SUBSTITUTE(SUBSTITUTE(F121,LEFT(F121,SEARCH(",",F121)),""),LEFT(SUBSTITUTE(F121,LEFT(F121,SEARCH(",",F121)),""),SEARCH(",",SUBSTITUTE(F121,LEFT(F121,SEARCH(",",F121)),""))),""))),SEARCH(")",LEFT(SUBSTITUTE(SUBSTITUTE(F121,LEFT(F121,SEARCH(",",F121)),""),LEFT(SUBSTITUTE(F121,LEFT(F121,SEARCH(",",F121)),""),SEARCH(",",SUBSTITUTE(F121,LEFT(F121,SEARCH(",",F121)),""))),""),SEARCH(",",SUBSTITUTE(SUBSTITUTE(F121,LEFT(F121,SEARCH(",",F121)),""),LEFT(SUBSTITUTE(F121,LEFT(F121,SEARCH(",",F121)),""),SEARCH(",",SUBSTITUTE(F121,LEFT(F121,SEARCH(",",F121)),""))),""))))))),""),")",""),VLOOKUP(K121,Breachs!B:D,3,FALSE)),IF(ISNUMBER(FIND(")",K121)),"20"&amp;SUBSTITUTE(SUBSTITUTE(LEFT(SUBSTITUTE(SUBSTITUTE(F121,LEFT(F121,SEARCH(",",F121)),""),LEFT(SUBSTITUTE(F121,LEFT(F121,SEARCH(",",F121)),""),SEARCH(",",SUBSTITUTE(F121,LEFT(F121,SEARCH(",",F121)),""))),""),SEARCH(")",SUBSTITUTE(SUBSTITUTE(F121,LEFT(F121,SEARCH(",",F121)),""),LEFT(SUBSTITUTE(F121,LEFT(F121,SEARCH(",",F121)),""),SEARCH(",",SUBSTITUTE(F121,LEFT(F121,SEARCH(",",F121)),""))),""))),LEFT(LEFT(SUBSTITUTE(SUBSTITUTE(F121,LEFT(F121,SEARCH(",",F121)),""),LEFT(SUBSTITUTE(F121,LEFT(F121,SEARCH(",",F121)),""),SEARCH(",",SUBSTITUTE(F121,LEFT(F121,SEARCH(",",F121)),""))),""),SEARCH(")",SUBSTITUTE(SUBSTITUTE(F121,LEFT(F121,SEARCH(",",F121)),""),LEFT(SUBSTITUTE(F121,LEFT(F121,SEARCH(",",F121)),""),SEARCH(",",SUBSTITUTE(F121,LEFT(F121,SEARCH(",",F121)),""))),""))),SEARCH("'",LEFT(SUBSTITUTE(SUBSTITUTE(F121,LEFT(F121,SEARCH(",",F121)),""),LEFT(SUBSTITUTE(F121,LEFT(F121,SEARCH(",",F121)),""),SEARCH(",",SUBSTITUTE(F121,LEFT(F121,SEARCH(",",F121)),""))),""),SEARCH(")",SUBSTITUTE(SUBSTITUTE(F121,LEFT(F121,SEARCH(",",F121)),""),LEFT(SUBSTITUTE(F121,LEFT(F121,SEARCH(",",F121)),""),SEARCH(",",SUBSTITUTE(F121,LEFT(F121,SEARCH(",",F121)),""))),""))))),""),")",""),VLOOKUP(K121,Breachs!B:D,3,FALSE))))</f>
        <v/>
      </c>
      <c r="Q121" s="108" t="str">
        <f>IF(G121&lt;4,"",IF(G121&gt;4,IF(ISNUMBER(FIND(")",L121)),"20"&amp;SUBSTITUTE(SUBSTITUTE(LEFT(SUBSTITUTE(SUBSTITUTE(SUBSTITUTE(L121,LEFT(L121,SEARCH(",",L121)),""),LEFT(SUBSTITUTE(L121,LEFT(L121,SEARCH(",",L121)),""),SEARCH(",",SUBSTITUTE(L121,LEFT(L121,SEARCH(",",L121)),""))),""),LEFT(SUBSTITUTE(SUBSTITUTE(L121,LEFT(L121,SEARCH(",",L121)),""),LEFT(SUBSTITUTE(L121,LEFT(L121,SEARCH(",",L121)),""),SEARCH(",",SUBSTITUTE(L121,LEFT(L121,SEARCH(",",L121)),""))),""),SEARCH(",",SUBSTITUTE(SUBSTITUTE(L121,LEFT(L121,SEARCH(",",L121)),""),LEFT(SUBSTITUTE(L121,LEFT(L121,SEARCH(",",L121)),""),SEARCH(",",SUBSTITUTE(L121,LEFT(L121,SEARCH(",",L121)),""))),""))),""),SEARCH(")",SUBSTITUTE(SUBSTITUTE(SUBSTITUTE(L121,LEFT(L121,SEARCH(",",L121)),""),LEFT(SUBSTITUTE(L121,LEFT(L121,SEARCH(",",L121)),""),SEARCH(",",SUBSTITUTE(L121,LEFT(L121,SEARCH(",",L121)),""))),""),LEFT(SUBSTITUTE(SUBSTITUTE(L121,LEFT(L121,SEARCH(",",L121)),""),LEFT(SUBSTITUTE(L121,LEFT(L121,SEARCH(",",L121)),""),SEARCH(",",SUBSTITUTE(L121,LEFT(L121,SEARCH(",",L121)),""))),""),SEARCH(",",SUBSTITUTE(SUBSTITUTE(L121,LEFT(L121,SEARCH(",",L121)),""),LEFT(SUBSTITUTE(L121,LEFT(L121,SEARCH(",",L121)),""),SEARCH(",",SUBSTITUTE(L121,LEFT(L121,SEARCH(",",L121)),""))),""))),""))),LEFT(LEFT(SUBSTITUTE(SUBSTITUTE(SUBSTITUTE(L121,LEFT(L121,SEARCH(",",L121)),""),LEFT(SUBSTITUTE(L121,LEFT(L121,SEARCH(",",L121)),""),SEARCH(",",SUBSTITUTE(L121,LEFT(L121,SEARCH(",",L121)),""))),""),LEFT(SUBSTITUTE(SUBSTITUTE(L121,LEFT(L121,SEARCH(",",L121)),""),LEFT(SUBSTITUTE(L121,LEFT(L121,SEARCH(",",L121)),""),SEARCH(",",SUBSTITUTE(L121,LEFT(L121,SEARCH(",",L121)),""))),""),SEARCH(",",SUBSTITUTE(SUBSTITUTE(L121,LEFT(L121,SEARCH(",",L121)),""),LEFT(SUBSTITUTE(L121,LEFT(L121,SEARCH(",",L121)),""),SEARCH(",",SUBSTITUTE(L121,LEFT(L121,SEARCH(",",L121)),""))),""))),""),SEARCH(")",SUBSTITUTE(SUBSTITUTE(SUBSTITUTE(L121,LEFT(L121,SEARCH(",",L121)),""),LEFT(SUBSTITUTE(L121,LEFT(L121,SEARCH(",",L121)),""),SEARCH(",",SUBSTITUTE(L121,LEFT(L121,SEARCH(",",L121)),""))),""),LEFT(SUBSTITUTE(SUBSTITUTE(L121,LEFT(L121,SEARCH(",",L121)),""),LEFT(SUBSTITUTE(L121,LEFT(L121,SEARCH(",",L121)),""),SEARCH(",",SUBSTITUTE(L121,LEFT(L121,SEARCH(",",L121)),""))),""),SEARCH(",",SUBSTITUTE(SUBSTITUTE(L121,LEFT(L121,SEARCH(",",L121)),""),LEFT(SUBSTITUTE(L121,LEFT(L121,SEARCH(",",L121)),""),SEARCH(",",SUBSTITUTE(L121,LEFT(L121,SEARCH(",",L121)),""))),""))),""))),SEARCH("'",LEFT(SUBSTITUTE(SUBSTITUTE(SUBSTITUTE(L121,LEFT(L121,SEARCH(",",L121)),""),LEFT(SUBSTITUTE(L121,LEFT(L121,SEARCH(",",L121)),""),SEARCH(",",SUBSTITUTE(L121,LEFT(L121,SEARCH(",",L121)),""))),""),LEFT(SUBSTITUTE(SUBSTITUTE(L121,LEFT(L121,SEARCH(",",L121)),""),LEFT(SUBSTITUTE(L121,LEFT(L121,SEARCH(",",L121)),""),SEARCH(",",SUBSTITUTE(L121,LEFT(L121,SEARCH(",",L121)),""))),""),SEARCH(",",SUBSTITUTE(SUBSTITUTE(L121,LEFT(L121,SEARCH(",",L121)),""),LEFT(SUBSTITUTE(L121,LEFT(L121,SEARCH(",",L121)),""),SEARCH(",",SUBSTITUTE(L121,LEFT(L121,SEARCH(",",L121)),""))),""))),""),SEARCH(")",SUBSTITUTE(SUBSTITUTE(SUBSTITUTE(L121,LEFT(L121,SEARCH(",",L121)),""),LEFT(SUBSTITUTE(L121,LEFT(L121,SEARCH(",",L121)),""),SEARCH(",",SUBSTITUTE(L121,LEFT(L121,SEARCH(",",L121)),""))),""),LEFT(SUBSTITUTE(SUBSTITUTE(L121,LEFT(L121,SEARCH(",",L121)),""),LEFT(SUBSTITUTE(L121,LEFT(L121,SEARCH(",",L121)),""),SEARCH(",",SUBSTITUTE(L121,LEFT(L121,SEARCH(",",L121)),""))),""),SEARCH(",",SUBSTITUTE(SUBSTITUTE(L121,LEFT(L121,SEARCH(",",L121)),""),LEFT(SUBSTITUTE(L121,LEFT(L121,SEARCH(",",L121)),""),SEARCH(",",SUBSTITUTE(L121,LEFT(L121,SEARCH(",",L121)),""))),""))),""))))),""),")",""),VLOOKUP(L121,Breachs!B:D,3,FALSE)),IF(ISNUMBER(FIND(")",L121)),"20"&amp;SUBSTITUTE(SUBSTITUTE(LEFT(SUBSTITUTE(SUBSTITUTE(SUBSTITUTE(L121,LEFT(L121,SEARCH(",",L121)),""),LEFT(SUBSTITUTE(L121,LEFT(L121,SEARCH(",",L121)),""),SEARCH(",",SUBSTITUTE(L121,LEFT(L121,SEARCH(",",L121)),""))),""),LEFT(SUBSTITUTE(SUBSTITUTE(L121,LEFT(L121,SEARCH(",",L121)),""),LEFT(SUBSTITUTE(L121,LEFT(L121,SEARCH(",",L121)),""),SEARCH(",",SUBSTITUTE(L121,LEFT(L121,SEARCH(",",L121)),""))),""),SEARCH(",",SUBSTITUTE(SUBSTITUTE(L121,LEFT(L121,SEARCH(",",L121)),""),LEFT(SUBSTITUTE(L121,LEFT(L121,SEARCH(",",L121)),""),SEARCH(",",SUBSTITUTE(L121,LEFT(L121,SEARCH(",",L121)),""))),""))),""),SEARCH(")",SUBSTITUTE(SUBSTITUTE(SUBSTITUTE(L121,LEFT(L121,SEARCH(",",L121)),""),LEFT(SUBSTITUTE(L121,LEFT(L121,SEARCH(",",L121)),""),SEARCH(",",SUBSTITUTE(L121,LEFT(L121,SEARCH(",",L121)),""))),""),LEFT(SUBSTITUTE(SUBSTITUTE(L121,LEFT(L121,SEARCH(",",L121)),""),LEFT(SUBSTITUTE(L121,LEFT(L121,SEARCH(",",L121)),""),SEARCH(",",SUBSTITUTE(L121,LEFT(L121,SEARCH(",",L121)),""))),""),SEARCH(",",SUBSTITUTE(SUBSTITUTE(L121,LEFT(L121,SEARCH(",",L121)),""),LEFT(SUBSTITUTE(L121,LEFT(L121,SEARCH(",",L121)),""),SEARCH(",",SUBSTITUTE(L121,LEFT(L121,SEARCH(",",L121)),""))),""))),""))),LEFT(LEFT(SUBSTITUTE(SUBSTITUTE(SUBSTITUTE(L121,LEFT(L121,SEARCH(",",L121)),""),LEFT(SUBSTITUTE(L121,LEFT(L121,SEARCH(",",L121)),""),SEARCH(",",SUBSTITUTE(L121,LEFT(L121,SEARCH(",",L121)),""))),""),LEFT(SUBSTITUTE(SUBSTITUTE(L121,LEFT(L121,SEARCH(",",L121)),""),LEFT(SUBSTITUTE(L121,LEFT(L121,SEARCH(",",L121)),""),SEARCH(",",SUBSTITUTE(L121,LEFT(L121,SEARCH(",",L121)),""))),""),SEARCH(",",SUBSTITUTE(SUBSTITUTE(L121,LEFT(L121,SEARCH(",",L121)),""),LEFT(SUBSTITUTE(L121,LEFT(L121,SEARCH(",",L121)),""),SEARCH(",",SUBSTITUTE(L121,LEFT(L121,SEARCH(",",L121)),""))),""))),""),SEARCH(")",SUBSTITUTE(SUBSTITUTE(SUBSTITUTE(L121,LEFT(L121,SEARCH(",",L121)),""),LEFT(SUBSTITUTE(L121,LEFT(L121,SEARCH(",",L121)),""),SEARCH(",",SUBSTITUTE(L121,LEFT(L121,SEARCH(",",L121)),""))),""),LEFT(SUBSTITUTE(SUBSTITUTE(L121,LEFT(L121,SEARCH(",",L121)),""),LEFT(SUBSTITUTE(L121,LEFT(L121,SEARCH(",",L121)),""),SEARCH(",",SUBSTITUTE(L121,LEFT(L121,SEARCH(",",L121)),""))),""),SEARCH(",",SUBSTITUTE(SUBSTITUTE(L121,LEFT(L121,SEARCH(",",L121)),""),LEFT(SUBSTITUTE(L121,LEFT(L121,SEARCH(",",L121)),""),SEARCH(",",SUBSTITUTE(L121,LEFT(L121,SEARCH(",",L121)),""))),""))),""))),SEARCH("'",LEFT(SUBSTITUTE(SUBSTITUTE(SUBSTITUTE(L121,LEFT(L121,SEARCH(",",L121)),""),LEFT(SUBSTITUTE(L121,LEFT(L121,SEARCH(",",L121)),""),SEARCH(",",SUBSTITUTE(L121,LEFT(L121,SEARCH(",",L121)),""))),""),LEFT(SUBSTITUTE(SUBSTITUTE(L121,LEFT(L121,SEARCH(",",L121)),""),LEFT(SUBSTITUTE(L121,LEFT(L121,SEARCH(",",L121)),""),SEARCH(",",SUBSTITUTE(L121,LEFT(L121,SEARCH(",",L121)),""))),""),SEARCH(",",SUBSTITUTE(SUBSTITUTE(L121,LEFT(L121,SEARCH(",",L121)),""),LEFT(SUBSTITUTE(L121,LEFT(L121,SEARCH(",",L121)),""),SEARCH(",",SUBSTITUTE(L121,LEFT(L121,SEARCH(",",L121)),""))),""))),""),SEARCH(")",SUBSTITUTE(SUBSTITUTE(SUBSTITUTE(L121,LEFT(L121,SEARCH(",",L121)),""),LEFT(SUBSTITUTE(L121,LEFT(L121,SEARCH(",",L121)),""),SEARCH(",",SUBSTITUTE(L121,LEFT(L121,SEARCH(",",L121)),""))),""),LEFT(SUBSTITUTE(SUBSTITUTE(L121,LEFT(L121,SEARCH(",",L121)),""),LEFT(SUBSTITUTE(L121,LEFT(L121,SEARCH(",",L121)),""),SEARCH(",",SUBSTITUTE(L121,LEFT(L121,SEARCH(",",L121)),""))),""),SEARCH(",",SUBSTITUTE(SUBSTITUTE(L121,LEFT(L121,SEARCH(",",L121)),""),LEFT(SUBSTITUTE(L121,LEFT(L121,SEARCH(",",L121)),""),SEARCH(",",SUBSTITUTE(L121,LEFT(L121,SEARCH(",",L121)),""))),""))),""))))),""),")",""),VLOOKUP(L121,Breachs!B:D,3,FALSE))))</f>
        <v/>
      </c>
      <c r="R121" s="108" t="str">
        <f>IF(G121=5,IF(ISNUMBER(FIND(")",M121)),"20"&amp;SUBSTITUTE(SUBSTITUTE(LEFT(SUBSTITUTE(SUBSTITUTE(SUBSTITUTE(S121,LEFT(S121,SEARCH(",",S121)),""),LEFT(SUBSTITUTE(S121,LEFT(S121,SEARCH(",",S121)),""),SEARCH(",",SUBSTITUTE(S121,LEFT(S121,SEARCH(",",S121)),""))),""),LEFT(SUBSTITUTE(SUBSTITUTE(S121,LEFT(S121,SEARCH(",",S121)),""),LEFT(SUBSTITUTE(S121,LEFT(S121,SEARCH(",",S121)),""),SEARCH(",",SUBSTITUTE(S121,LEFT(S121,SEARCH(",",S121)),""))),""),SEARCH(",",SUBSTITUTE(SUBSTITUTE(S121,LEFT(S121,SEARCH(",",S121)),""),LEFT(SUBSTITUTE(S121,LEFT(S121,SEARCH(",",S121)),""),SEARCH(",",SUBSTITUTE(S121,LEFT(S121,SEARCH(",",S121)),""))),""))),""),SEARCH(")",SUBSTITUTE(SUBSTITUTE(SUBSTITUTE(S121,LEFT(S121,SEARCH(",",S121)),""),LEFT(SUBSTITUTE(S121,LEFT(S121,SEARCH(",",S121)),""),SEARCH(",",SUBSTITUTE(S121,LEFT(S121,SEARCH(",",S121)),""))),""),LEFT(SUBSTITUTE(SUBSTITUTE(S121,LEFT(S121,SEARCH(",",S121)),""),LEFT(SUBSTITUTE(S121,LEFT(S121,SEARCH(",",S121)),""),SEARCH(",",SUBSTITUTE(S121,LEFT(S121,SEARCH(",",S121)),""))),""),SEARCH(",",SUBSTITUTE(SUBSTITUTE(S121,LEFT(S121,SEARCH(",",S121)),""),LEFT(SUBSTITUTE(S121,LEFT(S121,SEARCH(",",S121)),""),SEARCH(",",SUBSTITUTE(S121,LEFT(S121,SEARCH(",",S121)),""))),""))),""))),LEFT(LEFT(SUBSTITUTE(SUBSTITUTE(SUBSTITUTE(S121,LEFT(S121,SEARCH(",",S121)),""),LEFT(SUBSTITUTE(S121,LEFT(S121,SEARCH(",",S121)),""),SEARCH(",",SUBSTITUTE(S121,LEFT(S121,SEARCH(",",S121)),""))),""),LEFT(SUBSTITUTE(SUBSTITUTE(S121,LEFT(S121,SEARCH(",",S121)),""),LEFT(SUBSTITUTE(S121,LEFT(S121,SEARCH(",",S121)),""),SEARCH(",",SUBSTITUTE(S121,LEFT(S121,SEARCH(",",S121)),""))),""),SEARCH(",",SUBSTITUTE(SUBSTITUTE(S121,LEFT(S121,SEARCH(",",S121)),""),LEFT(SUBSTITUTE(S121,LEFT(S121,SEARCH(",",S121)),""),SEARCH(",",SUBSTITUTE(S121,LEFT(S121,SEARCH(",",S121)),""))),""))),""),SEARCH(")",SUBSTITUTE(SUBSTITUTE(SUBSTITUTE(S121,LEFT(S121,SEARCH(",",S121)),""),LEFT(SUBSTITUTE(S121,LEFT(S121,SEARCH(",",S121)),""),SEARCH(",",SUBSTITUTE(S121,LEFT(S121,SEARCH(",",S121)),""))),""),LEFT(SUBSTITUTE(SUBSTITUTE(S121,LEFT(S121,SEARCH(",",S121)),""),LEFT(SUBSTITUTE(S121,LEFT(S121,SEARCH(",",S121)),""),SEARCH(",",SUBSTITUTE(S121,LEFT(S121,SEARCH(",",S121)),""))),""),SEARCH(",",SUBSTITUTE(SUBSTITUTE(S121,LEFT(S121,SEARCH(",",S121)),""),LEFT(SUBSTITUTE(S121,LEFT(S121,SEARCH(",",S121)),""),SEARCH(",",SUBSTITUTE(S121,LEFT(S121,SEARCH(",",S121)),""))),""))),""))),SEARCH("'",LEFT(SUBSTITUTE(SUBSTITUTE(SUBSTITUTE(S121,LEFT(S121,SEARCH(",",S121)),""),LEFT(SUBSTITUTE(S121,LEFT(S121,SEARCH(",",S121)),""),SEARCH(",",SUBSTITUTE(S121,LEFT(S121,SEARCH(",",S121)),""))),""),LEFT(SUBSTITUTE(SUBSTITUTE(S121,LEFT(S121,SEARCH(",",S121)),""),LEFT(SUBSTITUTE(S121,LEFT(S121,SEARCH(",",S121)),""),SEARCH(",",SUBSTITUTE(S121,LEFT(S121,SEARCH(",",S121)),""))),""),SEARCH(",",SUBSTITUTE(SUBSTITUTE(S121,LEFT(S121,SEARCH(",",S121)),""),LEFT(SUBSTITUTE(S121,LEFT(S121,SEARCH(",",S121)),""),SEARCH(",",SUBSTITUTE(S121,LEFT(S121,SEARCH(",",S121)),""))),""))),""),SEARCH(")",SUBSTITUTE(SUBSTITUTE(SUBSTITUTE(S121,LEFT(S121,SEARCH(",",S121)),""),LEFT(SUBSTITUTE(S121,LEFT(S121,SEARCH(",",S121)),""),SEARCH(",",SUBSTITUTE(S121,LEFT(S121,SEARCH(",",S121)),""))),""),LEFT(SUBSTITUTE(SUBSTITUTE(S121,LEFT(S121,SEARCH(",",S121)),""),LEFT(SUBSTITUTE(S121,LEFT(S121,SEARCH(",",S121)),""),SEARCH(",",SUBSTITUTE(S121,LEFT(S121,SEARCH(",",S121)),""))),""),SEARCH(",",SUBSTITUTE(SUBSTITUTE(S121,LEFT(S121,SEARCH(",",S121)),""),LEFT(SUBSTITUTE(S121,LEFT(S121,SEARCH(",",S121)),""),SEARCH(",",SUBSTITUTE(S121,LEFT(S121,SEARCH(",",S121)),""))),""))),""))))),""),")",""),VLOOKUP(M121,Breachs!B:D,3,FALSE)),"")</f>
        <v/>
      </c>
      <c r="S121" s="108" t="e">
        <f t="shared" si="32"/>
        <v>#VALUE!</v>
      </c>
      <c r="T121" s="108" t="str">
        <f>IF(F121="","",IF(ISNUMBER(FIND("'",I121)),VLOOKUP(SUBSTITUTE(RIGHT(LEFT(I121,SEARCH("'",I121)),5)," '",""),Breachs!P:Q,2,FALSE),VLOOKUP(I121,Breachs!B:D,2,FALSE)))</f>
        <v>Outubro</v>
      </c>
      <c r="U121" s="108" t="str">
        <f>IF(G121&lt;2,"",IF(ISNUMBER(FIND("'",J121)),VLOOKUP(SUBSTITUTE(RIGHT(LEFT(J121,SEARCH("'",J121)),5)," '",""),Breachs!P:Q,2,FALSE),VLOOKUP(J121,Breachs!B:D,2,FALSE)))</f>
        <v/>
      </c>
      <c r="V121" s="107" t="str">
        <f>IF(G121&lt;3,"",IF(ISNUMBER(FIND("'",K121)),VLOOKUP(SUBSTITUTE(RIGHT(LEFT(K121,SEARCH("'",K121)),5)," '",""),Breachs!P:Q,2,FALSE),VLOOKUP(K121,Breachs!B:D,2,FALSE)))</f>
        <v/>
      </c>
      <c r="W121" s="107" t="str">
        <f>IF(G121&lt;4,"",IF(ISNUMBER(FIND("'",L121)),VLOOKUP(SUBSTITUTE(RIGHT(LEFT(L121,SEARCH("'",L121)),5)," '",""),Breachs!P:Q,2,FALSE),VLOOKUP(L121,Breachs!B:D,2,FALSE)))</f>
        <v/>
      </c>
      <c r="X121" s="107" t="str">
        <f>IF(G121&lt;5,"",IF(ISNUMBER(FIND("'",M121)),VLOOKUP(SUBSTITUTE(RIGHT(LEFT(M121,SEARCH("'",M121)),5)," '",""),Breachs!P:Q,2,FALSE),VLOOKUP(M121,Breachs!B:D,2,FALSE)))</f>
        <v/>
      </c>
      <c r="Y121" s="34" t="str">
        <f>IFERROR(VLOOKUP(B121,BGU!A:B,2),"")</f>
        <v>FRANCISCO MARQUES DE SOUZA GODINHO</v>
      </c>
      <c r="Z121" s="34" t="str">
        <f>TEXT(IFERROR(VLOOKUP(B121,BGU!A:C,3),""),"0000-000-000-0000")</f>
        <v>0290-000-000-0000</v>
      </c>
      <c r="AA121" s="34" t="str">
        <f t="shared" si="33"/>
        <v>0290</v>
      </c>
      <c r="AB121" s="34" t="str">
        <f>IFERROR(VLOOKUP(B121,BGU!A:F,6),"")</f>
        <v>00000</v>
      </c>
      <c r="AC121" s="34" t="str">
        <f>IFERROR(VLOOKUP(B121,BGU!A:G,7),"")</f>
        <v>SEM FUNCAO</v>
      </c>
      <c r="AD121" s="34" t="str">
        <f t="shared" si="34"/>
        <v>000</v>
      </c>
    </row>
    <row r="122" spans="1:30" ht="15" customHeight="1" x14ac:dyDescent="0.25">
      <c r="A122" s="33" t="s">
        <v>333</v>
      </c>
      <c r="B122" s="34" t="s">
        <v>197</v>
      </c>
      <c r="C122" s="33" t="s">
        <v>4</v>
      </c>
      <c r="D122" s="34"/>
      <c r="E122" s="34"/>
      <c r="F122" s="32" t="s">
        <v>27975</v>
      </c>
      <c r="G122" s="31">
        <f t="shared" si="28"/>
        <v>2</v>
      </c>
      <c r="H122" s="31" t="b">
        <f t="shared" si="25"/>
        <v>0</v>
      </c>
      <c r="I122" s="105" t="str">
        <f t="shared" si="26"/>
        <v>LinkedIn</v>
      </c>
      <c r="J122" s="105" t="str">
        <f t="shared" si="35"/>
        <v>Anti Public Combo List</v>
      </c>
      <c r="K122" s="106" t="str">
        <f t="shared" si="29"/>
        <v/>
      </c>
      <c r="L122" s="106" t="str">
        <f t="shared" si="30"/>
        <v/>
      </c>
      <c r="M122" s="105" t="str">
        <f t="shared" si="31"/>
        <v/>
      </c>
      <c r="N122" s="107">
        <f>IF(F122="","",IF(ISNUMBER(FIND(")",I122)),"20"&amp;SUBSTITUTE(RIGHT(SUBSTITUTE(LEFT(F122,SEARCH(")",F122)),LEFT(LEFT(F122,SEARCH(")",F122)),SEARCH("(",LEFT(F122,SEARCH(")",F122)))),""),3),")",""),VLOOKUP(I122,Breachs!B:D,3,FALSE)))</f>
        <v>2016</v>
      </c>
      <c r="O122" s="108">
        <f>IF(G122&lt;2,"",IF(G122&gt;2,IF(ISNUMBER(FIND(")",J122)),"20"&amp;SUBSTITUTE(SUBSTITUTE(LEFT(LEFT(SUBSTITUTE(F122,LEFT(F122,SEARCH(",",F122)),""),SEARCH(",",SUBSTITUTE(F122,LEFT(F122,SEARCH(",",F122)),""))),SEARCH(")",LEFT(SUBSTITUTE(F122,LEFT(F122,SEARCH(",",F122)),""),SEARCH(",",SUBSTITUTE(F122,LEFT(F122,SEARCH(",",F122)),""))))),LEFT(LEFT(LEFT(SUBSTITUTE(F122,LEFT(F122,SEARCH(",",F122)),""),SEARCH(",",SUBSTITUTE(F122,LEFT(F122,SEARCH(",",F122)),""))),SEARCH(")",LEFT(SUBSTITUTE(F122,LEFT(F122,SEARCH(",",F122)),""),SEARCH(",",SUBSTITUTE(F122,LEFT(F122,SEARCH(",",F122)),""))))),SEARCH("'",LEFT(LEFT(SUBSTITUTE(F122,LEFT(F122,SEARCH(",",F122)),""),SEARCH(",",SUBSTITUTE(F122,LEFT(F122,SEARCH(",",F122)),""))),SEARCH(")",LEFT(SUBSTITUTE(F122,LEFT(F122,SEARCH(",",F122)),""),SEARCH(",",SUBSTITUTE(F122,LEFT(F122,SEARCH(",",F122)),""))))))),""),")",""),VLOOKUP(J122,Breachs!B:D,3,FALSE)),IF(ISNUMBER(FIND(")",J122)),"20"&amp;SUBSTITUTE(LEFT(SUBSTITUTE(SUBSTITUTE(F122,LEFT(F122,SEARCH(",",F122)),""),LEFT(SUBSTITUTE(F122,LEFT(F122,SEARCH(",",F122)),""),SEARCH("'",SUBSTITUTE(F122,LEFT(F122,SEARCH(",",F122)),""))),""),SEARCH(")",SUBSTITUTE(SUBSTITUTE(F122,LEFT(F122,SEARCH(",",F122)),""),LEFT(SUBSTITUTE(F122,LEFT(F122,SEARCH(",",F122)),""),SEARCH("'",SUBSTITUTE(F122,LEFT(F122,SEARCH(",",F122)),""))),""))),")",""),VLOOKUP(J122,Breachs!B:D,3,FALSE))))</f>
        <v>2016</v>
      </c>
      <c r="P122" s="108" t="str">
        <f>IF(G122&lt;3,"",IF(G122&gt;3,IF(ISNUMBER(FIND(")",K122)),"20"&amp;SUBSTITUTE(SUBSTITUTE(LEFT(LEFT(SUBSTITUTE(SUBSTITUTE(F122,LEFT(F122,SEARCH(",",F122)),""),LEFT(SUBSTITUTE(F122,LEFT(F122,SEARCH(",",F122)),""),SEARCH(",",SUBSTITUTE(F122,LEFT(F122,SEARCH(",",F122)),""))),""),SEARCH(",",SUBSTITUTE(SUBSTITUTE(F122,LEFT(F122,SEARCH(",",F122)),""),LEFT(SUBSTITUTE(F122,LEFT(F122,SEARCH(",",F122)),""),SEARCH(",",SUBSTITUTE(F122,LEFT(F122,SEARCH(",",F122)),""))),""))),SEARCH(")",LEFT(SUBSTITUTE(SUBSTITUTE(F122,LEFT(F122,SEARCH(",",F122)),""),LEFT(SUBSTITUTE(F122,LEFT(F122,SEARCH(",",F122)),""),SEARCH(",",SUBSTITUTE(F122,LEFT(F122,SEARCH(",",F122)),""))),""),SEARCH(",",SUBSTITUTE(SUBSTITUTE(F122,LEFT(F122,SEARCH(",",F122)),""),LEFT(SUBSTITUTE(F122,LEFT(F122,SEARCH(",",F122)),""),SEARCH(",",SUBSTITUTE(F122,LEFT(F122,SEARCH(",",F122)),""))),""))))),LEFT(LEFT(LEFT(SUBSTITUTE(SUBSTITUTE(F122,LEFT(F122,SEARCH(",",F122)),""),LEFT(SUBSTITUTE(F122,LEFT(F122,SEARCH(",",F122)),""),SEARCH(",",SUBSTITUTE(F122,LEFT(F122,SEARCH(",",F122)),""))),""),SEARCH(",",SUBSTITUTE(SUBSTITUTE(F122,LEFT(F122,SEARCH(",",F122)),""),LEFT(SUBSTITUTE(F122,LEFT(F122,SEARCH(",",F122)),""),SEARCH(",",SUBSTITUTE(F122,LEFT(F122,SEARCH(",",F122)),""))),""))),SEARCH(")",LEFT(SUBSTITUTE(SUBSTITUTE(F122,LEFT(F122,SEARCH(",",F122)),""),LEFT(SUBSTITUTE(F122,LEFT(F122,SEARCH(",",F122)),""),SEARCH(",",SUBSTITUTE(F122,LEFT(F122,SEARCH(",",F122)),""))),""),SEARCH(",",SUBSTITUTE(SUBSTITUTE(F122,LEFT(F122,SEARCH(",",F122)),""),LEFT(SUBSTITUTE(F122,LEFT(F122,SEARCH(",",F122)),""),SEARCH(",",SUBSTITUTE(F122,LEFT(F122,SEARCH(",",F122)),""))),""))))),SEARCH("'",LEFT(LEFT(SUBSTITUTE(SUBSTITUTE(F122,LEFT(F122,SEARCH(",",F122)),""),LEFT(SUBSTITUTE(F122,LEFT(F122,SEARCH(",",F122)),""),SEARCH(",",SUBSTITUTE(F122,LEFT(F122,SEARCH(",",F122)),""))),""),SEARCH(",",SUBSTITUTE(SUBSTITUTE(F122,LEFT(F122,SEARCH(",",F122)),""),LEFT(SUBSTITUTE(F122,LEFT(F122,SEARCH(",",F122)),""),SEARCH(",",SUBSTITUTE(F122,LEFT(F122,SEARCH(",",F122)),""))),""))),SEARCH(")",LEFT(SUBSTITUTE(SUBSTITUTE(F122,LEFT(F122,SEARCH(",",F122)),""),LEFT(SUBSTITUTE(F122,LEFT(F122,SEARCH(",",F122)),""),SEARCH(",",SUBSTITUTE(F122,LEFT(F122,SEARCH(",",F122)),""))),""),SEARCH(",",SUBSTITUTE(SUBSTITUTE(F122,LEFT(F122,SEARCH(",",F122)),""),LEFT(SUBSTITUTE(F122,LEFT(F122,SEARCH(",",F122)),""),SEARCH(",",SUBSTITUTE(F122,LEFT(F122,SEARCH(",",F122)),""))),""))))))),""),")",""),VLOOKUP(K122,Breachs!B:D,3,FALSE)),IF(ISNUMBER(FIND(")",K122)),"20"&amp;SUBSTITUTE(SUBSTITUTE(LEFT(SUBSTITUTE(SUBSTITUTE(F122,LEFT(F122,SEARCH(",",F122)),""),LEFT(SUBSTITUTE(F122,LEFT(F122,SEARCH(",",F122)),""),SEARCH(",",SUBSTITUTE(F122,LEFT(F122,SEARCH(",",F122)),""))),""),SEARCH(")",SUBSTITUTE(SUBSTITUTE(F122,LEFT(F122,SEARCH(",",F122)),""),LEFT(SUBSTITUTE(F122,LEFT(F122,SEARCH(",",F122)),""),SEARCH(",",SUBSTITUTE(F122,LEFT(F122,SEARCH(",",F122)),""))),""))),LEFT(LEFT(SUBSTITUTE(SUBSTITUTE(F122,LEFT(F122,SEARCH(",",F122)),""),LEFT(SUBSTITUTE(F122,LEFT(F122,SEARCH(",",F122)),""),SEARCH(",",SUBSTITUTE(F122,LEFT(F122,SEARCH(",",F122)),""))),""),SEARCH(")",SUBSTITUTE(SUBSTITUTE(F122,LEFT(F122,SEARCH(",",F122)),""),LEFT(SUBSTITUTE(F122,LEFT(F122,SEARCH(",",F122)),""),SEARCH(",",SUBSTITUTE(F122,LEFT(F122,SEARCH(",",F122)),""))),""))),SEARCH("'",LEFT(SUBSTITUTE(SUBSTITUTE(F122,LEFT(F122,SEARCH(",",F122)),""),LEFT(SUBSTITUTE(F122,LEFT(F122,SEARCH(",",F122)),""),SEARCH(",",SUBSTITUTE(F122,LEFT(F122,SEARCH(",",F122)),""))),""),SEARCH(")",SUBSTITUTE(SUBSTITUTE(F122,LEFT(F122,SEARCH(",",F122)),""),LEFT(SUBSTITUTE(F122,LEFT(F122,SEARCH(",",F122)),""),SEARCH(",",SUBSTITUTE(F122,LEFT(F122,SEARCH(",",F122)),""))),""))))),""),")",""),VLOOKUP(K122,Breachs!B:D,3,FALSE))))</f>
        <v/>
      </c>
      <c r="Q122" s="108" t="str">
        <f>IF(G122&lt;4,"",IF(G122&gt;4,IF(ISNUMBER(FIND(")",L122)),"20"&amp;SUBSTITUTE(SUBSTITUTE(LEFT(SUBSTITUTE(SUBSTITUTE(SUBSTITUTE(L122,LEFT(L122,SEARCH(",",L122)),""),LEFT(SUBSTITUTE(L122,LEFT(L122,SEARCH(",",L122)),""),SEARCH(",",SUBSTITUTE(L122,LEFT(L122,SEARCH(",",L122)),""))),""),LEFT(SUBSTITUTE(SUBSTITUTE(L122,LEFT(L122,SEARCH(",",L122)),""),LEFT(SUBSTITUTE(L122,LEFT(L122,SEARCH(",",L122)),""),SEARCH(",",SUBSTITUTE(L122,LEFT(L122,SEARCH(",",L122)),""))),""),SEARCH(",",SUBSTITUTE(SUBSTITUTE(L122,LEFT(L122,SEARCH(",",L122)),""),LEFT(SUBSTITUTE(L122,LEFT(L122,SEARCH(",",L122)),""),SEARCH(",",SUBSTITUTE(L122,LEFT(L122,SEARCH(",",L122)),""))),""))),""),SEARCH(")",SUBSTITUTE(SUBSTITUTE(SUBSTITUTE(L122,LEFT(L122,SEARCH(",",L122)),""),LEFT(SUBSTITUTE(L122,LEFT(L122,SEARCH(",",L122)),""),SEARCH(",",SUBSTITUTE(L122,LEFT(L122,SEARCH(",",L122)),""))),""),LEFT(SUBSTITUTE(SUBSTITUTE(L122,LEFT(L122,SEARCH(",",L122)),""),LEFT(SUBSTITUTE(L122,LEFT(L122,SEARCH(",",L122)),""),SEARCH(",",SUBSTITUTE(L122,LEFT(L122,SEARCH(",",L122)),""))),""),SEARCH(",",SUBSTITUTE(SUBSTITUTE(L122,LEFT(L122,SEARCH(",",L122)),""),LEFT(SUBSTITUTE(L122,LEFT(L122,SEARCH(",",L122)),""),SEARCH(",",SUBSTITUTE(L122,LEFT(L122,SEARCH(",",L122)),""))),""))),""))),LEFT(LEFT(SUBSTITUTE(SUBSTITUTE(SUBSTITUTE(L122,LEFT(L122,SEARCH(",",L122)),""),LEFT(SUBSTITUTE(L122,LEFT(L122,SEARCH(",",L122)),""),SEARCH(",",SUBSTITUTE(L122,LEFT(L122,SEARCH(",",L122)),""))),""),LEFT(SUBSTITUTE(SUBSTITUTE(L122,LEFT(L122,SEARCH(",",L122)),""),LEFT(SUBSTITUTE(L122,LEFT(L122,SEARCH(",",L122)),""),SEARCH(",",SUBSTITUTE(L122,LEFT(L122,SEARCH(",",L122)),""))),""),SEARCH(",",SUBSTITUTE(SUBSTITUTE(L122,LEFT(L122,SEARCH(",",L122)),""),LEFT(SUBSTITUTE(L122,LEFT(L122,SEARCH(",",L122)),""),SEARCH(",",SUBSTITUTE(L122,LEFT(L122,SEARCH(",",L122)),""))),""))),""),SEARCH(")",SUBSTITUTE(SUBSTITUTE(SUBSTITUTE(L122,LEFT(L122,SEARCH(",",L122)),""),LEFT(SUBSTITUTE(L122,LEFT(L122,SEARCH(",",L122)),""),SEARCH(",",SUBSTITUTE(L122,LEFT(L122,SEARCH(",",L122)),""))),""),LEFT(SUBSTITUTE(SUBSTITUTE(L122,LEFT(L122,SEARCH(",",L122)),""),LEFT(SUBSTITUTE(L122,LEFT(L122,SEARCH(",",L122)),""),SEARCH(",",SUBSTITUTE(L122,LEFT(L122,SEARCH(",",L122)),""))),""),SEARCH(",",SUBSTITUTE(SUBSTITUTE(L122,LEFT(L122,SEARCH(",",L122)),""),LEFT(SUBSTITUTE(L122,LEFT(L122,SEARCH(",",L122)),""),SEARCH(",",SUBSTITUTE(L122,LEFT(L122,SEARCH(",",L122)),""))),""))),""))),SEARCH("'",LEFT(SUBSTITUTE(SUBSTITUTE(SUBSTITUTE(L122,LEFT(L122,SEARCH(",",L122)),""),LEFT(SUBSTITUTE(L122,LEFT(L122,SEARCH(",",L122)),""),SEARCH(",",SUBSTITUTE(L122,LEFT(L122,SEARCH(",",L122)),""))),""),LEFT(SUBSTITUTE(SUBSTITUTE(L122,LEFT(L122,SEARCH(",",L122)),""),LEFT(SUBSTITUTE(L122,LEFT(L122,SEARCH(",",L122)),""),SEARCH(",",SUBSTITUTE(L122,LEFT(L122,SEARCH(",",L122)),""))),""),SEARCH(",",SUBSTITUTE(SUBSTITUTE(L122,LEFT(L122,SEARCH(",",L122)),""),LEFT(SUBSTITUTE(L122,LEFT(L122,SEARCH(",",L122)),""),SEARCH(",",SUBSTITUTE(L122,LEFT(L122,SEARCH(",",L122)),""))),""))),""),SEARCH(")",SUBSTITUTE(SUBSTITUTE(SUBSTITUTE(L122,LEFT(L122,SEARCH(",",L122)),""),LEFT(SUBSTITUTE(L122,LEFT(L122,SEARCH(",",L122)),""),SEARCH(",",SUBSTITUTE(L122,LEFT(L122,SEARCH(",",L122)),""))),""),LEFT(SUBSTITUTE(SUBSTITUTE(L122,LEFT(L122,SEARCH(",",L122)),""),LEFT(SUBSTITUTE(L122,LEFT(L122,SEARCH(",",L122)),""),SEARCH(",",SUBSTITUTE(L122,LEFT(L122,SEARCH(",",L122)),""))),""),SEARCH(",",SUBSTITUTE(SUBSTITUTE(L122,LEFT(L122,SEARCH(",",L122)),""),LEFT(SUBSTITUTE(L122,LEFT(L122,SEARCH(",",L122)),""),SEARCH(",",SUBSTITUTE(L122,LEFT(L122,SEARCH(",",L122)),""))),""))),""))))),""),")",""),VLOOKUP(L122,Breachs!B:D,3,FALSE)),IF(ISNUMBER(FIND(")",L122)),"20"&amp;SUBSTITUTE(SUBSTITUTE(LEFT(SUBSTITUTE(SUBSTITUTE(SUBSTITUTE(L122,LEFT(L122,SEARCH(",",L122)),""),LEFT(SUBSTITUTE(L122,LEFT(L122,SEARCH(",",L122)),""),SEARCH(",",SUBSTITUTE(L122,LEFT(L122,SEARCH(",",L122)),""))),""),LEFT(SUBSTITUTE(SUBSTITUTE(L122,LEFT(L122,SEARCH(",",L122)),""),LEFT(SUBSTITUTE(L122,LEFT(L122,SEARCH(",",L122)),""),SEARCH(",",SUBSTITUTE(L122,LEFT(L122,SEARCH(",",L122)),""))),""),SEARCH(",",SUBSTITUTE(SUBSTITUTE(L122,LEFT(L122,SEARCH(",",L122)),""),LEFT(SUBSTITUTE(L122,LEFT(L122,SEARCH(",",L122)),""),SEARCH(",",SUBSTITUTE(L122,LEFT(L122,SEARCH(",",L122)),""))),""))),""),SEARCH(")",SUBSTITUTE(SUBSTITUTE(SUBSTITUTE(L122,LEFT(L122,SEARCH(",",L122)),""),LEFT(SUBSTITUTE(L122,LEFT(L122,SEARCH(",",L122)),""),SEARCH(",",SUBSTITUTE(L122,LEFT(L122,SEARCH(",",L122)),""))),""),LEFT(SUBSTITUTE(SUBSTITUTE(L122,LEFT(L122,SEARCH(",",L122)),""),LEFT(SUBSTITUTE(L122,LEFT(L122,SEARCH(",",L122)),""),SEARCH(",",SUBSTITUTE(L122,LEFT(L122,SEARCH(",",L122)),""))),""),SEARCH(",",SUBSTITUTE(SUBSTITUTE(L122,LEFT(L122,SEARCH(",",L122)),""),LEFT(SUBSTITUTE(L122,LEFT(L122,SEARCH(",",L122)),""),SEARCH(",",SUBSTITUTE(L122,LEFT(L122,SEARCH(",",L122)),""))),""))),""))),LEFT(LEFT(SUBSTITUTE(SUBSTITUTE(SUBSTITUTE(L122,LEFT(L122,SEARCH(",",L122)),""),LEFT(SUBSTITUTE(L122,LEFT(L122,SEARCH(",",L122)),""),SEARCH(",",SUBSTITUTE(L122,LEFT(L122,SEARCH(",",L122)),""))),""),LEFT(SUBSTITUTE(SUBSTITUTE(L122,LEFT(L122,SEARCH(",",L122)),""),LEFT(SUBSTITUTE(L122,LEFT(L122,SEARCH(",",L122)),""),SEARCH(",",SUBSTITUTE(L122,LEFT(L122,SEARCH(",",L122)),""))),""),SEARCH(",",SUBSTITUTE(SUBSTITUTE(L122,LEFT(L122,SEARCH(",",L122)),""),LEFT(SUBSTITUTE(L122,LEFT(L122,SEARCH(",",L122)),""),SEARCH(",",SUBSTITUTE(L122,LEFT(L122,SEARCH(",",L122)),""))),""))),""),SEARCH(")",SUBSTITUTE(SUBSTITUTE(SUBSTITUTE(L122,LEFT(L122,SEARCH(",",L122)),""),LEFT(SUBSTITUTE(L122,LEFT(L122,SEARCH(",",L122)),""),SEARCH(",",SUBSTITUTE(L122,LEFT(L122,SEARCH(",",L122)),""))),""),LEFT(SUBSTITUTE(SUBSTITUTE(L122,LEFT(L122,SEARCH(",",L122)),""),LEFT(SUBSTITUTE(L122,LEFT(L122,SEARCH(",",L122)),""),SEARCH(",",SUBSTITUTE(L122,LEFT(L122,SEARCH(",",L122)),""))),""),SEARCH(",",SUBSTITUTE(SUBSTITUTE(L122,LEFT(L122,SEARCH(",",L122)),""),LEFT(SUBSTITUTE(L122,LEFT(L122,SEARCH(",",L122)),""),SEARCH(",",SUBSTITUTE(L122,LEFT(L122,SEARCH(",",L122)),""))),""))),""))),SEARCH("'",LEFT(SUBSTITUTE(SUBSTITUTE(SUBSTITUTE(L122,LEFT(L122,SEARCH(",",L122)),""),LEFT(SUBSTITUTE(L122,LEFT(L122,SEARCH(",",L122)),""),SEARCH(",",SUBSTITUTE(L122,LEFT(L122,SEARCH(",",L122)),""))),""),LEFT(SUBSTITUTE(SUBSTITUTE(L122,LEFT(L122,SEARCH(",",L122)),""),LEFT(SUBSTITUTE(L122,LEFT(L122,SEARCH(",",L122)),""),SEARCH(",",SUBSTITUTE(L122,LEFT(L122,SEARCH(",",L122)),""))),""),SEARCH(",",SUBSTITUTE(SUBSTITUTE(L122,LEFT(L122,SEARCH(",",L122)),""),LEFT(SUBSTITUTE(L122,LEFT(L122,SEARCH(",",L122)),""),SEARCH(",",SUBSTITUTE(L122,LEFT(L122,SEARCH(",",L122)),""))),""))),""),SEARCH(")",SUBSTITUTE(SUBSTITUTE(SUBSTITUTE(L122,LEFT(L122,SEARCH(",",L122)),""),LEFT(SUBSTITUTE(L122,LEFT(L122,SEARCH(",",L122)),""),SEARCH(",",SUBSTITUTE(L122,LEFT(L122,SEARCH(",",L122)),""))),""),LEFT(SUBSTITUTE(SUBSTITUTE(L122,LEFT(L122,SEARCH(",",L122)),""),LEFT(SUBSTITUTE(L122,LEFT(L122,SEARCH(",",L122)),""),SEARCH(",",SUBSTITUTE(L122,LEFT(L122,SEARCH(",",L122)),""))),""),SEARCH(",",SUBSTITUTE(SUBSTITUTE(L122,LEFT(L122,SEARCH(",",L122)),""),LEFT(SUBSTITUTE(L122,LEFT(L122,SEARCH(",",L122)),""),SEARCH(",",SUBSTITUTE(L122,LEFT(L122,SEARCH(",",L122)),""))),""))),""))))),""),")",""),VLOOKUP(L122,Breachs!B:D,3,FALSE))))</f>
        <v/>
      </c>
      <c r="R122" s="108" t="str">
        <f>IF(G122=5,IF(ISNUMBER(FIND(")",M122)),"20"&amp;SUBSTITUTE(SUBSTITUTE(LEFT(SUBSTITUTE(SUBSTITUTE(SUBSTITUTE(S122,LEFT(S122,SEARCH(",",S122)),""),LEFT(SUBSTITUTE(S122,LEFT(S122,SEARCH(",",S122)),""),SEARCH(",",SUBSTITUTE(S122,LEFT(S122,SEARCH(",",S122)),""))),""),LEFT(SUBSTITUTE(SUBSTITUTE(S122,LEFT(S122,SEARCH(",",S122)),""),LEFT(SUBSTITUTE(S122,LEFT(S122,SEARCH(",",S122)),""),SEARCH(",",SUBSTITUTE(S122,LEFT(S122,SEARCH(",",S122)),""))),""),SEARCH(",",SUBSTITUTE(SUBSTITUTE(S122,LEFT(S122,SEARCH(",",S122)),""),LEFT(SUBSTITUTE(S122,LEFT(S122,SEARCH(",",S122)),""),SEARCH(",",SUBSTITUTE(S122,LEFT(S122,SEARCH(",",S122)),""))),""))),""),SEARCH(")",SUBSTITUTE(SUBSTITUTE(SUBSTITUTE(S122,LEFT(S122,SEARCH(",",S122)),""),LEFT(SUBSTITUTE(S122,LEFT(S122,SEARCH(",",S122)),""),SEARCH(",",SUBSTITUTE(S122,LEFT(S122,SEARCH(",",S122)),""))),""),LEFT(SUBSTITUTE(SUBSTITUTE(S122,LEFT(S122,SEARCH(",",S122)),""),LEFT(SUBSTITUTE(S122,LEFT(S122,SEARCH(",",S122)),""),SEARCH(",",SUBSTITUTE(S122,LEFT(S122,SEARCH(",",S122)),""))),""),SEARCH(",",SUBSTITUTE(SUBSTITUTE(S122,LEFT(S122,SEARCH(",",S122)),""),LEFT(SUBSTITUTE(S122,LEFT(S122,SEARCH(",",S122)),""),SEARCH(",",SUBSTITUTE(S122,LEFT(S122,SEARCH(",",S122)),""))),""))),""))),LEFT(LEFT(SUBSTITUTE(SUBSTITUTE(SUBSTITUTE(S122,LEFT(S122,SEARCH(",",S122)),""),LEFT(SUBSTITUTE(S122,LEFT(S122,SEARCH(",",S122)),""),SEARCH(",",SUBSTITUTE(S122,LEFT(S122,SEARCH(",",S122)),""))),""),LEFT(SUBSTITUTE(SUBSTITUTE(S122,LEFT(S122,SEARCH(",",S122)),""),LEFT(SUBSTITUTE(S122,LEFT(S122,SEARCH(",",S122)),""),SEARCH(",",SUBSTITUTE(S122,LEFT(S122,SEARCH(",",S122)),""))),""),SEARCH(",",SUBSTITUTE(SUBSTITUTE(S122,LEFT(S122,SEARCH(",",S122)),""),LEFT(SUBSTITUTE(S122,LEFT(S122,SEARCH(",",S122)),""),SEARCH(",",SUBSTITUTE(S122,LEFT(S122,SEARCH(",",S122)),""))),""))),""),SEARCH(")",SUBSTITUTE(SUBSTITUTE(SUBSTITUTE(S122,LEFT(S122,SEARCH(",",S122)),""),LEFT(SUBSTITUTE(S122,LEFT(S122,SEARCH(",",S122)),""),SEARCH(",",SUBSTITUTE(S122,LEFT(S122,SEARCH(",",S122)),""))),""),LEFT(SUBSTITUTE(SUBSTITUTE(S122,LEFT(S122,SEARCH(",",S122)),""),LEFT(SUBSTITUTE(S122,LEFT(S122,SEARCH(",",S122)),""),SEARCH(",",SUBSTITUTE(S122,LEFT(S122,SEARCH(",",S122)),""))),""),SEARCH(",",SUBSTITUTE(SUBSTITUTE(S122,LEFT(S122,SEARCH(",",S122)),""),LEFT(SUBSTITUTE(S122,LEFT(S122,SEARCH(",",S122)),""),SEARCH(",",SUBSTITUTE(S122,LEFT(S122,SEARCH(",",S122)),""))),""))),""))),SEARCH("'",LEFT(SUBSTITUTE(SUBSTITUTE(SUBSTITUTE(S122,LEFT(S122,SEARCH(",",S122)),""),LEFT(SUBSTITUTE(S122,LEFT(S122,SEARCH(",",S122)),""),SEARCH(",",SUBSTITUTE(S122,LEFT(S122,SEARCH(",",S122)),""))),""),LEFT(SUBSTITUTE(SUBSTITUTE(S122,LEFT(S122,SEARCH(",",S122)),""),LEFT(SUBSTITUTE(S122,LEFT(S122,SEARCH(",",S122)),""),SEARCH(",",SUBSTITUTE(S122,LEFT(S122,SEARCH(",",S122)),""))),""),SEARCH(",",SUBSTITUTE(SUBSTITUTE(S122,LEFT(S122,SEARCH(",",S122)),""),LEFT(SUBSTITUTE(S122,LEFT(S122,SEARCH(",",S122)),""),SEARCH(",",SUBSTITUTE(S122,LEFT(S122,SEARCH(",",S122)),""))),""))),""),SEARCH(")",SUBSTITUTE(SUBSTITUTE(SUBSTITUTE(S122,LEFT(S122,SEARCH(",",S122)),""),LEFT(SUBSTITUTE(S122,LEFT(S122,SEARCH(",",S122)),""),SEARCH(",",SUBSTITUTE(S122,LEFT(S122,SEARCH(",",S122)),""))),""),LEFT(SUBSTITUTE(SUBSTITUTE(S122,LEFT(S122,SEARCH(",",S122)),""),LEFT(SUBSTITUTE(S122,LEFT(S122,SEARCH(",",S122)),""),SEARCH(",",SUBSTITUTE(S122,LEFT(S122,SEARCH(",",S122)),""))),""),SEARCH(",",SUBSTITUTE(SUBSTITUTE(S122,LEFT(S122,SEARCH(",",S122)),""),LEFT(SUBSTITUTE(S122,LEFT(S122,SEARCH(",",S122)),""),SEARCH(",",SUBSTITUTE(S122,LEFT(S122,SEARCH(",",S122)),""))),""))),""))))),""),")",""),VLOOKUP(M122,Breachs!B:D,3,FALSE)),"")</f>
        <v/>
      </c>
      <c r="S122" s="108" t="e">
        <f t="shared" si="32"/>
        <v>#VALUE!</v>
      </c>
      <c r="T122" s="108" t="str">
        <f>IF(F122="","",IF(ISNUMBER(FIND("'",I122)),VLOOKUP(SUBSTITUTE(RIGHT(LEFT(I122,SEARCH("'",I122)),5)," '",""),Breachs!P:Q,2,FALSE),VLOOKUP(I122,Breachs!B:D,2,FALSE)))</f>
        <v>Maio</v>
      </c>
      <c r="U122" s="108" t="str">
        <f>IF(G122&lt;2,"",IF(ISNUMBER(FIND("'",J122)),VLOOKUP(SUBSTITUTE(RIGHT(LEFT(J122,SEARCH("'",J122)),5)," '",""),Breachs!P:Q,2,FALSE),VLOOKUP(J122,Breachs!B:D,2,FALSE)))</f>
        <v>Dezembro</v>
      </c>
      <c r="V122" s="107" t="str">
        <f>IF(G122&lt;3,"",IF(ISNUMBER(FIND("'",K122)),VLOOKUP(SUBSTITUTE(RIGHT(LEFT(K122,SEARCH("'",K122)),5)," '",""),Breachs!P:Q,2,FALSE),VLOOKUP(K122,Breachs!B:D,2,FALSE)))</f>
        <v/>
      </c>
      <c r="W122" s="107" t="str">
        <f>IF(G122&lt;4,"",IF(ISNUMBER(FIND("'",L122)),VLOOKUP(SUBSTITUTE(RIGHT(LEFT(L122,SEARCH("'",L122)),5)," '",""),Breachs!P:Q,2,FALSE),VLOOKUP(L122,Breachs!B:D,2,FALSE)))</f>
        <v/>
      </c>
      <c r="X122" s="107" t="str">
        <f>IF(G122&lt;5,"",IF(ISNUMBER(FIND("'",M122)),VLOOKUP(SUBSTITUTE(RIGHT(LEFT(M122,SEARCH("'",M122)),5)," '",""),Breachs!P:Q,2,FALSE),VLOOKUP(M122,Breachs!B:D,2,FALSE)))</f>
        <v/>
      </c>
      <c r="Y122" s="34" t="str">
        <f>IFERROR(VLOOKUP(B122,BGU!A:B,2),"")</f>
        <v>ADRIANA MOREIRA DA COSTA</v>
      </c>
      <c r="Z122" s="34" t="str">
        <f>TEXT(IFERROR(VLOOKUP(B122,BGU!A:C,3),""),"0000-000-000-0000")</f>
        <v>0010-214-201-1200</v>
      </c>
      <c r="AA122" s="34" t="str">
        <f t="shared" si="33"/>
        <v>0010</v>
      </c>
      <c r="AB122" s="34" t="str">
        <f>IFERROR(VLOOKUP(B122,BGU!A:F,6),"")</f>
        <v>00011</v>
      </c>
      <c r="AC122" s="34" t="str">
        <f>IFERROR(VLOOKUP(B122,BGU!A:G,7),"")</f>
        <v>ANALISTA</v>
      </c>
      <c r="AD122" s="34" t="str">
        <f t="shared" si="34"/>
        <v>214</v>
      </c>
    </row>
    <row r="123" spans="1:30" ht="15" customHeight="1" x14ac:dyDescent="0.25">
      <c r="A123" s="33" t="s">
        <v>333</v>
      </c>
      <c r="B123" s="34" t="s">
        <v>320</v>
      </c>
      <c r="C123" s="33" t="s">
        <v>162</v>
      </c>
      <c r="D123" s="34"/>
      <c r="E123" s="34" t="s">
        <v>322</v>
      </c>
      <c r="F123" s="33" t="s">
        <v>6</v>
      </c>
      <c r="G123" s="31">
        <f t="shared" si="28"/>
        <v>1</v>
      </c>
      <c r="H123" s="31" t="b">
        <f t="shared" si="25"/>
        <v>0</v>
      </c>
      <c r="I123" s="105" t="str">
        <f t="shared" si="26"/>
        <v>Modern Business Solutions</v>
      </c>
      <c r="J123" s="105" t="str">
        <f t="shared" si="35"/>
        <v/>
      </c>
      <c r="K123" s="106" t="str">
        <f t="shared" si="29"/>
        <v/>
      </c>
      <c r="L123" s="106" t="str">
        <f t="shared" si="30"/>
        <v/>
      </c>
      <c r="M123" s="105" t="str">
        <f t="shared" si="31"/>
        <v/>
      </c>
      <c r="N123" s="107">
        <f>IF(F123="","",IF(ISNUMBER(FIND(")",I123)),"20"&amp;SUBSTITUTE(RIGHT(SUBSTITUTE(LEFT(F123,SEARCH(")",F123)),LEFT(LEFT(F123,SEARCH(")",F123)),SEARCH("(",LEFT(F123,SEARCH(")",F123)))),""),3),")",""),VLOOKUP(I123,Breachs!B:D,3,FALSE)))</f>
        <v>2016</v>
      </c>
      <c r="O123" s="108" t="str">
        <f>IF(G123&lt;2,"",IF(G123&gt;2,IF(ISNUMBER(FIND(")",J123)),"20"&amp;SUBSTITUTE(SUBSTITUTE(LEFT(LEFT(SUBSTITUTE(F123,LEFT(F123,SEARCH(",",F123)),""),SEARCH(",",SUBSTITUTE(F123,LEFT(F123,SEARCH(",",F123)),""))),SEARCH(")",LEFT(SUBSTITUTE(F123,LEFT(F123,SEARCH(",",F123)),""),SEARCH(",",SUBSTITUTE(F123,LEFT(F123,SEARCH(",",F123)),""))))),LEFT(LEFT(LEFT(SUBSTITUTE(F123,LEFT(F123,SEARCH(",",F123)),""),SEARCH(",",SUBSTITUTE(F123,LEFT(F123,SEARCH(",",F123)),""))),SEARCH(")",LEFT(SUBSTITUTE(F123,LEFT(F123,SEARCH(",",F123)),""),SEARCH(",",SUBSTITUTE(F123,LEFT(F123,SEARCH(",",F123)),""))))),SEARCH("'",LEFT(LEFT(SUBSTITUTE(F123,LEFT(F123,SEARCH(",",F123)),""),SEARCH(",",SUBSTITUTE(F123,LEFT(F123,SEARCH(",",F123)),""))),SEARCH(")",LEFT(SUBSTITUTE(F123,LEFT(F123,SEARCH(",",F123)),""),SEARCH(",",SUBSTITUTE(F123,LEFT(F123,SEARCH(",",F123)),""))))))),""),")",""),VLOOKUP(J123,Breachs!B:D,3,FALSE)),IF(ISNUMBER(FIND(")",J123)),"20"&amp;SUBSTITUTE(LEFT(SUBSTITUTE(SUBSTITUTE(F123,LEFT(F123,SEARCH(",",F123)),""),LEFT(SUBSTITUTE(F123,LEFT(F123,SEARCH(",",F123)),""),SEARCH("'",SUBSTITUTE(F123,LEFT(F123,SEARCH(",",F123)),""))),""),SEARCH(")",SUBSTITUTE(SUBSTITUTE(F123,LEFT(F123,SEARCH(",",F123)),""),LEFT(SUBSTITUTE(F123,LEFT(F123,SEARCH(",",F123)),""),SEARCH("'",SUBSTITUTE(F123,LEFT(F123,SEARCH(",",F123)),""))),""))),")",""),VLOOKUP(J123,Breachs!B:D,3,FALSE))))</f>
        <v/>
      </c>
      <c r="P123" s="108" t="str">
        <f>IF(G123&lt;3,"",IF(G123&gt;3,IF(ISNUMBER(FIND(")",K123)),"20"&amp;SUBSTITUTE(SUBSTITUTE(LEFT(LEFT(SUBSTITUTE(SUBSTITUTE(F123,LEFT(F123,SEARCH(",",F123)),""),LEFT(SUBSTITUTE(F123,LEFT(F123,SEARCH(",",F123)),""),SEARCH(",",SUBSTITUTE(F123,LEFT(F123,SEARCH(",",F123)),""))),""),SEARCH(",",SUBSTITUTE(SUBSTITUTE(F123,LEFT(F123,SEARCH(",",F123)),""),LEFT(SUBSTITUTE(F123,LEFT(F123,SEARCH(",",F123)),""),SEARCH(",",SUBSTITUTE(F123,LEFT(F123,SEARCH(",",F123)),""))),""))),SEARCH(")",LEFT(SUBSTITUTE(SUBSTITUTE(F123,LEFT(F123,SEARCH(",",F123)),""),LEFT(SUBSTITUTE(F123,LEFT(F123,SEARCH(",",F123)),""),SEARCH(",",SUBSTITUTE(F123,LEFT(F123,SEARCH(",",F123)),""))),""),SEARCH(",",SUBSTITUTE(SUBSTITUTE(F123,LEFT(F123,SEARCH(",",F123)),""),LEFT(SUBSTITUTE(F123,LEFT(F123,SEARCH(",",F123)),""),SEARCH(",",SUBSTITUTE(F123,LEFT(F123,SEARCH(",",F123)),""))),""))))),LEFT(LEFT(LEFT(SUBSTITUTE(SUBSTITUTE(F123,LEFT(F123,SEARCH(",",F123)),""),LEFT(SUBSTITUTE(F123,LEFT(F123,SEARCH(",",F123)),""),SEARCH(",",SUBSTITUTE(F123,LEFT(F123,SEARCH(",",F123)),""))),""),SEARCH(",",SUBSTITUTE(SUBSTITUTE(F123,LEFT(F123,SEARCH(",",F123)),""),LEFT(SUBSTITUTE(F123,LEFT(F123,SEARCH(",",F123)),""),SEARCH(",",SUBSTITUTE(F123,LEFT(F123,SEARCH(",",F123)),""))),""))),SEARCH(")",LEFT(SUBSTITUTE(SUBSTITUTE(F123,LEFT(F123,SEARCH(",",F123)),""),LEFT(SUBSTITUTE(F123,LEFT(F123,SEARCH(",",F123)),""),SEARCH(",",SUBSTITUTE(F123,LEFT(F123,SEARCH(",",F123)),""))),""),SEARCH(",",SUBSTITUTE(SUBSTITUTE(F123,LEFT(F123,SEARCH(",",F123)),""),LEFT(SUBSTITUTE(F123,LEFT(F123,SEARCH(",",F123)),""),SEARCH(",",SUBSTITUTE(F123,LEFT(F123,SEARCH(",",F123)),""))),""))))),SEARCH("'",LEFT(LEFT(SUBSTITUTE(SUBSTITUTE(F123,LEFT(F123,SEARCH(",",F123)),""),LEFT(SUBSTITUTE(F123,LEFT(F123,SEARCH(",",F123)),""),SEARCH(",",SUBSTITUTE(F123,LEFT(F123,SEARCH(",",F123)),""))),""),SEARCH(",",SUBSTITUTE(SUBSTITUTE(F123,LEFT(F123,SEARCH(",",F123)),""),LEFT(SUBSTITUTE(F123,LEFT(F123,SEARCH(",",F123)),""),SEARCH(",",SUBSTITUTE(F123,LEFT(F123,SEARCH(",",F123)),""))),""))),SEARCH(")",LEFT(SUBSTITUTE(SUBSTITUTE(F123,LEFT(F123,SEARCH(",",F123)),""),LEFT(SUBSTITUTE(F123,LEFT(F123,SEARCH(",",F123)),""),SEARCH(",",SUBSTITUTE(F123,LEFT(F123,SEARCH(",",F123)),""))),""),SEARCH(",",SUBSTITUTE(SUBSTITUTE(F123,LEFT(F123,SEARCH(",",F123)),""),LEFT(SUBSTITUTE(F123,LEFT(F123,SEARCH(",",F123)),""),SEARCH(",",SUBSTITUTE(F123,LEFT(F123,SEARCH(",",F123)),""))),""))))))),""),")",""),VLOOKUP(K123,Breachs!B:D,3,FALSE)),IF(ISNUMBER(FIND(")",K123)),"20"&amp;SUBSTITUTE(SUBSTITUTE(LEFT(SUBSTITUTE(SUBSTITUTE(F123,LEFT(F123,SEARCH(",",F123)),""),LEFT(SUBSTITUTE(F123,LEFT(F123,SEARCH(",",F123)),""),SEARCH(",",SUBSTITUTE(F123,LEFT(F123,SEARCH(",",F123)),""))),""),SEARCH(")",SUBSTITUTE(SUBSTITUTE(F123,LEFT(F123,SEARCH(",",F123)),""),LEFT(SUBSTITUTE(F123,LEFT(F123,SEARCH(",",F123)),""),SEARCH(",",SUBSTITUTE(F123,LEFT(F123,SEARCH(",",F123)),""))),""))),LEFT(LEFT(SUBSTITUTE(SUBSTITUTE(F123,LEFT(F123,SEARCH(",",F123)),""),LEFT(SUBSTITUTE(F123,LEFT(F123,SEARCH(",",F123)),""),SEARCH(",",SUBSTITUTE(F123,LEFT(F123,SEARCH(",",F123)),""))),""),SEARCH(")",SUBSTITUTE(SUBSTITUTE(F123,LEFT(F123,SEARCH(",",F123)),""),LEFT(SUBSTITUTE(F123,LEFT(F123,SEARCH(",",F123)),""),SEARCH(",",SUBSTITUTE(F123,LEFT(F123,SEARCH(",",F123)),""))),""))),SEARCH("'",LEFT(SUBSTITUTE(SUBSTITUTE(F123,LEFT(F123,SEARCH(",",F123)),""),LEFT(SUBSTITUTE(F123,LEFT(F123,SEARCH(",",F123)),""),SEARCH(",",SUBSTITUTE(F123,LEFT(F123,SEARCH(",",F123)),""))),""),SEARCH(")",SUBSTITUTE(SUBSTITUTE(F123,LEFT(F123,SEARCH(",",F123)),""),LEFT(SUBSTITUTE(F123,LEFT(F123,SEARCH(",",F123)),""),SEARCH(",",SUBSTITUTE(F123,LEFT(F123,SEARCH(",",F123)),""))),""))))),""),")",""),VLOOKUP(K123,Breachs!B:D,3,FALSE))))</f>
        <v/>
      </c>
      <c r="Q123" s="108" t="str">
        <f>IF(G123&lt;4,"",IF(G123&gt;4,IF(ISNUMBER(FIND(")",L123)),"20"&amp;SUBSTITUTE(SUBSTITUTE(LEFT(SUBSTITUTE(SUBSTITUTE(SUBSTITUTE(L123,LEFT(L123,SEARCH(",",L123)),""),LEFT(SUBSTITUTE(L123,LEFT(L123,SEARCH(",",L123)),""),SEARCH(",",SUBSTITUTE(L123,LEFT(L123,SEARCH(",",L123)),""))),""),LEFT(SUBSTITUTE(SUBSTITUTE(L123,LEFT(L123,SEARCH(",",L123)),""),LEFT(SUBSTITUTE(L123,LEFT(L123,SEARCH(",",L123)),""),SEARCH(",",SUBSTITUTE(L123,LEFT(L123,SEARCH(",",L123)),""))),""),SEARCH(",",SUBSTITUTE(SUBSTITUTE(L123,LEFT(L123,SEARCH(",",L123)),""),LEFT(SUBSTITUTE(L123,LEFT(L123,SEARCH(",",L123)),""),SEARCH(",",SUBSTITUTE(L123,LEFT(L123,SEARCH(",",L123)),""))),""))),""),SEARCH(")",SUBSTITUTE(SUBSTITUTE(SUBSTITUTE(L123,LEFT(L123,SEARCH(",",L123)),""),LEFT(SUBSTITUTE(L123,LEFT(L123,SEARCH(",",L123)),""),SEARCH(",",SUBSTITUTE(L123,LEFT(L123,SEARCH(",",L123)),""))),""),LEFT(SUBSTITUTE(SUBSTITUTE(L123,LEFT(L123,SEARCH(",",L123)),""),LEFT(SUBSTITUTE(L123,LEFT(L123,SEARCH(",",L123)),""),SEARCH(",",SUBSTITUTE(L123,LEFT(L123,SEARCH(",",L123)),""))),""),SEARCH(",",SUBSTITUTE(SUBSTITUTE(L123,LEFT(L123,SEARCH(",",L123)),""),LEFT(SUBSTITUTE(L123,LEFT(L123,SEARCH(",",L123)),""),SEARCH(",",SUBSTITUTE(L123,LEFT(L123,SEARCH(",",L123)),""))),""))),""))),LEFT(LEFT(SUBSTITUTE(SUBSTITUTE(SUBSTITUTE(L123,LEFT(L123,SEARCH(",",L123)),""),LEFT(SUBSTITUTE(L123,LEFT(L123,SEARCH(",",L123)),""),SEARCH(",",SUBSTITUTE(L123,LEFT(L123,SEARCH(",",L123)),""))),""),LEFT(SUBSTITUTE(SUBSTITUTE(L123,LEFT(L123,SEARCH(",",L123)),""),LEFT(SUBSTITUTE(L123,LEFT(L123,SEARCH(",",L123)),""),SEARCH(",",SUBSTITUTE(L123,LEFT(L123,SEARCH(",",L123)),""))),""),SEARCH(",",SUBSTITUTE(SUBSTITUTE(L123,LEFT(L123,SEARCH(",",L123)),""),LEFT(SUBSTITUTE(L123,LEFT(L123,SEARCH(",",L123)),""),SEARCH(",",SUBSTITUTE(L123,LEFT(L123,SEARCH(",",L123)),""))),""))),""),SEARCH(")",SUBSTITUTE(SUBSTITUTE(SUBSTITUTE(L123,LEFT(L123,SEARCH(",",L123)),""),LEFT(SUBSTITUTE(L123,LEFT(L123,SEARCH(",",L123)),""),SEARCH(",",SUBSTITUTE(L123,LEFT(L123,SEARCH(",",L123)),""))),""),LEFT(SUBSTITUTE(SUBSTITUTE(L123,LEFT(L123,SEARCH(",",L123)),""),LEFT(SUBSTITUTE(L123,LEFT(L123,SEARCH(",",L123)),""),SEARCH(",",SUBSTITUTE(L123,LEFT(L123,SEARCH(",",L123)),""))),""),SEARCH(",",SUBSTITUTE(SUBSTITUTE(L123,LEFT(L123,SEARCH(",",L123)),""),LEFT(SUBSTITUTE(L123,LEFT(L123,SEARCH(",",L123)),""),SEARCH(",",SUBSTITUTE(L123,LEFT(L123,SEARCH(",",L123)),""))),""))),""))),SEARCH("'",LEFT(SUBSTITUTE(SUBSTITUTE(SUBSTITUTE(L123,LEFT(L123,SEARCH(",",L123)),""),LEFT(SUBSTITUTE(L123,LEFT(L123,SEARCH(",",L123)),""),SEARCH(",",SUBSTITUTE(L123,LEFT(L123,SEARCH(",",L123)),""))),""),LEFT(SUBSTITUTE(SUBSTITUTE(L123,LEFT(L123,SEARCH(",",L123)),""),LEFT(SUBSTITUTE(L123,LEFT(L123,SEARCH(",",L123)),""),SEARCH(",",SUBSTITUTE(L123,LEFT(L123,SEARCH(",",L123)),""))),""),SEARCH(",",SUBSTITUTE(SUBSTITUTE(L123,LEFT(L123,SEARCH(",",L123)),""),LEFT(SUBSTITUTE(L123,LEFT(L123,SEARCH(",",L123)),""),SEARCH(",",SUBSTITUTE(L123,LEFT(L123,SEARCH(",",L123)),""))),""))),""),SEARCH(")",SUBSTITUTE(SUBSTITUTE(SUBSTITUTE(L123,LEFT(L123,SEARCH(",",L123)),""),LEFT(SUBSTITUTE(L123,LEFT(L123,SEARCH(",",L123)),""),SEARCH(",",SUBSTITUTE(L123,LEFT(L123,SEARCH(",",L123)),""))),""),LEFT(SUBSTITUTE(SUBSTITUTE(L123,LEFT(L123,SEARCH(",",L123)),""),LEFT(SUBSTITUTE(L123,LEFT(L123,SEARCH(",",L123)),""),SEARCH(",",SUBSTITUTE(L123,LEFT(L123,SEARCH(",",L123)),""))),""),SEARCH(",",SUBSTITUTE(SUBSTITUTE(L123,LEFT(L123,SEARCH(",",L123)),""),LEFT(SUBSTITUTE(L123,LEFT(L123,SEARCH(",",L123)),""),SEARCH(",",SUBSTITUTE(L123,LEFT(L123,SEARCH(",",L123)),""))),""))),""))))),""),")",""),VLOOKUP(L123,Breachs!B:D,3,FALSE)),IF(ISNUMBER(FIND(")",L123)),"20"&amp;SUBSTITUTE(SUBSTITUTE(LEFT(SUBSTITUTE(SUBSTITUTE(SUBSTITUTE(L123,LEFT(L123,SEARCH(",",L123)),""),LEFT(SUBSTITUTE(L123,LEFT(L123,SEARCH(",",L123)),""),SEARCH(",",SUBSTITUTE(L123,LEFT(L123,SEARCH(",",L123)),""))),""),LEFT(SUBSTITUTE(SUBSTITUTE(L123,LEFT(L123,SEARCH(",",L123)),""),LEFT(SUBSTITUTE(L123,LEFT(L123,SEARCH(",",L123)),""),SEARCH(",",SUBSTITUTE(L123,LEFT(L123,SEARCH(",",L123)),""))),""),SEARCH(",",SUBSTITUTE(SUBSTITUTE(L123,LEFT(L123,SEARCH(",",L123)),""),LEFT(SUBSTITUTE(L123,LEFT(L123,SEARCH(",",L123)),""),SEARCH(",",SUBSTITUTE(L123,LEFT(L123,SEARCH(",",L123)),""))),""))),""),SEARCH(")",SUBSTITUTE(SUBSTITUTE(SUBSTITUTE(L123,LEFT(L123,SEARCH(",",L123)),""),LEFT(SUBSTITUTE(L123,LEFT(L123,SEARCH(",",L123)),""),SEARCH(",",SUBSTITUTE(L123,LEFT(L123,SEARCH(",",L123)),""))),""),LEFT(SUBSTITUTE(SUBSTITUTE(L123,LEFT(L123,SEARCH(",",L123)),""),LEFT(SUBSTITUTE(L123,LEFT(L123,SEARCH(",",L123)),""),SEARCH(",",SUBSTITUTE(L123,LEFT(L123,SEARCH(",",L123)),""))),""),SEARCH(",",SUBSTITUTE(SUBSTITUTE(L123,LEFT(L123,SEARCH(",",L123)),""),LEFT(SUBSTITUTE(L123,LEFT(L123,SEARCH(",",L123)),""),SEARCH(",",SUBSTITUTE(L123,LEFT(L123,SEARCH(",",L123)),""))),""))),""))),LEFT(LEFT(SUBSTITUTE(SUBSTITUTE(SUBSTITUTE(L123,LEFT(L123,SEARCH(",",L123)),""),LEFT(SUBSTITUTE(L123,LEFT(L123,SEARCH(",",L123)),""),SEARCH(",",SUBSTITUTE(L123,LEFT(L123,SEARCH(",",L123)),""))),""),LEFT(SUBSTITUTE(SUBSTITUTE(L123,LEFT(L123,SEARCH(",",L123)),""),LEFT(SUBSTITUTE(L123,LEFT(L123,SEARCH(",",L123)),""),SEARCH(",",SUBSTITUTE(L123,LEFT(L123,SEARCH(",",L123)),""))),""),SEARCH(",",SUBSTITUTE(SUBSTITUTE(L123,LEFT(L123,SEARCH(",",L123)),""),LEFT(SUBSTITUTE(L123,LEFT(L123,SEARCH(",",L123)),""),SEARCH(",",SUBSTITUTE(L123,LEFT(L123,SEARCH(",",L123)),""))),""))),""),SEARCH(")",SUBSTITUTE(SUBSTITUTE(SUBSTITUTE(L123,LEFT(L123,SEARCH(",",L123)),""),LEFT(SUBSTITUTE(L123,LEFT(L123,SEARCH(",",L123)),""),SEARCH(",",SUBSTITUTE(L123,LEFT(L123,SEARCH(",",L123)),""))),""),LEFT(SUBSTITUTE(SUBSTITUTE(L123,LEFT(L123,SEARCH(",",L123)),""),LEFT(SUBSTITUTE(L123,LEFT(L123,SEARCH(",",L123)),""),SEARCH(",",SUBSTITUTE(L123,LEFT(L123,SEARCH(",",L123)),""))),""),SEARCH(",",SUBSTITUTE(SUBSTITUTE(L123,LEFT(L123,SEARCH(",",L123)),""),LEFT(SUBSTITUTE(L123,LEFT(L123,SEARCH(",",L123)),""),SEARCH(",",SUBSTITUTE(L123,LEFT(L123,SEARCH(",",L123)),""))),""))),""))),SEARCH("'",LEFT(SUBSTITUTE(SUBSTITUTE(SUBSTITUTE(L123,LEFT(L123,SEARCH(",",L123)),""),LEFT(SUBSTITUTE(L123,LEFT(L123,SEARCH(",",L123)),""),SEARCH(",",SUBSTITUTE(L123,LEFT(L123,SEARCH(",",L123)),""))),""),LEFT(SUBSTITUTE(SUBSTITUTE(L123,LEFT(L123,SEARCH(",",L123)),""),LEFT(SUBSTITUTE(L123,LEFT(L123,SEARCH(",",L123)),""),SEARCH(",",SUBSTITUTE(L123,LEFT(L123,SEARCH(",",L123)),""))),""),SEARCH(",",SUBSTITUTE(SUBSTITUTE(L123,LEFT(L123,SEARCH(",",L123)),""),LEFT(SUBSTITUTE(L123,LEFT(L123,SEARCH(",",L123)),""),SEARCH(",",SUBSTITUTE(L123,LEFT(L123,SEARCH(",",L123)),""))),""))),""),SEARCH(")",SUBSTITUTE(SUBSTITUTE(SUBSTITUTE(L123,LEFT(L123,SEARCH(",",L123)),""),LEFT(SUBSTITUTE(L123,LEFT(L123,SEARCH(",",L123)),""),SEARCH(",",SUBSTITUTE(L123,LEFT(L123,SEARCH(",",L123)),""))),""),LEFT(SUBSTITUTE(SUBSTITUTE(L123,LEFT(L123,SEARCH(",",L123)),""),LEFT(SUBSTITUTE(L123,LEFT(L123,SEARCH(",",L123)),""),SEARCH(",",SUBSTITUTE(L123,LEFT(L123,SEARCH(",",L123)),""))),""),SEARCH(",",SUBSTITUTE(SUBSTITUTE(L123,LEFT(L123,SEARCH(",",L123)),""),LEFT(SUBSTITUTE(L123,LEFT(L123,SEARCH(",",L123)),""),SEARCH(",",SUBSTITUTE(L123,LEFT(L123,SEARCH(",",L123)),""))),""))),""))))),""),")",""),VLOOKUP(L123,Breachs!B:D,3,FALSE))))</f>
        <v/>
      </c>
      <c r="R123" s="108" t="str">
        <f>IF(G123=5,IF(ISNUMBER(FIND(")",M123)),"20"&amp;SUBSTITUTE(SUBSTITUTE(LEFT(SUBSTITUTE(SUBSTITUTE(SUBSTITUTE(S123,LEFT(S123,SEARCH(",",S123)),""),LEFT(SUBSTITUTE(S123,LEFT(S123,SEARCH(",",S123)),""),SEARCH(",",SUBSTITUTE(S123,LEFT(S123,SEARCH(",",S123)),""))),""),LEFT(SUBSTITUTE(SUBSTITUTE(S123,LEFT(S123,SEARCH(",",S123)),""),LEFT(SUBSTITUTE(S123,LEFT(S123,SEARCH(",",S123)),""),SEARCH(",",SUBSTITUTE(S123,LEFT(S123,SEARCH(",",S123)),""))),""),SEARCH(",",SUBSTITUTE(SUBSTITUTE(S123,LEFT(S123,SEARCH(",",S123)),""),LEFT(SUBSTITUTE(S123,LEFT(S123,SEARCH(",",S123)),""),SEARCH(",",SUBSTITUTE(S123,LEFT(S123,SEARCH(",",S123)),""))),""))),""),SEARCH(")",SUBSTITUTE(SUBSTITUTE(SUBSTITUTE(S123,LEFT(S123,SEARCH(",",S123)),""),LEFT(SUBSTITUTE(S123,LEFT(S123,SEARCH(",",S123)),""),SEARCH(",",SUBSTITUTE(S123,LEFT(S123,SEARCH(",",S123)),""))),""),LEFT(SUBSTITUTE(SUBSTITUTE(S123,LEFT(S123,SEARCH(",",S123)),""),LEFT(SUBSTITUTE(S123,LEFT(S123,SEARCH(",",S123)),""),SEARCH(",",SUBSTITUTE(S123,LEFT(S123,SEARCH(",",S123)),""))),""),SEARCH(",",SUBSTITUTE(SUBSTITUTE(S123,LEFT(S123,SEARCH(",",S123)),""),LEFT(SUBSTITUTE(S123,LEFT(S123,SEARCH(",",S123)),""),SEARCH(",",SUBSTITUTE(S123,LEFT(S123,SEARCH(",",S123)),""))),""))),""))),LEFT(LEFT(SUBSTITUTE(SUBSTITUTE(SUBSTITUTE(S123,LEFT(S123,SEARCH(",",S123)),""),LEFT(SUBSTITUTE(S123,LEFT(S123,SEARCH(",",S123)),""),SEARCH(",",SUBSTITUTE(S123,LEFT(S123,SEARCH(",",S123)),""))),""),LEFT(SUBSTITUTE(SUBSTITUTE(S123,LEFT(S123,SEARCH(",",S123)),""),LEFT(SUBSTITUTE(S123,LEFT(S123,SEARCH(",",S123)),""),SEARCH(",",SUBSTITUTE(S123,LEFT(S123,SEARCH(",",S123)),""))),""),SEARCH(",",SUBSTITUTE(SUBSTITUTE(S123,LEFT(S123,SEARCH(",",S123)),""),LEFT(SUBSTITUTE(S123,LEFT(S123,SEARCH(",",S123)),""),SEARCH(",",SUBSTITUTE(S123,LEFT(S123,SEARCH(",",S123)),""))),""))),""),SEARCH(")",SUBSTITUTE(SUBSTITUTE(SUBSTITUTE(S123,LEFT(S123,SEARCH(",",S123)),""),LEFT(SUBSTITUTE(S123,LEFT(S123,SEARCH(",",S123)),""),SEARCH(",",SUBSTITUTE(S123,LEFT(S123,SEARCH(",",S123)),""))),""),LEFT(SUBSTITUTE(SUBSTITUTE(S123,LEFT(S123,SEARCH(",",S123)),""),LEFT(SUBSTITUTE(S123,LEFT(S123,SEARCH(",",S123)),""),SEARCH(",",SUBSTITUTE(S123,LEFT(S123,SEARCH(",",S123)),""))),""),SEARCH(",",SUBSTITUTE(SUBSTITUTE(S123,LEFT(S123,SEARCH(",",S123)),""),LEFT(SUBSTITUTE(S123,LEFT(S123,SEARCH(",",S123)),""),SEARCH(",",SUBSTITUTE(S123,LEFT(S123,SEARCH(",",S123)),""))),""))),""))),SEARCH("'",LEFT(SUBSTITUTE(SUBSTITUTE(SUBSTITUTE(S123,LEFT(S123,SEARCH(",",S123)),""),LEFT(SUBSTITUTE(S123,LEFT(S123,SEARCH(",",S123)),""),SEARCH(",",SUBSTITUTE(S123,LEFT(S123,SEARCH(",",S123)),""))),""),LEFT(SUBSTITUTE(SUBSTITUTE(S123,LEFT(S123,SEARCH(",",S123)),""),LEFT(SUBSTITUTE(S123,LEFT(S123,SEARCH(",",S123)),""),SEARCH(",",SUBSTITUTE(S123,LEFT(S123,SEARCH(",",S123)),""))),""),SEARCH(",",SUBSTITUTE(SUBSTITUTE(S123,LEFT(S123,SEARCH(",",S123)),""),LEFT(SUBSTITUTE(S123,LEFT(S123,SEARCH(",",S123)),""),SEARCH(",",SUBSTITUTE(S123,LEFT(S123,SEARCH(",",S123)),""))),""))),""),SEARCH(")",SUBSTITUTE(SUBSTITUTE(SUBSTITUTE(S123,LEFT(S123,SEARCH(",",S123)),""),LEFT(SUBSTITUTE(S123,LEFT(S123,SEARCH(",",S123)),""),SEARCH(",",SUBSTITUTE(S123,LEFT(S123,SEARCH(",",S123)),""))),""),LEFT(SUBSTITUTE(SUBSTITUTE(S123,LEFT(S123,SEARCH(",",S123)),""),LEFT(SUBSTITUTE(S123,LEFT(S123,SEARCH(",",S123)),""),SEARCH(",",SUBSTITUTE(S123,LEFT(S123,SEARCH(",",S123)),""))),""),SEARCH(",",SUBSTITUTE(SUBSTITUTE(S123,LEFT(S123,SEARCH(",",S123)),""),LEFT(SUBSTITUTE(S123,LEFT(S123,SEARCH(",",S123)),""),SEARCH(",",SUBSTITUTE(S123,LEFT(S123,SEARCH(",",S123)),""))),""))),""))))),""),")",""),VLOOKUP(M123,Breachs!B:D,3,FALSE)),"")</f>
        <v/>
      </c>
      <c r="S123" s="108" t="e">
        <f t="shared" si="32"/>
        <v>#VALUE!</v>
      </c>
      <c r="T123" s="108" t="str">
        <f>IF(F123="","",IF(ISNUMBER(FIND("'",I123)),VLOOKUP(SUBSTITUTE(RIGHT(LEFT(I123,SEARCH("'",I123)),5)," '",""),Breachs!P:Q,2,FALSE),VLOOKUP(I123,Breachs!B:D,2,FALSE)))</f>
        <v>Outubro</v>
      </c>
      <c r="U123" s="108" t="str">
        <f>IF(G123&lt;2,"",IF(ISNUMBER(FIND("'",J123)),VLOOKUP(SUBSTITUTE(RIGHT(LEFT(J123,SEARCH("'",J123)),5)," '",""),Breachs!P:Q,2,FALSE),VLOOKUP(J123,Breachs!B:D,2,FALSE)))</f>
        <v/>
      </c>
      <c r="V123" s="107" t="str">
        <f>IF(G123&lt;3,"",IF(ISNUMBER(FIND("'",K123)),VLOOKUP(SUBSTITUTE(RIGHT(LEFT(K123,SEARCH("'",K123)),5)," '",""),Breachs!P:Q,2,FALSE),VLOOKUP(K123,Breachs!B:D,2,FALSE)))</f>
        <v/>
      </c>
      <c r="W123" s="107" t="str">
        <f>IF(G123&lt;4,"",IF(ISNUMBER(FIND("'",L123)),VLOOKUP(SUBSTITUTE(RIGHT(LEFT(L123,SEARCH("'",L123)),5)," '",""),Breachs!P:Q,2,FALSE),VLOOKUP(L123,Breachs!B:D,2,FALSE)))</f>
        <v/>
      </c>
      <c r="X123" s="107" t="str">
        <f>IF(G123&lt;5,"",IF(ISNUMBER(FIND("'",M123)),VLOOKUP(SUBSTITUTE(RIGHT(LEFT(M123,SEARCH("'",M123)),5)," '",""),Breachs!P:Q,2,FALSE),VLOOKUP(M123,Breachs!B:D,2,FALSE)))</f>
        <v/>
      </c>
      <c r="Y123" s="34" t="str">
        <f>IFERROR(VLOOKUP(B123,BGU!A:B,2),"")</f>
        <v>WLADIMIR PEREIRA DE ABREU</v>
      </c>
      <c r="Z123" s="34" t="str">
        <f>TEXT(IFERROR(VLOOKUP(B123,BGU!A:C,3),""),"0000-000-000-0000")</f>
        <v>0817-000-000-0000</v>
      </c>
      <c r="AA123" s="34" t="str">
        <f t="shared" si="33"/>
        <v>0817</v>
      </c>
      <c r="AB123" s="34" t="str">
        <f>IFERROR(VLOOKUP(B123,BGU!A:F,6),"")</f>
        <v>00540</v>
      </c>
      <c r="AC123" s="34" t="str">
        <f>IFERROR(VLOOKUP(B123,BGU!A:G,7),"")</f>
        <v>GERENTE GERAL</v>
      </c>
      <c r="AD123" s="34" t="str">
        <f t="shared" si="34"/>
        <v>000</v>
      </c>
    </row>
    <row r="124" spans="1:30" ht="15" customHeight="1" x14ac:dyDescent="0.25">
      <c r="A124" s="33" t="s">
        <v>333</v>
      </c>
      <c r="B124" s="34" t="s">
        <v>247</v>
      </c>
      <c r="C124" s="33" t="s">
        <v>67</v>
      </c>
      <c r="D124" s="34"/>
      <c r="E124" s="34" t="s">
        <v>322</v>
      </c>
      <c r="F124" s="33" t="s">
        <v>68</v>
      </c>
      <c r="G124" s="31">
        <f t="shared" si="28"/>
        <v>1</v>
      </c>
      <c r="H124" s="31" t="b">
        <f t="shared" si="25"/>
        <v>0</v>
      </c>
      <c r="I124" s="105" t="str">
        <f t="shared" si="26"/>
        <v>mSpy</v>
      </c>
      <c r="J124" s="105" t="str">
        <f t="shared" si="35"/>
        <v/>
      </c>
      <c r="K124" s="106" t="str">
        <f t="shared" si="29"/>
        <v/>
      </c>
      <c r="L124" s="106" t="str">
        <f t="shared" si="30"/>
        <v/>
      </c>
      <c r="M124" s="105" t="str">
        <f t="shared" si="31"/>
        <v/>
      </c>
      <c r="N124" s="107">
        <f>IF(F124="","",IF(ISNUMBER(FIND(")",I124)),"20"&amp;SUBSTITUTE(RIGHT(SUBSTITUTE(LEFT(F124,SEARCH(")",F124)),LEFT(LEFT(F124,SEARCH(")",F124)),SEARCH("(",LEFT(F124,SEARCH(")",F124)))),""),3),")",""),VLOOKUP(I124,Breachs!B:D,3,FALSE)))</f>
        <v>2015</v>
      </c>
      <c r="O124" s="108" t="str">
        <f>IF(G124&lt;2,"",IF(G124&gt;2,IF(ISNUMBER(FIND(")",J124)),"20"&amp;SUBSTITUTE(SUBSTITUTE(LEFT(LEFT(SUBSTITUTE(F124,LEFT(F124,SEARCH(",",F124)),""),SEARCH(",",SUBSTITUTE(F124,LEFT(F124,SEARCH(",",F124)),""))),SEARCH(")",LEFT(SUBSTITUTE(F124,LEFT(F124,SEARCH(",",F124)),""),SEARCH(",",SUBSTITUTE(F124,LEFT(F124,SEARCH(",",F124)),""))))),LEFT(LEFT(LEFT(SUBSTITUTE(F124,LEFT(F124,SEARCH(",",F124)),""),SEARCH(",",SUBSTITUTE(F124,LEFT(F124,SEARCH(",",F124)),""))),SEARCH(")",LEFT(SUBSTITUTE(F124,LEFT(F124,SEARCH(",",F124)),""),SEARCH(",",SUBSTITUTE(F124,LEFT(F124,SEARCH(",",F124)),""))))),SEARCH("'",LEFT(LEFT(SUBSTITUTE(F124,LEFT(F124,SEARCH(",",F124)),""),SEARCH(",",SUBSTITUTE(F124,LEFT(F124,SEARCH(",",F124)),""))),SEARCH(")",LEFT(SUBSTITUTE(F124,LEFT(F124,SEARCH(",",F124)),""),SEARCH(",",SUBSTITUTE(F124,LEFT(F124,SEARCH(",",F124)),""))))))),""),")",""),VLOOKUP(J124,Breachs!B:D,3,FALSE)),IF(ISNUMBER(FIND(")",J124)),"20"&amp;SUBSTITUTE(LEFT(SUBSTITUTE(SUBSTITUTE(F124,LEFT(F124,SEARCH(",",F124)),""),LEFT(SUBSTITUTE(F124,LEFT(F124,SEARCH(",",F124)),""),SEARCH("'",SUBSTITUTE(F124,LEFT(F124,SEARCH(",",F124)),""))),""),SEARCH(")",SUBSTITUTE(SUBSTITUTE(F124,LEFT(F124,SEARCH(",",F124)),""),LEFT(SUBSTITUTE(F124,LEFT(F124,SEARCH(",",F124)),""),SEARCH("'",SUBSTITUTE(F124,LEFT(F124,SEARCH(",",F124)),""))),""))),")",""),VLOOKUP(J124,Breachs!B:D,3,FALSE))))</f>
        <v/>
      </c>
      <c r="P124" s="108" t="str">
        <f>IF(G124&lt;3,"",IF(G124&gt;3,IF(ISNUMBER(FIND(")",K124)),"20"&amp;SUBSTITUTE(SUBSTITUTE(LEFT(LEFT(SUBSTITUTE(SUBSTITUTE(F124,LEFT(F124,SEARCH(",",F124)),""),LEFT(SUBSTITUTE(F124,LEFT(F124,SEARCH(",",F124)),""),SEARCH(",",SUBSTITUTE(F124,LEFT(F124,SEARCH(",",F124)),""))),""),SEARCH(",",SUBSTITUTE(SUBSTITUTE(F124,LEFT(F124,SEARCH(",",F124)),""),LEFT(SUBSTITUTE(F124,LEFT(F124,SEARCH(",",F124)),""),SEARCH(",",SUBSTITUTE(F124,LEFT(F124,SEARCH(",",F124)),""))),""))),SEARCH(")",LEFT(SUBSTITUTE(SUBSTITUTE(F124,LEFT(F124,SEARCH(",",F124)),""),LEFT(SUBSTITUTE(F124,LEFT(F124,SEARCH(",",F124)),""),SEARCH(",",SUBSTITUTE(F124,LEFT(F124,SEARCH(",",F124)),""))),""),SEARCH(",",SUBSTITUTE(SUBSTITUTE(F124,LEFT(F124,SEARCH(",",F124)),""),LEFT(SUBSTITUTE(F124,LEFT(F124,SEARCH(",",F124)),""),SEARCH(",",SUBSTITUTE(F124,LEFT(F124,SEARCH(",",F124)),""))),""))))),LEFT(LEFT(LEFT(SUBSTITUTE(SUBSTITUTE(F124,LEFT(F124,SEARCH(",",F124)),""),LEFT(SUBSTITUTE(F124,LEFT(F124,SEARCH(",",F124)),""),SEARCH(",",SUBSTITUTE(F124,LEFT(F124,SEARCH(",",F124)),""))),""),SEARCH(",",SUBSTITUTE(SUBSTITUTE(F124,LEFT(F124,SEARCH(",",F124)),""),LEFT(SUBSTITUTE(F124,LEFT(F124,SEARCH(",",F124)),""),SEARCH(",",SUBSTITUTE(F124,LEFT(F124,SEARCH(",",F124)),""))),""))),SEARCH(")",LEFT(SUBSTITUTE(SUBSTITUTE(F124,LEFT(F124,SEARCH(",",F124)),""),LEFT(SUBSTITUTE(F124,LEFT(F124,SEARCH(",",F124)),""),SEARCH(",",SUBSTITUTE(F124,LEFT(F124,SEARCH(",",F124)),""))),""),SEARCH(",",SUBSTITUTE(SUBSTITUTE(F124,LEFT(F124,SEARCH(",",F124)),""),LEFT(SUBSTITUTE(F124,LEFT(F124,SEARCH(",",F124)),""),SEARCH(",",SUBSTITUTE(F124,LEFT(F124,SEARCH(",",F124)),""))),""))))),SEARCH("'",LEFT(LEFT(SUBSTITUTE(SUBSTITUTE(F124,LEFT(F124,SEARCH(",",F124)),""),LEFT(SUBSTITUTE(F124,LEFT(F124,SEARCH(",",F124)),""),SEARCH(",",SUBSTITUTE(F124,LEFT(F124,SEARCH(",",F124)),""))),""),SEARCH(",",SUBSTITUTE(SUBSTITUTE(F124,LEFT(F124,SEARCH(",",F124)),""),LEFT(SUBSTITUTE(F124,LEFT(F124,SEARCH(",",F124)),""),SEARCH(",",SUBSTITUTE(F124,LEFT(F124,SEARCH(",",F124)),""))),""))),SEARCH(")",LEFT(SUBSTITUTE(SUBSTITUTE(F124,LEFT(F124,SEARCH(",",F124)),""),LEFT(SUBSTITUTE(F124,LEFT(F124,SEARCH(",",F124)),""),SEARCH(",",SUBSTITUTE(F124,LEFT(F124,SEARCH(",",F124)),""))),""),SEARCH(",",SUBSTITUTE(SUBSTITUTE(F124,LEFT(F124,SEARCH(",",F124)),""),LEFT(SUBSTITUTE(F124,LEFT(F124,SEARCH(",",F124)),""),SEARCH(",",SUBSTITUTE(F124,LEFT(F124,SEARCH(",",F124)),""))),""))))))),""),")",""),VLOOKUP(K124,Breachs!B:D,3,FALSE)),IF(ISNUMBER(FIND(")",K124)),"20"&amp;SUBSTITUTE(SUBSTITUTE(LEFT(SUBSTITUTE(SUBSTITUTE(F124,LEFT(F124,SEARCH(",",F124)),""),LEFT(SUBSTITUTE(F124,LEFT(F124,SEARCH(",",F124)),""),SEARCH(",",SUBSTITUTE(F124,LEFT(F124,SEARCH(",",F124)),""))),""),SEARCH(")",SUBSTITUTE(SUBSTITUTE(F124,LEFT(F124,SEARCH(",",F124)),""),LEFT(SUBSTITUTE(F124,LEFT(F124,SEARCH(",",F124)),""),SEARCH(",",SUBSTITUTE(F124,LEFT(F124,SEARCH(",",F124)),""))),""))),LEFT(LEFT(SUBSTITUTE(SUBSTITUTE(F124,LEFT(F124,SEARCH(",",F124)),""),LEFT(SUBSTITUTE(F124,LEFT(F124,SEARCH(",",F124)),""),SEARCH(",",SUBSTITUTE(F124,LEFT(F124,SEARCH(",",F124)),""))),""),SEARCH(")",SUBSTITUTE(SUBSTITUTE(F124,LEFT(F124,SEARCH(",",F124)),""),LEFT(SUBSTITUTE(F124,LEFT(F124,SEARCH(",",F124)),""),SEARCH(",",SUBSTITUTE(F124,LEFT(F124,SEARCH(",",F124)),""))),""))),SEARCH("'",LEFT(SUBSTITUTE(SUBSTITUTE(F124,LEFT(F124,SEARCH(",",F124)),""),LEFT(SUBSTITUTE(F124,LEFT(F124,SEARCH(",",F124)),""),SEARCH(",",SUBSTITUTE(F124,LEFT(F124,SEARCH(",",F124)),""))),""),SEARCH(")",SUBSTITUTE(SUBSTITUTE(F124,LEFT(F124,SEARCH(",",F124)),""),LEFT(SUBSTITUTE(F124,LEFT(F124,SEARCH(",",F124)),""),SEARCH(",",SUBSTITUTE(F124,LEFT(F124,SEARCH(",",F124)),""))),""))))),""),")",""),VLOOKUP(K124,Breachs!B:D,3,FALSE))))</f>
        <v/>
      </c>
      <c r="Q124" s="108" t="str">
        <f>IF(G124&lt;4,"",IF(G124&gt;4,IF(ISNUMBER(FIND(")",L124)),"20"&amp;SUBSTITUTE(SUBSTITUTE(LEFT(SUBSTITUTE(SUBSTITUTE(SUBSTITUTE(L124,LEFT(L124,SEARCH(",",L124)),""),LEFT(SUBSTITUTE(L124,LEFT(L124,SEARCH(",",L124)),""),SEARCH(",",SUBSTITUTE(L124,LEFT(L124,SEARCH(",",L124)),""))),""),LEFT(SUBSTITUTE(SUBSTITUTE(L124,LEFT(L124,SEARCH(",",L124)),""),LEFT(SUBSTITUTE(L124,LEFT(L124,SEARCH(",",L124)),""),SEARCH(",",SUBSTITUTE(L124,LEFT(L124,SEARCH(",",L124)),""))),""),SEARCH(",",SUBSTITUTE(SUBSTITUTE(L124,LEFT(L124,SEARCH(",",L124)),""),LEFT(SUBSTITUTE(L124,LEFT(L124,SEARCH(",",L124)),""),SEARCH(",",SUBSTITUTE(L124,LEFT(L124,SEARCH(",",L124)),""))),""))),""),SEARCH(")",SUBSTITUTE(SUBSTITUTE(SUBSTITUTE(L124,LEFT(L124,SEARCH(",",L124)),""),LEFT(SUBSTITUTE(L124,LEFT(L124,SEARCH(",",L124)),""),SEARCH(",",SUBSTITUTE(L124,LEFT(L124,SEARCH(",",L124)),""))),""),LEFT(SUBSTITUTE(SUBSTITUTE(L124,LEFT(L124,SEARCH(",",L124)),""),LEFT(SUBSTITUTE(L124,LEFT(L124,SEARCH(",",L124)),""),SEARCH(",",SUBSTITUTE(L124,LEFT(L124,SEARCH(",",L124)),""))),""),SEARCH(",",SUBSTITUTE(SUBSTITUTE(L124,LEFT(L124,SEARCH(",",L124)),""),LEFT(SUBSTITUTE(L124,LEFT(L124,SEARCH(",",L124)),""),SEARCH(",",SUBSTITUTE(L124,LEFT(L124,SEARCH(",",L124)),""))),""))),""))),LEFT(LEFT(SUBSTITUTE(SUBSTITUTE(SUBSTITUTE(L124,LEFT(L124,SEARCH(",",L124)),""),LEFT(SUBSTITUTE(L124,LEFT(L124,SEARCH(",",L124)),""),SEARCH(",",SUBSTITUTE(L124,LEFT(L124,SEARCH(",",L124)),""))),""),LEFT(SUBSTITUTE(SUBSTITUTE(L124,LEFT(L124,SEARCH(",",L124)),""),LEFT(SUBSTITUTE(L124,LEFT(L124,SEARCH(",",L124)),""),SEARCH(",",SUBSTITUTE(L124,LEFT(L124,SEARCH(",",L124)),""))),""),SEARCH(",",SUBSTITUTE(SUBSTITUTE(L124,LEFT(L124,SEARCH(",",L124)),""),LEFT(SUBSTITUTE(L124,LEFT(L124,SEARCH(",",L124)),""),SEARCH(",",SUBSTITUTE(L124,LEFT(L124,SEARCH(",",L124)),""))),""))),""),SEARCH(")",SUBSTITUTE(SUBSTITUTE(SUBSTITUTE(L124,LEFT(L124,SEARCH(",",L124)),""),LEFT(SUBSTITUTE(L124,LEFT(L124,SEARCH(",",L124)),""),SEARCH(",",SUBSTITUTE(L124,LEFT(L124,SEARCH(",",L124)),""))),""),LEFT(SUBSTITUTE(SUBSTITUTE(L124,LEFT(L124,SEARCH(",",L124)),""),LEFT(SUBSTITUTE(L124,LEFT(L124,SEARCH(",",L124)),""),SEARCH(",",SUBSTITUTE(L124,LEFT(L124,SEARCH(",",L124)),""))),""),SEARCH(",",SUBSTITUTE(SUBSTITUTE(L124,LEFT(L124,SEARCH(",",L124)),""),LEFT(SUBSTITUTE(L124,LEFT(L124,SEARCH(",",L124)),""),SEARCH(",",SUBSTITUTE(L124,LEFT(L124,SEARCH(",",L124)),""))),""))),""))),SEARCH("'",LEFT(SUBSTITUTE(SUBSTITUTE(SUBSTITUTE(L124,LEFT(L124,SEARCH(",",L124)),""),LEFT(SUBSTITUTE(L124,LEFT(L124,SEARCH(",",L124)),""),SEARCH(",",SUBSTITUTE(L124,LEFT(L124,SEARCH(",",L124)),""))),""),LEFT(SUBSTITUTE(SUBSTITUTE(L124,LEFT(L124,SEARCH(",",L124)),""),LEFT(SUBSTITUTE(L124,LEFT(L124,SEARCH(",",L124)),""),SEARCH(",",SUBSTITUTE(L124,LEFT(L124,SEARCH(",",L124)),""))),""),SEARCH(",",SUBSTITUTE(SUBSTITUTE(L124,LEFT(L124,SEARCH(",",L124)),""),LEFT(SUBSTITUTE(L124,LEFT(L124,SEARCH(",",L124)),""),SEARCH(",",SUBSTITUTE(L124,LEFT(L124,SEARCH(",",L124)),""))),""))),""),SEARCH(")",SUBSTITUTE(SUBSTITUTE(SUBSTITUTE(L124,LEFT(L124,SEARCH(",",L124)),""),LEFT(SUBSTITUTE(L124,LEFT(L124,SEARCH(",",L124)),""),SEARCH(",",SUBSTITUTE(L124,LEFT(L124,SEARCH(",",L124)),""))),""),LEFT(SUBSTITUTE(SUBSTITUTE(L124,LEFT(L124,SEARCH(",",L124)),""),LEFT(SUBSTITUTE(L124,LEFT(L124,SEARCH(",",L124)),""),SEARCH(",",SUBSTITUTE(L124,LEFT(L124,SEARCH(",",L124)),""))),""),SEARCH(",",SUBSTITUTE(SUBSTITUTE(L124,LEFT(L124,SEARCH(",",L124)),""),LEFT(SUBSTITUTE(L124,LEFT(L124,SEARCH(",",L124)),""),SEARCH(",",SUBSTITUTE(L124,LEFT(L124,SEARCH(",",L124)),""))),""))),""))))),""),")",""),VLOOKUP(L124,Breachs!B:D,3,FALSE)),IF(ISNUMBER(FIND(")",L124)),"20"&amp;SUBSTITUTE(SUBSTITUTE(LEFT(SUBSTITUTE(SUBSTITUTE(SUBSTITUTE(L124,LEFT(L124,SEARCH(",",L124)),""),LEFT(SUBSTITUTE(L124,LEFT(L124,SEARCH(",",L124)),""),SEARCH(",",SUBSTITUTE(L124,LEFT(L124,SEARCH(",",L124)),""))),""),LEFT(SUBSTITUTE(SUBSTITUTE(L124,LEFT(L124,SEARCH(",",L124)),""),LEFT(SUBSTITUTE(L124,LEFT(L124,SEARCH(",",L124)),""),SEARCH(",",SUBSTITUTE(L124,LEFT(L124,SEARCH(",",L124)),""))),""),SEARCH(",",SUBSTITUTE(SUBSTITUTE(L124,LEFT(L124,SEARCH(",",L124)),""),LEFT(SUBSTITUTE(L124,LEFT(L124,SEARCH(",",L124)),""),SEARCH(",",SUBSTITUTE(L124,LEFT(L124,SEARCH(",",L124)),""))),""))),""),SEARCH(")",SUBSTITUTE(SUBSTITUTE(SUBSTITUTE(L124,LEFT(L124,SEARCH(",",L124)),""),LEFT(SUBSTITUTE(L124,LEFT(L124,SEARCH(",",L124)),""),SEARCH(",",SUBSTITUTE(L124,LEFT(L124,SEARCH(",",L124)),""))),""),LEFT(SUBSTITUTE(SUBSTITUTE(L124,LEFT(L124,SEARCH(",",L124)),""),LEFT(SUBSTITUTE(L124,LEFT(L124,SEARCH(",",L124)),""),SEARCH(",",SUBSTITUTE(L124,LEFT(L124,SEARCH(",",L124)),""))),""),SEARCH(",",SUBSTITUTE(SUBSTITUTE(L124,LEFT(L124,SEARCH(",",L124)),""),LEFT(SUBSTITUTE(L124,LEFT(L124,SEARCH(",",L124)),""),SEARCH(",",SUBSTITUTE(L124,LEFT(L124,SEARCH(",",L124)),""))),""))),""))),LEFT(LEFT(SUBSTITUTE(SUBSTITUTE(SUBSTITUTE(L124,LEFT(L124,SEARCH(",",L124)),""),LEFT(SUBSTITUTE(L124,LEFT(L124,SEARCH(",",L124)),""),SEARCH(",",SUBSTITUTE(L124,LEFT(L124,SEARCH(",",L124)),""))),""),LEFT(SUBSTITUTE(SUBSTITUTE(L124,LEFT(L124,SEARCH(",",L124)),""),LEFT(SUBSTITUTE(L124,LEFT(L124,SEARCH(",",L124)),""),SEARCH(",",SUBSTITUTE(L124,LEFT(L124,SEARCH(",",L124)),""))),""),SEARCH(",",SUBSTITUTE(SUBSTITUTE(L124,LEFT(L124,SEARCH(",",L124)),""),LEFT(SUBSTITUTE(L124,LEFT(L124,SEARCH(",",L124)),""),SEARCH(",",SUBSTITUTE(L124,LEFT(L124,SEARCH(",",L124)),""))),""))),""),SEARCH(")",SUBSTITUTE(SUBSTITUTE(SUBSTITUTE(L124,LEFT(L124,SEARCH(",",L124)),""),LEFT(SUBSTITUTE(L124,LEFT(L124,SEARCH(",",L124)),""),SEARCH(",",SUBSTITUTE(L124,LEFT(L124,SEARCH(",",L124)),""))),""),LEFT(SUBSTITUTE(SUBSTITUTE(L124,LEFT(L124,SEARCH(",",L124)),""),LEFT(SUBSTITUTE(L124,LEFT(L124,SEARCH(",",L124)),""),SEARCH(",",SUBSTITUTE(L124,LEFT(L124,SEARCH(",",L124)),""))),""),SEARCH(",",SUBSTITUTE(SUBSTITUTE(L124,LEFT(L124,SEARCH(",",L124)),""),LEFT(SUBSTITUTE(L124,LEFT(L124,SEARCH(",",L124)),""),SEARCH(",",SUBSTITUTE(L124,LEFT(L124,SEARCH(",",L124)),""))),""))),""))),SEARCH("'",LEFT(SUBSTITUTE(SUBSTITUTE(SUBSTITUTE(L124,LEFT(L124,SEARCH(",",L124)),""),LEFT(SUBSTITUTE(L124,LEFT(L124,SEARCH(",",L124)),""),SEARCH(",",SUBSTITUTE(L124,LEFT(L124,SEARCH(",",L124)),""))),""),LEFT(SUBSTITUTE(SUBSTITUTE(L124,LEFT(L124,SEARCH(",",L124)),""),LEFT(SUBSTITUTE(L124,LEFT(L124,SEARCH(",",L124)),""),SEARCH(",",SUBSTITUTE(L124,LEFT(L124,SEARCH(",",L124)),""))),""),SEARCH(",",SUBSTITUTE(SUBSTITUTE(L124,LEFT(L124,SEARCH(",",L124)),""),LEFT(SUBSTITUTE(L124,LEFT(L124,SEARCH(",",L124)),""),SEARCH(",",SUBSTITUTE(L124,LEFT(L124,SEARCH(",",L124)),""))),""))),""),SEARCH(")",SUBSTITUTE(SUBSTITUTE(SUBSTITUTE(L124,LEFT(L124,SEARCH(",",L124)),""),LEFT(SUBSTITUTE(L124,LEFT(L124,SEARCH(",",L124)),""),SEARCH(",",SUBSTITUTE(L124,LEFT(L124,SEARCH(",",L124)),""))),""),LEFT(SUBSTITUTE(SUBSTITUTE(L124,LEFT(L124,SEARCH(",",L124)),""),LEFT(SUBSTITUTE(L124,LEFT(L124,SEARCH(",",L124)),""),SEARCH(",",SUBSTITUTE(L124,LEFT(L124,SEARCH(",",L124)),""))),""),SEARCH(",",SUBSTITUTE(SUBSTITUTE(L124,LEFT(L124,SEARCH(",",L124)),""),LEFT(SUBSTITUTE(L124,LEFT(L124,SEARCH(",",L124)),""),SEARCH(",",SUBSTITUTE(L124,LEFT(L124,SEARCH(",",L124)),""))),""))),""))))),""),")",""),VLOOKUP(L124,Breachs!B:D,3,FALSE))))</f>
        <v/>
      </c>
      <c r="R124" s="108" t="str">
        <f>IF(G124=5,IF(ISNUMBER(FIND(")",M124)),"20"&amp;SUBSTITUTE(SUBSTITUTE(LEFT(SUBSTITUTE(SUBSTITUTE(SUBSTITUTE(S124,LEFT(S124,SEARCH(",",S124)),""),LEFT(SUBSTITUTE(S124,LEFT(S124,SEARCH(",",S124)),""),SEARCH(",",SUBSTITUTE(S124,LEFT(S124,SEARCH(",",S124)),""))),""),LEFT(SUBSTITUTE(SUBSTITUTE(S124,LEFT(S124,SEARCH(",",S124)),""),LEFT(SUBSTITUTE(S124,LEFT(S124,SEARCH(",",S124)),""),SEARCH(",",SUBSTITUTE(S124,LEFT(S124,SEARCH(",",S124)),""))),""),SEARCH(",",SUBSTITUTE(SUBSTITUTE(S124,LEFT(S124,SEARCH(",",S124)),""),LEFT(SUBSTITUTE(S124,LEFT(S124,SEARCH(",",S124)),""),SEARCH(",",SUBSTITUTE(S124,LEFT(S124,SEARCH(",",S124)),""))),""))),""),SEARCH(")",SUBSTITUTE(SUBSTITUTE(SUBSTITUTE(S124,LEFT(S124,SEARCH(",",S124)),""),LEFT(SUBSTITUTE(S124,LEFT(S124,SEARCH(",",S124)),""),SEARCH(",",SUBSTITUTE(S124,LEFT(S124,SEARCH(",",S124)),""))),""),LEFT(SUBSTITUTE(SUBSTITUTE(S124,LEFT(S124,SEARCH(",",S124)),""),LEFT(SUBSTITUTE(S124,LEFT(S124,SEARCH(",",S124)),""),SEARCH(",",SUBSTITUTE(S124,LEFT(S124,SEARCH(",",S124)),""))),""),SEARCH(",",SUBSTITUTE(SUBSTITUTE(S124,LEFT(S124,SEARCH(",",S124)),""),LEFT(SUBSTITUTE(S124,LEFT(S124,SEARCH(",",S124)),""),SEARCH(",",SUBSTITUTE(S124,LEFT(S124,SEARCH(",",S124)),""))),""))),""))),LEFT(LEFT(SUBSTITUTE(SUBSTITUTE(SUBSTITUTE(S124,LEFT(S124,SEARCH(",",S124)),""),LEFT(SUBSTITUTE(S124,LEFT(S124,SEARCH(",",S124)),""),SEARCH(",",SUBSTITUTE(S124,LEFT(S124,SEARCH(",",S124)),""))),""),LEFT(SUBSTITUTE(SUBSTITUTE(S124,LEFT(S124,SEARCH(",",S124)),""),LEFT(SUBSTITUTE(S124,LEFT(S124,SEARCH(",",S124)),""),SEARCH(",",SUBSTITUTE(S124,LEFT(S124,SEARCH(",",S124)),""))),""),SEARCH(",",SUBSTITUTE(SUBSTITUTE(S124,LEFT(S124,SEARCH(",",S124)),""),LEFT(SUBSTITUTE(S124,LEFT(S124,SEARCH(",",S124)),""),SEARCH(",",SUBSTITUTE(S124,LEFT(S124,SEARCH(",",S124)),""))),""))),""),SEARCH(")",SUBSTITUTE(SUBSTITUTE(SUBSTITUTE(S124,LEFT(S124,SEARCH(",",S124)),""),LEFT(SUBSTITUTE(S124,LEFT(S124,SEARCH(",",S124)),""),SEARCH(",",SUBSTITUTE(S124,LEFT(S124,SEARCH(",",S124)),""))),""),LEFT(SUBSTITUTE(SUBSTITUTE(S124,LEFT(S124,SEARCH(",",S124)),""),LEFT(SUBSTITUTE(S124,LEFT(S124,SEARCH(",",S124)),""),SEARCH(",",SUBSTITUTE(S124,LEFT(S124,SEARCH(",",S124)),""))),""),SEARCH(",",SUBSTITUTE(SUBSTITUTE(S124,LEFT(S124,SEARCH(",",S124)),""),LEFT(SUBSTITUTE(S124,LEFT(S124,SEARCH(",",S124)),""),SEARCH(",",SUBSTITUTE(S124,LEFT(S124,SEARCH(",",S124)),""))),""))),""))),SEARCH("'",LEFT(SUBSTITUTE(SUBSTITUTE(SUBSTITUTE(S124,LEFT(S124,SEARCH(",",S124)),""),LEFT(SUBSTITUTE(S124,LEFT(S124,SEARCH(",",S124)),""),SEARCH(",",SUBSTITUTE(S124,LEFT(S124,SEARCH(",",S124)),""))),""),LEFT(SUBSTITUTE(SUBSTITUTE(S124,LEFT(S124,SEARCH(",",S124)),""),LEFT(SUBSTITUTE(S124,LEFT(S124,SEARCH(",",S124)),""),SEARCH(",",SUBSTITUTE(S124,LEFT(S124,SEARCH(",",S124)),""))),""),SEARCH(",",SUBSTITUTE(SUBSTITUTE(S124,LEFT(S124,SEARCH(",",S124)),""),LEFT(SUBSTITUTE(S124,LEFT(S124,SEARCH(",",S124)),""),SEARCH(",",SUBSTITUTE(S124,LEFT(S124,SEARCH(",",S124)),""))),""))),""),SEARCH(")",SUBSTITUTE(SUBSTITUTE(SUBSTITUTE(S124,LEFT(S124,SEARCH(",",S124)),""),LEFT(SUBSTITUTE(S124,LEFT(S124,SEARCH(",",S124)),""),SEARCH(",",SUBSTITUTE(S124,LEFT(S124,SEARCH(",",S124)),""))),""),LEFT(SUBSTITUTE(SUBSTITUTE(S124,LEFT(S124,SEARCH(",",S124)),""),LEFT(SUBSTITUTE(S124,LEFT(S124,SEARCH(",",S124)),""),SEARCH(",",SUBSTITUTE(S124,LEFT(S124,SEARCH(",",S124)),""))),""),SEARCH(",",SUBSTITUTE(SUBSTITUTE(S124,LEFT(S124,SEARCH(",",S124)),""),LEFT(SUBSTITUTE(S124,LEFT(S124,SEARCH(",",S124)),""),SEARCH(",",SUBSTITUTE(S124,LEFT(S124,SEARCH(",",S124)),""))),""))),""))))),""),")",""),VLOOKUP(M124,Breachs!B:D,3,FALSE)),"")</f>
        <v/>
      </c>
      <c r="S124" s="108" t="e">
        <f t="shared" si="32"/>
        <v>#VALUE!</v>
      </c>
      <c r="T124" s="108" t="str">
        <f>IF(F124="","",IF(ISNUMBER(FIND("'",I124)),VLOOKUP(SUBSTITUTE(RIGHT(LEFT(I124,SEARCH("'",I124)),5)," '",""),Breachs!P:Q,2,FALSE),VLOOKUP(I124,Breachs!B:D,2,FALSE)))</f>
        <v>Maio</v>
      </c>
      <c r="U124" s="108" t="str">
        <f>IF(G124&lt;2,"",IF(ISNUMBER(FIND("'",J124)),VLOOKUP(SUBSTITUTE(RIGHT(LEFT(J124,SEARCH("'",J124)),5)," '",""),Breachs!P:Q,2,FALSE),VLOOKUP(J124,Breachs!B:D,2,FALSE)))</f>
        <v/>
      </c>
      <c r="V124" s="107" t="str">
        <f>IF(G124&lt;3,"",IF(ISNUMBER(FIND("'",K124)),VLOOKUP(SUBSTITUTE(RIGHT(LEFT(K124,SEARCH("'",K124)),5)," '",""),Breachs!P:Q,2,FALSE),VLOOKUP(K124,Breachs!B:D,2,FALSE)))</f>
        <v/>
      </c>
      <c r="W124" s="107" t="str">
        <f>IF(G124&lt;4,"",IF(ISNUMBER(FIND("'",L124)),VLOOKUP(SUBSTITUTE(RIGHT(LEFT(L124,SEARCH("'",L124)),5)," '",""),Breachs!P:Q,2,FALSE),VLOOKUP(L124,Breachs!B:D,2,FALSE)))</f>
        <v/>
      </c>
      <c r="X124" s="107" t="str">
        <f>IF(G124&lt;5,"",IF(ISNUMBER(FIND("'",M124)),VLOOKUP(SUBSTITUTE(RIGHT(LEFT(M124,SEARCH("'",M124)),5)," '",""),Breachs!P:Q,2,FALSE),VLOOKUP(M124,Breachs!B:D,2,FALSE)))</f>
        <v/>
      </c>
      <c r="Y124" s="34" t="str">
        <f>IFERROR(VLOOKUP(B124,BGU!A:B,2),"")</f>
        <v>JEFERSON OLIVEIRA DA ROSA</v>
      </c>
      <c r="Z124" s="34" t="str">
        <f>TEXT(IFERROR(VLOOKUP(B124,BGU!A:C,3),""),"0000-000-000-0000")</f>
        <v>0337-000-000-0000</v>
      </c>
      <c r="AA124" s="34" t="str">
        <f t="shared" si="33"/>
        <v>0337</v>
      </c>
      <c r="AB124" s="34" t="str">
        <f>IFERROR(VLOOKUP(B124,BGU!A:F,6),"")</f>
        <v>00368</v>
      </c>
      <c r="AC124" s="34" t="str">
        <f>IFERROR(VLOOKUP(B124,BGU!A:G,7),"")</f>
        <v>GER. DE NEGOCIOS II</v>
      </c>
      <c r="AD124" s="34" t="str">
        <f t="shared" si="34"/>
        <v>000</v>
      </c>
    </row>
    <row r="125" spans="1:30" ht="15" customHeight="1" x14ac:dyDescent="0.25">
      <c r="A125" s="33" t="s">
        <v>333</v>
      </c>
      <c r="B125" s="34" t="s">
        <v>255</v>
      </c>
      <c r="C125" s="33" t="s">
        <v>84</v>
      </c>
      <c r="D125" s="34"/>
      <c r="E125" s="34" t="s">
        <v>322</v>
      </c>
      <c r="F125" s="32" t="s">
        <v>27977</v>
      </c>
      <c r="G125" s="31">
        <f t="shared" si="28"/>
        <v>3</v>
      </c>
      <c r="H125" s="31" t="b">
        <f t="shared" si="25"/>
        <v>0</v>
      </c>
      <c r="I125" s="105" t="str">
        <f t="shared" si="26"/>
        <v>LinkedIn</v>
      </c>
      <c r="J125" s="105" t="str">
        <f t="shared" si="35"/>
        <v>Anti Public Combo List</v>
      </c>
      <c r="K125" s="106" t="str">
        <f t="shared" si="29"/>
        <v>Anti Public Combo List</v>
      </c>
      <c r="L125" s="106" t="str">
        <f t="shared" si="30"/>
        <v/>
      </c>
      <c r="M125" s="105" t="str">
        <f t="shared" si="31"/>
        <v/>
      </c>
      <c r="N125" s="107">
        <f>IF(F125="","",IF(ISNUMBER(FIND(")",I125)),"20"&amp;SUBSTITUTE(RIGHT(SUBSTITUTE(LEFT(F125,SEARCH(")",F125)),LEFT(LEFT(F125,SEARCH(")",F125)),SEARCH("(",LEFT(F125,SEARCH(")",F125)))),""),3),")",""),VLOOKUP(I125,Breachs!B:D,3,FALSE)))</f>
        <v>2016</v>
      </c>
      <c r="O125" s="108">
        <f>IF(G125&lt;2,"",IF(G125&gt;2,IF(ISNUMBER(FIND(")",J125)),"20"&amp;SUBSTITUTE(SUBSTITUTE(LEFT(LEFT(SUBSTITUTE(F125,LEFT(F125,SEARCH(",",F125)),""),SEARCH(",",SUBSTITUTE(F125,LEFT(F125,SEARCH(",",F125)),""))),SEARCH(")",LEFT(SUBSTITUTE(F125,LEFT(F125,SEARCH(",",F125)),""),SEARCH(",",SUBSTITUTE(F125,LEFT(F125,SEARCH(",",F125)),""))))),LEFT(LEFT(LEFT(SUBSTITUTE(F125,LEFT(F125,SEARCH(",",F125)),""),SEARCH(",",SUBSTITUTE(F125,LEFT(F125,SEARCH(",",F125)),""))),SEARCH(")",LEFT(SUBSTITUTE(F125,LEFT(F125,SEARCH(",",F125)),""),SEARCH(",",SUBSTITUTE(F125,LEFT(F125,SEARCH(",",F125)),""))))),SEARCH("'",LEFT(LEFT(SUBSTITUTE(F125,LEFT(F125,SEARCH(",",F125)),""),SEARCH(",",SUBSTITUTE(F125,LEFT(F125,SEARCH(",",F125)),""))),SEARCH(")",LEFT(SUBSTITUTE(F125,LEFT(F125,SEARCH(",",F125)),""),SEARCH(",",SUBSTITUTE(F125,LEFT(F125,SEARCH(",",F125)),""))))))),""),")",""),VLOOKUP(J125,Breachs!B:D,3,FALSE)),IF(ISNUMBER(FIND(")",J125)),"20"&amp;SUBSTITUTE(LEFT(SUBSTITUTE(SUBSTITUTE(F125,LEFT(F125,SEARCH(",",F125)),""),LEFT(SUBSTITUTE(F125,LEFT(F125,SEARCH(",",F125)),""),SEARCH("'",SUBSTITUTE(F125,LEFT(F125,SEARCH(",",F125)),""))),""),SEARCH(")",SUBSTITUTE(SUBSTITUTE(F125,LEFT(F125,SEARCH(",",F125)),""),LEFT(SUBSTITUTE(F125,LEFT(F125,SEARCH(",",F125)),""),SEARCH("'",SUBSTITUTE(F125,LEFT(F125,SEARCH(",",F125)),""))),""))),")",""),VLOOKUP(J125,Breachs!B:D,3,FALSE))))</f>
        <v>2016</v>
      </c>
      <c r="P125" s="108">
        <f>IF(G125&lt;3,"",IF(G125&gt;3,IF(ISNUMBER(FIND(")",K125)),"20"&amp;SUBSTITUTE(SUBSTITUTE(LEFT(LEFT(SUBSTITUTE(SUBSTITUTE(F125,LEFT(F125,SEARCH(",",F125)),""),LEFT(SUBSTITUTE(F125,LEFT(F125,SEARCH(",",F125)),""),SEARCH(",",SUBSTITUTE(F125,LEFT(F125,SEARCH(",",F125)),""))),""),SEARCH(",",SUBSTITUTE(SUBSTITUTE(F125,LEFT(F125,SEARCH(",",F125)),""),LEFT(SUBSTITUTE(F125,LEFT(F125,SEARCH(",",F125)),""),SEARCH(",",SUBSTITUTE(F125,LEFT(F125,SEARCH(",",F125)),""))),""))),SEARCH(")",LEFT(SUBSTITUTE(SUBSTITUTE(F125,LEFT(F125,SEARCH(",",F125)),""),LEFT(SUBSTITUTE(F125,LEFT(F125,SEARCH(",",F125)),""),SEARCH(",",SUBSTITUTE(F125,LEFT(F125,SEARCH(",",F125)),""))),""),SEARCH(",",SUBSTITUTE(SUBSTITUTE(F125,LEFT(F125,SEARCH(",",F125)),""),LEFT(SUBSTITUTE(F125,LEFT(F125,SEARCH(",",F125)),""),SEARCH(",",SUBSTITUTE(F125,LEFT(F125,SEARCH(",",F125)),""))),""))))),LEFT(LEFT(LEFT(SUBSTITUTE(SUBSTITUTE(F125,LEFT(F125,SEARCH(",",F125)),""),LEFT(SUBSTITUTE(F125,LEFT(F125,SEARCH(",",F125)),""),SEARCH(",",SUBSTITUTE(F125,LEFT(F125,SEARCH(",",F125)),""))),""),SEARCH(",",SUBSTITUTE(SUBSTITUTE(F125,LEFT(F125,SEARCH(",",F125)),""),LEFT(SUBSTITUTE(F125,LEFT(F125,SEARCH(",",F125)),""),SEARCH(",",SUBSTITUTE(F125,LEFT(F125,SEARCH(",",F125)),""))),""))),SEARCH(")",LEFT(SUBSTITUTE(SUBSTITUTE(F125,LEFT(F125,SEARCH(",",F125)),""),LEFT(SUBSTITUTE(F125,LEFT(F125,SEARCH(",",F125)),""),SEARCH(",",SUBSTITUTE(F125,LEFT(F125,SEARCH(",",F125)),""))),""),SEARCH(",",SUBSTITUTE(SUBSTITUTE(F125,LEFT(F125,SEARCH(",",F125)),""),LEFT(SUBSTITUTE(F125,LEFT(F125,SEARCH(",",F125)),""),SEARCH(",",SUBSTITUTE(F125,LEFT(F125,SEARCH(",",F125)),""))),""))))),SEARCH("'",LEFT(LEFT(SUBSTITUTE(SUBSTITUTE(F125,LEFT(F125,SEARCH(",",F125)),""),LEFT(SUBSTITUTE(F125,LEFT(F125,SEARCH(",",F125)),""),SEARCH(",",SUBSTITUTE(F125,LEFT(F125,SEARCH(",",F125)),""))),""),SEARCH(",",SUBSTITUTE(SUBSTITUTE(F125,LEFT(F125,SEARCH(",",F125)),""),LEFT(SUBSTITUTE(F125,LEFT(F125,SEARCH(",",F125)),""),SEARCH(",",SUBSTITUTE(F125,LEFT(F125,SEARCH(",",F125)),""))),""))),SEARCH(")",LEFT(SUBSTITUTE(SUBSTITUTE(F125,LEFT(F125,SEARCH(",",F125)),""),LEFT(SUBSTITUTE(F125,LEFT(F125,SEARCH(",",F125)),""),SEARCH(",",SUBSTITUTE(F125,LEFT(F125,SEARCH(",",F125)),""))),""),SEARCH(",",SUBSTITUTE(SUBSTITUTE(F125,LEFT(F125,SEARCH(",",F125)),""),LEFT(SUBSTITUTE(F125,LEFT(F125,SEARCH(",",F125)),""),SEARCH(",",SUBSTITUTE(F125,LEFT(F125,SEARCH(",",F125)),""))),""))))))),""),")",""),VLOOKUP(K125,Breachs!B:D,3,FALSE)),IF(ISNUMBER(FIND(")",K125)),"20"&amp;SUBSTITUTE(SUBSTITUTE(LEFT(SUBSTITUTE(SUBSTITUTE(F125,LEFT(F125,SEARCH(",",F125)),""),LEFT(SUBSTITUTE(F125,LEFT(F125,SEARCH(",",F125)),""),SEARCH(",",SUBSTITUTE(F125,LEFT(F125,SEARCH(",",F125)),""))),""),SEARCH(")",SUBSTITUTE(SUBSTITUTE(F125,LEFT(F125,SEARCH(",",F125)),""),LEFT(SUBSTITUTE(F125,LEFT(F125,SEARCH(",",F125)),""),SEARCH(",",SUBSTITUTE(F125,LEFT(F125,SEARCH(",",F125)),""))),""))),LEFT(LEFT(SUBSTITUTE(SUBSTITUTE(F125,LEFT(F125,SEARCH(",",F125)),""),LEFT(SUBSTITUTE(F125,LEFT(F125,SEARCH(",",F125)),""),SEARCH(",",SUBSTITUTE(F125,LEFT(F125,SEARCH(",",F125)),""))),""),SEARCH(")",SUBSTITUTE(SUBSTITUTE(F125,LEFT(F125,SEARCH(",",F125)),""),LEFT(SUBSTITUTE(F125,LEFT(F125,SEARCH(",",F125)),""),SEARCH(",",SUBSTITUTE(F125,LEFT(F125,SEARCH(",",F125)),""))),""))),SEARCH("'",LEFT(SUBSTITUTE(SUBSTITUTE(F125,LEFT(F125,SEARCH(",",F125)),""),LEFT(SUBSTITUTE(F125,LEFT(F125,SEARCH(",",F125)),""),SEARCH(",",SUBSTITUTE(F125,LEFT(F125,SEARCH(",",F125)),""))),""),SEARCH(")",SUBSTITUTE(SUBSTITUTE(F125,LEFT(F125,SEARCH(",",F125)),""),LEFT(SUBSTITUTE(F125,LEFT(F125,SEARCH(",",F125)),""),SEARCH(",",SUBSTITUTE(F125,LEFT(F125,SEARCH(",",F125)),""))),""))))),""),")",""),VLOOKUP(K125,Breachs!B:D,3,FALSE))))</f>
        <v>2016</v>
      </c>
      <c r="Q125" s="108" t="str">
        <f>IF(G125&lt;4,"",IF(G125&gt;4,IF(ISNUMBER(FIND(")",L125)),"20"&amp;SUBSTITUTE(SUBSTITUTE(LEFT(SUBSTITUTE(SUBSTITUTE(SUBSTITUTE(L125,LEFT(L125,SEARCH(",",L125)),""),LEFT(SUBSTITUTE(L125,LEFT(L125,SEARCH(",",L125)),""),SEARCH(",",SUBSTITUTE(L125,LEFT(L125,SEARCH(",",L125)),""))),""),LEFT(SUBSTITUTE(SUBSTITUTE(L125,LEFT(L125,SEARCH(",",L125)),""),LEFT(SUBSTITUTE(L125,LEFT(L125,SEARCH(",",L125)),""),SEARCH(",",SUBSTITUTE(L125,LEFT(L125,SEARCH(",",L125)),""))),""),SEARCH(",",SUBSTITUTE(SUBSTITUTE(L125,LEFT(L125,SEARCH(",",L125)),""),LEFT(SUBSTITUTE(L125,LEFT(L125,SEARCH(",",L125)),""),SEARCH(",",SUBSTITUTE(L125,LEFT(L125,SEARCH(",",L125)),""))),""))),""),SEARCH(")",SUBSTITUTE(SUBSTITUTE(SUBSTITUTE(L125,LEFT(L125,SEARCH(",",L125)),""),LEFT(SUBSTITUTE(L125,LEFT(L125,SEARCH(",",L125)),""),SEARCH(",",SUBSTITUTE(L125,LEFT(L125,SEARCH(",",L125)),""))),""),LEFT(SUBSTITUTE(SUBSTITUTE(L125,LEFT(L125,SEARCH(",",L125)),""),LEFT(SUBSTITUTE(L125,LEFT(L125,SEARCH(",",L125)),""),SEARCH(",",SUBSTITUTE(L125,LEFT(L125,SEARCH(",",L125)),""))),""),SEARCH(",",SUBSTITUTE(SUBSTITUTE(L125,LEFT(L125,SEARCH(",",L125)),""),LEFT(SUBSTITUTE(L125,LEFT(L125,SEARCH(",",L125)),""),SEARCH(",",SUBSTITUTE(L125,LEFT(L125,SEARCH(",",L125)),""))),""))),""))),LEFT(LEFT(SUBSTITUTE(SUBSTITUTE(SUBSTITUTE(L125,LEFT(L125,SEARCH(",",L125)),""),LEFT(SUBSTITUTE(L125,LEFT(L125,SEARCH(",",L125)),""),SEARCH(",",SUBSTITUTE(L125,LEFT(L125,SEARCH(",",L125)),""))),""),LEFT(SUBSTITUTE(SUBSTITUTE(L125,LEFT(L125,SEARCH(",",L125)),""),LEFT(SUBSTITUTE(L125,LEFT(L125,SEARCH(",",L125)),""),SEARCH(",",SUBSTITUTE(L125,LEFT(L125,SEARCH(",",L125)),""))),""),SEARCH(",",SUBSTITUTE(SUBSTITUTE(L125,LEFT(L125,SEARCH(",",L125)),""),LEFT(SUBSTITUTE(L125,LEFT(L125,SEARCH(",",L125)),""),SEARCH(",",SUBSTITUTE(L125,LEFT(L125,SEARCH(",",L125)),""))),""))),""),SEARCH(")",SUBSTITUTE(SUBSTITUTE(SUBSTITUTE(L125,LEFT(L125,SEARCH(",",L125)),""),LEFT(SUBSTITUTE(L125,LEFT(L125,SEARCH(",",L125)),""),SEARCH(",",SUBSTITUTE(L125,LEFT(L125,SEARCH(",",L125)),""))),""),LEFT(SUBSTITUTE(SUBSTITUTE(L125,LEFT(L125,SEARCH(",",L125)),""),LEFT(SUBSTITUTE(L125,LEFT(L125,SEARCH(",",L125)),""),SEARCH(",",SUBSTITUTE(L125,LEFT(L125,SEARCH(",",L125)),""))),""),SEARCH(",",SUBSTITUTE(SUBSTITUTE(L125,LEFT(L125,SEARCH(",",L125)),""),LEFT(SUBSTITUTE(L125,LEFT(L125,SEARCH(",",L125)),""),SEARCH(",",SUBSTITUTE(L125,LEFT(L125,SEARCH(",",L125)),""))),""))),""))),SEARCH("'",LEFT(SUBSTITUTE(SUBSTITUTE(SUBSTITUTE(L125,LEFT(L125,SEARCH(",",L125)),""),LEFT(SUBSTITUTE(L125,LEFT(L125,SEARCH(",",L125)),""),SEARCH(",",SUBSTITUTE(L125,LEFT(L125,SEARCH(",",L125)),""))),""),LEFT(SUBSTITUTE(SUBSTITUTE(L125,LEFT(L125,SEARCH(",",L125)),""),LEFT(SUBSTITUTE(L125,LEFT(L125,SEARCH(",",L125)),""),SEARCH(",",SUBSTITUTE(L125,LEFT(L125,SEARCH(",",L125)),""))),""),SEARCH(",",SUBSTITUTE(SUBSTITUTE(L125,LEFT(L125,SEARCH(",",L125)),""),LEFT(SUBSTITUTE(L125,LEFT(L125,SEARCH(",",L125)),""),SEARCH(",",SUBSTITUTE(L125,LEFT(L125,SEARCH(",",L125)),""))),""))),""),SEARCH(")",SUBSTITUTE(SUBSTITUTE(SUBSTITUTE(L125,LEFT(L125,SEARCH(",",L125)),""),LEFT(SUBSTITUTE(L125,LEFT(L125,SEARCH(",",L125)),""),SEARCH(",",SUBSTITUTE(L125,LEFT(L125,SEARCH(",",L125)),""))),""),LEFT(SUBSTITUTE(SUBSTITUTE(L125,LEFT(L125,SEARCH(",",L125)),""),LEFT(SUBSTITUTE(L125,LEFT(L125,SEARCH(",",L125)),""),SEARCH(",",SUBSTITUTE(L125,LEFT(L125,SEARCH(",",L125)),""))),""),SEARCH(",",SUBSTITUTE(SUBSTITUTE(L125,LEFT(L125,SEARCH(",",L125)),""),LEFT(SUBSTITUTE(L125,LEFT(L125,SEARCH(",",L125)),""),SEARCH(",",SUBSTITUTE(L125,LEFT(L125,SEARCH(",",L125)),""))),""))),""))))),""),")",""),VLOOKUP(L125,Breachs!B:D,3,FALSE)),IF(ISNUMBER(FIND(")",L125)),"20"&amp;SUBSTITUTE(SUBSTITUTE(LEFT(SUBSTITUTE(SUBSTITUTE(SUBSTITUTE(L125,LEFT(L125,SEARCH(",",L125)),""),LEFT(SUBSTITUTE(L125,LEFT(L125,SEARCH(",",L125)),""),SEARCH(",",SUBSTITUTE(L125,LEFT(L125,SEARCH(",",L125)),""))),""),LEFT(SUBSTITUTE(SUBSTITUTE(L125,LEFT(L125,SEARCH(",",L125)),""),LEFT(SUBSTITUTE(L125,LEFT(L125,SEARCH(",",L125)),""),SEARCH(",",SUBSTITUTE(L125,LEFT(L125,SEARCH(",",L125)),""))),""),SEARCH(",",SUBSTITUTE(SUBSTITUTE(L125,LEFT(L125,SEARCH(",",L125)),""),LEFT(SUBSTITUTE(L125,LEFT(L125,SEARCH(",",L125)),""),SEARCH(",",SUBSTITUTE(L125,LEFT(L125,SEARCH(",",L125)),""))),""))),""),SEARCH(")",SUBSTITUTE(SUBSTITUTE(SUBSTITUTE(L125,LEFT(L125,SEARCH(",",L125)),""),LEFT(SUBSTITUTE(L125,LEFT(L125,SEARCH(",",L125)),""),SEARCH(",",SUBSTITUTE(L125,LEFT(L125,SEARCH(",",L125)),""))),""),LEFT(SUBSTITUTE(SUBSTITUTE(L125,LEFT(L125,SEARCH(",",L125)),""),LEFT(SUBSTITUTE(L125,LEFT(L125,SEARCH(",",L125)),""),SEARCH(",",SUBSTITUTE(L125,LEFT(L125,SEARCH(",",L125)),""))),""),SEARCH(",",SUBSTITUTE(SUBSTITUTE(L125,LEFT(L125,SEARCH(",",L125)),""),LEFT(SUBSTITUTE(L125,LEFT(L125,SEARCH(",",L125)),""),SEARCH(",",SUBSTITUTE(L125,LEFT(L125,SEARCH(",",L125)),""))),""))),""))),LEFT(LEFT(SUBSTITUTE(SUBSTITUTE(SUBSTITUTE(L125,LEFT(L125,SEARCH(",",L125)),""),LEFT(SUBSTITUTE(L125,LEFT(L125,SEARCH(",",L125)),""),SEARCH(",",SUBSTITUTE(L125,LEFT(L125,SEARCH(",",L125)),""))),""),LEFT(SUBSTITUTE(SUBSTITUTE(L125,LEFT(L125,SEARCH(",",L125)),""),LEFT(SUBSTITUTE(L125,LEFT(L125,SEARCH(",",L125)),""),SEARCH(",",SUBSTITUTE(L125,LEFT(L125,SEARCH(",",L125)),""))),""),SEARCH(",",SUBSTITUTE(SUBSTITUTE(L125,LEFT(L125,SEARCH(",",L125)),""),LEFT(SUBSTITUTE(L125,LEFT(L125,SEARCH(",",L125)),""),SEARCH(",",SUBSTITUTE(L125,LEFT(L125,SEARCH(",",L125)),""))),""))),""),SEARCH(")",SUBSTITUTE(SUBSTITUTE(SUBSTITUTE(L125,LEFT(L125,SEARCH(",",L125)),""),LEFT(SUBSTITUTE(L125,LEFT(L125,SEARCH(",",L125)),""),SEARCH(",",SUBSTITUTE(L125,LEFT(L125,SEARCH(",",L125)),""))),""),LEFT(SUBSTITUTE(SUBSTITUTE(L125,LEFT(L125,SEARCH(",",L125)),""),LEFT(SUBSTITUTE(L125,LEFT(L125,SEARCH(",",L125)),""),SEARCH(",",SUBSTITUTE(L125,LEFT(L125,SEARCH(",",L125)),""))),""),SEARCH(",",SUBSTITUTE(SUBSTITUTE(L125,LEFT(L125,SEARCH(",",L125)),""),LEFT(SUBSTITUTE(L125,LEFT(L125,SEARCH(",",L125)),""),SEARCH(",",SUBSTITUTE(L125,LEFT(L125,SEARCH(",",L125)),""))),""))),""))),SEARCH("'",LEFT(SUBSTITUTE(SUBSTITUTE(SUBSTITUTE(L125,LEFT(L125,SEARCH(",",L125)),""),LEFT(SUBSTITUTE(L125,LEFT(L125,SEARCH(",",L125)),""),SEARCH(",",SUBSTITUTE(L125,LEFT(L125,SEARCH(",",L125)),""))),""),LEFT(SUBSTITUTE(SUBSTITUTE(L125,LEFT(L125,SEARCH(",",L125)),""),LEFT(SUBSTITUTE(L125,LEFT(L125,SEARCH(",",L125)),""),SEARCH(",",SUBSTITUTE(L125,LEFT(L125,SEARCH(",",L125)),""))),""),SEARCH(",",SUBSTITUTE(SUBSTITUTE(L125,LEFT(L125,SEARCH(",",L125)),""),LEFT(SUBSTITUTE(L125,LEFT(L125,SEARCH(",",L125)),""),SEARCH(",",SUBSTITUTE(L125,LEFT(L125,SEARCH(",",L125)),""))),""))),""),SEARCH(")",SUBSTITUTE(SUBSTITUTE(SUBSTITUTE(L125,LEFT(L125,SEARCH(",",L125)),""),LEFT(SUBSTITUTE(L125,LEFT(L125,SEARCH(",",L125)),""),SEARCH(",",SUBSTITUTE(L125,LEFT(L125,SEARCH(",",L125)),""))),""),LEFT(SUBSTITUTE(SUBSTITUTE(L125,LEFT(L125,SEARCH(",",L125)),""),LEFT(SUBSTITUTE(L125,LEFT(L125,SEARCH(",",L125)),""),SEARCH(",",SUBSTITUTE(L125,LEFT(L125,SEARCH(",",L125)),""))),""),SEARCH(",",SUBSTITUTE(SUBSTITUTE(L125,LEFT(L125,SEARCH(",",L125)),""),LEFT(SUBSTITUTE(L125,LEFT(L125,SEARCH(",",L125)),""),SEARCH(",",SUBSTITUTE(L125,LEFT(L125,SEARCH(",",L125)),""))),""))),""))))),""),")",""),VLOOKUP(L125,Breachs!B:D,3,FALSE))))</f>
        <v/>
      </c>
      <c r="R125" s="108" t="str">
        <f>IF(G125=5,IF(ISNUMBER(FIND(")",M125)),"20"&amp;SUBSTITUTE(SUBSTITUTE(LEFT(SUBSTITUTE(SUBSTITUTE(SUBSTITUTE(S125,LEFT(S125,SEARCH(",",S125)),""),LEFT(SUBSTITUTE(S125,LEFT(S125,SEARCH(",",S125)),""),SEARCH(",",SUBSTITUTE(S125,LEFT(S125,SEARCH(",",S125)),""))),""),LEFT(SUBSTITUTE(SUBSTITUTE(S125,LEFT(S125,SEARCH(",",S125)),""),LEFT(SUBSTITUTE(S125,LEFT(S125,SEARCH(",",S125)),""),SEARCH(",",SUBSTITUTE(S125,LEFT(S125,SEARCH(",",S125)),""))),""),SEARCH(",",SUBSTITUTE(SUBSTITUTE(S125,LEFT(S125,SEARCH(",",S125)),""),LEFT(SUBSTITUTE(S125,LEFT(S125,SEARCH(",",S125)),""),SEARCH(",",SUBSTITUTE(S125,LEFT(S125,SEARCH(",",S125)),""))),""))),""),SEARCH(")",SUBSTITUTE(SUBSTITUTE(SUBSTITUTE(S125,LEFT(S125,SEARCH(",",S125)),""),LEFT(SUBSTITUTE(S125,LEFT(S125,SEARCH(",",S125)),""),SEARCH(",",SUBSTITUTE(S125,LEFT(S125,SEARCH(",",S125)),""))),""),LEFT(SUBSTITUTE(SUBSTITUTE(S125,LEFT(S125,SEARCH(",",S125)),""),LEFT(SUBSTITUTE(S125,LEFT(S125,SEARCH(",",S125)),""),SEARCH(",",SUBSTITUTE(S125,LEFT(S125,SEARCH(",",S125)),""))),""),SEARCH(",",SUBSTITUTE(SUBSTITUTE(S125,LEFT(S125,SEARCH(",",S125)),""),LEFT(SUBSTITUTE(S125,LEFT(S125,SEARCH(",",S125)),""),SEARCH(",",SUBSTITUTE(S125,LEFT(S125,SEARCH(",",S125)),""))),""))),""))),LEFT(LEFT(SUBSTITUTE(SUBSTITUTE(SUBSTITUTE(S125,LEFT(S125,SEARCH(",",S125)),""),LEFT(SUBSTITUTE(S125,LEFT(S125,SEARCH(",",S125)),""),SEARCH(",",SUBSTITUTE(S125,LEFT(S125,SEARCH(",",S125)),""))),""),LEFT(SUBSTITUTE(SUBSTITUTE(S125,LEFT(S125,SEARCH(",",S125)),""),LEFT(SUBSTITUTE(S125,LEFT(S125,SEARCH(",",S125)),""),SEARCH(",",SUBSTITUTE(S125,LEFT(S125,SEARCH(",",S125)),""))),""),SEARCH(",",SUBSTITUTE(SUBSTITUTE(S125,LEFT(S125,SEARCH(",",S125)),""),LEFT(SUBSTITUTE(S125,LEFT(S125,SEARCH(",",S125)),""),SEARCH(",",SUBSTITUTE(S125,LEFT(S125,SEARCH(",",S125)),""))),""))),""),SEARCH(")",SUBSTITUTE(SUBSTITUTE(SUBSTITUTE(S125,LEFT(S125,SEARCH(",",S125)),""),LEFT(SUBSTITUTE(S125,LEFT(S125,SEARCH(",",S125)),""),SEARCH(",",SUBSTITUTE(S125,LEFT(S125,SEARCH(",",S125)),""))),""),LEFT(SUBSTITUTE(SUBSTITUTE(S125,LEFT(S125,SEARCH(",",S125)),""),LEFT(SUBSTITUTE(S125,LEFT(S125,SEARCH(",",S125)),""),SEARCH(",",SUBSTITUTE(S125,LEFT(S125,SEARCH(",",S125)),""))),""),SEARCH(",",SUBSTITUTE(SUBSTITUTE(S125,LEFT(S125,SEARCH(",",S125)),""),LEFT(SUBSTITUTE(S125,LEFT(S125,SEARCH(",",S125)),""),SEARCH(",",SUBSTITUTE(S125,LEFT(S125,SEARCH(",",S125)),""))),""))),""))),SEARCH("'",LEFT(SUBSTITUTE(SUBSTITUTE(SUBSTITUTE(S125,LEFT(S125,SEARCH(",",S125)),""),LEFT(SUBSTITUTE(S125,LEFT(S125,SEARCH(",",S125)),""),SEARCH(",",SUBSTITUTE(S125,LEFT(S125,SEARCH(",",S125)),""))),""),LEFT(SUBSTITUTE(SUBSTITUTE(S125,LEFT(S125,SEARCH(",",S125)),""),LEFT(SUBSTITUTE(S125,LEFT(S125,SEARCH(",",S125)),""),SEARCH(",",SUBSTITUTE(S125,LEFT(S125,SEARCH(",",S125)),""))),""),SEARCH(",",SUBSTITUTE(SUBSTITUTE(S125,LEFT(S125,SEARCH(",",S125)),""),LEFT(SUBSTITUTE(S125,LEFT(S125,SEARCH(",",S125)),""),SEARCH(",",SUBSTITUTE(S125,LEFT(S125,SEARCH(",",S125)),""))),""))),""),SEARCH(")",SUBSTITUTE(SUBSTITUTE(SUBSTITUTE(S125,LEFT(S125,SEARCH(",",S125)),""),LEFT(SUBSTITUTE(S125,LEFT(S125,SEARCH(",",S125)),""),SEARCH(",",SUBSTITUTE(S125,LEFT(S125,SEARCH(",",S125)),""))),""),LEFT(SUBSTITUTE(SUBSTITUTE(S125,LEFT(S125,SEARCH(",",S125)),""),LEFT(SUBSTITUTE(S125,LEFT(S125,SEARCH(",",S125)),""),SEARCH(",",SUBSTITUTE(S125,LEFT(S125,SEARCH(",",S125)),""))),""),SEARCH(",",SUBSTITUTE(SUBSTITUTE(S125,LEFT(S125,SEARCH(",",S125)),""),LEFT(SUBSTITUTE(S125,LEFT(S125,SEARCH(",",S125)),""),SEARCH(",",SUBSTITUTE(S125,LEFT(S125,SEARCH(",",S125)),""))),""))),""))))),""),")",""),VLOOKUP(M125,Breachs!B:D,3,FALSE)),"")</f>
        <v/>
      </c>
      <c r="S125" s="108" t="e">
        <f t="shared" si="32"/>
        <v>#VALUE!</v>
      </c>
      <c r="T125" s="108" t="str">
        <f>IF(F125="","",IF(ISNUMBER(FIND("'",I125)),VLOOKUP(SUBSTITUTE(RIGHT(LEFT(I125,SEARCH("'",I125)),5)," '",""),Breachs!P:Q,2,FALSE),VLOOKUP(I125,Breachs!B:D,2,FALSE)))</f>
        <v>Maio</v>
      </c>
      <c r="U125" s="108" t="str">
        <f>IF(G125&lt;2,"",IF(ISNUMBER(FIND("'",J125)),VLOOKUP(SUBSTITUTE(RIGHT(LEFT(J125,SEARCH("'",J125)),5)," '",""),Breachs!P:Q,2,FALSE),VLOOKUP(J125,Breachs!B:D,2,FALSE)))</f>
        <v>Dezembro</v>
      </c>
      <c r="V125" s="107" t="str">
        <f>IF(G125&lt;3,"",IF(ISNUMBER(FIND("'",K125)),VLOOKUP(SUBSTITUTE(RIGHT(LEFT(K125,SEARCH("'",K125)),5)," '",""),Breachs!P:Q,2,FALSE),VLOOKUP(K125,Breachs!B:D,2,FALSE)))</f>
        <v>Dezembro</v>
      </c>
      <c r="W125" s="107" t="str">
        <f>IF(G125&lt;4,"",IF(ISNUMBER(FIND("'",L125)),VLOOKUP(SUBSTITUTE(RIGHT(LEFT(L125,SEARCH("'",L125)),5)," '",""),Breachs!P:Q,2,FALSE),VLOOKUP(L125,Breachs!B:D,2,FALSE)))</f>
        <v/>
      </c>
      <c r="X125" s="107" t="str">
        <f>IF(G125&lt;5,"",IF(ISNUMBER(FIND("'",M125)),VLOOKUP(SUBSTITUTE(RIGHT(LEFT(M125,SEARCH("'",M125)),5)," '",""),Breachs!P:Q,2,FALSE),VLOOKUP(M125,Breachs!B:D,2,FALSE)))</f>
        <v/>
      </c>
      <c r="Y125" s="34" t="str">
        <f>IFERROR(VLOOKUP(B125,BGU!A:B,2),"")</f>
        <v>JULIO CESAR COSTA DA SILVEIRA</v>
      </c>
      <c r="Z125" s="34" t="str">
        <f>TEXT(IFERROR(VLOOKUP(B125,BGU!A:C,3),""),"0000-000-000-0000")</f>
        <v>1125-000-000-0000</v>
      </c>
      <c r="AA125" s="34" t="str">
        <f t="shared" si="33"/>
        <v>1125</v>
      </c>
      <c r="AB125" s="34" t="str">
        <f>IFERROR(VLOOKUP(B125,BGU!A:F,6),"")</f>
        <v>00540</v>
      </c>
      <c r="AC125" s="34" t="str">
        <f>IFERROR(VLOOKUP(B125,BGU!A:G,7),"")</f>
        <v>GERENTE GERAL</v>
      </c>
      <c r="AD125" s="34" t="str">
        <f t="shared" si="34"/>
        <v>000</v>
      </c>
    </row>
    <row r="126" spans="1:30" ht="15" customHeight="1" x14ac:dyDescent="0.25">
      <c r="A126" s="33" t="s">
        <v>333</v>
      </c>
      <c r="B126" s="34" t="s">
        <v>240</v>
      </c>
      <c r="C126" s="33" t="s">
        <v>56</v>
      </c>
      <c r="D126" s="34"/>
      <c r="E126" s="34" t="s">
        <v>322</v>
      </c>
      <c r="F126" s="33" t="s">
        <v>3</v>
      </c>
      <c r="G126" s="31">
        <f t="shared" si="28"/>
        <v>1</v>
      </c>
      <c r="H126" s="31" t="b">
        <f t="shared" si="25"/>
        <v>0</v>
      </c>
      <c r="I126" s="105" t="str">
        <f t="shared" si="26"/>
        <v>LinkedIn</v>
      </c>
      <c r="J126" s="105" t="str">
        <f t="shared" si="35"/>
        <v/>
      </c>
      <c r="K126" s="106" t="str">
        <f t="shared" si="29"/>
        <v/>
      </c>
      <c r="L126" s="106" t="str">
        <f t="shared" si="30"/>
        <v/>
      </c>
      <c r="M126" s="105" t="str">
        <f t="shared" si="31"/>
        <v/>
      </c>
      <c r="N126" s="107">
        <f>IF(F126="","",IF(ISNUMBER(FIND(")",I126)),"20"&amp;SUBSTITUTE(RIGHT(SUBSTITUTE(LEFT(F126,SEARCH(")",F126)),LEFT(LEFT(F126,SEARCH(")",F126)),SEARCH("(",LEFT(F126,SEARCH(")",F126)))),""),3),")",""),VLOOKUP(I126,Breachs!B:D,3,FALSE)))</f>
        <v>2016</v>
      </c>
      <c r="O126" s="108" t="str">
        <f>IF(G126&lt;2,"",IF(G126&gt;2,IF(ISNUMBER(FIND(")",J126)),"20"&amp;SUBSTITUTE(SUBSTITUTE(LEFT(LEFT(SUBSTITUTE(F126,LEFT(F126,SEARCH(",",F126)),""),SEARCH(",",SUBSTITUTE(F126,LEFT(F126,SEARCH(",",F126)),""))),SEARCH(")",LEFT(SUBSTITUTE(F126,LEFT(F126,SEARCH(",",F126)),""),SEARCH(",",SUBSTITUTE(F126,LEFT(F126,SEARCH(",",F126)),""))))),LEFT(LEFT(LEFT(SUBSTITUTE(F126,LEFT(F126,SEARCH(",",F126)),""),SEARCH(",",SUBSTITUTE(F126,LEFT(F126,SEARCH(",",F126)),""))),SEARCH(")",LEFT(SUBSTITUTE(F126,LEFT(F126,SEARCH(",",F126)),""),SEARCH(",",SUBSTITUTE(F126,LEFT(F126,SEARCH(",",F126)),""))))),SEARCH("'",LEFT(LEFT(SUBSTITUTE(F126,LEFT(F126,SEARCH(",",F126)),""),SEARCH(",",SUBSTITUTE(F126,LEFT(F126,SEARCH(",",F126)),""))),SEARCH(")",LEFT(SUBSTITUTE(F126,LEFT(F126,SEARCH(",",F126)),""),SEARCH(",",SUBSTITUTE(F126,LEFT(F126,SEARCH(",",F126)),""))))))),""),")",""),VLOOKUP(J126,Breachs!B:D,3,FALSE)),IF(ISNUMBER(FIND(")",J126)),"20"&amp;SUBSTITUTE(LEFT(SUBSTITUTE(SUBSTITUTE(F126,LEFT(F126,SEARCH(",",F126)),""),LEFT(SUBSTITUTE(F126,LEFT(F126,SEARCH(",",F126)),""),SEARCH("'",SUBSTITUTE(F126,LEFT(F126,SEARCH(",",F126)),""))),""),SEARCH(")",SUBSTITUTE(SUBSTITUTE(F126,LEFT(F126,SEARCH(",",F126)),""),LEFT(SUBSTITUTE(F126,LEFT(F126,SEARCH(",",F126)),""),SEARCH("'",SUBSTITUTE(F126,LEFT(F126,SEARCH(",",F126)),""))),""))),")",""),VLOOKUP(J126,Breachs!B:D,3,FALSE))))</f>
        <v/>
      </c>
      <c r="P126" s="108" t="str">
        <f>IF(G126&lt;3,"",IF(G126&gt;3,IF(ISNUMBER(FIND(")",K126)),"20"&amp;SUBSTITUTE(SUBSTITUTE(LEFT(LEFT(SUBSTITUTE(SUBSTITUTE(F126,LEFT(F126,SEARCH(",",F126)),""),LEFT(SUBSTITUTE(F126,LEFT(F126,SEARCH(",",F126)),""),SEARCH(",",SUBSTITUTE(F126,LEFT(F126,SEARCH(",",F126)),""))),""),SEARCH(",",SUBSTITUTE(SUBSTITUTE(F126,LEFT(F126,SEARCH(",",F126)),""),LEFT(SUBSTITUTE(F126,LEFT(F126,SEARCH(",",F126)),""),SEARCH(",",SUBSTITUTE(F126,LEFT(F126,SEARCH(",",F126)),""))),""))),SEARCH(")",LEFT(SUBSTITUTE(SUBSTITUTE(F126,LEFT(F126,SEARCH(",",F126)),""),LEFT(SUBSTITUTE(F126,LEFT(F126,SEARCH(",",F126)),""),SEARCH(",",SUBSTITUTE(F126,LEFT(F126,SEARCH(",",F126)),""))),""),SEARCH(",",SUBSTITUTE(SUBSTITUTE(F126,LEFT(F126,SEARCH(",",F126)),""),LEFT(SUBSTITUTE(F126,LEFT(F126,SEARCH(",",F126)),""),SEARCH(",",SUBSTITUTE(F126,LEFT(F126,SEARCH(",",F126)),""))),""))))),LEFT(LEFT(LEFT(SUBSTITUTE(SUBSTITUTE(F126,LEFT(F126,SEARCH(",",F126)),""),LEFT(SUBSTITUTE(F126,LEFT(F126,SEARCH(",",F126)),""),SEARCH(",",SUBSTITUTE(F126,LEFT(F126,SEARCH(",",F126)),""))),""),SEARCH(",",SUBSTITUTE(SUBSTITUTE(F126,LEFT(F126,SEARCH(",",F126)),""),LEFT(SUBSTITUTE(F126,LEFT(F126,SEARCH(",",F126)),""),SEARCH(",",SUBSTITUTE(F126,LEFT(F126,SEARCH(",",F126)),""))),""))),SEARCH(")",LEFT(SUBSTITUTE(SUBSTITUTE(F126,LEFT(F126,SEARCH(",",F126)),""),LEFT(SUBSTITUTE(F126,LEFT(F126,SEARCH(",",F126)),""),SEARCH(",",SUBSTITUTE(F126,LEFT(F126,SEARCH(",",F126)),""))),""),SEARCH(",",SUBSTITUTE(SUBSTITUTE(F126,LEFT(F126,SEARCH(",",F126)),""),LEFT(SUBSTITUTE(F126,LEFT(F126,SEARCH(",",F126)),""),SEARCH(",",SUBSTITUTE(F126,LEFT(F126,SEARCH(",",F126)),""))),""))))),SEARCH("'",LEFT(LEFT(SUBSTITUTE(SUBSTITUTE(F126,LEFT(F126,SEARCH(",",F126)),""),LEFT(SUBSTITUTE(F126,LEFT(F126,SEARCH(",",F126)),""),SEARCH(",",SUBSTITUTE(F126,LEFT(F126,SEARCH(",",F126)),""))),""),SEARCH(",",SUBSTITUTE(SUBSTITUTE(F126,LEFT(F126,SEARCH(",",F126)),""),LEFT(SUBSTITUTE(F126,LEFT(F126,SEARCH(",",F126)),""),SEARCH(",",SUBSTITUTE(F126,LEFT(F126,SEARCH(",",F126)),""))),""))),SEARCH(")",LEFT(SUBSTITUTE(SUBSTITUTE(F126,LEFT(F126,SEARCH(",",F126)),""),LEFT(SUBSTITUTE(F126,LEFT(F126,SEARCH(",",F126)),""),SEARCH(",",SUBSTITUTE(F126,LEFT(F126,SEARCH(",",F126)),""))),""),SEARCH(",",SUBSTITUTE(SUBSTITUTE(F126,LEFT(F126,SEARCH(",",F126)),""),LEFT(SUBSTITUTE(F126,LEFT(F126,SEARCH(",",F126)),""),SEARCH(",",SUBSTITUTE(F126,LEFT(F126,SEARCH(",",F126)),""))),""))))))),""),")",""),VLOOKUP(K126,Breachs!B:D,3,FALSE)),IF(ISNUMBER(FIND(")",K126)),"20"&amp;SUBSTITUTE(SUBSTITUTE(LEFT(SUBSTITUTE(SUBSTITUTE(F126,LEFT(F126,SEARCH(",",F126)),""),LEFT(SUBSTITUTE(F126,LEFT(F126,SEARCH(",",F126)),""),SEARCH(",",SUBSTITUTE(F126,LEFT(F126,SEARCH(",",F126)),""))),""),SEARCH(")",SUBSTITUTE(SUBSTITUTE(F126,LEFT(F126,SEARCH(",",F126)),""),LEFT(SUBSTITUTE(F126,LEFT(F126,SEARCH(",",F126)),""),SEARCH(",",SUBSTITUTE(F126,LEFT(F126,SEARCH(",",F126)),""))),""))),LEFT(LEFT(SUBSTITUTE(SUBSTITUTE(F126,LEFT(F126,SEARCH(",",F126)),""),LEFT(SUBSTITUTE(F126,LEFT(F126,SEARCH(",",F126)),""),SEARCH(",",SUBSTITUTE(F126,LEFT(F126,SEARCH(",",F126)),""))),""),SEARCH(")",SUBSTITUTE(SUBSTITUTE(F126,LEFT(F126,SEARCH(",",F126)),""),LEFT(SUBSTITUTE(F126,LEFT(F126,SEARCH(",",F126)),""),SEARCH(",",SUBSTITUTE(F126,LEFT(F126,SEARCH(",",F126)),""))),""))),SEARCH("'",LEFT(SUBSTITUTE(SUBSTITUTE(F126,LEFT(F126,SEARCH(",",F126)),""),LEFT(SUBSTITUTE(F126,LEFT(F126,SEARCH(",",F126)),""),SEARCH(",",SUBSTITUTE(F126,LEFT(F126,SEARCH(",",F126)),""))),""),SEARCH(")",SUBSTITUTE(SUBSTITUTE(F126,LEFT(F126,SEARCH(",",F126)),""),LEFT(SUBSTITUTE(F126,LEFT(F126,SEARCH(",",F126)),""),SEARCH(",",SUBSTITUTE(F126,LEFT(F126,SEARCH(",",F126)),""))),""))))),""),")",""),VLOOKUP(K126,Breachs!B:D,3,FALSE))))</f>
        <v/>
      </c>
      <c r="Q126" s="108" t="str">
        <f>IF(G126&lt;4,"",IF(G126&gt;4,IF(ISNUMBER(FIND(")",L126)),"20"&amp;SUBSTITUTE(SUBSTITUTE(LEFT(SUBSTITUTE(SUBSTITUTE(SUBSTITUTE(L126,LEFT(L126,SEARCH(",",L126)),""),LEFT(SUBSTITUTE(L126,LEFT(L126,SEARCH(",",L126)),""),SEARCH(",",SUBSTITUTE(L126,LEFT(L126,SEARCH(",",L126)),""))),""),LEFT(SUBSTITUTE(SUBSTITUTE(L126,LEFT(L126,SEARCH(",",L126)),""),LEFT(SUBSTITUTE(L126,LEFT(L126,SEARCH(",",L126)),""),SEARCH(",",SUBSTITUTE(L126,LEFT(L126,SEARCH(",",L126)),""))),""),SEARCH(",",SUBSTITUTE(SUBSTITUTE(L126,LEFT(L126,SEARCH(",",L126)),""),LEFT(SUBSTITUTE(L126,LEFT(L126,SEARCH(",",L126)),""),SEARCH(",",SUBSTITUTE(L126,LEFT(L126,SEARCH(",",L126)),""))),""))),""),SEARCH(")",SUBSTITUTE(SUBSTITUTE(SUBSTITUTE(L126,LEFT(L126,SEARCH(",",L126)),""),LEFT(SUBSTITUTE(L126,LEFT(L126,SEARCH(",",L126)),""),SEARCH(",",SUBSTITUTE(L126,LEFT(L126,SEARCH(",",L126)),""))),""),LEFT(SUBSTITUTE(SUBSTITUTE(L126,LEFT(L126,SEARCH(",",L126)),""),LEFT(SUBSTITUTE(L126,LEFT(L126,SEARCH(",",L126)),""),SEARCH(",",SUBSTITUTE(L126,LEFT(L126,SEARCH(",",L126)),""))),""),SEARCH(",",SUBSTITUTE(SUBSTITUTE(L126,LEFT(L126,SEARCH(",",L126)),""),LEFT(SUBSTITUTE(L126,LEFT(L126,SEARCH(",",L126)),""),SEARCH(",",SUBSTITUTE(L126,LEFT(L126,SEARCH(",",L126)),""))),""))),""))),LEFT(LEFT(SUBSTITUTE(SUBSTITUTE(SUBSTITUTE(L126,LEFT(L126,SEARCH(",",L126)),""),LEFT(SUBSTITUTE(L126,LEFT(L126,SEARCH(",",L126)),""),SEARCH(",",SUBSTITUTE(L126,LEFT(L126,SEARCH(",",L126)),""))),""),LEFT(SUBSTITUTE(SUBSTITUTE(L126,LEFT(L126,SEARCH(",",L126)),""),LEFT(SUBSTITUTE(L126,LEFT(L126,SEARCH(",",L126)),""),SEARCH(",",SUBSTITUTE(L126,LEFT(L126,SEARCH(",",L126)),""))),""),SEARCH(",",SUBSTITUTE(SUBSTITUTE(L126,LEFT(L126,SEARCH(",",L126)),""),LEFT(SUBSTITUTE(L126,LEFT(L126,SEARCH(",",L126)),""),SEARCH(",",SUBSTITUTE(L126,LEFT(L126,SEARCH(",",L126)),""))),""))),""),SEARCH(")",SUBSTITUTE(SUBSTITUTE(SUBSTITUTE(L126,LEFT(L126,SEARCH(",",L126)),""),LEFT(SUBSTITUTE(L126,LEFT(L126,SEARCH(",",L126)),""),SEARCH(",",SUBSTITUTE(L126,LEFT(L126,SEARCH(",",L126)),""))),""),LEFT(SUBSTITUTE(SUBSTITUTE(L126,LEFT(L126,SEARCH(",",L126)),""),LEFT(SUBSTITUTE(L126,LEFT(L126,SEARCH(",",L126)),""),SEARCH(",",SUBSTITUTE(L126,LEFT(L126,SEARCH(",",L126)),""))),""),SEARCH(",",SUBSTITUTE(SUBSTITUTE(L126,LEFT(L126,SEARCH(",",L126)),""),LEFT(SUBSTITUTE(L126,LEFT(L126,SEARCH(",",L126)),""),SEARCH(",",SUBSTITUTE(L126,LEFT(L126,SEARCH(",",L126)),""))),""))),""))),SEARCH("'",LEFT(SUBSTITUTE(SUBSTITUTE(SUBSTITUTE(L126,LEFT(L126,SEARCH(",",L126)),""),LEFT(SUBSTITUTE(L126,LEFT(L126,SEARCH(",",L126)),""),SEARCH(",",SUBSTITUTE(L126,LEFT(L126,SEARCH(",",L126)),""))),""),LEFT(SUBSTITUTE(SUBSTITUTE(L126,LEFT(L126,SEARCH(",",L126)),""),LEFT(SUBSTITUTE(L126,LEFT(L126,SEARCH(",",L126)),""),SEARCH(",",SUBSTITUTE(L126,LEFT(L126,SEARCH(",",L126)),""))),""),SEARCH(",",SUBSTITUTE(SUBSTITUTE(L126,LEFT(L126,SEARCH(",",L126)),""),LEFT(SUBSTITUTE(L126,LEFT(L126,SEARCH(",",L126)),""),SEARCH(",",SUBSTITUTE(L126,LEFT(L126,SEARCH(",",L126)),""))),""))),""),SEARCH(")",SUBSTITUTE(SUBSTITUTE(SUBSTITUTE(L126,LEFT(L126,SEARCH(",",L126)),""),LEFT(SUBSTITUTE(L126,LEFT(L126,SEARCH(",",L126)),""),SEARCH(",",SUBSTITUTE(L126,LEFT(L126,SEARCH(",",L126)),""))),""),LEFT(SUBSTITUTE(SUBSTITUTE(L126,LEFT(L126,SEARCH(",",L126)),""),LEFT(SUBSTITUTE(L126,LEFT(L126,SEARCH(",",L126)),""),SEARCH(",",SUBSTITUTE(L126,LEFT(L126,SEARCH(",",L126)),""))),""),SEARCH(",",SUBSTITUTE(SUBSTITUTE(L126,LEFT(L126,SEARCH(",",L126)),""),LEFT(SUBSTITUTE(L126,LEFT(L126,SEARCH(",",L126)),""),SEARCH(",",SUBSTITUTE(L126,LEFT(L126,SEARCH(",",L126)),""))),""))),""))))),""),")",""),VLOOKUP(L126,Breachs!B:D,3,FALSE)),IF(ISNUMBER(FIND(")",L126)),"20"&amp;SUBSTITUTE(SUBSTITUTE(LEFT(SUBSTITUTE(SUBSTITUTE(SUBSTITUTE(L126,LEFT(L126,SEARCH(",",L126)),""),LEFT(SUBSTITUTE(L126,LEFT(L126,SEARCH(",",L126)),""),SEARCH(",",SUBSTITUTE(L126,LEFT(L126,SEARCH(",",L126)),""))),""),LEFT(SUBSTITUTE(SUBSTITUTE(L126,LEFT(L126,SEARCH(",",L126)),""),LEFT(SUBSTITUTE(L126,LEFT(L126,SEARCH(",",L126)),""),SEARCH(",",SUBSTITUTE(L126,LEFT(L126,SEARCH(",",L126)),""))),""),SEARCH(",",SUBSTITUTE(SUBSTITUTE(L126,LEFT(L126,SEARCH(",",L126)),""),LEFT(SUBSTITUTE(L126,LEFT(L126,SEARCH(",",L126)),""),SEARCH(",",SUBSTITUTE(L126,LEFT(L126,SEARCH(",",L126)),""))),""))),""),SEARCH(")",SUBSTITUTE(SUBSTITUTE(SUBSTITUTE(L126,LEFT(L126,SEARCH(",",L126)),""),LEFT(SUBSTITUTE(L126,LEFT(L126,SEARCH(",",L126)),""),SEARCH(",",SUBSTITUTE(L126,LEFT(L126,SEARCH(",",L126)),""))),""),LEFT(SUBSTITUTE(SUBSTITUTE(L126,LEFT(L126,SEARCH(",",L126)),""),LEFT(SUBSTITUTE(L126,LEFT(L126,SEARCH(",",L126)),""),SEARCH(",",SUBSTITUTE(L126,LEFT(L126,SEARCH(",",L126)),""))),""),SEARCH(",",SUBSTITUTE(SUBSTITUTE(L126,LEFT(L126,SEARCH(",",L126)),""),LEFT(SUBSTITUTE(L126,LEFT(L126,SEARCH(",",L126)),""),SEARCH(",",SUBSTITUTE(L126,LEFT(L126,SEARCH(",",L126)),""))),""))),""))),LEFT(LEFT(SUBSTITUTE(SUBSTITUTE(SUBSTITUTE(L126,LEFT(L126,SEARCH(",",L126)),""),LEFT(SUBSTITUTE(L126,LEFT(L126,SEARCH(",",L126)),""),SEARCH(",",SUBSTITUTE(L126,LEFT(L126,SEARCH(",",L126)),""))),""),LEFT(SUBSTITUTE(SUBSTITUTE(L126,LEFT(L126,SEARCH(",",L126)),""),LEFT(SUBSTITUTE(L126,LEFT(L126,SEARCH(",",L126)),""),SEARCH(",",SUBSTITUTE(L126,LEFT(L126,SEARCH(",",L126)),""))),""),SEARCH(",",SUBSTITUTE(SUBSTITUTE(L126,LEFT(L126,SEARCH(",",L126)),""),LEFT(SUBSTITUTE(L126,LEFT(L126,SEARCH(",",L126)),""),SEARCH(",",SUBSTITUTE(L126,LEFT(L126,SEARCH(",",L126)),""))),""))),""),SEARCH(")",SUBSTITUTE(SUBSTITUTE(SUBSTITUTE(L126,LEFT(L126,SEARCH(",",L126)),""),LEFT(SUBSTITUTE(L126,LEFT(L126,SEARCH(",",L126)),""),SEARCH(",",SUBSTITUTE(L126,LEFT(L126,SEARCH(",",L126)),""))),""),LEFT(SUBSTITUTE(SUBSTITUTE(L126,LEFT(L126,SEARCH(",",L126)),""),LEFT(SUBSTITUTE(L126,LEFT(L126,SEARCH(",",L126)),""),SEARCH(",",SUBSTITUTE(L126,LEFT(L126,SEARCH(",",L126)),""))),""),SEARCH(",",SUBSTITUTE(SUBSTITUTE(L126,LEFT(L126,SEARCH(",",L126)),""),LEFT(SUBSTITUTE(L126,LEFT(L126,SEARCH(",",L126)),""),SEARCH(",",SUBSTITUTE(L126,LEFT(L126,SEARCH(",",L126)),""))),""))),""))),SEARCH("'",LEFT(SUBSTITUTE(SUBSTITUTE(SUBSTITUTE(L126,LEFT(L126,SEARCH(",",L126)),""),LEFT(SUBSTITUTE(L126,LEFT(L126,SEARCH(",",L126)),""),SEARCH(",",SUBSTITUTE(L126,LEFT(L126,SEARCH(",",L126)),""))),""),LEFT(SUBSTITUTE(SUBSTITUTE(L126,LEFT(L126,SEARCH(",",L126)),""),LEFT(SUBSTITUTE(L126,LEFT(L126,SEARCH(",",L126)),""),SEARCH(",",SUBSTITUTE(L126,LEFT(L126,SEARCH(",",L126)),""))),""),SEARCH(",",SUBSTITUTE(SUBSTITUTE(L126,LEFT(L126,SEARCH(",",L126)),""),LEFT(SUBSTITUTE(L126,LEFT(L126,SEARCH(",",L126)),""),SEARCH(",",SUBSTITUTE(L126,LEFT(L126,SEARCH(",",L126)),""))),""))),""),SEARCH(")",SUBSTITUTE(SUBSTITUTE(SUBSTITUTE(L126,LEFT(L126,SEARCH(",",L126)),""),LEFT(SUBSTITUTE(L126,LEFT(L126,SEARCH(",",L126)),""),SEARCH(",",SUBSTITUTE(L126,LEFT(L126,SEARCH(",",L126)),""))),""),LEFT(SUBSTITUTE(SUBSTITUTE(L126,LEFT(L126,SEARCH(",",L126)),""),LEFT(SUBSTITUTE(L126,LEFT(L126,SEARCH(",",L126)),""),SEARCH(",",SUBSTITUTE(L126,LEFT(L126,SEARCH(",",L126)),""))),""),SEARCH(",",SUBSTITUTE(SUBSTITUTE(L126,LEFT(L126,SEARCH(",",L126)),""),LEFT(SUBSTITUTE(L126,LEFT(L126,SEARCH(",",L126)),""),SEARCH(",",SUBSTITUTE(L126,LEFT(L126,SEARCH(",",L126)),""))),""))),""))))),""),")",""),VLOOKUP(L126,Breachs!B:D,3,FALSE))))</f>
        <v/>
      </c>
      <c r="R126" s="108" t="str">
        <f>IF(G126=5,IF(ISNUMBER(FIND(")",M126)),"20"&amp;SUBSTITUTE(SUBSTITUTE(LEFT(SUBSTITUTE(SUBSTITUTE(SUBSTITUTE(S126,LEFT(S126,SEARCH(",",S126)),""),LEFT(SUBSTITUTE(S126,LEFT(S126,SEARCH(",",S126)),""),SEARCH(",",SUBSTITUTE(S126,LEFT(S126,SEARCH(",",S126)),""))),""),LEFT(SUBSTITUTE(SUBSTITUTE(S126,LEFT(S126,SEARCH(",",S126)),""),LEFT(SUBSTITUTE(S126,LEFT(S126,SEARCH(",",S126)),""),SEARCH(",",SUBSTITUTE(S126,LEFT(S126,SEARCH(",",S126)),""))),""),SEARCH(",",SUBSTITUTE(SUBSTITUTE(S126,LEFT(S126,SEARCH(",",S126)),""),LEFT(SUBSTITUTE(S126,LEFT(S126,SEARCH(",",S126)),""),SEARCH(",",SUBSTITUTE(S126,LEFT(S126,SEARCH(",",S126)),""))),""))),""),SEARCH(")",SUBSTITUTE(SUBSTITUTE(SUBSTITUTE(S126,LEFT(S126,SEARCH(",",S126)),""),LEFT(SUBSTITUTE(S126,LEFT(S126,SEARCH(",",S126)),""),SEARCH(",",SUBSTITUTE(S126,LEFT(S126,SEARCH(",",S126)),""))),""),LEFT(SUBSTITUTE(SUBSTITUTE(S126,LEFT(S126,SEARCH(",",S126)),""),LEFT(SUBSTITUTE(S126,LEFT(S126,SEARCH(",",S126)),""),SEARCH(",",SUBSTITUTE(S126,LEFT(S126,SEARCH(",",S126)),""))),""),SEARCH(",",SUBSTITUTE(SUBSTITUTE(S126,LEFT(S126,SEARCH(",",S126)),""),LEFT(SUBSTITUTE(S126,LEFT(S126,SEARCH(",",S126)),""),SEARCH(",",SUBSTITUTE(S126,LEFT(S126,SEARCH(",",S126)),""))),""))),""))),LEFT(LEFT(SUBSTITUTE(SUBSTITUTE(SUBSTITUTE(S126,LEFT(S126,SEARCH(",",S126)),""),LEFT(SUBSTITUTE(S126,LEFT(S126,SEARCH(",",S126)),""),SEARCH(",",SUBSTITUTE(S126,LEFT(S126,SEARCH(",",S126)),""))),""),LEFT(SUBSTITUTE(SUBSTITUTE(S126,LEFT(S126,SEARCH(",",S126)),""),LEFT(SUBSTITUTE(S126,LEFT(S126,SEARCH(",",S126)),""),SEARCH(",",SUBSTITUTE(S126,LEFT(S126,SEARCH(",",S126)),""))),""),SEARCH(",",SUBSTITUTE(SUBSTITUTE(S126,LEFT(S126,SEARCH(",",S126)),""),LEFT(SUBSTITUTE(S126,LEFT(S126,SEARCH(",",S126)),""),SEARCH(",",SUBSTITUTE(S126,LEFT(S126,SEARCH(",",S126)),""))),""))),""),SEARCH(")",SUBSTITUTE(SUBSTITUTE(SUBSTITUTE(S126,LEFT(S126,SEARCH(",",S126)),""),LEFT(SUBSTITUTE(S126,LEFT(S126,SEARCH(",",S126)),""),SEARCH(",",SUBSTITUTE(S126,LEFT(S126,SEARCH(",",S126)),""))),""),LEFT(SUBSTITUTE(SUBSTITUTE(S126,LEFT(S126,SEARCH(",",S126)),""),LEFT(SUBSTITUTE(S126,LEFT(S126,SEARCH(",",S126)),""),SEARCH(",",SUBSTITUTE(S126,LEFT(S126,SEARCH(",",S126)),""))),""),SEARCH(",",SUBSTITUTE(SUBSTITUTE(S126,LEFT(S126,SEARCH(",",S126)),""),LEFT(SUBSTITUTE(S126,LEFT(S126,SEARCH(",",S126)),""),SEARCH(",",SUBSTITUTE(S126,LEFT(S126,SEARCH(",",S126)),""))),""))),""))),SEARCH("'",LEFT(SUBSTITUTE(SUBSTITUTE(SUBSTITUTE(S126,LEFT(S126,SEARCH(",",S126)),""),LEFT(SUBSTITUTE(S126,LEFT(S126,SEARCH(",",S126)),""),SEARCH(",",SUBSTITUTE(S126,LEFT(S126,SEARCH(",",S126)),""))),""),LEFT(SUBSTITUTE(SUBSTITUTE(S126,LEFT(S126,SEARCH(",",S126)),""),LEFT(SUBSTITUTE(S126,LEFT(S126,SEARCH(",",S126)),""),SEARCH(",",SUBSTITUTE(S126,LEFT(S126,SEARCH(",",S126)),""))),""),SEARCH(",",SUBSTITUTE(SUBSTITUTE(S126,LEFT(S126,SEARCH(",",S126)),""),LEFT(SUBSTITUTE(S126,LEFT(S126,SEARCH(",",S126)),""),SEARCH(",",SUBSTITUTE(S126,LEFT(S126,SEARCH(",",S126)),""))),""))),""),SEARCH(")",SUBSTITUTE(SUBSTITUTE(SUBSTITUTE(S126,LEFT(S126,SEARCH(",",S126)),""),LEFT(SUBSTITUTE(S126,LEFT(S126,SEARCH(",",S126)),""),SEARCH(",",SUBSTITUTE(S126,LEFT(S126,SEARCH(",",S126)),""))),""),LEFT(SUBSTITUTE(SUBSTITUTE(S126,LEFT(S126,SEARCH(",",S126)),""),LEFT(SUBSTITUTE(S126,LEFT(S126,SEARCH(",",S126)),""),SEARCH(",",SUBSTITUTE(S126,LEFT(S126,SEARCH(",",S126)),""))),""),SEARCH(",",SUBSTITUTE(SUBSTITUTE(S126,LEFT(S126,SEARCH(",",S126)),""),LEFT(SUBSTITUTE(S126,LEFT(S126,SEARCH(",",S126)),""),SEARCH(",",SUBSTITUTE(S126,LEFT(S126,SEARCH(",",S126)),""))),""))),""))))),""),")",""),VLOOKUP(M126,Breachs!B:D,3,FALSE)),"")</f>
        <v/>
      </c>
      <c r="S126" s="108" t="e">
        <f t="shared" si="32"/>
        <v>#VALUE!</v>
      </c>
      <c r="T126" s="108" t="str">
        <f>IF(F126="","",IF(ISNUMBER(FIND("'",I126)),VLOOKUP(SUBSTITUTE(RIGHT(LEFT(I126,SEARCH("'",I126)),5)," '",""),Breachs!P:Q,2,FALSE),VLOOKUP(I126,Breachs!B:D,2,FALSE)))</f>
        <v>Maio</v>
      </c>
      <c r="U126" s="108" t="str">
        <f>IF(G126&lt;2,"",IF(ISNUMBER(FIND("'",J126)),VLOOKUP(SUBSTITUTE(RIGHT(LEFT(J126,SEARCH("'",J126)),5)," '",""),Breachs!P:Q,2,FALSE),VLOOKUP(J126,Breachs!B:D,2,FALSE)))</f>
        <v/>
      </c>
      <c r="V126" s="107" t="str">
        <f>IF(G126&lt;3,"",IF(ISNUMBER(FIND("'",K126)),VLOOKUP(SUBSTITUTE(RIGHT(LEFT(K126,SEARCH("'",K126)),5)," '",""),Breachs!P:Q,2,FALSE),VLOOKUP(K126,Breachs!B:D,2,FALSE)))</f>
        <v/>
      </c>
      <c r="W126" s="107" t="str">
        <f>IF(G126&lt;4,"",IF(ISNUMBER(FIND("'",L126)),VLOOKUP(SUBSTITUTE(RIGHT(LEFT(L126,SEARCH("'",L126)),5)," '",""),Breachs!P:Q,2,FALSE),VLOOKUP(L126,Breachs!B:D,2,FALSE)))</f>
        <v/>
      </c>
      <c r="X126" s="107" t="str">
        <f>IF(G126&lt;5,"",IF(ISNUMBER(FIND("'",M126)),VLOOKUP(SUBSTITUTE(RIGHT(LEFT(M126,SEARCH("'",M126)),5)," '",""),Breachs!P:Q,2,FALSE),VLOOKUP(M126,Breachs!B:D,2,FALSE)))</f>
        <v/>
      </c>
      <c r="Y126" s="34" t="str">
        <f>IFERROR(VLOOKUP(B126,BGU!A:B,2),"")</f>
        <v>GUILHERME LOPES PALMIRA</v>
      </c>
      <c r="Z126" s="34" t="str">
        <f>TEXT(IFERROR(VLOOKUP(B126,BGU!A:C,3),""),"0000-000-000-0000")</f>
        <v>0047-000-000-0000</v>
      </c>
      <c r="AA126" s="34" t="str">
        <f t="shared" si="33"/>
        <v>0047</v>
      </c>
      <c r="AB126" s="34" t="str">
        <f>IFERROR(VLOOKUP(B126,BGU!A:F,6),"")</f>
        <v>00368</v>
      </c>
      <c r="AC126" s="34" t="str">
        <f>IFERROR(VLOOKUP(B126,BGU!A:G,7),"")</f>
        <v>GER. DE NEGOCIOS II</v>
      </c>
      <c r="AD126" s="34" t="str">
        <f t="shared" si="34"/>
        <v>000</v>
      </c>
    </row>
    <row r="127" spans="1:30" ht="15" customHeight="1" x14ac:dyDescent="0.25">
      <c r="A127" s="33" t="s">
        <v>333</v>
      </c>
      <c r="B127" s="34" t="s">
        <v>307</v>
      </c>
      <c r="C127" s="33" t="s">
        <v>147</v>
      </c>
      <c r="D127" s="34"/>
      <c r="E127" s="34" t="s">
        <v>322</v>
      </c>
      <c r="F127" s="33" t="s">
        <v>6</v>
      </c>
      <c r="G127" s="31">
        <f t="shared" si="28"/>
        <v>1</v>
      </c>
      <c r="H127" s="31" t="b">
        <f t="shared" si="25"/>
        <v>0</v>
      </c>
      <c r="I127" s="105" t="str">
        <f t="shared" si="26"/>
        <v>Modern Business Solutions</v>
      </c>
      <c r="J127" s="105" t="str">
        <f t="shared" si="35"/>
        <v/>
      </c>
      <c r="K127" s="106" t="str">
        <f t="shared" si="29"/>
        <v/>
      </c>
      <c r="L127" s="106" t="str">
        <f t="shared" si="30"/>
        <v/>
      </c>
      <c r="M127" s="105" t="str">
        <f t="shared" si="31"/>
        <v/>
      </c>
      <c r="N127" s="107">
        <f>IF(F127="","",IF(ISNUMBER(FIND(")",I127)),"20"&amp;SUBSTITUTE(RIGHT(SUBSTITUTE(LEFT(F127,SEARCH(")",F127)),LEFT(LEFT(F127,SEARCH(")",F127)),SEARCH("(",LEFT(F127,SEARCH(")",F127)))),""),3),")",""),VLOOKUP(I127,Breachs!B:D,3,FALSE)))</f>
        <v>2016</v>
      </c>
      <c r="O127" s="108" t="str">
        <f>IF(G127&lt;2,"",IF(G127&gt;2,IF(ISNUMBER(FIND(")",J127)),"20"&amp;SUBSTITUTE(SUBSTITUTE(LEFT(LEFT(SUBSTITUTE(F127,LEFT(F127,SEARCH(",",F127)),""),SEARCH(",",SUBSTITUTE(F127,LEFT(F127,SEARCH(",",F127)),""))),SEARCH(")",LEFT(SUBSTITUTE(F127,LEFT(F127,SEARCH(",",F127)),""),SEARCH(",",SUBSTITUTE(F127,LEFT(F127,SEARCH(",",F127)),""))))),LEFT(LEFT(LEFT(SUBSTITUTE(F127,LEFT(F127,SEARCH(",",F127)),""),SEARCH(",",SUBSTITUTE(F127,LEFT(F127,SEARCH(",",F127)),""))),SEARCH(")",LEFT(SUBSTITUTE(F127,LEFT(F127,SEARCH(",",F127)),""),SEARCH(",",SUBSTITUTE(F127,LEFT(F127,SEARCH(",",F127)),""))))),SEARCH("'",LEFT(LEFT(SUBSTITUTE(F127,LEFT(F127,SEARCH(",",F127)),""),SEARCH(",",SUBSTITUTE(F127,LEFT(F127,SEARCH(",",F127)),""))),SEARCH(")",LEFT(SUBSTITUTE(F127,LEFT(F127,SEARCH(",",F127)),""),SEARCH(",",SUBSTITUTE(F127,LEFT(F127,SEARCH(",",F127)),""))))))),""),")",""),VLOOKUP(J127,Breachs!B:D,3,FALSE)),IF(ISNUMBER(FIND(")",J127)),"20"&amp;SUBSTITUTE(LEFT(SUBSTITUTE(SUBSTITUTE(F127,LEFT(F127,SEARCH(",",F127)),""),LEFT(SUBSTITUTE(F127,LEFT(F127,SEARCH(",",F127)),""),SEARCH("'",SUBSTITUTE(F127,LEFT(F127,SEARCH(",",F127)),""))),""),SEARCH(")",SUBSTITUTE(SUBSTITUTE(F127,LEFT(F127,SEARCH(",",F127)),""),LEFT(SUBSTITUTE(F127,LEFT(F127,SEARCH(",",F127)),""),SEARCH("'",SUBSTITUTE(F127,LEFT(F127,SEARCH(",",F127)),""))),""))),")",""),VLOOKUP(J127,Breachs!B:D,3,FALSE))))</f>
        <v/>
      </c>
      <c r="P127" s="108" t="str">
        <f>IF(G127&lt;3,"",IF(G127&gt;3,IF(ISNUMBER(FIND(")",K127)),"20"&amp;SUBSTITUTE(SUBSTITUTE(LEFT(LEFT(SUBSTITUTE(SUBSTITUTE(F127,LEFT(F127,SEARCH(",",F127)),""),LEFT(SUBSTITUTE(F127,LEFT(F127,SEARCH(",",F127)),""),SEARCH(",",SUBSTITUTE(F127,LEFT(F127,SEARCH(",",F127)),""))),""),SEARCH(",",SUBSTITUTE(SUBSTITUTE(F127,LEFT(F127,SEARCH(",",F127)),""),LEFT(SUBSTITUTE(F127,LEFT(F127,SEARCH(",",F127)),""),SEARCH(",",SUBSTITUTE(F127,LEFT(F127,SEARCH(",",F127)),""))),""))),SEARCH(")",LEFT(SUBSTITUTE(SUBSTITUTE(F127,LEFT(F127,SEARCH(",",F127)),""),LEFT(SUBSTITUTE(F127,LEFT(F127,SEARCH(",",F127)),""),SEARCH(",",SUBSTITUTE(F127,LEFT(F127,SEARCH(",",F127)),""))),""),SEARCH(",",SUBSTITUTE(SUBSTITUTE(F127,LEFT(F127,SEARCH(",",F127)),""),LEFT(SUBSTITUTE(F127,LEFT(F127,SEARCH(",",F127)),""),SEARCH(",",SUBSTITUTE(F127,LEFT(F127,SEARCH(",",F127)),""))),""))))),LEFT(LEFT(LEFT(SUBSTITUTE(SUBSTITUTE(F127,LEFT(F127,SEARCH(",",F127)),""),LEFT(SUBSTITUTE(F127,LEFT(F127,SEARCH(",",F127)),""),SEARCH(",",SUBSTITUTE(F127,LEFT(F127,SEARCH(",",F127)),""))),""),SEARCH(",",SUBSTITUTE(SUBSTITUTE(F127,LEFT(F127,SEARCH(",",F127)),""),LEFT(SUBSTITUTE(F127,LEFT(F127,SEARCH(",",F127)),""),SEARCH(",",SUBSTITUTE(F127,LEFT(F127,SEARCH(",",F127)),""))),""))),SEARCH(")",LEFT(SUBSTITUTE(SUBSTITUTE(F127,LEFT(F127,SEARCH(",",F127)),""),LEFT(SUBSTITUTE(F127,LEFT(F127,SEARCH(",",F127)),""),SEARCH(",",SUBSTITUTE(F127,LEFT(F127,SEARCH(",",F127)),""))),""),SEARCH(",",SUBSTITUTE(SUBSTITUTE(F127,LEFT(F127,SEARCH(",",F127)),""),LEFT(SUBSTITUTE(F127,LEFT(F127,SEARCH(",",F127)),""),SEARCH(",",SUBSTITUTE(F127,LEFT(F127,SEARCH(",",F127)),""))),""))))),SEARCH("'",LEFT(LEFT(SUBSTITUTE(SUBSTITUTE(F127,LEFT(F127,SEARCH(",",F127)),""),LEFT(SUBSTITUTE(F127,LEFT(F127,SEARCH(",",F127)),""),SEARCH(",",SUBSTITUTE(F127,LEFT(F127,SEARCH(",",F127)),""))),""),SEARCH(",",SUBSTITUTE(SUBSTITUTE(F127,LEFT(F127,SEARCH(",",F127)),""),LEFT(SUBSTITUTE(F127,LEFT(F127,SEARCH(",",F127)),""),SEARCH(",",SUBSTITUTE(F127,LEFT(F127,SEARCH(",",F127)),""))),""))),SEARCH(")",LEFT(SUBSTITUTE(SUBSTITUTE(F127,LEFT(F127,SEARCH(",",F127)),""),LEFT(SUBSTITUTE(F127,LEFT(F127,SEARCH(",",F127)),""),SEARCH(",",SUBSTITUTE(F127,LEFT(F127,SEARCH(",",F127)),""))),""),SEARCH(",",SUBSTITUTE(SUBSTITUTE(F127,LEFT(F127,SEARCH(",",F127)),""),LEFT(SUBSTITUTE(F127,LEFT(F127,SEARCH(",",F127)),""),SEARCH(",",SUBSTITUTE(F127,LEFT(F127,SEARCH(",",F127)),""))),""))))))),""),")",""),VLOOKUP(K127,Breachs!B:D,3,FALSE)),IF(ISNUMBER(FIND(")",K127)),"20"&amp;SUBSTITUTE(SUBSTITUTE(LEFT(SUBSTITUTE(SUBSTITUTE(F127,LEFT(F127,SEARCH(",",F127)),""),LEFT(SUBSTITUTE(F127,LEFT(F127,SEARCH(",",F127)),""),SEARCH(",",SUBSTITUTE(F127,LEFT(F127,SEARCH(",",F127)),""))),""),SEARCH(")",SUBSTITUTE(SUBSTITUTE(F127,LEFT(F127,SEARCH(",",F127)),""),LEFT(SUBSTITUTE(F127,LEFT(F127,SEARCH(",",F127)),""),SEARCH(",",SUBSTITUTE(F127,LEFT(F127,SEARCH(",",F127)),""))),""))),LEFT(LEFT(SUBSTITUTE(SUBSTITUTE(F127,LEFT(F127,SEARCH(",",F127)),""),LEFT(SUBSTITUTE(F127,LEFT(F127,SEARCH(",",F127)),""),SEARCH(",",SUBSTITUTE(F127,LEFT(F127,SEARCH(",",F127)),""))),""),SEARCH(")",SUBSTITUTE(SUBSTITUTE(F127,LEFT(F127,SEARCH(",",F127)),""),LEFT(SUBSTITUTE(F127,LEFT(F127,SEARCH(",",F127)),""),SEARCH(",",SUBSTITUTE(F127,LEFT(F127,SEARCH(",",F127)),""))),""))),SEARCH("'",LEFT(SUBSTITUTE(SUBSTITUTE(F127,LEFT(F127,SEARCH(",",F127)),""),LEFT(SUBSTITUTE(F127,LEFT(F127,SEARCH(",",F127)),""),SEARCH(",",SUBSTITUTE(F127,LEFT(F127,SEARCH(",",F127)),""))),""),SEARCH(")",SUBSTITUTE(SUBSTITUTE(F127,LEFT(F127,SEARCH(",",F127)),""),LEFT(SUBSTITUTE(F127,LEFT(F127,SEARCH(",",F127)),""),SEARCH(",",SUBSTITUTE(F127,LEFT(F127,SEARCH(",",F127)),""))),""))))),""),")",""),VLOOKUP(K127,Breachs!B:D,3,FALSE))))</f>
        <v/>
      </c>
      <c r="Q127" s="108" t="str">
        <f>IF(G127&lt;4,"",IF(G127&gt;4,IF(ISNUMBER(FIND(")",L127)),"20"&amp;SUBSTITUTE(SUBSTITUTE(LEFT(SUBSTITUTE(SUBSTITUTE(SUBSTITUTE(L127,LEFT(L127,SEARCH(",",L127)),""),LEFT(SUBSTITUTE(L127,LEFT(L127,SEARCH(",",L127)),""),SEARCH(",",SUBSTITUTE(L127,LEFT(L127,SEARCH(",",L127)),""))),""),LEFT(SUBSTITUTE(SUBSTITUTE(L127,LEFT(L127,SEARCH(",",L127)),""),LEFT(SUBSTITUTE(L127,LEFT(L127,SEARCH(",",L127)),""),SEARCH(",",SUBSTITUTE(L127,LEFT(L127,SEARCH(",",L127)),""))),""),SEARCH(",",SUBSTITUTE(SUBSTITUTE(L127,LEFT(L127,SEARCH(",",L127)),""),LEFT(SUBSTITUTE(L127,LEFT(L127,SEARCH(",",L127)),""),SEARCH(",",SUBSTITUTE(L127,LEFT(L127,SEARCH(",",L127)),""))),""))),""),SEARCH(")",SUBSTITUTE(SUBSTITUTE(SUBSTITUTE(L127,LEFT(L127,SEARCH(",",L127)),""),LEFT(SUBSTITUTE(L127,LEFT(L127,SEARCH(",",L127)),""),SEARCH(",",SUBSTITUTE(L127,LEFT(L127,SEARCH(",",L127)),""))),""),LEFT(SUBSTITUTE(SUBSTITUTE(L127,LEFT(L127,SEARCH(",",L127)),""),LEFT(SUBSTITUTE(L127,LEFT(L127,SEARCH(",",L127)),""),SEARCH(",",SUBSTITUTE(L127,LEFT(L127,SEARCH(",",L127)),""))),""),SEARCH(",",SUBSTITUTE(SUBSTITUTE(L127,LEFT(L127,SEARCH(",",L127)),""),LEFT(SUBSTITUTE(L127,LEFT(L127,SEARCH(",",L127)),""),SEARCH(",",SUBSTITUTE(L127,LEFT(L127,SEARCH(",",L127)),""))),""))),""))),LEFT(LEFT(SUBSTITUTE(SUBSTITUTE(SUBSTITUTE(L127,LEFT(L127,SEARCH(",",L127)),""),LEFT(SUBSTITUTE(L127,LEFT(L127,SEARCH(",",L127)),""),SEARCH(",",SUBSTITUTE(L127,LEFT(L127,SEARCH(",",L127)),""))),""),LEFT(SUBSTITUTE(SUBSTITUTE(L127,LEFT(L127,SEARCH(",",L127)),""),LEFT(SUBSTITUTE(L127,LEFT(L127,SEARCH(",",L127)),""),SEARCH(",",SUBSTITUTE(L127,LEFT(L127,SEARCH(",",L127)),""))),""),SEARCH(",",SUBSTITUTE(SUBSTITUTE(L127,LEFT(L127,SEARCH(",",L127)),""),LEFT(SUBSTITUTE(L127,LEFT(L127,SEARCH(",",L127)),""),SEARCH(",",SUBSTITUTE(L127,LEFT(L127,SEARCH(",",L127)),""))),""))),""),SEARCH(")",SUBSTITUTE(SUBSTITUTE(SUBSTITUTE(L127,LEFT(L127,SEARCH(",",L127)),""),LEFT(SUBSTITUTE(L127,LEFT(L127,SEARCH(",",L127)),""),SEARCH(",",SUBSTITUTE(L127,LEFT(L127,SEARCH(",",L127)),""))),""),LEFT(SUBSTITUTE(SUBSTITUTE(L127,LEFT(L127,SEARCH(",",L127)),""),LEFT(SUBSTITUTE(L127,LEFT(L127,SEARCH(",",L127)),""),SEARCH(",",SUBSTITUTE(L127,LEFT(L127,SEARCH(",",L127)),""))),""),SEARCH(",",SUBSTITUTE(SUBSTITUTE(L127,LEFT(L127,SEARCH(",",L127)),""),LEFT(SUBSTITUTE(L127,LEFT(L127,SEARCH(",",L127)),""),SEARCH(",",SUBSTITUTE(L127,LEFT(L127,SEARCH(",",L127)),""))),""))),""))),SEARCH("'",LEFT(SUBSTITUTE(SUBSTITUTE(SUBSTITUTE(L127,LEFT(L127,SEARCH(",",L127)),""),LEFT(SUBSTITUTE(L127,LEFT(L127,SEARCH(",",L127)),""),SEARCH(",",SUBSTITUTE(L127,LEFT(L127,SEARCH(",",L127)),""))),""),LEFT(SUBSTITUTE(SUBSTITUTE(L127,LEFT(L127,SEARCH(",",L127)),""),LEFT(SUBSTITUTE(L127,LEFT(L127,SEARCH(",",L127)),""),SEARCH(",",SUBSTITUTE(L127,LEFT(L127,SEARCH(",",L127)),""))),""),SEARCH(",",SUBSTITUTE(SUBSTITUTE(L127,LEFT(L127,SEARCH(",",L127)),""),LEFT(SUBSTITUTE(L127,LEFT(L127,SEARCH(",",L127)),""),SEARCH(",",SUBSTITUTE(L127,LEFT(L127,SEARCH(",",L127)),""))),""))),""),SEARCH(")",SUBSTITUTE(SUBSTITUTE(SUBSTITUTE(L127,LEFT(L127,SEARCH(",",L127)),""),LEFT(SUBSTITUTE(L127,LEFT(L127,SEARCH(",",L127)),""),SEARCH(",",SUBSTITUTE(L127,LEFT(L127,SEARCH(",",L127)),""))),""),LEFT(SUBSTITUTE(SUBSTITUTE(L127,LEFT(L127,SEARCH(",",L127)),""),LEFT(SUBSTITUTE(L127,LEFT(L127,SEARCH(",",L127)),""),SEARCH(",",SUBSTITUTE(L127,LEFT(L127,SEARCH(",",L127)),""))),""),SEARCH(",",SUBSTITUTE(SUBSTITUTE(L127,LEFT(L127,SEARCH(",",L127)),""),LEFT(SUBSTITUTE(L127,LEFT(L127,SEARCH(",",L127)),""),SEARCH(",",SUBSTITUTE(L127,LEFT(L127,SEARCH(",",L127)),""))),""))),""))))),""),")",""),VLOOKUP(L127,Breachs!B:D,3,FALSE)),IF(ISNUMBER(FIND(")",L127)),"20"&amp;SUBSTITUTE(SUBSTITUTE(LEFT(SUBSTITUTE(SUBSTITUTE(SUBSTITUTE(L127,LEFT(L127,SEARCH(",",L127)),""),LEFT(SUBSTITUTE(L127,LEFT(L127,SEARCH(",",L127)),""),SEARCH(",",SUBSTITUTE(L127,LEFT(L127,SEARCH(",",L127)),""))),""),LEFT(SUBSTITUTE(SUBSTITUTE(L127,LEFT(L127,SEARCH(",",L127)),""),LEFT(SUBSTITUTE(L127,LEFT(L127,SEARCH(",",L127)),""),SEARCH(",",SUBSTITUTE(L127,LEFT(L127,SEARCH(",",L127)),""))),""),SEARCH(",",SUBSTITUTE(SUBSTITUTE(L127,LEFT(L127,SEARCH(",",L127)),""),LEFT(SUBSTITUTE(L127,LEFT(L127,SEARCH(",",L127)),""),SEARCH(",",SUBSTITUTE(L127,LEFT(L127,SEARCH(",",L127)),""))),""))),""),SEARCH(")",SUBSTITUTE(SUBSTITUTE(SUBSTITUTE(L127,LEFT(L127,SEARCH(",",L127)),""),LEFT(SUBSTITUTE(L127,LEFT(L127,SEARCH(",",L127)),""),SEARCH(",",SUBSTITUTE(L127,LEFT(L127,SEARCH(",",L127)),""))),""),LEFT(SUBSTITUTE(SUBSTITUTE(L127,LEFT(L127,SEARCH(",",L127)),""),LEFT(SUBSTITUTE(L127,LEFT(L127,SEARCH(",",L127)),""),SEARCH(",",SUBSTITUTE(L127,LEFT(L127,SEARCH(",",L127)),""))),""),SEARCH(",",SUBSTITUTE(SUBSTITUTE(L127,LEFT(L127,SEARCH(",",L127)),""),LEFT(SUBSTITUTE(L127,LEFT(L127,SEARCH(",",L127)),""),SEARCH(",",SUBSTITUTE(L127,LEFT(L127,SEARCH(",",L127)),""))),""))),""))),LEFT(LEFT(SUBSTITUTE(SUBSTITUTE(SUBSTITUTE(L127,LEFT(L127,SEARCH(",",L127)),""),LEFT(SUBSTITUTE(L127,LEFT(L127,SEARCH(",",L127)),""),SEARCH(",",SUBSTITUTE(L127,LEFT(L127,SEARCH(",",L127)),""))),""),LEFT(SUBSTITUTE(SUBSTITUTE(L127,LEFT(L127,SEARCH(",",L127)),""),LEFT(SUBSTITUTE(L127,LEFT(L127,SEARCH(",",L127)),""),SEARCH(",",SUBSTITUTE(L127,LEFT(L127,SEARCH(",",L127)),""))),""),SEARCH(",",SUBSTITUTE(SUBSTITUTE(L127,LEFT(L127,SEARCH(",",L127)),""),LEFT(SUBSTITUTE(L127,LEFT(L127,SEARCH(",",L127)),""),SEARCH(",",SUBSTITUTE(L127,LEFT(L127,SEARCH(",",L127)),""))),""))),""),SEARCH(")",SUBSTITUTE(SUBSTITUTE(SUBSTITUTE(L127,LEFT(L127,SEARCH(",",L127)),""),LEFT(SUBSTITUTE(L127,LEFT(L127,SEARCH(",",L127)),""),SEARCH(",",SUBSTITUTE(L127,LEFT(L127,SEARCH(",",L127)),""))),""),LEFT(SUBSTITUTE(SUBSTITUTE(L127,LEFT(L127,SEARCH(",",L127)),""),LEFT(SUBSTITUTE(L127,LEFT(L127,SEARCH(",",L127)),""),SEARCH(",",SUBSTITUTE(L127,LEFT(L127,SEARCH(",",L127)),""))),""),SEARCH(",",SUBSTITUTE(SUBSTITUTE(L127,LEFT(L127,SEARCH(",",L127)),""),LEFT(SUBSTITUTE(L127,LEFT(L127,SEARCH(",",L127)),""),SEARCH(",",SUBSTITUTE(L127,LEFT(L127,SEARCH(",",L127)),""))),""))),""))),SEARCH("'",LEFT(SUBSTITUTE(SUBSTITUTE(SUBSTITUTE(L127,LEFT(L127,SEARCH(",",L127)),""),LEFT(SUBSTITUTE(L127,LEFT(L127,SEARCH(",",L127)),""),SEARCH(",",SUBSTITUTE(L127,LEFT(L127,SEARCH(",",L127)),""))),""),LEFT(SUBSTITUTE(SUBSTITUTE(L127,LEFT(L127,SEARCH(",",L127)),""),LEFT(SUBSTITUTE(L127,LEFT(L127,SEARCH(",",L127)),""),SEARCH(",",SUBSTITUTE(L127,LEFT(L127,SEARCH(",",L127)),""))),""),SEARCH(",",SUBSTITUTE(SUBSTITUTE(L127,LEFT(L127,SEARCH(",",L127)),""),LEFT(SUBSTITUTE(L127,LEFT(L127,SEARCH(",",L127)),""),SEARCH(",",SUBSTITUTE(L127,LEFT(L127,SEARCH(",",L127)),""))),""))),""),SEARCH(")",SUBSTITUTE(SUBSTITUTE(SUBSTITUTE(L127,LEFT(L127,SEARCH(",",L127)),""),LEFT(SUBSTITUTE(L127,LEFT(L127,SEARCH(",",L127)),""),SEARCH(",",SUBSTITUTE(L127,LEFT(L127,SEARCH(",",L127)),""))),""),LEFT(SUBSTITUTE(SUBSTITUTE(L127,LEFT(L127,SEARCH(",",L127)),""),LEFT(SUBSTITUTE(L127,LEFT(L127,SEARCH(",",L127)),""),SEARCH(",",SUBSTITUTE(L127,LEFT(L127,SEARCH(",",L127)),""))),""),SEARCH(",",SUBSTITUTE(SUBSTITUTE(L127,LEFT(L127,SEARCH(",",L127)),""),LEFT(SUBSTITUTE(L127,LEFT(L127,SEARCH(",",L127)),""),SEARCH(",",SUBSTITUTE(L127,LEFT(L127,SEARCH(",",L127)),""))),""))),""))))),""),")",""),VLOOKUP(L127,Breachs!B:D,3,FALSE))))</f>
        <v/>
      </c>
      <c r="R127" s="108" t="str">
        <f>IF(G127=5,IF(ISNUMBER(FIND(")",M127)),"20"&amp;SUBSTITUTE(SUBSTITUTE(LEFT(SUBSTITUTE(SUBSTITUTE(SUBSTITUTE(S127,LEFT(S127,SEARCH(",",S127)),""),LEFT(SUBSTITUTE(S127,LEFT(S127,SEARCH(",",S127)),""),SEARCH(",",SUBSTITUTE(S127,LEFT(S127,SEARCH(",",S127)),""))),""),LEFT(SUBSTITUTE(SUBSTITUTE(S127,LEFT(S127,SEARCH(",",S127)),""),LEFT(SUBSTITUTE(S127,LEFT(S127,SEARCH(",",S127)),""),SEARCH(",",SUBSTITUTE(S127,LEFT(S127,SEARCH(",",S127)),""))),""),SEARCH(",",SUBSTITUTE(SUBSTITUTE(S127,LEFT(S127,SEARCH(",",S127)),""),LEFT(SUBSTITUTE(S127,LEFT(S127,SEARCH(",",S127)),""),SEARCH(",",SUBSTITUTE(S127,LEFT(S127,SEARCH(",",S127)),""))),""))),""),SEARCH(")",SUBSTITUTE(SUBSTITUTE(SUBSTITUTE(S127,LEFT(S127,SEARCH(",",S127)),""),LEFT(SUBSTITUTE(S127,LEFT(S127,SEARCH(",",S127)),""),SEARCH(",",SUBSTITUTE(S127,LEFT(S127,SEARCH(",",S127)),""))),""),LEFT(SUBSTITUTE(SUBSTITUTE(S127,LEFT(S127,SEARCH(",",S127)),""),LEFT(SUBSTITUTE(S127,LEFT(S127,SEARCH(",",S127)),""),SEARCH(",",SUBSTITUTE(S127,LEFT(S127,SEARCH(",",S127)),""))),""),SEARCH(",",SUBSTITUTE(SUBSTITUTE(S127,LEFT(S127,SEARCH(",",S127)),""),LEFT(SUBSTITUTE(S127,LEFT(S127,SEARCH(",",S127)),""),SEARCH(",",SUBSTITUTE(S127,LEFT(S127,SEARCH(",",S127)),""))),""))),""))),LEFT(LEFT(SUBSTITUTE(SUBSTITUTE(SUBSTITUTE(S127,LEFT(S127,SEARCH(",",S127)),""),LEFT(SUBSTITUTE(S127,LEFT(S127,SEARCH(",",S127)),""),SEARCH(",",SUBSTITUTE(S127,LEFT(S127,SEARCH(",",S127)),""))),""),LEFT(SUBSTITUTE(SUBSTITUTE(S127,LEFT(S127,SEARCH(",",S127)),""),LEFT(SUBSTITUTE(S127,LEFT(S127,SEARCH(",",S127)),""),SEARCH(",",SUBSTITUTE(S127,LEFT(S127,SEARCH(",",S127)),""))),""),SEARCH(",",SUBSTITUTE(SUBSTITUTE(S127,LEFT(S127,SEARCH(",",S127)),""),LEFT(SUBSTITUTE(S127,LEFT(S127,SEARCH(",",S127)),""),SEARCH(",",SUBSTITUTE(S127,LEFT(S127,SEARCH(",",S127)),""))),""))),""),SEARCH(")",SUBSTITUTE(SUBSTITUTE(SUBSTITUTE(S127,LEFT(S127,SEARCH(",",S127)),""),LEFT(SUBSTITUTE(S127,LEFT(S127,SEARCH(",",S127)),""),SEARCH(",",SUBSTITUTE(S127,LEFT(S127,SEARCH(",",S127)),""))),""),LEFT(SUBSTITUTE(SUBSTITUTE(S127,LEFT(S127,SEARCH(",",S127)),""),LEFT(SUBSTITUTE(S127,LEFT(S127,SEARCH(",",S127)),""),SEARCH(",",SUBSTITUTE(S127,LEFT(S127,SEARCH(",",S127)),""))),""),SEARCH(",",SUBSTITUTE(SUBSTITUTE(S127,LEFT(S127,SEARCH(",",S127)),""),LEFT(SUBSTITUTE(S127,LEFT(S127,SEARCH(",",S127)),""),SEARCH(",",SUBSTITUTE(S127,LEFT(S127,SEARCH(",",S127)),""))),""))),""))),SEARCH("'",LEFT(SUBSTITUTE(SUBSTITUTE(SUBSTITUTE(S127,LEFT(S127,SEARCH(",",S127)),""),LEFT(SUBSTITUTE(S127,LEFT(S127,SEARCH(",",S127)),""),SEARCH(",",SUBSTITUTE(S127,LEFT(S127,SEARCH(",",S127)),""))),""),LEFT(SUBSTITUTE(SUBSTITUTE(S127,LEFT(S127,SEARCH(",",S127)),""),LEFT(SUBSTITUTE(S127,LEFT(S127,SEARCH(",",S127)),""),SEARCH(",",SUBSTITUTE(S127,LEFT(S127,SEARCH(",",S127)),""))),""),SEARCH(",",SUBSTITUTE(SUBSTITUTE(S127,LEFT(S127,SEARCH(",",S127)),""),LEFT(SUBSTITUTE(S127,LEFT(S127,SEARCH(",",S127)),""),SEARCH(",",SUBSTITUTE(S127,LEFT(S127,SEARCH(",",S127)),""))),""))),""),SEARCH(")",SUBSTITUTE(SUBSTITUTE(SUBSTITUTE(S127,LEFT(S127,SEARCH(",",S127)),""),LEFT(SUBSTITUTE(S127,LEFT(S127,SEARCH(",",S127)),""),SEARCH(",",SUBSTITUTE(S127,LEFT(S127,SEARCH(",",S127)),""))),""),LEFT(SUBSTITUTE(SUBSTITUTE(S127,LEFT(S127,SEARCH(",",S127)),""),LEFT(SUBSTITUTE(S127,LEFT(S127,SEARCH(",",S127)),""),SEARCH(",",SUBSTITUTE(S127,LEFT(S127,SEARCH(",",S127)),""))),""),SEARCH(",",SUBSTITUTE(SUBSTITUTE(S127,LEFT(S127,SEARCH(",",S127)),""),LEFT(SUBSTITUTE(S127,LEFT(S127,SEARCH(",",S127)),""),SEARCH(",",SUBSTITUTE(S127,LEFT(S127,SEARCH(",",S127)),""))),""))),""))))),""),")",""),VLOOKUP(M127,Breachs!B:D,3,FALSE)),"")</f>
        <v/>
      </c>
      <c r="S127" s="108" t="e">
        <f t="shared" si="32"/>
        <v>#VALUE!</v>
      </c>
      <c r="T127" s="108" t="str">
        <f>IF(F127="","",IF(ISNUMBER(FIND("'",I127)),VLOOKUP(SUBSTITUTE(RIGHT(LEFT(I127,SEARCH("'",I127)),5)," '",""),Breachs!P:Q,2,FALSE),VLOOKUP(I127,Breachs!B:D,2,FALSE)))</f>
        <v>Outubro</v>
      </c>
      <c r="U127" s="108" t="str">
        <f>IF(G127&lt;2,"",IF(ISNUMBER(FIND("'",J127)),VLOOKUP(SUBSTITUTE(RIGHT(LEFT(J127,SEARCH("'",J127)),5)," '",""),Breachs!P:Q,2,FALSE),VLOOKUP(J127,Breachs!B:D,2,FALSE)))</f>
        <v/>
      </c>
      <c r="V127" s="107" t="str">
        <f>IF(G127&lt;3,"",IF(ISNUMBER(FIND("'",K127)),VLOOKUP(SUBSTITUTE(RIGHT(LEFT(K127,SEARCH("'",K127)),5)," '",""),Breachs!P:Q,2,FALSE),VLOOKUP(K127,Breachs!B:D,2,FALSE)))</f>
        <v/>
      </c>
      <c r="W127" s="107" t="str">
        <f>IF(G127&lt;4,"",IF(ISNUMBER(FIND("'",L127)),VLOOKUP(SUBSTITUTE(RIGHT(LEFT(L127,SEARCH("'",L127)),5)," '",""),Breachs!P:Q,2,FALSE),VLOOKUP(L127,Breachs!B:D,2,FALSE)))</f>
        <v/>
      </c>
      <c r="X127" s="107" t="str">
        <f>IF(G127&lt;5,"",IF(ISNUMBER(FIND("'",M127)),VLOOKUP(SUBSTITUTE(RIGHT(LEFT(M127,SEARCH("'",M127)),5)," '",""),Breachs!P:Q,2,FALSE),VLOOKUP(M127,Breachs!B:D,2,FALSE)))</f>
        <v/>
      </c>
      <c r="Y127" s="34" t="str">
        <f>IFERROR(VLOOKUP(B127,BGU!A:B,2),"")</f>
        <v>SELMI SAYURI YAMAGUTI</v>
      </c>
      <c r="Z127" s="34" t="str">
        <f>TEXT(IFERROR(VLOOKUP(B127,BGU!A:C,3),""),"0000-000-000-0000")</f>
        <v>0032-000-000-0000</v>
      </c>
      <c r="AA127" s="34" t="str">
        <f t="shared" si="33"/>
        <v>0032</v>
      </c>
      <c r="AB127" s="34" t="str">
        <f>IFERROR(VLOOKUP(B127,BGU!A:F,6),"")</f>
        <v>00000</v>
      </c>
      <c r="AC127" s="34" t="str">
        <f>IFERROR(VLOOKUP(B127,BGU!A:G,7),"")</f>
        <v>SEM FUNCAO</v>
      </c>
      <c r="AD127" s="34" t="str">
        <f t="shared" si="34"/>
        <v>000</v>
      </c>
    </row>
    <row r="128" spans="1:30" ht="15" customHeight="1" x14ac:dyDescent="0.25">
      <c r="A128" s="33" t="s">
        <v>333</v>
      </c>
      <c r="B128" s="34" t="s">
        <v>291</v>
      </c>
      <c r="C128" s="33" t="s">
        <v>126</v>
      </c>
      <c r="D128" s="34"/>
      <c r="E128" s="34" t="s">
        <v>322</v>
      </c>
      <c r="F128" s="33" t="s">
        <v>6</v>
      </c>
      <c r="G128" s="31">
        <f t="shared" si="28"/>
        <v>1</v>
      </c>
      <c r="H128" s="31" t="b">
        <f t="shared" si="25"/>
        <v>0</v>
      </c>
      <c r="I128" s="105" t="str">
        <f t="shared" si="26"/>
        <v>Modern Business Solutions</v>
      </c>
      <c r="J128" s="105" t="str">
        <f t="shared" si="35"/>
        <v/>
      </c>
      <c r="K128" s="106" t="str">
        <f t="shared" si="29"/>
        <v/>
      </c>
      <c r="L128" s="106" t="str">
        <f t="shared" si="30"/>
        <v/>
      </c>
      <c r="M128" s="105" t="str">
        <f t="shared" si="31"/>
        <v/>
      </c>
      <c r="N128" s="107">
        <f>IF(F128="","",IF(ISNUMBER(FIND(")",I128)),"20"&amp;SUBSTITUTE(RIGHT(SUBSTITUTE(LEFT(F128,SEARCH(")",F128)),LEFT(LEFT(F128,SEARCH(")",F128)),SEARCH("(",LEFT(F128,SEARCH(")",F128)))),""),3),")",""),VLOOKUP(I128,Breachs!B:D,3,FALSE)))</f>
        <v>2016</v>
      </c>
      <c r="O128" s="108" t="str">
        <f>IF(G128&lt;2,"",IF(G128&gt;2,IF(ISNUMBER(FIND(")",J128)),"20"&amp;SUBSTITUTE(SUBSTITUTE(LEFT(LEFT(SUBSTITUTE(F128,LEFT(F128,SEARCH(",",F128)),""),SEARCH(",",SUBSTITUTE(F128,LEFT(F128,SEARCH(",",F128)),""))),SEARCH(")",LEFT(SUBSTITUTE(F128,LEFT(F128,SEARCH(",",F128)),""),SEARCH(",",SUBSTITUTE(F128,LEFT(F128,SEARCH(",",F128)),""))))),LEFT(LEFT(LEFT(SUBSTITUTE(F128,LEFT(F128,SEARCH(",",F128)),""),SEARCH(",",SUBSTITUTE(F128,LEFT(F128,SEARCH(",",F128)),""))),SEARCH(")",LEFT(SUBSTITUTE(F128,LEFT(F128,SEARCH(",",F128)),""),SEARCH(",",SUBSTITUTE(F128,LEFT(F128,SEARCH(",",F128)),""))))),SEARCH("'",LEFT(LEFT(SUBSTITUTE(F128,LEFT(F128,SEARCH(",",F128)),""),SEARCH(",",SUBSTITUTE(F128,LEFT(F128,SEARCH(",",F128)),""))),SEARCH(")",LEFT(SUBSTITUTE(F128,LEFT(F128,SEARCH(",",F128)),""),SEARCH(",",SUBSTITUTE(F128,LEFT(F128,SEARCH(",",F128)),""))))))),""),")",""),VLOOKUP(J128,Breachs!B:D,3,FALSE)),IF(ISNUMBER(FIND(")",J128)),"20"&amp;SUBSTITUTE(LEFT(SUBSTITUTE(SUBSTITUTE(F128,LEFT(F128,SEARCH(",",F128)),""),LEFT(SUBSTITUTE(F128,LEFT(F128,SEARCH(",",F128)),""),SEARCH("'",SUBSTITUTE(F128,LEFT(F128,SEARCH(",",F128)),""))),""),SEARCH(")",SUBSTITUTE(SUBSTITUTE(F128,LEFT(F128,SEARCH(",",F128)),""),LEFT(SUBSTITUTE(F128,LEFT(F128,SEARCH(",",F128)),""),SEARCH("'",SUBSTITUTE(F128,LEFT(F128,SEARCH(",",F128)),""))),""))),")",""),VLOOKUP(J128,Breachs!B:D,3,FALSE))))</f>
        <v/>
      </c>
      <c r="P128" s="108" t="str">
        <f>IF(G128&lt;3,"",IF(G128&gt;3,IF(ISNUMBER(FIND(")",K128)),"20"&amp;SUBSTITUTE(SUBSTITUTE(LEFT(LEFT(SUBSTITUTE(SUBSTITUTE(F128,LEFT(F128,SEARCH(",",F128)),""),LEFT(SUBSTITUTE(F128,LEFT(F128,SEARCH(",",F128)),""),SEARCH(",",SUBSTITUTE(F128,LEFT(F128,SEARCH(",",F128)),""))),""),SEARCH(",",SUBSTITUTE(SUBSTITUTE(F128,LEFT(F128,SEARCH(",",F128)),""),LEFT(SUBSTITUTE(F128,LEFT(F128,SEARCH(",",F128)),""),SEARCH(",",SUBSTITUTE(F128,LEFT(F128,SEARCH(",",F128)),""))),""))),SEARCH(")",LEFT(SUBSTITUTE(SUBSTITUTE(F128,LEFT(F128,SEARCH(",",F128)),""),LEFT(SUBSTITUTE(F128,LEFT(F128,SEARCH(",",F128)),""),SEARCH(",",SUBSTITUTE(F128,LEFT(F128,SEARCH(",",F128)),""))),""),SEARCH(",",SUBSTITUTE(SUBSTITUTE(F128,LEFT(F128,SEARCH(",",F128)),""),LEFT(SUBSTITUTE(F128,LEFT(F128,SEARCH(",",F128)),""),SEARCH(",",SUBSTITUTE(F128,LEFT(F128,SEARCH(",",F128)),""))),""))))),LEFT(LEFT(LEFT(SUBSTITUTE(SUBSTITUTE(F128,LEFT(F128,SEARCH(",",F128)),""),LEFT(SUBSTITUTE(F128,LEFT(F128,SEARCH(",",F128)),""),SEARCH(",",SUBSTITUTE(F128,LEFT(F128,SEARCH(",",F128)),""))),""),SEARCH(",",SUBSTITUTE(SUBSTITUTE(F128,LEFT(F128,SEARCH(",",F128)),""),LEFT(SUBSTITUTE(F128,LEFT(F128,SEARCH(",",F128)),""),SEARCH(",",SUBSTITUTE(F128,LEFT(F128,SEARCH(",",F128)),""))),""))),SEARCH(")",LEFT(SUBSTITUTE(SUBSTITUTE(F128,LEFT(F128,SEARCH(",",F128)),""),LEFT(SUBSTITUTE(F128,LEFT(F128,SEARCH(",",F128)),""),SEARCH(",",SUBSTITUTE(F128,LEFT(F128,SEARCH(",",F128)),""))),""),SEARCH(",",SUBSTITUTE(SUBSTITUTE(F128,LEFT(F128,SEARCH(",",F128)),""),LEFT(SUBSTITUTE(F128,LEFT(F128,SEARCH(",",F128)),""),SEARCH(",",SUBSTITUTE(F128,LEFT(F128,SEARCH(",",F128)),""))),""))))),SEARCH("'",LEFT(LEFT(SUBSTITUTE(SUBSTITUTE(F128,LEFT(F128,SEARCH(",",F128)),""),LEFT(SUBSTITUTE(F128,LEFT(F128,SEARCH(",",F128)),""),SEARCH(",",SUBSTITUTE(F128,LEFT(F128,SEARCH(",",F128)),""))),""),SEARCH(",",SUBSTITUTE(SUBSTITUTE(F128,LEFT(F128,SEARCH(",",F128)),""),LEFT(SUBSTITUTE(F128,LEFT(F128,SEARCH(",",F128)),""),SEARCH(",",SUBSTITUTE(F128,LEFT(F128,SEARCH(",",F128)),""))),""))),SEARCH(")",LEFT(SUBSTITUTE(SUBSTITUTE(F128,LEFT(F128,SEARCH(",",F128)),""),LEFT(SUBSTITUTE(F128,LEFT(F128,SEARCH(",",F128)),""),SEARCH(",",SUBSTITUTE(F128,LEFT(F128,SEARCH(",",F128)),""))),""),SEARCH(",",SUBSTITUTE(SUBSTITUTE(F128,LEFT(F128,SEARCH(",",F128)),""),LEFT(SUBSTITUTE(F128,LEFT(F128,SEARCH(",",F128)),""),SEARCH(",",SUBSTITUTE(F128,LEFT(F128,SEARCH(",",F128)),""))),""))))))),""),")",""),VLOOKUP(K128,Breachs!B:D,3,FALSE)),IF(ISNUMBER(FIND(")",K128)),"20"&amp;SUBSTITUTE(SUBSTITUTE(LEFT(SUBSTITUTE(SUBSTITUTE(F128,LEFT(F128,SEARCH(",",F128)),""),LEFT(SUBSTITUTE(F128,LEFT(F128,SEARCH(",",F128)),""),SEARCH(",",SUBSTITUTE(F128,LEFT(F128,SEARCH(",",F128)),""))),""),SEARCH(")",SUBSTITUTE(SUBSTITUTE(F128,LEFT(F128,SEARCH(",",F128)),""),LEFT(SUBSTITUTE(F128,LEFT(F128,SEARCH(",",F128)),""),SEARCH(",",SUBSTITUTE(F128,LEFT(F128,SEARCH(",",F128)),""))),""))),LEFT(LEFT(SUBSTITUTE(SUBSTITUTE(F128,LEFT(F128,SEARCH(",",F128)),""),LEFT(SUBSTITUTE(F128,LEFT(F128,SEARCH(",",F128)),""),SEARCH(",",SUBSTITUTE(F128,LEFT(F128,SEARCH(",",F128)),""))),""),SEARCH(")",SUBSTITUTE(SUBSTITUTE(F128,LEFT(F128,SEARCH(",",F128)),""),LEFT(SUBSTITUTE(F128,LEFT(F128,SEARCH(",",F128)),""),SEARCH(",",SUBSTITUTE(F128,LEFT(F128,SEARCH(",",F128)),""))),""))),SEARCH("'",LEFT(SUBSTITUTE(SUBSTITUTE(F128,LEFT(F128,SEARCH(",",F128)),""),LEFT(SUBSTITUTE(F128,LEFT(F128,SEARCH(",",F128)),""),SEARCH(",",SUBSTITUTE(F128,LEFT(F128,SEARCH(",",F128)),""))),""),SEARCH(")",SUBSTITUTE(SUBSTITUTE(F128,LEFT(F128,SEARCH(",",F128)),""),LEFT(SUBSTITUTE(F128,LEFT(F128,SEARCH(",",F128)),""),SEARCH(",",SUBSTITUTE(F128,LEFT(F128,SEARCH(",",F128)),""))),""))))),""),")",""),VLOOKUP(K128,Breachs!B:D,3,FALSE))))</f>
        <v/>
      </c>
      <c r="Q128" s="108" t="str">
        <f>IF(G128&lt;4,"",IF(G128&gt;4,IF(ISNUMBER(FIND(")",L128)),"20"&amp;SUBSTITUTE(SUBSTITUTE(LEFT(SUBSTITUTE(SUBSTITUTE(SUBSTITUTE(L128,LEFT(L128,SEARCH(",",L128)),""),LEFT(SUBSTITUTE(L128,LEFT(L128,SEARCH(",",L128)),""),SEARCH(",",SUBSTITUTE(L128,LEFT(L128,SEARCH(",",L128)),""))),""),LEFT(SUBSTITUTE(SUBSTITUTE(L128,LEFT(L128,SEARCH(",",L128)),""),LEFT(SUBSTITUTE(L128,LEFT(L128,SEARCH(",",L128)),""),SEARCH(",",SUBSTITUTE(L128,LEFT(L128,SEARCH(",",L128)),""))),""),SEARCH(",",SUBSTITUTE(SUBSTITUTE(L128,LEFT(L128,SEARCH(",",L128)),""),LEFT(SUBSTITUTE(L128,LEFT(L128,SEARCH(",",L128)),""),SEARCH(",",SUBSTITUTE(L128,LEFT(L128,SEARCH(",",L128)),""))),""))),""),SEARCH(")",SUBSTITUTE(SUBSTITUTE(SUBSTITUTE(L128,LEFT(L128,SEARCH(",",L128)),""),LEFT(SUBSTITUTE(L128,LEFT(L128,SEARCH(",",L128)),""),SEARCH(",",SUBSTITUTE(L128,LEFT(L128,SEARCH(",",L128)),""))),""),LEFT(SUBSTITUTE(SUBSTITUTE(L128,LEFT(L128,SEARCH(",",L128)),""),LEFT(SUBSTITUTE(L128,LEFT(L128,SEARCH(",",L128)),""),SEARCH(",",SUBSTITUTE(L128,LEFT(L128,SEARCH(",",L128)),""))),""),SEARCH(",",SUBSTITUTE(SUBSTITUTE(L128,LEFT(L128,SEARCH(",",L128)),""),LEFT(SUBSTITUTE(L128,LEFT(L128,SEARCH(",",L128)),""),SEARCH(",",SUBSTITUTE(L128,LEFT(L128,SEARCH(",",L128)),""))),""))),""))),LEFT(LEFT(SUBSTITUTE(SUBSTITUTE(SUBSTITUTE(L128,LEFT(L128,SEARCH(",",L128)),""),LEFT(SUBSTITUTE(L128,LEFT(L128,SEARCH(",",L128)),""),SEARCH(",",SUBSTITUTE(L128,LEFT(L128,SEARCH(",",L128)),""))),""),LEFT(SUBSTITUTE(SUBSTITUTE(L128,LEFT(L128,SEARCH(",",L128)),""),LEFT(SUBSTITUTE(L128,LEFT(L128,SEARCH(",",L128)),""),SEARCH(",",SUBSTITUTE(L128,LEFT(L128,SEARCH(",",L128)),""))),""),SEARCH(",",SUBSTITUTE(SUBSTITUTE(L128,LEFT(L128,SEARCH(",",L128)),""),LEFT(SUBSTITUTE(L128,LEFT(L128,SEARCH(",",L128)),""),SEARCH(",",SUBSTITUTE(L128,LEFT(L128,SEARCH(",",L128)),""))),""))),""),SEARCH(")",SUBSTITUTE(SUBSTITUTE(SUBSTITUTE(L128,LEFT(L128,SEARCH(",",L128)),""),LEFT(SUBSTITUTE(L128,LEFT(L128,SEARCH(",",L128)),""),SEARCH(",",SUBSTITUTE(L128,LEFT(L128,SEARCH(",",L128)),""))),""),LEFT(SUBSTITUTE(SUBSTITUTE(L128,LEFT(L128,SEARCH(",",L128)),""),LEFT(SUBSTITUTE(L128,LEFT(L128,SEARCH(",",L128)),""),SEARCH(",",SUBSTITUTE(L128,LEFT(L128,SEARCH(",",L128)),""))),""),SEARCH(",",SUBSTITUTE(SUBSTITUTE(L128,LEFT(L128,SEARCH(",",L128)),""),LEFT(SUBSTITUTE(L128,LEFT(L128,SEARCH(",",L128)),""),SEARCH(",",SUBSTITUTE(L128,LEFT(L128,SEARCH(",",L128)),""))),""))),""))),SEARCH("'",LEFT(SUBSTITUTE(SUBSTITUTE(SUBSTITUTE(L128,LEFT(L128,SEARCH(",",L128)),""),LEFT(SUBSTITUTE(L128,LEFT(L128,SEARCH(",",L128)),""),SEARCH(",",SUBSTITUTE(L128,LEFT(L128,SEARCH(",",L128)),""))),""),LEFT(SUBSTITUTE(SUBSTITUTE(L128,LEFT(L128,SEARCH(",",L128)),""),LEFT(SUBSTITUTE(L128,LEFT(L128,SEARCH(",",L128)),""),SEARCH(",",SUBSTITUTE(L128,LEFT(L128,SEARCH(",",L128)),""))),""),SEARCH(",",SUBSTITUTE(SUBSTITUTE(L128,LEFT(L128,SEARCH(",",L128)),""),LEFT(SUBSTITUTE(L128,LEFT(L128,SEARCH(",",L128)),""),SEARCH(",",SUBSTITUTE(L128,LEFT(L128,SEARCH(",",L128)),""))),""))),""),SEARCH(")",SUBSTITUTE(SUBSTITUTE(SUBSTITUTE(L128,LEFT(L128,SEARCH(",",L128)),""),LEFT(SUBSTITUTE(L128,LEFT(L128,SEARCH(",",L128)),""),SEARCH(",",SUBSTITUTE(L128,LEFT(L128,SEARCH(",",L128)),""))),""),LEFT(SUBSTITUTE(SUBSTITUTE(L128,LEFT(L128,SEARCH(",",L128)),""),LEFT(SUBSTITUTE(L128,LEFT(L128,SEARCH(",",L128)),""),SEARCH(",",SUBSTITUTE(L128,LEFT(L128,SEARCH(",",L128)),""))),""),SEARCH(",",SUBSTITUTE(SUBSTITUTE(L128,LEFT(L128,SEARCH(",",L128)),""),LEFT(SUBSTITUTE(L128,LEFT(L128,SEARCH(",",L128)),""),SEARCH(",",SUBSTITUTE(L128,LEFT(L128,SEARCH(",",L128)),""))),""))),""))))),""),")",""),VLOOKUP(L128,Breachs!B:D,3,FALSE)),IF(ISNUMBER(FIND(")",L128)),"20"&amp;SUBSTITUTE(SUBSTITUTE(LEFT(SUBSTITUTE(SUBSTITUTE(SUBSTITUTE(L128,LEFT(L128,SEARCH(",",L128)),""),LEFT(SUBSTITUTE(L128,LEFT(L128,SEARCH(",",L128)),""),SEARCH(",",SUBSTITUTE(L128,LEFT(L128,SEARCH(",",L128)),""))),""),LEFT(SUBSTITUTE(SUBSTITUTE(L128,LEFT(L128,SEARCH(",",L128)),""),LEFT(SUBSTITUTE(L128,LEFT(L128,SEARCH(",",L128)),""),SEARCH(",",SUBSTITUTE(L128,LEFT(L128,SEARCH(",",L128)),""))),""),SEARCH(",",SUBSTITUTE(SUBSTITUTE(L128,LEFT(L128,SEARCH(",",L128)),""),LEFT(SUBSTITUTE(L128,LEFT(L128,SEARCH(",",L128)),""),SEARCH(",",SUBSTITUTE(L128,LEFT(L128,SEARCH(",",L128)),""))),""))),""),SEARCH(")",SUBSTITUTE(SUBSTITUTE(SUBSTITUTE(L128,LEFT(L128,SEARCH(",",L128)),""),LEFT(SUBSTITUTE(L128,LEFT(L128,SEARCH(",",L128)),""),SEARCH(",",SUBSTITUTE(L128,LEFT(L128,SEARCH(",",L128)),""))),""),LEFT(SUBSTITUTE(SUBSTITUTE(L128,LEFT(L128,SEARCH(",",L128)),""),LEFT(SUBSTITUTE(L128,LEFT(L128,SEARCH(",",L128)),""),SEARCH(",",SUBSTITUTE(L128,LEFT(L128,SEARCH(",",L128)),""))),""),SEARCH(",",SUBSTITUTE(SUBSTITUTE(L128,LEFT(L128,SEARCH(",",L128)),""),LEFT(SUBSTITUTE(L128,LEFT(L128,SEARCH(",",L128)),""),SEARCH(",",SUBSTITUTE(L128,LEFT(L128,SEARCH(",",L128)),""))),""))),""))),LEFT(LEFT(SUBSTITUTE(SUBSTITUTE(SUBSTITUTE(L128,LEFT(L128,SEARCH(",",L128)),""),LEFT(SUBSTITUTE(L128,LEFT(L128,SEARCH(",",L128)),""),SEARCH(",",SUBSTITUTE(L128,LEFT(L128,SEARCH(",",L128)),""))),""),LEFT(SUBSTITUTE(SUBSTITUTE(L128,LEFT(L128,SEARCH(",",L128)),""),LEFT(SUBSTITUTE(L128,LEFT(L128,SEARCH(",",L128)),""),SEARCH(",",SUBSTITUTE(L128,LEFT(L128,SEARCH(",",L128)),""))),""),SEARCH(",",SUBSTITUTE(SUBSTITUTE(L128,LEFT(L128,SEARCH(",",L128)),""),LEFT(SUBSTITUTE(L128,LEFT(L128,SEARCH(",",L128)),""),SEARCH(",",SUBSTITUTE(L128,LEFT(L128,SEARCH(",",L128)),""))),""))),""),SEARCH(")",SUBSTITUTE(SUBSTITUTE(SUBSTITUTE(L128,LEFT(L128,SEARCH(",",L128)),""),LEFT(SUBSTITUTE(L128,LEFT(L128,SEARCH(",",L128)),""),SEARCH(",",SUBSTITUTE(L128,LEFT(L128,SEARCH(",",L128)),""))),""),LEFT(SUBSTITUTE(SUBSTITUTE(L128,LEFT(L128,SEARCH(",",L128)),""),LEFT(SUBSTITUTE(L128,LEFT(L128,SEARCH(",",L128)),""),SEARCH(",",SUBSTITUTE(L128,LEFT(L128,SEARCH(",",L128)),""))),""),SEARCH(",",SUBSTITUTE(SUBSTITUTE(L128,LEFT(L128,SEARCH(",",L128)),""),LEFT(SUBSTITUTE(L128,LEFT(L128,SEARCH(",",L128)),""),SEARCH(",",SUBSTITUTE(L128,LEFT(L128,SEARCH(",",L128)),""))),""))),""))),SEARCH("'",LEFT(SUBSTITUTE(SUBSTITUTE(SUBSTITUTE(L128,LEFT(L128,SEARCH(",",L128)),""),LEFT(SUBSTITUTE(L128,LEFT(L128,SEARCH(",",L128)),""),SEARCH(",",SUBSTITUTE(L128,LEFT(L128,SEARCH(",",L128)),""))),""),LEFT(SUBSTITUTE(SUBSTITUTE(L128,LEFT(L128,SEARCH(",",L128)),""),LEFT(SUBSTITUTE(L128,LEFT(L128,SEARCH(",",L128)),""),SEARCH(",",SUBSTITUTE(L128,LEFT(L128,SEARCH(",",L128)),""))),""),SEARCH(",",SUBSTITUTE(SUBSTITUTE(L128,LEFT(L128,SEARCH(",",L128)),""),LEFT(SUBSTITUTE(L128,LEFT(L128,SEARCH(",",L128)),""),SEARCH(",",SUBSTITUTE(L128,LEFT(L128,SEARCH(",",L128)),""))),""))),""),SEARCH(")",SUBSTITUTE(SUBSTITUTE(SUBSTITUTE(L128,LEFT(L128,SEARCH(",",L128)),""),LEFT(SUBSTITUTE(L128,LEFT(L128,SEARCH(",",L128)),""),SEARCH(",",SUBSTITUTE(L128,LEFT(L128,SEARCH(",",L128)),""))),""),LEFT(SUBSTITUTE(SUBSTITUTE(L128,LEFT(L128,SEARCH(",",L128)),""),LEFT(SUBSTITUTE(L128,LEFT(L128,SEARCH(",",L128)),""),SEARCH(",",SUBSTITUTE(L128,LEFT(L128,SEARCH(",",L128)),""))),""),SEARCH(",",SUBSTITUTE(SUBSTITUTE(L128,LEFT(L128,SEARCH(",",L128)),""),LEFT(SUBSTITUTE(L128,LEFT(L128,SEARCH(",",L128)),""),SEARCH(",",SUBSTITUTE(L128,LEFT(L128,SEARCH(",",L128)),""))),""))),""))))),""),")",""),VLOOKUP(L128,Breachs!B:D,3,FALSE))))</f>
        <v/>
      </c>
      <c r="R128" s="108" t="str">
        <f>IF(G128=5,IF(ISNUMBER(FIND(")",M128)),"20"&amp;SUBSTITUTE(SUBSTITUTE(LEFT(SUBSTITUTE(SUBSTITUTE(SUBSTITUTE(S128,LEFT(S128,SEARCH(",",S128)),""),LEFT(SUBSTITUTE(S128,LEFT(S128,SEARCH(",",S128)),""),SEARCH(",",SUBSTITUTE(S128,LEFT(S128,SEARCH(",",S128)),""))),""),LEFT(SUBSTITUTE(SUBSTITUTE(S128,LEFT(S128,SEARCH(",",S128)),""),LEFT(SUBSTITUTE(S128,LEFT(S128,SEARCH(",",S128)),""),SEARCH(",",SUBSTITUTE(S128,LEFT(S128,SEARCH(",",S128)),""))),""),SEARCH(",",SUBSTITUTE(SUBSTITUTE(S128,LEFT(S128,SEARCH(",",S128)),""),LEFT(SUBSTITUTE(S128,LEFT(S128,SEARCH(",",S128)),""),SEARCH(",",SUBSTITUTE(S128,LEFT(S128,SEARCH(",",S128)),""))),""))),""),SEARCH(")",SUBSTITUTE(SUBSTITUTE(SUBSTITUTE(S128,LEFT(S128,SEARCH(",",S128)),""),LEFT(SUBSTITUTE(S128,LEFT(S128,SEARCH(",",S128)),""),SEARCH(",",SUBSTITUTE(S128,LEFT(S128,SEARCH(",",S128)),""))),""),LEFT(SUBSTITUTE(SUBSTITUTE(S128,LEFT(S128,SEARCH(",",S128)),""),LEFT(SUBSTITUTE(S128,LEFT(S128,SEARCH(",",S128)),""),SEARCH(",",SUBSTITUTE(S128,LEFT(S128,SEARCH(",",S128)),""))),""),SEARCH(",",SUBSTITUTE(SUBSTITUTE(S128,LEFT(S128,SEARCH(",",S128)),""),LEFT(SUBSTITUTE(S128,LEFT(S128,SEARCH(",",S128)),""),SEARCH(",",SUBSTITUTE(S128,LEFT(S128,SEARCH(",",S128)),""))),""))),""))),LEFT(LEFT(SUBSTITUTE(SUBSTITUTE(SUBSTITUTE(S128,LEFT(S128,SEARCH(",",S128)),""),LEFT(SUBSTITUTE(S128,LEFT(S128,SEARCH(",",S128)),""),SEARCH(",",SUBSTITUTE(S128,LEFT(S128,SEARCH(",",S128)),""))),""),LEFT(SUBSTITUTE(SUBSTITUTE(S128,LEFT(S128,SEARCH(",",S128)),""),LEFT(SUBSTITUTE(S128,LEFT(S128,SEARCH(",",S128)),""),SEARCH(",",SUBSTITUTE(S128,LEFT(S128,SEARCH(",",S128)),""))),""),SEARCH(",",SUBSTITUTE(SUBSTITUTE(S128,LEFT(S128,SEARCH(",",S128)),""),LEFT(SUBSTITUTE(S128,LEFT(S128,SEARCH(",",S128)),""),SEARCH(",",SUBSTITUTE(S128,LEFT(S128,SEARCH(",",S128)),""))),""))),""),SEARCH(")",SUBSTITUTE(SUBSTITUTE(SUBSTITUTE(S128,LEFT(S128,SEARCH(",",S128)),""),LEFT(SUBSTITUTE(S128,LEFT(S128,SEARCH(",",S128)),""),SEARCH(",",SUBSTITUTE(S128,LEFT(S128,SEARCH(",",S128)),""))),""),LEFT(SUBSTITUTE(SUBSTITUTE(S128,LEFT(S128,SEARCH(",",S128)),""),LEFT(SUBSTITUTE(S128,LEFT(S128,SEARCH(",",S128)),""),SEARCH(",",SUBSTITUTE(S128,LEFT(S128,SEARCH(",",S128)),""))),""),SEARCH(",",SUBSTITUTE(SUBSTITUTE(S128,LEFT(S128,SEARCH(",",S128)),""),LEFT(SUBSTITUTE(S128,LEFT(S128,SEARCH(",",S128)),""),SEARCH(",",SUBSTITUTE(S128,LEFT(S128,SEARCH(",",S128)),""))),""))),""))),SEARCH("'",LEFT(SUBSTITUTE(SUBSTITUTE(SUBSTITUTE(S128,LEFT(S128,SEARCH(",",S128)),""),LEFT(SUBSTITUTE(S128,LEFT(S128,SEARCH(",",S128)),""),SEARCH(",",SUBSTITUTE(S128,LEFT(S128,SEARCH(",",S128)),""))),""),LEFT(SUBSTITUTE(SUBSTITUTE(S128,LEFT(S128,SEARCH(",",S128)),""),LEFT(SUBSTITUTE(S128,LEFT(S128,SEARCH(",",S128)),""),SEARCH(",",SUBSTITUTE(S128,LEFT(S128,SEARCH(",",S128)),""))),""),SEARCH(",",SUBSTITUTE(SUBSTITUTE(S128,LEFT(S128,SEARCH(",",S128)),""),LEFT(SUBSTITUTE(S128,LEFT(S128,SEARCH(",",S128)),""),SEARCH(",",SUBSTITUTE(S128,LEFT(S128,SEARCH(",",S128)),""))),""))),""),SEARCH(")",SUBSTITUTE(SUBSTITUTE(SUBSTITUTE(S128,LEFT(S128,SEARCH(",",S128)),""),LEFT(SUBSTITUTE(S128,LEFT(S128,SEARCH(",",S128)),""),SEARCH(",",SUBSTITUTE(S128,LEFT(S128,SEARCH(",",S128)),""))),""),LEFT(SUBSTITUTE(SUBSTITUTE(S128,LEFT(S128,SEARCH(",",S128)),""),LEFT(SUBSTITUTE(S128,LEFT(S128,SEARCH(",",S128)),""),SEARCH(",",SUBSTITUTE(S128,LEFT(S128,SEARCH(",",S128)),""))),""),SEARCH(",",SUBSTITUTE(SUBSTITUTE(S128,LEFT(S128,SEARCH(",",S128)),""),LEFT(SUBSTITUTE(S128,LEFT(S128,SEARCH(",",S128)),""),SEARCH(",",SUBSTITUTE(S128,LEFT(S128,SEARCH(",",S128)),""))),""))),""))))),""),")",""),VLOOKUP(M128,Breachs!B:D,3,FALSE)),"")</f>
        <v/>
      </c>
      <c r="S128" s="108" t="e">
        <f t="shared" si="32"/>
        <v>#VALUE!</v>
      </c>
      <c r="T128" s="108" t="str">
        <f>IF(F128="","",IF(ISNUMBER(FIND("'",I128)),VLOOKUP(SUBSTITUTE(RIGHT(LEFT(I128,SEARCH("'",I128)),5)," '",""),Breachs!P:Q,2,FALSE),VLOOKUP(I128,Breachs!B:D,2,FALSE)))</f>
        <v>Outubro</v>
      </c>
      <c r="U128" s="108" t="str">
        <f>IF(G128&lt;2,"",IF(ISNUMBER(FIND("'",J128)),VLOOKUP(SUBSTITUTE(RIGHT(LEFT(J128,SEARCH("'",J128)),5)," '",""),Breachs!P:Q,2,FALSE),VLOOKUP(J128,Breachs!B:D,2,FALSE)))</f>
        <v/>
      </c>
      <c r="V128" s="107" t="str">
        <f>IF(G128&lt;3,"",IF(ISNUMBER(FIND("'",K128)),VLOOKUP(SUBSTITUTE(RIGHT(LEFT(K128,SEARCH("'",K128)),5)," '",""),Breachs!P:Q,2,FALSE),VLOOKUP(K128,Breachs!B:D,2,FALSE)))</f>
        <v/>
      </c>
      <c r="W128" s="107" t="str">
        <f>IF(G128&lt;4,"",IF(ISNUMBER(FIND("'",L128)),VLOOKUP(SUBSTITUTE(RIGHT(LEFT(L128,SEARCH("'",L128)),5)," '",""),Breachs!P:Q,2,FALSE),VLOOKUP(L128,Breachs!B:D,2,FALSE)))</f>
        <v/>
      </c>
      <c r="X128" s="107" t="str">
        <f>IF(G128&lt;5,"",IF(ISNUMBER(FIND("'",M128)),VLOOKUP(SUBSTITUTE(RIGHT(LEFT(M128,SEARCH("'",M128)),5)," '",""),Breachs!P:Q,2,FALSE),VLOOKUP(M128,Breachs!B:D,2,FALSE)))</f>
        <v/>
      </c>
      <c r="Y128" s="34" t="str">
        <f>IFERROR(VLOOKUP(B128,BGU!A:B,2),"")</f>
        <v>RAFAEL JOSE HERMEL</v>
      </c>
      <c r="Z128" s="34" t="str">
        <f>TEXT(IFERROR(VLOOKUP(B128,BGU!A:C,3),""),"0000-000-000-0000")</f>
        <v>0214-000-000-0000</v>
      </c>
      <c r="AA128" s="34" t="str">
        <f t="shared" si="33"/>
        <v>0214</v>
      </c>
      <c r="AB128" s="34" t="str">
        <f>IFERROR(VLOOKUP(B128,BGU!A:F,6),"")</f>
        <v>00000</v>
      </c>
      <c r="AC128" s="34" t="str">
        <f>IFERROR(VLOOKUP(B128,BGU!A:G,7),"")</f>
        <v>SEM FUNCAO</v>
      </c>
      <c r="AD128" s="34" t="str">
        <f t="shared" si="34"/>
        <v>000</v>
      </c>
    </row>
    <row r="129" spans="1:30" ht="15" customHeight="1" x14ac:dyDescent="0.25">
      <c r="A129" s="33" t="s">
        <v>333</v>
      </c>
      <c r="B129" s="34" t="s">
        <v>272</v>
      </c>
      <c r="C129" s="33" t="s">
        <v>102</v>
      </c>
      <c r="D129" s="34"/>
      <c r="E129" s="34" t="s">
        <v>322</v>
      </c>
      <c r="F129" s="33" t="s">
        <v>3</v>
      </c>
      <c r="G129" s="31">
        <f t="shared" si="28"/>
        <v>1</v>
      </c>
      <c r="H129" s="31" t="b">
        <f t="shared" si="25"/>
        <v>0</v>
      </c>
      <c r="I129" s="105" t="str">
        <f t="shared" si="26"/>
        <v>LinkedIn</v>
      </c>
      <c r="J129" s="105" t="str">
        <f t="shared" si="35"/>
        <v/>
      </c>
      <c r="K129" s="106" t="str">
        <f t="shared" si="29"/>
        <v/>
      </c>
      <c r="L129" s="106" t="str">
        <f t="shared" si="30"/>
        <v/>
      </c>
      <c r="M129" s="105" t="str">
        <f t="shared" si="31"/>
        <v/>
      </c>
      <c r="N129" s="107">
        <f>IF(F129="","",IF(ISNUMBER(FIND(")",I129)),"20"&amp;SUBSTITUTE(RIGHT(SUBSTITUTE(LEFT(F129,SEARCH(")",F129)),LEFT(LEFT(F129,SEARCH(")",F129)),SEARCH("(",LEFT(F129,SEARCH(")",F129)))),""),3),")",""),VLOOKUP(I129,Breachs!B:D,3,FALSE)))</f>
        <v>2016</v>
      </c>
      <c r="O129" s="108" t="str">
        <f>IF(G129&lt;2,"",IF(G129&gt;2,IF(ISNUMBER(FIND(")",J129)),"20"&amp;SUBSTITUTE(SUBSTITUTE(LEFT(LEFT(SUBSTITUTE(F129,LEFT(F129,SEARCH(",",F129)),""),SEARCH(",",SUBSTITUTE(F129,LEFT(F129,SEARCH(",",F129)),""))),SEARCH(")",LEFT(SUBSTITUTE(F129,LEFT(F129,SEARCH(",",F129)),""),SEARCH(",",SUBSTITUTE(F129,LEFT(F129,SEARCH(",",F129)),""))))),LEFT(LEFT(LEFT(SUBSTITUTE(F129,LEFT(F129,SEARCH(",",F129)),""),SEARCH(",",SUBSTITUTE(F129,LEFT(F129,SEARCH(",",F129)),""))),SEARCH(")",LEFT(SUBSTITUTE(F129,LEFT(F129,SEARCH(",",F129)),""),SEARCH(",",SUBSTITUTE(F129,LEFT(F129,SEARCH(",",F129)),""))))),SEARCH("'",LEFT(LEFT(SUBSTITUTE(F129,LEFT(F129,SEARCH(",",F129)),""),SEARCH(",",SUBSTITUTE(F129,LEFT(F129,SEARCH(",",F129)),""))),SEARCH(")",LEFT(SUBSTITUTE(F129,LEFT(F129,SEARCH(",",F129)),""),SEARCH(",",SUBSTITUTE(F129,LEFT(F129,SEARCH(",",F129)),""))))))),""),")",""),VLOOKUP(J129,Breachs!B:D,3,FALSE)),IF(ISNUMBER(FIND(")",J129)),"20"&amp;SUBSTITUTE(LEFT(SUBSTITUTE(SUBSTITUTE(F129,LEFT(F129,SEARCH(",",F129)),""),LEFT(SUBSTITUTE(F129,LEFT(F129,SEARCH(",",F129)),""),SEARCH("'",SUBSTITUTE(F129,LEFT(F129,SEARCH(",",F129)),""))),""),SEARCH(")",SUBSTITUTE(SUBSTITUTE(F129,LEFT(F129,SEARCH(",",F129)),""),LEFT(SUBSTITUTE(F129,LEFT(F129,SEARCH(",",F129)),""),SEARCH("'",SUBSTITUTE(F129,LEFT(F129,SEARCH(",",F129)),""))),""))),")",""),VLOOKUP(J129,Breachs!B:D,3,FALSE))))</f>
        <v/>
      </c>
      <c r="P129" s="108" t="str">
        <f>IF(G129&lt;3,"",IF(G129&gt;3,IF(ISNUMBER(FIND(")",K129)),"20"&amp;SUBSTITUTE(SUBSTITUTE(LEFT(LEFT(SUBSTITUTE(SUBSTITUTE(F129,LEFT(F129,SEARCH(",",F129)),""),LEFT(SUBSTITUTE(F129,LEFT(F129,SEARCH(",",F129)),""),SEARCH(",",SUBSTITUTE(F129,LEFT(F129,SEARCH(",",F129)),""))),""),SEARCH(",",SUBSTITUTE(SUBSTITUTE(F129,LEFT(F129,SEARCH(",",F129)),""),LEFT(SUBSTITUTE(F129,LEFT(F129,SEARCH(",",F129)),""),SEARCH(",",SUBSTITUTE(F129,LEFT(F129,SEARCH(",",F129)),""))),""))),SEARCH(")",LEFT(SUBSTITUTE(SUBSTITUTE(F129,LEFT(F129,SEARCH(",",F129)),""),LEFT(SUBSTITUTE(F129,LEFT(F129,SEARCH(",",F129)),""),SEARCH(",",SUBSTITUTE(F129,LEFT(F129,SEARCH(",",F129)),""))),""),SEARCH(",",SUBSTITUTE(SUBSTITUTE(F129,LEFT(F129,SEARCH(",",F129)),""),LEFT(SUBSTITUTE(F129,LEFT(F129,SEARCH(",",F129)),""),SEARCH(",",SUBSTITUTE(F129,LEFT(F129,SEARCH(",",F129)),""))),""))))),LEFT(LEFT(LEFT(SUBSTITUTE(SUBSTITUTE(F129,LEFT(F129,SEARCH(",",F129)),""),LEFT(SUBSTITUTE(F129,LEFT(F129,SEARCH(",",F129)),""),SEARCH(",",SUBSTITUTE(F129,LEFT(F129,SEARCH(",",F129)),""))),""),SEARCH(",",SUBSTITUTE(SUBSTITUTE(F129,LEFT(F129,SEARCH(",",F129)),""),LEFT(SUBSTITUTE(F129,LEFT(F129,SEARCH(",",F129)),""),SEARCH(",",SUBSTITUTE(F129,LEFT(F129,SEARCH(",",F129)),""))),""))),SEARCH(")",LEFT(SUBSTITUTE(SUBSTITUTE(F129,LEFT(F129,SEARCH(",",F129)),""),LEFT(SUBSTITUTE(F129,LEFT(F129,SEARCH(",",F129)),""),SEARCH(",",SUBSTITUTE(F129,LEFT(F129,SEARCH(",",F129)),""))),""),SEARCH(",",SUBSTITUTE(SUBSTITUTE(F129,LEFT(F129,SEARCH(",",F129)),""),LEFT(SUBSTITUTE(F129,LEFT(F129,SEARCH(",",F129)),""),SEARCH(",",SUBSTITUTE(F129,LEFT(F129,SEARCH(",",F129)),""))),""))))),SEARCH("'",LEFT(LEFT(SUBSTITUTE(SUBSTITUTE(F129,LEFT(F129,SEARCH(",",F129)),""),LEFT(SUBSTITUTE(F129,LEFT(F129,SEARCH(",",F129)),""),SEARCH(",",SUBSTITUTE(F129,LEFT(F129,SEARCH(",",F129)),""))),""),SEARCH(",",SUBSTITUTE(SUBSTITUTE(F129,LEFT(F129,SEARCH(",",F129)),""),LEFT(SUBSTITUTE(F129,LEFT(F129,SEARCH(",",F129)),""),SEARCH(",",SUBSTITUTE(F129,LEFT(F129,SEARCH(",",F129)),""))),""))),SEARCH(")",LEFT(SUBSTITUTE(SUBSTITUTE(F129,LEFT(F129,SEARCH(",",F129)),""),LEFT(SUBSTITUTE(F129,LEFT(F129,SEARCH(",",F129)),""),SEARCH(",",SUBSTITUTE(F129,LEFT(F129,SEARCH(",",F129)),""))),""),SEARCH(",",SUBSTITUTE(SUBSTITUTE(F129,LEFT(F129,SEARCH(",",F129)),""),LEFT(SUBSTITUTE(F129,LEFT(F129,SEARCH(",",F129)),""),SEARCH(",",SUBSTITUTE(F129,LEFT(F129,SEARCH(",",F129)),""))),""))))))),""),")",""),VLOOKUP(K129,Breachs!B:D,3,FALSE)),IF(ISNUMBER(FIND(")",K129)),"20"&amp;SUBSTITUTE(SUBSTITUTE(LEFT(SUBSTITUTE(SUBSTITUTE(F129,LEFT(F129,SEARCH(",",F129)),""),LEFT(SUBSTITUTE(F129,LEFT(F129,SEARCH(",",F129)),""),SEARCH(",",SUBSTITUTE(F129,LEFT(F129,SEARCH(",",F129)),""))),""),SEARCH(")",SUBSTITUTE(SUBSTITUTE(F129,LEFT(F129,SEARCH(",",F129)),""),LEFT(SUBSTITUTE(F129,LEFT(F129,SEARCH(",",F129)),""),SEARCH(",",SUBSTITUTE(F129,LEFT(F129,SEARCH(",",F129)),""))),""))),LEFT(LEFT(SUBSTITUTE(SUBSTITUTE(F129,LEFT(F129,SEARCH(",",F129)),""),LEFT(SUBSTITUTE(F129,LEFT(F129,SEARCH(",",F129)),""),SEARCH(",",SUBSTITUTE(F129,LEFT(F129,SEARCH(",",F129)),""))),""),SEARCH(")",SUBSTITUTE(SUBSTITUTE(F129,LEFT(F129,SEARCH(",",F129)),""),LEFT(SUBSTITUTE(F129,LEFT(F129,SEARCH(",",F129)),""),SEARCH(",",SUBSTITUTE(F129,LEFT(F129,SEARCH(",",F129)),""))),""))),SEARCH("'",LEFT(SUBSTITUTE(SUBSTITUTE(F129,LEFT(F129,SEARCH(",",F129)),""),LEFT(SUBSTITUTE(F129,LEFT(F129,SEARCH(",",F129)),""),SEARCH(",",SUBSTITUTE(F129,LEFT(F129,SEARCH(",",F129)),""))),""),SEARCH(")",SUBSTITUTE(SUBSTITUTE(F129,LEFT(F129,SEARCH(",",F129)),""),LEFT(SUBSTITUTE(F129,LEFT(F129,SEARCH(",",F129)),""),SEARCH(",",SUBSTITUTE(F129,LEFT(F129,SEARCH(",",F129)),""))),""))))),""),")",""),VLOOKUP(K129,Breachs!B:D,3,FALSE))))</f>
        <v/>
      </c>
      <c r="Q129" s="108" t="str">
        <f>IF(G129&lt;4,"",IF(G129&gt;4,IF(ISNUMBER(FIND(")",L129)),"20"&amp;SUBSTITUTE(SUBSTITUTE(LEFT(SUBSTITUTE(SUBSTITUTE(SUBSTITUTE(L129,LEFT(L129,SEARCH(",",L129)),""),LEFT(SUBSTITUTE(L129,LEFT(L129,SEARCH(",",L129)),""),SEARCH(",",SUBSTITUTE(L129,LEFT(L129,SEARCH(",",L129)),""))),""),LEFT(SUBSTITUTE(SUBSTITUTE(L129,LEFT(L129,SEARCH(",",L129)),""),LEFT(SUBSTITUTE(L129,LEFT(L129,SEARCH(",",L129)),""),SEARCH(",",SUBSTITUTE(L129,LEFT(L129,SEARCH(",",L129)),""))),""),SEARCH(",",SUBSTITUTE(SUBSTITUTE(L129,LEFT(L129,SEARCH(",",L129)),""),LEFT(SUBSTITUTE(L129,LEFT(L129,SEARCH(",",L129)),""),SEARCH(",",SUBSTITUTE(L129,LEFT(L129,SEARCH(",",L129)),""))),""))),""),SEARCH(")",SUBSTITUTE(SUBSTITUTE(SUBSTITUTE(L129,LEFT(L129,SEARCH(",",L129)),""),LEFT(SUBSTITUTE(L129,LEFT(L129,SEARCH(",",L129)),""),SEARCH(",",SUBSTITUTE(L129,LEFT(L129,SEARCH(",",L129)),""))),""),LEFT(SUBSTITUTE(SUBSTITUTE(L129,LEFT(L129,SEARCH(",",L129)),""),LEFT(SUBSTITUTE(L129,LEFT(L129,SEARCH(",",L129)),""),SEARCH(",",SUBSTITUTE(L129,LEFT(L129,SEARCH(",",L129)),""))),""),SEARCH(",",SUBSTITUTE(SUBSTITUTE(L129,LEFT(L129,SEARCH(",",L129)),""),LEFT(SUBSTITUTE(L129,LEFT(L129,SEARCH(",",L129)),""),SEARCH(",",SUBSTITUTE(L129,LEFT(L129,SEARCH(",",L129)),""))),""))),""))),LEFT(LEFT(SUBSTITUTE(SUBSTITUTE(SUBSTITUTE(L129,LEFT(L129,SEARCH(",",L129)),""),LEFT(SUBSTITUTE(L129,LEFT(L129,SEARCH(",",L129)),""),SEARCH(",",SUBSTITUTE(L129,LEFT(L129,SEARCH(",",L129)),""))),""),LEFT(SUBSTITUTE(SUBSTITUTE(L129,LEFT(L129,SEARCH(",",L129)),""),LEFT(SUBSTITUTE(L129,LEFT(L129,SEARCH(",",L129)),""),SEARCH(",",SUBSTITUTE(L129,LEFT(L129,SEARCH(",",L129)),""))),""),SEARCH(",",SUBSTITUTE(SUBSTITUTE(L129,LEFT(L129,SEARCH(",",L129)),""),LEFT(SUBSTITUTE(L129,LEFT(L129,SEARCH(",",L129)),""),SEARCH(",",SUBSTITUTE(L129,LEFT(L129,SEARCH(",",L129)),""))),""))),""),SEARCH(")",SUBSTITUTE(SUBSTITUTE(SUBSTITUTE(L129,LEFT(L129,SEARCH(",",L129)),""),LEFT(SUBSTITUTE(L129,LEFT(L129,SEARCH(",",L129)),""),SEARCH(",",SUBSTITUTE(L129,LEFT(L129,SEARCH(",",L129)),""))),""),LEFT(SUBSTITUTE(SUBSTITUTE(L129,LEFT(L129,SEARCH(",",L129)),""),LEFT(SUBSTITUTE(L129,LEFT(L129,SEARCH(",",L129)),""),SEARCH(",",SUBSTITUTE(L129,LEFT(L129,SEARCH(",",L129)),""))),""),SEARCH(",",SUBSTITUTE(SUBSTITUTE(L129,LEFT(L129,SEARCH(",",L129)),""),LEFT(SUBSTITUTE(L129,LEFT(L129,SEARCH(",",L129)),""),SEARCH(",",SUBSTITUTE(L129,LEFT(L129,SEARCH(",",L129)),""))),""))),""))),SEARCH("'",LEFT(SUBSTITUTE(SUBSTITUTE(SUBSTITUTE(L129,LEFT(L129,SEARCH(",",L129)),""),LEFT(SUBSTITUTE(L129,LEFT(L129,SEARCH(",",L129)),""),SEARCH(",",SUBSTITUTE(L129,LEFT(L129,SEARCH(",",L129)),""))),""),LEFT(SUBSTITUTE(SUBSTITUTE(L129,LEFT(L129,SEARCH(",",L129)),""),LEFT(SUBSTITUTE(L129,LEFT(L129,SEARCH(",",L129)),""),SEARCH(",",SUBSTITUTE(L129,LEFT(L129,SEARCH(",",L129)),""))),""),SEARCH(",",SUBSTITUTE(SUBSTITUTE(L129,LEFT(L129,SEARCH(",",L129)),""),LEFT(SUBSTITUTE(L129,LEFT(L129,SEARCH(",",L129)),""),SEARCH(",",SUBSTITUTE(L129,LEFT(L129,SEARCH(",",L129)),""))),""))),""),SEARCH(")",SUBSTITUTE(SUBSTITUTE(SUBSTITUTE(L129,LEFT(L129,SEARCH(",",L129)),""),LEFT(SUBSTITUTE(L129,LEFT(L129,SEARCH(",",L129)),""),SEARCH(",",SUBSTITUTE(L129,LEFT(L129,SEARCH(",",L129)),""))),""),LEFT(SUBSTITUTE(SUBSTITUTE(L129,LEFT(L129,SEARCH(",",L129)),""),LEFT(SUBSTITUTE(L129,LEFT(L129,SEARCH(",",L129)),""),SEARCH(",",SUBSTITUTE(L129,LEFT(L129,SEARCH(",",L129)),""))),""),SEARCH(",",SUBSTITUTE(SUBSTITUTE(L129,LEFT(L129,SEARCH(",",L129)),""),LEFT(SUBSTITUTE(L129,LEFT(L129,SEARCH(",",L129)),""),SEARCH(",",SUBSTITUTE(L129,LEFT(L129,SEARCH(",",L129)),""))),""))),""))))),""),")",""),VLOOKUP(L129,Breachs!B:D,3,FALSE)),IF(ISNUMBER(FIND(")",L129)),"20"&amp;SUBSTITUTE(SUBSTITUTE(LEFT(SUBSTITUTE(SUBSTITUTE(SUBSTITUTE(L129,LEFT(L129,SEARCH(",",L129)),""),LEFT(SUBSTITUTE(L129,LEFT(L129,SEARCH(",",L129)),""),SEARCH(",",SUBSTITUTE(L129,LEFT(L129,SEARCH(",",L129)),""))),""),LEFT(SUBSTITUTE(SUBSTITUTE(L129,LEFT(L129,SEARCH(",",L129)),""),LEFT(SUBSTITUTE(L129,LEFT(L129,SEARCH(",",L129)),""),SEARCH(",",SUBSTITUTE(L129,LEFT(L129,SEARCH(",",L129)),""))),""),SEARCH(",",SUBSTITUTE(SUBSTITUTE(L129,LEFT(L129,SEARCH(",",L129)),""),LEFT(SUBSTITUTE(L129,LEFT(L129,SEARCH(",",L129)),""),SEARCH(",",SUBSTITUTE(L129,LEFT(L129,SEARCH(",",L129)),""))),""))),""),SEARCH(")",SUBSTITUTE(SUBSTITUTE(SUBSTITUTE(L129,LEFT(L129,SEARCH(",",L129)),""),LEFT(SUBSTITUTE(L129,LEFT(L129,SEARCH(",",L129)),""),SEARCH(",",SUBSTITUTE(L129,LEFT(L129,SEARCH(",",L129)),""))),""),LEFT(SUBSTITUTE(SUBSTITUTE(L129,LEFT(L129,SEARCH(",",L129)),""),LEFT(SUBSTITUTE(L129,LEFT(L129,SEARCH(",",L129)),""),SEARCH(",",SUBSTITUTE(L129,LEFT(L129,SEARCH(",",L129)),""))),""),SEARCH(",",SUBSTITUTE(SUBSTITUTE(L129,LEFT(L129,SEARCH(",",L129)),""),LEFT(SUBSTITUTE(L129,LEFT(L129,SEARCH(",",L129)),""),SEARCH(",",SUBSTITUTE(L129,LEFT(L129,SEARCH(",",L129)),""))),""))),""))),LEFT(LEFT(SUBSTITUTE(SUBSTITUTE(SUBSTITUTE(L129,LEFT(L129,SEARCH(",",L129)),""),LEFT(SUBSTITUTE(L129,LEFT(L129,SEARCH(",",L129)),""),SEARCH(",",SUBSTITUTE(L129,LEFT(L129,SEARCH(",",L129)),""))),""),LEFT(SUBSTITUTE(SUBSTITUTE(L129,LEFT(L129,SEARCH(",",L129)),""),LEFT(SUBSTITUTE(L129,LEFT(L129,SEARCH(",",L129)),""),SEARCH(",",SUBSTITUTE(L129,LEFT(L129,SEARCH(",",L129)),""))),""),SEARCH(",",SUBSTITUTE(SUBSTITUTE(L129,LEFT(L129,SEARCH(",",L129)),""),LEFT(SUBSTITUTE(L129,LEFT(L129,SEARCH(",",L129)),""),SEARCH(",",SUBSTITUTE(L129,LEFT(L129,SEARCH(",",L129)),""))),""))),""),SEARCH(")",SUBSTITUTE(SUBSTITUTE(SUBSTITUTE(L129,LEFT(L129,SEARCH(",",L129)),""),LEFT(SUBSTITUTE(L129,LEFT(L129,SEARCH(",",L129)),""),SEARCH(",",SUBSTITUTE(L129,LEFT(L129,SEARCH(",",L129)),""))),""),LEFT(SUBSTITUTE(SUBSTITUTE(L129,LEFT(L129,SEARCH(",",L129)),""),LEFT(SUBSTITUTE(L129,LEFT(L129,SEARCH(",",L129)),""),SEARCH(",",SUBSTITUTE(L129,LEFT(L129,SEARCH(",",L129)),""))),""),SEARCH(",",SUBSTITUTE(SUBSTITUTE(L129,LEFT(L129,SEARCH(",",L129)),""),LEFT(SUBSTITUTE(L129,LEFT(L129,SEARCH(",",L129)),""),SEARCH(",",SUBSTITUTE(L129,LEFT(L129,SEARCH(",",L129)),""))),""))),""))),SEARCH("'",LEFT(SUBSTITUTE(SUBSTITUTE(SUBSTITUTE(L129,LEFT(L129,SEARCH(",",L129)),""),LEFT(SUBSTITUTE(L129,LEFT(L129,SEARCH(",",L129)),""),SEARCH(",",SUBSTITUTE(L129,LEFT(L129,SEARCH(",",L129)),""))),""),LEFT(SUBSTITUTE(SUBSTITUTE(L129,LEFT(L129,SEARCH(",",L129)),""),LEFT(SUBSTITUTE(L129,LEFT(L129,SEARCH(",",L129)),""),SEARCH(",",SUBSTITUTE(L129,LEFT(L129,SEARCH(",",L129)),""))),""),SEARCH(",",SUBSTITUTE(SUBSTITUTE(L129,LEFT(L129,SEARCH(",",L129)),""),LEFT(SUBSTITUTE(L129,LEFT(L129,SEARCH(",",L129)),""),SEARCH(",",SUBSTITUTE(L129,LEFT(L129,SEARCH(",",L129)),""))),""))),""),SEARCH(")",SUBSTITUTE(SUBSTITUTE(SUBSTITUTE(L129,LEFT(L129,SEARCH(",",L129)),""),LEFT(SUBSTITUTE(L129,LEFT(L129,SEARCH(",",L129)),""),SEARCH(",",SUBSTITUTE(L129,LEFT(L129,SEARCH(",",L129)),""))),""),LEFT(SUBSTITUTE(SUBSTITUTE(L129,LEFT(L129,SEARCH(",",L129)),""),LEFT(SUBSTITUTE(L129,LEFT(L129,SEARCH(",",L129)),""),SEARCH(",",SUBSTITUTE(L129,LEFT(L129,SEARCH(",",L129)),""))),""),SEARCH(",",SUBSTITUTE(SUBSTITUTE(L129,LEFT(L129,SEARCH(",",L129)),""),LEFT(SUBSTITUTE(L129,LEFT(L129,SEARCH(",",L129)),""),SEARCH(",",SUBSTITUTE(L129,LEFT(L129,SEARCH(",",L129)),""))),""))),""))))),""),")",""),VLOOKUP(L129,Breachs!B:D,3,FALSE))))</f>
        <v/>
      </c>
      <c r="R129" s="108" t="str">
        <f>IF(G129=5,IF(ISNUMBER(FIND(")",M129)),"20"&amp;SUBSTITUTE(SUBSTITUTE(LEFT(SUBSTITUTE(SUBSTITUTE(SUBSTITUTE(S129,LEFT(S129,SEARCH(",",S129)),""),LEFT(SUBSTITUTE(S129,LEFT(S129,SEARCH(",",S129)),""),SEARCH(",",SUBSTITUTE(S129,LEFT(S129,SEARCH(",",S129)),""))),""),LEFT(SUBSTITUTE(SUBSTITUTE(S129,LEFT(S129,SEARCH(",",S129)),""),LEFT(SUBSTITUTE(S129,LEFT(S129,SEARCH(",",S129)),""),SEARCH(",",SUBSTITUTE(S129,LEFT(S129,SEARCH(",",S129)),""))),""),SEARCH(",",SUBSTITUTE(SUBSTITUTE(S129,LEFT(S129,SEARCH(",",S129)),""),LEFT(SUBSTITUTE(S129,LEFT(S129,SEARCH(",",S129)),""),SEARCH(",",SUBSTITUTE(S129,LEFT(S129,SEARCH(",",S129)),""))),""))),""),SEARCH(")",SUBSTITUTE(SUBSTITUTE(SUBSTITUTE(S129,LEFT(S129,SEARCH(",",S129)),""),LEFT(SUBSTITUTE(S129,LEFT(S129,SEARCH(",",S129)),""),SEARCH(",",SUBSTITUTE(S129,LEFT(S129,SEARCH(",",S129)),""))),""),LEFT(SUBSTITUTE(SUBSTITUTE(S129,LEFT(S129,SEARCH(",",S129)),""),LEFT(SUBSTITUTE(S129,LEFT(S129,SEARCH(",",S129)),""),SEARCH(",",SUBSTITUTE(S129,LEFT(S129,SEARCH(",",S129)),""))),""),SEARCH(",",SUBSTITUTE(SUBSTITUTE(S129,LEFT(S129,SEARCH(",",S129)),""),LEFT(SUBSTITUTE(S129,LEFT(S129,SEARCH(",",S129)),""),SEARCH(",",SUBSTITUTE(S129,LEFT(S129,SEARCH(",",S129)),""))),""))),""))),LEFT(LEFT(SUBSTITUTE(SUBSTITUTE(SUBSTITUTE(S129,LEFT(S129,SEARCH(",",S129)),""),LEFT(SUBSTITUTE(S129,LEFT(S129,SEARCH(",",S129)),""),SEARCH(",",SUBSTITUTE(S129,LEFT(S129,SEARCH(",",S129)),""))),""),LEFT(SUBSTITUTE(SUBSTITUTE(S129,LEFT(S129,SEARCH(",",S129)),""),LEFT(SUBSTITUTE(S129,LEFT(S129,SEARCH(",",S129)),""),SEARCH(",",SUBSTITUTE(S129,LEFT(S129,SEARCH(",",S129)),""))),""),SEARCH(",",SUBSTITUTE(SUBSTITUTE(S129,LEFT(S129,SEARCH(",",S129)),""),LEFT(SUBSTITUTE(S129,LEFT(S129,SEARCH(",",S129)),""),SEARCH(",",SUBSTITUTE(S129,LEFT(S129,SEARCH(",",S129)),""))),""))),""),SEARCH(")",SUBSTITUTE(SUBSTITUTE(SUBSTITUTE(S129,LEFT(S129,SEARCH(",",S129)),""),LEFT(SUBSTITUTE(S129,LEFT(S129,SEARCH(",",S129)),""),SEARCH(",",SUBSTITUTE(S129,LEFT(S129,SEARCH(",",S129)),""))),""),LEFT(SUBSTITUTE(SUBSTITUTE(S129,LEFT(S129,SEARCH(",",S129)),""),LEFT(SUBSTITUTE(S129,LEFT(S129,SEARCH(",",S129)),""),SEARCH(",",SUBSTITUTE(S129,LEFT(S129,SEARCH(",",S129)),""))),""),SEARCH(",",SUBSTITUTE(SUBSTITUTE(S129,LEFT(S129,SEARCH(",",S129)),""),LEFT(SUBSTITUTE(S129,LEFT(S129,SEARCH(",",S129)),""),SEARCH(",",SUBSTITUTE(S129,LEFT(S129,SEARCH(",",S129)),""))),""))),""))),SEARCH("'",LEFT(SUBSTITUTE(SUBSTITUTE(SUBSTITUTE(S129,LEFT(S129,SEARCH(",",S129)),""),LEFT(SUBSTITUTE(S129,LEFT(S129,SEARCH(",",S129)),""),SEARCH(",",SUBSTITUTE(S129,LEFT(S129,SEARCH(",",S129)),""))),""),LEFT(SUBSTITUTE(SUBSTITUTE(S129,LEFT(S129,SEARCH(",",S129)),""),LEFT(SUBSTITUTE(S129,LEFT(S129,SEARCH(",",S129)),""),SEARCH(",",SUBSTITUTE(S129,LEFT(S129,SEARCH(",",S129)),""))),""),SEARCH(",",SUBSTITUTE(SUBSTITUTE(S129,LEFT(S129,SEARCH(",",S129)),""),LEFT(SUBSTITUTE(S129,LEFT(S129,SEARCH(",",S129)),""),SEARCH(",",SUBSTITUTE(S129,LEFT(S129,SEARCH(",",S129)),""))),""))),""),SEARCH(")",SUBSTITUTE(SUBSTITUTE(SUBSTITUTE(S129,LEFT(S129,SEARCH(",",S129)),""),LEFT(SUBSTITUTE(S129,LEFT(S129,SEARCH(",",S129)),""),SEARCH(",",SUBSTITUTE(S129,LEFT(S129,SEARCH(",",S129)),""))),""),LEFT(SUBSTITUTE(SUBSTITUTE(S129,LEFT(S129,SEARCH(",",S129)),""),LEFT(SUBSTITUTE(S129,LEFT(S129,SEARCH(",",S129)),""),SEARCH(",",SUBSTITUTE(S129,LEFT(S129,SEARCH(",",S129)),""))),""),SEARCH(",",SUBSTITUTE(SUBSTITUTE(S129,LEFT(S129,SEARCH(",",S129)),""),LEFT(SUBSTITUTE(S129,LEFT(S129,SEARCH(",",S129)),""),SEARCH(",",SUBSTITUTE(S129,LEFT(S129,SEARCH(",",S129)),""))),""))),""))))),""),")",""),VLOOKUP(M129,Breachs!B:D,3,FALSE)),"")</f>
        <v/>
      </c>
      <c r="S129" s="108" t="e">
        <f t="shared" si="32"/>
        <v>#VALUE!</v>
      </c>
      <c r="T129" s="108" t="str">
        <f>IF(F129="","",IF(ISNUMBER(FIND("'",I129)),VLOOKUP(SUBSTITUTE(RIGHT(LEFT(I129,SEARCH("'",I129)),5)," '",""),Breachs!P:Q,2,FALSE),VLOOKUP(I129,Breachs!B:D,2,FALSE)))</f>
        <v>Maio</v>
      </c>
      <c r="U129" s="108" t="str">
        <f>IF(G129&lt;2,"",IF(ISNUMBER(FIND("'",J129)),VLOOKUP(SUBSTITUTE(RIGHT(LEFT(J129,SEARCH("'",J129)),5)," '",""),Breachs!P:Q,2,FALSE),VLOOKUP(J129,Breachs!B:D,2,FALSE)))</f>
        <v/>
      </c>
      <c r="V129" s="107" t="str">
        <f>IF(G129&lt;3,"",IF(ISNUMBER(FIND("'",K129)),VLOOKUP(SUBSTITUTE(RIGHT(LEFT(K129,SEARCH("'",K129)),5)," '",""),Breachs!P:Q,2,FALSE),VLOOKUP(K129,Breachs!B:D,2,FALSE)))</f>
        <v/>
      </c>
      <c r="W129" s="107" t="str">
        <f>IF(G129&lt;4,"",IF(ISNUMBER(FIND("'",L129)),VLOOKUP(SUBSTITUTE(RIGHT(LEFT(L129,SEARCH("'",L129)),5)," '",""),Breachs!P:Q,2,FALSE),VLOOKUP(L129,Breachs!B:D,2,FALSE)))</f>
        <v/>
      </c>
      <c r="X129" s="107" t="str">
        <f>IF(G129&lt;5,"",IF(ISNUMBER(FIND("'",M129)),VLOOKUP(SUBSTITUTE(RIGHT(LEFT(M129,SEARCH("'",M129)),5)," '",""),Breachs!P:Q,2,FALSE),VLOOKUP(M129,Breachs!B:D,2,FALSE)))</f>
        <v/>
      </c>
      <c r="Y129" s="34" t="str">
        <f>IFERROR(VLOOKUP(B129,BGU!A:B,2),"")</f>
        <v>MARCELO FACCIN</v>
      </c>
      <c r="Z129" s="34" t="str">
        <f>TEXT(IFERROR(VLOOKUP(B129,BGU!A:C,3),""),"0000-000-000-0000")</f>
        <v>0340-000-000-0000</v>
      </c>
      <c r="AA129" s="34" t="str">
        <f t="shared" si="33"/>
        <v>0340</v>
      </c>
      <c r="AB129" s="34" t="str">
        <f>IFERROR(VLOOKUP(B129,BGU!A:F,6),"")</f>
        <v>00000</v>
      </c>
      <c r="AC129" s="34" t="str">
        <f>IFERROR(VLOOKUP(B129,BGU!A:G,7),"")</f>
        <v>SEM FUNCAO</v>
      </c>
      <c r="AD129" s="34" t="str">
        <f t="shared" si="34"/>
        <v>000</v>
      </c>
    </row>
    <row r="130" spans="1:30" ht="15" customHeight="1" x14ac:dyDescent="0.25">
      <c r="A130" s="33" t="s">
        <v>335</v>
      </c>
      <c r="B130" s="33" t="s">
        <v>355</v>
      </c>
      <c r="C130" s="33" t="s">
        <v>185</v>
      </c>
      <c r="F130" s="33" t="s">
        <v>167</v>
      </c>
      <c r="G130" s="31">
        <f t="shared" ref="G130:G180" si="36">SUM((LEN(F130)-LEN(SUBSTITUTE(F130,",",""))),1)</f>
        <v>1</v>
      </c>
      <c r="H130" s="31" t="b">
        <f t="shared" si="25"/>
        <v>1</v>
      </c>
      <c r="I130" s="105" t="str">
        <f t="shared" si="26"/>
        <v>No title (5 Jun '15): http://pastebin.com/CnaZ8ev4</v>
      </c>
      <c r="J130" s="105" t="str">
        <f t="shared" si="35"/>
        <v/>
      </c>
      <c r="K130" s="106" t="str">
        <f t="shared" ref="K130:K161" si="37">IF(G130&lt;3,"",IF(G130&gt;3,RIGHT(LEFT(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LEN(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)-1),LEN(LEFT(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LEN(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)-1))-1),RIGHT(LEFT(LEFT(SUBSTITUTE(F130,LEFT(F130,SEARCH(",",F130)),""),SEARCH(",",SUBSTITUTE(F130,LEFT(F130,SEARCH(",",F130)),""))),LEN(LEFT(SUBSTITUTE(F130,LEFT(F130,SEARCH(",",F130)),""),SEARCH(",",SUBSTITUTE(F130,LEFT(F130,SEARCH(",",F130)),""))))-1),LEN(LEFT(LEFT(SUBSTITUTE(F130,LEFT(F130,SEARCH(",",F130)),""),SEARCH(",",SUBSTITUTE(F130,LEFT(F130,SEARCH(",",F130)),""))),LEN(LEFT(SUBSTITUTE(F130,LEFT(F130,SEARCH(",",F130)),""),SEARCH(",",SUBSTITUTE(F130,LEFT(F130,SEARCH(",",F130)),""))))-1))-1)))</f>
        <v/>
      </c>
      <c r="L130" s="106" t="str">
        <f t="shared" ref="L130:L161" si="38">IF(G130&lt;4,"",IF(G130&gt;4,RIGHT(LEFT(LEFT(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,SEARCH(",",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)),LEN(LEFT(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,SEARCH(",",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)))-1),LEN(LEFT(LEFT(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,SEARCH(",",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)),LEN(LEFT(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,SEARCH(",",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)))-1))-1),RIGHT(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,LEN(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)-1)))</f>
        <v/>
      </c>
      <c r="M130" s="105" t="str">
        <f t="shared" ref="M130:M161" si="39">IF(G130&lt;5,"",IF(G130&gt;5,"Código ainda não desenvolvido",RIGHT(SUBSTITUTE(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,LEFT(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,SEARCH(",",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)),""),LEN(SUBSTITUTE(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,LEFT(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,SEARCH(",",SUBSTITUTE(SUBSTITUTE(SUBSTITUTE(F130,LEFT(F130,SEARCH(",",F130)),""),LEFT(SUBSTITUTE(F130,LEFT(F130,SEARCH(",",F130)),""),SEARCH(",",SUBSTITUTE(F130,LEFT(F130,SEARCH(",",F130)),""))),""),LEFT(SUBSTITUTE(SUBSTITUTE(F130,LEFT(F130,SEARCH(",",F130)),""),LEFT(SUBSTITUTE(F130,LEFT(F130,SEARCH(",",F130)),""),SEARCH(",",SUBSTITUTE(F130,LEFT(F130,SEARCH(",",F130)),""))),""),SEARCH(",",SUBSTITUTE(SUBSTITUTE(F130,LEFT(F130,SEARCH(",",F130)),""),LEFT(SUBSTITUTE(F130,LEFT(F130,SEARCH(",",F130)),""),SEARCH(",",SUBSTITUTE(F130,LEFT(F130,SEARCH(",",F130)),""))),""))),""))),""))-1)))</f>
        <v/>
      </c>
      <c r="N130" s="107" t="str">
        <f>IF(F130="","",IF(ISNUMBER(FIND(")",I130)),"20"&amp;SUBSTITUTE(RIGHT(SUBSTITUTE(LEFT(F130,SEARCH(")",F130)),LEFT(LEFT(F130,SEARCH(")",F130)),SEARCH("(",LEFT(F130,SEARCH(")",F130)))),""),3),")",""),VLOOKUP(I130,Breachs!B:D,3,FALSE)))</f>
        <v>2015</v>
      </c>
      <c r="O130" s="108" t="str">
        <f>IF(G130&lt;2,"",IF(G130&gt;2,IF(ISNUMBER(FIND(")",J130)),"20"&amp;SUBSTITUTE(SUBSTITUTE(LEFT(LEFT(SUBSTITUTE(F130,LEFT(F130,SEARCH(",",F130)),""),SEARCH(",",SUBSTITUTE(F130,LEFT(F130,SEARCH(",",F130)),""))),SEARCH(")",LEFT(SUBSTITUTE(F130,LEFT(F130,SEARCH(",",F130)),""),SEARCH(",",SUBSTITUTE(F130,LEFT(F130,SEARCH(",",F130)),""))))),LEFT(LEFT(LEFT(SUBSTITUTE(F130,LEFT(F130,SEARCH(",",F130)),""),SEARCH(",",SUBSTITUTE(F130,LEFT(F130,SEARCH(",",F130)),""))),SEARCH(")",LEFT(SUBSTITUTE(F130,LEFT(F130,SEARCH(",",F130)),""),SEARCH(",",SUBSTITUTE(F130,LEFT(F130,SEARCH(",",F130)),""))))),SEARCH("'",LEFT(LEFT(SUBSTITUTE(F130,LEFT(F130,SEARCH(",",F130)),""),SEARCH(",",SUBSTITUTE(F130,LEFT(F130,SEARCH(",",F130)),""))),SEARCH(")",LEFT(SUBSTITUTE(F130,LEFT(F130,SEARCH(",",F130)),""),SEARCH(",",SUBSTITUTE(F130,LEFT(F130,SEARCH(",",F130)),""))))))),""),")",""),VLOOKUP(J130,Breachs!B:D,3,FALSE)),IF(ISNUMBER(FIND(")",J130)),"20"&amp;SUBSTITUTE(LEFT(SUBSTITUTE(SUBSTITUTE(F130,LEFT(F130,SEARCH(",",F130)),""),LEFT(SUBSTITUTE(F130,LEFT(F130,SEARCH(",",F130)),""),SEARCH("'",SUBSTITUTE(F130,LEFT(F130,SEARCH(",",F130)),""))),""),SEARCH(")",SUBSTITUTE(SUBSTITUTE(F130,LEFT(F130,SEARCH(",",F130)),""),LEFT(SUBSTITUTE(F130,LEFT(F130,SEARCH(",",F130)),""),SEARCH("'",SUBSTITUTE(F130,LEFT(F130,SEARCH(",",F130)),""))),""))),")",""),VLOOKUP(J130,Breachs!B:D,3,FALSE))))</f>
        <v/>
      </c>
      <c r="P130" s="108"/>
      <c r="Q130" s="108" t="str">
        <f>IF(G130&lt;4,"",IF(G130&gt;4,IF(ISNUMBER(FIND(")",L130)),"20"&amp;SUBSTITUTE(SUBSTITUTE(LEFT(SUBSTITUTE(SUBSTITUTE(SUBSTITUTE(L130,LEFT(L130,SEARCH(",",L130)),""),LEFT(SUBSTITUTE(L130,LEFT(L130,SEARCH(",",L130)),""),SEARCH(",",SUBSTITUTE(L130,LEFT(L130,SEARCH(",",L130)),""))),""),LEFT(SUBSTITUTE(SUBSTITUTE(L130,LEFT(L130,SEARCH(",",L130)),""),LEFT(SUBSTITUTE(L130,LEFT(L130,SEARCH(",",L130)),""),SEARCH(",",SUBSTITUTE(L130,LEFT(L130,SEARCH(",",L130)),""))),""),SEARCH(",",SUBSTITUTE(SUBSTITUTE(L130,LEFT(L130,SEARCH(",",L130)),""),LEFT(SUBSTITUTE(L130,LEFT(L130,SEARCH(",",L130)),""),SEARCH(",",SUBSTITUTE(L130,LEFT(L130,SEARCH(",",L130)),""))),""))),""),SEARCH(")",SUBSTITUTE(SUBSTITUTE(SUBSTITUTE(L130,LEFT(L130,SEARCH(",",L130)),""),LEFT(SUBSTITUTE(L130,LEFT(L130,SEARCH(",",L130)),""),SEARCH(",",SUBSTITUTE(L130,LEFT(L130,SEARCH(",",L130)),""))),""),LEFT(SUBSTITUTE(SUBSTITUTE(L130,LEFT(L130,SEARCH(",",L130)),""),LEFT(SUBSTITUTE(L130,LEFT(L130,SEARCH(",",L130)),""),SEARCH(",",SUBSTITUTE(L130,LEFT(L130,SEARCH(",",L130)),""))),""),SEARCH(",",SUBSTITUTE(SUBSTITUTE(L130,LEFT(L130,SEARCH(",",L130)),""),LEFT(SUBSTITUTE(L130,LEFT(L130,SEARCH(",",L130)),""),SEARCH(",",SUBSTITUTE(L130,LEFT(L130,SEARCH(",",L130)),""))),""))),""))),LEFT(LEFT(SUBSTITUTE(SUBSTITUTE(SUBSTITUTE(L130,LEFT(L130,SEARCH(",",L130)),""),LEFT(SUBSTITUTE(L130,LEFT(L130,SEARCH(",",L130)),""),SEARCH(",",SUBSTITUTE(L130,LEFT(L130,SEARCH(",",L130)),""))),""),LEFT(SUBSTITUTE(SUBSTITUTE(L130,LEFT(L130,SEARCH(",",L130)),""),LEFT(SUBSTITUTE(L130,LEFT(L130,SEARCH(",",L130)),""),SEARCH(",",SUBSTITUTE(L130,LEFT(L130,SEARCH(",",L130)),""))),""),SEARCH(",",SUBSTITUTE(SUBSTITUTE(L130,LEFT(L130,SEARCH(",",L130)),""),LEFT(SUBSTITUTE(L130,LEFT(L130,SEARCH(",",L130)),""),SEARCH(",",SUBSTITUTE(L130,LEFT(L130,SEARCH(",",L130)),""))),""))),""),SEARCH(")",SUBSTITUTE(SUBSTITUTE(SUBSTITUTE(L130,LEFT(L130,SEARCH(",",L130)),""),LEFT(SUBSTITUTE(L130,LEFT(L130,SEARCH(",",L130)),""),SEARCH(",",SUBSTITUTE(L130,LEFT(L130,SEARCH(",",L130)),""))),""),LEFT(SUBSTITUTE(SUBSTITUTE(L130,LEFT(L130,SEARCH(",",L130)),""),LEFT(SUBSTITUTE(L130,LEFT(L130,SEARCH(",",L130)),""),SEARCH(",",SUBSTITUTE(L130,LEFT(L130,SEARCH(",",L130)),""))),""),SEARCH(",",SUBSTITUTE(SUBSTITUTE(L130,LEFT(L130,SEARCH(",",L130)),""),LEFT(SUBSTITUTE(L130,LEFT(L130,SEARCH(",",L130)),""),SEARCH(",",SUBSTITUTE(L130,LEFT(L130,SEARCH(",",L130)),""))),""))),""))),SEARCH("'",LEFT(SUBSTITUTE(SUBSTITUTE(SUBSTITUTE(L130,LEFT(L130,SEARCH(",",L130)),""),LEFT(SUBSTITUTE(L130,LEFT(L130,SEARCH(",",L130)),""),SEARCH(",",SUBSTITUTE(L130,LEFT(L130,SEARCH(",",L130)),""))),""),LEFT(SUBSTITUTE(SUBSTITUTE(L130,LEFT(L130,SEARCH(",",L130)),""),LEFT(SUBSTITUTE(L130,LEFT(L130,SEARCH(",",L130)),""),SEARCH(",",SUBSTITUTE(L130,LEFT(L130,SEARCH(",",L130)),""))),""),SEARCH(",",SUBSTITUTE(SUBSTITUTE(L130,LEFT(L130,SEARCH(",",L130)),""),LEFT(SUBSTITUTE(L130,LEFT(L130,SEARCH(",",L130)),""),SEARCH(",",SUBSTITUTE(L130,LEFT(L130,SEARCH(",",L130)),""))),""))),""),SEARCH(")",SUBSTITUTE(SUBSTITUTE(SUBSTITUTE(L130,LEFT(L130,SEARCH(",",L130)),""),LEFT(SUBSTITUTE(L130,LEFT(L130,SEARCH(",",L130)),""),SEARCH(",",SUBSTITUTE(L130,LEFT(L130,SEARCH(",",L130)),""))),""),LEFT(SUBSTITUTE(SUBSTITUTE(L130,LEFT(L130,SEARCH(",",L130)),""),LEFT(SUBSTITUTE(L130,LEFT(L130,SEARCH(",",L130)),""),SEARCH(",",SUBSTITUTE(L130,LEFT(L130,SEARCH(",",L130)),""))),""),SEARCH(",",SUBSTITUTE(SUBSTITUTE(L130,LEFT(L130,SEARCH(",",L130)),""),LEFT(SUBSTITUTE(L130,LEFT(L130,SEARCH(",",L130)),""),SEARCH(",",SUBSTITUTE(L130,LEFT(L130,SEARCH(",",L130)),""))),""))),""))))),""),")",""),VLOOKUP(L130,Breachs!B:D,3,FALSE)),IF(ISNUMBER(FIND(")",L130)),"20"&amp;SUBSTITUTE(SUBSTITUTE(LEFT(SUBSTITUTE(SUBSTITUTE(SUBSTITUTE(L130,LEFT(L130,SEARCH(",",L130)),""),LEFT(SUBSTITUTE(L130,LEFT(L130,SEARCH(",",L130)),""),SEARCH(",",SUBSTITUTE(L130,LEFT(L130,SEARCH(",",L130)),""))),""),LEFT(SUBSTITUTE(SUBSTITUTE(L130,LEFT(L130,SEARCH(",",L130)),""),LEFT(SUBSTITUTE(L130,LEFT(L130,SEARCH(",",L130)),""),SEARCH(",",SUBSTITUTE(L130,LEFT(L130,SEARCH(",",L130)),""))),""),SEARCH(",",SUBSTITUTE(SUBSTITUTE(L130,LEFT(L130,SEARCH(",",L130)),""),LEFT(SUBSTITUTE(L130,LEFT(L130,SEARCH(",",L130)),""),SEARCH(",",SUBSTITUTE(L130,LEFT(L130,SEARCH(",",L130)),""))),""))),""),SEARCH(")",SUBSTITUTE(SUBSTITUTE(SUBSTITUTE(L130,LEFT(L130,SEARCH(",",L130)),""),LEFT(SUBSTITUTE(L130,LEFT(L130,SEARCH(",",L130)),""),SEARCH(",",SUBSTITUTE(L130,LEFT(L130,SEARCH(",",L130)),""))),""),LEFT(SUBSTITUTE(SUBSTITUTE(L130,LEFT(L130,SEARCH(",",L130)),""),LEFT(SUBSTITUTE(L130,LEFT(L130,SEARCH(",",L130)),""),SEARCH(",",SUBSTITUTE(L130,LEFT(L130,SEARCH(",",L130)),""))),""),SEARCH(",",SUBSTITUTE(SUBSTITUTE(L130,LEFT(L130,SEARCH(",",L130)),""),LEFT(SUBSTITUTE(L130,LEFT(L130,SEARCH(",",L130)),""),SEARCH(",",SUBSTITUTE(L130,LEFT(L130,SEARCH(",",L130)),""))),""))),""))),LEFT(LEFT(SUBSTITUTE(SUBSTITUTE(SUBSTITUTE(L130,LEFT(L130,SEARCH(",",L130)),""),LEFT(SUBSTITUTE(L130,LEFT(L130,SEARCH(",",L130)),""),SEARCH(",",SUBSTITUTE(L130,LEFT(L130,SEARCH(",",L130)),""))),""),LEFT(SUBSTITUTE(SUBSTITUTE(L130,LEFT(L130,SEARCH(",",L130)),""),LEFT(SUBSTITUTE(L130,LEFT(L130,SEARCH(",",L130)),""),SEARCH(",",SUBSTITUTE(L130,LEFT(L130,SEARCH(",",L130)),""))),""),SEARCH(",",SUBSTITUTE(SUBSTITUTE(L130,LEFT(L130,SEARCH(",",L130)),""),LEFT(SUBSTITUTE(L130,LEFT(L130,SEARCH(",",L130)),""),SEARCH(",",SUBSTITUTE(L130,LEFT(L130,SEARCH(",",L130)),""))),""))),""),SEARCH(")",SUBSTITUTE(SUBSTITUTE(SUBSTITUTE(L130,LEFT(L130,SEARCH(",",L130)),""),LEFT(SUBSTITUTE(L130,LEFT(L130,SEARCH(",",L130)),""),SEARCH(",",SUBSTITUTE(L130,LEFT(L130,SEARCH(",",L130)),""))),""),LEFT(SUBSTITUTE(SUBSTITUTE(L130,LEFT(L130,SEARCH(",",L130)),""),LEFT(SUBSTITUTE(L130,LEFT(L130,SEARCH(",",L130)),""),SEARCH(",",SUBSTITUTE(L130,LEFT(L130,SEARCH(",",L130)),""))),""),SEARCH(",",SUBSTITUTE(SUBSTITUTE(L130,LEFT(L130,SEARCH(",",L130)),""),LEFT(SUBSTITUTE(L130,LEFT(L130,SEARCH(",",L130)),""),SEARCH(",",SUBSTITUTE(L130,LEFT(L130,SEARCH(",",L130)),""))),""))),""))),SEARCH("'",LEFT(SUBSTITUTE(SUBSTITUTE(SUBSTITUTE(L130,LEFT(L130,SEARCH(",",L130)),""),LEFT(SUBSTITUTE(L130,LEFT(L130,SEARCH(",",L130)),""),SEARCH(",",SUBSTITUTE(L130,LEFT(L130,SEARCH(",",L130)),""))),""),LEFT(SUBSTITUTE(SUBSTITUTE(L130,LEFT(L130,SEARCH(",",L130)),""),LEFT(SUBSTITUTE(L130,LEFT(L130,SEARCH(",",L130)),""),SEARCH(",",SUBSTITUTE(L130,LEFT(L130,SEARCH(",",L130)),""))),""),SEARCH(",",SUBSTITUTE(SUBSTITUTE(L130,LEFT(L130,SEARCH(",",L130)),""),LEFT(SUBSTITUTE(L130,LEFT(L130,SEARCH(",",L130)),""),SEARCH(",",SUBSTITUTE(L130,LEFT(L130,SEARCH(",",L130)),""))),""))),""),SEARCH(")",SUBSTITUTE(SUBSTITUTE(SUBSTITUTE(L130,LEFT(L130,SEARCH(",",L130)),""),LEFT(SUBSTITUTE(L130,LEFT(L130,SEARCH(",",L130)),""),SEARCH(",",SUBSTITUTE(L130,LEFT(L130,SEARCH(",",L130)),""))),""),LEFT(SUBSTITUTE(SUBSTITUTE(L130,LEFT(L130,SEARCH(",",L130)),""),LEFT(SUBSTITUTE(L130,LEFT(L130,SEARCH(",",L130)),""),SEARCH(",",SUBSTITUTE(L130,LEFT(L130,SEARCH(",",L130)),""))),""),SEARCH(",",SUBSTITUTE(SUBSTITUTE(L130,LEFT(L130,SEARCH(",",L130)),""),LEFT(SUBSTITUTE(L130,LEFT(L130,SEARCH(",",L130)),""),SEARCH(",",SUBSTITUTE(L130,LEFT(L130,SEARCH(",",L130)),""))),""))),""))))),""),")",""),VLOOKUP(L130,Breachs!B:D,3,FALSE))))</f>
        <v/>
      </c>
      <c r="R130" s="108" t="str">
        <f>IF(G130=5,IF(ISNUMBER(FIND(")",M130)),"20"&amp;SUBSTITUTE(SUBSTITUTE(LEFT(SUBSTITUTE(SUBSTITUTE(SUBSTITUTE(S130,LEFT(S130,SEARCH(",",S130)),""),LEFT(SUBSTITUTE(S130,LEFT(S130,SEARCH(",",S130)),""),SEARCH(",",SUBSTITUTE(S130,LEFT(S130,SEARCH(",",S130)),""))),""),LEFT(SUBSTITUTE(SUBSTITUTE(S130,LEFT(S130,SEARCH(",",S130)),""),LEFT(SUBSTITUTE(S130,LEFT(S130,SEARCH(",",S130)),""),SEARCH(",",SUBSTITUTE(S130,LEFT(S130,SEARCH(",",S130)),""))),""),SEARCH(",",SUBSTITUTE(SUBSTITUTE(S130,LEFT(S130,SEARCH(",",S130)),""),LEFT(SUBSTITUTE(S130,LEFT(S130,SEARCH(",",S130)),""),SEARCH(",",SUBSTITUTE(S130,LEFT(S130,SEARCH(",",S130)),""))),""))),""),SEARCH(")",SUBSTITUTE(SUBSTITUTE(SUBSTITUTE(S130,LEFT(S130,SEARCH(",",S130)),""),LEFT(SUBSTITUTE(S130,LEFT(S130,SEARCH(",",S130)),""),SEARCH(",",SUBSTITUTE(S130,LEFT(S130,SEARCH(",",S130)),""))),""),LEFT(SUBSTITUTE(SUBSTITUTE(S130,LEFT(S130,SEARCH(",",S130)),""),LEFT(SUBSTITUTE(S130,LEFT(S130,SEARCH(",",S130)),""),SEARCH(",",SUBSTITUTE(S130,LEFT(S130,SEARCH(",",S130)),""))),""),SEARCH(",",SUBSTITUTE(SUBSTITUTE(S130,LEFT(S130,SEARCH(",",S130)),""),LEFT(SUBSTITUTE(S130,LEFT(S130,SEARCH(",",S130)),""),SEARCH(",",SUBSTITUTE(S130,LEFT(S130,SEARCH(",",S130)),""))),""))),""))),LEFT(LEFT(SUBSTITUTE(SUBSTITUTE(SUBSTITUTE(S130,LEFT(S130,SEARCH(",",S130)),""),LEFT(SUBSTITUTE(S130,LEFT(S130,SEARCH(",",S130)),""),SEARCH(",",SUBSTITUTE(S130,LEFT(S130,SEARCH(",",S130)),""))),""),LEFT(SUBSTITUTE(SUBSTITUTE(S130,LEFT(S130,SEARCH(",",S130)),""),LEFT(SUBSTITUTE(S130,LEFT(S130,SEARCH(",",S130)),""),SEARCH(",",SUBSTITUTE(S130,LEFT(S130,SEARCH(",",S130)),""))),""),SEARCH(",",SUBSTITUTE(SUBSTITUTE(S130,LEFT(S130,SEARCH(",",S130)),""),LEFT(SUBSTITUTE(S130,LEFT(S130,SEARCH(",",S130)),""),SEARCH(",",SUBSTITUTE(S130,LEFT(S130,SEARCH(",",S130)),""))),""))),""),SEARCH(")",SUBSTITUTE(SUBSTITUTE(SUBSTITUTE(S130,LEFT(S130,SEARCH(",",S130)),""),LEFT(SUBSTITUTE(S130,LEFT(S130,SEARCH(",",S130)),""),SEARCH(",",SUBSTITUTE(S130,LEFT(S130,SEARCH(",",S130)),""))),""),LEFT(SUBSTITUTE(SUBSTITUTE(S130,LEFT(S130,SEARCH(",",S130)),""),LEFT(SUBSTITUTE(S130,LEFT(S130,SEARCH(",",S130)),""),SEARCH(",",SUBSTITUTE(S130,LEFT(S130,SEARCH(",",S130)),""))),""),SEARCH(",",SUBSTITUTE(SUBSTITUTE(S130,LEFT(S130,SEARCH(",",S130)),""),LEFT(SUBSTITUTE(S130,LEFT(S130,SEARCH(",",S130)),""),SEARCH(",",SUBSTITUTE(S130,LEFT(S130,SEARCH(",",S130)),""))),""))),""))),SEARCH("'",LEFT(SUBSTITUTE(SUBSTITUTE(SUBSTITUTE(S130,LEFT(S130,SEARCH(",",S130)),""),LEFT(SUBSTITUTE(S130,LEFT(S130,SEARCH(",",S130)),""),SEARCH(",",SUBSTITUTE(S130,LEFT(S130,SEARCH(",",S130)),""))),""),LEFT(SUBSTITUTE(SUBSTITUTE(S130,LEFT(S130,SEARCH(",",S130)),""),LEFT(SUBSTITUTE(S130,LEFT(S130,SEARCH(",",S130)),""),SEARCH(",",SUBSTITUTE(S130,LEFT(S130,SEARCH(",",S130)),""))),""),SEARCH(",",SUBSTITUTE(SUBSTITUTE(S130,LEFT(S130,SEARCH(",",S130)),""),LEFT(SUBSTITUTE(S130,LEFT(S130,SEARCH(",",S130)),""),SEARCH(",",SUBSTITUTE(S130,LEFT(S130,SEARCH(",",S130)),""))),""))),""),SEARCH(")",SUBSTITUTE(SUBSTITUTE(SUBSTITUTE(S130,LEFT(S130,SEARCH(",",S130)),""),LEFT(SUBSTITUTE(S130,LEFT(S130,SEARCH(",",S130)),""),SEARCH(",",SUBSTITUTE(S130,LEFT(S130,SEARCH(",",S130)),""))),""),LEFT(SUBSTITUTE(SUBSTITUTE(S130,LEFT(S130,SEARCH(",",S130)),""),LEFT(SUBSTITUTE(S130,LEFT(S130,SEARCH(",",S130)),""),SEARCH(",",SUBSTITUTE(S130,LEFT(S130,SEARCH(",",S130)),""))),""),SEARCH(",",SUBSTITUTE(SUBSTITUTE(S130,LEFT(S130,SEARCH(",",S130)),""),LEFT(SUBSTITUTE(S130,LEFT(S130,SEARCH(",",S130)),""),SEARCH(",",SUBSTITUTE(S130,LEFT(S130,SEARCH(",",S130)),""))),""))),""))))),""),")",""),VLOOKUP(M130,Breachs!B:D,3,FALSE)),"")</f>
        <v/>
      </c>
      <c r="S130" s="108" t="e">
        <f t="shared" ref="S130:S150" si="40">SUBSTITUTE(M130,LEFT(M130,SEARCH(",",M130)),"")</f>
        <v>#VALUE!</v>
      </c>
      <c r="T130" s="108" t="str">
        <f>IF(F130="","",IF(ISNUMBER(FIND("'",I130)),VLOOKUP(SUBSTITUTE(RIGHT(LEFT(I130,SEARCH("'",I130)),5)," '",""),Breachs!P:Q,2,FALSE),VLOOKUP(I130,Breachs!B:D,2,FALSE)))</f>
        <v>Junho</v>
      </c>
      <c r="U130" s="108" t="str">
        <f>IF(G130&lt;2,"",IF(ISNUMBER(FIND("'",J130)),VLOOKUP(SUBSTITUTE(RIGHT(LEFT(J130,SEARCH("'",J130)),5)," '",""),Breachs!P:Q,2,FALSE),VLOOKUP(J130,Breachs!B:D,2,FALSE)))</f>
        <v/>
      </c>
      <c r="V130" s="107" t="str">
        <f>IF(G130&lt;3,"",IF(ISNUMBER(FIND("'",K130)),VLOOKUP(SUBSTITUTE(RIGHT(LEFT(K130,SEARCH("'",K130)),5)," '",""),Breachs!P:Q,2,FALSE),VLOOKUP(K130,Breachs!B:D,2,FALSE)))</f>
        <v/>
      </c>
      <c r="W130" s="107" t="str">
        <f>IF(G130&lt;4,"",IF(ISNUMBER(FIND("'",L130)),VLOOKUP(SUBSTITUTE(RIGHT(LEFT(L130,SEARCH("'",L130)),5)," '",""),Breachs!P:Q,2,FALSE),VLOOKUP(L130,Breachs!B:D,2,FALSE)))</f>
        <v/>
      </c>
      <c r="X130" s="107" t="str">
        <f>IF(G130&lt;5,"",IF(ISNUMBER(FIND("'",M130)),VLOOKUP(SUBSTITUTE(RIGHT(LEFT(M130,SEARCH("'",M130)),5)," '",""),Breachs!P:Q,2,FALSE),VLOOKUP(M130,Breachs!B:D,2,FALSE)))</f>
        <v/>
      </c>
      <c r="Y130" s="34" t="str">
        <f>IFERROR(VLOOKUP(B130,BGU!A:B,2),"")</f>
        <v>MAURICIO MARNEI DA ROSA</v>
      </c>
      <c r="Z130" s="34" t="str">
        <f>TEXT(IFERROR(VLOOKUP(B130,BGU!A:C,3),""),"0000-000-000-0000")</f>
        <v>0838-000-000-0000</v>
      </c>
      <c r="AA130" s="34" t="str">
        <f t="shared" ref="AA130:AA180" si="41">MID(Z130,1,4)</f>
        <v>0838</v>
      </c>
      <c r="AB130" s="34" t="str">
        <f>IFERROR(VLOOKUP(B130,BGU!A:F,6),"")</f>
        <v>00000</v>
      </c>
      <c r="AC130" s="34" t="str">
        <f>IFERROR(VLOOKUP(B130,BGU!A:G,7),"")</f>
        <v>SEM FUNCAO</v>
      </c>
      <c r="AD130" s="34" t="str">
        <f t="shared" ref="AD130:AD147" si="42">MID(Z130,6,3)</f>
        <v>000</v>
      </c>
    </row>
    <row r="131" spans="1:30" ht="15" customHeight="1" x14ac:dyDescent="0.25">
      <c r="A131" s="33" t="s">
        <v>333</v>
      </c>
      <c r="B131" s="34" t="s">
        <v>273</v>
      </c>
      <c r="C131" s="33" t="s">
        <v>103</v>
      </c>
      <c r="D131" s="34"/>
      <c r="E131" s="34" t="s">
        <v>322</v>
      </c>
      <c r="F131" s="33" t="s">
        <v>3</v>
      </c>
      <c r="G131" s="31">
        <f t="shared" si="36"/>
        <v>1</v>
      </c>
      <c r="H131" s="31" t="b">
        <f t="shared" ref="H131:H180" si="43">IF(F131="","",ISNUMBER(FIND("'",F131)))</f>
        <v>0</v>
      </c>
      <c r="I131" s="105" t="str">
        <f t="shared" ref="I131:I180" si="44">IF(F131="","",IF(G131&gt;1,IF(ISNUMBER(FIND("'",LEFT(LEFT(F131,SEARCH(",",F131)),LEN(LEFT(F131,SEARCH(",",F131)))-1))),LEFT(LEFT(F131,SEARCH(",",F131)),LEN(LEFT(F131,SEARCH(",",F131)))-1),LEFT(LEFT(F131,SEARCH(",",F131)),LEN(LEFT(F131,SEARCH(",",F131)))-1)),F131))</f>
        <v>LinkedIn</v>
      </c>
      <c r="J131" s="105" t="str">
        <f t="shared" ref="J131:J162" si="45">IF(G131&lt;2,"",IF(G131&gt;2,RIGHT(LEFT(LEFT(SUBSTITUTE(F131,LEFT(F131,SEARCH(",",F131)),""),SEARCH(",",SUBSTITUTE(F131,LEFT(F131,SEARCH(",",F131)),""))),LEN(LEFT(SUBSTITUTE(F131,LEFT(F131,SEARCH(",",F131)),""),SEARCH(",",SUBSTITUTE(F131,LEFT(F131,SEARCH(",",F131)),""))))-1),LEN(LEFT(LEFT(SUBSTITUTE(F131,LEFT(F131,SEARCH(",",F131)),""),SEARCH(",",SUBSTITUTE(F131,LEFT(F131,SEARCH(",",F131)),""))),LEN(LEFT(SUBSTITUTE(F131,LEFT(F131,SEARCH(",",F131)),""),SEARCH(",",SUBSTITUTE(F131,LEFT(F131,SEARCH(",",F131)),""))))-1))-1),RIGHT(SUBSTITUTE(F131,LEFT(F131,SEARCH(",",F131)),""),LEN(SUBSTITUTE(F131,LEFT(F131,SEARCH(",",F131)),""))-1)))</f>
        <v/>
      </c>
      <c r="K131" s="106" t="str">
        <f t="shared" si="37"/>
        <v/>
      </c>
      <c r="L131" s="106" t="str">
        <f t="shared" si="38"/>
        <v/>
      </c>
      <c r="M131" s="105" t="str">
        <f t="shared" si="39"/>
        <v/>
      </c>
      <c r="N131" s="107">
        <f>IF(F131="","",IF(ISNUMBER(FIND(")",I131)),"20"&amp;SUBSTITUTE(RIGHT(SUBSTITUTE(LEFT(F131,SEARCH(")",F131)),LEFT(LEFT(F131,SEARCH(")",F131)),SEARCH("(",LEFT(F131,SEARCH(")",F131)))),""),3),")",""),VLOOKUP(I131,Breachs!B:D,3,FALSE)))</f>
        <v>2016</v>
      </c>
      <c r="O131" s="108" t="str">
        <f>IF(G131&lt;2,"",IF(G131&gt;2,IF(ISNUMBER(FIND(")",J131)),"20"&amp;SUBSTITUTE(SUBSTITUTE(LEFT(LEFT(SUBSTITUTE(F131,LEFT(F131,SEARCH(",",F131)),""),SEARCH(",",SUBSTITUTE(F131,LEFT(F131,SEARCH(",",F131)),""))),SEARCH(")",LEFT(SUBSTITUTE(F131,LEFT(F131,SEARCH(",",F131)),""),SEARCH(",",SUBSTITUTE(F131,LEFT(F131,SEARCH(",",F131)),""))))),LEFT(LEFT(LEFT(SUBSTITUTE(F131,LEFT(F131,SEARCH(",",F131)),""),SEARCH(",",SUBSTITUTE(F131,LEFT(F131,SEARCH(",",F131)),""))),SEARCH(")",LEFT(SUBSTITUTE(F131,LEFT(F131,SEARCH(",",F131)),""),SEARCH(",",SUBSTITUTE(F131,LEFT(F131,SEARCH(",",F131)),""))))),SEARCH("'",LEFT(LEFT(SUBSTITUTE(F131,LEFT(F131,SEARCH(",",F131)),""),SEARCH(",",SUBSTITUTE(F131,LEFT(F131,SEARCH(",",F131)),""))),SEARCH(")",LEFT(SUBSTITUTE(F131,LEFT(F131,SEARCH(",",F131)),""),SEARCH(",",SUBSTITUTE(F131,LEFT(F131,SEARCH(",",F131)),""))))))),""),")",""),VLOOKUP(J131,Breachs!B:D,3,FALSE)),IF(ISNUMBER(FIND(")",J131)),"20"&amp;SUBSTITUTE(LEFT(SUBSTITUTE(SUBSTITUTE(F131,LEFT(F131,SEARCH(",",F131)),""),LEFT(SUBSTITUTE(F131,LEFT(F131,SEARCH(",",F131)),""),SEARCH("'",SUBSTITUTE(F131,LEFT(F131,SEARCH(",",F131)),""))),""),SEARCH(")",SUBSTITUTE(SUBSTITUTE(F131,LEFT(F131,SEARCH(",",F131)),""),LEFT(SUBSTITUTE(F131,LEFT(F131,SEARCH(",",F131)),""),SEARCH("'",SUBSTITUTE(F131,LEFT(F131,SEARCH(",",F131)),""))),""))),")",""),VLOOKUP(J131,Breachs!B:D,3,FALSE))))</f>
        <v/>
      </c>
      <c r="P131" s="108" t="str">
        <f>IF(G131&lt;3,"",IF(G131&gt;3,IF(ISNUMBER(FIND(")",K131)),"20"&amp;SUBSTITUTE(SUBSTITUTE(LEFT(LEFT(SUBSTITUTE(SUBSTITUTE(F131,LEFT(F131,SEARCH(",",F131)),""),LEFT(SUBSTITUTE(F131,LEFT(F131,SEARCH(",",F131)),""),SEARCH(",",SUBSTITUTE(F131,LEFT(F131,SEARCH(",",F131)),""))),""),SEARCH(",",SUBSTITUTE(SUBSTITUTE(F131,LEFT(F131,SEARCH(",",F131)),""),LEFT(SUBSTITUTE(F131,LEFT(F131,SEARCH(",",F131)),""),SEARCH(",",SUBSTITUTE(F131,LEFT(F131,SEARCH(",",F131)),""))),""))),SEARCH(")",LEFT(SUBSTITUTE(SUBSTITUTE(F131,LEFT(F131,SEARCH(",",F131)),""),LEFT(SUBSTITUTE(F131,LEFT(F131,SEARCH(",",F131)),""),SEARCH(",",SUBSTITUTE(F131,LEFT(F131,SEARCH(",",F131)),""))),""),SEARCH(",",SUBSTITUTE(SUBSTITUTE(F131,LEFT(F131,SEARCH(",",F131)),""),LEFT(SUBSTITUTE(F131,LEFT(F131,SEARCH(",",F131)),""),SEARCH(",",SUBSTITUTE(F131,LEFT(F131,SEARCH(",",F131)),""))),""))))),LEFT(LEFT(LEFT(SUBSTITUTE(SUBSTITUTE(F131,LEFT(F131,SEARCH(",",F131)),""),LEFT(SUBSTITUTE(F131,LEFT(F131,SEARCH(",",F131)),""),SEARCH(",",SUBSTITUTE(F131,LEFT(F131,SEARCH(",",F131)),""))),""),SEARCH(",",SUBSTITUTE(SUBSTITUTE(F131,LEFT(F131,SEARCH(",",F131)),""),LEFT(SUBSTITUTE(F131,LEFT(F131,SEARCH(",",F131)),""),SEARCH(",",SUBSTITUTE(F131,LEFT(F131,SEARCH(",",F131)),""))),""))),SEARCH(")",LEFT(SUBSTITUTE(SUBSTITUTE(F131,LEFT(F131,SEARCH(",",F131)),""),LEFT(SUBSTITUTE(F131,LEFT(F131,SEARCH(",",F131)),""),SEARCH(",",SUBSTITUTE(F131,LEFT(F131,SEARCH(",",F131)),""))),""),SEARCH(",",SUBSTITUTE(SUBSTITUTE(F131,LEFT(F131,SEARCH(",",F131)),""),LEFT(SUBSTITUTE(F131,LEFT(F131,SEARCH(",",F131)),""),SEARCH(",",SUBSTITUTE(F131,LEFT(F131,SEARCH(",",F131)),""))),""))))),SEARCH("'",LEFT(LEFT(SUBSTITUTE(SUBSTITUTE(F131,LEFT(F131,SEARCH(",",F131)),""),LEFT(SUBSTITUTE(F131,LEFT(F131,SEARCH(",",F131)),""),SEARCH(",",SUBSTITUTE(F131,LEFT(F131,SEARCH(",",F131)),""))),""),SEARCH(",",SUBSTITUTE(SUBSTITUTE(F131,LEFT(F131,SEARCH(",",F131)),""),LEFT(SUBSTITUTE(F131,LEFT(F131,SEARCH(",",F131)),""),SEARCH(",",SUBSTITUTE(F131,LEFT(F131,SEARCH(",",F131)),""))),""))),SEARCH(")",LEFT(SUBSTITUTE(SUBSTITUTE(F131,LEFT(F131,SEARCH(",",F131)),""),LEFT(SUBSTITUTE(F131,LEFT(F131,SEARCH(",",F131)),""),SEARCH(",",SUBSTITUTE(F131,LEFT(F131,SEARCH(",",F131)),""))),""),SEARCH(",",SUBSTITUTE(SUBSTITUTE(F131,LEFT(F131,SEARCH(",",F131)),""),LEFT(SUBSTITUTE(F131,LEFT(F131,SEARCH(",",F131)),""),SEARCH(",",SUBSTITUTE(F131,LEFT(F131,SEARCH(",",F131)),""))),""))))))),""),")",""),VLOOKUP(K131,Breachs!B:D,3,FALSE)),IF(ISNUMBER(FIND(")",K131)),"20"&amp;SUBSTITUTE(SUBSTITUTE(LEFT(SUBSTITUTE(SUBSTITUTE(F131,LEFT(F131,SEARCH(",",F131)),""),LEFT(SUBSTITUTE(F131,LEFT(F131,SEARCH(",",F131)),""),SEARCH(",",SUBSTITUTE(F131,LEFT(F131,SEARCH(",",F131)),""))),""),SEARCH(")",SUBSTITUTE(SUBSTITUTE(F131,LEFT(F131,SEARCH(",",F131)),""),LEFT(SUBSTITUTE(F131,LEFT(F131,SEARCH(",",F131)),""),SEARCH(",",SUBSTITUTE(F131,LEFT(F131,SEARCH(",",F131)),""))),""))),LEFT(LEFT(SUBSTITUTE(SUBSTITUTE(F131,LEFT(F131,SEARCH(",",F131)),""),LEFT(SUBSTITUTE(F131,LEFT(F131,SEARCH(",",F131)),""),SEARCH(",",SUBSTITUTE(F131,LEFT(F131,SEARCH(",",F131)),""))),""),SEARCH(")",SUBSTITUTE(SUBSTITUTE(F131,LEFT(F131,SEARCH(",",F131)),""),LEFT(SUBSTITUTE(F131,LEFT(F131,SEARCH(",",F131)),""),SEARCH(",",SUBSTITUTE(F131,LEFT(F131,SEARCH(",",F131)),""))),""))),SEARCH("'",LEFT(SUBSTITUTE(SUBSTITUTE(F131,LEFT(F131,SEARCH(",",F131)),""),LEFT(SUBSTITUTE(F131,LEFT(F131,SEARCH(",",F131)),""),SEARCH(",",SUBSTITUTE(F131,LEFT(F131,SEARCH(",",F131)),""))),""),SEARCH(")",SUBSTITUTE(SUBSTITUTE(F131,LEFT(F131,SEARCH(",",F131)),""),LEFT(SUBSTITUTE(F131,LEFT(F131,SEARCH(",",F131)),""),SEARCH(",",SUBSTITUTE(F131,LEFT(F131,SEARCH(",",F131)),""))),""))))),""),")",""),VLOOKUP(K131,Breachs!B:D,3,FALSE))))</f>
        <v/>
      </c>
      <c r="Q131" s="108" t="str">
        <f>IF(G131&lt;4,"",IF(G131&gt;4,IF(ISNUMBER(FIND(")",L131)),"20"&amp;SUBSTITUTE(SUBSTITUTE(LEFT(SUBSTITUTE(SUBSTITUTE(SUBSTITUTE(L131,LEFT(L131,SEARCH(",",L131)),""),LEFT(SUBSTITUTE(L131,LEFT(L131,SEARCH(",",L131)),""),SEARCH(",",SUBSTITUTE(L131,LEFT(L131,SEARCH(",",L131)),""))),""),LEFT(SUBSTITUTE(SUBSTITUTE(L131,LEFT(L131,SEARCH(",",L131)),""),LEFT(SUBSTITUTE(L131,LEFT(L131,SEARCH(",",L131)),""),SEARCH(",",SUBSTITUTE(L131,LEFT(L131,SEARCH(",",L131)),""))),""),SEARCH(",",SUBSTITUTE(SUBSTITUTE(L131,LEFT(L131,SEARCH(",",L131)),""),LEFT(SUBSTITUTE(L131,LEFT(L131,SEARCH(",",L131)),""),SEARCH(",",SUBSTITUTE(L131,LEFT(L131,SEARCH(",",L131)),""))),""))),""),SEARCH(")",SUBSTITUTE(SUBSTITUTE(SUBSTITUTE(L131,LEFT(L131,SEARCH(",",L131)),""),LEFT(SUBSTITUTE(L131,LEFT(L131,SEARCH(",",L131)),""),SEARCH(",",SUBSTITUTE(L131,LEFT(L131,SEARCH(",",L131)),""))),""),LEFT(SUBSTITUTE(SUBSTITUTE(L131,LEFT(L131,SEARCH(",",L131)),""),LEFT(SUBSTITUTE(L131,LEFT(L131,SEARCH(",",L131)),""),SEARCH(",",SUBSTITUTE(L131,LEFT(L131,SEARCH(",",L131)),""))),""),SEARCH(",",SUBSTITUTE(SUBSTITUTE(L131,LEFT(L131,SEARCH(",",L131)),""),LEFT(SUBSTITUTE(L131,LEFT(L131,SEARCH(",",L131)),""),SEARCH(",",SUBSTITUTE(L131,LEFT(L131,SEARCH(",",L131)),""))),""))),""))),LEFT(LEFT(SUBSTITUTE(SUBSTITUTE(SUBSTITUTE(L131,LEFT(L131,SEARCH(",",L131)),""),LEFT(SUBSTITUTE(L131,LEFT(L131,SEARCH(",",L131)),""),SEARCH(",",SUBSTITUTE(L131,LEFT(L131,SEARCH(",",L131)),""))),""),LEFT(SUBSTITUTE(SUBSTITUTE(L131,LEFT(L131,SEARCH(",",L131)),""),LEFT(SUBSTITUTE(L131,LEFT(L131,SEARCH(",",L131)),""),SEARCH(",",SUBSTITUTE(L131,LEFT(L131,SEARCH(",",L131)),""))),""),SEARCH(",",SUBSTITUTE(SUBSTITUTE(L131,LEFT(L131,SEARCH(",",L131)),""),LEFT(SUBSTITUTE(L131,LEFT(L131,SEARCH(",",L131)),""),SEARCH(",",SUBSTITUTE(L131,LEFT(L131,SEARCH(",",L131)),""))),""))),""),SEARCH(")",SUBSTITUTE(SUBSTITUTE(SUBSTITUTE(L131,LEFT(L131,SEARCH(",",L131)),""),LEFT(SUBSTITUTE(L131,LEFT(L131,SEARCH(",",L131)),""),SEARCH(",",SUBSTITUTE(L131,LEFT(L131,SEARCH(",",L131)),""))),""),LEFT(SUBSTITUTE(SUBSTITUTE(L131,LEFT(L131,SEARCH(",",L131)),""),LEFT(SUBSTITUTE(L131,LEFT(L131,SEARCH(",",L131)),""),SEARCH(",",SUBSTITUTE(L131,LEFT(L131,SEARCH(",",L131)),""))),""),SEARCH(",",SUBSTITUTE(SUBSTITUTE(L131,LEFT(L131,SEARCH(",",L131)),""),LEFT(SUBSTITUTE(L131,LEFT(L131,SEARCH(",",L131)),""),SEARCH(",",SUBSTITUTE(L131,LEFT(L131,SEARCH(",",L131)),""))),""))),""))),SEARCH("'",LEFT(SUBSTITUTE(SUBSTITUTE(SUBSTITUTE(L131,LEFT(L131,SEARCH(",",L131)),""),LEFT(SUBSTITUTE(L131,LEFT(L131,SEARCH(",",L131)),""),SEARCH(",",SUBSTITUTE(L131,LEFT(L131,SEARCH(",",L131)),""))),""),LEFT(SUBSTITUTE(SUBSTITUTE(L131,LEFT(L131,SEARCH(",",L131)),""),LEFT(SUBSTITUTE(L131,LEFT(L131,SEARCH(",",L131)),""),SEARCH(",",SUBSTITUTE(L131,LEFT(L131,SEARCH(",",L131)),""))),""),SEARCH(",",SUBSTITUTE(SUBSTITUTE(L131,LEFT(L131,SEARCH(",",L131)),""),LEFT(SUBSTITUTE(L131,LEFT(L131,SEARCH(",",L131)),""),SEARCH(",",SUBSTITUTE(L131,LEFT(L131,SEARCH(",",L131)),""))),""))),""),SEARCH(")",SUBSTITUTE(SUBSTITUTE(SUBSTITUTE(L131,LEFT(L131,SEARCH(",",L131)),""),LEFT(SUBSTITUTE(L131,LEFT(L131,SEARCH(",",L131)),""),SEARCH(",",SUBSTITUTE(L131,LEFT(L131,SEARCH(",",L131)),""))),""),LEFT(SUBSTITUTE(SUBSTITUTE(L131,LEFT(L131,SEARCH(",",L131)),""),LEFT(SUBSTITUTE(L131,LEFT(L131,SEARCH(",",L131)),""),SEARCH(",",SUBSTITUTE(L131,LEFT(L131,SEARCH(",",L131)),""))),""),SEARCH(",",SUBSTITUTE(SUBSTITUTE(L131,LEFT(L131,SEARCH(",",L131)),""),LEFT(SUBSTITUTE(L131,LEFT(L131,SEARCH(",",L131)),""),SEARCH(",",SUBSTITUTE(L131,LEFT(L131,SEARCH(",",L131)),""))),""))),""))))),""),")",""),VLOOKUP(L131,Breachs!B:D,3,FALSE)),IF(ISNUMBER(FIND(")",L131)),"20"&amp;SUBSTITUTE(SUBSTITUTE(LEFT(SUBSTITUTE(SUBSTITUTE(SUBSTITUTE(L131,LEFT(L131,SEARCH(",",L131)),""),LEFT(SUBSTITUTE(L131,LEFT(L131,SEARCH(",",L131)),""),SEARCH(",",SUBSTITUTE(L131,LEFT(L131,SEARCH(",",L131)),""))),""),LEFT(SUBSTITUTE(SUBSTITUTE(L131,LEFT(L131,SEARCH(",",L131)),""),LEFT(SUBSTITUTE(L131,LEFT(L131,SEARCH(",",L131)),""),SEARCH(",",SUBSTITUTE(L131,LEFT(L131,SEARCH(",",L131)),""))),""),SEARCH(",",SUBSTITUTE(SUBSTITUTE(L131,LEFT(L131,SEARCH(",",L131)),""),LEFT(SUBSTITUTE(L131,LEFT(L131,SEARCH(",",L131)),""),SEARCH(",",SUBSTITUTE(L131,LEFT(L131,SEARCH(",",L131)),""))),""))),""),SEARCH(")",SUBSTITUTE(SUBSTITUTE(SUBSTITUTE(L131,LEFT(L131,SEARCH(",",L131)),""),LEFT(SUBSTITUTE(L131,LEFT(L131,SEARCH(",",L131)),""),SEARCH(",",SUBSTITUTE(L131,LEFT(L131,SEARCH(",",L131)),""))),""),LEFT(SUBSTITUTE(SUBSTITUTE(L131,LEFT(L131,SEARCH(",",L131)),""),LEFT(SUBSTITUTE(L131,LEFT(L131,SEARCH(",",L131)),""),SEARCH(",",SUBSTITUTE(L131,LEFT(L131,SEARCH(",",L131)),""))),""),SEARCH(",",SUBSTITUTE(SUBSTITUTE(L131,LEFT(L131,SEARCH(",",L131)),""),LEFT(SUBSTITUTE(L131,LEFT(L131,SEARCH(",",L131)),""),SEARCH(",",SUBSTITUTE(L131,LEFT(L131,SEARCH(",",L131)),""))),""))),""))),LEFT(LEFT(SUBSTITUTE(SUBSTITUTE(SUBSTITUTE(L131,LEFT(L131,SEARCH(",",L131)),""),LEFT(SUBSTITUTE(L131,LEFT(L131,SEARCH(",",L131)),""),SEARCH(",",SUBSTITUTE(L131,LEFT(L131,SEARCH(",",L131)),""))),""),LEFT(SUBSTITUTE(SUBSTITUTE(L131,LEFT(L131,SEARCH(",",L131)),""),LEFT(SUBSTITUTE(L131,LEFT(L131,SEARCH(",",L131)),""),SEARCH(",",SUBSTITUTE(L131,LEFT(L131,SEARCH(",",L131)),""))),""),SEARCH(",",SUBSTITUTE(SUBSTITUTE(L131,LEFT(L131,SEARCH(",",L131)),""),LEFT(SUBSTITUTE(L131,LEFT(L131,SEARCH(",",L131)),""),SEARCH(",",SUBSTITUTE(L131,LEFT(L131,SEARCH(",",L131)),""))),""))),""),SEARCH(")",SUBSTITUTE(SUBSTITUTE(SUBSTITUTE(L131,LEFT(L131,SEARCH(",",L131)),""),LEFT(SUBSTITUTE(L131,LEFT(L131,SEARCH(",",L131)),""),SEARCH(",",SUBSTITUTE(L131,LEFT(L131,SEARCH(",",L131)),""))),""),LEFT(SUBSTITUTE(SUBSTITUTE(L131,LEFT(L131,SEARCH(",",L131)),""),LEFT(SUBSTITUTE(L131,LEFT(L131,SEARCH(",",L131)),""),SEARCH(",",SUBSTITUTE(L131,LEFT(L131,SEARCH(",",L131)),""))),""),SEARCH(",",SUBSTITUTE(SUBSTITUTE(L131,LEFT(L131,SEARCH(",",L131)),""),LEFT(SUBSTITUTE(L131,LEFT(L131,SEARCH(",",L131)),""),SEARCH(",",SUBSTITUTE(L131,LEFT(L131,SEARCH(",",L131)),""))),""))),""))),SEARCH("'",LEFT(SUBSTITUTE(SUBSTITUTE(SUBSTITUTE(L131,LEFT(L131,SEARCH(",",L131)),""),LEFT(SUBSTITUTE(L131,LEFT(L131,SEARCH(",",L131)),""),SEARCH(",",SUBSTITUTE(L131,LEFT(L131,SEARCH(",",L131)),""))),""),LEFT(SUBSTITUTE(SUBSTITUTE(L131,LEFT(L131,SEARCH(",",L131)),""),LEFT(SUBSTITUTE(L131,LEFT(L131,SEARCH(",",L131)),""),SEARCH(",",SUBSTITUTE(L131,LEFT(L131,SEARCH(",",L131)),""))),""),SEARCH(",",SUBSTITUTE(SUBSTITUTE(L131,LEFT(L131,SEARCH(",",L131)),""),LEFT(SUBSTITUTE(L131,LEFT(L131,SEARCH(",",L131)),""),SEARCH(",",SUBSTITUTE(L131,LEFT(L131,SEARCH(",",L131)),""))),""))),""),SEARCH(")",SUBSTITUTE(SUBSTITUTE(SUBSTITUTE(L131,LEFT(L131,SEARCH(",",L131)),""),LEFT(SUBSTITUTE(L131,LEFT(L131,SEARCH(",",L131)),""),SEARCH(",",SUBSTITUTE(L131,LEFT(L131,SEARCH(",",L131)),""))),""),LEFT(SUBSTITUTE(SUBSTITUTE(L131,LEFT(L131,SEARCH(",",L131)),""),LEFT(SUBSTITUTE(L131,LEFT(L131,SEARCH(",",L131)),""),SEARCH(",",SUBSTITUTE(L131,LEFT(L131,SEARCH(",",L131)),""))),""),SEARCH(",",SUBSTITUTE(SUBSTITUTE(L131,LEFT(L131,SEARCH(",",L131)),""),LEFT(SUBSTITUTE(L131,LEFT(L131,SEARCH(",",L131)),""),SEARCH(",",SUBSTITUTE(L131,LEFT(L131,SEARCH(",",L131)),""))),""))),""))))),""),")",""),VLOOKUP(L131,Breachs!B:D,3,FALSE))))</f>
        <v/>
      </c>
      <c r="R131" s="108" t="str">
        <f>IF(G131=5,IF(ISNUMBER(FIND(")",M131)),"20"&amp;SUBSTITUTE(SUBSTITUTE(LEFT(SUBSTITUTE(SUBSTITUTE(SUBSTITUTE(S131,LEFT(S131,SEARCH(",",S131)),""),LEFT(SUBSTITUTE(S131,LEFT(S131,SEARCH(",",S131)),""),SEARCH(",",SUBSTITUTE(S131,LEFT(S131,SEARCH(",",S131)),""))),""),LEFT(SUBSTITUTE(SUBSTITUTE(S131,LEFT(S131,SEARCH(",",S131)),""),LEFT(SUBSTITUTE(S131,LEFT(S131,SEARCH(",",S131)),""),SEARCH(",",SUBSTITUTE(S131,LEFT(S131,SEARCH(",",S131)),""))),""),SEARCH(",",SUBSTITUTE(SUBSTITUTE(S131,LEFT(S131,SEARCH(",",S131)),""),LEFT(SUBSTITUTE(S131,LEFT(S131,SEARCH(",",S131)),""),SEARCH(",",SUBSTITUTE(S131,LEFT(S131,SEARCH(",",S131)),""))),""))),""),SEARCH(")",SUBSTITUTE(SUBSTITUTE(SUBSTITUTE(S131,LEFT(S131,SEARCH(",",S131)),""),LEFT(SUBSTITUTE(S131,LEFT(S131,SEARCH(",",S131)),""),SEARCH(",",SUBSTITUTE(S131,LEFT(S131,SEARCH(",",S131)),""))),""),LEFT(SUBSTITUTE(SUBSTITUTE(S131,LEFT(S131,SEARCH(",",S131)),""),LEFT(SUBSTITUTE(S131,LEFT(S131,SEARCH(",",S131)),""),SEARCH(",",SUBSTITUTE(S131,LEFT(S131,SEARCH(",",S131)),""))),""),SEARCH(",",SUBSTITUTE(SUBSTITUTE(S131,LEFT(S131,SEARCH(",",S131)),""),LEFT(SUBSTITUTE(S131,LEFT(S131,SEARCH(",",S131)),""),SEARCH(",",SUBSTITUTE(S131,LEFT(S131,SEARCH(",",S131)),""))),""))),""))),LEFT(LEFT(SUBSTITUTE(SUBSTITUTE(SUBSTITUTE(S131,LEFT(S131,SEARCH(",",S131)),""),LEFT(SUBSTITUTE(S131,LEFT(S131,SEARCH(",",S131)),""),SEARCH(",",SUBSTITUTE(S131,LEFT(S131,SEARCH(",",S131)),""))),""),LEFT(SUBSTITUTE(SUBSTITUTE(S131,LEFT(S131,SEARCH(",",S131)),""),LEFT(SUBSTITUTE(S131,LEFT(S131,SEARCH(",",S131)),""),SEARCH(",",SUBSTITUTE(S131,LEFT(S131,SEARCH(",",S131)),""))),""),SEARCH(",",SUBSTITUTE(SUBSTITUTE(S131,LEFT(S131,SEARCH(",",S131)),""),LEFT(SUBSTITUTE(S131,LEFT(S131,SEARCH(",",S131)),""),SEARCH(",",SUBSTITUTE(S131,LEFT(S131,SEARCH(",",S131)),""))),""))),""),SEARCH(")",SUBSTITUTE(SUBSTITUTE(SUBSTITUTE(S131,LEFT(S131,SEARCH(",",S131)),""),LEFT(SUBSTITUTE(S131,LEFT(S131,SEARCH(",",S131)),""),SEARCH(",",SUBSTITUTE(S131,LEFT(S131,SEARCH(",",S131)),""))),""),LEFT(SUBSTITUTE(SUBSTITUTE(S131,LEFT(S131,SEARCH(",",S131)),""),LEFT(SUBSTITUTE(S131,LEFT(S131,SEARCH(",",S131)),""),SEARCH(",",SUBSTITUTE(S131,LEFT(S131,SEARCH(",",S131)),""))),""),SEARCH(",",SUBSTITUTE(SUBSTITUTE(S131,LEFT(S131,SEARCH(",",S131)),""),LEFT(SUBSTITUTE(S131,LEFT(S131,SEARCH(",",S131)),""),SEARCH(",",SUBSTITUTE(S131,LEFT(S131,SEARCH(",",S131)),""))),""))),""))),SEARCH("'",LEFT(SUBSTITUTE(SUBSTITUTE(SUBSTITUTE(S131,LEFT(S131,SEARCH(",",S131)),""),LEFT(SUBSTITUTE(S131,LEFT(S131,SEARCH(",",S131)),""),SEARCH(",",SUBSTITUTE(S131,LEFT(S131,SEARCH(",",S131)),""))),""),LEFT(SUBSTITUTE(SUBSTITUTE(S131,LEFT(S131,SEARCH(",",S131)),""),LEFT(SUBSTITUTE(S131,LEFT(S131,SEARCH(",",S131)),""),SEARCH(",",SUBSTITUTE(S131,LEFT(S131,SEARCH(",",S131)),""))),""),SEARCH(",",SUBSTITUTE(SUBSTITUTE(S131,LEFT(S131,SEARCH(",",S131)),""),LEFT(SUBSTITUTE(S131,LEFT(S131,SEARCH(",",S131)),""),SEARCH(",",SUBSTITUTE(S131,LEFT(S131,SEARCH(",",S131)),""))),""))),""),SEARCH(")",SUBSTITUTE(SUBSTITUTE(SUBSTITUTE(S131,LEFT(S131,SEARCH(",",S131)),""),LEFT(SUBSTITUTE(S131,LEFT(S131,SEARCH(",",S131)),""),SEARCH(",",SUBSTITUTE(S131,LEFT(S131,SEARCH(",",S131)),""))),""),LEFT(SUBSTITUTE(SUBSTITUTE(S131,LEFT(S131,SEARCH(",",S131)),""),LEFT(SUBSTITUTE(S131,LEFT(S131,SEARCH(",",S131)),""),SEARCH(",",SUBSTITUTE(S131,LEFT(S131,SEARCH(",",S131)),""))),""),SEARCH(",",SUBSTITUTE(SUBSTITUTE(S131,LEFT(S131,SEARCH(",",S131)),""),LEFT(SUBSTITUTE(S131,LEFT(S131,SEARCH(",",S131)),""),SEARCH(",",SUBSTITUTE(S131,LEFT(S131,SEARCH(",",S131)),""))),""))),""))))),""),")",""),VLOOKUP(M131,Breachs!B:D,3,FALSE)),"")</f>
        <v/>
      </c>
      <c r="S131" s="108" t="e">
        <f t="shared" si="40"/>
        <v>#VALUE!</v>
      </c>
      <c r="T131" s="108" t="str">
        <f>IF(F131="","",IF(ISNUMBER(FIND("'",I131)),VLOOKUP(SUBSTITUTE(RIGHT(LEFT(I131,SEARCH("'",I131)),5)," '",""),Breachs!P:Q,2,FALSE),VLOOKUP(I131,Breachs!B:D,2,FALSE)))</f>
        <v>Maio</v>
      </c>
      <c r="U131" s="108" t="str">
        <f>IF(G131&lt;2,"",IF(ISNUMBER(FIND("'",J131)),VLOOKUP(SUBSTITUTE(RIGHT(LEFT(J131,SEARCH("'",J131)),5)," '",""),Breachs!P:Q,2,FALSE),VLOOKUP(J131,Breachs!B:D,2,FALSE)))</f>
        <v/>
      </c>
      <c r="V131" s="107" t="str">
        <f>IF(G131&lt;3,"",IF(ISNUMBER(FIND("'",K131)),VLOOKUP(SUBSTITUTE(RIGHT(LEFT(K131,SEARCH("'",K131)),5)," '",""),Breachs!P:Q,2,FALSE),VLOOKUP(K131,Breachs!B:D,2,FALSE)))</f>
        <v/>
      </c>
      <c r="W131" s="107" t="str">
        <f>IF(G131&lt;4,"",IF(ISNUMBER(FIND("'",L131)),VLOOKUP(SUBSTITUTE(RIGHT(LEFT(L131,SEARCH("'",L131)),5)," '",""),Breachs!P:Q,2,FALSE),VLOOKUP(L131,Breachs!B:D,2,FALSE)))</f>
        <v/>
      </c>
      <c r="X131" s="107" t="str">
        <f>IF(G131&lt;5,"",IF(ISNUMBER(FIND("'",M131)),VLOOKUP(SUBSTITUTE(RIGHT(LEFT(M131,SEARCH("'",M131)),5)," '",""),Breachs!P:Q,2,FALSE),VLOOKUP(M131,Breachs!B:D,2,FALSE)))</f>
        <v/>
      </c>
      <c r="Y131" s="34" t="str">
        <f>IFERROR(VLOOKUP(B131,BGU!A:B,2),"")</f>
        <v>MARCELO EDVINO FENNER</v>
      </c>
      <c r="Z131" s="34" t="str">
        <f>TEXT(IFERROR(VLOOKUP(B131,BGU!A:C,3),""),"0000-000-000-0000")</f>
        <v>0290-000-000-0000</v>
      </c>
      <c r="AA131" s="34" t="str">
        <f t="shared" si="41"/>
        <v>0290</v>
      </c>
      <c r="AB131" s="34" t="str">
        <f>IFERROR(VLOOKUP(B131,BGU!A:F,6),"")</f>
        <v>00000</v>
      </c>
      <c r="AC131" s="34" t="str">
        <f>IFERROR(VLOOKUP(B131,BGU!A:G,7),"")</f>
        <v>SEM FUNCAO</v>
      </c>
      <c r="AD131" s="34" t="str">
        <f t="shared" si="42"/>
        <v>000</v>
      </c>
    </row>
    <row r="132" spans="1:30" ht="15" customHeight="1" x14ac:dyDescent="0.25">
      <c r="A132" s="33" t="s">
        <v>333</v>
      </c>
      <c r="B132" s="34" t="s">
        <v>226</v>
      </c>
      <c r="C132" s="33" t="s">
        <v>41</v>
      </c>
      <c r="D132" s="34"/>
      <c r="E132" s="34" t="s">
        <v>322</v>
      </c>
      <c r="F132" s="33" t="s">
        <v>3</v>
      </c>
      <c r="G132" s="31">
        <f t="shared" si="36"/>
        <v>1</v>
      </c>
      <c r="H132" s="31" t="b">
        <f t="shared" si="43"/>
        <v>0</v>
      </c>
      <c r="I132" s="105" t="str">
        <f t="shared" si="44"/>
        <v>LinkedIn</v>
      </c>
      <c r="J132" s="105" t="str">
        <f t="shared" si="45"/>
        <v/>
      </c>
      <c r="K132" s="106" t="str">
        <f t="shared" si="37"/>
        <v/>
      </c>
      <c r="L132" s="106" t="str">
        <f t="shared" si="38"/>
        <v/>
      </c>
      <c r="M132" s="105" t="str">
        <f t="shared" si="39"/>
        <v/>
      </c>
      <c r="N132" s="107">
        <f>IF(F132="","",IF(ISNUMBER(FIND(")",I132)),"20"&amp;SUBSTITUTE(RIGHT(SUBSTITUTE(LEFT(F132,SEARCH(")",F132)),LEFT(LEFT(F132,SEARCH(")",F132)),SEARCH("(",LEFT(F132,SEARCH(")",F132)))),""),3),")",""),VLOOKUP(I132,Breachs!B:D,3,FALSE)))</f>
        <v>2016</v>
      </c>
      <c r="O132" s="108" t="str">
        <f>IF(G132&lt;2,"",IF(G132&gt;2,IF(ISNUMBER(FIND(")",J132)),"20"&amp;SUBSTITUTE(SUBSTITUTE(LEFT(LEFT(SUBSTITUTE(F132,LEFT(F132,SEARCH(",",F132)),""),SEARCH(",",SUBSTITUTE(F132,LEFT(F132,SEARCH(",",F132)),""))),SEARCH(")",LEFT(SUBSTITUTE(F132,LEFT(F132,SEARCH(",",F132)),""),SEARCH(",",SUBSTITUTE(F132,LEFT(F132,SEARCH(",",F132)),""))))),LEFT(LEFT(LEFT(SUBSTITUTE(F132,LEFT(F132,SEARCH(",",F132)),""),SEARCH(",",SUBSTITUTE(F132,LEFT(F132,SEARCH(",",F132)),""))),SEARCH(")",LEFT(SUBSTITUTE(F132,LEFT(F132,SEARCH(",",F132)),""),SEARCH(",",SUBSTITUTE(F132,LEFT(F132,SEARCH(",",F132)),""))))),SEARCH("'",LEFT(LEFT(SUBSTITUTE(F132,LEFT(F132,SEARCH(",",F132)),""),SEARCH(",",SUBSTITUTE(F132,LEFT(F132,SEARCH(",",F132)),""))),SEARCH(")",LEFT(SUBSTITUTE(F132,LEFT(F132,SEARCH(",",F132)),""),SEARCH(",",SUBSTITUTE(F132,LEFT(F132,SEARCH(",",F132)),""))))))),""),")",""),VLOOKUP(J132,Breachs!B:D,3,FALSE)),IF(ISNUMBER(FIND(")",J132)),"20"&amp;SUBSTITUTE(LEFT(SUBSTITUTE(SUBSTITUTE(F132,LEFT(F132,SEARCH(",",F132)),""),LEFT(SUBSTITUTE(F132,LEFT(F132,SEARCH(",",F132)),""),SEARCH("'",SUBSTITUTE(F132,LEFT(F132,SEARCH(",",F132)),""))),""),SEARCH(")",SUBSTITUTE(SUBSTITUTE(F132,LEFT(F132,SEARCH(",",F132)),""),LEFT(SUBSTITUTE(F132,LEFT(F132,SEARCH(",",F132)),""),SEARCH("'",SUBSTITUTE(F132,LEFT(F132,SEARCH(",",F132)),""))),""))),")",""),VLOOKUP(J132,Breachs!B:D,3,FALSE))))</f>
        <v/>
      </c>
      <c r="P132" s="108" t="str">
        <f>IF(G132&lt;3,"",IF(G132&gt;3,IF(ISNUMBER(FIND(")",K132)),"20"&amp;SUBSTITUTE(SUBSTITUTE(LEFT(LEFT(SUBSTITUTE(SUBSTITUTE(F132,LEFT(F132,SEARCH(",",F132)),""),LEFT(SUBSTITUTE(F132,LEFT(F132,SEARCH(",",F132)),""),SEARCH(",",SUBSTITUTE(F132,LEFT(F132,SEARCH(",",F132)),""))),""),SEARCH(",",SUBSTITUTE(SUBSTITUTE(F132,LEFT(F132,SEARCH(",",F132)),""),LEFT(SUBSTITUTE(F132,LEFT(F132,SEARCH(",",F132)),""),SEARCH(",",SUBSTITUTE(F132,LEFT(F132,SEARCH(",",F132)),""))),""))),SEARCH(")",LEFT(SUBSTITUTE(SUBSTITUTE(F132,LEFT(F132,SEARCH(",",F132)),""),LEFT(SUBSTITUTE(F132,LEFT(F132,SEARCH(",",F132)),""),SEARCH(",",SUBSTITUTE(F132,LEFT(F132,SEARCH(",",F132)),""))),""),SEARCH(",",SUBSTITUTE(SUBSTITUTE(F132,LEFT(F132,SEARCH(",",F132)),""),LEFT(SUBSTITUTE(F132,LEFT(F132,SEARCH(",",F132)),""),SEARCH(",",SUBSTITUTE(F132,LEFT(F132,SEARCH(",",F132)),""))),""))))),LEFT(LEFT(LEFT(SUBSTITUTE(SUBSTITUTE(F132,LEFT(F132,SEARCH(",",F132)),""),LEFT(SUBSTITUTE(F132,LEFT(F132,SEARCH(",",F132)),""),SEARCH(",",SUBSTITUTE(F132,LEFT(F132,SEARCH(",",F132)),""))),""),SEARCH(",",SUBSTITUTE(SUBSTITUTE(F132,LEFT(F132,SEARCH(",",F132)),""),LEFT(SUBSTITUTE(F132,LEFT(F132,SEARCH(",",F132)),""),SEARCH(",",SUBSTITUTE(F132,LEFT(F132,SEARCH(",",F132)),""))),""))),SEARCH(")",LEFT(SUBSTITUTE(SUBSTITUTE(F132,LEFT(F132,SEARCH(",",F132)),""),LEFT(SUBSTITUTE(F132,LEFT(F132,SEARCH(",",F132)),""),SEARCH(",",SUBSTITUTE(F132,LEFT(F132,SEARCH(",",F132)),""))),""),SEARCH(",",SUBSTITUTE(SUBSTITUTE(F132,LEFT(F132,SEARCH(",",F132)),""),LEFT(SUBSTITUTE(F132,LEFT(F132,SEARCH(",",F132)),""),SEARCH(",",SUBSTITUTE(F132,LEFT(F132,SEARCH(",",F132)),""))),""))))),SEARCH("'",LEFT(LEFT(SUBSTITUTE(SUBSTITUTE(F132,LEFT(F132,SEARCH(",",F132)),""),LEFT(SUBSTITUTE(F132,LEFT(F132,SEARCH(",",F132)),""),SEARCH(",",SUBSTITUTE(F132,LEFT(F132,SEARCH(",",F132)),""))),""),SEARCH(",",SUBSTITUTE(SUBSTITUTE(F132,LEFT(F132,SEARCH(",",F132)),""),LEFT(SUBSTITUTE(F132,LEFT(F132,SEARCH(",",F132)),""),SEARCH(",",SUBSTITUTE(F132,LEFT(F132,SEARCH(",",F132)),""))),""))),SEARCH(")",LEFT(SUBSTITUTE(SUBSTITUTE(F132,LEFT(F132,SEARCH(",",F132)),""),LEFT(SUBSTITUTE(F132,LEFT(F132,SEARCH(",",F132)),""),SEARCH(",",SUBSTITUTE(F132,LEFT(F132,SEARCH(",",F132)),""))),""),SEARCH(",",SUBSTITUTE(SUBSTITUTE(F132,LEFT(F132,SEARCH(",",F132)),""),LEFT(SUBSTITUTE(F132,LEFT(F132,SEARCH(",",F132)),""),SEARCH(",",SUBSTITUTE(F132,LEFT(F132,SEARCH(",",F132)),""))),""))))))),""),")",""),VLOOKUP(K132,Breachs!B:D,3,FALSE)),IF(ISNUMBER(FIND(")",K132)),"20"&amp;SUBSTITUTE(SUBSTITUTE(LEFT(SUBSTITUTE(SUBSTITUTE(F132,LEFT(F132,SEARCH(",",F132)),""),LEFT(SUBSTITUTE(F132,LEFT(F132,SEARCH(",",F132)),""),SEARCH(",",SUBSTITUTE(F132,LEFT(F132,SEARCH(",",F132)),""))),""),SEARCH(")",SUBSTITUTE(SUBSTITUTE(F132,LEFT(F132,SEARCH(",",F132)),""),LEFT(SUBSTITUTE(F132,LEFT(F132,SEARCH(",",F132)),""),SEARCH(",",SUBSTITUTE(F132,LEFT(F132,SEARCH(",",F132)),""))),""))),LEFT(LEFT(SUBSTITUTE(SUBSTITUTE(F132,LEFT(F132,SEARCH(",",F132)),""),LEFT(SUBSTITUTE(F132,LEFT(F132,SEARCH(",",F132)),""),SEARCH(",",SUBSTITUTE(F132,LEFT(F132,SEARCH(",",F132)),""))),""),SEARCH(")",SUBSTITUTE(SUBSTITUTE(F132,LEFT(F132,SEARCH(",",F132)),""),LEFT(SUBSTITUTE(F132,LEFT(F132,SEARCH(",",F132)),""),SEARCH(",",SUBSTITUTE(F132,LEFT(F132,SEARCH(",",F132)),""))),""))),SEARCH("'",LEFT(SUBSTITUTE(SUBSTITUTE(F132,LEFT(F132,SEARCH(",",F132)),""),LEFT(SUBSTITUTE(F132,LEFT(F132,SEARCH(",",F132)),""),SEARCH(",",SUBSTITUTE(F132,LEFT(F132,SEARCH(",",F132)),""))),""),SEARCH(")",SUBSTITUTE(SUBSTITUTE(F132,LEFT(F132,SEARCH(",",F132)),""),LEFT(SUBSTITUTE(F132,LEFT(F132,SEARCH(",",F132)),""),SEARCH(",",SUBSTITUTE(F132,LEFT(F132,SEARCH(",",F132)),""))),""))))),""),")",""),VLOOKUP(K132,Breachs!B:D,3,FALSE))))</f>
        <v/>
      </c>
      <c r="Q132" s="108" t="str">
        <f>IF(G132&lt;4,"",IF(G132&gt;4,IF(ISNUMBER(FIND(")",L132)),"20"&amp;SUBSTITUTE(SUBSTITUTE(LEFT(SUBSTITUTE(SUBSTITUTE(SUBSTITUTE(L132,LEFT(L132,SEARCH(",",L132)),""),LEFT(SUBSTITUTE(L132,LEFT(L132,SEARCH(",",L132)),""),SEARCH(",",SUBSTITUTE(L132,LEFT(L132,SEARCH(",",L132)),""))),""),LEFT(SUBSTITUTE(SUBSTITUTE(L132,LEFT(L132,SEARCH(",",L132)),""),LEFT(SUBSTITUTE(L132,LEFT(L132,SEARCH(",",L132)),""),SEARCH(",",SUBSTITUTE(L132,LEFT(L132,SEARCH(",",L132)),""))),""),SEARCH(",",SUBSTITUTE(SUBSTITUTE(L132,LEFT(L132,SEARCH(",",L132)),""),LEFT(SUBSTITUTE(L132,LEFT(L132,SEARCH(",",L132)),""),SEARCH(",",SUBSTITUTE(L132,LEFT(L132,SEARCH(",",L132)),""))),""))),""),SEARCH(")",SUBSTITUTE(SUBSTITUTE(SUBSTITUTE(L132,LEFT(L132,SEARCH(",",L132)),""),LEFT(SUBSTITUTE(L132,LEFT(L132,SEARCH(",",L132)),""),SEARCH(",",SUBSTITUTE(L132,LEFT(L132,SEARCH(",",L132)),""))),""),LEFT(SUBSTITUTE(SUBSTITUTE(L132,LEFT(L132,SEARCH(",",L132)),""),LEFT(SUBSTITUTE(L132,LEFT(L132,SEARCH(",",L132)),""),SEARCH(",",SUBSTITUTE(L132,LEFT(L132,SEARCH(",",L132)),""))),""),SEARCH(",",SUBSTITUTE(SUBSTITUTE(L132,LEFT(L132,SEARCH(",",L132)),""),LEFT(SUBSTITUTE(L132,LEFT(L132,SEARCH(",",L132)),""),SEARCH(",",SUBSTITUTE(L132,LEFT(L132,SEARCH(",",L132)),""))),""))),""))),LEFT(LEFT(SUBSTITUTE(SUBSTITUTE(SUBSTITUTE(L132,LEFT(L132,SEARCH(",",L132)),""),LEFT(SUBSTITUTE(L132,LEFT(L132,SEARCH(",",L132)),""),SEARCH(",",SUBSTITUTE(L132,LEFT(L132,SEARCH(",",L132)),""))),""),LEFT(SUBSTITUTE(SUBSTITUTE(L132,LEFT(L132,SEARCH(",",L132)),""),LEFT(SUBSTITUTE(L132,LEFT(L132,SEARCH(",",L132)),""),SEARCH(",",SUBSTITUTE(L132,LEFT(L132,SEARCH(",",L132)),""))),""),SEARCH(",",SUBSTITUTE(SUBSTITUTE(L132,LEFT(L132,SEARCH(",",L132)),""),LEFT(SUBSTITUTE(L132,LEFT(L132,SEARCH(",",L132)),""),SEARCH(",",SUBSTITUTE(L132,LEFT(L132,SEARCH(",",L132)),""))),""))),""),SEARCH(")",SUBSTITUTE(SUBSTITUTE(SUBSTITUTE(L132,LEFT(L132,SEARCH(",",L132)),""),LEFT(SUBSTITUTE(L132,LEFT(L132,SEARCH(",",L132)),""),SEARCH(",",SUBSTITUTE(L132,LEFT(L132,SEARCH(",",L132)),""))),""),LEFT(SUBSTITUTE(SUBSTITUTE(L132,LEFT(L132,SEARCH(",",L132)),""),LEFT(SUBSTITUTE(L132,LEFT(L132,SEARCH(",",L132)),""),SEARCH(",",SUBSTITUTE(L132,LEFT(L132,SEARCH(",",L132)),""))),""),SEARCH(",",SUBSTITUTE(SUBSTITUTE(L132,LEFT(L132,SEARCH(",",L132)),""),LEFT(SUBSTITUTE(L132,LEFT(L132,SEARCH(",",L132)),""),SEARCH(",",SUBSTITUTE(L132,LEFT(L132,SEARCH(",",L132)),""))),""))),""))),SEARCH("'",LEFT(SUBSTITUTE(SUBSTITUTE(SUBSTITUTE(L132,LEFT(L132,SEARCH(",",L132)),""),LEFT(SUBSTITUTE(L132,LEFT(L132,SEARCH(",",L132)),""),SEARCH(",",SUBSTITUTE(L132,LEFT(L132,SEARCH(",",L132)),""))),""),LEFT(SUBSTITUTE(SUBSTITUTE(L132,LEFT(L132,SEARCH(",",L132)),""),LEFT(SUBSTITUTE(L132,LEFT(L132,SEARCH(",",L132)),""),SEARCH(",",SUBSTITUTE(L132,LEFT(L132,SEARCH(",",L132)),""))),""),SEARCH(",",SUBSTITUTE(SUBSTITUTE(L132,LEFT(L132,SEARCH(",",L132)),""),LEFT(SUBSTITUTE(L132,LEFT(L132,SEARCH(",",L132)),""),SEARCH(",",SUBSTITUTE(L132,LEFT(L132,SEARCH(",",L132)),""))),""))),""),SEARCH(")",SUBSTITUTE(SUBSTITUTE(SUBSTITUTE(L132,LEFT(L132,SEARCH(",",L132)),""),LEFT(SUBSTITUTE(L132,LEFT(L132,SEARCH(",",L132)),""),SEARCH(",",SUBSTITUTE(L132,LEFT(L132,SEARCH(",",L132)),""))),""),LEFT(SUBSTITUTE(SUBSTITUTE(L132,LEFT(L132,SEARCH(",",L132)),""),LEFT(SUBSTITUTE(L132,LEFT(L132,SEARCH(",",L132)),""),SEARCH(",",SUBSTITUTE(L132,LEFT(L132,SEARCH(",",L132)),""))),""),SEARCH(",",SUBSTITUTE(SUBSTITUTE(L132,LEFT(L132,SEARCH(",",L132)),""),LEFT(SUBSTITUTE(L132,LEFT(L132,SEARCH(",",L132)),""),SEARCH(",",SUBSTITUTE(L132,LEFT(L132,SEARCH(",",L132)),""))),""))),""))))),""),")",""),VLOOKUP(L132,Breachs!B:D,3,FALSE)),IF(ISNUMBER(FIND(")",L132)),"20"&amp;SUBSTITUTE(SUBSTITUTE(LEFT(SUBSTITUTE(SUBSTITUTE(SUBSTITUTE(L132,LEFT(L132,SEARCH(",",L132)),""),LEFT(SUBSTITUTE(L132,LEFT(L132,SEARCH(",",L132)),""),SEARCH(",",SUBSTITUTE(L132,LEFT(L132,SEARCH(",",L132)),""))),""),LEFT(SUBSTITUTE(SUBSTITUTE(L132,LEFT(L132,SEARCH(",",L132)),""),LEFT(SUBSTITUTE(L132,LEFT(L132,SEARCH(",",L132)),""),SEARCH(",",SUBSTITUTE(L132,LEFT(L132,SEARCH(",",L132)),""))),""),SEARCH(",",SUBSTITUTE(SUBSTITUTE(L132,LEFT(L132,SEARCH(",",L132)),""),LEFT(SUBSTITUTE(L132,LEFT(L132,SEARCH(",",L132)),""),SEARCH(",",SUBSTITUTE(L132,LEFT(L132,SEARCH(",",L132)),""))),""))),""),SEARCH(")",SUBSTITUTE(SUBSTITUTE(SUBSTITUTE(L132,LEFT(L132,SEARCH(",",L132)),""),LEFT(SUBSTITUTE(L132,LEFT(L132,SEARCH(",",L132)),""),SEARCH(",",SUBSTITUTE(L132,LEFT(L132,SEARCH(",",L132)),""))),""),LEFT(SUBSTITUTE(SUBSTITUTE(L132,LEFT(L132,SEARCH(",",L132)),""),LEFT(SUBSTITUTE(L132,LEFT(L132,SEARCH(",",L132)),""),SEARCH(",",SUBSTITUTE(L132,LEFT(L132,SEARCH(",",L132)),""))),""),SEARCH(",",SUBSTITUTE(SUBSTITUTE(L132,LEFT(L132,SEARCH(",",L132)),""),LEFT(SUBSTITUTE(L132,LEFT(L132,SEARCH(",",L132)),""),SEARCH(",",SUBSTITUTE(L132,LEFT(L132,SEARCH(",",L132)),""))),""))),""))),LEFT(LEFT(SUBSTITUTE(SUBSTITUTE(SUBSTITUTE(L132,LEFT(L132,SEARCH(",",L132)),""),LEFT(SUBSTITUTE(L132,LEFT(L132,SEARCH(",",L132)),""),SEARCH(",",SUBSTITUTE(L132,LEFT(L132,SEARCH(",",L132)),""))),""),LEFT(SUBSTITUTE(SUBSTITUTE(L132,LEFT(L132,SEARCH(",",L132)),""),LEFT(SUBSTITUTE(L132,LEFT(L132,SEARCH(",",L132)),""),SEARCH(",",SUBSTITUTE(L132,LEFT(L132,SEARCH(",",L132)),""))),""),SEARCH(",",SUBSTITUTE(SUBSTITUTE(L132,LEFT(L132,SEARCH(",",L132)),""),LEFT(SUBSTITUTE(L132,LEFT(L132,SEARCH(",",L132)),""),SEARCH(",",SUBSTITUTE(L132,LEFT(L132,SEARCH(",",L132)),""))),""))),""),SEARCH(")",SUBSTITUTE(SUBSTITUTE(SUBSTITUTE(L132,LEFT(L132,SEARCH(",",L132)),""),LEFT(SUBSTITUTE(L132,LEFT(L132,SEARCH(",",L132)),""),SEARCH(",",SUBSTITUTE(L132,LEFT(L132,SEARCH(",",L132)),""))),""),LEFT(SUBSTITUTE(SUBSTITUTE(L132,LEFT(L132,SEARCH(",",L132)),""),LEFT(SUBSTITUTE(L132,LEFT(L132,SEARCH(",",L132)),""),SEARCH(",",SUBSTITUTE(L132,LEFT(L132,SEARCH(",",L132)),""))),""),SEARCH(",",SUBSTITUTE(SUBSTITUTE(L132,LEFT(L132,SEARCH(",",L132)),""),LEFT(SUBSTITUTE(L132,LEFT(L132,SEARCH(",",L132)),""),SEARCH(",",SUBSTITUTE(L132,LEFT(L132,SEARCH(",",L132)),""))),""))),""))),SEARCH("'",LEFT(SUBSTITUTE(SUBSTITUTE(SUBSTITUTE(L132,LEFT(L132,SEARCH(",",L132)),""),LEFT(SUBSTITUTE(L132,LEFT(L132,SEARCH(",",L132)),""),SEARCH(",",SUBSTITUTE(L132,LEFT(L132,SEARCH(",",L132)),""))),""),LEFT(SUBSTITUTE(SUBSTITUTE(L132,LEFT(L132,SEARCH(",",L132)),""),LEFT(SUBSTITUTE(L132,LEFT(L132,SEARCH(",",L132)),""),SEARCH(",",SUBSTITUTE(L132,LEFT(L132,SEARCH(",",L132)),""))),""),SEARCH(",",SUBSTITUTE(SUBSTITUTE(L132,LEFT(L132,SEARCH(",",L132)),""),LEFT(SUBSTITUTE(L132,LEFT(L132,SEARCH(",",L132)),""),SEARCH(",",SUBSTITUTE(L132,LEFT(L132,SEARCH(",",L132)),""))),""))),""),SEARCH(")",SUBSTITUTE(SUBSTITUTE(SUBSTITUTE(L132,LEFT(L132,SEARCH(",",L132)),""),LEFT(SUBSTITUTE(L132,LEFT(L132,SEARCH(",",L132)),""),SEARCH(",",SUBSTITUTE(L132,LEFT(L132,SEARCH(",",L132)),""))),""),LEFT(SUBSTITUTE(SUBSTITUTE(L132,LEFT(L132,SEARCH(",",L132)),""),LEFT(SUBSTITUTE(L132,LEFT(L132,SEARCH(",",L132)),""),SEARCH(",",SUBSTITUTE(L132,LEFT(L132,SEARCH(",",L132)),""))),""),SEARCH(",",SUBSTITUTE(SUBSTITUTE(L132,LEFT(L132,SEARCH(",",L132)),""),LEFT(SUBSTITUTE(L132,LEFT(L132,SEARCH(",",L132)),""),SEARCH(",",SUBSTITUTE(L132,LEFT(L132,SEARCH(",",L132)),""))),""))),""))))),""),")",""),VLOOKUP(L132,Breachs!B:D,3,FALSE))))</f>
        <v/>
      </c>
      <c r="R132" s="108" t="str">
        <f>IF(G132=5,IF(ISNUMBER(FIND(")",M132)),"20"&amp;SUBSTITUTE(SUBSTITUTE(LEFT(SUBSTITUTE(SUBSTITUTE(SUBSTITUTE(S132,LEFT(S132,SEARCH(",",S132)),""),LEFT(SUBSTITUTE(S132,LEFT(S132,SEARCH(",",S132)),""),SEARCH(",",SUBSTITUTE(S132,LEFT(S132,SEARCH(",",S132)),""))),""),LEFT(SUBSTITUTE(SUBSTITUTE(S132,LEFT(S132,SEARCH(",",S132)),""),LEFT(SUBSTITUTE(S132,LEFT(S132,SEARCH(",",S132)),""),SEARCH(",",SUBSTITUTE(S132,LEFT(S132,SEARCH(",",S132)),""))),""),SEARCH(",",SUBSTITUTE(SUBSTITUTE(S132,LEFT(S132,SEARCH(",",S132)),""),LEFT(SUBSTITUTE(S132,LEFT(S132,SEARCH(",",S132)),""),SEARCH(",",SUBSTITUTE(S132,LEFT(S132,SEARCH(",",S132)),""))),""))),""),SEARCH(")",SUBSTITUTE(SUBSTITUTE(SUBSTITUTE(S132,LEFT(S132,SEARCH(",",S132)),""),LEFT(SUBSTITUTE(S132,LEFT(S132,SEARCH(",",S132)),""),SEARCH(",",SUBSTITUTE(S132,LEFT(S132,SEARCH(",",S132)),""))),""),LEFT(SUBSTITUTE(SUBSTITUTE(S132,LEFT(S132,SEARCH(",",S132)),""),LEFT(SUBSTITUTE(S132,LEFT(S132,SEARCH(",",S132)),""),SEARCH(",",SUBSTITUTE(S132,LEFT(S132,SEARCH(",",S132)),""))),""),SEARCH(",",SUBSTITUTE(SUBSTITUTE(S132,LEFT(S132,SEARCH(",",S132)),""),LEFT(SUBSTITUTE(S132,LEFT(S132,SEARCH(",",S132)),""),SEARCH(",",SUBSTITUTE(S132,LEFT(S132,SEARCH(",",S132)),""))),""))),""))),LEFT(LEFT(SUBSTITUTE(SUBSTITUTE(SUBSTITUTE(S132,LEFT(S132,SEARCH(",",S132)),""),LEFT(SUBSTITUTE(S132,LEFT(S132,SEARCH(",",S132)),""),SEARCH(",",SUBSTITUTE(S132,LEFT(S132,SEARCH(",",S132)),""))),""),LEFT(SUBSTITUTE(SUBSTITUTE(S132,LEFT(S132,SEARCH(",",S132)),""),LEFT(SUBSTITUTE(S132,LEFT(S132,SEARCH(",",S132)),""),SEARCH(",",SUBSTITUTE(S132,LEFT(S132,SEARCH(",",S132)),""))),""),SEARCH(",",SUBSTITUTE(SUBSTITUTE(S132,LEFT(S132,SEARCH(",",S132)),""),LEFT(SUBSTITUTE(S132,LEFT(S132,SEARCH(",",S132)),""),SEARCH(",",SUBSTITUTE(S132,LEFT(S132,SEARCH(",",S132)),""))),""))),""),SEARCH(")",SUBSTITUTE(SUBSTITUTE(SUBSTITUTE(S132,LEFT(S132,SEARCH(",",S132)),""),LEFT(SUBSTITUTE(S132,LEFT(S132,SEARCH(",",S132)),""),SEARCH(",",SUBSTITUTE(S132,LEFT(S132,SEARCH(",",S132)),""))),""),LEFT(SUBSTITUTE(SUBSTITUTE(S132,LEFT(S132,SEARCH(",",S132)),""),LEFT(SUBSTITUTE(S132,LEFT(S132,SEARCH(",",S132)),""),SEARCH(",",SUBSTITUTE(S132,LEFT(S132,SEARCH(",",S132)),""))),""),SEARCH(",",SUBSTITUTE(SUBSTITUTE(S132,LEFT(S132,SEARCH(",",S132)),""),LEFT(SUBSTITUTE(S132,LEFT(S132,SEARCH(",",S132)),""),SEARCH(",",SUBSTITUTE(S132,LEFT(S132,SEARCH(",",S132)),""))),""))),""))),SEARCH("'",LEFT(SUBSTITUTE(SUBSTITUTE(SUBSTITUTE(S132,LEFT(S132,SEARCH(",",S132)),""),LEFT(SUBSTITUTE(S132,LEFT(S132,SEARCH(",",S132)),""),SEARCH(",",SUBSTITUTE(S132,LEFT(S132,SEARCH(",",S132)),""))),""),LEFT(SUBSTITUTE(SUBSTITUTE(S132,LEFT(S132,SEARCH(",",S132)),""),LEFT(SUBSTITUTE(S132,LEFT(S132,SEARCH(",",S132)),""),SEARCH(",",SUBSTITUTE(S132,LEFT(S132,SEARCH(",",S132)),""))),""),SEARCH(",",SUBSTITUTE(SUBSTITUTE(S132,LEFT(S132,SEARCH(",",S132)),""),LEFT(SUBSTITUTE(S132,LEFT(S132,SEARCH(",",S132)),""),SEARCH(",",SUBSTITUTE(S132,LEFT(S132,SEARCH(",",S132)),""))),""))),""),SEARCH(")",SUBSTITUTE(SUBSTITUTE(SUBSTITUTE(S132,LEFT(S132,SEARCH(",",S132)),""),LEFT(SUBSTITUTE(S132,LEFT(S132,SEARCH(",",S132)),""),SEARCH(",",SUBSTITUTE(S132,LEFT(S132,SEARCH(",",S132)),""))),""),LEFT(SUBSTITUTE(SUBSTITUTE(S132,LEFT(S132,SEARCH(",",S132)),""),LEFT(SUBSTITUTE(S132,LEFT(S132,SEARCH(",",S132)),""),SEARCH(",",SUBSTITUTE(S132,LEFT(S132,SEARCH(",",S132)),""))),""),SEARCH(",",SUBSTITUTE(SUBSTITUTE(S132,LEFT(S132,SEARCH(",",S132)),""),LEFT(SUBSTITUTE(S132,LEFT(S132,SEARCH(",",S132)),""),SEARCH(",",SUBSTITUTE(S132,LEFT(S132,SEARCH(",",S132)),""))),""))),""))))),""),")",""),VLOOKUP(M132,Breachs!B:D,3,FALSE)),"")</f>
        <v/>
      </c>
      <c r="S132" s="108" t="e">
        <f t="shared" si="40"/>
        <v>#VALUE!</v>
      </c>
      <c r="T132" s="108" t="str">
        <f>IF(F132="","",IF(ISNUMBER(FIND("'",I132)),VLOOKUP(SUBSTITUTE(RIGHT(LEFT(I132,SEARCH("'",I132)),5)," '",""),Breachs!P:Q,2,FALSE),VLOOKUP(I132,Breachs!B:D,2,FALSE)))</f>
        <v>Maio</v>
      </c>
      <c r="U132" s="108" t="str">
        <f>IF(G132&lt;2,"",IF(ISNUMBER(FIND("'",J132)),VLOOKUP(SUBSTITUTE(RIGHT(LEFT(J132,SEARCH("'",J132)),5)," '",""),Breachs!P:Q,2,FALSE),VLOOKUP(J132,Breachs!B:D,2,FALSE)))</f>
        <v/>
      </c>
      <c r="V132" s="107" t="str">
        <f>IF(G132&lt;3,"",IF(ISNUMBER(FIND("'",K132)),VLOOKUP(SUBSTITUTE(RIGHT(LEFT(K132,SEARCH("'",K132)),5)," '",""),Breachs!P:Q,2,FALSE),VLOOKUP(K132,Breachs!B:D,2,FALSE)))</f>
        <v/>
      </c>
      <c r="W132" s="107" t="str">
        <f>IF(G132&lt;4,"",IF(ISNUMBER(FIND("'",L132)),VLOOKUP(SUBSTITUTE(RIGHT(LEFT(L132,SEARCH("'",L132)),5)," '",""),Breachs!P:Q,2,FALSE),VLOOKUP(L132,Breachs!B:D,2,FALSE)))</f>
        <v/>
      </c>
      <c r="X132" s="107" t="str">
        <f>IF(G132&lt;5,"",IF(ISNUMBER(FIND("'",M132)),VLOOKUP(SUBSTITUTE(RIGHT(LEFT(M132,SEARCH("'",M132)),5)," '",""),Breachs!P:Q,2,FALSE),VLOOKUP(M132,Breachs!B:D,2,FALSE)))</f>
        <v/>
      </c>
      <c r="Y132" s="34" t="str">
        <f>IFERROR(VLOOKUP(B132,BGU!A:B,2),"")</f>
        <v>ELIANE LUIZA ODIA</v>
      </c>
      <c r="Z132" s="34" t="str">
        <f>TEXT(IFERROR(VLOOKUP(B132,BGU!A:C,3),""),"0000-000-000-0000")</f>
        <v>0573-000-000-0000</v>
      </c>
      <c r="AA132" s="34" t="str">
        <f t="shared" si="41"/>
        <v>0573</v>
      </c>
      <c r="AB132" s="34" t="str">
        <f>IFERROR(VLOOKUP(B132,BGU!A:F,6),"")</f>
        <v>00460</v>
      </c>
      <c r="AC132" s="34" t="str">
        <f>IFERROR(VLOOKUP(B132,BGU!A:G,7),"")</f>
        <v>GERENTE ADJUNTO</v>
      </c>
      <c r="AD132" s="34" t="str">
        <f t="shared" si="42"/>
        <v>000</v>
      </c>
    </row>
    <row r="133" spans="1:30" ht="15" customHeight="1" x14ac:dyDescent="0.25">
      <c r="A133" s="33" t="s">
        <v>333</v>
      </c>
      <c r="B133" s="34" t="s">
        <v>267</v>
      </c>
      <c r="C133" s="33" t="s">
        <v>96</v>
      </c>
      <c r="D133" s="34"/>
      <c r="E133" s="34" t="s">
        <v>322</v>
      </c>
      <c r="F133" s="33" t="s">
        <v>3</v>
      </c>
      <c r="G133" s="31">
        <f t="shared" si="36"/>
        <v>1</v>
      </c>
      <c r="H133" s="31" t="b">
        <f t="shared" si="43"/>
        <v>0</v>
      </c>
      <c r="I133" s="105" t="str">
        <f t="shared" si="44"/>
        <v>LinkedIn</v>
      </c>
      <c r="J133" s="105" t="str">
        <f t="shared" si="45"/>
        <v/>
      </c>
      <c r="K133" s="106" t="str">
        <f t="shared" si="37"/>
        <v/>
      </c>
      <c r="L133" s="106" t="str">
        <f t="shared" si="38"/>
        <v/>
      </c>
      <c r="M133" s="105" t="str">
        <f t="shared" si="39"/>
        <v/>
      </c>
      <c r="N133" s="107">
        <f>IF(F133="","",IF(ISNUMBER(FIND(")",I133)),"20"&amp;SUBSTITUTE(RIGHT(SUBSTITUTE(LEFT(F133,SEARCH(")",F133)),LEFT(LEFT(F133,SEARCH(")",F133)),SEARCH("(",LEFT(F133,SEARCH(")",F133)))),""),3),")",""),VLOOKUP(I133,Breachs!B:D,3,FALSE)))</f>
        <v>2016</v>
      </c>
      <c r="O133" s="108" t="str">
        <f>IF(G133&lt;2,"",IF(G133&gt;2,IF(ISNUMBER(FIND(")",J133)),"20"&amp;SUBSTITUTE(SUBSTITUTE(LEFT(LEFT(SUBSTITUTE(F133,LEFT(F133,SEARCH(",",F133)),""),SEARCH(",",SUBSTITUTE(F133,LEFT(F133,SEARCH(",",F133)),""))),SEARCH(")",LEFT(SUBSTITUTE(F133,LEFT(F133,SEARCH(",",F133)),""),SEARCH(",",SUBSTITUTE(F133,LEFT(F133,SEARCH(",",F133)),""))))),LEFT(LEFT(LEFT(SUBSTITUTE(F133,LEFT(F133,SEARCH(",",F133)),""),SEARCH(",",SUBSTITUTE(F133,LEFT(F133,SEARCH(",",F133)),""))),SEARCH(")",LEFT(SUBSTITUTE(F133,LEFT(F133,SEARCH(",",F133)),""),SEARCH(",",SUBSTITUTE(F133,LEFT(F133,SEARCH(",",F133)),""))))),SEARCH("'",LEFT(LEFT(SUBSTITUTE(F133,LEFT(F133,SEARCH(",",F133)),""),SEARCH(",",SUBSTITUTE(F133,LEFT(F133,SEARCH(",",F133)),""))),SEARCH(")",LEFT(SUBSTITUTE(F133,LEFT(F133,SEARCH(",",F133)),""),SEARCH(",",SUBSTITUTE(F133,LEFT(F133,SEARCH(",",F133)),""))))))),""),")",""),VLOOKUP(J133,Breachs!B:D,3,FALSE)),IF(ISNUMBER(FIND(")",J133)),"20"&amp;SUBSTITUTE(LEFT(SUBSTITUTE(SUBSTITUTE(F133,LEFT(F133,SEARCH(",",F133)),""),LEFT(SUBSTITUTE(F133,LEFT(F133,SEARCH(",",F133)),""),SEARCH("'",SUBSTITUTE(F133,LEFT(F133,SEARCH(",",F133)),""))),""),SEARCH(")",SUBSTITUTE(SUBSTITUTE(F133,LEFT(F133,SEARCH(",",F133)),""),LEFT(SUBSTITUTE(F133,LEFT(F133,SEARCH(",",F133)),""),SEARCH("'",SUBSTITUTE(F133,LEFT(F133,SEARCH(",",F133)),""))),""))),")",""),VLOOKUP(J133,Breachs!B:D,3,FALSE))))</f>
        <v/>
      </c>
      <c r="P133" s="108" t="str">
        <f>IF(G133&lt;3,"",IF(G133&gt;3,IF(ISNUMBER(FIND(")",K133)),"20"&amp;SUBSTITUTE(SUBSTITUTE(LEFT(LEFT(SUBSTITUTE(SUBSTITUTE(F133,LEFT(F133,SEARCH(",",F133)),""),LEFT(SUBSTITUTE(F133,LEFT(F133,SEARCH(",",F133)),""),SEARCH(",",SUBSTITUTE(F133,LEFT(F133,SEARCH(",",F133)),""))),""),SEARCH(",",SUBSTITUTE(SUBSTITUTE(F133,LEFT(F133,SEARCH(",",F133)),""),LEFT(SUBSTITUTE(F133,LEFT(F133,SEARCH(",",F133)),""),SEARCH(",",SUBSTITUTE(F133,LEFT(F133,SEARCH(",",F133)),""))),""))),SEARCH(")",LEFT(SUBSTITUTE(SUBSTITUTE(F133,LEFT(F133,SEARCH(",",F133)),""),LEFT(SUBSTITUTE(F133,LEFT(F133,SEARCH(",",F133)),""),SEARCH(",",SUBSTITUTE(F133,LEFT(F133,SEARCH(",",F133)),""))),""),SEARCH(",",SUBSTITUTE(SUBSTITUTE(F133,LEFT(F133,SEARCH(",",F133)),""),LEFT(SUBSTITUTE(F133,LEFT(F133,SEARCH(",",F133)),""),SEARCH(",",SUBSTITUTE(F133,LEFT(F133,SEARCH(",",F133)),""))),""))))),LEFT(LEFT(LEFT(SUBSTITUTE(SUBSTITUTE(F133,LEFT(F133,SEARCH(",",F133)),""),LEFT(SUBSTITUTE(F133,LEFT(F133,SEARCH(",",F133)),""),SEARCH(",",SUBSTITUTE(F133,LEFT(F133,SEARCH(",",F133)),""))),""),SEARCH(",",SUBSTITUTE(SUBSTITUTE(F133,LEFT(F133,SEARCH(",",F133)),""),LEFT(SUBSTITUTE(F133,LEFT(F133,SEARCH(",",F133)),""),SEARCH(",",SUBSTITUTE(F133,LEFT(F133,SEARCH(",",F133)),""))),""))),SEARCH(")",LEFT(SUBSTITUTE(SUBSTITUTE(F133,LEFT(F133,SEARCH(",",F133)),""),LEFT(SUBSTITUTE(F133,LEFT(F133,SEARCH(",",F133)),""),SEARCH(",",SUBSTITUTE(F133,LEFT(F133,SEARCH(",",F133)),""))),""),SEARCH(",",SUBSTITUTE(SUBSTITUTE(F133,LEFT(F133,SEARCH(",",F133)),""),LEFT(SUBSTITUTE(F133,LEFT(F133,SEARCH(",",F133)),""),SEARCH(",",SUBSTITUTE(F133,LEFT(F133,SEARCH(",",F133)),""))),""))))),SEARCH("'",LEFT(LEFT(SUBSTITUTE(SUBSTITUTE(F133,LEFT(F133,SEARCH(",",F133)),""),LEFT(SUBSTITUTE(F133,LEFT(F133,SEARCH(",",F133)),""),SEARCH(",",SUBSTITUTE(F133,LEFT(F133,SEARCH(",",F133)),""))),""),SEARCH(",",SUBSTITUTE(SUBSTITUTE(F133,LEFT(F133,SEARCH(",",F133)),""),LEFT(SUBSTITUTE(F133,LEFT(F133,SEARCH(",",F133)),""),SEARCH(",",SUBSTITUTE(F133,LEFT(F133,SEARCH(",",F133)),""))),""))),SEARCH(")",LEFT(SUBSTITUTE(SUBSTITUTE(F133,LEFT(F133,SEARCH(",",F133)),""),LEFT(SUBSTITUTE(F133,LEFT(F133,SEARCH(",",F133)),""),SEARCH(",",SUBSTITUTE(F133,LEFT(F133,SEARCH(",",F133)),""))),""),SEARCH(",",SUBSTITUTE(SUBSTITUTE(F133,LEFT(F133,SEARCH(",",F133)),""),LEFT(SUBSTITUTE(F133,LEFT(F133,SEARCH(",",F133)),""),SEARCH(",",SUBSTITUTE(F133,LEFT(F133,SEARCH(",",F133)),""))),""))))))),""),")",""),VLOOKUP(K133,Breachs!B:D,3,FALSE)),IF(ISNUMBER(FIND(")",K133)),"20"&amp;SUBSTITUTE(SUBSTITUTE(LEFT(SUBSTITUTE(SUBSTITUTE(F133,LEFT(F133,SEARCH(",",F133)),""),LEFT(SUBSTITUTE(F133,LEFT(F133,SEARCH(",",F133)),""),SEARCH(",",SUBSTITUTE(F133,LEFT(F133,SEARCH(",",F133)),""))),""),SEARCH(")",SUBSTITUTE(SUBSTITUTE(F133,LEFT(F133,SEARCH(",",F133)),""),LEFT(SUBSTITUTE(F133,LEFT(F133,SEARCH(",",F133)),""),SEARCH(",",SUBSTITUTE(F133,LEFT(F133,SEARCH(",",F133)),""))),""))),LEFT(LEFT(SUBSTITUTE(SUBSTITUTE(F133,LEFT(F133,SEARCH(",",F133)),""),LEFT(SUBSTITUTE(F133,LEFT(F133,SEARCH(",",F133)),""),SEARCH(",",SUBSTITUTE(F133,LEFT(F133,SEARCH(",",F133)),""))),""),SEARCH(")",SUBSTITUTE(SUBSTITUTE(F133,LEFT(F133,SEARCH(",",F133)),""),LEFT(SUBSTITUTE(F133,LEFT(F133,SEARCH(",",F133)),""),SEARCH(",",SUBSTITUTE(F133,LEFT(F133,SEARCH(",",F133)),""))),""))),SEARCH("'",LEFT(SUBSTITUTE(SUBSTITUTE(F133,LEFT(F133,SEARCH(",",F133)),""),LEFT(SUBSTITUTE(F133,LEFT(F133,SEARCH(",",F133)),""),SEARCH(",",SUBSTITUTE(F133,LEFT(F133,SEARCH(",",F133)),""))),""),SEARCH(")",SUBSTITUTE(SUBSTITUTE(F133,LEFT(F133,SEARCH(",",F133)),""),LEFT(SUBSTITUTE(F133,LEFT(F133,SEARCH(",",F133)),""),SEARCH(",",SUBSTITUTE(F133,LEFT(F133,SEARCH(",",F133)),""))),""))))),""),")",""),VLOOKUP(K133,Breachs!B:D,3,FALSE))))</f>
        <v/>
      </c>
      <c r="Q133" s="108" t="str">
        <f>IF(G133&lt;4,"",IF(G133&gt;4,IF(ISNUMBER(FIND(")",L133)),"20"&amp;SUBSTITUTE(SUBSTITUTE(LEFT(SUBSTITUTE(SUBSTITUTE(SUBSTITUTE(L133,LEFT(L133,SEARCH(",",L133)),""),LEFT(SUBSTITUTE(L133,LEFT(L133,SEARCH(",",L133)),""),SEARCH(",",SUBSTITUTE(L133,LEFT(L133,SEARCH(",",L133)),""))),""),LEFT(SUBSTITUTE(SUBSTITUTE(L133,LEFT(L133,SEARCH(",",L133)),""),LEFT(SUBSTITUTE(L133,LEFT(L133,SEARCH(",",L133)),""),SEARCH(",",SUBSTITUTE(L133,LEFT(L133,SEARCH(",",L133)),""))),""),SEARCH(",",SUBSTITUTE(SUBSTITUTE(L133,LEFT(L133,SEARCH(",",L133)),""),LEFT(SUBSTITUTE(L133,LEFT(L133,SEARCH(",",L133)),""),SEARCH(",",SUBSTITUTE(L133,LEFT(L133,SEARCH(",",L133)),""))),""))),""),SEARCH(")",SUBSTITUTE(SUBSTITUTE(SUBSTITUTE(L133,LEFT(L133,SEARCH(",",L133)),""),LEFT(SUBSTITUTE(L133,LEFT(L133,SEARCH(",",L133)),""),SEARCH(",",SUBSTITUTE(L133,LEFT(L133,SEARCH(",",L133)),""))),""),LEFT(SUBSTITUTE(SUBSTITUTE(L133,LEFT(L133,SEARCH(",",L133)),""),LEFT(SUBSTITUTE(L133,LEFT(L133,SEARCH(",",L133)),""),SEARCH(",",SUBSTITUTE(L133,LEFT(L133,SEARCH(",",L133)),""))),""),SEARCH(",",SUBSTITUTE(SUBSTITUTE(L133,LEFT(L133,SEARCH(",",L133)),""),LEFT(SUBSTITUTE(L133,LEFT(L133,SEARCH(",",L133)),""),SEARCH(",",SUBSTITUTE(L133,LEFT(L133,SEARCH(",",L133)),""))),""))),""))),LEFT(LEFT(SUBSTITUTE(SUBSTITUTE(SUBSTITUTE(L133,LEFT(L133,SEARCH(",",L133)),""),LEFT(SUBSTITUTE(L133,LEFT(L133,SEARCH(",",L133)),""),SEARCH(",",SUBSTITUTE(L133,LEFT(L133,SEARCH(",",L133)),""))),""),LEFT(SUBSTITUTE(SUBSTITUTE(L133,LEFT(L133,SEARCH(",",L133)),""),LEFT(SUBSTITUTE(L133,LEFT(L133,SEARCH(",",L133)),""),SEARCH(",",SUBSTITUTE(L133,LEFT(L133,SEARCH(",",L133)),""))),""),SEARCH(",",SUBSTITUTE(SUBSTITUTE(L133,LEFT(L133,SEARCH(",",L133)),""),LEFT(SUBSTITUTE(L133,LEFT(L133,SEARCH(",",L133)),""),SEARCH(",",SUBSTITUTE(L133,LEFT(L133,SEARCH(",",L133)),""))),""))),""),SEARCH(")",SUBSTITUTE(SUBSTITUTE(SUBSTITUTE(L133,LEFT(L133,SEARCH(",",L133)),""),LEFT(SUBSTITUTE(L133,LEFT(L133,SEARCH(",",L133)),""),SEARCH(",",SUBSTITUTE(L133,LEFT(L133,SEARCH(",",L133)),""))),""),LEFT(SUBSTITUTE(SUBSTITUTE(L133,LEFT(L133,SEARCH(",",L133)),""),LEFT(SUBSTITUTE(L133,LEFT(L133,SEARCH(",",L133)),""),SEARCH(",",SUBSTITUTE(L133,LEFT(L133,SEARCH(",",L133)),""))),""),SEARCH(",",SUBSTITUTE(SUBSTITUTE(L133,LEFT(L133,SEARCH(",",L133)),""),LEFT(SUBSTITUTE(L133,LEFT(L133,SEARCH(",",L133)),""),SEARCH(",",SUBSTITUTE(L133,LEFT(L133,SEARCH(",",L133)),""))),""))),""))),SEARCH("'",LEFT(SUBSTITUTE(SUBSTITUTE(SUBSTITUTE(L133,LEFT(L133,SEARCH(",",L133)),""),LEFT(SUBSTITUTE(L133,LEFT(L133,SEARCH(",",L133)),""),SEARCH(",",SUBSTITUTE(L133,LEFT(L133,SEARCH(",",L133)),""))),""),LEFT(SUBSTITUTE(SUBSTITUTE(L133,LEFT(L133,SEARCH(",",L133)),""),LEFT(SUBSTITUTE(L133,LEFT(L133,SEARCH(",",L133)),""),SEARCH(",",SUBSTITUTE(L133,LEFT(L133,SEARCH(",",L133)),""))),""),SEARCH(",",SUBSTITUTE(SUBSTITUTE(L133,LEFT(L133,SEARCH(",",L133)),""),LEFT(SUBSTITUTE(L133,LEFT(L133,SEARCH(",",L133)),""),SEARCH(",",SUBSTITUTE(L133,LEFT(L133,SEARCH(",",L133)),""))),""))),""),SEARCH(")",SUBSTITUTE(SUBSTITUTE(SUBSTITUTE(L133,LEFT(L133,SEARCH(",",L133)),""),LEFT(SUBSTITUTE(L133,LEFT(L133,SEARCH(",",L133)),""),SEARCH(",",SUBSTITUTE(L133,LEFT(L133,SEARCH(",",L133)),""))),""),LEFT(SUBSTITUTE(SUBSTITUTE(L133,LEFT(L133,SEARCH(",",L133)),""),LEFT(SUBSTITUTE(L133,LEFT(L133,SEARCH(",",L133)),""),SEARCH(",",SUBSTITUTE(L133,LEFT(L133,SEARCH(",",L133)),""))),""),SEARCH(",",SUBSTITUTE(SUBSTITUTE(L133,LEFT(L133,SEARCH(",",L133)),""),LEFT(SUBSTITUTE(L133,LEFT(L133,SEARCH(",",L133)),""),SEARCH(",",SUBSTITUTE(L133,LEFT(L133,SEARCH(",",L133)),""))),""))),""))))),""),")",""),VLOOKUP(L133,Breachs!B:D,3,FALSE)),IF(ISNUMBER(FIND(")",L133)),"20"&amp;SUBSTITUTE(SUBSTITUTE(LEFT(SUBSTITUTE(SUBSTITUTE(SUBSTITUTE(L133,LEFT(L133,SEARCH(",",L133)),""),LEFT(SUBSTITUTE(L133,LEFT(L133,SEARCH(",",L133)),""),SEARCH(",",SUBSTITUTE(L133,LEFT(L133,SEARCH(",",L133)),""))),""),LEFT(SUBSTITUTE(SUBSTITUTE(L133,LEFT(L133,SEARCH(",",L133)),""),LEFT(SUBSTITUTE(L133,LEFT(L133,SEARCH(",",L133)),""),SEARCH(",",SUBSTITUTE(L133,LEFT(L133,SEARCH(",",L133)),""))),""),SEARCH(",",SUBSTITUTE(SUBSTITUTE(L133,LEFT(L133,SEARCH(",",L133)),""),LEFT(SUBSTITUTE(L133,LEFT(L133,SEARCH(",",L133)),""),SEARCH(",",SUBSTITUTE(L133,LEFT(L133,SEARCH(",",L133)),""))),""))),""),SEARCH(")",SUBSTITUTE(SUBSTITUTE(SUBSTITUTE(L133,LEFT(L133,SEARCH(",",L133)),""),LEFT(SUBSTITUTE(L133,LEFT(L133,SEARCH(",",L133)),""),SEARCH(",",SUBSTITUTE(L133,LEFT(L133,SEARCH(",",L133)),""))),""),LEFT(SUBSTITUTE(SUBSTITUTE(L133,LEFT(L133,SEARCH(",",L133)),""),LEFT(SUBSTITUTE(L133,LEFT(L133,SEARCH(",",L133)),""),SEARCH(",",SUBSTITUTE(L133,LEFT(L133,SEARCH(",",L133)),""))),""),SEARCH(",",SUBSTITUTE(SUBSTITUTE(L133,LEFT(L133,SEARCH(",",L133)),""),LEFT(SUBSTITUTE(L133,LEFT(L133,SEARCH(",",L133)),""),SEARCH(",",SUBSTITUTE(L133,LEFT(L133,SEARCH(",",L133)),""))),""))),""))),LEFT(LEFT(SUBSTITUTE(SUBSTITUTE(SUBSTITUTE(L133,LEFT(L133,SEARCH(",",L133)),""),LEFT(SUBSTITUTE(L133,LEFT(L133,SEARCH(",",L133)),""),SEARCH(",",SUBSTITUTE(L133,LEFT(L133,SEARCH(",",L133)),""))),""),LEFT(SUBSTITUTE(SUBSTITUTE(L133,LEFT(L133,SEARCH(",",L133)),""),LEFT(SUBSTITUTE(L133,LEFT(L133,SEARCH(",",L133)),""),SEARCH(",",SUBSTITUTE(L133,LEFT(L133,SEARCH(",",L133)),""))),""),SEARCH(",",SUBSTITUTE(SUBSTITUTE(L133,LEFT(L133,SEARCH(",",L133)),""),LEFT(SUBSTITUTE(L133,LEFT(L133,SEARCH(",",L133)),""),SEARCH(",",SUBSTITUTE(L133,LEFT(L133,SEARCH(",",L133)),""))),""))),""),SEARCH(")",SUBSTITUTE(SUBSTITUTE(SUBSTITUTE(L133,LEFT(L133,SEARCH(",",L133)),""),LEFT(SUBSTITUTE(L133,LEFT(L133,SEARCH(",",L133)),""),SEARCH(",",SUBSTITUTE(L133,LEFT(L133,SEARCH(",",L133)),""))),""),LEFT(SUBSTITUTE(SUBSTITUTE(L133,LEFT(L133,SEARCH(",",L133)),""),LEFT(SUBSTITUTE(L133,LEFT(L133,SEARCH(",",L133)),""),SEARCH(",",SUBSTITUTE(L133,LEFT(L133,SEARCH(",",L133)),""))),""),SEARCH(",",SUBSTITUTE(SUBSTITUTE(L133,LEFT(L133,SEARCH(",",L133)),""),LEFT(SUBSTITUTE(L133,LEFT(L133,SEARCH(",",L133)),""),SEARCH(",",SUBSTITUTE(L133,LEFT(L133,SEARCH(",",L133)),""))),""))),""))),SEARCH("'",LEFT(SUBSTITUTE(SUBSTITUTE(SUBSTITUTE(L133,LEFT(L133,SEARCH(",",L133)),""),LEFT(SUBSTITUTE(L133,LEFT(L133,SEARCH(",",L133)),""),SEARCH(",",SUBSTITUTE(L133,LEFT(L133,SEARCH(",",L133)),""))),""),LEFT(SUBSTITUTE(SUBSTITUTE(L133,LEFT(L133,SEARCH(",",L133)),""),LEFT(SUBSTITUTE(L133,LEFT(L133,SEARCH(",",L133)),""),SEARCH(",",SUBSTITUTE(L133,LEFT(L133,SEARCH(",",L133)),""))),""),SEARCH(",",SUBSTITUTE(SUBSTITUTE(L133,LEFT(L133,SEARCH(",",L133)),""),LEFT(SUBSTITUTE(L133,LEFT(L133,SEARCH(",",L133)),""),SEARCH(",",SUBSTITUTE(L133,LEFT(L133,SEARCH(",",L133)),""))),""))),""),SEARCH(")",SUBSTITUTE(SUBSTITUTE(SUBSTITUTE(L133,LEFT(L133,SEARCH(",",L133)),""),LEFT(SUBSTITUTE(L133,LEFT(L133,SEARCH(",",L133)),""),SEARCH(",",SUBSTITUTE(L133,LEFT(L133,SEARCH(",",L133)),""))),""),LEFT(SUBSTITUTE(SUBSTITUTE(L133,LEFT(L133,SEARCH(",",L133)),""),LEFT(SUBSTITUTE(L133,LEFT(L133,SEARCH(",",L133)),""),SEARCH(",",SUBSTITUTE(L133,LEFT(L133,SEARCH(",",L133)),""))),""),SEARCH(",",SUBSTITUTE(SUBSTITUTE(L133,LEFT(L133,SEARCH(",",L133)),""),LEFT(SUBSTITUTE(L133,LEFT(L133,SEARCH(",",L133)),""),SEARCH(",",SUBSTITUTE(L133,LEFT(L133,SEARCH(",",L133)),""))),""))),""))))),""),")",""),VLOOKUP(L133,Breachs!B:D,3,FALSE))))</f>
        <v/>
      </c>
      <c r="R133" s="108" t="str">
        <f>IF(G133=5,IF(ISNUMBER(FIND(")",M133)),"20"&amp;SUBSTITUTE(SUBSTITUTE(LEFT(SUBSTITUTE(SUBSTITUTE(SUBSTITUTE(S133,LEFT(S133,SEARCH(",",S133)),""),LEFT(SUBSTITUTE(S133,LEFT(S133,SEARCH(",",S133)),""),SEARCH(",",SUBSTITUTE(S133,LEFT(S133,SEARCH(",",S133)),""))),""),LEFT(SUBSTITUTE(SUBSTITUTE(S133,LEFT(S133,SEARCH(",",S133)),""),LEFT(SUBSTITUTE(S133,LEFT(S133,SEARCH(",",S133)),""),SEARCH(",",SUBSTITUTE(S133,LEFT(S133,SEARCH(",",S133)),""))),""),SEARCH(",",SUBSTITUTE(SUBSTITUTE(S133,LEFT(S133,SEARCH(",",S133)),""),LEFT(SUBSTITUTE(S133,LEFT(S133,SEARCH(",",S133)),""),SEARCH(",",SUBSTITUTE(S133,LEFT(S133,SEARCH(",",S133)),""))),""))),""),SEARCH(")",SUBSTITUTE(SUBSTITUTE(SUBSTITUTE(S133,LEFT(S133,SEARCH(",",S133)),""),LEFT(SUBSTITUTE(S133,LEFT(S133,SEARCH(",",S133)),""),SEARCH(",",SUBSTITUTE(S133,LEFT(S133,SEARCH(",",S133)),""))),""),LEFT(SUBSTITUTE(SUBSTITUTE(S133,LEFT(S133,SEARCH(",",S133)),""),LEFT(SUBSTITUTE(S133,LEFT(S133,SEARCH(",",S133)),""),SEARCH(",",SUBSTITUTE(S133,LEFT(S133,SEARCH(",",S133)),""))),""),SEARCH(",",SUBSTITUTE(SUBSTITUTE(S133,LEFT(S133,SEARCH(",",S133)),""),LEFT(SUBSTITUTE(S133,LEFT(S133,SEARCH(",",S133)),""),SEARCH(",",SUBSTITUTE(S133,LEFT(S133,SEARCH(",",S133)),""))),""))),""))),LEFT(LEFT(SUBSTITUTE(SUBSTITUTE(SUBSTITUTE(S133,LEFT(S133,SEARCH(",",S133)),""),LEFT(SUBSTITUTE(S133,LEFT(S133,SEARCH(",",S133)),""),SEARCH(",",SUBSTITUTE(S133,LEFT(S133,SEARCH(",",S133)),""))),""),LEFT(SUBSTITUTE(SUBSTITUTE(S133,LEFT(S133,SEARCH(",",S133)),""),LEFT(SUBSTITUTE(S133,LEFT(S133,SEARCH(",",S133)),""),SEARCH(",",SUBSTITUTE(S133,LEFT(S133,SEARCH(",",S133)),""))),""),SEARCH(",",SUBSTITUTE(SUBSTITUTE(S133,LEFT(S133,SEARCH(",",S133)),""),LEFT(SUBSTITUTE(S133,LEFT(S133,SEARCH(",",S133)),""),SEARCH(",",SUBSTITUTE(S133,LEFT(S133,SEARCH(",",S133)),""))),""))),""),SEARCH(")",SUBSTITUTE(SUBSTITUTE(SUBSTITUTE(S133,LEFT(S133,SEARCH(",",S133)),""),LEFT(SUBSTITUTE(S133,LEFT(S133,SEARCH(",",S133)),""),SEARCH(",",SUBSTITUTE(S133,LEFT(S133,SEARCH(",",S133)),""))),""),LEFT(SUBSTITUTE(SUBSTITUTE(S133,LEFT(S133,SEARCH(",",S133)),""),LEFT(SUBSTITUTE(S133,LEFT(S133,SEARCH(",",S133)),""),SEARCH(",",SUBSTITUTE(S133,LEFT(S133,SEARCH(",",S133)),""))),""),SEARCH(",",SUBSTITUTE(SUBSTITUTE(S133,LEFT(S133,SEARCH(",",S133)),""),LEFT(SUBSTITUTE(S133,LEFT(S133,SEARCH(",",S133)),""),SEARCH(",",SUBSTITUTE(S133,LEFT(S133,SEARCH(",",S133)),""))),""))),""))),SEARCH("'",LEFT(SUBSTITUTE(SUBSTITUTE(SUBSTITUTE(S133,LEFT(S133,SEARCH(",",S133)),""),LEFT(SUBSTITUTE(S133,LEFT(S133,SEARCH(",",S133)),""),SEARCH(",",SUBSTITUTE(S133,LEFT(S133,SEARCH(",",S133)),""))),""),LEFT(SUBSTITUTE(SUBSTITUTE(S133,LEFT(S133,SEARCH(",",S133)),""),LEFT(SUBSTITUTE(S133,LEFT(S133,SEARCH(",",S133)),""),SEARCH(",",SUBSTITUTE(S133,LEFT(S133,SEARCH(",",S133)),""))),""),SEARCH(",",SUBSTITUTE(SUBSTITUTE(S133,LEFT(S133,SEARCH(",",S133)),""),LEFT(SUBSTITUTE(S133,LEFT(S133,SEARCH(",",S133)),""),SEARCH(",",SUBSTITUTE(S133,LEFT(S133,SEARCH(",",S133)),""))),""))),""),SEARCH(")",SUBSTITUTE(SUBSTITUTE(SUBSTITUTE(S133,LEFT(S133,SEARCH(",",S133)),""),LEFT(SUBSTITUTE(S133,LEFT(S133,SEARCH(",",S133)),""),SEARCH(",",SUBSTITUTE(S133,LEFT(S133,SEARCH(",",S133)),""))),""),LEFT(SUBSTITUTE(SUBSTITUTE(S133,LEFT(S133,SEARCH(",",S133)),""),LEFT(SUBSTITUTE(S133,LEFT(S133,SEARCH(",",S133)),""),SEARCH(",",SUBSTITUTE(S133,LEFT(S133,SEARCH(",",S133)),""))),""),SEARCH(",",SUBSTITUTE(SUBSTITUTE(S133,LEFT(S133,SEARCH(",",S133)),""),LEFT(SUBSTITUTE(S133,LEFT(S133,SEARCH(",",S133)),""),SEARCH(",",SUBSTITUTE(S133,LEFT(S133,SEARCH(",",S133)),""))),""))),""))))),""),")",""),VLOOKUP(M133,Breachs!B:D,3,FALSE)),"")</f>
        <v/>
      </c>
      <c r="S133" s="108" t="e">
        <f t="shared" si="40"/>
        <v>#VALUE!</v>
      </c>
      <c r="T133" s="108" t="str">
        <f>IF(F133="","",IF(ISNUMBER(FIND("'",I133)),VLOOKUP(SUBSTITUTE(RIGHT(LEFT(I133,SEARCH("'",I133)),5)," '",""),Breachs!P:Q,2,FALSE),VLOOKUP(I133,Breachs!B:D,2,FALSE)))</f>
        <v>Maio</v>
      </c>
      <c r="U133" s="108" t="str">
        <f>IF(G133&lt;2,"",IF(ISNUMBER(FIND("'",J133)),VLOOKUP(SUBSTITUTE(RIGHT(LEFT(J133,SEARCH("'",J133)),5)," '",""),Breachs!P:Q,2,FALSE),VLOOKUP(J133,Breachs!B:D,2,FALSE)))</f>
        <v/>
      </c>
      <c r="V133" s="107" t="str">
        <f>IF(G133&lt;3,"",IF(ISNUMBER(FIND("'",K133)),VLOOKUP(SUBSTITUTE(RIGHT(LEFT(K133,SEARCH("'",K133)),5)," '",""),Breachs!P:Q,2,FALSE),VLOOKUP(K133,Breachs!B:D,2,FALSE)))</f>
        <v/>
      </c>
      <c r="W133" s="107" t="str">
        <f>IF(G133&lt;4,"",IF(ISNUMBER(FIND("'",L133)),VLOOKUP(SUBSTITUTE(RIGHT(LEFT(L133,SEARCH("'",L133)),5)," '",""),Breachs!P:Q,2,FALSE),VLOOKUP(L133,Breachs!B:D,2,FALSE)))</f>
        <v/>
      </c>
      <c r="X133" s="107" t="str">
        <f>IF(G133&lt;5,"",IF(ISNUMBER(FIND("'",M133)),VLOOKUP(SUBSTITUTE(RIGHT(LEFT(M133,SEARCH("'",M133)),5)," '",""),Breachs!P:Q,2,FALSE),VLOOKUP(M133,Breachs!B:D,2,FALSE)))</f>
        <v/>
      </c>
      <c r="Y133" s="34" t="str">
        <f>IFERROR(VLOOKUP(B133,BGU!A:B,2),"")</f>
        <v>LUCIELE ALVES CABREIRA CARDOSO</v>
      </c>
      <c r="Z133" s="34" t="str">
        <f>TEXT(IFERROR(VLOOKUP(B133,BGU!A:C,3),""),"0000-000-000-0000")</f>
        <v>1063-000-000-0000</v>
      </c>
      <c r="AA133" s="34" t="str">
        <f t="shared" si="41"/>
        <v>1063</v>
      </c>
      <c r="AB133" s="34" t="str">
        <f>IFERROR(VLOOKUP(B133,BGU!A:F,6),"")</f>
        <v>00540</v>
      </c>
      <c r="AC133" s="34" t="str">
        <f>IFERROR(VLOOKUP(B133,BGU!A:G,7),"")</f>
        <v>GERENTE GERAL</v>
      </c>
      <c r="AD133" s="34" t="str">
        <f t="shared" si="42"/>
        <v>000</v>
      </c>
    </row>
    <row r="134" spans="1:30" ht="15" customHeight="1" x14ac:dyDescent="0.25">
      <c r="A134" s="33" t="s">
        <v>333</v>
      </c>
      <c r="B134" s="34" t="s">
        <v>304</v>
      </c>
      <c r="C134" s="33" t="s">
        <v>145</v>
      </c>
      <c r="D134" s="34"/>
      <c r="E134" s="34"/>
      <c r="F134" s="33" t="s">
        <v>3</v>
      </c>
      <c r="G134" s="31">
        <f t="shared" si="36"/>
        <v>1</v>
      </c>
      <c r="H134" s="31" t="b">
        <f t="shared" si="43"/>
        <v>0</v>
      </c>
      <c r="I134" s="105" t="str">
        <f t="shared" si="44"/>
        <v>LinkedIn</v>
      </c>
      <c r="J134" s="105" t="str">
        <f t="shared" si="45"/>
        <v/>
      </c>
      <c r="K134" s="106" t="str">
        <f t="shared" si="37"/>
        <v/>
      </c>
      <c r="L134" s="106" t="str">
        <f t="shared" si="38"/>
        <v/>
      </c>
      <c r="M134" s="105" t="str">
        <f t="shared" si="39"/>
        <v/>
      </c>
      <c r="N134" s="107">
        <f>IF(F134="","",IF(ISNUMBER(FIND(")",I134)),"20"&amp;SUBSTITUTE(RIGHT(SUBSTITUTE(LEFT(F134,SEARCH(")",F134)),LEFT(LEFT(F134,SEARCH(")",F134)),SEARCH("(",LEFT(F134,SEARCH(")",F134)))),""),3),")",""),VLOOKUP(I134,Breachs!B:D,3,FALSE)))</f>
        <v>2016</v>
      </c>
      <c r="O134" s="108" t="str">
        <f>IF(G134&lt;2,"",IF(G134&gt;2,IF(ISNUMBER(FIND(")",J134)),"20"&amp;SUBSTITUTE(SUBSTITUTE(LEFT(LEFT(SUBSTITUTE(F134,LEFT(F134,SEARCH(",",F134)),""),SEARCH(",",SUBSTITUTE(F134,LEFT(F134,SEARCH(",",F134)),""))),SEARCH(")",LEFT(SUBSTITUTE(F134,LEFT(F134,SEARCH(",",F134)),""),SEARCH(",",SUBSTITUTE(F134,LEFT(F134,SEARCH(",",F134)),""))))),LEFT(LEFT(LEFT(SUBSTITUTE(F134,LEFT(F134,SEARCH(",",F134)),""),SEARCH(",",SUBSTITUTE(F134,LEFT(F134,SEARCH(",",F134)),""))),SEARCH(")",LEFT(SUBSTITUTE(F134,LEFT(F134,SEARCH(",",F134)),""),SEARCH(",",SUBSTITUTE(F134,LEFT(F134,SEARCH(",",F134)),""))))),SEARCH("'",LEFT(LEFT(SUBSTITUTE(F134,LEFT(F134,SEARCH(",",F134)),""),SEARCH(",",SUBSTITUTE(F134,LEFT(F134,SEARCH(",",F134)),""))),SEARCH(")",LEFT(SUBSTITUTE(F134,LEFT(F134,SEARCH(",",F134)),""),SEARCH(",",SUBSTITUTE(F134,LEFT(F134,SEARCH(",",F134)),""))))))),""),")",""),VLOOKUP(J134,Breachs!B:D,3,FALSE)),IF(ISNUMBER(FIND(")",J134)),"20"&amp;SUBSTITUTE(LEFT(SUBSTITUTE(SUBSTITUTE(F134,LEFT(F134,SEARCH(",",F134)),""),LEFT(SUBSTITUTE(F134,LEFT(F134,SEARCH(",",F134)),""),SEARCH("'",SUBSTITUTE(F134,LEFT(F134,SEARCH(",",F134)),""))),""),SEARCH(")",SUBSTITUTE(SUBSTITUTE(F134,LEFT(F134,SEARCH(",",F134)),""),LEFT(SUBSTITUTE(F134,LEFT(F134,SEARCH(",",F134)),""),SEARCH("'",SUBSTITUTE(F134,LEFT(F134,SEARCH(",",F134)),""))),""))),")",""),VLOOKUP(J134,Breachs!B:D,3,FALSE))))</f>
        <v/>
      </c>
      <c r="P134" s="108" t="str">
        <f>IF(G134&lt;3,"",IF(G134&gt;3,IF(ISNUMBER(FIND(")",K134)),"20"&amp;SUBSTITUTE(SUBSTITUTE(LEFT(LEFT(SUBSTITUTE(SUBSTITUTE(F134,LEFT(F134,SEARCH(",",F134)),""),LEFT(SUBSTITUTE(F134,LEFT(F134,SEARCH(",",F134)),""),SEARCH(",",SUBSTITUTE(F134,LEFT(F134,SEARCH(",",F134)),""))),""),SEARCH(",",SUBSTITUTE(SUBSTITUTE(F134,LEFT(F134,SEARCH(",",F134)),""),LEFT(SUBSTITUTE(F134,LEFT(F134,SEARCH(",",F134)),""),SEARCH(",",SUBSTITUTE(F134,LEFT(F134,SEARCH(",",F134)),""))),""))),SEARCH(")",LEFT(SUBSTITUTE(SUBSTITUTE(F134,LEFT(F134,SEARCH(",",F134)),""),LEFT(SUBSTITUTE(F134,LEFT(F134,SEARCH(",",F134)),""),SEARCH(",",SUBSTITUTE(F134,LEFT(F134,SEARCH(",",F134)),""))),""),SEARCH(",",SUBSTITUTE(SUBSTITUTE(F134,LEFT(F134,SEARCH(",",F134)),""),LEFT(SUBSTITUTE(F134,LEFT(F134,SEARCH(",",F134)),""),SEARCH(",",SUBSTITUTE(F134,LEFT(F134,SEARCH(",",F134)),""))),""))))),LEFT(LEFT(LEFT(SUBSTITUTE(SUBSTITUTE(F134,LEFT(F134,SEARCH(",",F134)),""),LEFT(SUBSTITUTE(F134,LEFT(F134,SEARCH(",",F134)),""),SEARCH(",",SUBSTITUTE(F134,LEFT(F134,SEARCH(",",F134)),""))),""),SEARCH(",",SUBSTITUTE(SUBSTITUTE(F134,LEFT(F134,SEARCH(",",F134)),""),LEFT(SUBSTITUTE(F134,LEFT(F134,SEARCH(",",F134)),""),SEARCH(",",SUBSTITUTE(F134,LEFT(F134,SEARCH(",",F134)),""))),""))),SEARCH(")",LEFT(SUBSTITUTE(SUBSTITUTE(F134,LEFT(F134,SEARCH(",",F134)),""),LEFT(SUBSTITUTE(F134,LEFT(F134,SEARCH(",",F134)),""),SEARCH(",",SUBSTITUTE(F134,LEFT(F134,SEARCH(",",F134)),""))),""),SEARCH(",",SUBSTITUTE(SUBSTITUTE(F134,LEFT(F134,SEARCH(",",F134)),""),LEFT(SUBSTITUTE(F134,LEFT(F134,SEARCH(",",F134)),""),SEARCH(",",SUBSTITUTE(F134,LEFT(F134,SEARCH(",",F134)),""))),""))))),SEARCH("'",LEFT(LEFT(SUBSTITUTE(SUBSTITUTE(F134,LEFT(F134,SEARCH(",",F134)),""),LEFT(SUBSTITUTE(F134,LEFT(F134,SEARCH(",",F134)),""),SEARCH(",",SUBSTITUTE(F134,LEFT(F134,SEARCH(",",F134)),""))),""),SEARCH(",",SUBSTITUTE(SUBSTITUTE(F134,LEFT(F134,SEARCH(",",F134)),""),LEFT(SUBSTITUTE(F134,LEFT(F134,SEARCH(",",F134)),""),SEARCH(",",SUBSTITUTE(F134,LEFT(F134,SEARCH(",",F134)),""))),""))),SEARCH(")",LEFT(SUBSTITUTE(SUBSTITUTE(F134,LEFT(F134,SEARCH(",",F134)),""),LEFT(SUBSTITUTE(F134,LEFT(F134,SEARCH(",",F134)),""),SEARCH(",",SUBSTITUTE(F134,LEFT(F134,SEARCH(",",F134)),""))),""),SEARCH(",",SUBSTITUTE(SUBSTITUTE(F134,LEFT(F134,SEARCH(",",F134)),""),LEFT(SUBSTITUTE(F134,LEFT(F134,SEARCH(",",F134)),""),SEARCH(",",SUBSTITUTE(F134,LEFT(F134,SEARCH(",",F134)),""))),""))))))),""),")",""),VLOOKUP(K134,Breachs!B:D,3,FALSE)),IF(ISNUMBER(FIND(")",K134)),"20"&amp;SUBSTITUTE(SUBSTITUTE(LEFT(SUBSTITUTE(SUBSTITUTE(F134,LEFT(F134,SEARCH(",",F134)),""),LEFT(SUBSTITUTE(F134,LEFT(F134,SEARCH(",",F134)),""),SEARCH(",",SUBSTITUTE(F134,LEFT(F134,SEARCH(",",F134)),""))),""),SEARCH(")",SUBSTITUTE(SUBSTITUTE(F134,LEFT(F134,SEARCH(",",F134)),""),LEFT(SUBSTITUTE(F134,LEFT(F134,SEARCH(",",F134)),""),SEARCH(",",SUBSTITUTE(F134,LEFT(F134,SEARCH(",",F134)),""))),""))),LEFT(LEFT(SUBSTITUTE(SUBSTITUTE(F134,LEFT(F134,SEARCH(",",F134)),""),LEFT(SUBSTITUTE(F134,LEFT(F134,SEARCH(",",F134)),""),SEARCH(",",SUBSTITUTE(F134,LEFT(F134,SEARCH(",",F134)),""))),""),SEARCH(")",SUBSTITUTE(SUBSTITUTE(F134,LEFT(F134,SEARCH(",",F134)),""),LEFT(SUBSTITUTE(F134,LEFT(F134,SEARCH(",",F134)),""),SEARCH(",",SUBSTITUTE(F134,LEFT(F134,SEARCH(",",F134)),""))),""))),SEARCH("'",LEFT(SUBSTITUTE(SUBSTITUTE(F134,LEFT(F134,SEARCH(",",F134)),""),LEFT(SUBSTITUTE(F134,LEFT(F134,SEARCH(",",F134)),""),SEARCH(",",SUBSTITUTE(F134,LEFT(F134,SEARCH(",",F134)),""))),""),SEARCH(")",SUBSTITUTE(SUBSTITUTE(F134,LEFT(F134,SEARCH(",",F134)),""),LEFT(SUBSTITUTE(F134,LEFT(F134,SEARCH(",",F134)),""),SEARCH(",",SUBSTITUTE(F134,LEFT(F134,SEARCH(",",F134)),""))),""))))),""),")",""),VLOOKUP(K134,Breachs!B:D,3,FALSE))))</f>
        <v/>
      </c>
      <c r="Q134" s="108" t="str">
        <f>IF(G134&lt;4,"",IF(G134&gt;4,IF(ISNUMBER(FIND(")",L134)),"20"&amp;SUBSTITUTE(SUBSTITUTE(LEFT(SUBSTITUTE(SUBSTITUTE(SUBSTITUTE(L134,LEFT(L134,SEARCH(",",L134)),""),LEFT(SUBSTITUTE(L134,LEFT(L134,SEARCH(",",L134)),""),SEARCH(",",SUBSTITUTE(L134,LEFT(L134,SEARCH(",",L134)),""))),""),LEFT(SUBSTITUTE(SUBSTITUTE(L134,LEFT(L134,SEARCH(",",L134)),""),LEFT(SUBSTITUTE(L134,LEFT(L134,SEARCH(",",L134)),""),SEARCH(",",SUBSTITUTE(L134,LEFT(L134,SEARCH(",",L134)),""))),""),SEARCH(",",SUBSTITUTE(SUBSTITUTE(L134,LEFT(L134,SEARCH(",",L134)),""),LEFT(SUBSTITUTE(L134,LEFT(L134,SEARCH(",",L134)),""),SEARCH(",",SUBSTITUTE(L134,LEFT(L134,SEARCH(",",L134)),""))),""))),""),SEARCH(")",SUBSTITUTE(SUBSTITUTE(SUBSTITUTE(L134,LEFT(L134,SEARCH(",",L134)),""),LEFT(SUBSTITUTE(L134,LEFT(L134,SEARCH(",",L134)),""),SEARCH(",",SUBSTITUTE(L134,LEFT(L134,SEARCH(",",L134)),""))),""),LEFT(SUBSTITUTE(SUBSTITUTE(L134,LEFT(L134,SEARCH(",",L134)),""),LEFT(SUBSTITUTE(L134,LEFT(L134,SEARCH(",",L134)),""),SEARCH(",",SUBSTITUTE(L134,LEFT(L134,SEARCH(",",L134)),""))),""),SEARCH(",",SUBSTITUTE(SUBSTITUTE(L134,LEFT(L134,SEARCH(",",L134)),""),LEFT(SUBSTITUTE(L134,LEFT(L134,SEARCH(",",L134)),""),SEARCH(",",SUBSTITUTE(L134,LEFT(L134,SEARCH(",",L134)),""))),""))),""))),LEFT(LEFT(SUBSTITUTE(SUBSTITUTE(SUBSTITUTE(L134,LEFT(L134,SEARCH(",",L134)),""),LEFT(SUBSTITUTE(L134,LEFT(L134,SEARCH(",",L134)),""),SEARCH(",",SUBSTITUTE(L134,LEFT(L134,SEARCH(",",L134)),""))),""),LEFT(SUBSTITUTE(SUBSTITUTE(L134,LEFT(L134,SEARCH(",",L134)),""),LEFT(SUBSTITUTE(L134,LEFT(L134,SEARCH(",",L134)),""),SEARCH(",",SUBSTITUTE(L134,LEFT(L134,SEARCH(",",L134)),""))),""),SEARCH(",",SUBSTITUTE(SUBSTITUTE(L134,LEFT(L134,SEARCH(",",L134)),""),LEFT(SUBSTITUTE(L134,LEFT(L134,SEARCH(",",L134)),""),SEARCH(",",SUBSTITUTE(L134,LEFT(L134,SEARCH(",",L134)),""))),""))),""),SEARCH(")",SUBSTITUTE(SUBSTITUTE(SUBSTITUTE(L134,LEFT(L134,SEARCH(",",L134)),""),LEFT(SUBSTITUTE(L134,LEFT(L134,SEARCH(",",L134)),""),SEARCH(",",SUBSTITUTE(L134,LEFT(L134,SEARCH(",",L134)),""))),""),LEFT(SUBSTITUTE(SUBSTITUTE(L134,LEFT(L134,SEARCH(",",L134)),""),LEFT(SUBSTITUTE(L134,LEFT(L134,SEARCH(",",L134)),""),SEARCH(",",SUBSTITUTE(L134,LEFT(L134,SEARCH(",",L134)),""))),""),SEARCH(",",SUBSTITUTE(SUBSTITUTE(L134,LEFT(L134,SEARCH(",",L134)),""),LEFT(SUBSTITUTE(L134,LEFT(L134,SEARCH(",",L134)),""),SEARCH(",",SUBSTITUTE(L134,LEFT(L134,SEARCH(",",L134)),""))),""))),""))),SEARCH("'",LEFT(SUBSTITUTE(SUBSTITUTE(SUBSTITUTE(L134,LEFT(L134,SEARCH(",",L134)),""),LEFT(SUBSTITUTE(L134,LEFT(L134,SEARCH(",",L134)),""),SEARCH(",",SUBSTITUTE(L134,LEFT(L134,SEARCH(",",L134)),""))),""),LEFT(SUBSTITUTE(SUBSTITUTE(L134,LEFT(L134,SEARCH(",",L134)),""),LEFT(SUBSTITUTE(L134,LEFT(L134,SEARCH(",",L134)),""),SEARCH(",",SUBSTITUTE(L134,LEFT(L134,SEARCH(",",L134)),""))),""),SEARCH(",",SUBSTITUTE(SUBSTITUTE(L134,LEFT(L134,SEARCH(",",L134)),""),LEFT(SUBSTITUTE(L134,LEFT(L134,SEARCH(",",L134)),""),SEARCH(",",SUBSTITUTE(L134,LEFT(L134,SEARCH(",",L134)),""))),""))),""),SEARCH(")",SUBSTITUTE(SUBSTITUTE(SUBSTITUTE(L134,LEFT(L134,SEARCH(",",L134)),""),LEFT(SUBSTITUTE(L134,LEFT(L134,SEARCH(",",L134)),""),SEARCH(",",SUBSTITUTE(L134,LEFT(L134,SEARCH(",",L134)),""))),""),LEFT(SUBSTITUTE(SUBSTITUTE(L134,LEFT(L134,SEARCH(",",L134)),""),LEFT(SUBSTITUTE(L134,LEFT(L134,SEARCH(",",L134)),""),SEARCH(",",SUBSTITUTE(L134,LEFT(L134,SEARCH(",",L134)),""))),""),SEARCH(",",SUBSTITUTE(SUBSTITUTE(L134,LEFT(L134,SEARCH(",",L134)),""),LEFT(SUBSTITUTE(L134,LEFT(L134,SEARCH(",",L134)),""),SEARCH(",",SUBSTITUTE(L134,LEFT(L134,SEARCH(",",L134)),""))),""))),""))))),""),")",""),VLOOKUP(L134,Breachs!B:D,3,FALSE)),IF(ISNUMBER(FIND(")",L134)),"20"&amp;SUBSTITUTE(SUBSTITUTE(LEFT(SUBSTITUTE(SUBSTITUTE(SUBSTITUTE(L134,LEFT(L134,SEARCH(",",L134)),""),LEFT(SUBSTITUTE(L134,LEFT(L134,SEARCH(",",L134)),""),SEARCH(",",SUBSTITUTE(L134,LEFT(L134,SEARCH(",",L134)),""))),""),LEFT(SUBSTITUTE(SUBSTITUTE(L134,LEFT(L134,SEARCH(",",L134)),""),LEFT(SUBSTITUTE(L134,LEFT(L134,SEARCH(",",L134)),""),SEARCH(",",SUBSTITUTE(L134,LEFT(L134,SEARCH(",",L134)),""))),""),SEARCH(",",SUBSTITUTE(SUBSTITUTE(L134,LEFT(L134,SEARCH(",",L134)),""),LEFT(SUBSTITUTE(L134,LEFT(L134,SEARCH(",",L134)),""),SEARCH(",",SUBSTITUTE(L134,LEFT(L134,SEARCH(",",L134)),""))),""))),""),SEARCH(")",SUBSTITUTE(SUBSTITUTE(SUBSTITUTE(L134,LEFT(L134,SEARCH(",",L134)),""),LEFT(SUBSTITUTE(L134,LEFT(L134,SEARCH(",",L134)),""),SEARCH(",",SUBSTITUTE(L134,LEFT(L134,SEARCH(",",L134)),""))),""),LEFT(SUBSTITUTE(SUBSTITUTE(L134,LEFT(L134,SEARCH(",",L134)),""),LEFT(SUBSTITUTE(L134,LEFT(L134,SEARCH(",",L134)),""),SEARCH(",",SUBSTITUTE(L134,LEFT(L134,SEARCH(",",L134)),""))),""),SEARCH(",",SUBSTITUTE(SUBSTITUTE(L134,LEFT(L134,SEARCH(",",L134)),""),LEFT(SUBSTITUTE(L134,LEFT(L134,SEARCH(",",L134)),""),SEARCH(",",SUBSTITUTE(L134,LEFT(L134,SEARCH(",",L134)),""))),""))),""))),LEFT(LEFT(SUBSTITUTE(SUBSTITUTE(SUBSTITUTE(L134,LEFT(L134,SEARCH(",",L134)),""),LEFT(SUBSTITUTE(L134,LEFT(L134,SEARCH(",",L134)),""),SEARCH(",",SUBSTITUTE(L134,LEFT(L134,SEARCH(",",L134)),""))),""),LEFT(SUBSTITUTE(SUBSTITUTE(L134,LEFT(L134,SEARCH(",",L134)),""),LEFT(SUBSTITUTE(L134,LEFT(L134,SEARCH(",",L134)),""),SEARCH(",",SUBSTITUTE(L134,LEFT(L134,SEARCH(",",L134)),""))),""),SEARCH(",",SUBSTITUTE(SUBSTITUTE(L134,LEFT(L134,SEARCH(",",L134)),""),LEFT(SUBSTITUTE(L134,LEFT(L134,SEARCH(",",L134)),""),SEARCH(",",SUBSTITUTE(L134,LEFT(L134,SEARCH(",",L134)),""))),""))),""),SEARCH(")",SUBSTITUTE(SUBSTITUTE(SUBSTITUTE(L134,LEFT(L134,SEARCH(",",L134)),""),LEFT(SUBSTITUTE(L134,LEFT(L134,SEARCH(",",L134)),""),SEARCH(",",SUBSTITUTE(L134,LEFT(L134,SEARCH(",",L134)),""))),""),LEFT(SUBSTITUTE(SUBSTITUTE(L134,LEFT(L134,SEARCH(",",L134)),""),LEFT(SUBSTITUTE(L134,LEFT(L134,SEARCH(",",L134)),""),SEARCH(",",SUBSTITUTE(L134,LEFT(L134,SEARCH(",",L134)),""))),""),SEARCH(",",SUBSTITUTE(SUBSTITUTE(L134,LEFT(L134,SEARCH(",",L134)),""),LEFT(SUBSTITUTE(L134,LEFT(L134,SEARCH(",",L134)),""),SEARCH(",",SUBSTITUTE(L134,LEFT(L134,SEARCH(",",L134)),""))),""))),""))),SEARCH("'",LEFT(SUBSTITUTE(SUBSTITUTE(SUBSTITUTE(L134,LEFT(L134,SEARCH(",",L134)),""),LEFT(SUBSTITUTE(L134,LEFT(L134,SEARCH(",",L134)),""),SEARCH(",",SUBSTITUTE(L134,LEFT(L134,SEARCH(",",L134)),""))),""),LEFT(SUBSTITUTE(SUBSTITUTE(L134,LEFT(L134,SEARCH(",",L134)),""),LEFT(SUBSTITUTE(L134,LEFT(L134,SEARCH(",",L134)),""),SEARCH(",",SUBSTITUTE(L134,LEFT(L134,SEARCH(",",L134)),""))),""),SEARCH(",",SUBSTITUTE(SUBSTITUTE(L134,LEFT(L134,SEARCH(",",L134)),""),LEFT(SUBSTITUTE(L134,LEFT(L134,SEARCH(",",L134)),""),SEARCH(",",SUBSTITUTE(L134,LEFT(L134,SEARCH(",",L134)),""))),""))),""),SEARCH(")",SUBSTITUTE(SUBSTITUTE(SUBSTITUTE(L134,LEFT(L134,SEARCH(",",L134)),""),LEFT(SUBSTITUTE(L134,LEFT(L134,SEARCH(",",L134)),""),SEARCH(",",SUBSTITUTE(L134,LEFT(L134,SEARCH(",",L134)),""))),""),LEFT(SUBSTITUTE(SUBSTITUTE(L134,LEFT(L134,SEARCH(",",L134)),""),LEFT(SUBSTITUTE(L134,LEFT(L134,SEARCH(",",L134)),""),SEARCH(",",SUBSTITUTE(L134,LEFT(L134,SEARCH(",",L134)),""))),""),SEARCH(",",SUBSTITUTE(SUBSTITUTE(L134,LEFT(L134,SEARCH(",",L134)),""),LEFT(SUBSTITUTE(L134,LEFT(L134,SEARCH(",",L134)),""),SEARCH(",",SUBSTITUTE(L134,LEFT(L134,SEARCH(",",L134)),""))),""))),""))))),""),")",""),VLOOKUP(L134,Breachs!B:D,3,FALSE))))</f>
        <v/>
      </c>
      <c r="R134" s="108" t="str">
        <f>IF(G134=5,IF(ISNUMBER(FIND(")",M134)),"20"&amp;SUBSTITUTE(SUBSTITUTE(LEFT(SUBSTITUTE(SUBSTITUTE(SUBSTITUTE(S134,LEFT(S134,SEARCH(",",S134)),""),LEFT(SUBSTITUTE(S134,LEFT(S134,SEARCH(",",S134)),""),SEARCH(",",SUBSTITUTE(S134,LEFT(S134,SEARCH(",",S134)),""))),""),LEFT(SUBSTITUTE(SUBSTITUTE(S134,LEFT(S134,SEARCH(",",S134)),""),LEFT(SUBSTITUTE(S134,LEFT(S134,SEARCH(",",S134)),""),SEARCH(",",SUBSTITUTE(S134,LEFT(S134,SEARCH(",",S134)),""))),""),SEARCH(",",SUBSTITUTE(SUBSTITUTE(S134,LEFT(S134,SEARCH(",",S134)),""),LEFT(SUBSTITUTE(S134,LEFT(S134,SEARCH(",",S134)),""),SEARCH(",",SUBSTITUTE(S134,LEFT(S134,SEARCH(",",S134)),""))),""))),""),SEARCH(")",SUBSTITUTE(SUBSTITUTE(SUBSTITUTE(S134,LEFT(S134,SEARCH(",",S134)),""),LEFT(SUBSTITUTE(S134,LEFT(S134,SEARCH(",",S134)),""),SEARCH(",",SUBSTITUTE(S134,LEFT(S134,SEARCH(",",S134)),""))),""),LEFT(SUBSTITUTE(SUBSTITUTE(S134,LEFT(S134,SEARCH(",",S134)),""),LEFT(SUBSTITUTE(S134,LEFT(S134,SEARCH(",",S134)),""),SEARCH(",",SUBSTITUTE(S134,LEFT(S134,SEARCH(",",S134)),""))),""),SEARCH(",",SUBSTITUTE(SUBSTITUTE(S134,LEFT(S134,SEARCH(",",S134)),""),LEFT(SUBSTITUTE(S134,LEFT(S134,SEARCH(",",S134)),""),SEARCH(",",SUBSTITUTE(S134,LEFT(S134,SEARCH(",",S134)),""))),""))),""))),LEFT(LEFT(SUBSTITUTE(SUBSTITUTE(SUBSTITUTE(S134,LEFT(S134,SEARCH(",",S134)),""),LEFT(SUBSTITUTE(S134,LEFT(S134,SEARCH(",",S134)),""),SEARCH(",",SUBSTITUTE(S134,LEFT(S134,SEARCH(",",S134)),""))),""),LEFT(SUBSTITUTE(SUBSTITUTE(S134,LEFT(S134,SEARCH(",",S134)),""),LEFT(SUBSTITUTE(S134,LEFT(S134,SEARCH(",",S134)),""),SEARCH(",",SUBSTITUTE(S134,LEFT(S134,SEARCH(",",S134)),""))),""),SEARCH(",",SUBSTITUTE(SUBSTITUTE(S134,LEFT(S134,SEARCH(",",S134)),""),LEFT(SUBSTITUTE(S134,LEFT(S134,SEARCH(",",S134)),""),SEARCH(",",SUBSTITUTE(S134,LEFT(S134,SEARCH(",",S134)),""))),""))),""),SEARCH(")",SUBSTITUTE(SUBSTITUTE(SUBSTITUTE(S134,LEFT(S134,SEARCH(",",S134)),""),LEFT(SUBSTITUTE(S134,LEFT(S134,SEARCH(",",S134)),""),SEARCH(",",SUBSTITUTE(S134,LEFT(S134,SEARCH(",",S134)),""))),""),LEFT(SUBSTITUTE(SUBSTITUTE(S134,LEFT(S134,SEARCH(",",S134)),""),LEFT(SUBSTITUTE(S134,LEFT(S134,SEARCH(",",S134)),""),SEARCH(",",SUBSTITUTE(S134,LEFT(S134,SEARCH(",",S134)),""))),""),SEARCH(",",SUBSTITUTE(SUBSTITUTE(S134,LEFT(S134,SEARCH(",",S134)),""),LEFT(SUBSTITUTE(S134,LEFT(S134,SEARCH(",",S134)),""),SEARCH(",",SUBSTITUTE(S134,LEFT(S134,SEARCH(",",S134)),""))),""))),""))),SEARCH("'",LEFT(SUBSTITUTE(SUBSTITUTE(SUBSTITUTE(S134,LEFT(S134,SEARCH(",",S134)),""),LEFT(SUBSTITUTE(S134,LEFT(S134,SEARCH(",",S134)),""),SEARCH(",",SUBSTITUTE(S134,LEFT(S134,SEARCH(",",S134)),""))),""),LEFT(SUBSTITUTE(SUBSTITUTE(S134,LEFT(S134,SEARCH(",",S134)),""),LEFT(SUBSTITUTE(S134,LEFT(S134,SEARCH(",",S134)),""),SEARCH(",",SUBSTITUTE(S134,LEFT(S134,SEARCH(",",S134)),""))),""),SEARCH(",",SUBSTITUTE(SUBSTITUTE(S134,LEFT(S134,SEARCH(",",S134)),""),LEFT(SUBSTITUTE(S134,LEFT(S134,SEARCH(",",S134)),""),SEARCH(",",SUBSTITUTE(S134,LEFT(S134,SEARCH(",",S134)),""))),""))),""),SEARCH(")",SUBSTITUTE(SUBSTITUTE(SUBSTITUTE(S134,LEFT(S134,SEARCH(",",S134)),""),LEFT(SUBSTITUTE(S134,LEFT(S134,SEARCH(",",S134)),""),SEARCH(",",SUBSTITUTE(S134,LEFT(S134,SEARCH(",",S134)),""))),""),LEFT(SUBSTITUTE(SUBSTITUTE(S134,LEFT(S134,SEARCH(",",S134)),""),LEFT(SUBSTITUTE(S134,LEFT(S134,SEARCH(",",S134)),""),SEARCH(",",SUBSTITUTE(S134,LEFT(S134,SEARCH(",",S134)),""))),""),SEARCH(",",SUBSTITUTE(SUBSTITUTE(S134,LEFT(S134,SEARCH(",",S134)),""),LEFT(SUBSTITUTE(S134,LEFT(S134,SEARCH(",",S134)),""),SEARCH(",",SUBSTITUTE(S134,LEFT(S134,SEARCH(",",S134)),""))),""))),""))))),""),")",""),VLOOKUP(M134,Breachs!B:D,3,FALSE)),"")</f>
        <v/>
      </c>
      <c r="S134" s="108" t="e">
        <f t="shared" si="40"/>
        <v>#VALUE!</v>
      </c>
      <c r="T134" s="108" t="str">
        <f>IF(F134="","",IF(ISNUMBER(FIND("'",I134)),VLOOKUP(SUBSTITUTE(RIGHT(LEFT(I134,SEARCH("'",I134)),5)," '",""),Breachs!P:Q,2,FALSE),VLOOKUP(I134,Breachs!B:D,2,FALSE)))</f>
        <v>Maio</v>
      </c>
      <c r="U134" s="108" t="str">
        <f>IF(G134&lt;2,"",IF(ISNUMBER(FIND("'",J134)),VLOOKUP(SUBSTITUTE(RIGHT(LEFT(J134,SEARCH("'",J134)),5)," '",""),Breachs!P:Q,2,FALSE),VLOOKUP(J134,Breachs!B:D,2,FALSE)))</f>
        <v/>
      </c>
      <c r="V134" s="107" t="str">
        <f>IF(G134&lt;3,"",IF(ISNUMBER(FIND("'",K134)),VLOOKUP(SUBSTITUTE(RIGHT(LEFT(K134,SEARCH("'",K134)),5)," '",""),Breachs!P:Q,2,FALSE),VLOOKUP(K134,Breachs!B:D,2,FALSE)))</f>
        <v/>
      </c>
      <c r="W134" s="107" t="str">
        <f>IF(G134&lt;4,"",IF(ISNUMBER(FIND("'",L134)),VLOOKUP(SUBSTITUTE(RIGHT(LEFT(L134,SEARCH("'",L134)),5)," '",""),Breachs!P:Q,2,FALSE),VLOOKUP(L134,Breachs!B:D,2,FALSE)))</f>
        <v/>
      </c>
      <c r="X134" s="107" t="str">
        <f>IF(G134&lt;5,"",IF(ISNUMBER(FIND("'",M134)),VLOOKUP(SUBSTITUTE(RIGHT(LEFT(M134,SEARCH("'",M134)),5)," '",""),Breachs!P:Q,2,FALSE),VLOOKUP(M134,Breachs!B:D,2,FALSE)))</f>
        <v/>
      </c>
      <c r="Y134" s="34" t="str">
        <f>IFERROR(VLOOKUP(B134,BGU!A:B,2),"")</f>
        <v>SAMUEL PETROLI</v>
      </c>
      <c r="Z134" s="34" t="str">
        <f>TEXT(IFERROR(VLOOKUP(B134,BGU!A:C,3),""),"0000-000-000-0000")</f>
        <v>0010-092-020-1100</v>
      </c>
      <c r="AA134" s="34" t="str">
        <f t="shared" si="41"/>
        <v>0010</v>
      </c>
      <c r="AB134" s="34" t="str">
        <f>IFERROR(VLOOKUP(B134,BGU!A:F,6),"")</f>
        <v>00011</v>
      </c>
      <c r="AC134" s="34" t="str">
        <f>IFERROR(VLOOKUP(B134,BGU!A:G,7),"")</f>
        <v>ANALISTA</v>
      </c>
      <c r="AD134" s="34" t="str">
        <f t="shared" si="42"/>
        <v>092</v>
      </c>
    </row>
    <row r="135" spans="1:30" ht="15" customHeight="1" x14ac:dyDescent="0.25">
      <c r="A135" s="33" t="s">
        <v>333</v>
      </c>
      <c r="B135" s="34" t="s">
        <v>314</v>
      </c>
      <c r="C135" s="33" t="s">
        <v>157</v>
      </c>
      <c r="D135" s="34"/>
      <c r="E135" s="34" t="s">
        <v>322</v>
      </c>
      <c r="F135" s="32" t="s">
        <v>27975</v>
      </c>
      <c r="G135" s="31">
        <f t="shared" si="36"/>
        <v>2</v>
      </c>
      <c r="H135" s="31" t="b">
        <f t="shared" si="43"/>
        <v>0</v>
      </c>
      <c r="I135" s="105" t="str">
        <f t="shared" si="44"/>
        <v>LinkedIn</v>
      </c>
      <c r="J135" s="105" t="str">
        <f t="shared" si="45"/>
        <v>Anti Public Combo List</v>
      </c>
      <c r="K135" s="106" t="str">
        <f t="shared" si="37"/>
        <v/>
      </c>
      <c r="L135" s="106" t="str">
        <f t="shared" si="38"/>
        <v/>
      </c>
      <c r="M135" s="105" t="str">
        <f t="shared" si="39"/>
        <v/>
      </c>
      <c r="N135" s="107">
        <f>IF(F135="","",IF(ISNUMBER(FIND(")",I135)),"20"&amp;SUBSTITUTE(RIGHT(SUBSTITUTE(LEFT(F135,SEARCH(")",F135)),LEFT(LEFT(F135,SEARCH(")",F135)),SEARCH("(",LEFT(F135,SEARCH(")",F135)))),""),3),")",""),VLOOKUP(I135,Breachs!B:D,3,FALSE)))</f>
        <v>2016</v>
      </c>
      <c r="O135" s="108">
        <f>IF(G135&lt;2,"",IF(G135&gt;2,IF(ISNUMBER(FIND(")",J135)),"20"&amp;SUBSTITUTE(SUBSTITUTE(LEFT(LEFT(SUBSTITUTE(F135,LEFT(F135,SEARCH(",",F135)),""),SEARCH(",",SUBSTITUTE(F135,LEFT(F135,SEARCH(",",F135)),""))),SEARCH(")",LEFT(SUBSTITUTE(F135,LEFT(F135,SEARCH(",",F135)),""),SEARCH(",",SUBSTITUTE(F135,LEFT(F135,SEARCH(",",F135)),""))))),LEFT(LEFT(LEFT(SUBSTITUTE(F135,LEFT(F135,SEARCH(",",F135)),""),SEARCH(",",SUBSTITUTE(F135,LEFT(F135,SEARCH(",",F135)),""))),SEARCH(")",LEFT(SUBSTITUTE(F135,LEFT(F135,SEARCH(",",F135)),""),SEARCH(",",SUBSTITUTE(F135,LEFT(F135,SEARCH(",",F135)),""))))),SEARCH("'",LEFT(LEFT(SUBSTITUTE(F135,LEFT(F135,SEARCH(",",F135)),""),SEARCH(",",SUBSTITUTE(F135,LEFT(F135,SEARCH(",",F135)),""))),SEARCH(")",LEFT(SUBSTITUTE(F135,LEFT(F135,SEARCH(",",F135)),""),SEARCH(",",SUBSTITUTE(F135,LEFT(F135,SEARCH(",",F135)),""))))))),""),")",""),VLOOKUP(J135,Breachs!B:D,3,FALSE)),IF(ISNUMBER(FIND(")",J135)),"20"&amp;SUBSTITUTE(LEFT(SUBSTITUTE(SUBSTITUTE(F135,LEFT(F135,SEARCH(",",F135)),""),LEFT(SUBSTITUTE(F135,LEFT(F135,SEARCH(",",F135)),""),SEARCH("'",SUBSTITUTE(F135,LEFT(F135,SEARCH(",",F135)),""))),""),SEARCH(")",SUBSTITUTE(SUBSTITUTE(F135,LEFT(F135,SEARCH(",",F135)),""),LEFT(SUBSTITUTE(F135,LEFT(F135,SEARCH(",",F135)),""),SEARCH("'",SUBSTITUTE(F135,LEFT(F135,SEARCH(",",F135)),""))),""))),")",""),VLOOKUP(J135,Breachs!B:D,3,FALSE))))</f>
        <v>2016</v>
      </c>
      <c r="P135" s="108" t="str">
        <f>IF(G135&lt;3,"",IF(G135&gt;3,IF(ISNUMBER(FIND(")",K135)),"20"&amp;SUBSTITUTE(SUBSTITUTE(LEFT(LEFT(SUBSTITUTE(SUBSTITUTE(F135,LEFT(F135,SEARCH(",",F135)),""),LEFT(SUBSTITUTE(F135,LEFT(F135,SEARCH(",",F135)),""),SEARCH(",",SUBSTITUTE(F135,LEFT(F135,SEARCH(",",F135)),""))),""),SEARCH(",",SUBSTITUTE(SUBSTITUTE(F135,LEFT(F135,SEARCH(",",F135)),""),LEFT(SUBSTITUTE(F135,LEFT(F135,SEARCH(",",F135)),""),SEARCH(",",SUBSTITUTE(F135,LEFT(F135,SEARCH(",",F135)),""))),""))),SEARCH(")",LEFT(SUBSTITUTE(SUBSTITUTE(F135,LEFT(F135,SEARCH(",",F135)),""),LEFT(SUBSTITUTE(F135,LEFT(F135,SEARCH(",",F135)),""),SEARCH(",",SUBSTITUTE(F135,LEFT(F135,SEARCH(",",F135)),""))),""),SEARCH(",",SUBSTITUTE(SUBSTITUTE(F135,LEFT(F135,SEARCH(",",F135)),""),LEFT(SUBSTITUTE(F135,LEFT(F135,SEARCH(",",F135)),""),SEARCH(",",SUBSTITUTE(F135,LEFT(F135,SEARCH(",",F135)),""))),""))))),LEFT(LEFT(LEFT(SUBSTITUTE(SUBSTITUTE(F135,LEFT(F135,SEARCH(",",F135)),""),LEFT(SUBSTITUTE(F135,LEFT(F135,SEARCH(",",F135)),""),SEARCH(",",SUBSTITUTE(F135,LEFT(F135,SEARCH(",",F135)),""))),""),SEARCH(",",SUBSTITUTE(SUBSTITUTE(F135,LEFT(F135,SEARCH(",",F135)),""),LEFT(SUBSTITUTE(F135,LEFT(F135,SEARCH(",",F135)),""),SEARCH(",",SUBSTITUTE(F135,LEFT(F135,SEARCH(",",F135)),""))),""))),SEARCH(")",LEFT(SUBSTITUTE(SUBSTITUTE(F135,LEFT(F135,SEARCH(",",F135)),""),LEFT(SUBSTITUTE(F135,LEFT(F135,SEARCH(",",F135)),""),SEARCH(",",SUBSTITUTE(F135,LEFT(F135,SEARCH(",",F135)),""))),""),SEARCH(",",SUBSTITUTE(SUBSTITUTE(F135,LEFT(F135,SEARCH(",",F135)),""),LEFT(SUBSTITUTE(F135,LEFT(F135,SEARCH(",",F135)),""),SEARCH(",",SUBSTITUTE(F135,LEFT(F135,SEARCH(",",F135)),""))),""))))),SEARCH("'",LEFT(LEFT(SUBSTITUTE(SUBSTITUTE(F135,LEFT(F135,SEARCH(",",F135)),""),LEFT(SUBSTITUTE(F135,LEFT(F135,SEARCH(",",F135)),""),SEARCH(",",SUBSTITUTE(F135,LEFT(F135,SEARCH(",",F135)),""))),""),SEARCH(",",SUBSTITUTE(SUBSTITUTE(F135,LEFT(F135,SEARCH(",",F135)),""),LEFT(SUBSTITUTE(F135,LEFT(F135,SEARCH(",",F135)),""),SEARCH(",",SUBSTITUTE(F135,LEFT(F135,SEARCH(",",F135)),""))),""))),SEARCH(")",LEFT(SUBSTITUTE(SUBSTITUTE(F135,LEFT(F135,SEARCH(",",F135)),""),LEFT(SUBSTITUTE(F135,LEFT(F135,SEARCH(",",F135)),""),SEARCH(",",SUBSTITUTE(F135,LEFT(F135,SEARCH(",",F135)),""))),""),SEARCH(",",SUBSTITUTE(SUBSTITUTE(F135,LEFT(F135,SEARCH(",",F135)),""),LEFT(SUBSTITUTE(F135,LEFT(F135,SEARCH(",",F135)),""),SEARCH(",",SUBSTITUTE(F135,LEFT(F135,SEARCH(",",F135)),""))),""))))))),""),")",""),VLOOKUP(K135,Breachs!B:D,3,FALSE)),IF(ISNUMBER(FIND(")",K135)),"20"&amp;SUBSTITUTE(SUBSTITUTE(LEFT(SUBSTITUTE(SUBSTITUTE(F135,LEFT(F135,SEARCH(",",F135)),""),LEFT(SUBSTITUTE(F135,LEFT(F135,SEARCH(",",F135)),""),SEARCH(",",SUBSTITUTE(F135,LEFT(F135,SEARCH(",",F135)),""))),""),SEARCH(")",SUBSTITUTE(SUBSTITUTE(F135,LEFT(F135,SEARCH(",",F135)),""),LEFT(SUBSTITUTE(F135,LEFT(F135,SEARCH(",",F135)),""),SEARCH(",",SUBSTITUTE(F135,LEFT(F135,SEARCH(",",F135)),""))),""))),LEFT(LEFT(SUBSTITUTE(SUBSTITUTE(F135,LEFT(F135,SEARCH(",",F135)),""),LEFT(SUBSTITUTE(F135,LEFT(F135,SEARCH(",",F135)),""),SEARCH(",",SUBSTITUTE(F135,LEFT(F135,SEARCH(",",F135)),""))),""),SEARCH(")",SUBSTITUTE(SUBSTITUTE(F135,LEFT(F135,SEARCH(",",F135)),""),LEFT(SUBSTITUTE(F135,LEFT(F135,SEARCH(",",F135)),""),SEARCH(",",SUBSTITUTE(F135,LEFT(F135,SEARCH(",",F135)),""))),""))),SEARCH("'",LEFT(SUBSTITUTE(SUBSTITUTE(F135,LEFT(F135,SEARCH(",",F135)),""),LEFT(SUBSTITUTE(F135,LEFT(F135,SEARCH(",",F135)),""),SEARCH(",",SUBSTITUTE(F135,LEFT(F135,SEARCH(",",F135)),""))),""),SEARCH(")",SUBSTITUTE(SUBSTITUTE(F135,LEFT(F135,SEARCH(",",F135)),""),LEFT(SUBSTITUTE(F135,LEFT(F135,SEARCH(",",F135)),""),SEARCH(",",SUBSTITUTE(F135,LEFT(F135,SEARCH(",",F135)),""))),""))))),""),")",""),VLOOKUP(K135,Breachs!B:D,3,FALSE))))</f>
        <v/>
      </c>
      <c r="Q135" s="108" t="str">
        <f>IF(G135&lt;4,"",IF(G135&gt;4,IF(ISNUMBER(FIND(")",L135)),"20"&amp;SUBSTITUTE(SUBSTITUTE(LEFT(SUBSTITUTE(SUBSTITUTE(SUBSTITUTE(L135,LEFT(L135,SEARCH(",",L135)),""),LEFT(SUBSTITUTE(L135,LEFT(L135,SEARCH(",",L135)),""),SEARCH(",",SUBSTITUTE(L135,LEFT(L135,SEARCH(",",L135)),""))),""),LEFT(SUBSTITUTE(SUBSTITUTE(L135,LEFT(L135,SEARCH(",",L135)),""),LEFT(SUBSTITUTE(L135,LEFT(L135,SEARCH(",",L135)),""),SEARCH(",",SUBSTITUTE(L135,LEFT(L135,SEARCH(",",L135)),""))),""),SEARCH(",",SUBSTITUTE(SUBSTITUTE(L135,LEFT(L135,SEARCH(",",L135)),""),LEFT(SUBSTITUTE(L135,LEFT(L135,SEARCH(",",L135)),""),SEARCH(",",SUBSTITUTE(L135,LEFT(L135,SEARCH(",",L135)),""))),""))),""),SEARCH(")",SUBSTITUTE(SUBSTITUTE(SUBSTITUTE(L135,LEFT(L135,SEARCH(",",L135)),""),LEFT(SUBSTITUTE(L135,LEFT(L135,SEARCH(",",L135)),""),SEARCH(",",SUBSTITUTE(L135,LEFT(L135,SEARCH(",",L135)),""))),""),LEFT(SUBSTITUTE(SUBSTITUTE(L135,LEFT(L135,SEARCH(",",L135)),""),LEFT(SUBSTITUTE(L135,LEFT(L135,SEARCH(",",L135)),""),SEARCH(",",SUBSTITUTE(L135,LEFT(L135,SEARCH(",",L135)),""))),""),SEARCH(",",SUBSTITUTE(SUBSTITUTE(L135,LEFT(L135,SEARCH(",",L135)),""),LEFT(SUBSTITUTE(L135,LEFT(L135,SEARCH(",",L135)),""),SEARCH(",",SUBSTITUTE(L135,LEFT(L135,SEARCH(",",L135)),""))),""))),""))),LEFT(LEFT(SUBSTITUTE(SUBSTITUTE(SUBSTITUTE(L135,LEFT(L135,SEARCH(",",L135)),""),LEFT(SUBSTITUTE(L135,LEFT(L135,SEARCH(",",L135)),""),SEARCH(",",SUBSTITUTE(L135,LEFT(L135,SEARCH(",",L135)),""))),""),LEFT(SUBSTITUTE(SUBSTITUTE(L135,LEFT(L135,SEARCH(",",L135)),""),LEFT(SUBSTITUTE(L135,LEFT(L135,SEARCH(",",L135)),""),SEARCH(",",SUBSTITUTE(L135,LEFT(L135,SEARCH(",",L135)),""))),""),SEARCH(",",SUBSTITUTE(SUBSTITUTE(L135,LEFT(L135,SEARCH(",",L135)),""),LEFT(SUBSTITUTE(L135,LEFT(L135,SEARCH(",",L135)),""),SEARCH(",",SUBSTITUTE(L135,LEFT(L135,SEARCH(",",L135)),""))),""))),""),SEARCH(")",SUBSTITUTE(SUBSTITUTE(SUBSTITUTE(L135,LEFT(L135,SEARCH(",",L135)),""),LEFT(SUBSTITUTE(L135,LEFT(L135,SEARCH(",",L135)),""),SEARCH(",",SUBSTITUTE(L135,LEFT(L135,SEARCH(",",L135)),""))),""),LEFT(SUBSTITUTE(SUBSTITUTE(L135,LEFT(L135,SEARCH(",",L135)),""),LEFT(SUBSTITUTE(L135,LEFT(L135,SEARCH(",",L135)),""),SEARCH(",",SUBSTITUTE(L135,LEFT(L135,SEARCH(",",L135)),""))),""),SEARCH(",",SUBSTITUTE(SUBSTITUTE(L135,LEFT(L135,SEARCH(",",L135)),""),LEFT(SUBSTITUTE(L135,LEFT(L135,SEARCH(",",L135)),""),SEARCH(",",SUBSTITUTE(L135,LEFT(L135,SEARCH(",",L135)),""))),""))),""))),SEARCH("'",LEFT(SUBSTITUTE(SUBSTITUTE(SUBSTITUTE(L135,LEFT(L135,SEARCH(",",L135)),""),LEFT(SUBSTITUTE(L135,LEFT(L135,SEARCH(",",L135)),""),SEARCH(",",SUBSTITUTE(L135,LEFT(L135,SEARCH(",",L135)),""))),""),LEFT(SUBSTITUTE(SUBSTITUTE(L135,LEFT(L135,SEARCH(",",L135)),""),LEFT(SUBSTITUTE(L135,LEFT(L135,SEARCH(",",L135)),""),SEARCH(",",SUBSTITUTE(L135,LEFT(L135,SEARCH(",",L135)),""))),""),SEARCH(",",SUBSTITUTE(SUBSTITUTE(L135,LEFT(L135,SEARCH(",",L135)),""),LEFT(SUBSTITUTE(L135,LEFT(L135,SEARCH(",",L135)),""),SEARCH(",",SUBSTITUTE(L135,LEFT(L135,SEARCH(",",L135)),""))),""))),""),SEARCH(")",SUBSTITUTE(SUBSTITUTE(SUBSTITUTE(L135,LEFT(L135,SEARCH(",",L135)),""),LEFT(SUBSTITUTE(L135,LEFT(L135,SEARCH(",",L135)),""),SEARCH(",",SUBSTITUTE(L135,LEFT(L135,SEARCH(",",L135)),""))),""),LEFT(SUBSTITUTE(SUBSTITUTE(L135,LEFT(L135,SEARCH(",",L135)),""),LEFT(SUBSTITUTE(L135,LEFT(L135,SEARCH(",",L135)),""),SEARCH(",",SUBSTITUTE(L135,LEFT(L135,SEARCH(",",L135)),""))),""),SEARCH(",",SUBSTITUTE(SUBSTITUTE(L135,LEFT(L135,SEARCH(",",L135)),""),LEFT(SUBSTITUTE(L135,LEFT(L135,SEARCH(",",L135)),""),SEARCH(",",SUBSTITUTE(L135,LEFT(L135,SEARCH(",",L135)),""))),""))),""))))),""),")",""),VLOOKUP(L135,Breachs!B:D,3,FALSE)),IF(ISNUMBER(FIND(")",L135)),"20"&amp;SUBSTITUTE(SUBSTITUTE(LEFT(SUBSTITUTE(SUBSTITUTE(SUBSTITUTE(L135,LEFT(L135,SEARCH(",",L135)),""),LEFT(SUBSTITUTE(L135,LEFT(L135,SEARCH(",",L135)),""),SEARCH(",",SUBSTITUTE(L135,LEFT(L135,SEARCH(",",L135)),""))),""),LEFT(SUBSTITUTE(SUBSTITUTE(L135,LEFT(L135,SEARCH(",",L135)),""),LEFT(SUBSTITUTE(L135,LEFT(L135,SEARCH(",",L135)),""),SEARCH(",",SUBSTITUTE(L135,LEFT(L135,SEARCH(",",L135)),""))),""),SEARCH(",",SUBSTITUTE(SUBSTITUTE(L135,LEFT(L135,SEARCH(",",L135)),""),LEFT(SUBSTITUTE(L135,LEFT(L135,SEARCH(",",L135)),""),SEARCH(",",SUBSTITUTE(L135,LEFT(L135,SEARCH(",",L135)),""))),""))),""),SEARCH(")",SUBSTITUTE(SUBSTITUTE(SUBSTITUTE(L135,LEFT(L135,SEARCH(",",L135)),""),LEFT(SUBSTITUTE(L135,LEFT(L135,SEARCH(",",L135)),""),SEARCH(",",SUBSTITUTE(L135,LEFT(L135,SEARCH(",",L135)),""))),""),LEFT(SUBSTITUTE(SUBSTITUTE(L135,LEFT(L135,SEARCH(",",L135)),""),LEFT(SUBSTITUTE(L135,LEFT(L135,SEARCH(",",L135)),""),SEARCH(",",SUBSTITUTE(L135,LEFT(L135,SEARCH(",",L135)),""))),""),SEARCH(",",SUBSTITUTE(SUBSTITUTE(L135,LEFT(L135,SEARCH(",",L135)),""),LEFT(SUBSTITUTE(L135,LEFT(L135,SEARCH(",",L135)),""),SEARCH(",",SUBSTITUTE(L135,LEFT(L135,SEARCH(",",L135)),""))),""))),""))),LEFT(LEFT(SUBSTITUTE(SUBSTITUTE(SUBSTITUTE(L135,LEFT(L135,SEARCH(",",L135)),""),LEFT(SUBSTITUTE(L135,LEFT(L135,SEARCH(",",L135)),""),SEARCH(",",SUBSTITUTE(L135,LEFT(L135,SEARCH(",",L135)),""))),""),LEFT(SUBSTITUTE(SUBSTITUTE(L135,LEFT(L135,SEARCH(",",L135)),""),LEFT(SUBSTITUTE(L135,LEFT(L135,SEARCH(",",L135)),""),SEARCH(",",SUBSTITUTE(L135,LEFT(L135,SEARCH(",",L135)),""))),""),SEARCH(",",SUBSTITUTE(SUBSTITUTE(L135,LEFT(L135,SEARCH(",",L135)),""),LEFT(SUBSTITUTE(L135,LEFT(L135,SEARCH(",",L135)),""),SEARCH(",",SUBSTITUTE(L135,LEFT(L135,SEARCH(",",L135)),""))),""))),""),SEARCH(")",SUBSTITUTE(SUBSTITUTE(SUBSTITUTE(L135,LEFT(L135,SEARCH(",",L135)),""),LEFT(SUBSTITUTE(L135,LEFT(L135,SEARCH(",",L135)),""),SEARCH(",",SUBSTITUTE(L135,LEFT(L135,SEARCH(",",L135)),""))),""),LEFT(SUBSTITUTE(SUBSTITUTE(L135,LEFT(L135,SEARCH(",",L135)),""),LEFT(SUBSTITUTE(L135,LEFT(L135,SEARCH(",",L135)),""),SEARCH(",",SUBSTITUTE(L135,LEFT(L135,SEARCH(",",L135)),""))),""),SEARCH(",",SUBSTITUTE(SUBSTITUTE(L135,LEFT(L135,SEARCH(",",L135)),""),LEFT(SUBSTITUTE(L135,LEFT(L135,SEARCH(",",L135)),""),SEARCH(",",SUBSTITUTE(L135,LEFT(L135,SEARCH(",",L135)),""))),""))),""))),SEARCH("'",LEFT(SUBSTITUTE(SUBSTITUTE(SUBSTITUTE(L135,LEFT(L135,SEARCH(",",L135)),""),LEFT(SUBSTITUTE(L135,LEFT(L135,SEARCH(",",L135)),""),SEARCH(",",SUBSTITUTE(L135,LEFT(L135,SEARCH(",",L135)),""))),""),LEFT(SUBSTITUTE(SUBSTITUTE(L135,LEFT(L135,SEARCH(",",L135)),""),LEFT(SUBSTITUTE(L135,LEFT(L135,SEARCH(",",L135)),""),SEARCH(",",SUBSTITUTE(L135,LEFT(L135,SEARCH(",",L135)),""))),""),SEARCH(",",SUBSTITUTE(SUBSTITUTE(L135,LEFT(L135,SEARCH(",",L135)),""),LEFT(SUBSTITUTE(L135,LEFT(L135,SEARCH(",",L135)),""),SEARCH(",",SUBSTITUTE(L135,LEFT(L135,SEARCH(",",L135)),""))),""))),""),SEARCH(")",SUBSTITUTE(SUBSTITUTE(SUBSTITUTE(L135,LEFT(L135,SEARCH(",",L135)),""),LEFT(SUBSTITUTE(L135,LEFT(L135,SEARCH(",",L135)),""),SEARCH(",",SUBSTITUTE(L135,LEFT(L135,SEARCH(",",L135)),""))),""),LEFT(SUBSTITUTE(SUBSTITUTE(L135,LEFT(L135,SEARCH(",",L135)),""),LEFT(SUBSTITUTE(L135,LEFT(L135,SEARCH(",",L135)),""),SEARCH(",",SUBSTITUTE(L135,LEFT(L135,SEARCH(",",L135)),""))),""),SEARCH(",",SUBSTITUTE(SUBSTITUTE(L135,LEFT(L135,SEARCH(",",L135)),""),LEFT(SUBSTITUTE(L135,LEFT(L135,SEARCH(",",L135)),""),SEARCH(",",SUBSTITUTE(L135,LEFT(L135,SEARCH(",",L135)),""))),""))),""))))),""),")",""),VLOOKUP(L135,Breachs!B:D,3,FALSE))))</f>
        <v/>
      </c>
      <c r="R135" s="108" t="str">
        <f>IF(G135=5,IF(ISNUMBER(FIND(")",M135)),"20"&amp;SUBSTITUTE(SUBSTITUTE(LEFT(SUBSTITUTE(SUBSTITUTE(SUBSTITUTE(S135,LEFT(S135,SEARCH(",",S135)),""),LEFT(SUBSTITUTE(S135,LEFT(S135,SEARCH(",",S135)),""),SEARCH(",",SUBSTITUTE(S135,LEFT(S135,SEARCH(",",S135)),""))),""),LEFT(SUBSTITUTE(SUBSTITUTE(S135,LEFT(S135,SEARCH(",",S135)),""),LEFT(SUBSTITUTE(S135,LEFT(S135,SEARCH(",",S135)),""),SEARCH(",",SUBSTITUTE(S135,LEFT(S135,SEARCH(",",S135)),""))),""),SEARCH(",",SUBSTITUTE(SUBSTITUTE(S135,LEFT(S135,SEARCH(",",S135)),""),LEFT(SUBSTITUTE(S135,LEFT(S135,SEARCH(",",S135)),""),SEARCH(",",SUBSTITUTE(S135,LEFT(S135,SEARCH(",",S135)),""))),""))),""),SEARCH(")",SUBSTITUTE(SUBSTITUTE(SUBSTITUTE(S135,LEFT(S135,SEARCH(",",S135)),""),LEFT(SUBSTITUTE(S135,LEFT(S135,SEARCH(",",S135)),""),SEARCH(",",SUBSTITUTE(S135,LEFT(S135,SEARCH(",",S135)),""))),""),LEFT(SUBSTITUTE(SUBSTITUTE(S135,LEFT(S135,SEARCH(",",S135)),""),LEFT(SUBSTITUTE(S135,LEFT(S135,SEARCH(",",S135)),""),SEARCH(",",SUBSTITUTE(S135,LEFT(S135,SEARCH(",",S135)),""))),""),SEARCH(",",SUBSTITUTE(SUBSTITUTE(S135,LEFT(S135,SEARCH(",",S135)),""),LEFT(SUBSTITUTE(S135,LEFT(S135,SEARCH(",",S135)),""),SEARCH(",",SUBSTITUTE(S135,LEFT(S135,SEARCH(",",S135)),""))),""))),""))),LEFT(LEFT(SUBSTITUTE(SUBSTITUTE(SUBSTITUTE(S135,LEFT(S135,SEARCH(",",S135)),""),LEFT(SUBSTITUTE(S135,LEFT(S135,SEARCH(",",S135)),""),SEARCH(",",SUBSTITUTE(S135,LEFT(S135,SEARCH(",",S135)),""))),""),LEFT(SUBSTITUTE(SUBSTITUTE(S135,LEFT(S135,SEARCH(",",S135)),""),LEFT(SUBSTITUTE(S135,LEFT(S135,SEARCH(",",S135)),""),SEARCH(",",SUBSTITUTE(S135,LEFT(S135,SEARCH(",",S135)),""))),""),SEARCH(",",SUBSTITUTE(SUBSTITUTE(S135,LEFT(S135,SEARCH(",",S135)),""),LEFT(SUBSTITUTE(S135,LEFT(S135,SEARCH(",",S135)),""),SEARCH(",",SUBSTITUTE(S135,LEFT(S135,SEARCH(",",S135)),""))),""))),""),SEARCH(")",SUBSTITUTE(SUBSTITUTE(SUBSTITUTE(S135,LEFT(S135,SEARCH(",",S135)),""),LEFT(SUBSTITUTE(S135,LEFT(S135,SEARCH(",",S135)),""),SEARCH(",",SUBSTITUTE(S135,LEFT(S135,SEARCH(",",S135)),""))),""),LEFT(SUBSTITUTE(SUBSTITUTE(S135,LEFT(S135,SEARCH(",",S135)),""),LEFT(SUBSTITUTE(S135,LEFT(S135,SEARCH(",",S135)),""),SEARCH(",",SUBSTITUTE(S135,LEFT(S135,SEARCH(",",S135)),""))),""),SEARCH(",",SUBSTITUTE(SUBSTITUTE(S135,LEFT(S135,SEARCH(",",S135)),""),LEFT(SUBSTITUTE(S135,LEFT(S135,SEARCH(",",S135)),""),SEARCH(",",SUBSTITUTE(S135,LEFT(S135,SEARCH(",",S135)),""))),""))),""))),SEARCH("'",LEFT(SUBSTITUTE(SUBSTITUTE(SUBSTITUTE(S135,LEFT(S135,SEARCH(",",S135)),""),LEFT(SUBSTITUTE(S135,LEFT(S135,SEARCH(",",S135)),""),SEARCH(",",SUBSTITUTE(S135,LEFT(S135,SEARCH(",",S135)),""))),""),LEFT(SUBSTITUTE(SUBSTITUTE(S135,LEFT(S135,SEARCH(",",S135)),""),LEFT(SUBSTITUTE(S135,LEFT(S135,SEARCH(",",S135)),""),SEARCH(",",SUBSTITUTE(S135,LEFT(S135,SEARCH(",",S135)),""))),""),SEARCH(",",SUBSTITUTE(SUBSTITUTE(S135,LEFT(S135,SEARCH(",",S135)),""),LEFT(SUBSTITUTE(S135,LEFT(S135,SEARCH(",",S135)),""),SEARCH(",",SUBSTITUTE(S135,LEFT(S135,SEARCH(",",S135)),""))),""))),""),SEARCH(")",SUBSTITUTE(SUBSTITUTE(SUBSTITUTE(S135,LEFT(S135,SEARCH(",",S135)),""),LEFT(SUBSTITUTE(S135,LEFT(S135,SEARCH(",",S135)),""),SEARCH(",",SUBSTITUTE(S135,LEFT(S135,SEARCH(",",S135)),""))),""),LEFT(SUBSTITUTE(SUBSTITUTE(S135,LEFT(S135,SEARCH(",",S135)),""),LEFT(SUBSTITUTE(S135,LEFT(S135,SEARCH(",",S135)),""),SEARCH(",",SUBSTITUTE(S135,LEFT(S135,SEARCH(",",S135)),""))),""),SEARCH(",",SUBSTITUTE(SUBSTITUTE(S135,LEFT(S135,SEARCH(",",S135)),""),LEFT(SUBSTITUTE(S135,LEFT(S135,SEARCH(",",S135)),""),SEARCH(",",SUBSTITUTE(S135,LEFT(S135,SEARCH(",",S135)),""))),""))),""))))),""),")",""),VLOOKUP(M135,Breachs!B:D,3,FALSE)),"")</f>
        <v/>
      </c>
      <c r="S135" s="108" t="e">
        <f t="shared" si="40"/>
        <v>#VALUE!</v>
      </c>
      <c r="T135" s="108" t="str">
        <f>IF(F135="","",IF(ISNUMBER(FIND("'",I135)),VLOOKUP(SUBSTITUTE(RIGHT(LEFT(I135,SEARCH("'",I135)),5)," '",""),Breachs!P:Q,2,FALSE),VLOOKUP(I135,Breachs!B:D,2,FALSE)))</f>
        <v>Maio</v>
      </c>
      <c r="U135" s="108" t="str">
        <f>IF(G135&lt;2,"",IF(ISNUMBER(FIND("'",J135)),VLOOKUP(SUBSTITUTE(RIGHT(LEFT(J135,SEARCH("'",J135)),5)," '",""),Breachs!P:Q,2,FALSE),VLOOKUP(J135,Breachs!B:D,2,FALSE)))</f>
        <v>Dezembro</v>
      </c>
      <c r="V135" s="107" t="str">
        <f>IF(G135&lt;3,"",IF(ISNUMBER(FIND("'",K135)),VLOOKUP(SUBSTITUTE(RIGHT(LEFT(K135,SEARCH("'",K135)),5)," '",""),Breachs!P:Q,2,FALSE),VLOOKUP(K135,Breachs!B:D,2,FALSE)))</f>
        <v/>
      </c>
      <c r="W135" s="107" t="str">
        <f>IF(G135&lt;4,"",IF(ISNUMBER(FIND("'",L135)),VLOOKUP(SUBSTITUTE(RIGHT(LEFT(L135,SEARCH("'",L135)),5)," '",""),Breachs!P:Q,2,FALSE),VLOOKUP(L135,Breachs!B:D,2,FALSE)))</f>
        <v/>
      </c>
      <c r="X135" s="107" t="str">
        <f>IF(G135&lt;5,"",IF(ISNUMBER(FIND("'",M135)),VLOOKUP(SUBSTITUTE(RIGHT(LEFT(M135,SEARCH("'",M135)),5)," '",""),Breachs!P:Q,2,FALSE),VLOOKUP(M135,Breachs!B:D,2,FALSE)))</f>
        <v/>
      </c>
      <c r="Y135" s="34" t="str">
        <f>IFERROR(VLOOKUP(B135,BGU!A:B,2),"")</f>
        <v>THIAGO CHAGAS SOARES</v>
      </c>
      <c r="Z135" s="34" t="str">
        <f>TEXT(IFERROR(VLOOKUP(B135,BGU!A:C,3),""),"0000-000-000-0000")</f>
        <v>0847-000-000-0000</v>
      </c>
      <c r="AA135" s="34" t="str">
        <f t="shared" si="41"/>
        <v>0847</v>
      </c>
      <c r="AB135" s="34" t="str">
        <f>IFERROR(VLOOKUP(B135,BGU!A:F,6),"")</f>
        <v>00000</v>
      </c>
      <c r="AC135" s="34" t="str">
        <f>IFERROR(VLOOKUP(B135,BGU!A:G,7),"")</f>
        <v>SEM FUNCAO</v>
      </c>
      <c r="AD135" s="34" t="str">
        <f t="shared" si="42"/>
        <v>000</v>
      </c>
    </row>
    <row r="136" spans="1:30" ht="15" customHeight="1" x14ac:dyDescent="0.25">
      <c r="A136" s="33" t="s">
        <v>333</v>
      </c>
      <c r="B136" s="34" t="s">
        <v>16519</v>
      </c>
      <c r="C136" s="33" t="s">
        <v>76</v>
      </c>
      <c r="D136" s="34"/>
      <c r="E136" s="34"/>
      <c r="F136" s="33" t="s">
        <v>22</v>
      </c>
      <c r="G136" s="31">
        <f t="shared" si="36"/>
        <v>1</v>
      </c>
      <c r="H136" s="31" t="b">
        <f t="shared" si="43"/>
        <v>0</v>
      </c>
      <c r="I136" s="105" t="str">
        <f t="shared" si="44"/>
        <v>Adobe</v>
      </c>
      <c r="J136" s="105" t="str">
        <f t="shared" si="45"/>
        <v/>
      </c>
      <c r="K136" s="106" t="str">
        <f t="shared" si="37"/>
        <v/>
      </c>
      <c r="L136" s="106" t="str">
        <f t="shared" si="38"/>
        <v/>
      </c>
      <c r="M136" s="105" t="str">
        <f t="shared" si="39"/>
        <v/>
      </c>
      <c r="N136" s="107">
        <f>IF(F136="","",IF(ISNUMBER(FIND(")",I136)),"20"&amp;SUBSTITUTE(RIGHT(SUBSTITUTE(LEFT(F136,SEARCH(")",F136)),LEFT(LEFT(F136,SEARCH(")",F136)),SEARCH("(",LEFT(F136,SEARCH(")",F136)))),""),3),")",""),VLOOKUP(I136,Breachs!B:D,3,FALSE)))</f>
        <v>2013</v>
      </c>
      <c r="O136" s="108" t="str">
        <f>IF(G136&lt;2,"",IF(G136&gt;2,IF(ISNUMBER(FIND(")",J136)),"20"&amp;SUBSTITUTE(SUBSTITUTE(LEFT(LEFT(SUBSTITUTE(F136,LEFT(F136,SEARCH(",",F136)),""),SEARCH(",",SUBSTITUTE(F136,LEFT(F136,SEARCH(",",F136)),""))),SEARCH(")",LEFT(SUBSTITUTE(F136,LEFT(F136,SEARCH(",",F136)),""),SEARCH(",",SUBSTITUTE(F136,LEFT(F136,SEARCH(",",F136)),""))))),LEFT(LEFT(LEFT(SUBSTITUTE(F136,LEFT(F136,SEARCH(",",F136)),""),SEARCH(",",SUBSTITUTE(F136,LEFT(F136,SEARCH(",",F136)),""))),SEARCH(")",LEFT(SUBSTITUTE(F136,LEFT(F136,SEARCH(",",F136)),""),SEARCH(",",SUBSTITUTE(F136,LEFT(F136,SEARCH(",",F136)),""))))),SEARCH("'",LEFT(LEFT(SUBSTITUTE(F136,LEFT(F136,SEARCH(",",F136)),""),SEARCH(",",SUBSTITUTE(F136,LEFT(F136,SEARCH(",",F136)),""))),SEARCH(")",LEFT(SUBSTITUTE(F136,LEFT(F136,SEARCH(",",F136)),""),SEARCH(",",SUBSTITUTE(F136,LEFT(F136,SEARCH(",",F136)),""))))))),""),")",""),VLOOKUP(J136,Breachs!B:D,3,FALSE)),IF(ISNUMBER(FIND(")",J136)),"20"&amp;SUBSTITUTE(LEFT(SUBSTITUTE(SUBSTITUTE(F136,LEFT(F136,SEARCH(",",F136)),""),LEFT(SUBSTITUTE(F136,LEFT(F136,SEARCH(",",F136)),""),SEARCH("'",SUBSTITUTE(F136,LEFT(F136,SEARCH(",",F136)),""))),""),SEARCH(")",SUBSTITUTE(SUBSTITUTE(F136,LEFT(F136,SEARCH(",",F136)),""),LEFT(SUBSTITUTE(F136,LEFT(F136,SEARCH(",",F136)),""),SEARCH("'",SUBSTITUTE(F136,LEFT(F136,SEARCH(",",F136)),""))),""))),")",""),VLOOKUP(J136,Breachs!B:D,3,FALSE))))</f>
        <v/>
      </c>
      <c r="P136" s="108" t="str">
        <f>IF(G136&lt;3,"",IF(G136&gt;3,IF(ISNUMBER(FIND(")",K136)),"20"&amp;SUBSTITUTE(SUBSTITUTE(LEFT(LEFT(SUBSTITUTE(SUBSTITUTE(F136,LEFT(F136,SEARCH(",",F136)),""),LEFT(SUBSTITUTE(F136,LEFT(F136,SEARCH(",",F136)),""),SEARCH(",",SUBSTITUTE(F136,LEFT(F136,SEARCH(",",F136)),""))),""),SEARCH(",",SUBSTITUTE(SUBSTITUTE(F136,LEFT(F136,SEARCH(",",F136)),""),LEFT(SUBSTITUTE(F136,LEFT(F136,SEARCH(",",F136)),""),SEARCH(",",SUBSTITUTE(F136,LEFT(F136,SEARCH(",",F136)),""))),""))),SEARCH(")",LEFT(SUBSTITUTE(SUBSTITUTE(F136,LEFT(F136,SEARCH(",",F136)),""),LEFT(SUBSTITUTE(F136,LEFT(F136,SEARCH(",",F136)),""),SEARCH(",",SUBSTITUTE(F136,LEFT(F136,SEARCH(",",F136)),""))),""),SEARCH(",",SUBSTITUTE(SUBSTITUTE(F136,LEFT(F136,SEARCH(",",F136)),""),LEFT(SUBSTITUTE(F136,LEFT(F136,SEARCH(",",F136)),""),SEARCH(",",SUBSTITUTE(F136,LEFT(F136,SEARCH(",",F136)),""))),""))))),LEFT(LEFT(LEFT(SUBSTITUTE(SUBSTITUTE(F136,LEFT(F136,SEARCH(",",F136)),""),LEFT(SUBSTITUTE(F136,LEFT(F136,SEARCH(",",F136)),""),SEARCH(",",SUBSTITUTE(F136,LEFT(F136,SEARCH(",",F136)),""))),""),SEARCH(",",SUBSTITUTE(SUBSTITUTE(F136,LEFT(F136,SEARCH(",",F136)),""),LEFT(SUBSTITUTE(F136,LEFT(F136,SEARCH(",",F136)),""),SEARCH(",",SUBSTITUTE(F136,LEFT(F136,SEARCH(",",F136)),""))),""))),SEARCH(")",LEFT(SUBSTITUTE(SUBSTITUTE(F136,LEFT(F136,SEARCH(",",F136)),""),LEFT(SUBSTITUTE(F136,LEFT(F136,SEARCH(",",F136)),""),SEARCH(",",SUBSTITUTE(F136,LEFT(F136,SEARCH(",",F136)),""))),""),SEARCH(",",SUBSTITUTE(SUBSTITUTE(F136,LEFT(F136,SEARCH(",",F136)),""),LEFT(SUBSTITUTE(F136,LEFT(F136,SEARCH(",",F136)),""),SEARCH(",",SUBSTITUTE(F136,LEFT(F136,SEARCH(",",F136)),""))),""))))),SEARCH("'",LEFT(LEFT(SUBSTITUTE(SUBSTITUTE(F136,LEFT(F136,SEARCH(",",F136)),""),LEFT(SUBSTITUTE(F136,LEFT(F136,SEARCH(",",F136)),""),SEARCH(",",SUBSTITUTE(F136,LEFT(F136,SEARCH(",",F136)),""))),""),SEARCH(",",SUBSTITUTE(SUBSTITUTE(F136,LEFT(F136,SEARCH(",",F136)),""),LEFT(SUBSTITUTE(F136,LEFT(F136,SEARCH(",",F136)),""),SEARCH(",",SUBSTITUTE(F136,LEFT(F136,SEARCH(",",F136)),""))),""))),SEARCH(")",LEFT(SUBSTITUTE(SUBSTITUTE(F136,LEFT(F136,SEARCH(",",F136)),""),LEFT(SUBSTITUTE(F136,LEFT(F136,SEARCH(",",F136)),""),SEARCH(",",SUBSTITUTE(F136,LEFT(F136,SEARCH(",",F136)),""))),""),SEARCH(",",SUBSTITUTE(SUBSTITUTE(F136,LEFT(F136,SEARCH(",",F136)),""),LEFT(SUBSTITUTE(F136,LEFT(F136,SEARCH(",",F136)),""),SEARCH(",",SUBSTITUTE(F136,LEFT(F136,SEARCH(",",F136)),""))),""))))))),""),")",""),VLOOKUP(K136,Breachs!B:D,3,FALSE)),IF(ISNUMBER(FIND(")",K136)),"20"&amp;SUBSTITUTE(SUBSTITUTE(LEFT(SUBSTITUTE(SUBSTITUTE(F136,LEFT(F136,SEARCH(",",F136)),""),LEFT(SUBSTITUTE(F136,LEFT(F136,SEARCH(",",F136)),""),SEARCH(",",SUBSTITUTE(F136,LEFT(F136,SEARCH(",",F136)),""))),""),SEARCH(")",SUBSTITUTE(SUBSTITUTE(F136,LEFT(F136,SEARCH(",",F136)),""),LEFT(SUBSTITUTE(F136,LEFT(F136,SEARCH(",",F136)),""),SEARCH(",",SUBSTITUTE(F136,LEFT(F136,SEARCH(",",F136)),""))),""))),LEFT(LEFT(SUBSTITUTE(SUBSTITUTE(F136,LEFT(F136,SEARCH(",",F136)),""),LEFT(SUBSTITUTE(F136,LEFT(F136,SEARCH(",",F136)),""),SEARCH(",",SUBSTITUTE(F136,LEFT(F136,SEARCH(",",F136)),""))),""),SEARCH(")",SUBSTITUTE(SUBSTITUTE(F136,LEFT(F136,SEARCH(",",F136)),""),LEFT(SUBSTITUTE(F136,LEFT(F136,SEARCH(",",F136)),""),SEARCH(",",SUBSTITUTE(F136,LEFT(F136,SEARCH(",",F136)),""))),""))),SEARCH("'",LEFT(SUBSTITUTE(SUBSTITUTE(F136,LEFT(F136,SEARCH(",",F136)),""),LEFT(SUBSTITUTE(F136,LEFT(F136,SEARCH(",",F136)),""),SEARCH(",",SUBSTITUTE(F136,LEFT(F136,SEARCH(",",F136)),""))),""),SEARCH(")",SUBSTITUTE(SUBSTITUTE(F136,LEFT(F136,SEARCH(",",F136)),""),LEFT(SUBSTITUTE(F136,LEFT(F136,SEARCH(",",F136)),""),SEARCH(",",SUBSTITUTE(F136,LEFT(F136,SEARCH(",",F136)),""))),""))))),""),")",""),VLOOKUP(K136,Breachs!B:D,3,FALSE))))</f>
        <v/>
      </c>
      <c r="Q136" s="108" t="str">
        <f>IF(G136&lt;4,"",IF(G136&gt;4,IF(ISNUMBER(FIND(")",L136)),"20"&amp;SUBSTITUTE(SUBSTITUTE(LEFT(SUBSTITUTE(SUBSTITUTE(SUBSTITUTE(L136,LEFT(L136,SEARCH(",",L136)),""),LEFT(SUBSTITUTE(L136,LEFT(L136,SEARCH(",",L136)),""),SEARCH(",",SUBSTITUTE(L136,LEFT(L136,SEARCH(",",L136)),""))),""),LEFT(SUBSTITUTE(SUBSTITUTE(L136,LEFT(L136,SEARCH(",",L136)),""),LEFT(SUBSTITUTE(L136,LEFT(L136,SEARCH(",",L136)),""),SEARCH(",",SUBSTITUTE(L136,LEFT(L136,SEARCH(",",L136)),""))),""),SEARCH(",",SUBSTITUTE(SUBSTITUTE(L136,LEFT(L136,SEARCH(",",L136)),""),LEFT(SUBSTITUTE(L136,LEFT(L136,SEARCH(",",L136)),""),SEARCH(",",SUBSTITUTE(L136,LEFT(L136,SEARCH(",",L136)),""))),""))),""),SEARCH(")",SUBSTITUTE(SUBSTITUTE(SUBSTITUTE(L136,LEFT(L136,SEARCH(",",L136)),""),LEFT(SUBSTITUTE(L136,LEFT(L136,SEARCH(",",L136)),""),SEARCH(",",SUBSTITUTE(L136,LEFT(L136,SEARCH(",",L136)),""))),""),LEFT(SUBSTITUTE(SUBSTITUTE(L136,LEFT(L136,SEARCH(",",L136)),""),LEFT(SUBSTITUTE(L136,LEFT(L136,SEARCH(",",L136)),""),SEARCH(",",SUBSTITUTE(L136,LEFT(L136,SEARCH(",",L136)),""))),""),SEARCH(",",SUBSTITUTE(SUBSTITUTE(L136,LEFT(L136,SEARCH(",",L136)),""),LEFT(SUBSTITUTE(L136,LEFT(L136,SEARCH(",",L136)),""),SEARCH(",",SUBSTITUTE(L136,LEFT(L136,SEARCH(",",L136)),""))),""))),""))),LEFT(LEFT(SUBSTITUTE(SUBSTITUTE(SUBSTITUTE(L136,LEFT(L136,SEARCH(",",L136)),""),LEFT(SUBSTITUTE(L136,LEFT(L136,SEARCH(",",L136)),""),SEARCH(",",SUBSTITUTE(L136,LEFT(L136,SEARCH(",",L136)),""))),""),LEFT(SUBSTITUTE(SUBSTITUTE(L136,LEFT(L136,SEARCH(",",L136)),""),LEFT(SUBSTITUTE(L136,LEFT(L136,SEARCH(",",L136)),""),SEARCH(",",SUBSTITUTE(L136,LEFT(L136,SEARCH(",",L136)),""))),""),SEARCH(",",SUBSTITUTE(SUBSTITUTE(L136,LEFT(L136,SEARCH(",",L136)),""),LEFT(SUBSTITUTE(L136,LEFT(L136,SEARCH(",",L136)),""),SEARCH(",",SUBSTITUTE(L136,LEFT(L136,SEARCH(",",L136)),""))),""))),""),SEARCH(")",SUBSTITUTE(SUBSTITUTE(SUBSTITUTE(L136,LEFT(L136,SEARCH(",",L136)),""),LEFT(SUBSTITUTE(L136,LEFT(L136,SEARCH(",",L136)),""),SEARCH(",",SUBSTITUTE(L136,LEFT(L136,SEARCH(",",L136)),""))),""),LEFT(SUBSTITUTE(SUBSTITUTE(L136,LEFT(L136,SEARCH(",",L136)),""),LEFT(SUBSTITUTE(L136,LEFT(L136,SEARCH(",",L136)),""),SEARCH(",",SUBSTITUTE(L136,LEFT(L136,SEARCH(",",L136)),""))),""),SEARCH(",",SUBSTITUTE(SUBSTITUTE(L136,LEFT(L136,SEARCH(",",L136)),""),LEFT(SUBSTITUTE(L136,LEFT(L136,SEARCH(",",L136)),""),SEARCH(",",SUBSTITUTE(L136,LEFT(L136,SEARCH(",",L136)),""))),""))),""))),SEARCH("'",LEFT(SUBSTITUTE(SUBSTITUTE(SUBSTITUTE(L136,LEFT(L136,SEARCH(",",L136)),""),LEFT(SUBSTITUTE(L136,LEFT(L136,SEARCH(",",L136)),""),SEARCH(",",SUBSTITUTE(L136,LEFT(L136,SEARCH(",",L136)),""))),""),LEFT(SUBSTITUTE(SUBSTITUTE(L136,LEFT(L136,SEARCH(",",L136)),""),LEFT(SUBSTITUTE(L136,LEFT(L136,SEARCH(",",L136)),""),SEARCH(",",SUBSTITUTE(L136,LEFT(L136,SEARCH(",",L136)),""))),""),SEARCH(",",SUBSTITUTE(SUBSTITUTE(L136,LEFT(L136,SEARCH(",",L136)),""),LEFT(SUBSTITUTE(L136,LEFT(L136,SEARCH(",",L136)),""),SEARCH(",",SUBSTITUTE(L136,LEFT(L136,SEARCH(",",L136)),""))),""))),""),SEARCH(")",SUBSTITUTE(SUBSTITUTE(SUBSTITUTE(L136,LEFT(L136,SEARCH(",",L136)),""),LEFT(SUBSTITUTE(L136,LEFT(L136,SEARCH(",",L136)),""),SEARCH(",",SUBSTITUTE(L136,LEFT(L136,SEARCH(",",L136)),""))),""),LEFT(SUBSTITUTE(SUBSTITUTE(L136,LEFT(L136,SEARCH(",",L136)),""),LEFT(SUBSTITUTE(L136,LEFT(L136,SEARCH(",",L136)),""),SEARCH(",",SUBSTITUTE(L136,LEFT(L136,SEARCH(",",L136)),""))),""),SEARCH(",",SUBSTITUTE(SUBSTITUTE(L136,LEFT(L136,SEARCH(",",L136)),""),LEFT(SUBSTITUTE(L136,LEFT(L136,SEARCH(",",L136)),""),SEARCH(",",SUBSTITUTE(L136,LEFT(L136,SEARCH(",",L136)),""))),""))),""))))),""),")",""),VLOOKUP(L136,Breachs!B:D,3,FALSE)),IF(ISNUMBER(FIND(")",L136)),"20"&amp;SUBSTITUTE(SUBSTITUTE(LEFT(SUBSTITUTE(SUBSTITUTE(SUBSTITUTE(L136,LEFT(L136,SEARCH(",",L136)),""),LEFT(SUBSTITUTE(L136,LEFT(L136,SEARCH(",",L136)),""),SEARCH(",",SUBSTITUTE(L136,LEFT(L136,SEARCH(",",L136)),""))),""),LEFT(SUBSTITUTE(SUBSTITUTE(L136,LEFT(L136,SEARCH(",",L136)),""),LEFT(SUBSTITUTE(L136,LEFT(L136,SEARCH(",",L136)),""),SEARCH(",",SUBSTITUTE(L136,LEFT(L136,SEARCH(",",L136)),""))),""),SEARCH(",",SUBSTITUTE(SUBSTITUTE(L136,LEFT(L136,SEARCH(",",L136)),""),LEFT(SUBSTITUTE(L136,LEFT(L136,SEARCH(",",L136)),""),SEARCH(",",SUBSTITUTE(L136,LEFT(L136,SEARCH(",",L136)),""))),""))),""),SEARCH(")",SUBSTITUTE(SUBSTITUTE(SUBSTITUTE(L136,LEFT(L136,SEARCH(",",L136)),""),LEFT(SUBSTITUTE(L136,LEFT(L136,SEARCH(",",L136)),""),SEARCH(",",SUBSTITUTE(L136,LEFT(L136,SEARCH(",",L136)),""))),""),LEFT(SUBSTITUTE(SUBSTITUTE(L136,LEFT(L136,SEARCH(",",L136)),""),LEFT(SUBSTITUTE(L136,LEFT(L136,SEARCH(",",L136)),""),SEARCH(",",SUBSTITUTE(L136,LEFT(L136,SEARCH(",",L136)),""))),""),SEARCH(",",SUBSTITUTE(SUBSTITUTE(L136,LEFT(L136,SEARCH(",",L136)),""),LEFT(SUBSTITUTE(L136,LEFT(L136,SEARCH(",",L136)),""),SEARCH(",",SUBSTITUTE(L136,LEFT(L136,SEARCH(",",L136)),""))),""))),""))),LEFT(LEFT(SUBSTITUTE(SUBSTITUTE(SUBSTITUTE(L136,LEFT(L136,SEARCH(",",L136)),""),LEFT(SUBSTITUTE(L136,LEFT(L136,SEARCH(",",L136)),""),SEARCH(",",SUBSTITUTE(L136,LEFT(L136,SEARCH(",",L136)),""))),""),LEFT(SUBSTITUTE(SUBSTITUTE(L136,LEFT(L136,SEARCH(",",L136)),""),LEFT(SUBSTITUTE(L136,LEFT(L136,SEARCH(",",L136)),""),SEARCH(",",SUBSTITUTE(L136,LEFT(L136,SEARCH(",",L136)),""))),""),SEARCH(",",SUBSTITUTE(SUBSTITUTE(L136,LEFT(L136,SEARCH(",",L136)),""),LEFT(SUBSTITUTE(L136,LEFT(L136,SEARCH(",",L136)),""),SEARCH(",",SUBSTITUTE(L136,LEFT(L136,SEARCH(",",L136)),""))),""))),""),SEARCH(")",SUBSTITUTE(SUBSTITUTE(SUBSTITUTE(L136,LEFT(L136,SEARCH(",",L136)),""),LEFT(SUBSTITUTE(L136,LEFT(L136,SEARCH(",",L136)),""),SEARCH(",",SUBSTITUTE(L136,LEFT(L136,SEARCH(",",L136)),""))),""),LEFT(SUBSTITUTE(SUBSTITUTE(L136,LEFT(L136,SEARCH(",",L136)),""),LEFT(SUBSTITUTE(L136,LEFT(L136,SEARCH(",",L136)),""),SEARCH(",",SUBSTITUTE(L136,LEFT(L136,SEARCH(",",L136)),""))),""),SEARCH(",",SUBSTITUTE(SUBSTITUTE(L136,LEFT(L136,SEARCH(",",L136)),""),LEFT(SUBSTITUTE(L136,LEFT(L136,SEARCH(",",L136)),""),SEARCH(",",SUBSTITUTE(L136,LEFT(L136,SEARCH(",",L136)),""))),""))),""))),SEARCH("'",LEFT(SUBSTITUTE(SUBSTITUTE(SUBSTITUTE(L136,LEFT(L136,SEARCH(",",L136)),""),LEFT(SUBSTITUTE(L136,LEFT(L136,SEARCH(",",L136)),""),SEARCH(",",SUBSTITUTE(L136,LEFT(L136,SEARCH(",",L136)),""))),""),LEFT(SUBSTITUTE(SUBSTITUTE(L136,LEFT(L136,SEARCH(",",L136)),""),LEFT(SUBSTITUTE(L136,LEFT(L136,SEARCH(",",L136)),""),SEARCH(",",SUBSTITUTE(L136,LEFT(L136,SEARCH(",",L136)),""))),""),SEARCH(",",SUBSTITUTE(SUBSTITUTE(L136,LEFT(L136,SEARCH(",",L136)),""),LEFT(SUBSTITUTE(L136,LEFT(L136,SEARCH(",",L136)),""),SEARCH(",",SUBSTITUTE(L136,LEFT(L136,SEARCH(",",L136)),""))),""))),""),SEARCH(")",SUBSTITUTE(SUBSTITUTE(SUBSTITUTE(L136,LEFT(L136,SEARCH(",",L136)),""),LEFT(SUBSTITUTE(L136,LEFT(L136,SEARCH(",",L136)),""),SEARCH(",",SUBSTITUTE(L136,LEFT(L136,SEARCH(",",L136)),""))),""),LEFT(SUBSTITUTE(SUBSTITUTE(L136,LEFT(L136,SEARCH(",",L136)),""),LEFT(SUBSTITUTE(L136,LEFT(L136,SEARCH(",",L136)),""),SEARCH(",",SUBSTITUTE(L136,LEFT(L136,SEARCH(",",L136)),""))),""),SEARCH(",",SUBSTITUTE(SUBSTITUTE(L136,LEFT(L136,SEARCH(",",L136)),""),LEFT(SUBSTITUTE(L136,LEFT(L136,SEARCH(",",L136)),""),SEARCH(",",SUBSTITUTE(L136,LEFT(L136,SEARCH(",",L136)),""))),""))),""))))),""),")",""),VLOOKUP(L136,Breachs!B:D,3,FALSE))))</f>
        <v/>
      </c>
      <c r="R136" s="108" t="str">
        <f>IF(G136=5,IF(ISNUMBER(FIND(")",M136)),"20"&amp;SUBSTITUTE(SUBSTITUTE(LEFT(SUBSTITUTE(SUBSTITUTE(SUBSTITUTE(S136,LEFT(S136,SEARCH(",",S136)),""),LEFT(SUBSTITUTE(S136,LEFT(S136,SEARCH(",",S136)),""),SEARCH(",",SUBSTITUTE(S136,LEFT(S136,SEARCH(",",S136)),""))),""),LEFT(SUBSTITUTE(SUBSTITUTE(S136,LEFT(S136,SEARCH(",",S136)),""),LEFT(SUBSTITUTE(S136,LEFT(S136,SEARCH(",",S136)),""),SEARCH(",",SUBSTITUTE(S136,LEFT(S136,SEARCH(",",S136)),""))),""),SEARCH(",",SUBSTITUTE(SUBSTITUTE(S136,LEFT(S136,SEARCH(",",S136)),""),LEFT(SUBSTITUTE(S136,LEFT(S136,SEARCH(",",S136)),""),SEARCH(",",SUBSTITUTE(S136,LEFT(S136,SEARCH(",",S136)),""))),""))),""),SEARCH(")",SUBSTITUTE(SUBSTITUTE(SUBSTITUTE(S136,LEFT(S136,SEARCH(",",S136)),""),LEFT(SUBSTITUTE(S136,LEFT(S136,SEARCH(",",S136)),""),SEARCH(",",SUBSTITUTE(S136,LEFT(S136,SEARCH(",",S136)),""))),""),LEFT(SUBSTITUTE(SUBSTITUTE(S136,LEFT(S136,SEARCH(",",S136)),""),LEFT(SUBSTITUTE(S136,LEFT(S136,SEARCH(",",S136)),""),SEARCH(",",SUBSTITUTE(S136,LEFT(S136,SEARCH(",",S136)),""))),""),SEARCH(",",SUBSTITUTE(SUBSTITUTE(S136,LEFT(S136,SEARCH(",",S136)),""),LEFT(SUBSTITUTE(S136,LEFT(S136,SEARCH(",",S136)),""),SEARCH(",",SUBSTITUTE(S136,LEFT(S136,SEARCH(",",S136)),""))),""))),""))),LEFT(LEFT(SUBSTITUTE(SUBSTITUTE(SUBSTITUTE(S136,LEFT(S136,SEARCH(",",S136)),""),LEFT(SUBSTITUTE(S136,LEFT(S136,SEARCH(",",S136)),""),SEARCH(",",SUBSTITUTE(S136,LEFT(S136,SEARCH(",",S136)),""))),""),LEFT(SUBSTITUTE(SUBSTITUTE(S136,LEFT(S136,SEARCH(",",S136)),""),LEFT(SUBSTITUTE(S136,LEFT(S136,SEARCH(",",S136)),""),SEARCH(",",SUBSTITUTE(S136,LEFT(S136,SEARCH(",",S136)),""))),""),SEARCH(",",SUBSTITUTE(SUBSTITUTE(S136,LEFT(S136,SEARCH(",",S136)),""),LEFT(SUBSTITUTE(S136,LEFT(S136,SEARCH(",",S136)),""),SEARCH(",",SUBSTITUTE(S136,LEFT(S136,SEARCH(",",S136)),""))),""))),""),SEARCH(")",SUBSTITUTE(SUBSTITUTE(SUBSTITUTE(S136,LEFT(S136,SEARCH(",",S136)),""),LEFT(SUBSTITUTE(S136,LEFT(S136,SEARCH(",",S136)),""),SEARCH(",",SUBSTITUTE(S136,LEFT(S136,SEARCH(",",S136)),""))),""),LEFT(SUBSTITUTE(SUBSTITUTE(S136,LEFT(S136,SEARCH(",",S136)),""),LEFT(SUBSTITUTE(S136,LEFT(S136,SEARCH(",",S136)),""),SEARCH(",",SUBSTITUTE(S136,LEFT(S136,SEARCH(",",S136)),""))),""),SEARCH(",",SUBSTITUTE(SUBSTITUTE(S136,LEFT(S136,SEARCH(",",S136)),""),LEFT(SUBSTITUTE(S136,LEFT(S136,SEARCH(",",S136)),""),SEARCH(",",SUBSTITUTE(S136,LEFT(S136,SEARCH(",",S136)),""))),""))),""))),SEARCH("'",LEFT(SUBSTITUTE(SUBSTITUTE(SUBSTITUTE(S136,LEFT(S136,SEARCH(",",S136)),""),LEFT(SUBSTITUTE(S136,LEFT(S136,SEARCH(",",S136)),""),SEARCH(",",SUBSTITUTE(S136,LEFT(S136,SEARCH(",",S136)),""))),""),LEFT(SUBSTITUTE(SUBSTITUTE(S136,LEFT(S136,SEARCH(",",S136)),""),LEFT(SUBSTITUTE(S136,LEFT(S136,SEARCH(",",S136)),""),SEARCH(",",SUBSTITUTE(S136,LEFT(S136,SEARCH(",",S136)),""))),""),SEARCH(",",SUBSTITUTE(SUBSTITUTE(S136,LEFT(S136,SEARCH(",",S136)),""),LEFT(SUBSTITUTE(S136,LEFT(S136,SEARCH(",",S136)),""),SEARCH(",",SUBSTITUTE(S136,LEFT(S136,SEARCH(",",S136)),""))),""))),""),SEARCH(")",SUBSTITUTE(SUBSTITUTE(SUBSTITUTE(S136,LEFT(S136,SEARCH(",",S136)),""),LEFT(SUBSTITUTE(S136,LEFT(S136,SEARCH(",",S136)),""),SEARCH(",",SUBSTITUTE(S136,LEFT(S136,SEARCH(",",S136)),""))),""),LEFT(SUBSTITUTE(SUBSTITUTE(S136,LEFT(S136,SEARCH(",",S136)),""),LEFT(SUBSTITUTE(S136,LEFT(S136,SEARCH(",",S136)),""),SEARCH(",",SUBSTITUTE(S136,LEFT(S136,SEARCH(",",S136)),""))),""),SEARCH(",",SUBSTITUTE(SUBSTITUTE(S136,LEFT(S136,SEARCH(",",S136)),""),LEFT(SUBSTITUTE(S136,LEFT(S136,SEARCH(",",S136)),""),SEARCH(",",SUBSTITUTE(S136,LEFT(S136,SEARCH(",",S136)),""))),""))),""))))),""),")",""),VLOOKUP(M136,Breachs!B:D,3,FALSE)),"")</f>
        <v/>
      </c>
      <c r="S136" s="108" t="e">
        <f t="shared" si="40"/>
        <v>#VALUE!</v>
      </c>
      <c r="T136" s="108" t="str">
        <f>IF(F136="","",IF(ISNUMBER(FIND("'",I136)),VLOOKUP(SUBSTITUTE(RIGHT(LEFT(I136,SEARCH("'",I136)),5)," '",""),Breachs!P:Q,2,FALSE),VLOOKUP(I136,Breachs!B:D,2,FALSE)))</f>
        <v>Outubro</v>
      </c>
      <c r="U136" s="108" t="str">
        <f>IF(G136&lt;2,"",IF(ISNUMBER(FIND("'",J136)),VLOOKUP(SUBSTITUTE(RIGHT(LEFT(J136,SEARCH("'",J136)),5)," '",""),Breachs!P:Q,2,FALSE),VLOOKUP(J136,Breachs!B:D,2,FALSE)))</f>
        <v/>
      </c>
      <c r="V136" s="107" t="str">
        <f>IF(G136&lt;3,"",IF(ISNUMBER(FIND("'",K136)),VLOOKUP(SUBSTITUTE(RIGHT(LEFT(K136,SEARCH("'",K136)),5)," '",""),Breachs!P:Q,2,FALSE),VLOOKUP(K136,Breachs!B:D,2,FALSE)))</f>
        <v/>
      </c>
      <c r="W136" s="107" t="str">
        <f>IF(G136&lt;4,"",IF(ISNUMBER(FIND("'",L136)),VLOOKUP(SUBSTITUTE(RIGHT(LEFT(L136,SEARCH("'",L136)),5)," '",""),Breachs!P:Q,2,FALSE),VLOOKUP(L136,Breachs!B:D,2,FALSE)))</f>
        <v/>
      </c>
      <c r="X136" s="107" t="str">
        <f>IF(G136&lt;5,"",IF(ISNUMBER(FIND("'",M136)),VLOOKUP(SUBSTITUTE(RIGHT(LEFT(M136,SEARCH("'",M136)),5)," '",""),Breachs!P:Q,2,FALSE),VLOOKUP(M136,Breachs!B:D,2,FALSE)))</f>
        <v/>
      </c>
      <c r="Y136" s="34" t="str">
        <f>IFERROR(VLOOKUP(B136,BGU!A:B,2),"")</f>
        <v>JORGE EDUARDO MOTTER</v>
      </c>
      <c r="Z136" s="34" t="str">
        <f>TEXT(IFERROR(VLOOKUP(B136,BGU!A:C,3),""),"0000-000-000-0000")</f>
        <v>0010-058-041-3200</v>
      </c>
      <c r="AA136" s="34" t="str">
        <f t="shared" si="41"/>
        <v>0010</v>
      </c>
      <c r="AB136" s="34" t="str">
        <f>IFERROR(VLOOKUP(B136,BGU!A:F,6),"")</f>
        <v>00011</v>
      </c>
      <c r="AC136" s="34" t="str">
        <f>IFERROR(VLOOKUP(B136,BGU!A:G,7),"")</f>
        <v>ANALISTA</v>
      </c>
      <c r="AD136" s="34" t="str">
        <f t="shared" si="42"/>
        <v>058</v>
      </c>
    </row>
    <row r="137" spans="1:30" ht="15" customHeight="1" x14ac:dyDescent="0.25">
      <c r="A137" s="33" t="s">
        <v>333</v>
      </c>
      <c r="B137" s="34" t="s">
        <v>262</v>
      </c>
      <c r="C137" s="33" t="s">
        <v>91</v>
      </c>
      <c r="D137" s="34" t="s">
        <v>237</v>
      </c>
      <c r="E137" s="34"/>
      <c r="F137" s="33" t="s">
        <v>22</v>
      </c>
      <c r="G137" s="31">
        <f t="shared" si="36"/>
        <v>1</v>
      </c>
      <c r="H137" s="31" t="b">
        <f t="shared" si="43"/>
        <v>0</v>
      </c>
      <c r="I137" s="105" t="str">
        <f t="shared" si="44"/>
        <v>Adobe</v>
      </c>
      <c r="J137" s="105" t="str">
        <f t="shared" si="45"/>
        <v/>
      </c>
      <c r="K137" s="106" t="str">
        <f t="shared" si="37"/>
        <v/>
      </c>
      <c r="L137" s="106" t="str">
        <f t="shared" si="38"/>
        <v/>
      </c>
      <c r="M137" s="105" t="str">
        <f t="shared" si="39"/>
        <v/>
      </c>
      <c r="N137" s="107">
        <f>IF(F137="","",IF(ISNUMBER(FIND(")",I137)),"20"&amp;SUBSTITUTE(RIGHT(SUBSTITUTE(LEFT(F137,SEARCH(")",F137)),LEFT(LEFT(F137,SEARCH(")",F137)),SEARCH("(",LEFT(F137,SEARCH(")",F137)))),""),3),")",""),VLOOKUP(I137,Breachs!B:D,3,FALSE)))</f>
        <v>2013</v>
      </c>
      <c r="O137" s="108" t="str">
        <f>IF(G137&lt;2,"",IF(G137&gt;2,IF(ISNUMBER(FIND(")",J137)),"20"&amp;SUBSTITUTE(SUBSTITUTE(LEFT(LEFT(SUBSTITUTE(F137,LEFT(F137,SEARCH(",",F137)),""),SEARCH(",",SUBSTITUTE(F137,LEFT(F137,SEARCH(",",F137)),""))),SEARCH(")",LEFT(SUBSTITUTE(F137,LEFT(F137,SEARCH(",",F137)),""),SEARCH(",",SUBSTITUTE(F137,LEFT(F137,SEARCH(",",F137)),""))))),LEFT(LEFT(LEFT(SUBSTITUTE(F137,LEFT(F137,SEARCH(",",F137)),""),SEARCH(",",SUBSTITUTE(F137,LEFT(F137,SEARCH(",",F137)),""))),SEARCH(")",LEFT(SUBSTITUTE(F137,LEFT(F137,SEARCH(",",F137)),""),SEARCH(",",SUBSTITUTE(F137,LEFT(F137,SEARCH(",",F137)),""))))),SEARCH("'",LEFT(LEFT(SUBSTITUTE(F137,LEFT(F137,SEARCH(",",F137)),""),SEARCH(",",SUBSTITUTE(F137,LEFT(F137,SEARCH(",",F137)),""))),SEARCH(")",LEFT(SUBSTITUTE(F137,LEFT(F137,SEARCH(",",F137)),""),SEARCH(",",SUBSTITUTE(F137,LEFT(F137,SEARCH(",",F137)),""))))))),""),")",""),VLOOKUP(J137,Breachs!B:D,3,FALSE)),IF(ISNUMBER(FIND(")",J137)),"20"&amp;SUBSTITUTE(LEFT(SUBSTITUTE(SUBSTITUTE(F137,LEFT(F137,SEARCH(",",F137)),""),LEFT(SUBSTITUTE(F137,LEFT(F137,SEARCH(",",F137)),""),SEARCH("'",SUBSTITUTE(F137,LEFT(F137,SEARCH(",",F137)),""))),""),SEARCH(")",SUBSTITUTE(SUBSTITUTE(F137,LEFT(F137,SEARCH(",",F137)),""),LEFT(SUBSTITUTE(F137,LEFT(F137,SEARCH(",",F137)),""),SEARCH("'",SUBSTITUTE(F137,LEFT(F137,SEARCH(",",F137)),""))),""))),")",""),VLOOKUP(J137,Breachs!B:D,3,FALSE))))</f>
        <v/>
      </c>
      <c r="P137" s="108" t="str">
        <f>IF(G137&lt;3,"",IF(G137&gt;3,IF(ISNUMBER(FIND(")",K137)),"20"&amp;SUBSTITUTE(SUBSTITUTE(LEFT(LEFT(SUBSTITUTE(SUBSTITUTE(F137,LEFT(F137,SEARCH(",",F137)),""),LEFT(SUBSTITUTE(F137,LEFT(F137,SEARCH(",",F137)),""),SEARCH(",",SUBSTITUTE(F137,LEFT(F137,SEARCH(",",F137)),""))),""),SEARCH(",",SUBSTITUTE(SUBSTITUTE(F137,LEFT(F137,SEARCH(",",F137)),""),LEFT(SUBSTITUTE(F137,LEFT(F137,SEARCH(",",F137)),""),SEARCH(",",SUBSTITUTE(F137,LEFT(F137,SEARCH(",",F137)),""))),""))),SEARCH(")",LEFT(SUBSTITUTE(SUBSTITUTE(F137,LEFT(F137,SEARCH(",",F137)),""),LEFT(SUBSTITUTE(F137,LEFT(F137,SEARCH(",",F137)),""),SEARCH(",",SUBSTITUTE(F137,LEFT(F137,SEARCH(",",F137)),""))),""),SEARCH(",",SUBSTITUTE(SUBSTITUTE(F137,LEFT(F137,SEARCH(",",F137)),""),LEFT(SUBSTITUTE(F137,LEFT(F137,SEARCH(",",F137)),""),SEARCH(",",SUBSTITUTE(F137,LEFT(F137,SEARCH(",",F137)),""))),""))))),LEFT(LEFT(LEFT(SUBSTITUTE(SUBSTITUTE(F137,LEFT(F137,SEARCH(",",F137)),""),LEFT(SUBSTITUTE(F137,LEFT(F137,SEARCH(",",F137)),""),SEARCH(",",SUBSTITUTE(F137,LEFT(F137,SEARCH(",",F137)),""))),""),SEARCH(",",SUBSTITUTE(SUBSTITUTE(F137,LEFT(F137,SEARCH(",",F137)),""),LEFT(SUBSTITUTE(F137,LEFT(F137,SEARCH(",",F137)),""),SEARCH(",",SUBSTITUTE(F137,LEFT(F137,SEARCH(",",F137)),""))),""))),SEARCH(")",LEFT(SUBSTITUTE(SUBSTITUTE(F137,LEFT(F137,SEARCH(",",F137)),""),LEFT(SUBSTITUTE(F137,LEFT(F137,SEARCH(",",F137)),""),SEARCH(",",SUBSTITUTE(F137,LEFT(F137,SEARCH(",",F137)),""))),""),SEARCH(",",SUBSTITUTE(SUBSTITUTE(F137,LEFT(F137,SEARCH(",",F137)),""),LEFT(SUBSTITUTE(F137,LEFT(F137,SEARCH(",",F137)),""),SEARCH(",",SUBSTITUTE(F137,LEFT(F137,SEARCH(",",F137)),""))),""))))),SEARCH("'",LEFT(LEFT(SUBSTITUTE(SUBSTITUTE(F137,LEFT(F137,SEARCH(",",F137)),""),LEFT(SUBSTITUTE(F137,LEFT(F137,SEARCH(",",F137)),""),SEARCH(",",SUBSTITUTE(F137,LEFT(F137,SEARCH(",",F137)),""))),""),SEARCH(",",SUBSTITUTE(SUBSTITUTE(F137,LEFT(F137,SEARCH(",",F137)),""),LEFT(SUBSTITUTE(F137,LEFT(F137,SEARCH(",",F137)),""),SEARCH(",",SUBSTITUTE(F137,LEFT(F137,SEARCH(",",F137)),""))),""))),SEARCH(")",LEFT(SUBSTITUTE(SUBSTITUTE(F137,LEFT(F137,SEARCH(",",F137)),""),LEFT(SUBSTITUTE(F137,LEFT(F137,SEARCH(",",F137)),""),SEARCH(",",SUBSTITUTE(F137,LEFT(F137,SEARCH(",",F137)),""))),""),SEARCH(",",SUBSTITUTE(SUBSTITUTE(F137,LEFT(F137,SEARCH(",",F137)),""),LEFT(SUBSTITUTE(F137,LEFT(F137,SEARCH(",",F137)),""),SEARCH(",",SUBSTITUTE(F137,LEFT(F137,SEARCH(",",F137)),""))),""))))))),""),")",""),VLOOKUP(K137,Breachs!B:D,3,FALSE)),IF(ISNUMBER(FIND(")",K137)),"20"&amp;SUBSTITUTE(SUBSTITUTE(LEFT(SUBSTITUTE(SUBSTITUTE(F137,LEFT(F137,SEARCH(",",F137)),""),LEFT(SUBSTITUTE(F137,LEFT(F137,SEARCH(",",F137)),""),SEARCH(",",SUBSTITUTE(F137,LEFT(F137,SEARCH(",",F137)),""))),""),SEARCH(")",SUBSTITUTE(SUBSTITUTE(F137,LEFT(F137,SEARCH(",",F137)),""),LEFT(SUBSTITUTE(F137,LEFT(F137,SEARCH(",",F137)),""),SEARCH(",",SUBSTITUTE(F137,LEFT(F137,SEARCH(",",F137)),""))),""))),LEFT(LEFT(SUBSTITUTE(SUBSTITUTE(F137,LEFT(F137,SEARCH(",",F137)),""),LEFT(SUBSTITUTE(F137,LEFT(F137,SEARCH(",",F137)),""),SEARCH(",",SUBSTITUTE(F137,LEFT(F137,SEARCH(",",F137)),""))),""),SEARCH(")",SUBSTITUTE(SUBSTITUTE(F137,LEFT(F137,SEARCH(",",F137)),""),LEFT(SUBSTITUTE(F137,LEFT(F137,SEARCH(",",F137)),""),SEARCH(",",SUBSTITUTE(F137,LEFT(F137,SEARCH(",",F137)),""))),""))),SEARCH("'",LEFT(SUBSTITUTE(SUBSTITUTE(F137,LEFT(F137,SEARCH(",",F137)),""),LEFT(SUBSTITUTE(F137,LEFT(F137,SEARCH(",",F137)),""),SEARCH(",",SUBSTITUTE(F137,LEFT(F137,SEARCH(",",F137)),""))),""),SEARCH(")",SUBSTITUTE(SUBSTITUTE(F137,LEFT(F137,SEARCH(",",F137)),""),LEFT(SUBSTITUTE(F137,LEFT(F137,SEARCH(",",F137)),""),SEARCH(",",SUBSTITUTE(F137,LEFT(F137,SEARCH(",",F137)),""))),""))))),""),")",""),VLOOKUP(K137,Breachs!B:D,3,FALSE))))</f>
        <v/>
      </c>
      <c r="Q137" s="108" t="str">
        <f>IF(G137&lt;4,"",IF(G137&gt;4,IF(ISNUMBER(FIND(")",L137)),"20"&amp;SUBSTITUTE(SUBSTITUTE(LEFT(SUBSTITUTE(SUBSTITUTE(SUBSTITUTE(L137,LEFT(L137,SEARCH(",",L137)),""),LEFT(SUBSTITUTE(L137,LEFT(L137,SEARCH(",",L137)),""),SEARCH(",",SUBSTITUTE(L137,LEFT(L137,SEARCH(",",L137)),""))),""),LEFT(SUBSTITUTE(SUBSTITUTE(L137,LEFT(L137,SEARCH(",",L137)),""),LEFT(SUBSTITUTE(L137,LEFT(L137,SEARCH(",",L137)),""),SEARCH(",",SUBSTITUTE(L137,LEFT(L137,SEARCH(",",L137)),""))),""),SEARCH(",",SUBSTITUTE(SUBSTITUTE(L137,LEFT(L137,SEARCH(",",L137)),""),LEFT(SUBSTITUTE(L137,LEFT(L137,SEARCH(",",L137)),""),SEARCH(",",SUBSTITUTE(L137,LEFT(L137,SEARCH(",",L137)),""))),""))),""),SEARCH(")",SUBSTITUTE(SUBSTITUTE(SUBSTITUTE(L137,LEFT(L137,SEARCH(",",L137)),""),LEFT(SUBSTITUTE(L137,LEFT(L137,SEARCH(",",L137)),""),SEARCH(",",SUBSTITUTE(L137,LEFT(L137,SEARCH(",",L137)),""))),""),LEFT(SUBSTITUTE(SUBSTITUTE(L137,LEFT(L137,SEARCH(",",L137)),""),LEFT(SUBSTITUTE(L137,LEFT(L137,SEARCH(",",L137)),""),SEARCH(",",SUBSTITUTE(L137,LEFT(L137,SEARCH(",",L137)),""))),""),SEARCH(",",SUBSTITUTE(SUBSTITUTE(L137,LEFT(L137,SEARCH(",",L137)),""),LEFT(SUBSTITUTE(L137,LEFT(L137,SEARCH(",",L137)),""),SEARCH(",",SUBSTITUTE(L137,LEFT(L137,SEARCH(",",L137)),""))),""))),""))),LEFT(LEFT(SUBSTITUTE(SUBSTITUTE(SUBSTITUTE(L137,LEFT(L137,SEARCH(",",L137)),""),LEFT(SUBSTITUTE(L137,LEFT(L137,SEARCH(",",L137)),""),SEARCH(",",SUBSTITUTE(L137,LEFT(L137,SEARCH(",",L137)),""))),""),LEFT(SUBSTITUTE(SUBSTITUTE(L137,LEFT(L137,SEARCH(",",L137)),""),LEFT(SUBSTITUTE(L137,LEFT(L137,SEARCH(",",L137)),""),SEARCH(",",SUBSTITUTE(L137,LEFT(L137,SEARCH(",",L137)),""))),""),SEARCH(",",SUBSTITUTE(SUBSTITUTE(L137,LEFT(L137,SEARCH(",",L137)),""),LEFT(SUBSTITUTE(L137,LEFT(L137,SEARCH(",",L137)),""),SEARCH(",",SUBSTITUTE(L137,LEFT(L137,SEARCH(",",L137)),""))),""))),""),SEARCH(")",SUBSTITUTE(SUBSTITUTE(SUBSTITUTE(L137,LEFT(L137,SEARCH(",",L137)),""),LEFT(SUBSTITUTE(L137,LEFT(L137,SEARCH(",",L137)),""),SEARCH(",",SUBSTITUTE(L137,LEFT(L137,SEARCH(",",L137)),""))),""),LEFT(SUBSTITUTE(SUBSTITUTE(L137,LEFT(L137,SEARCH(",",L137)),""),LEFT(SUBSTITUTE(L137,LEFT(L137,SEARCH(",",L137)),""),SEARCH(",",SUBSTITUTE(L137,LEFT(L137,SEARCH(",",L137)),""))),""),SEARCH(",",SUBSTITUTE(SUBSTITUTE(L137,LEFT(L137,SEARCH(",",L137)),""),LEFT(SUBSTITUTE(L137,LEFT(L137,SEARCH(",",L137)),""),SEARCH(",",SUBSTITUTE(L137,LEFT(L137,SEARCH(",",L137)),""))),""))),""))),SEARCH("'",LEFT(SUBSTITUTE(SUBSTITUTE(SUBSTITUTE(L137,LEFT(L137,SEARCH(",",L137)),""),LEFT(SUBSTITUTE(L137,LEFT(L137,SEARCH(",",L137)),""),SEARCH(",",SUBSTITUTE(L137,LEFT(L137,SEARCH(",",L137)),""))),""),LEFT(SUBSTITUTE(SUBSTITUTE(L137,LEFT(L137,SEARCH(",",L137)),""),LEFT(SUBSTITUTE(L137,LEFT(L137,SEARCH(",",L137)),""),SEARCH(",",SUBSTITUTE(L137,LEFT(L137,SEARCH(",",L137)),""))),""),SEARCH(",",SUBSTITUTE(SUBSTITUTE(L137,LEFT(L137,SEARCH(",",L137)),""),LEFT(SUBSTITUTE(L137,LEFT(L137,SEARCH(",",L137)),""),SEARCH(",",SUBSTITUTE(L137,LEFT(L137,SEARCH(",",L137)),""))),""))),""),SEARCH(")",SUBSTITUTE(SUBSTITUTE(SUBSTITUTE(L137,LEFT(L137,SEARCH(",",L137)),""),LEFT(SUBSTITUTE(L137,LEFT(L137,SEARCH(",",L137)),""),SEARCH(",",SUBSTITUTE(L137,LEFT(L137,SEARCH(",",L137)),""))),""),LEFT(SUBSTITUTE(SUBSTITUTE(L137,LEFT(L137,SEARCH(",",L137)),""),LEFT(SUBSTITUTE(L137,LEFT(L137,SEARCH(",",L137)),""),SEARCH(",",SUBSTITUTE(L137,LEFT(L137,SEARCH(",",L137)),""))),""),SEARCH(",",SUBSTITUTE(SUBSTITUTE(L137,LEFT(L137,SEARCH(",",L137)),""),LEFT(SUBSTITUTE(L137,LEFT(L137,SEARCH(",",L137)),""),SEARCH(",",SUBSTITUTE(L137,LEFT(L137,SEARCH(",",L137)),""))),""))),""))))),""),")",""),VLOOKUP(L137,Breachs!B:D,3,FALSE)),IF(ISNUMBER(FIND(")",L137)),"20"&amp;SUBSTITUTE(SUBSTITUTE(LEFT(SUBSTITUTE(SUBSTITUTE(SUBSTITUTE(L137,LEFT(L137,SEARCH(",",L137)),""),LEFT(SUBSTITUTE(L137,LEFT(L137,SEARCH(",",L137)),""),SEARCH(",",SUBSTITUTE(L137,LEFT(L137,SEARCH(",",L137)),""))),""),LEFT(SUBSTITUTE(SUBSTITUTE(L137,LEFT(L137,SEARCH(",",L137)),""),LEFT(SUBSTITUTE(L137,LEFT(L137,SEARCH(",",L137)),""),SEARCH(",",SUBSTITUTE(L137,LEFT(L137,SEARCH(",",L137)),""))),""),SEARCH(",",SUBSTITUTE(SUBSTITUTE(L137,LEFT(L137,SEARCH(",",L137)),""),LEFT(SUBSTITUTE(L137,LEFT(L137,SEARCH(",",L137)),""),SEARCH(",",SUBSTITUTE(L137,LEFT(L137,SEARCH(",",L137)),""))),""))),""),SEARCH(")",SUBSTITUTE(SUBSTITUTE(SUBSTITUTE(L137,LEFT(L137,SEARCH(",",L137)),""),LEFT(SUBSTITUTE(L137,LEFT(L137,SEARCH(",",L137)),""),SEARCH(",",SUBSTITUTE(L137,LEFT(L137,SEARCH(",",L137)),""))),""),LEFT(SUBSTITUTE(SUBSTITUTE(L137,LEFT(L137,SEARCH(",",L137)),""),LEFT(SUBSTITUTE(L137,LEFT(L137,SEARCH(",",L137)),""),SEARCH(",",SUBSTITUTE(L137,LEFT(L137,SEARCH(",",L137)),""))),""),SEARCH(",",SUBSTITUTE(SUBSTITUTE(L137,LEFT(L137,SEARCH(",",L137)),""),LEFT(SUBSTITUTE(L137,LEFT(L137,SEARCH(",",L137)),""),SEARCH(",",SUBSTITUTE(L137,LEFT(L137,SEARCH(",",L137)),""))),""))),""))),LEFT(LEFT(SUBSTITUTE(SUBSTITUTE(SUBSTITUTE(L137,LEFT(L137,SEARCH(",",L137)),""),LEFT(SUBSTITUTE(L137,LEFT(L137,SEARCH(",",L137)),""),SEARCH(",",SUBSTITUTE(L137,LEFT(L137,SEARCH(",",L137)),""))),""),LEFT(SUBSTITUTE(SUBSTITUTE(L137,LEFT(L137,SEARCH(",",L137)),""),LEFT(SUBSTITUTE(L137,LEFT(L137,SEARCH(",",L137)),""),SEARCH(",",SUBSTITUTE(L137,LEFT(L137,SEARCH(",",L137)),""))),""),SEARCH(",",SUBSTITUTE(SUBSTITUTE(L137,LEFT(L137,SEARCH(",",L137)),""),LEFT(SUBSTITUTE(L137,LEFT(L137,SEARCH(",",L137)),""),SEARCH(",",SUBSTITUTE(L137,LEFT(L137,SEARCH(",",L137)),""))),""))),""),SEARCH(")",SUBSTITUTE(SUBSTITUTE(SUBSTITUTE(L137,LEFT(L137,SEARCH(",",L137)),""),LEFT(SUBSTITUTE(L137,LEFT(L137,SEARCH(",",L137)),""),SEARCH(",",SUBSTITUTE(L137,LEFT(L137,SEARCH(",",L137)),""))),""),LEFT(SUBSTITUTE(SUBSTITUTE(L137,LEFT(L137,SEARCH(",",L137)),""),LEFT(SUBSTITUTE(L137,LEFT(L137,SEARCH(",",L137)),""),SEARCH(",",SUBSTITUTE(L137,LEFT(L137,SEARCH(",",L137)),""))),""),SEARCH(",",SUBSTITUTE(SUBSTITUTE(L137,LEFT(L137,SEARCH(",",L137)),""),LEFT(SUBSTITUTE(L137,LEFT(L137,SEARCH(",",L137)),""),SEARCH(",",SUBSTITUTE(L137,LEFT(L137,SEARCH(",",L137)),""))),""))),""))),SEARCH("'",LEFT(SUBSTITUTE(SUBSTITUTE(SUBSTITUTE(L137,LEFT(L137,SEARCH(",",L137)),""),LEFT(SUBSTITUTE(L137,LEFT(L137,SEARCH(",",L137)),""),SEARCH(",",SUBSTITUTE(L137,LEFT(L137,SEARCH(",",L137)),""))),""),LEFT(SUBSTITUTE(SUBSTITUTE(L137,LEFT(L137,SEARCH(",",L137)),""),LEFT(SUBSTITUTE(L137,LEFT(L137,SEARCH(",",L137)),""),SEARCH(",",SUBSTITUTE(L137,LEFT(L137,SEARCH(",",L137)),""))),""),SEARCH(",",SUBSTITUTE(SUBSTITUTE(L137,LEFT(L137,SEARCH(",",L137)),""),LEFT(SUBSTITUTE(L137,LEFT(L137,SEARCH(",",L137)),""),SEARCH(",",SUBSTITUTE(L137,LEFT(L137,SEARCH(",",L137)),""))),""))),""),SEARCH(")",SUBSTITUTE(SUBSTITUTE(SUBSTITUTE(L137,LEFT(L137,SEARCH(",",L137)),""),LEFT(SUBSTITUTE(L137,LEFT(L137,SEARCH(",",L137)),""),SEARCH(",",SUBSTITUTE(L137,LEFT(L137,SEARCH(",",L137)),""))),""),LEFT(SUBSTITUTE(SUBSTITUTE(L137,LEFT(L137,SEARCH(",",L137)),""),LEFT(SUBSTITUTE(L137,LEFT(L137,SEARCH(",",L137)),""),SEARCH(",",SUBSTITUTE(L137,LEFT(L137,SEARCH(",",L137)),""))),""),SEARCH(",",SUBSTITUTE(SUBSTITUTE(L137,LEFT(L137,SEARCH(",",L137)),""),LEFT(SUBSTITUTE(L137,LEFT(L137,SEARCH(",",L137)),""),SEARCH(",",SUBSTITUTE(L137,LEFT(L137,SEARCH(",",L137)),""))),""))),""))))),""),")",""),VLOOKUP(L137,Breachs!B:D,3,FALSE))))</f>
        <v/>
      </c>
      <c r="R137" s="108" t="str">
        <f>IF(G137=5,IF(ISNUMBER(FIND(")",M137)),"20"&amp;SUBSTITUTE(SUBSTITUTE(LEFT(SUBSTITUTE(SUBSTITUTE(SUBSTITUTE(S137,LEFT(S137,SEARCH(",",S137)),""),LEFT(SUBSTITUTE(S137,LEFT(S137,SEARCH(",",S137)),""),SEARCH(",",SUBSTITUTE(S137,LEFT(S137,SEARCH(",",S137)),""))),""),LEFT(SUBSTITUTE(SUBSTITUTE(S137,LEFT(S137,SEARCH(",",S137)),""),LEFT(SUBSTITUTE(S137,LEFT(S137,SEARCH(",",S137)),""),SEARCH(",",SUBSTITUTE(S137,LEFT(S137,SEARCH(",",S137)),""))),""),SEARCH(",",SUBSTITUTE(SUBSTITUTE(S137,LEFT(S137,SEARCH(",",S137)),""),LEFT(SUBSTITUTE(S137,LEFT(S137,SEARCH(",",S137)),""),SEARCH(",",SUBSTITUTE(S137,LEFT(S137,SEARCH(",",S137)),""))),""))),""),SEARCH(")",SUBSTITUTE(SUBSTITUTE(SUBSTITUTE(S137,LEFT(S137,SEARCH(",",S137)),""),LEFT(SUBSTITUTE(S137,LEFT(S137,SEARCH(",",S137)),""),SEARCH(",",SUBSTITUTE(S137,LEFT(S137,SEARCH(",",S137)),""))),""),LEFT(SUBSTITUTE(SUBSTITUTE(S137,LEFT(S137,SEARCH(",",S137)),""),LEFT(SUBSTITUTE(S137,LEFT(S137,SEARCH(",",S137)),""),SEARCH(",",SUBSTITUTE(S137,LEFT(S137,SEARCH(",",S137)),""))),""),SEARCH(",",SUBSTITUTE(SUBSTITUTE(S137,LEFT(S137,SEARCH(",",S137)),""),LEFT(SUBSTITUTE(S137,LEFT(S137,SEARCH(",",S137)),""),SEARCH(",",SUBSTITUTE(S137,LEFT(S137,SEARCH(",",S137)),""))),""))),""))),LEFT(LEFT(SUBSTITUTE(SUBSTITUTE(SUBSTITUTE(S137,LEFT(S137,SEARCH(",",S137)),""),LEFT(SUBSTITUTE(S137,LEFT(S137,SEARCH(",",S137)),""),SEARCH(",",SUBSTITUTE(S137,LEFT(S137,SEARCH(",",S137)),""))),""),LEFT(SUBSTITUTE(SUBSTITUTE(S137,LEFT(S137,SEARCH(",",S137)),""),LEFT(SUBSTITUTE(S137,LEFT(S137,SEARCH(",",S137)),""),SEARCH(",",SUBSTITUTE(S137,LEFT(S137,SEARCH(",",S137)),""))),""),SEARCH(",",SUBSTITUTE(SUBSTITUTE(S137,LEFT(S137,SEARCH(",",S137)),""),LEFT(SUBSTITUTE(S137,LEFT(S137,SEARCH(",",S137)),""),SEARCH(",",SUBSTITUTE(S137,LEFT(S137,SEARCH(",",S137)),""))),""))),""),SEARCH(")",SUBSTITUTE(SUBSTITUTE(SUBSTITUTE(S137,LEFT(S137,SEARCH(",",S137)),""),LEFT(SUBSTITUTE(S137,LEFT(S137,SEARCH(",",S137)),""),SEARCH(",",SUBSTITUTE(S137,LEFT(S137,SEARCH(",",S137)),""))),""),LEFT(SUBSTITUTE(SUBSTITUTE(S137,LEFT(S137,SEARCH(",",S137)),""),LEFT(SUBSTITUTE(S137,LEFT(S137,SEARCH(",",S137)),""),SEARCH(",",SUBSTITUTE(S137,LEFT(S137,SEARCH(",",S137)),""))),""),SEARCH(",",SUBSTITUTE(SUBSTITUTE(S137,LEFT(S137,SEARCH(",",S137)),""),LEFT(SUBSTITUTE(S137,LEFT(S137,SEARCH(",",S137)),""),SEARCH(",",SUBSTITUTE(S137,LEFT(S137,SEARCH(",",S137)),""))),""))),""))),SEARCH("'",LEFT(SUBSTITUTE(SUBSTITUTE(SUBSTITUTE(S137,LEFT(S137,SEARCH(",",S137)),""),LEFT(SUBSTITUTE(S137,LEFT(S137,SEARCH(",",S137)),""),SEARCH(",",SUBSTITUTE(S137,LEFT(S137,SEARCH(",",S137)),""))),""),LEFT(SUBSTITUTE(SUBSTITUTE(S137,LEFT(S137,SEARCH(",",S137)),""),LEFT(SUBSTITUTE(S137,LEFT(S137,SEARCH(",",S137)),""),SEARCH(",",SUBSTITUTE(S137,LEFT(S137,SEARCH(",",S137)),""))),""),SEARCH(",",SUBSTITUTE(SUBSTITUTE(S137,LEFT(S137,SEARCH(",",S137)),""),LEFT(SUBSTITUTE(S137,LEFT(S137,SEARCH(",",S137)),""),SEARCH(",",SUBSTITUTE(S137,LEFT(S137,SEARCH(",",S137)),""))),""))),""),SEARCH(")",SUBSTITUTE(SUBSTITUTE(SUBSTITUTE(S137,LEFT(S137,SEARCH(",",S137)),""),LEFT(SUBSTITUTE(S137,LEFT(S137,SEARCH(",",S137)),""),SEARCH(",",SUBSTITUTE(S137,LEFT(S137,SEARCH(",",S137)),""))),""),LEFT(SUBSTITUTE(SUBSTITUTE(S137,LEFT(S137,SEARCH(",",S137)),""),LEFT(SUBSTITUTE(S137,LEFT(S137,SEARCH(",",S137)),""),SEARCH(",",SUBSTITUTE(S137,LEFT(S137,SEARCH(",",S137)),""))),""),SEARCH(",",SUBSTITUTE(SUBSTITUTE(S137,LEFT(S137,SEARCH(",",S137)),""),LEFT(SUBSTITUTE(S137,LEFT(S137,SEARCH(",",S137)),""),SEARCH(",",SUBSTITUTE(S137,LEFT(S137,SEARCH(",",S137)),""))),""))),""))))),""),")",""),VLOOKUP(M137,Breachs!B:D,3,FALSE)),"")</f>
        <v/>
      </c>
      <c r="S137" s="108" t="e">
        <f t="shared" si="40"/>
        <v>#VALUE!</v>
      </c>
      <c r="T137" s="108" t="str">
        <f>IF(F137="","",IF(ISNUMBER(FIND("'",I137)),VLOOKUP(SUBSTITUTE(RIGHT(LEFT(I137,SEARCH("'",I137)),5)," '",""),Breachs!P:Q,2,FALSE),VLOOKUP(I137,Breachs!B:D,2,FALSE)))</f>
        <v>Outubro</v>
      </c>
      <c r="U137" s="108" t="str">
        <f>IF(G137&lt;2,"",IF(ISNUMBER(FIND("'",J137)),VLOOKUP(SUBSTITUTE(RIGHT(LEFT(J137,SEARCH("'",J137)),5)," '",""),Breachs!P:Q,2,FALSE),VLOOKUP(J137,Breachs!B:D,2,FALSE)))</f>
        <v/>
      </c>
      <c r="V137" s="107" t="str">
        <f>IF(G137&lt;3,"",IF(ISNUMBER(FIND("'",K137)),VLOOKUP(SUBSTITUTE(RIGHT(LEFT(K137,SEARCH("'",K137)),5)," '",""),Breachs!P:Q,2,FALSE),VLOOKUP(K137,Breachs!B:D,2,FALSE)))</f>
        <v/>
      </c>
      <c r="W137" s="107" t="str">
        <f>IF(G137&lt;4,"",IF(ISNUMBER(FIND("'",L137)),VLOOKUP(SUBSTITUTE(RIGHT(LEFT(L137,SEARCH("'",L137)),5)," '",""),Breachs!P:Q,2,FALSE),VLOOKUP(L137,Breachs!B:D,2,FALSE)))</f>
        <v/>
      </c>
      <c r="X137" s="107" t="str">
        <f>IF(G137&lt;5,"",IF(ISNUMBER(FIND("'",M137)),VLOOKUP(SUBSTITUTE(RIGHT(LEFT(M137,SEARCH("'",M137)),5)," '",""),Breachs!P:Q,2,FALSE),VLOOKUP(M137,Breachs!B:D,2,FALSE)))</f>
        <v/>
      </c>
      <c r="Y137" s="34" t="str">
        <f>IFERROR(VLOOKUP(B137,BGU!A:B,2),"")</f>
        <v>LUCAS JOAO SKOWRONSKI</v>
      </c>
      <c r="Z137" s="34" t="str">
        <f>TEXT(IFERROR(VLOOKUP(B137,BGU!A:C,3),""),"0000-000-000-0000")</f>
        <v>0010-038-261-1800</v>
      </c>
      <c r="AA137" s="34" t="str">
        <f t="shared" si="41"/>
        <v>0010</v>
      </c>
      <c r="AB137" s="34" t="str">
        <f>IFERROR(VLOOKUP(B137,BGU!A:F,6),"")</f>
        <v>00011</v>
      </c>
      <c r="AC137" s="34" t="str">
        <f>IFERROR(VLOOKUP(B137,BGU!A:G,7),"")</f>
        <v>ANALISTA</v>
      </c>
      <c r="AD137" s="34" t="str">
        <f t="shared" si="42"/>
        <v>038</v>
      </c>
    </row>
    <row r="138" spans="1:30" ht="15" customHeight="1" x14ac:dyDescent="0.25">
      <c r="A138" s="33" t="s">
        <v>333</v>
      </c>
      <c r="B138" s="34" t="s">
        <v>236</v>
      </c>
      <c r="C138" s="33" t="s">
        <v>51</v>
      </c>
      <c r="D138" s="34" t="s">
        <v>237</v>
      </c>
      <c r="E138" s="34"/>
      <c r="F138" s="33" t="s">
        <v>22</v>
      </c>
      <c r="G138" s="31">
        <f t="shared" si="36"/>
        <v>1</v>
      </c>
      <c r="H138" s="31" t="b">
        <f t="shared" si="43"/>
        <v>0</v>
      </c>
      <c r="I138" s="105" t="str">
        <f t="shared" si="44"/>
        <v>Adobe</v>
      </c>
      <c r="J138" s="105" t="str">
        <f t="shared" si="45"/>
        <v/>
      </c>
      <c r="K138" s="106" t="str">
        <f t="shared" si="37"/>
        <v/>
      </c>
      <c r="L138" s="106" t="str">
        <f t="shared" si="38"/>
        <v/>
      </c>
      <c r="M138" s="105" t="str">
        <f t="shared" si="39"/>
        <v/>
      </c>
      <c r="N138" s="107">
        <f>IF(F138="","",IF(ISNUMBER(FIND(")",I138)),"20"&amp;SUBSTITUTE(RIGHT(SUBSTITUTE(LEFT(F138,SEARCH(")",F138)),LEFT(LEFT(F138,SEARCH(")",F138)),SEARCH("(",LEFT(F138,SEARCH(")",F138)))),""),3),")",""),VLOOKUP(I138,Breachs!B:D,3,FALSE)))</f>
        <v>2013</v>
      </c>
      <c r="O138" s="108" t="str">
        <f>IF(G138&lt;2,"",IF(G138&gt;2,IF(ISNUMBER(FIND(")",J138)),"20"&amp;SUBSTITUTE(SUBSTITUTE(LEFT(LEFT(SUBSTITUTE(F138,LEFT(F138,SEARCH(",",F138)),""),SEARCH(",",SUBSTITUTE(F138,LEFT(F138,SEARCH(",",F138)),""))),SEARCH(")",LEFT(SUBSTITUTE(F138,LEFT(F138,SEARCH(",",F138)),""),SEARCH(",",SUBSTITUTE(F138,LEFT(F138,SEARCH(",",F138)),""))))),LEFT(LEFT(LEFT(SUBSTITUTE(F138,LEFT(F138,SEARCH(",",F138)),""),SEARCH(",",SUBSTITUTE(F138,LEFT(F138,SEARCH(",",F138)),""))),SEARCH(")",LEFT(SUBSTITUTE(F138,LEFT(F138,SEARCH(",",F138)),""),SEARCH(",",SUBSTITUTE(F138,LEFT(F138,SEARCH(",",F138)),""))))),SEARCH("'",LEFT(LEFT(SUBSTITUTE(F138,LEFT(F138,SEARCH(",",F138)),""),SEARCH(",",SUBSTITUTE(F138,LEFT(F138,SEARCH(",",F138)),""))),SEARCH(")",LEFT(SUBSTITUTE(F138,LEFT(F138,SEARCH(",",F138)),""),SEARCH(",",SUBSTITUTE(F138,LEFT(F138,SEARCH(",",F138)),""))))))),""),")",""),VLOOKUP(J138,Breachs!B:D,3,FALSE)),IF(ISNUMBER(FIND(")",J138)),"20"&amp;SUBSTITUTE(LEFT(SUBSTITUTE(SUBSTITUTE(F138,LEFT(F138,SEARCH(",",F138)),""),LEFT(SUBSTITUTE(F138,LEFT(F138,SEARCH(",",F138)),""),SEARCH("'",SUBSTITUTE(F138,LEFT(F138,SEARCH(",",F138)),""))),""),SEARCH(")",SUBSTITUTE(SUBSTITUTE(F138,LEFT(F138,SEARCH(",",F138)),""),LEFT(SUBSTITUTE(F138,LEFT(F138,SEARCH(",",F138)),""),SEARCH("'",SUBSTITUTE(F138,LEFT(F138,SEARCH(",",F138)),""))),""))),")",""),VLOOKUP(J138,Breachs!B:D,3,FALSE))))</f>
        <v/>
      </c>
      <c r="P138" s="108" t="str">
        <f>IF(G138&lt;3,"",IF(G138&gt;3,IF(ISNUMBER(FIND(")",K138)),"20"&amp;SUBSTITUTE(SUBSTITUTE(LEFT(LEFT(SUBSTITUTE(SUBSTITUTE(F138,LEFT(F138,SEARCH(",",F138)),""),LEFT(SUBSTITUTE(F138,LEFT(F138,SEARCH(",",F138)),""),SEARCH(",",SUBSTITUTE(F138,LEFT(F138,SEARCH(",",F138)),""))),""),SEARCH(",",SUBSTITUTE(SUBSTITUTE(F138,LEFT(F138,SEARCH(",",F138)),""),LEFT(SUBSTITUTE(F138,LEFT(F138,SEARCH(",",F138)),""),SEARCH(",",SUBSTITUTE(F138,LEFT(F138,SEARCH(",",F138)),""))),""))),SEARCH(")",LEFT(SUBSTITUTE(SUBSTITUTE(F138,LEFT(F138,SEARCH(",",F138)),""),LEFT(SUBSTITUTE(F138,LEFT(F138,SEARCH(",",F138)),""),SEARCH(",",SUBSTITUTE(F138,LEFT(F138,SEARCH(",",F138)),""))),""),SEARCH(",",SUBSTITUTE(SUBSTITUTE(F138,LEFT(F138,SEARCH(",",F138)),""),LEFT(SUBSTITUTE(F138,LEFT(F138,SEARCH(",",F138)),""),SEARCH(",",SUBSTITUTE(F138,LEFT(F138,SEARCH(",",F138)),""))),""))))),LEFT(LEFT(LEFT(SUBSTITUTE(SUBSTITUTE(F138,LEFT(F138,SEARCH(",",F138)),""),LEFT(SUBSTITUTE(F138,LEFT(F138,SEARCH(",",F138)),""),SEARCH(",",SUBSTITUTE(F138,LEFT(F138,SEARCH(",",F138)),""))),""),SEARCH(",",SUBSTITUTE(SUBSTITUTE(F138,LEFT(F138,SEARCH(",",F138)),""),LEFT(SUBSTITUTE(F138,LEFT(F138,SEARCH(",",F138)),""),SEARCH(",",SUBSTITUTE(F138,LEFT(F138,SEARCH(",",F138)),""))),""))),SEARCH(")",LEFT(SUBSTITUTE(SUBSTITUTE(F138,LEFT(F138,SEARCH(",",F138)),""),LEFT(SUBSTITUTE(F138,LEFT(F138,SEARCH(",",F138)),""),SEARCH(",",SUBSTITUTE(F138,LEFT(F138,SEARCH(",",F138)),""))),""),SEARCH(",",SUBSTITUTE(SUBSTITUTE(F138,LEFT(F138,SEARCH(",",F138)),""),LEFT(SUBSTITUTE(F138,LEFT(F138,SEARCH(",",F138)),""),SEARCH(",",SUBSTITUTE(F138,LEFT(F138,SEARCH(",",F138)),""))),""))))),SEARCH("'",LEFT(LEFT(SUBSTITUTE(SUBSTITUTE(F138,LEFT(F138,SEARCH(",",F138)),""),LEFT(SUBSTITUTE(F138,LEFT(F138,SEARCH(",",F138)),""),SEARCH(",",SUBSTITUTE(F138,LEFT(F138,SEARCH(",",F138)),""))),""),SEARCH(",",SUBSTITUTE(SUBSTITUTE(F138,LEFT(F138,SEARCH(",",F138)),""),LEFT(SUBSTITUTE(F138,LEFT(F138,SEARCH(",",F138)),""),SEARCH(",",SUBSTITUTE(F138,LEFT(F138,SEARCH(",",F138)),""))),""))),SEARCH(")",LEFT(SUBSTITUTE(SUBSTITUTE(F138,LEFT(F138,SEARCH(",",F138)),""),LEFT(SUBSTITUTE(F138,LEFT(F138,SEARCH(",",F138)),""),SEARCH(",",SUBSTITUTE(F138,LEFT(F138,SEARCH(",",F138)),""))),""),SEARCH(",",SUBSTITUTE(SUBSTITUTE(F138,LEFT(F138,SEARCH(",",F138)),""),LEFT(SUBSTITUTE(F138,LEFT(F138,SEARCH(",",F138)),""),SEARCH(",",SUBSTITUTE(F138,LEFT(F138,SEARCH(",",F138)),""))),""))))))),""),")",""),VLOOKUP(K138,Breachs!B:D,3,FALSE)),IF(ISNUMBER(FIND(")",K138)),"20"&amp;SUBSTITUTE(SUBSTITUTE(LEFT(SUBSTITUTE(SUBSTITUTE(F138,LEFT(F138,SEARCH(",",F138)),""),LEFT(SUBSTITUTE(F138,LEFT(F138,SEARCH(",",F138)),""),SEARCH(",",SUBSTITUTE(F138,LEFT(F138,SEARCH(",",F138)),""))),""),SEARCH(")",SUBSTITUTE(SUBSTITUTE(F138,LEFT(F138,SEARCH(",",F138)),""),LEFT(SUBSTITUTE(F138,LEFT(F138,SEARCH(",",F138)),""),SEARCH(",",SUBSTITUTE(F138,LEFT(F138,SEARCH(",",F138)),""))),""))),LEFT(LEFT(SUBSTITUTE(SUBSTITUTE(F138,LEFT(F138,SEARCH(",",F138)),""),LEFT(SUBSTITUTE(F138,LEFT(F138,SEARCH(",",F138)),""),SEARCH(",",SUBSTITUTE(F138,LEFT(F138,SEARCH(",",F138)),""))),""),SEARCH(")",SUBSTITUTE(SUBSTITUTE(F138,LEFT(F138,SEARCH(",",F138)),""),LEFT(SUBSTITUTE(F138,LEFT(F138,SEARCH(",",F138)),""),SEARCH(",",SUBSTITUTE(F138,LEFT(F138,SEARCH(",",F138)),""))),""))),SEARCH("'",LEFT(SUBSTITUTE(SUBSTITUTE(F138,LEFT(F138,SEARCH(",",F138)),""),LEFT(SUBSTITUTE(F138,LEFT(F138,SEARCH(",",F138)),""),SEARCH(",",SUBSTITUTE(F138,LEFT(F138,SEARCH(",",F138)),""))),""),SEARCH(")",SUBSTITUTE(SUBSTITUTE(F138,LEFT(F138,SEARCH(",",F138)),""),LEFT(SUBSTITUTE(F138,LEFT(F138,SEARCH(",",F138)),""),SEARCH(",",SUBSTITUTE(F138,LEFT(F138,SEARCH(",",F138)),""))),""))))),""),")",""),VLOOKUP(K138,Breachs!B:D,3,FALSE))))</f>
        <v/>
      </c>
      <c r="Q138" s="108" t="str">
        <f>IF(G138&lt;4,"",IF(G138&gt;4,IF(ISNUMBER(FIND(")",L138)),"20"&amp;SUBSTITUTE(SUBSTITUTE(LEFT(SUBSTITUTE(SUBSTITUTE(SUBSTITUTE(L138,LEFT(L138,SEARCH(",",L138)),""),LEFT(SUBSTITUTE(L138,LEFT(L138,SEARCH(",",L138)),""),SEARCH(",",SUBSTITUTE(L138,LEFT(L138,SEARCH(",",L138)),""))),""),LEFT(SUBSTITUTE(SUBSTITUTE(L138,LEFT(L138,SEARCH(",",L138)),""),LEFT(SUBSTITUTE(L138,LEFT(L138,SEARCH(",",L138)),""),SEARCH(",",SUBSTITUTE(L138,LEFT(L138,SEARCH(",",L138)),""))),""),SEARCH(",",SUBSTITUTE(SUBSTITUTE(L138,LEFT(L138,SEARCH(",",L138)),""),LEFT(SUBSTITUTE(L138,LEFT(L138,SEARCH(",",L138)),""),SEARCH(",",SUBSTITUTE(L138,LEFT(L138,SEARCH(",",L138)),""))),""))),""),SEARCH(")",SUBSTITUTE(SUBSTITUTE(SUBSTITUTE(L138,LEFT(L138,SEARCH(",",L138)),""),LEFT(SUBSTITUTE(L138,LEFT(L138,SEARCH(",",L138)),""),SEARCH(",",SUBSTITUTE(L138,LEFT(L138,SEARCH(",",L138)),""))),""),LEFT(SUBSTITUTE(SUBSTITUTE(L138,LEFT(L138,SEARCH(",",L138)),""),LEFT(SUBSTITUTE(L138,LEFT(L138,SEARCH(",",L138)),""),SEARCH(",",SUBSTITUTE(L138,LEFT(L138,SEARCH(",",L138)),""))),""),SEARCH(",",SUBSTITUTE(SUBSTITUTE(L138,LEFT(L138,SEARCH(",",L138)),""),LEFT(SUBSTITUTE(L138,LEFT(L138,SEARCH(",",L138)),""),SEARCH(",",SUBSTITUTE(L138,LEFT(L138,SEARCH(",",L138)),""))),""))),""))),LEFT(LEFT(SUBSTITUTE(SUBSTITUTE(SUBSTITUTE(L138,LEFT(L138,SEARCH(",",L138)),""),LEFT(SUBSTITUTE(L138,LEFT(L138,SEARCH(",",L138)),""),SEARCH(",",SUBSTITUTE(L138,LEFT(L138,SEARCH(",",L138)),""))),""),LEFT(SUBSTITUTE(SUBSTITUTE(L138,LEFT(L138,SEARCH(",",L138)),""),LEFT(SUBSTITUTE(L138,LEFT(L138,SEARCH(",",L138)),""),SEARCH(",",SUBSTITUTE(L138,LEFT(L138,SEARCH(",",L138)),""))),""),SEARCH(",",SUBSTITUTE(SUBSTITUTE(L138,LEFT(L138,SEARCH(",",L138)),""),LEFT(SUBSTITUTE(L138,LEFT(L138,SEARCH(",",L138)),""),SEARCH(",",SUBSTITUTE(L138,LEFT(L138,SEARCH(",",L138)),""))),""))),""),SEARCH(")",SUBSTITUTE(SUBSTITUTE(SUBSTITUTE(L138,LEFT(L138,SEARCH(",",L138)),""),LEFT(SUBSTITUTE(L138,LEFT(L138,SEARCH(",",L138)),""),SEARCH(",",SUBSTITUTE(L138,LEFT(L138,SEARCH(",",L138)),""))),""),LEFT(SUBSTITUTE(SUBSTITUTE(L138,LEFT(L138,SEARCH(",",L138)),""),LEFT(SUBSTITUTE(L138,LEFT(L138,SEARCH(",",L138)),""),SEARCH(",",SUBSTITUTE(L138,LEFT(L138,SEARCH(",",L138)),""))),""),SEARCH(",",SUBSTITUTE(SUBSTITUTE(L138,LEFT(L138,SEARCH(",",L138)),""),LEFT(SUBSTITUTE(L138,LEFT(L138,SEARCH(",",L138)),""),SEARCH(",",SUBSTITUTE(L138,LEFT(L138,SEARCH(",",L138)),""))),""))),""))),SEARCH("'",LEFT(SUBSTITUTE(SUBSTITUTE(SUBSTITUTE(L138,LEFT(L138,SEARCH(",",L138)),""),LEFT(SUBSTITUTE(L138,LEFT(L138,SEARCH(",",L138)),""),SEARCH(",",SUBSTITUTE(L138,LEFT(L138,SEARCH(",",L138)),""))),""),LEFT(SUBSTITUTE(SUBSTITUTE(L138,LEFT(L138,SEARCH(",",L138)),""),LEFT(SUBSTITUTE(L138,LEFT(L138,SEARCH(",",L138)),""),SEARCH(",",SUBSTITUTE(L138,LEFT(L138,SEARCH(",",L138)),""))),""),SEARCH(",",SUBSTITUTE(SUBSTITUTE(L138,LEFT(L138,SEARCH(",",L138)),""),LEFT(SUBSTITUTE(L138,LEFT(L138,SEARCH(",",L138)),""),SEARCH(",",SUBSTITUTE(L138,LEFT(L138,SEARCH(",",L138)),""))),""))),""),SEARCH(")",SUBSTITUTE(SUBSTITUTE(SUBSTITUTE(L138,LEFT(L138,SEARCH(",",L138)),""),LEFT(SUBSTITUTE(L138,LEFT(L138,SEARCH(",",L138)),""),SEARCH(",",SUBSTITUTE(L138,LEFT(L138,SEARCH(",",L138)),""))),""),LEFT(SUBSTITUTE(SUBSTITUTE(L138,LEFT(L138,SEARCH(",",L138)),""),LEFT(SUBSTITUTE(L138,LEFT(L138,SEARCH(",",L138)),""),SEARCH(",",SUBSTITUTE(L138,LEFT(L138,SEARCH(",",L138)),""))),""),SEARCH(",",SUBSTITUTE(SUBSTITUTE(L138,LEFT(L138,SEARCH(",",L138)),""),LEFT(SUBSTITUTE(L138,LEFT(L138,SEARCH(",",L138)),""),SEARCH(",",SUBSTITUTE(L138,LEFT(L138,SEARCH(",",L138)),""))),""))),""))))),""),")",""),VLOOKUP(L138,Breachs!B:D,3,FALSE)),IF(ISNUMBER(FIND(")",L138)),"20"&amp;SUBSTITUTE(SUBSTITUTE(LEFT(SUBSTITUTE(SUBSTITUTE(SUBSTITUTE(L138,LEFT(L138,SEARCH(",",L138)),""),LEFT(SUBSTITUTE(L138,LEFT(L138,SEARCH(",",L138)),""),SEARCH(",",SUBSTITUTE(L138,LEFT(L138,SEARCH(",",L138)),""))),""),LEFT(SUBSTITUTE(SUBSTITUTE(L138,LEFT(L138,SEARCH(",",L138)),""),LEFT(SUBSTITUTE(L138,LEFT(L138,SEARCH(",",L138)),""),SEARCH(",",SUBSTITUTE(L138,LEFT(L138,SEARCH(",",L138)),""))),""),SEARCH(",",SUBSTITUTE(SUBSTITUTE(L138,LEFT(L138,SEARCH(",",L138)),""),LEFT(SUBSTITUTE(L138,LEFT(L138,SEARCH(",",L138)),""),SEARCH(",",SUBSTITUTE(L138,LEFT(L138,SEARCH(",",L138)),""))),""))),""),SEARCH(")",SUBSTITUTE(SUBSTITUTE(SUBSTITUTE(L138,LEFT(L138,SEARCH(",",L138)),""),LEFT(SUBSTITUTE(L138,LEFT(L138,SEARCH(",",L138)),""),SEARCH(",",SUBSTITUTE(L138,LEFT(L138,SEARCH(",",L138)),""))),""),LEFT(SUBSTITUTE(SUBSTITUTE(L138,LEFT(L138,SEARCH(",",L138)),""),LEFT(SUBSTITUTE(L138,LEFT(L138,SEARCH(",",L138)),""),SEARCH(",",SUBSTITUTE(L138,LEFT(L138,SEARCH(",",L138)),""))),""),SEARCH(",",SUBSTITUTE(SUBSTITUTE(L138,LEFT(L138,SEARCH(",",L138)),""),LEFT(SUBSTITUTE(L138,LEFT(L138,SEARCH(",",L138)),""),SEARCH(",",SUBSTITUTE(L138,LEFT(L138,SEARCH(",",L138)),""))),""))),""))),LEFT(LEFT(SUBSTITUTE(SUBSTITUTE(SUBSTITUTE(L138,LEFT(L138,SEARCH(",",L138)),""),LEFT(SUBSTITUTE(L138,LEFT(L138,SEARCH(",",L138)),""),SEARCH(",",SUBSTITUTE(L138,LEFT(L138,SEARCH(",",L138)),""))),""),LEFT(SUBSTITUTE(SUBSTITUTE(L138,LEFT(L138,SEARCH(",",L138)),""),LEFT(SUBSTITUTE(L138,LEFT(L138,SEARCH(",",L138)),""),SEARCH(",",SUBSTITUTE(L138,LEFT(L138,SEARCH(",",L138)),""))),""),SEARCH(",",SUBSTITUTE(SUBSTITUTE(L138,LEFT(L138,SEARCH(",",L138)),""),LEFT(SUBSTITUTE(L138,LEFT(L138,SEARCH(",",L138)),""),SEARCH(",",SUBSTITUTE(L138,LEFT(L138,SEARCH(",",L138)),""))),""))),""),SEARCH(")",SUBSTITUTE(SUBSTITUTE(SUBSTITUTE(L138,LEFT(L138,SEARCH(",",L138)),""),LEFT(SUBSTITUTE(L138,LEFT(L138,SEARCH(",",L138)),""),SEARCH(",",SUBSTITUTE(L138,LEFT(L138,SEARCH(",",L138)),""))),""),LEFT(SUBSTITUTE(SUBSTITUTE(L138,LEFT(L138,SEARCH(",",L138)),""),LEFT(SUBSTITUTE(L138,LEFT(L138,SEARCH(",",L138)),""),SEARCH(",",SUBSTITUTE(L138,LEFT(L138,SEARCH(",",L138)),""))),""),SEARCH(",",SUBSTITUTE(SUBSTITUTE(L138,LEFT(L138,SEARCH(",",L138)),""),LEFT(SUBSTITUTE(L138,LEFT(L138,SEARCH(",",L138)),""),SEARCH(",",SUBSTITUTE(L138,LEFT(L138,SEARCH(",",L138)),""))),""))),""))),SEARCH("'",LEFT(SUBSTITUTE(SUBSTITUTE(SUBSTITUTE(L138,LEFT(L138,SEARCH(",",L138)),""),LEFT(SUBSTITUTE(L138,LEFT(L138,SEARCH(",",L138)),""),SEARCH(",",SUBSTITUTE(L138,LEFT(L138,SEARCH(",",L138)),""))),""),LEFT(SUBSTITUTE(SUBSTITUTE(L138,LEFT(L138,SEARCH(",",L138)),""),LEFT(SUBSTITUTE(L138,LEFT(L138,SEARCH(",",L138)),""),SEARCH(",",SUBSTITUTE(L138,LEFT(L138,SEARCH(",",L138)),""))),""),SEARCH(",",SUBSTITUTE(SUBSTITUTE(L138,LEFT(L138,SEARCH(",",L138)),""),LEFT(SUBSTITUTE(L138,LEFT(L138,SEARCH(",",L138)),""),SEARCH(",",SUBSTITUTE(L138,LEFT(L138,SEARCH(",",L138)),""))),""))),""),SEARCH(")",SUBSTITUTE(SUBSTITUTE(SUBSTITUTE(L138,LEFT(L138,SEARCH(",",L138)),""),LEFT(SUBSTITUTE(L138,LEFT(L138,SEARCH(",",L138)),""),SEARCH(",",SUBSTITUTE(L138,LEFT(L138,SEARCH(",",L138)),""))),""),LEFT(SUBSTITUTE(SUBSTITUTE(L138,LEFT(L138,SEARCH(",",L138)),""),LEFT(SUBSTITUTE(L138,LEFT(L138,SEARCH(",",L138)),""),SEARCH(",",SUBSTITUTE(L138,LEFT(L138,SEARCH(",",L138)),""))),""),SEARCH(",",SUBSTITUTE(SUBSTITUTE(L138,LEFT(L138,SEARCH(",",L138)),""),LEFT(SUBSTITUTE(L138,LEFT(L138,SEARCH(",",L138)),""),SEARCH(",",SUBSTITUTE(L138,LEFT(L138,SEARCH(",",L138)),""))),""))),""))))),""),")",""),VLOOKUP(L138,Breachs!B:D,3,FALSE))))</f>
        <v/>
      </c>
      <c r="R138" s="108" t="str">
        <f>IF(G138=5,IF(ISNUMBER(FIND(")",M138)),"20"&amp;SUBSTITUTE(SUBSTITUTE(LEFT(SUBSTITUTE(SUBSTITUTE(SUBSTITUTE(S138,LEFT(S138,SEARCH(",",S138)),""),LEFT(SUBSTITUTE(S138,LEFT(S138,SEARCH(",",S138)),""),SEARCH(",",SUBSTITUTE(S138,LEFT(S138,SEARCH(",",S138)),""))),""),LEFT(SUBSTITUTE(SUBSTITUTE(S138,LEFT(S138,SEARCH(",",S138)),""),LEFT(SUBSTITUTE(S138,LEFT(S138,SEARCH(",",S138)),""),SEARCH(",",SUBSTITUTE(S138,LEFT(S138,SEARCH(",",S138)),""))),""),SEARCH(",",SUBSTITUTE(SUBSTITUTE(S138,LEFT(S138,SEARCH(",",S138)),""),LEFT(SUBSTITUTE(S138,LEFT(S138,SEARCH(",",S138)),""),SEARCH(",",SUBSTITUTE(S138,LEFT(S138,SEARCH(",",S138)),""))),""))),""),SEARCH(")",SUBSTITUTE(SUBSTITUTE(SUBSTITUTE(S138,LEFT(S138,SEARCH(",",S138)),""),LEFT(SUBSTITUTE(S138,LEFT(S138,SEARCH(",",S138)),""),SEARCH(",",SUBSTITUTE(S138,LEFT(S138,SEARCH(",",S138)),""))),""),LEFT(SUBSTITUTE(SUBSTITUTE(S138,LEFT(S138,SEARCH(",",S138)),""),LEFT(SUBSTITUTE(S138,LEFT(S138,SEARCH(",",S138)),""),SEARCH(",",SUBSTITUTE(S138,LEFT(S138,SEARCH(",",S138)),""))),""),SEARCH(",",SUBSTITUTE(SUBSTITUTE(S138,LEFT(S138,SEARCH(",",S138)),""),LEFT(SUBSTITUTE(S138,LEFT(S138,SEARCH(",",S138)),""),SEARCH(",",SUBSTITUTE(S138,LEFT(S138,SEARCH(",",S138)),""))),""))),""))),LEFT(LEFT(SUBSTITUTE(SUBSTITUTE(SUBSTITUTE(S138,LEFT(S138,SEARCH(",",S138)),""),LEFT(SUBSTITUTE(S138,LEFT(S138,SEARCH(",",S138)),""),SEARCH(",",SUBSTITUTE(S138,LEFT(S138,SEARCH(",",S138)),""))),""),LEFT(SUBSTITUTE(SUBSTITUTE(S138,LEFT(S138,SEARCH(",",S138)),""),LEFT(SUBSTITUTE(S138,LEFT(S138,SEARCH(",",S138)),""),SEARCH(",",SUBSTITUTE(S138,LEFT(S138,SEARCH(",",S138)),""))),""),SEARCH(",",SUBSTITUTE(SUBSTITUTE(S138,LEFT(S138,SEARCH(",",S138)),""),LEFT(SUBSTITUTE(S138,LEFT(S138,SEARCH(",",S138)),""),SEARCH(",",SUBSTITUTE(S138,LEFT(S138,SEARCH(",",S138)),""))),""))),""),SEARCH(")",SUBSTITUTE(SUBSTITUTE(SUBSTITUTE(S138,LEFT(S138,SEARCH(",",S138)),""),LEFT(SUBSTITUTE(S138,LEFT(S138,SEARCH(",",S138)),""),SEARCH(",",SUBSTITUTE(S138,LEFT(S138,SEARCH(",",S138)),""))),""),LEFT(SUBSTITUTE(SUBSTITUTE(S138,LEFT(S138,SEARCH(",",S138)),""),LEFT(SUBSTITUTE(S138,LEFT(S138,SEARCH(",",S138)),""),SEARCH(",",SUBSTITUTE(S138,LEFT(S138,SEARCH(",",S138)),""))),""),SEARCH(",",SUBSTITUTE(SUBSTITUTE(S138,LEFT(S138,SEARCH(",",S138)),""),LEFT(SUBSTITUTE(S138,LEFT(S138,SEARCH(",",S138)),""),SEARCH(",",SUBSTITUTE(S138,LEFT(S138,SEARCH(",",S138)),""))),""))),""))),SEARCH("'",LEFT(SUBSTITUTE(SUBSTITUTE(SUBSTITUTE(S138,LEFT(S138,SEARCH(",",S138)),""),LEFT(SUBSTITUTE(S138,LEFT(S138,SEARCH(",",S138)),""),SEARCH(",",SUBSTITUTE(S138,LEFT(S138,SEARCH(",",S138)),""))),""),LEFT(SUBSTITUTE(SUBSTITUTE(S138,LEFT(S138,SEARCH(",",S138)),""),LEFT(SUBSTITUTE(S138,LEFT(S138,SEARCH(",",S138)),""),SEARCH(",",SUBSTITUTE(S138,LEFT(S138,SEARCH(",",S138)),""))),""),SEARCH(",",SUBSTITUTE(SUBSTITUTE(S138,LEFT(S138,SEARCH(",",S138)),""),LEFT(SUBSTITUTE(S138,LEFT(S138,SEARCH(",",S138)),""),SEARCH(",",SUBSTITUTE(S138,LEFT(S138,SEARCH(",",S138)),""))),""))),""),SEARCH(")",SUBSTITUTE(SUBSTITUTE(SUBSTITUTE(S138,LEFT(S138,SEARCH(",",S138)),""),LEFT(SUBSTITUTE(S138,LEFT(S138,SEARCH(",",S138)),""),SEARCH(",",SUBSTITUTE(S138,LEFT(S138,SEARCH(",",S138)),""))),""),LEFT(SUBSTITUTE(SUBSTITUTE(S138,LEFT(S138,SEARCH(",",S138)),""),LEFT(SUBSTITUTE(S138,LEFT(S138,SEARCH(",",S138)),""),SEARCH(",",SUBSTITUTE(S138,LEFT(S138,SEARCH(",",S138)),""))),""),SEARCH(",",SUBSTITUTE(SUBSTITUTE(S138,LEFT(S138,SEARCH(",",S138)),""),LEFT(SUBSTITUTE(S138,LEFT(S138,SEARCH(",",S138)),""),SEARCH(",",SUBSTITUTE(S138,LEFT(S138,SEARCH(",",S138)),""))),""))),""))))),""),")",""),VLOOKUP(M138,Breachs!B:D,3,FALSE)),"")</f>
        <v/>
      </c>
      <c r="S138" s="108" t="e">
        <f t="shared" si="40"/>
        <v>#VALUE!</v>
      </c>
      <c r="T138" s="108" t="str">
        <f>IF(F138="","",IF(ISNUMBER(FIND("'",I138)),VLOOKUP(SUBSTITUTE(RIGHT(LEFT(I138,SEARCH("'",I138)),5)," '",""),Breachs!P:Q,2,FALSE),VLOOKUP(I138,Breachs!B:D,2,FALSE)))</f>
        <v>Outubro</v>
      </c>
      <c r="U138" s="108" t="str">
        <f>IF(G138&lt;2,"",IF(ISNUMBER(FIND("'",J138)),VLOOKUP(SUBSTITUTE(RIGHT(LEFT(J138,SEARCH("'",J138)),5)," '",""),Breachs!P:Q,2,FALSE),VLOOKUP(J138,Breachs!B:D,2,FALSE)))</f>
        <v/>
      </c>
      <c r="V138" s="107" t="str">
        <f>IF(G138&lt;3,"",IF(ISNUMBER(FIND("'",K138)),VLOOKUP(SUBSTITUTE(RIGHT(LEFT(K138,SEARCH("'",K138)),5)," '",""),Breachs!P:Q,2,FALSE),VLOOKUP(K138,Breachs!B:D,2,FALSE)))</f>
        <v/>
      </c>
      <c r="W138" s="107" t="str">
        <f>IF(G138&lt;4,"",IF(ISNUMBER(FIND("'",L138)),VLOOKUP(SUBSTITUTE(RIGHT(LEFT(L138,SEARCH("'",L138)),5)," '",""),Breachs!P:Q,2,FALSE),VLOOKUP(L138,Breachs!B:D,2,FALSE)))</f>
        <v/>
      </c>
      <c r="X138" s="107" t="str">
        <f>IF(G138&lt;5,"",IF(ISNUMBER(FIND("'",M138)),VLOOKUP(SUBSTITUTE(RIGHT(LEFT(M138,SEARCH("'",M138)),5)," '",""),Breachs!P:Q,2,FALSE),VLOOKUP(M138,Breachs!B:D,2,FALSE)))</f>
        <v/>
      </c>
      <c r="Y138" s="34" t="str">
        <f>IFERROR(VLOOKUP(B138,BGU!A:B,2),"")</f>
        <v>GERMINARO JORGE MACHADO</v>
      </c>
      <c r="Z138" s="34" t="str">
        <f>TEXT(IFERROR(VLOOKUP(B138,BGU!A:C,3),""),"0000-000-000-0000")</f>
        <v>0010-058-041-3300</v>
      </c>
      <c r="AA138" s="34" t="str">
        <f t="shared" si="41"/>
        <v>0010</v>
      </c>
      <c r="AB138" s="34" t="str">
        <f>IFERROR(VLOOKUP(B138,BGU!A:F,6),"")</f>
        <v>00011</v>
      </c>
      <c r="AC138" s="34" t="str">
        <f>IFERROR(VLOOKUP(B138,BGU!A:G,7),"")</f>
        <v>ANALISTA</v>
      </c>
      <c r="AD138" s="34" t="str">
        <f t="shared" si="42"/>
        <v>058</v>
      </c>
    </row>
    <row r="139" spans="1:30" ht="15" customHeight="1" x14ac:dyDescent="0.25">
      <c r="A139" s="33" t="s">
        <v>333</v>
      </c>
      <c r="B139" s="34" t="s">
        <v>249</v>
      </c>
      <c r="C139" s="33" t="s">
        <v>70</v>
      </c>
      <c r="D139" s="34"/>
      <c r="E139" s="34" t="s">
        <v>322</v>
      </c>
      <c r="F139" s="33" t="s">
        <v>6</v>
      </c>
      <c r="G139" s="31">
        <f t="shared" si="36"/>
        <v>1</v>
      </c>
      <c r="H139" s="31" t="b">
        <f t="shared" si="43"/>
        <v>0</v>
      </c>
      <c r="I139" s="105" t="str">
        <f t="shared" si="44"/>
        <v>Modern Business Solutions</v>
      </c>
      <c r="J139" s="105" t="str">
        <f t="shared" si="45"/>
        <v/>
      </c>
      <c r="K139" s="106" t="str">
        <f t="shared" si="37"/>
        <v/>
      </c>
      <c r="L139" s="106" t="str">
        <f t="shared" si="38"/>
        <v/>
      </c>
      <c r="M139" s="105" t="str">
        <f t="shared" si="39"/>
        <v/>
      </c>
      <c r="N139" s="107">
        <f>IF(F139="","",IF(ISNUMBER(FIND(")",I139)),"20"&amp;SUBSTITUTE(RIGHT(SUBSTITUTE(LEFT(F139,SEARCH(")",F139)),LEFT(LEFT(F139,SEARCH(")",F139)),SEARCH("(",LEFT(F139,SEARCH(")",F139)))),""),3),")",""),VLOOKUP(I139,Breachs!B:D,3,FALSE)))</f>
        <v>2016</v>
      </c>
      <c r="O139" s="108" t="str">
        <f>IF(G139&lt;2,"",IF(G139&gt;2,IF(ISNUMBER(FIND(")",J139)),"20"&amp;SUBSTITUTE(SUBSTITUTE(LEFT(LEFT(SUBSTITUTE(F139,LEFT(F139,SEARCH(",",F139)),""),SEARCH(",",SUBSTITUTE(F139,LEFT(F139,SEARCH(",",F139)),""))),SEARCH(")",LEFT(SUBSTITUTE(F139,LEFT(F139,SEARCH(",",F139)),""),SEARCH(",",SUBSTITUTE(F139,LEFT(F139,SEARCH(",",F139)),""))))),LEFT(LEFT(LEFT(SUBSTITUTE(F139,LEFT(F139,SEARCH(",",F139)),""),SEARCH(",",SUBSTITUTE(F139,LEFT(F139,SEARCH(",",F139)),""))),SEARCH(")",LEFT(SUBSTITUTE(F139,LEFT(F139,SEARCH(",",F139)),""),SEARCH(",",SUBSTITUTE(F139,LEFT(F139,SEARCH(",",F139)),""))))),SEARCH("'",LEFT(LEFT(SUBSTITUTE(F139,LEFT(F139,SEARCH(",",F139)),""),SEARCH(",",SUBSTITUTE(F139,LEFT(F139,SEARCH(",",F139)),""))),SEARCH(")",LEFT(SUBSTITUTE(F139,LEFT(F139,SEARCH(",",F139)),""),SEARCH(",",SUBSTITUTE(F139,LEFT(F139,SEARCH(",",F139)),""))))))),""),")",""),VLOOKUP(J139,Breachs!B:D,3,FALSE)),IF(ISNUMBER(FIND(")",J139)),"20"&amp;SUBSTITUTE(LEFT(SUBSTITUTE(SUBSTITUTE(F139,LEFT(F139,SEARCH(",",F139)),""),LEFT(SUBSTITUTE(F139,LEFT(F139,SEARCH(",",F139)),""),SEARCH("'",SUBSTITUTE(F139,LEFT(F139,SEARCH(",",F139)),""))),""),SEARCH(")",SUBSTITUTE(SUBSTITUTE(F139,LEFT(F139,SEARCH(",",F139)),""),LEFT(SUBSTITUTE(F139,LEFT(F139,SEARCH(",",F139)),""),SEARCH("'",SUBSTITUTE(F139,LEFT(F139,SEARCH(",",F139)),""))),""))),")",""),VLOOKUP(J139,Breachs!B:D,3,FALSE))))</f>
        <v/>
      </c>
      <c r="P139" s="108" t="str">
        <f>IF(G139&lt;3,"",IF(G139&gt;3,IF(ISNUMBER(FIND(")",K139)),"20"&amp;SUBSTITUTE(SUBSTITUTE(LEFT(LEFT(SUBSTITUTE(SUBSTITUTE(F139,LEFT(F139,SEARCH(",",F139)),""),LEFT(SUBSTITUTE(F139,LEFT(F139,SEARCH(",",F139)),""),SEARCH(",",SUBSTITUTE(F139,LEFT(F139,SEARCH(",",F139)),""))),""),SEARCH(",",SUBSTITUTE(SUBSTITUTE(F139,LEFT(F139,SEARCH(",",F139)),""),LEFT(SUBSTITUTE(F139,LEFT(F139,SEARCH(",",F139)),""),SEARCH(",",SUBSTITUTE(F139,LEFT(F139,SEARCH(",",F139)),""))),""))),SEARCH(")",LEFT(SUBSTITUTE(SUBSTITUTE(F139,LEFT(F139,SEARCH(",",F139)),""),LEFT(SUBSTITUTE(F139,LEFT(F139,SEARCH(",",F139)),""),SEARCH(",",SUBSTITUTE(F139,LEFT(F139,SEARCH(",",F139)),""))),""),SEARCH(",",SUBSTITUTE(SUBSTITUTE(F139,LEFT(F139,SEARCH(",",F139)),""),LEFT(SUBSTITUTE(F139,LEFT(F139,SEARCH(",",F139)),""),SEARCH(",",SUBSTITUTE(F139,LEFT(F139,SEARCH(",",F139)),""))),""))))),LEFT(LEFT(LEFT(SUBSTITUTE(SUBSTITUTE(F139,LEFT(F139,SEARCH(",",F139)),""),LEFT(SUBSTITUTE(F139,LEFT(F139,SEARCH(",",F139)),""),SEARCH(",",SUBSTITUTE(F139,LEFT(F139,SEARCH(",",F139)),""))),""),SEARCH(",",SUBSTITUTE(SUBSTITUTE(F139,LEFT(F139,SEARCH(",",F139)),""),LEFT(SUBSTITUTE(F139,LEFT(F139,SEARCH(",",F139)),""),SEARCH(",",SUBSTITUTE(F139,LEFT(F139,SEARCH(",",F139)),""))),""))),SEARCH(")",LEFT(SUBSTITUTE(SUBSTITUTE(F139,LEFT(F139,SEARCH(",",F139)),""),LEFT(SUBSTITUTE(F139,LEFT(F139,SEARCH(",",F139)),""),SEARCH(",",SUBSTITUTE(F139,LEFT(F139,SEARCH(",",F139)),""))),""),SEARCH(",",SUBSTITUTE(SUBSTITUTE(F139,LEFT(F139,SEARCH(",",F139)),""),LEFT(SUBSTITUTE(F139,LEFT(F139,SEARCH(",",F139)),""),SEARCH(",",SUBSTITUTE(F139,LEFT(F139,SEARCH(",",F139)),""))),""))))),SEARCH("'",LEFT(LEFT(SUBSTITUTE(SUBSTITUTE(F139,LEFT(F139,SEARCH(",",F139)),""),LEFT(SUBSTITUTE(F139,LEFT(F139,SEARCH(",",F139)),""),SEARCH(",",SUBSTITUTE(F139,LEFT(F139,SEARCH(",",F139)),""))),""),SEARCH(",",SUBSTITUTE(SUBSTITUTE(F139,LEFT(F139,SEARCH(",",F139)),""),LEFT(SUBSTITUTE(F139,LEFT(F139,SEARCH(",",F139)),""),SEARCH(",",SUBSTITUTE(F139,LEFT(F139,SEARCH(",",F139)),""))),""))),SEARCH(")",LEFT(SUBSTITUTE(SUBSTITUTE(F139,LEFT(F139,SEARCH(",",F139)),""),LEFT(SUBSTITUTE(F139,LEFT(F139,SEARCH(",",F139)),""),SEARCH(",",SUBSTITUTE(F139,LEFT(F139,SEARCH(",",F139)),""))),""),SEARCH(",",SUBSTITUTE(SUBSTITUTE(F139,LEFT(F139,SEARCH(",",F139)),""),LEFT(SUBSTITUTE(F139,LEFT(F139,SEARCH(",",F139)),""),SEARCH(",",SUBSTITUTE(F139,LEFT(F139,SEARCH(",",F139)),""))),""))))))),""),")",""),VLOOKUP(K139,Breachs!B:D,3,FALSE)),IF(ISNUMBER(FIND(")",K139)),"20"&amp;SUBSTITUTE(SUBSTITUTE(LEFT(SUBSTITUTE(SUBSTITUTE(F139,LEFT(F139,SEARCH(",",F139)),""),LEFT(SUBSTITUTE(F139,LEFT(F139,SEARCH(",",F139)),""),SEARCH(",",SUBSTITUTE(F139,LEFT(F139,SEARCH(",",F139)),""))),""),SEARCH(")",SUBSTITUTE(SUBSTITUTE(F139,LEFT(F139,SEARCH(",",F139)),""),LEFT(SUBSTITUTE(F139,LEFT(F139,SEARCH(",",F139)),""),SEARCH(",",SUBSTITUTE(F139,LEFT(F139,SEARCH(",",F139)),""))),""))),LEFT(LEFT(SUBSTITUTE(SUBSTITUTE(F139,LEFT(F139,SEARCH(",",F139)),""),LEFT(SUBSTITUTE(F139,LEFT(F139,SEARCH(",",F139)),""),SEARCH(",",SUBSTITUTE(F139,LEFT(F139,SEARCH(",",F139)),""))),""),SEARCH(")",SUBSTITUTE(SUBSTITUTE(F139,LEFT(F139,SEARCH(",",F139)),""),LEFT(SUBSTITUTE(F139,LEFT(F139,SEARCH(",",F139)),""),SEARCH(",",SUBSTITUTE(F139,LEFT(F139,SEARCH(",",F139)),""))),""))),SEARCH("'",LEFT(SUBSTITUTE(SUBSTITUTE(F139,LEFT(F139,SEARCH(",",F139)),""),LEFT(SUBSTITUTE(F139,LEFT(F139,SEARCH(",",F139)),""),SEARCH(",",SUBSTITUTE(F139,LEFT(F139,SEARCH(",",F139)),""))),""),SEARCH(")",SUBSTITUTE(SUBSTITUTE(F139,LEFT(F139,SEARCH(",",F139)),""),LEFT(SUBSTITUTE(F139,LEFT(F139,SEARCH(",",F139)),""),SEARCH(",",SUBSTITUTE(F139,LEFT(F139,SEARCH(",",F139)),""))),""))))),""),")",""),VLOOKUP(K139,Breachs!B:D,3,FALSE))))</f>
        <v/>
      </c>
      <c r="Q139" s="108" t="str">
        <f>IF(G139&lt;4,"",IF(G139&gt;4,IF(ISNUMBER(FIND(")",L139)),"20"&amp;SUBSTITUTE(SUBSTITUTE(LEFT(SUBSTITUTE(SUBSTITUTE(SUBSTITUTE(L139,LEFT(L139,SEARCH(",",L139)),""),LEFT(SUBSTITUTE(L139,LEFT(L139,SEARCH(",",L139)),""),SEARCH(",",SUBSTITUTE(L139,LEFT(L139,SEARCH(",",L139)),""))),""),LEFT(SUBSTITUTE(SUBSTITUTE(L139,LEFT(L139,SEARCH(",",L139)),""),LEFT(SUBSTITUTE(L139,LEFT(L139,SEARCH(",",L139)),""),SEARCH(",",SUBSTITUTE(L139,LEFT(L139,SEARCH(",",L139)),""))),""),SEARCH(",",SUBSTITUTE(SUBSTITUTE(L139,LEFT(L139,SEARCH(",",L139)),""),LEFT(SUBSTITUTE(L139,LEFT(L139,SEARCH(",",L139)),""),SEARCH(",",SUBSTITUTE(L139,LEFT(L139,SEARCH(",",L139)),""))),""))),""),SEARCH(")",SUBSTITUTE(SUBSTITUTE(SUBSTITUTE(L139,LEFT(L139,SEARCH(",",L139)),""),LEFT(SUBSTITUTE(L139,LEFT(L139,SEARCH(",",L139)),""),SEARCH(",",SUBSTITUTE(L139,LEFT(L139,SEARCH(",",L139)),""))),""),LEFT(SUBSTITUTE(SUBSTITUTE(L139,LEFT(L139,SEARCH(",",L139)),""),LEFT(SUBSTITUTE(L139,LEFT(L139,SEARCH(",",L139)),""),SEARCH(",",SUBSTITUTE(L139,LEFT(L139,SEARCH(",",L139)),""))),""),SEARCH(",",SUBSTITUTE(SUBSTITUTE(L139,LEFT(L139,SEARCH(",",L139)),""),LEFT(SUBSTITUTE(L139,LEFT(L139,SEARCH(",",L139)),""),SEARCH(",",SUBSTITUTE(L139,LEFT(L139,SEARCH(",",L139)),""))),""))),""))),LEFT(LEFT(SUBSTITUTE(SUBSTITUTE(SUBSTITUTE(L139,LEFT(L139,SEARCH(",",L139)),""),LEFT(SUBSTITUTE(L139,LEFT(L139,SEARCH(",",L139)),""),SEARCH(",",SUBSTITUTE(L139,LEFT(L139,SEARCH(",",L139)),""))),""),LEFT(SUBSTITUTE(SUBSTITUTE(L139,LEFT(L139,SEARCH(",",L139)),""),LEFT(SUBSTITUTE(L139,LEFT(L139,SEARCH(",",L139)),""),SEARCH(",",SUBSTITUTE(L139,LEFT(L139,SEARCH(",",L139)),""))),""),SEARCH(",",SUBSTITUTE(SUBSTITUTE(L139,LEFT(L139,SEARCH(",",L139)),""),LEFT(SUBSTITUTE(L139,LEFT(L139,SEARCH(",",L139)),""),SEARCH(",",SUBSTITUTE(L139,LEFT(L139,SEARCH(",",L139)),""))),""))),""),SEARCH(")",SUBSTITUTE(SUBSTITUTE(SUBSTITUTE(L139,LEFT(L139,SEARCH(",",L139)),""),LEFT(SUBSTITUTE(L139,LEFT(L139,SEARCH(",",L139)),""),SEARCH(",",SUBSTITUTE(L139,LEFT(L139,SEARCH(",",L139)),""))),""),LEFT(SUBSTITUTE(SUBSTITUTE(L139,LEFT(L139,SEARCH(",",L139)),""),LEFT(SUBSTITUTE(L139,LEFT(L139,SEARCH(",",L139)),""),SEARCH(",",SUBSTITUTE(L139,LEFT(L139,SEARCH(",",L139)),""))),""),SEARCH(",",SUBSTITUTE(SUBSTITUTE(L139,LEFT(L139,SEARCH(",",L139)),""),LEFT(SUBSTITUTE(L139,LEFT(L139,SEARCH(",",L139)),""),SEARCH(",",SUBSTITUTE(L139,LEFT(L139,SEARCH(",",L139)),""))),""))),""))),SEARCH("'",LEFT(SUBSTITUTE(SUBSTITUTE(SUBSTITUTE(L139,LEFT(L139,SEARCH(",",L139)),""),LEFT(SUBSTITUTE(L139,LEFT(L139,SEARCH(",",L139)),""),SEARCH(",",SUBSTITUTE(L139,LEFT(L139,SEARCH(",",L139)),""))),""),LEFT(SUBSTITUTE(SUBSTITUTE(L139,LEFT(L139,SEARCH(",",L139)),""),LEFT(SUBSTITUTE(L139,LEFT(L139,SEARCH(",",L139)),""),SEARCH(",",SUBSTITUTE(L139,LEFT(L139,SEARCH(",",L139)),""))),""),SEARCH(",",SUBSTITUTE(SUBSTITUTE(L139,LEFT(L139,SEARCH(",",L139)),""),LEFT(SUBSTITUTE(L139,LEFT(L139,SEARCH(",",L139)),""),SEARCH(",",SUBSTITUTE(L139,LEFT(L139,SEARCH(",",L139)),""))),""))),""),SEARCH(")",SUBSTITUTE(SUBSTITUTE(SUBSTITUTE(L139,LEFT(L139,SEARCH(",",L139)),""),LEFT(SUBSTITUTE(L139,LEFT(L139,SEARCH(",",L139)),""),SEARCH(",",SUBSTITUTE(L139,LEFT(L139,SEARCH(",",L139)),""))),""),LEFT(SUBSTITUTE(SUBSTITUTE(L139,LEFT(L139,SEARCH(",",L139)),""),LEFT(SUBSTITUTE(L139,LEFT(L139,SEARCH(",",L139)),""),SEARCH(",",SUBSTITUTE(L139,LEFT(L139,SEARCH(",",L139)),""))),""),SEARCH(",",SUBSTITUTE(SUBSTITUTE(L139,LEFT(L139,SEARCH(",",L139)),""),LEFT(SUBSTITUTE(L139,LEFT(L139,SEARCH(",",L139)),""),SEARCH(",",SUBSTITUTE(L139,LEFT(L139,SEARCH(",",L139)),""))),""))),""))))),""),")",""),VLOOKUP(L139,Breachs!B:D,3,FALSE)),IF(ISNUMBER(FIND(")",L139)),"20"&amp;SUBSTITUTE(SUBSTITUTE(LEFT(SUBSTITUTE(SUBSTITUTE(SUBSTITUTE(L139,LEFT(L139,SEARCH(",",L139)),""),LEFT(SUBSTITUTE(L139,LEFT(L139,SEARCH(",",L139)),""),SEARCH(",",SUBSTITUTE(L139,LEFT(L139,SEARCH(",",L139)),""))),""),LEFT(SUBSTITUTE(SUBSTITUTE(L139,LEFT(L139,SEARCH(",",L139)),""),LEFT(SUBSTITUTE(L139,LEFT(L139,SEARCH(",",L139)),""),SEARCH(",",SUBSTITUTE(L139,LEFT(L139,SEARCH(",",L139)),""))),""),SEARCH(",",SUBSTITUTE(SUBSTITUTE(L139,LEFT(L139,SEARCH(",",L139)),""),LEFT(SUBSTITUTE(L139,LEFT(L139,SEARCH(",",L139)),""),SEARCH(",",SUBSTITUTE(L139,LEFT(L139,SEARCH(",",L139)),""))),""))),""),SEARCH(")",SUBSTITUTE(SUBSTITUTE(SUBSTITUTE(L139,LEFT(L139,SEARCH(",",L139)),""),LEFT(SUBSTITUTE(L139,LEFT(L139,SEARCH(",",L139)),""),SEARCH(",",SUBSTITUTE(L139,LEFT(L139,SEARCH(",",L139)),""))),""),LEFT(SUBSTITUTE(SUBSTITUTE(L139,LEFT(L139,SEARCH(",",L139)),""),LEFT(SUBSTITUTE(L139,LEFT(L139,SEARCH(",",L139)),""),SEARCH(",",SUBSTITUTE(L139,LEFT(L139,SEARCH(",",L139)),""))),""),SEARCH(",",SUBSTITUTE(SUBSTITUTE(L139,LEFT(L139,SEARCH(",",L139)),""),LEFT(SUBSTITUTE(L139,LEFT(L139,SEARCH(",",L139)),""),SEARCH(",",SUBSTITUTE(L139,LEFT(L139,SEARCH(",",L139)),""))),""))),""))),LEFT(LEFT(SUBSTITUTE(SUBSTITUTE(SUBSTITUTE(L139,LEFT(L139,SEARCH(",",L139)),""),LEFT(SUBSTITUTE(L139,LEFT(L139,SEARCH(",",L139)),""),SEARCH(",",SUBSTITUTE(L139,LEFT(L139,SEARCH(",",L139)),""))),""),LEFT(SUBSTITUTE(SUBSTITUTE(L139,LEFT(L139,SEARCH(",",L139)),""),LEFT(SUBSTITUTE(L139,LEFT(L139,SEARCH(",",L139)),""),SEARCH(",",SUBSTITUTE(L139,LEFT(L139,SEARCH(",",L139)),""))),""),SEARCH(",",SUBSTITUTE(SUBSTITUTE(L139,LEFT(L139,SEARCH(",",L139)),""),LEFT(SUBSTITUTE(L139,LEFT(L139,SEARCH(",",L139)),""),SEARCH(",",SUBSTITUTE(L139,LEFT(L139,SEARCH(",",L139)),""))),""))),""),SEARCH(")",SUBSTITUTE(SUBSTITUTE(SUBSTITUTE(L139,LEFT(L139,SEARCH(",",L139)),""),LEFT(SUBSTITUTE(L139,LEFT(L139,SEARCH(",",L139)),""),SEARCH(",",SUBSTITUTE(L139,LEFT(L139,SEARCH(",",L139)),""))),""),LEFT(SUBSTITUTE(SUBSTITUTE(L139,LEFT(L139,SEARCH(",",L139)),""),LEFT(SUBSTITUTE(L139,LEFT(L139,SEARCH(",",L139)),""),SEARCH(",",SUBSTITUTE(L139,LEFT(L139,SEARCH(",",L139)),""))),""),SEARCH(",",SUBSTITUTE(SUBSTITUTE(L139,LEFT(L139,SEARCH(",",L139)),""),LEFT(SUBSTITUTE(L139,LEFT(L139,SEARCH(",",L139)),""),SEARCH(",",SUBSTITUTE(L139,LEFT(L139,SEARCH(",",L139)),""))),""))),""))),SEARCH("'",LEFT(SUBSTITUTE(SUBSTITUTE(SUBSTITUTE(L139,LEFT(L139,SEARCH(",",L139)),""),LEFT(SUBSTITUTE(L139,LEFT(L139,SEARCH(",",L139)),""),SEARCH(",",SUBSTITUTE(L139,LEFT(L139,SEARCH(",",L139)),""))),""),LEFT(SUBSTITUTE(SUBSTITUTE(L139,LEFT(L139,SEARCH(",",L139)),""),LEFT(SUBSTITUTE(L139,LEFT(L139,SEARCH(",",L139)),""),SEARCH(",",SUBSTITUTE(L139,LEFT(L139,SEARCH(",",L139)),""))),""),SEARCH(",",SUBSTITUTE(SUBSTITUTE(L139,LEFT(L139,SEARCH(",",L139)),""),LEFT(SUBSTITUTE(L139,LEFT(L139,SEARCH(",",L139)),""),SEARCH(",",SUBSTITUTE(L139,LEFT(L139,SEARCH(",",L139)),""))),""))),""),SEARCH(")",SUBSTITUTE(SUBSTITUTE(SUBSTITUTE(L139,LEFT(L139,SEARCH(",",L139)),""),LEFT(SUBSTITUTE(L139,LEFT(L139,SEARCH(",",L139)),""),SEARCH(",",SUBSTITUTE(L139,LEFT(L139,SEARCH(",",L139)),""))),""),LEFT(SUBSTITUTE(SUBSTITUTE(L139,LEFT(L139,SEARCH(",",L139)),""),LEFT(SUBSTITUTE(L139,LEFT(L139,SEARCH(",",L139)),""),SEARCH(",",SUBSTITUTE(L139,LEFT(L139,SEARCH(",",L139)),""))),""),SEARCH(",",SUBSTITUTE(SUBSTITUTE(L139,LEFT(L139,SEARCH(",",L139)),""),LEFT(SUBSTITUTE(L139,LEFT(L139,SEARCH(",",L139)),""),SEARCH(",",SUBSTITUTE(L139,LEFT(L139,SEARCH(",",L139)),""))),""))),""))))),""),")",""),VLOOKUP(L139,Breachs!B:D,3,FALSE))))</f>
        <v/>
      </c>
      <c r="R139" s="108" t="str">
        <f>IF(G139=5,IF(ISNUMBER(FIND(")",M139)),"20"&amp;SUBSTITUTE(SUBSTITUTE(LEFT(SUBSTITUTE(SUBSTITUTE(SUBSTITUTE(S139,LEFT(S139,SEARCH(",",S139)),""),LEFT(SUBSTITUTE(S139,LEFT(S139,SEARCH(",",S139)),""),SEARCH(",",SUBSTITUTE(S139,LEFT(S139,SEARCH(",",S139)),""))),""),LEFT(SUBSTITUTE(SUBSTITUTE(S139,LEFT(S139,SEARCH(",",S139)),""),LEFT(SUBSTITUTE(S139,LEFT(S139,SEARCH(",",S139)),""),SEARCH(",",SUBSTITUTE(S139,LEFT(S139,SEARCH(",",S139)),""))),""),SEARCH(",",SUBSTITUTE(SUBSTITUTE(S139,LEFT(S139,SEARCH(",",S139)),""),LEFT(SUBSTITUTE(S139,LEFT(S139,SEARCH(",",S139)),""),SEARCH(",",SUBSTITUTE(S139,LEFT(S139,SEARCH(",",S139)),""))),""))),""),SEARCH(")",SUBSTITUTE(SUBSTITUTE(SUBSTITUTE(S139,LEFT(S139,SEARCH(",",S139)),""),LEFT(SUBSTITUTE(S139,LEFT(S139,SEARCH(",",S139)),""),SEARCH(",",SUBSTITUTE(S139,LEFT(S139,SEARCH(",",S139)),""))),""),LEFT(SUBSTITUTE(SUBSTITUTE(S139,LEFT(S139,SEARCH(",",S139)),""),LEFT(SUBSTITUTE(S139,LEFT(S139,SEARCH(",",S139)),""),SEARCH(",",SUBSTITUTE(S139,LEFT(S139,SEARCH(",",S139)),""))),""),SEARCH(",",SUBSTITUTE(SUBSTITUTE(S139,LEFT(S139,SEARCH(",",S139)),""),LEFT(SUBSTITUTE(S139,LEFT(S139,SEARCH(",",S139)),""),SEARCH(",",SUBSTITUTE(S139,LEFT(S139,SEARCH(",",S139)),""))),""))),""))),LEFT(LEFT(SUBSTITUTE(SUBSTITUTE(SUBSTITUTE(S139,LEFT(S139,SEARCH(",",S139)),""),LEFT(SUBSTITUTE(S139,LEFT(S139,SEARCH(",",S139)),""),SEARCH(",",SUBSTITUTE(S139,LEFT(S139,SEARCH(",",S139)),""))),""),LEFT(SUBSTITUTE(SUBSTITUTE(S139,LEFT(S139,SEARCH(",",S139)),""),LEFT(SUBSTITUTE(S139,LEFT(S139,SEARCH(",",S139)),""),SEARCH(",",SUBSTITUTE(S139,LEFT(S139,SEARCH(",",S139)),""))),""),SEARCH(",",SUBSTITUTE(SUBSTITUTE(S139,LEFT(S139,SEARCH(",",S139)),""),LEFT(SUBSTITUTE(S139,LEFT(S139,SEARCH(",",S139)),""),SEARCH(",",SUBSTITUTE(S139,LEFT(S139,SEARCH(",",S139)),""))),""))),""),SEARCH(")",SUBSTITUTE(SUBSTITUTE(SUBSTITUTE(S139,LEFT(S139,SEARCH(",",S139)),""),LEFT(SUBSTITUTE(S139,LEFT(S139,SEARCH(",",S139)),""),SEARCH(",",SUBSTITUTE(S139,LEFT(S139,SEARCH(",",S139)),""))),""),LEFT(SUBSTITUTE(SUBSTITUTE(S139,LEFT(S139,SEARCH(",",S139)),""),LEFT(SUBSTITUTE(S139,LEFT(S139,SEARCH(",",S139)),""),SEARCH(",",SUBSTITUTE(S139,LEFT(S139,SEARCH(",",S139)),""))),""),SEARCH(",",SUBSTITUTE(SUBSTITUTE(S139,LEFT(S139,SEARCH(",",S139)),""),LEFT(SUBSTITUTE(S139,LEFT(S139,SEARCH(",",S139)),""),SEARCH(",",SUBSTITUTE(S139,LEFT(S139,SEARCH(",",S139)),""))),""))),""))),SEARCH("'",LEFT(SUBSTITUTE(SUBSTITUTE(SUBSTITUTE(S139,LEFT(S139,SEARCH(",",S139)),""),LEFT(SUBSTITUTE(S139,LEFT(S139,SEARCH(",",S139)),""),SEARCH(",",SUBSTITUTE(S139,LEFT(S139,SEARCH(",",S139)),""))),""),LEFT(SUBSTITUTE(SUBSTITUTE(S139,LEFT(S139,SEARCH(",",S139)),""),LEFT(SUBSTITUTE(S139,LEFT(S139,SEARCH(",",S139)),""),SEARCH(",",SUBSTITUTE(S139,LEFT(S139,SEARCH(",",S139)),""))),""),SEARCH(",",SUBSTITUTE(SUBSTITUTE(S139,LEFT(S139,SEARCH(",",S139)),""),LEFT(SUBSTITUTE(S139,LEFT(S139,SEARCH(",",S139)),""),SEARCH(",",SUBSTITUTE(S139,LEFT(S139,SEARCH(",",S139)),""))),""))),""),SEARCH(")",SUBSTITUTE(SUBSTITUTE(SUBSTITUTE(S139,LEFT(S139,SEARCH(",",S139)),""),LEFT(SUBSTITUTE(S139,LEFT(S139,SEARCH(",",S139)),""),SEARCH(",",SUBSTITUTE(S139,LEFT(S139,SEARCH(",",S139)),""))),""),LEFT(SUBSTITUTE(SUBSTITUTE(S139,LEFT(S139,SEARCH(",",S139)),""),LEFT(SUBSTITUTE(S139,LEFT(S139,SEARCH(",",S139)),""),SEARCH(",",SUBSTITUTE(S139,LEFT(S139,SEARCH(",",S139)),""))),""),SEARCH(",",SUBSTITUTE(SUBSTITUTE(S139,LEFT(S139,SEARCH(",",S139)),""),LEFT(SUBSTITUTE(S139,LEFT(S139,SEARCH(",",S139)),""),SEARCH(",",SUBSTITUTE(S139,LEFT(S139,SEARCH(",",S139)),""))),""))),""))))),""),")",""),VLOOKUP(M139,Breachs!B:D,3,FALSE)),"")</f>
        <v/>
      </c>
      <c r="S139" s="108" t="e">
        <f t="shared" si="40"/>
        <v>#VALUE!</v>
      </c>
      <c r="T139" s="108" t="str">
        <f>IF(F139="","",IF(ISNUMBER(FIND("'",I139)),VLOOKUP(SUBSTITUTE(RIGHT(LEFT(I139,SEARCH("'",I139)),5)," '",""),Breachs!P:Q,2,FALSE),VLOOKUP(I139,Breachs!B:D,2,FALSE)))</f>
        <v>Outubro</v>
      </c>
      <c r="U139" s="108" t="str">
        <f>IF(G139&lt;2,"",IF(ISNUMBER(FIND("'",J139)),VLOOKUP(SUBSTITUTE(RIGHT(LEFT(J139,SEARCH("'",J139)),5)," '",""),Breachs!P:Q,2,FALSE),VLOOKUP(J139,Breachs!B:D,2,FALSE)))</f>
        <v/>
      </c>
      <c r="V139" s="107" t="str">
        <f>IF(G139&lt;3,"",IF(ISNUMBER(FIND("'",K139)),VLOOKUP(SUBSTITUTE(RIGHT(LEFT(K139,SEARCH("'",K139)),5)," '",""),Breachs!P:Q,2,FALSE),VLOOKUP(K139,Breachs!B:D,2,FALSE)))</f>
        <v/>
      </c>
      <c r="W139" s="107" t="str">
        <f>IF(G139&lt;4,"",IF(ISNUMBER(FIND("'",L139)),VLOOKUP(SUBSTITUTE(RIGHT(LEFT(L139,SEARCH("'",L139)),5)," '",""),Breachs!P:Q,2,FALSE),VLOOKUP(L139,Breachs!B:D,2,FALSE)))</f>
        <v/>
      </c>
      <c r="X139" s="107" t="str">
        <f>IF(G139&lt;5,"",IF(ISNUMBER(FIND("'",M139)),VLOOKUP(SUBSTITUTE(RIGHT(LEFT(M139,SEARCH("'",M139)),5)," '",""),Breachs!P:Q,2,FALSE),VLOOKUP(M139,Breachs!B:D,2,FALSE)))</f>
        <v/>
      </c>
      <c r="Y139" s="34" t="str">
        <f>IFERROR(VLOOKUP(B139,BGU!A:B,2),"")</f>
        <v>JOAO LINDOMAR SERAFINI DA SILVA</v>
      </c>
      <c r="Z139" s="34" t="str">
        <f>TEXT(IFERROR(VLOOKUP(B139,BGU!A:C,3),""),"0000-000-000-0000")</f>
        <v>0440-000-000-0000</v>
      </c>
      <c r="AA139" s="34" t="str">
        <f t="shared" si="41"/>
        <v>0440</v>
      </c>
      <c r="AB139" s="34" t="str">
        <f>IFERROR(VLOOKUP(B139,BGU!A:F,6),"")</f>
        <v>00000</v>
      </c>
      <c r="AC139" s="34" t="str">
        <f>IFERROR(VLOOKUP(B139,BGU!A:G,7),"")</f>
        <v>SEM FUNCAO</v>
      </c>
      <c r="AD139" s="34" t="str">
        <f t="shared" si="42"/>
        <v>000</v>
      </c>
    </row>
    <row r="140" spans="1:30" ht="15" customHeight="1" x14ac:dyDescent="0.25">
      <c r="A140" s="33" t="s">
        <v>333</v>
      </c>
      <c r="B140" s="34" t="s">
        <v>256</v>
      </c>
      <c r="C140" s="33" t="s">
        <v>85</v>
      </c>
      <c r="D140" s="34"/>
      <c r="E140" s="34" t="s">
        <v>322</v>
      </c>
      <c r="F140" s="33" t="s">
        <v>6</v>
      </c>
      <c r="G140" s="31">
        <f t="shared" si="36"/>
        <v>1</v>
      </c>
      <c r="H140" s="31" t="b">
        <f t="shared" si="43"/>
        <v>0</v>
      </c>
      <c r="I140" s="105" t="str">
        <f t="shared" si="44"/>
        <v>Modern Business Solutions</v>
      </c>
      <c r="J140" s="105" t="str">
        <f t="shared" si="45"/>
        <v/>
      </c>
      <c r="K140" s="106" t="str">
        <f t="shared" si="37"/>
        <v/>
      </c>
      <c r="L140" s="106" t="str">
        <f t="shared" si="38"/>
        <v/>
      </c>
      <c r="M140" s="105" t="str">
        <f t="shared" si="39"/>
        <v/>
      </c>
      <c r="N140" s="107">
        <f>IF(F140="","",IF(ISNUMBER(FIND(")",I140)),"20"&amp;SUBSTITUTE(RIGHT(SUBSTITUTE(LEFT(F140,SEARCH(")",F140)),LEFT(LEFT(F140,SEARCH(")",F140)),SEARCH("(",LEFT(F140,SEARCH(")",F140)))),""),3),")",""),VLOOKUP(I140,Breachs!B:D,3,FALSE)))</f>
        <v>2016</v>
      </c>
      <c r="O140" s="108" t="str">
        <f>IF(G140&lt;2,"",IF(G140&gt;2,IF(ISNUMBER(FIND(")",J140)),"20"&amp;SUBSTITUTE(SUBSTITUTE(LEFT(LEFT(SUBSTITUTE(F140,LEFT(F140,SEARCH(",",F140)),""),SEARCH(",",SUBSTITUTE(F140,LEFT(F140,SEARCH(",",F140)),""))),SEARCH(")",LEFT(SUBSTITUTE(F140,LEFT(F140,SEARCH(",",F140)),""),SEARCH(",",SUBSTITUTE(F140,LEFT(F140,SEARCH(",",F140)),""))))),LEFT(LEFT(LEFT(SUBSTITUTE(F140,LEFT(F140,SEARCH(",",F140)),""),SEARCH(",",SUBSTITUTE(F140,LEFT(F140,SEARCH(",",F140)),""))),SEARCH(")",LEFT(SUBSTITUTE(F140,LEFT(F140,SEARCH(",",F140)),""),SEARCH(",",SUBSTITUTE(F140,LEFT(F140,SEARCH(",",F140)),""))))),SEARCH("'",LEFT(LEFT(SUBSTITUTE(F140,LEFT(F140,SEARCH(",",F140)),""),SEARCH(",",SUBSTITUTE(F140,LEFT(F140,SEARCH(",",F140)),""))),SEARCH(")",LEFT(SUBSTITUTE(F140,LEFT(F140,SEARCH(",",F140)),""),SEARCH(",",SUBSTITUTE(F140,LEFT(F140,SEARCH(",",F140)),""))))))),""),")",""),VLOOKUP(J140,Breachs!B:D,3,FALSE)),IF(ISNUMBER(FIND(")",J140)),"20"&amp;SUBSTITUTE(LEFT(SUBSTITUTE(SUBSTITUTE(F140,LEFT(F140,SEARCH(",",F140)),""),LEFT(SUBSTITUTE(F140,LEFT(F140,SEARCH(",",F140)),""),SEARCH("'",SUBSTITUTE(F140,LEFT(F140,SEARCH(",",F140)),""))),""),SEARCH(")",SUBSTITUTE(SUBSTITUTE(F140,LEFT(F140,SEARCH(",",F140)),""),LEFT(SUBSTITUTE(F140,LEFT(F140,SEARCH(",",F140)),""),SEARCH("'",SUBSTITUTE(F140,LEFT(F140,SEARCH(",",F140)),""))),""))),")",""),VLOOKUP(J140,Breachs!B:D,3,FALSE))))</f>
        <v/>
      </c>
      <c r="P140" s="108" t="str">
        <f>IF(G140&lt;3,"",IF(G140&gt;3,IF(ISNUMBER(FIND(")",K140)),"20"&amp;SUBSTITUTE(SUBSTITUTE(LEFT(LEFT(SUBSTITUTE(SUBSTITUTE(F140,LEFT(F140,SEARCH(",",F140)),""),LEFT(SUBSTITUTE(F140,LEFT(F140,SEARCH(",",F140)),""),SEARCH(",",SUBSTITUTE(F140,LEFT(F140,SEARCH(",",F140)),""))),""),SEARCH(",",SUBSTITUTE(SUBSTITUTE(F140,LEFT(F140,SEARCH(",",F140)),""),LEFT(SUBSTITUTE(F140,LEFT(F140,SEARCH(",",F140)),""),SEARCH(",",SUBSTITUTE(F140,LEFT(F140,SEARCH(",",F140)),""))),""))),SEARCH(")",LEFT(SUBSTITUTE(SUBSTITUTE(F140,LEFT(F140,SEARCH(",",F140)),""),LEFT(SUBSTITUTE(F140,LEFT(F140,SEARCH(",",F140)),""),SEARCH(",",SUBSTITUTE(F140,LEFT(F140,SEARCH(",",F140)),""))),""),SEARCH(",",SUBSTITUTE(SUBSTITUTE(F140,LEFT(F140,SEARCH(",",F140)),""),LEFT(SUBSTITUTE(F140,LEFT(F140,SEARCH(",",F140)),""),SEARCH(",",SUBSTITUTE(F140,LEFT(F140,SEARCH(",",F140)),""))),""))))),LEFT(LEFT(LEFT(SUBSTITUTE(SUBSTITUTE(F140,LEFT(F140,SEARCH(",",F140)),""),LEFT(SUBSTITUTE(F140,LEFT(F140,SEARCH(",",F140)),""),SEARCH(",",SUBSTITUTE(F140,LEFT(F140,SEARCH(",",F140)),""))),""),SEARCH(",",SUBSTITUTE(SUBSTITUTE(F140,LEFT(F140,SEARCH(",",F140)),""),LEFT(SUBSTITUTE(F140,LEFT(F140,SEARCH(",",F140)),""),SEARCH(",",SUBSTITUTE(F140,LEFT(F140,SEARCH(",",F140)),""))),""))),SEARCH(")",LEFT(SUBSTITUTE(SUBSTITUTE(F140,LEFT(F140,SEARCH(",",F140)),""),LEFT(SUBSTITUTE(F140,LEFT(F140,SEARCH(",",F140)),""),SEARCH(",",SUBSTITUTE(F140,LEFT(F140,SEARCH(",",F140)),""))),""),SEARCH(",",SUBSTITUTE(SUBSTITUTE(F140,LEFT(F140,SEARCH(",",F140)),""),LEFT(SUBSTITUTE(F140,LEFT(F140,SEARCH(",",F140)),""),SEARCH(",",SUBSTITUTE(F140,LEFT(F140,SEARCH(",",F140)),""))),""))))),SEARCH("'",LEFT(LEFT(SUBSTITUTE(SUBSTITUTE(F140,LEFT(F140,SEARCH(",",F140)),""),LEFT(SUBSTITUTE(F140,LEFT(F140,SEARCH(",",F140)),""),SEARCH(",",SUBSTITUTE(F140,LEFT(F140,SEARCH(",",F140)),""))),""),SEARCH(",",SUBSTITUTE(SUBSTITUTE(F140,LEFT(F140,SEARCH(",",F140)),""),LEFT(SUBSTITUTE(F140,LEFT(F140,SEARCH(",",F140)),""),SEARCH(",",SUBSTITUTE(F140,LEFT(F140,SEARCH(",",F140)),""))),""))),SEARCH(")",LEFT(SUBSTITUTE(SUBSTITUTE(F140,LEFT(F140,SEARCH(",",F140)),""),LEFT(SUBSTITUTE(F140,LEFT(F140,SEARCH(",",F140)),""),SEARCH(",",SUBSTITUTE(F140,LEFT(F140,SEARCH(",",F140)),""))),""),SEARCH(",",SUBSTITUTE(SUBSTITUTE(F140,LEFT(F140,SEARCH(",",F140)),""),LEFT(SUBSTITUTE(F140,LEFT(F140,SEARCH(",",F140)),""),SEARCH(",",SUBSTITUTE(F140,LEFT(F140,SEARCH(",",F140)),""))),""))))))),""),")",""),VLOOKUP(K140,Breachs!B:D,3,FALSE)),IF(ISNUMBER(FIND(")",K140)),"20"&amp;SUBSTITUTE(SUBSTITUTE(LEFT(SUBSTITUTE(SUBSTITUTE(F140,LEFT(F140,SEARCH(",",F140)),""),LEFT(SUBSTITUTE(F140,LEFT(F140,SEARCH(",",F140)),""),SEARCH(",",SUBSTITUTE(F140,LEFT(F140,SEARCH(",",F140)),""))),""),SEARCH(")",SUBSTITUTE(SUBSTITUTE(F140,LEFT(F140,SEARCH(",",F140)),""),LEFT(SUBSTITUTE(F140,LEFT(F140,SEARCH(",",F140)),""),SEARCH(",",SUBSTITUTE(F140,LEFT(F140,SEARCH(",",F140)),""))),""))),LEFT(LEFT(SUBSTITUTE(SUBSTITUTE(F140,LEFT(F140,SEARCH(",",F140)),""),LEFT(SUBSTITUTE(F140,LEFT(F140,SEARCH(",",F140)),""),SEARCH(",",SUBSTITUTE(F140,LEFT(F140,SEARCH(",",F140)),""))),""),SEARCH(")",SUBSTITUTE(SUBSTITUTE(F140,LEFT(F140,SEARCH(",",F140)),""),LEFT(SUBSTITUTE(F140,LEFT(F140,SEARCH(",",F140)),""),SEARCH(",",SUBSTITUTE(F140,LEFT(F140,SEARCH(",",F140)),""))),""))),SEARCH("'",LEFT(SUBSTITUTE(SUBSTITUTE(F140,LEFT(F140,SEARCH(",",F140)),""),LEFT(SUBSTITUTE(F140,LEFT(F140,SEARCH(",",F140)),""),SEARCH(",",SUBSTITUTE(F140,LEFT(F140,SEARCH(",",F140)),""))),""),SEARCH(")",SUBSTITUTE(SUBSTITUTE(F140,LEFT(F140,SEARCH(",",F140)),""),LEFT(SUBSTITUTE(F140,LEFT(F140,SEARCH(",",F140)),""),SEARCH(",",SUBSTITUTE(F140,LEFT(F140,SEARCH(",",F140)),""))),""))))),""),")",""),VLOOKUP(K140,Breachs!B:D,3,FALSE))))</f>
        <v/>
      </c>
      <c r="Q140" s="108" t="str">
        <f>IF(G140&lt;4,"",IF(G140&gt;4,IF(ISNUMBER(FIND(")",L140)),"20"&amp;SUBSTITUTE(SUBSTITUTE(LEFT(SUBSTITUTE(SUBSTITUTE(SUBSTITUTE(L140,LEFT(L140,SEARCH(",",L140)),""),LEFT(SUBSTITUTE(L140,LEFT(L140,SEARCH(",",L140)),""),SEARCH(",",SUBSTITUTE(L140,LEFT(L140,SEARCH(",",L140)),""))),""),LEFT(SUBSTITUTE(SUBSTITUTE(L140,LEFT(L140,SEARCH(",",L140)),""),LEFT(SUBSTITUTE(L140,LEFT(L140,SEARCH(",",L140)),""),SEARCH(",",SUBSTITUTE(L140,LEFT(L140,SEARCH(",",L140)),""))),""),SEARCH(",",SUBSTITUTE(SUBSTITUTE(L140,LEFT(L140,SEARCH(",",L140)),""),LEFT(SUBSTITUTE(L140,LEFT(L140,SEARCH(",",L140)),""),SEARCH(",",SUBSTITUTE(L140,LEFT(L140,SEARCH(",",L140)),""))),""))),""),SEARCH(")",SUBSTITUTE(SUBSTITUTE(SUBSTITUTE(L140,LEFT(L140,SEARCH(",",L140)),""),LEFT(SUBSTITUTE(L140,LEFT(L140,SEARCH(",",L140)),""),SEARCH(",",SUBSTITUTE(L140,LEFT(L140,SEARCH(",",L140)),""))),""),LEFT(SUBSTITUTE(SUBSTITUTE(L140,LEFT(L140,SEARCH(",",L140)),""),LEFT(SUBSTITUTE(L140,LEFT(L140,SEARCH(",",L140)),""),SEARCH(",",SUBSTITUTE(L140,LEFT(L140,SEARCH(",",L140)),""))),""),SEARCH(",",SUBSTITUTE(SUBSTITUTE(L140,LEFT(L140,SEARCH(",",L140)),""),LEFT(SUBSTITUTE(L140,LEFT(L140,SEARCH(",",L140)),""),SEARCH(",",SUBSTITUTE(L140,LEFT(L140,SEARCH(",",L140)),""))),""))),""))),LEFT(LEFT(SUBSTITUTE(SUBSTITUTE(SUBSTITUTE(L140,LEFT(L140,SEARCH(",",L140)),""),LEFT(SUBSTITUTE(L140,LEFT(L140,SEARCH(",",L140)),""),SEARCH(",",SUBSTITUTE(L140,LEFT(L140,SEARCH(",",L140)),""))),""),LEFT(SUBSTITUTE(SUBSTITUTE(L140,LEFT(L140,SEARCH(",",L140)),""),LEFT(SUBSTITUTE(L140,LEFT(L140,SEARCH(",",L140)),""),SEARCH(",",SUBSTITUTE(L140,LEFT(L140,SEARCH(",",L140)),""))),""),SEARCH(",",SUBSTITUTE(SUBSTITUTE(L140,LEFT(L140,SEARCH(",",L140)),""),LEFT(SUBSTITUTE(L140,LEFT(L140,SEARCH(",",L140)),""),SEARCH(",",SUBSTITUTE(L140,LEFT(L140,SEARCH(",",L140)),""))),""))),""),SEARCH(")",SUBSTITUTE(SUBSTITUTE(SUBSTITUTE(L140,LEFT(L140,SEARCH(",",L140)),""),LEFT(SUBSTITUTE(L140,LEFT(L140,SEARCH(",",L140)),""),SEARCH(",",SUBSTITUTE(L140,LEFT(L140,SEARCH(",",L140)),""))),""),LEFT(SUBSTITUTE(SUBSTITUTE(L140,LEFT(L140,SEARCH(",",L140)),""),LEFT(SUBSTITUTE(L140,LEFT(L140,SEARCH(",",L140)),""),SEARCH(",",SUBSTITUTE(L140,LEFT(L140,SEARCH(",",L140)),""))),""),SEARCH(",",SUBSTITUTE(SUBSTITUTE(L140,LEFT(L140,SEARCH(",",L140)),""),LEFT(SUBSTITUTE(L140,LEFT(L140,SEARCH(",",L140)),""),SEARCH(",",SUBSTITUTE(L140,LEFT(L140,SEARCH(",",L140)),""))),""))),""))),SEARCH("'",LEFT(SUBSTITUTE(SUBSTITUTE(SUBSTITUTE(L140,LEFT(L140,SEARCH(",",L140)),""),LEFT(SUBSTITUTE(L140,LEFT(L140,SEARCH(",",L140)),""),SEARCH(",",SUBSTITUTE(L140,LEFT(L140,SEARCH(",",L140)),""))),""),LEFT(SUBSTITUTE(SUBSTITUTE(L140,LEFT(L140,SEARCH(",",L140)),""),LEFT(SUBSTITUTE(L140,LEFT(L140,SEARCH(",",L140)),""),SEARCH(",",SUBSTITUTE(L140,LEFT(L140,SEARCH(",",L140)),""))),""),SEARCH(",",SUBSTITUTE(SUBSTITUTE(L140,LEFT(L140,SEARCH(",",L140)),""),LEFT(SUBSTITUTE(L140,LEFT(L140,SEARCH(",",L140)),""),SEARCH(",",SUBSTITUTE(L140,LEFT(L140,SEARCH(",",L140)),""))),""))),""),SEARCH(")",SUBSTITUTE(SUBSTITUTE(SUBSTITUTE(L140,LEFT(L140,SEARCH(",",L140)),""),LEFT(SUBSTITUTE(L140,LEFT(L140,SEARCH(",",L140)),""),SEARCH(",",SUBSTITUTE(L140,LEFT(L140,SEARCH(",",L140)),""))),""),LEFT(SUBSTITUTE(SUBSTITUTE(L140,LEFT(L140,SEARCH(",",L140)),""),LEFT(SUBSTITUTE(L140,LEFT(L140,SEARCH(",",L140)),""),SEARCH(",",SUBSTITUTE(L140,LEFT(L140,SEARCH(",",L140)),""))),""),SEARCH(",",SUBSTITUTE(SUBSTITUTE(L140,LEFT(L140,SEARCH(",",L140)),""),LEFT(SUBSTITUTE(L140,LEFT(L140,SEARCH(",",L140)),""),SEARCH(",",SUBSTITUTE(L140,LEFT(L140,SEARCH(",",L140)),""))),""))),""))))),""),")",""),VLOOKUP(L140,Breachs!B:D,3,FALSE)),IF(ISNUMBER(FIND(")",L140)),"20"&amp;SUBSTITUTE(SUBSTITUTE(LEFT(SUBSTITUTE(SUBSTITUTE(SUBSTITUTE(L140,LEFT(L140,SEARCH(",",L140)),""),LEFT(SUBSTITUTE(L140,LEFT(L140,SEARCH(",",L140)),""),SEARCH(",",SUBSTITUTE(L140,LEFT(L140,SEARCH(",",L140)),""))),""),LEFT(SUBSTITUTE(SUBSTITUTE(L140,LEFT(L140,SEARCH(",",L140)),""),LEFT(SUBSTITUTE(L140,LEFT(L140,SEARCH(",",L140)),""),SEARCH(",",SUBSTITUTE(L140,LEFT(L140,SEARCH(",",L140)),""))),""),SEARCH(",",SUBSTITUTE(SUBSTITUTE(L140,LEFT(L140,SEARCH(",",L140)),""),LEFT(SUBSTITUTE(L140,LEFT(L140,SEARCH(",",L140)),""),SEARCH(",",SUBSTITUTE(L140,LEFT(L140,SEARCH(",",L140)),""))),""))),""),SEARCH(")",SUBSTITUTE(SUBSTITUTE(SUBSTITUTE(L140,LEFT(L140,SEARCH(",",L140)),""),LEFT(SUBSTITUTE(L140,LEFT(L140,SEARCH(",",L140)),""),SEARCH(",",SUBSTITUTE(L140,LEFT(L140,SEARCH(",",L140)),""))),""),LEFT(SUBSTITUTE(SUBSTITUTE(L140,LEFT(L140,SEARCH(",",L140)),""),LEFT(SUBSTITUTE(L140,LEFT(L140,SEARCH(",",L140)),""),SEARCH(",",SUBSTITUTE(L140,LEFT(L140,SEARCH(",",L140)),""))),""),SEARCH(",",SUBSTITUTE(SUBSTITUTE(L140,LEFT(L140,SEARCH(",",L140)),""),LEFT(SUBSTITUTE(L140,LEFT(L140,SEARCH(",",L140)),""),SEARCH(",",SUBSTITUTE(L140,LEFT(L140,SEARCH(",",L140)),""))),""))),""))),LEFT(LEFT(SUBSTITUTE(SUBSTITUTE(SUBSTITUTE(L140,LEFT(L140,SEARCH(",",L140)),""),LEFT(SUBSTITUTE(L140,LEFT(L140,SEARCH(",",L140)),""),SEARCH(",",SUBSTITUTE(L140,LEFT(L140,SEARCH(",",L140)),""))),""),LEFT(SUBSTITUTE(SUBSTITUTE(L140,LEFT(L140,SEARCH(",",L140)),""),LEFT(SUBSTITUTE(L140,LEFT(L140,SEARCH(",",L140)),""),SEARCH(",",SUBSTITUTE(L140,LEFT(L140,SEARCH(",",L140)),""))),""),SEARCH(",",SUBSTITUTE(SUBSTITUTE(L140,LEFT(L140,SEARCH(",",L140)),""),LEFT(SUBSTITUTE(L140,LEFT(L140,SEARCH(",",L140)),""),SEARCH(",",SUBSTITUTE(L140,LEFT(L140,SEARCH(",",L140)),""))),""))),""),SEARCH(")",SUBSTITUTE(SUBSTITUTE(SUBSTITUTE(L140,LEFT(L140,SEARCH(",",L140)),""),LEFT(SUBSTITUTE(L140,LEFT(L140,SEARCH(",",L140)),""),SEARCH(",",SUBSTITUTE(L140,LEFT(L140,SEARCH(",",L140)),""))),""),LEFT(SUBSTITUTE(SUBSTITUTE(L140,LEFT(L140,SEARCH(",",L140)),""),LEFT(SUBSTITUTE(L140,LEFT(L140,SEARCH(",",L140)),""),SEARCH(",",SUBSTITUTE(L140,LEFT(L140,SEARCH(",",L140)),""))),""),SEARCH(",",SUBSTITUTE(SUBSTITUTE(L140,LEFT(L140,SEARCH(",",L140)),""),LEFT(SUBSTITUTE(L140,LEFT(L140,SEARCH(",",L140)),""),SEARCH(",",SUBSTITUTE(L140,LEFT(L140,SEARCH(",",L140)),""))),""))),""))),SEARCH("'",LEFT(SUBSTITUTE(SUBSTITUTE(SUBSTITUTE(L140,LEFT(L140,SEARCH(",",L140)),""),LEFT(SUBSTITUTE(L140,LEFT(L140,SEARCH(",",L140)),""),SEARCH(",",SUBSTITUTE(L140,LEFT(L140,SEARCH(",",L140)),""))),""),LEFT(SUBSTITUTE(SUBSTITUTE(L140,LEFT(L140,SEARCH(",",L140)),""),LEFT(SUBSTITUTE(L140,LEFT(L140,SEARCH(",",L140)),""),SEARCH(",",SUBSTITUTE(L140,LEFT(L140,SEARCH(",",L140)),""))),""),SEARCH(",",SUBSTITUTE(SUBSTITUTE(L140,LEFT(L140,SEARCH(",",L140)),""),LEFT(SUBSTITUTE(L140,LEFT(L140,SEARCH(",",L140)),""),SEARCH(",",SUBSTITUTE(L140,LEFT(L140,SEARCH(",",L140)),""))),""))),""),SEARCH(")",SUBSTITUTE(SUBSTITUTE(SUBSTITUTE(L140,LEFT(L140,SEARCH(",",L140)),""),LEFT(SUBSTITUTE(L140,LEFT(L140,SEARCH(",",L140)),""),SEARCH(",",SUBSTITUTE(L140,LEFT(L140,SEARCH(",",L140)),""))),""),LEFT(SUBSTITUTE(SUBSTITUTE(L140,LEFT(L140,SEARCH(",",L140)),""),LEFT(SUBSTITUTE(L140,LEFT(L140,SEARCH(",",L140)),""),SEARCH(",",SUBSTITUTE(L140,LEFT(L140,SEARCH(",",L140)),""))),""),SEARCH(",",SUBSTITUTE(SUBSTITUTE(L140,LEFT(L140,SEARCH(",",L140)),""),LEFT(SUBSTITUTE(L140,LEFT(L140,SEARCH(",",L140)),""),SEARCH(",",SUBSTITUTE(L140,LEFT(L140,SEARCH(",",L140)),""))),""))),""))))),""),")",""),VLOOKUP(L140,Breachs!B:D,3,FALSE))))</f>
        <v/>
      </c>
      <c r="R140" s="108" t="str">
        <f>IF(G140=5,IF(ISNUMBER(FIND(")",M140)),"20"&amp;SUBSTITUTE(SUBSTITUTE(LEFT(SUBSTITUTE(SUBSTITUTE(SUBSTITUTE(S140,LEFT(S140,SEARCH(",",S140)),""),LEFT(SUBSTITUTE(S140,LEFT(S140,SEARCH(",",S140)),""),SEARCH(",",SUBSTITUTE(S140,LEFT(S140,SEARCH(",",S140)),""))),""),LEFT(SUBSTITUTE(SUBSTITUTE(S140,LEFT(S140,SEARCH(",",S140)),""),LEFT(SUBSTITUTE(S140,LEFT(S140,SEARCH(",",S140)),""),SEARCH(",",SUBSTITUTE(S140,LEFT(S140,SEARCH(",",S140)),""))),""),SEARCH(",",SUBSTITUTE(SUBSTITUTE(S140,LEFT(S140,SEARCH(",",S140)),""),LEFT(SUBSTITUTE(S140,LEFT(S140,SEARCH(",",S140)),""),SEARCH(",",SUBSTITUTE(S140,LEFT(S140,SEARCH(",",S140)),""))),""))),""),SEARCH(")",SUBSTITUTE(SUBSTITUTE(SUBSTITUTE(S140,LEFT(S140,SEARCH(",",S140)),""),LEFT(SUBSTITUTE(S140,LEFT(S140,SEARCH(",",S140)),""),SEARCH(",",SUBSTITUTE(S140,LEFT(S140,SEARCH(",",S140)),""))),""),LEFT(SUBSTITUTE(SUBSTITUTE(S140,LEFT(S140,SEARCH(",",S140)),""),LEFT(SUBSTITUTE(S140,LEFT(S140,SEARCH(",",S140)),""),SEARCH(",",SUBSTITUTE(S140,LEFT(S140,SEARCH(",",S140)),""))),""),SEARCH(",",SUBSTITUTE(SUBSTITUTE(S140,LEFT(S140,SEARCH(",",S140)),""),LEFT(SUBSTITUTE(S140,LEFT(S140,SEARCH(",",S140)),""),SEARCH(",",SUBSTITUTE(S140,LEFT(S140,SEARCH(",",S140)),""))),""))),""))),LEFT(LEFT(SUBSTITUTE(SUBSTITUTE(SUBSTITUTE(S140,LEFT(S140,SEARCH(",",S140)),""),LEFT(SUBSTITUTE(S140,LEFT(S140,SEARCH(",",S140)),""),SEARCH(",",SUBSTITUTE(S140,LEFT(S140,SEARCH(",",S140)),""))),""),LEFT(SUBSTITUTE(SUBSTITUTE(S140,LEFT(S140,SEARCH(",",S140)),""),LEFT(SUBSTITUTE(S140,LEFT(S140,SEARCH(",",S140)),""),SEARCH(",",SUBSTITUTE(S140,LEFT(S140,SEARCH(",",S140)),""))),""),SEARCH(",",SUBSTITUTE(SUBSTITUTE(S140,LEFT(S140,SEARCH(",",S140)),""),LEFT(SUBSTITUTE(S140,LEFT(S140,SEARCH(",",S140)),""),SEARCH(",",SUBSTITUTE(S140,LEFT(S140,SEARCH(",",S140)),""))),""))),""),SEARCH(")",SUBSTITUTE(SUBSTITUTE(SUBSTITUTE(S140,LEFT(S140,SEARCH(",",S140)),""),LEFT(SUBSTITUTE(S140,LEFT(S140,SEARCH(",",S140)),""),SEARCH(",",SUBSTITUTE(S140,LEFT(S140,SEARCH(",",S140)),""))),""),LEFT(SUBSTITUTE(SUBSTITUTE(S140,LEFT(S140,SEARCH(",",S140)),""),LEFT(SUBSTITUTE(S140,LEFT(S140,SEARCH(",",S140)),""),SEARCH(",",SUBSTITUTE(S140,LEFT(S140,SEARCH(",",S140)),""))),""),SEARCH(",",SUBSTITUTE(SUBSTITUTE(S140,LEFT(S140,SEARCH(",",S140)),""),LEFT(SUBSTITUTE(S140,LEFT(S140,SEARCH(",",S140)),""),SEARCH(",",SUBSTITUTE(S140,LEFT(S140,SEARCH(",",S140)),""))),""))),""))),SEARCH("'",LEFT(SUBSTITUTE(SUBSTITUTE(SUBSTITUTE(S140,LEFT(S140,SEARCH(",",S140)),""),LEFT(SUBSTITUTE(S140,LEFT(S140,SEARCH(",",S140)),""),SEARCH(",",SUBSTITUTE(S140,LEFT(S140,SEARCH(",",S140)),""))),""),LEFT(SUBSTITUTE(SUBSTITUTE(S140,LEFT(S140,SEARCH(",",S140)),""),LEFT(SUBSTITUTE(S140,LEFT(S140,SEARCH(",",S140)),""),SEARCH(",",SUBSTITUTE(S140,LEFT(S140,SEARCH(",",S140)),""))),""),SEARCH(",",SUBSTITUTE(SUBSTITUTE(S140,LEFT(S140,SEARCH(",",S140)),""),LEFT(SUBSTITUTE(S140,LEFT(S140,SEARCH(",",S140)),""),SEARCH(",",SUBSTITUTE(S140,LEFT(S140,SEARCH(",",S140)),""))),""))),""),SEARCH(")",SUBSTITUTE(SUBSTITUTE(SUBSTITUTE(S140,LEFT(S140,SEARCH(",",S140)),""),LEFT(SUBSTITUTE(S140,LEFT(S140,SEARCH(",",S140)),""),SEARCH(",",SUBSTITUTE(S140,LEFT(S140,SEARCH(",",S140)),""))),""),LEFT(SUBSTITUTE(SUBSTITUTE(S140,LEFT(S140,SEARCH(",",S140)),""),LEFT(SUBSTITUTE(S140,LEFT(S140,SEARCH(",",S140)),""),SEARCH(",",SUBSTITUTE(S140,LEFT(S140,SEARCH(",",S140)),""))),""),SEARCH(",",SUBSTITUTE(SUBSTITUTE(S140,LEFT(S140,SEARCH(",",S140)),""),LEFT(SUBSTITUTE(S140,LEFT(S140,SEARCH(",",S140)),""),SEARCH(",",SUBSTITUTE(S140,LEFT(S140,SEARCH(",",S140)),""))),""))),""))))),""),")",""),VLOOKUP(M140,Breachs!B:D,3,FALSE)),"")</f>
        <v/>
      </c>
      <c r="S140" s="108" t="e">
        <f t="shared" si="40"/>
        <v>#VALUE!</v>
      </c>
      <c r="T140" s="108" t="str">
        <f>IF(F140="","",IF(ISNUMBER(FIND("'",I140)),VLOOKUP(SUBSTITUTE(RIGHT(LEFT(I140,SEARCH("'",I140)),5)," '",""),Breachs!P:Q,2,FALSE),VLOOKUP(I140,Breachs!B:D,2,FALSE)))</f>
        <v>Outubro</v>
      </c>
      <c r="U140" s="108" t="str">
        <f>IF(G140&lt;2,"",IF(ISNUMBER(FIND("'",J140)),VLOOKUP(SUBSTITUTE(RIGHT(LEFT(J140,SEARCH("'",J140)),5)," '",""),Breachs!P:Q,2,FALSE),VLOOKUP(J140,Breachs!B:D,2,FALSE)))</f>
        <v/>
      </c>
      <c r="V140" s="107" t="str">
        <f>IF(G140&lt;3,"",IF(ISNUMBER(FIND("'",K140)),VLOOKUP(SUBSTITUTE(RIGHT(LEFT(K140,SEARCH("'",K140)),5)," '",""),Breachs!P:Q,2,FALSE),VLOOKUP(K140,Breachs!B:D,2,FALSE)))</f>
        <v/>
      </c>
      <c r="W140" s="107" t="str">
        <f>IF(G140&lt;4,"",IF(ISNUMBER(FIND("'",L140)),VLOOKUP(SUBSTITUTE(RIGHT(LEFT(L140,SEARCH("'",L140)),5)," '",""),Breachs!P:Q,2,FALSE),VLOOKUP(L140,Breachs!B:D,2,FALSE)))</f>
        <v/>
      </c>
      <c r="X140" s="107" t="str">
        <f>IF(G140&lt;5,"",IF(ISNUMBER(FIND("'",M140)),VLOOKUP(SUBSTITUTE(RIGHT(LEFT(M140,SEARCH("'",M140)),5)," '",""),Breachs!P:Q,2,FALSE),VLOOKUP(M140,Breachs!B:D,2,FALSE)))</f>
        <v/>
      </c>
      <c r="Y140" s="34" t="str">
        <f>IFERROR(VLOOKUP(B140,BGU!A:B,2),"")</f>
        <v>JURACI ADRIANO FRAGA DOS SANTOS</v>
      </c>
      <c r="Z140" s="34" t="str">
        <f>TEXT(IFERROR(VLOOKUP(B140,BGU!A:C,3),""),"0000-000-000-0000")</f>
        <v>0835-000-000-0000</v>
      </c>
      <c r="AA140" s="34" t="str">
        <f t="shared" si="41"/>
        <v>0835</v>
      </c>
      <c r="AB140" s="34" t="str">
        <f>IFERROR(VLOOKUP(B140,BGU!A:F,6),"")</f>
        <v>00368</v>
      </c>
      <c r="AC140" s="34" t="str">
        <f>IFERROR(VLOOKUP(B140,BGU!A:G,7),"")</f>
        <v>GER. DE NEGOCIOS II</v>
      </c>
      <c r="AD140" s="34" t="str">
        <f t="shared" si="42"/>
        <v>000</v>
      </c>
    </row>
    <row r="141" spans="1:30" ht="15" customHeight="1" x14ac:dyDescent="0.25">
      <c r="A141" s="33" t="s">
        <v>333</v>
      </c>
      <c r="B141" s="34" t="s">
        <v>213</v>
      </c>
      <c r="C141" s="33" t="s">
        <v>27</v>
      </c>
      <c r="D141" s="34"/>
      <c r="E141" s="34"/>
      <c r="F141" s="33" t="s">
        <v>22</v>
      </c>
      <c r="G141" s="31">
        <f t="shared" si="36"/>
        <v>1</v>
      </c>
      <c r="H141" s="31" t="b">
        <f t="shared" si="43"/>
        <v>0</v>
      </c>
      <c r="I141" s="105" t="str">
        <f t="shared" si="44"/>
        <v>Adobe</v>
      </c>
      <c r="J141" s="105" t="str">
        <f t="shared" si="45"/>
        <v/>
      </c>
      <c r="K141" s="106" t="str">
        <f t="shared" si="37"/>
        <v/>
      </c>
      <c r="L141" s="106" t="str">
        <f t="shared" si="38"/>
        <v/>
      </c>
      <c r="M141" s="105" t="str">
        <f t="shared" si="39"/>
        <v/>
      </c>
      <c r="N141" s="107">
        <f>IF(F141="","",IF(ISNUMBER(FIND(")",I141)),"20"&amp;SUBSTITUTE(RIGHT(SUBSTITUTE(LEFT(F141,SEARCH(")",F141)),LEFT(LEFT(F141,SEARCH(")",F141)),SEARCH("(",LEFT(F141,SEARCH(")",F141)))),""),3),")",""),VLOOKUP(I141,Breachs!B:D,3,FALSE)))</f>
        <v>2013</v>
      </c>
      <c r="O141" s="108" t="str">
        <f>IF(G141&lt;2,"",IF(G141&gt;2,IF(ISNUMBER(FIND(")",J141)),"20"&amp;SUBSTITUTE(SUBSTITUTE(LEFT(LEFT(SUBSTITUTE(F141,LEFT(F141,SEARCH(",",F141)),""),SEARCH(",",SUBSTITUTE(F141,LEFT(F141,SEARCH(",",F141)),""))),SEARCH(")",LEFT(SUBSTITUTE(F141,LEFT(F141,SEARCH(",",F141)),""),SEARCH(",",SUBSTITUTE(F141,LEFT(F141,SEARCH(",",F141)),""))))),LEFT(LEFT(LEFT(SUBSTITUTE(F141,LEFT(F141,SEARCH(",",F141)),""),SEARCH(",",SUBSTITUTE(F141,LEFT(F141,SEARCH(",",F141)),""))),SEARCH(")",LEFT(SUBSTITUTE(F141,LEFT(F141,SEARCH(",",F141)),""),SEARCH(",",SUBSTITUTE(F141,LEFT(F141,SEARCH(",",F141)),""))))),SEARCH("'",LEFT(LEFT(SUBSTITUTE(F141,LEFT(F141,SEARCH(",",F141)),""),SEARCH(",",SUBSTITUTE(F141,LEFT(F141,SEARCH(",",F141)),""))),SEARCH(")",LEFT(SUBSTITUTE(F141,LEFT(F141,SEARCH(",",F141)),""),SEARCH(",",SUBSTITUTE(F141,LEFT(F141,SEARCH(",",F141)),""))))))),""),")",""),VLOOKUP(J141,Breachs!B:D,3,FALSE)),IF(ISNUMBER(FIND(")",J141)),"20"&amp;SUBSTITUTE(LEFT(SUBSTITUTE(SUBSTITUTE(F141,LEFT(F141,SEARCH(",",F141)),""),LEFT(SUBSTITUTE(F141,LEFT(F141,SEARCH(",",F141)),""),SEARCH("'",SUBSTITUTE(F141,LEFT(F141,SEARCH(",",F141)),""))),""),SEARCH(")",SUBSTITUTE(SUBSTITUTE(F141,LEFT(F141,SEARCH(",",F141)),""),LEFT(SUBSTITUTE(F141,LEFT(F141,SEARCH(",",F141)),""),SEARCH("'",SUBSTITUTE(F141,LEFT(F141,SEARCH(",",F141)),""))),""))),")",""),VLOOKUP(J141,Breachs!B:D,3,FALSE))))</f>
        <v/>
      </c>
      <c r="P141" s="108" t="str">
        <f>IF(G141&lt;3,"",IF(G141&gt;3,IF(ISNUMBER(FIND(")",K141)),"20"&amp;SUBSTITUTE(SUBSTITUTE(LEFT(LEFT(SUBSTITUTE(SUBSTITUTE(F141,LEFT(F141,SEARCH(",",F141)),""),LEFT(SUBSTITUTE(F141,LEFT(F141,SEARCH(",",F141)),""),SEARCH(",",SUBSTITUTE(F141,LEFT(F141,SEARCH(",",F141)),""))),""),SEARCH(",",SUBSTITUTE(SUBSTITUTE(F141,LEFT(F141,SEARCH(",",F141)),""),LEFT(SUBSTITUTE(F141,LEFT(F141,SEARCH(",",F141)),""),SEARCH(",",SUBSTITUTE(F141,LEFT(F141,SEARCH(",",F141)),""))),""))),SEARCH(")",LEFT(SUBSTITUTE(SUBSTITUTE(F141,LEFT(F141,SEARCH(",",F141)),""),LEFT(SUBSTITUTE(F141,LEFT(F141,SEARCH(",",F141)),""),SEARCH(",",SUBSTITUTE(F141,LEFT(F141,SEARCH(",",F141)),""))),""),SEARCH(",",SUBSTITUTE(SUBSTITUTE(F141,LEFT(F141,SEARCH(",",F141)),""),LEFT(SUBSTITUTE(F141,LEFT(F141,SEARCH(",",F141)),""),SEARCH(",",SUBSTITUTE(F141,LEFT(F141,SEARCH(",",F141)),""))),""))))),LEFT(LEFT(LEFT(SUBSTITUTE(SUBSTITUTE(F141,LEFT(F141,SEARCH(",",F141)),""),LEFT(SUBSTITUTE(F141,LEFT(F141,SEARCH(",",F141)),""),SEARCH(",",SUBSTITUTE(F141,LEFT(F141,SEARCH(",",F141)),""))),""),SEARCH(",",SUBSTITUTE(SUBSTITUTE(F141,LEFT(F141,SEARCH(",",F141)),""),LEFT(SUBSTITUTE(F141,LEFT(F141,SEARCH(",",F141)),""),SEARCH(",",SUBSTITUTE(F141,LEFT(F141,SEARCH(",",F141)),""))),""))),SEARCH(")",LEFT(SUBSTITUTE(SUBSTITUTE(F141,LEFT(F141,SEARCH(",",F141)),""),LEFT(SUBSTITUTE(F141,LEFT(F141,SEARCH(",",F141)),""),SEARCH(",",SUBSTITUTE(F141,LEFT(F141,SEARCH(",",F141)),""))),""),SEARCH(",",SUBSTITUTE(SUBSTITUTE(F141,LEFT(F141,SEARCH(",",F141)),""),LEFT(SUBSTITUTE(F141,LEFT(F141,SEARCH(",",F141)),""),SEARCH(",",SUBSTITUTE(F141,LEFT(F141,SEARCH(",",F141)),""))),""))))),SEARCH("'",LEFT(LEFT(SUBSTITUTE(SUBSTITUTE(F141,LEFT(F141,SEARCH(",",F141)),""),LEFT(SUBSTITUTE(F141,LEFT(F141,SEARCH(",",F141)),""),SEARCH(",",SUBSTITUTE(F141,LEFT(F141,SEARCH(",",F141)),""))),""),SEARCH(",",SUBSTITUTE(SUBSTITUTE(F141,LEFT(F141,SEARCH(",",F141)),""),LEFT(SUBSTITUTE(F141,LEFT(F141,SEARCH(",",F141)),""),SEARCH(",",SUBSTITUTE(F141,LEFT(F141,SEARCH(",",F141)),""))),""))),SEARCH(")",LEFT(SUBSTITUTE(SUBSTITUTE(F141,LEFT(F141,SEARCH(",",F141)),""),LEFT(SUBSTITUTE(F141,LEFT(F141,SEARCH(",",F141)),""),SEARCH(",",SUBSTITUTE(F141,LEFT(F141,SEARCH(",",F141)),""))),""),SEARCH(",",SUBSTITUTE(SUBSTITUTE(F141,LEFT(F141,SEARCH(",",F141)),""),LEFT(SUBSTITUTE(F141,LEFT(F141,SEARCH(",",F141)),""),SEARCH(",",SUBSTITUTE(F141,LEFT(F141,SEARCH(",",F141)),""))),""))))))),""),")",""),VLOOKUP(K141,Breachs!B:D,3,FALSE)),IF(ISNUMBER(FIND(")",K141)),"20"&amp;SUBSTITUTE(SUBSTITUTE(LEFT(SUBSTITUTE(SUBSTITUTE(F141,LEFT(F141,SEARCH(",",F141)),""),LEFT(SUBSTITUTE(F141,LEFT(F141,SEARCH(",",F141)),""),SEARCH(",",SUBSTITUTE(F141,LEFT(F141,SEARCH(",",F141)),""))),""),SEARCH(")",SUBSTITUTE(SUBSTITUTE(F141,LEFT(F141,SEARCH(",",F141)),""),LEFT(SUBSTITUTE(F141,LEFT(F141,SEARCH(",",F141)),""),SEARCH(",",SUBSTITUTE(F141,LEFT(F141,SEARCH(",",F141)),""))),""))),LEFT(LEFT(SUBSTITUTE(SUBSTITUTE(F141,LEFT(F141,SEARCH(",",F141)),""),LEFT(SUBSTITUTE(F141,LEFT(F141,SEARCH(",",F141)),""),SEARCH(",",SUBSTITUTE(F141,LEFT(F141,SEARCH(",",F141)),""))),""),SEARCH(")",SUBSTITUTE(SUBSTITUTE(F141,LEFT(F141,SEARCH(",",F141)),""),LEFT(SUBSTITUTE(F141,LEFT(F141,SEARCH(",",F141)),""),SEARCH(",",SUBSTITUTE(F141,LEFT(F141,SEARCH(",",F141)),""))),""))),SEARCH("'",LEFT(SUBSTITUTE(SUBSTITUTE(F141,LEFT(F141,SEARCH(",",F141)),""),LEFT(SUBSTITUTE(F141,LEFT(F141,SEARCH(",",F141)),""),SEARCH(",",SUBSTITUTE(F141,LEFT(F141,SEARCH(",",F141)),""))),""),SEARCH(")",SUBSTITUTE(SUBSTITUTE(F141,LEFT(F141,SEARCH(",",F141)),""),LEFT(SUBSTITUTE(F141,LEFT(F141,SEARCH(",",F141)),""),SEARCH(",",SUBSTITUTE(F141,LEFT(F141,SEARCH(",",F141)),""))),""))))),""),")",""),VLOOKUP(K141,Breachs!B:D,3,FALSE))))</f>
        <v/>
      </c>
      <c r="Q141" s="108" t="str">
        <f>IF(G141&lt;4,"",IF(G141&gt;4,IF(ISNUMBER(FIND(")",L141)),"20"&amp;SUBSTITUTE(SUBSTITUTE(LEFT(SUBSTITUTE(SUBSTITUTE(SUBSTITUTE(L141,LEFT(L141,SEARCH(",",L141)),""),LEFT(SUBSTITUTE(L141,LEFT(L141,SEARCH(",",L141)),""),SEARCH(",",SUBSTITUTE(L141,LEFT(L141,SEARCH(",",L141)),""))),""),LEFT(SUBSTITUTE(SUBSTITUTE(L141,LEFT(L141,SEARCH(",",L141)),""),LEFT(SUBSTITUTE(L141,LEFT(L141,SEARCH(",",L141)),""),SEARCH(",",SUBSTITUTE(L141,LEFT(L141,SEARCH(",",L141)),""))),""),SEARCH(",",SUBSTITUTE(SUBSTITUTE(L141,LEFT(L141,SEARCH(",",L141)),""),LEFT(SUBSTITUTE(L141,LEFT(L141,SEARCH(",",L141)),""),SEARCH(",",SUBSTITUTE(L141,LEFT(L141,SEARCH(",",L141)),""))),""))),""),SEARCH(")",SUBSTITUTE(SUBSTITUTE(SUBSTITUTE(L141,LEFT(L141,SEARCH(",",L141)),""),LEFT(SUBSTITUTE(L141,LEFT(L141,SEARCH(",",L141)),""),SEARCH(",",SUBSTITUTE(L141,LEFT(L141,SEARCH(",",L141)),""))),""),LEFT(SUBSTITUTE(SUBSTITUTE(L141,LEFT(L141,SEARCH(",",L141)),""),LEFT(SUBSTITUTE(L141,LEFT(L141,SEARCH(",",L141)),""),SEARCH(",",SUBSTITUTE(L141,LEFT(L141,SEARCH(",",L141)),""))),""),SEARCH(",",SUBSTITUTE(SUBSTITUTE(L141,LEFT(L141,SEARCH(",",L141)),""),LEFT(SUBSTITUTE(L141,LEFT(L141,SEARCH(",",L141)),""),SEARCH(",",SUBSTITUTE(L141,LEFT(L141,SEARCH(",",L141)),""))),""))),""))),LEFT(LEFT(SUBSTITUTE(SUBSTITUTE(SUBSTITUTE(L141,LEFT(L141,SEARCH(",",L141)),""),LEFT(SUBSTITUTE(L141,LEFT(L141,SEARCH(",",L141)),""),SEARCH(",",SUBSTITUTE(L141,LEFT(L141,SEARCH(",",L141)),""))),""),LEFT(SUBSTITUTE(SUBSTITUTE(L141,LEFT(L141,SEARCH(",",L141)),""),LEFT(SUBSTITUTE(L141,LEFT(L141,SEARCH(",",L141)),""),SEARCH(",",SUBSTITUTE(L141,LEFT(L141,SEARCH(",",L141)),""))),""),SEARCH(",",SUBSTITUTE(SUBSTITUTE(L141,LEFT(L141,SEARCH(",",L141)),""),LEFT(SUBSTITUTE(L141,LEFT(L141,SEARCH(",",L141)),""),SEARCH(",",SUBSTITUTE(L141,LEFT(L141,SEARCH(",",L141)),""))),""))),""),SEARCH(")",SUBSTITUTE(SUBSTITUTE(SUBSTITUTE(L141,LEFT(L141,SEARCH(",",L141)),""),LEFT(SUBSTITUTE(L141,LEFT(L141,SEARCH(",",L141)),""),SEARCH(",",SUBSTITUTE(L141,LEFT(L141,SEARCH(",",L141)),""))),""),LEFT(SUBSTITUTE(SUBSTITUTE(L141,LEFT(L141,SEARCH(",",L141)),""),LEFT(SUBSTITUTE(L141,LEFT(L141,SEARCH(",",L141)),""),SEARCH(",",SUBSTITUTE(L141,LEFT(L141,SEARCH(",",L141)),""))),""),SEARCH(",",SUBSTITUTE(SUBSTITUTE(L141,LEFT(L141,SEARCH(",",L141)),""),LEFT(SUBSTITUTE(L141,LEFT(L141,SEARCH(",",L141)),""),SEARCH(",",SUBSTITUTE(L141,LEFT(L141,SEARCH(",",L141)),""))),""))),""))),SEARCH("'",LEFT(SUBSTITUTE(SUBSTITUTE(SUBSTITUTE(L141,LEFT(L141,SEARCH(",",L141)),""),LEFT(SUBSTITUTE(L141,LEFT(L141,SEARCH(",",L141)),""),SEARCH(",",SUBSTITUTE(L141,LEFT(L141,SEARCH(",",L141)),""))),""),LEFT(SUBSTITUTE(SUBSTITUTE(L141,LEFT(L141,SEARCH(",",L141)),""),LEFT(SUBSTITUTE(L141,LEFT(L141,SEARCH(",",L141)),""),SEARCH(",",SUBSTITUTE(L141,LEFT(L141,SEARCH(",",L141)),""))),""),SEARCH(",",SUBSTITUTE(SUBSTITUTE(L141,LEFT(L141,SEARCH(",",L141)),""),LEFT(SUBSTITUTE(L141,LEFT(L141,SEARCH(",",L141)),""),SEARCH(",",SUBSTITUTE(L141,LEFT(L141,SEARCH(",",L141)),""))),""))),""),SEARCH(")",SUBSTITUTE(SUBSTITUTE(SUBSTITUTE(L141,LEFT(L141,SEARCH(",",L141)),""),LEFT(SUBSTITUTE(L141,LEFT(L141,SEARCH(",",L141)),""),SEARCH(",",SUBSTITUTE(L141,LEFT(L141,SEARCH(",",L141)),""))),""),LEFT(SUBSTITUTE(SUBSTITUTE(L141,LEFT(L141,SEARCH(",",L141)),""),LEFT(SUBSTITUTE(L141,LEFT(L141,SEARCH(",",L141)),""),SEARCH(",",SUBSTITUTE(L141,LEFT(L141,SEARCH(",",L141)),""))),""),SEARCH(",",SUBSTITUTE(SUBSTITUTE(L141,LEFT(L141,SEARCH(",",L141)),""),LEFT(SUBSTITUTE(L141,LEFT(L141,SEARCH(",",L141)),""),SEARCH(",",SUBSTITUTE(L141,LEFT(L141,SEARCH(",",L141)),""))),""))),""))))),""),")",""),VLOOKUP(L141,Breachs!B:D,3,FALSE)),IF(ISNUMBER(FIND(")",L141)),"20"&amp;SUBSTITUTE(SUBSTITUTE(LEFT(SUBSTITUTE(SUBSTITUTE(SUBSTITUTE(L141,LEFT(L141,SEARCH(",",L141)),""),LEFT(SUBSTITUTE(L141,LEFT(L141,SEARCH(",",L141)),""),SEARCH(",",SUBSTITUTE(L141,LEFT(L141,SEARCH(",",L141)),""))),""),LEFT(SUBSTITUTE(SUBSTITUTE(L141,LEFT(L141,SEARCH(",",L141)),""),LEFT(SUBSTITUTE(L141,LEFT(L141,SEARCH(",",L141)),""),SEARCH(",",SUBSTITUTE(L141,LEFT(L141,SEARCH(",",L141)),""))),""),SEARCH(",",SUBSTITUTE(SUBSTITUTE(L141,LEFT(L141,SEARCH(",",L141)),""),LEFT(SUBSTITUTE(L141,LEFT(L141,SEARCH(",",L141)),""),SEARCH(",",SUBSTITUTE(L141,LEFT(L141,SEARCH(",",L141)),""))),""))),""),SEARCH(")",SUBSTITUTE(SUBSTITUTE(SUBSTITUTE(L141,LEFT(L141,SEARCH(",",L141)),""),LEFT(SUBSTITUTE(L141,LEFT(L141,SEARCH(",",L141)),""),SEARCH(",",SUBSTITUTE(L141,LEFT(L141,SEARCH(",",L141)),""))),""),LEFT(SUBSTITUTE(SUBSTITUTE(L141,LEFT(L141,SEARCH(",",L141)),""),LEFT(SUBSTITUTE(L141,LEFT(L141,SEARCH(",",L141)),""),SEARCH(",",SUBSTITUTE(L141,LEFT(L141,SEARCH(",",L141)),""))),""),SEARCH(",",SUBSTITUTE(SUBSTITUTE(L141,LEFT(L141,SEARCH(",",L141)),""),LEFT(SUBSTITUTE(L141,LEFT(L141,SEARCH(",",L141)),""),SEARCH(",",SUBSTITUTE(L141,LEFT(L141,SEARCH(",",L141)),""))),""))),""))),LEFT(LEFT(SUBSTITUTE(SUBSTITUTE(SUBSTITUTE(L141,LEFT(L141,SEARCH(",",L141)),""),LEFT(SUBSTITUTE(L141,LEFT(L141,SEARCH(",",L141)),""),SEARCH(",",SUBSTITUTE(L141,LEFT(L141,SEARCH(",",L141)),""))),""),LEFT(SUBSTITUTE(SUBSTITUTE(L141,LEFT(L141,SEARCH(",",L141)),""),LEFT(SUBSTITUTE(L141,LEFT(L141,SEARCH(",",L141)),""),SEARCH(",",SUBSTITUTE(L141,LEFT(L141,SEARCH(",",L141)),""))),""),SEARCH(",",SUBSTITUTE(SUBSTITUTE(L141,LEFT(L141,SEARCH(",",L141)),""),LEFT(SUBSTITUTE(L141,LEFT(L141,SEARCH(",",L141)),""),SEARCH(",",SUBSTITUTE(L141,LEFT(L141,SEARCH(",",L141)),""))),""))),""),SEARCH(")",SUBSTITUTE(SUBSTITUTE(SUBSTITUTE(L141,LEFT(L141,SEARCH(",",L141)),""),LEFT(SUBSTITUTE(L141,LEFT(L141,SEARCH(",",L141)),""),SEARCH(",",SUBSTITUTE(L141,LEFT(L141,SEARCH(",",L141)),""))),""),LEFT(SUBSTITUTE(SUBSTITUTE(L141,LEFT(L141,SEARCH(",",L141)),""),LEFT(SUBSTITUTE(L141,LEFT(L141,SEARCH(",",L141)),""),SEARCH(",",SUBSTITUTE(L141,LEFT(L141,SEARCH(",",L141)),""))),""),SEARCH(",",SUBSTITUTE(SUBSTITUTE(L141,LEFT(L141,SEARCH(",",L141)),""),LEFT(SUBSTITUTE(L141,LEFT(L141,SEARCH(",",L141)),""),SEARCH(",",SUBSTITUTE(L141,LEFT(L141,SEARCH(",",L141)),""))),""))),""))),SEARCH("'",LEFT(SUBSTITUTE(SUBSTITUTE(SUBSTITUTE(L141,LEFT(L141,SEARCH(",",L141)),""),LEFT(SUBSTITUTE(L141,LEFT(L141,SEARCH(",",L141)),""),SEARCH(",",SUBSTITUTE(L141,LEFT(L141,SEARCH(",",L141)),""))),""),LEFT(SUBSTITUTE(SUBSTITUTE(L141,LEFT(L141,SEARCH(",",L141)),""),LEFT(SUBSTITUTE(L141,LEFT(L141,SEARCH(",",L141)),""),SEARCH(",",SUBSTITUTE(L141,LEFT(L141,SEARCH(",",L141)),""))),""),SEARCH(",",SUBSTITUTE(SUBSTITUTE(L141,LEFT(L141,SEARCH(",",L141)),""),LEFT(SUBSTITUTE(L141,LEFT(L141,SEARCH(",",L141)),""),SEARCH(",",SUBSTITUTE(L141,LEFT(L141,SEARCH(",",L141)),""))),""))),""),SEARCH(")",SUBSTITUTE(SUBSTITUTE(SUBSTITUTE(L141,LEFT(L141,SEARCH(",",L141)),""),LEFT(SUBSTITUTE(L141,LEFT(L141,SEARCH(",",L141)),""),SEARCH(",",SUBSTITUTE(L141,LEFT(L141,SEARCH(",",L141)),""))),""),LEFT(SUBSTITUTE(SUBSTITUTE(L141,LEFT(L141,SEARCH(",",L141)),""),LEFT(SUBSTITUTE(L141,LEFT(L141,SEARCH(",",L141)),""),SEARCH(",",SUBSTITUTE(L141,LEFT(L141,SEARCH(",",L141)),""))),""),SEARCH(",",SUBSTITUTE(SUBSTITUTE(L141,LEFT(L141,SEARCH(",",L141)),""),LEFT(SUBSTITUTE(L141,LEFT(L141,SEARCH(",",L141)),""),SEARCH(",",SUBSTITUTE(L141,LEFT(L141,SEARCH(",",L141)),""))),""))),""))))),""),")",""),VLOOKUP(L141,Breachs!B:D,3,FALSE))))</f>
        <v/>
      </c>
      <c r="R141" s="108" t="str">
        <f>IF(G141=5,IF(ISNUMBER(FIND(")",M141)),"20"&amp;SUBSTITUTE(SUBSTITUTE(LEFT(SUBSTITUTE(SUBSTITUTE(SUBSTITUTE(S141,LEFT(S141,SEARCH(",",S141)),""),LEFT(SUBSTITUTE(S141,LEFT(S141,SEARCH(",",S141)),""),SEARCH(",",SUBSTITUTE(S141,LEFT(S141,SEARCH(",",S141)),""))),""),LEFT(SUBSTITUTE(SUBSTITUTE(S141,LEFT(S141,SEARCH(",",S141)),""),LEFT(SUBSTITUTE(S141,LEFT(S141,SEARCH(",",S141)),""),SEARCH(",",SUBSTITUTE(S141,LEFT(S141,SEARCH(",",S141)),""))),""),SEARCH(",",SUBSTITUTE(SUBSTITUTE(S141,LEFT(S141,SEARCH(",",S141)),""),LEFT(SUBSTITUTE(S141,LEFT(S141,SEARCH(",",S141)),""),SEARCH(",",SUBSTITUTE(S141,LEFT(S141,SEARCH(",",S141)),""))),""))),""),SEARCH(")",SUBSTITUTE(SUBSTITUTE(SUBSTITUTE(S141,LEFT(S141,SEARCH(",",S141)),""),LEFT(SUBSTITUTE(S141,LEFT(S141,SEARCH(",",S141)),""),SEARCH(",",SUBSTITUTE(S141,LEFT(S141,SEARCH(",",S141)),""))),""),LEFT(SUBSTITUTE(SUBSTITUTE(S141,LEFT(S141,SEARCH(",",S141)),""),LEFT(SUBSTITUTE(S141,LEFT(S141,SEARCH(",",S141)),""),SEARCH(",",SUBSTITUTE(S141,LEFT(S141,SEARCH(",",S141)),""))),""),SEARCH(",",SUBSTITUTE(SUBSTITUTE(S141,LEFT(S141,SEARCH(",",S141)),""),LEFT(SUBSTITUTE(S141,LEFT(S141,SEARCH(",",S141)),""),SEARCH(",",SUBSTITUTE(S141,LEFT(S141,SEARCH(",",S141)),""))),""))),""))),LEFT(LEFT(SUBSTITUTE(SUBSTITUTE(SUBSTITUTE(S141,LEFT(S141,SEARCH(",",S141)),""),LEFT(SUBSTITUTE(S141,LEFT(S141,SEARCH(",",S141)),""),SEARCH(",",SUBSTITUTE(S141,LEFT(S141,SEARCH(",",S141)),""))),""),LEFT(SUBSTITUTE(SUBSTITUTE(S141,LEFT(S141,SEARCH(",",S141)),""),LEFT(SUBSTITUTE(S141,LEFT(S141,SEARCH(",",S141)),""),SEARCH(",",SUBSTITUTE(S141,LEFT(S141,SEARCH(",",S141)),""))),""),SEARCH(",",SUBSTITUTE(SUBSTITUTE(S141,LEFT(S141,SEARCH(",",S141)),""),LEFT(SUBSTITUTE(S141,LEFT(S141,SEARCH(",",S141)),""),SEARCH(",",SUBSTITUTE(S141,LEFT(S141,SEARCH(",",S141)),""))),""))),""),SEARCH(")",SUBSTITUTE(SUBSTITUTE(SUBSTITUTE(S141,LEFT(S141,SEARCH(",",S141)),""),LEFT(SUBSTITUTE(S141,LEFT(S141,SEARCH(",",S141)),""),SEARCH(",",SUBSTITUTE(S141,LEFT(S141,SEARCH(",",S141)),""))),""),LEFT(SUBSTITUTE(SUBSTITUTE(S141,LEFT(S141,SEARCH(",",S141)),""),LEFT(SUBSTITUTE(S141,LEFT(S141,SEARCH(",",S141)),""),SEARCH(",",SUBSTITUTE(S141,LEFT(S141,SEARCH(",",S141)),""))),""),SEARCH(",",SUBSTITUTE(SUBSTITUTE(S141,LEFT(S141,SEARCH(",",S141)),""),LEFT(SUBSTITUTE(S141,LEFT(S141,SEARCH(",",S141)),""),SEARCH(",",SUBSTITUTE(S141,LEFT(S141,SEARCH(",",S141)),""))),""))),""))),SEARCH("'",LEFT(SUBSTITUTE(SUBSTITUTE(SUBSTITUTE(S141,LEFT(S141,SEARCH(",",S141)),""),LEFT(SUBSTITUTE(S141,LEFT(S141,SEARCH(",",S141)),""),SEARCH(",",SUBSTITUTE(S141,LEFT(S141,SEARCH(",",S141)),""))),""),LEFT(SUBSTITUTE(SUBSTITUTE(S141,LEFT(S141,SEARCH(",",S141)),""),LEFT(SUBSTITUTE(S141,LEFT(S141,SEARCH(",",S141)),""),SEARCH(",",SUBSTITUTE(S141,LEFT(S141,SEARCH(",",S141)),""))),""),SEARCH(",",SUBSTITUTE(SUBSTITUTE(S141,LEFT(S141,SEARCH(",",S141)),""),LEFT(SUBSTITUTE(S141,LEFT(S141,SEARCH(",",S141)),""),SEARCH(",",SUBSTITUTE(S141,LEFT(S141,SEARCH(",",S141)),""))),""))),""),SEARCH(")",SUBSTITUTE(SUBSTITUTE(SUBSTITUTE(S141,LEFT(S141,SEARCH(",",S141)),""),LEFT(SUBSTITUTE(S141,LEFT(S141,SEARCH(",",S141)),""),SEARCH(",",SUBSTITUTE(S141,LEFT(S141,SEARCH(",",S141)),""))),""),LEFT(SUBSTITUTE(SUBSTITUTE(S141,LEFT(S141,SEARCH(",",S141)),""),LEFT(SUBSTITUTE(S141,LEFT(S141,SEARCH(",",S141)),""),SEARCH(",",SUBSTITUTE(S141,LEFT(S141,SEARCH(",",S141)),""))),""),SEARCH(",",SUBSTITUTE(SUBSTITUTE(S141,LEFT(S141,SEARCH(",",S141)),""),LEFT(SUBSTITUTE(S141,LEFT(S141,SEARCH(",",S141)),""),SEARCH(",",SUBSTITUTE(S141,LEFT(S141,SEARCH(",",S141)),""))),""))),""))))),""),")",""),VLOOKUP(M141,Breachs!B:D,3,FALSE)),"")</f>
        <v/>
      </c>
      <c r="S141" s="108" t="e">
        <f t="shared" si="40"/>
        <v>#VALUE!</v>
      </c>
      <c r="T141" s="108" t="str">
        <f>IF(F141="","",IF(ISNUMBER(FIND("'",I141)),VLOOKUP(SUBSTITUTE(RIGHT(LEFT(I141,SEARCH("'",I141)),5)," '",""),Breachs!P:Q,2,FALSE),VLOOKUP(I141,Breachs!B:D,2,FALSE)))</f>
        <v>Outubro</v>
      </c>
      <c r="U141" s="108" t="str">
        <f>IF(G141&lt;2,"",IF(ISNUMBER(FIND("'",J141)),VLOOKUP(SUBSTITUTE(RIGHT(LEFT(J141,SEARCH("'",J141)),5)," '",""),Breachs!P:Q,2,FALSE),VLOOKUP(J141,Breachs!B:D,2,FALSE)))</f>
        <v/>
      </c>
      <c r="V141" s="107" t="str">
        <f>IF(G141&lt;3,"",IF(ISNUMBER(FIND("'",K141)),VLOOKUP(SUBSTITUTE(RIGHT(LEFT(K141,SEARCH("'",K141)),5)," '",""),Breachs!P:Q,2,FALSE),VLOOKUP(K141,Breachs!B:D,2,FALSE)))</f>
        <v/>
      </c>
      <c r="W141" s="107" t="str">
        <f>IF(G141&lt;4,"",IF(ISNUMBER(FIND("'",L141)),VLOOKUP(SUBSTITUTE(RIGHT(LEFT(L141,SEARCH("'",L141)),5)," '",""),Breachs!P:Q,2,FALSE),VLOOKUP(L141,Breachs!B:D,2,FALSE)))</f>
        <v/>
      </c>
      <c r="X141" s="107" t="str">
        <f>IF(G141&lt;5,"",IF(ISNUMBER(FIND("'",M141)),VLOOKUP(SUBSTITUTE(RIGHT(LEFT(M141,SEARCH("'",M141)),5)," '",""),Breachs!P:Q,2,FALSE),VLOOKUP(M141,Breachs!B:D,2,FALSE)))</f>
        <v/>
      </c>
      <c r="Y141" s="34" t="str">
        <f>IFERROR(VLOOKUP(B141,BGU!A:B,2),"")</f>
        <v>CAROLINE ROCHA DE ABREU</v>
      </c>
      <c r="Z141" s="34" t="str">
        <f>TEXT(IFERROR(VLOOKUP(B141,BGU!A:C,3),""),"0000-000-000-0000")</f>
        <v>0010-214-071-0000</v>
      </c>
      <c r="AA141" s="34" t="str">
        <f t="shared" si="41"/>
        <v>0010</v>
      </c>
      <c r="AB141" s="34" t="str">
        <f>IFERROR(VLOOKUP(B141,BGU!A:F,6),"")</f>
        <v>00013</v>
      </c>
      <c r="AC141" s="34" t="str">
        <f>IFERROR(VLOOKUP(B141,BGU!A:G,7),"")</f>
        <v>ASSISTENTE</v>
      </c>
      <c r="AD141" s="34" t="str">
        <f t="shared" si="42"/>
        <v>214</v>
      </c>
    </row>
    <row r="142" spans="1:30" ht="15" customHeight="1" x14ac:dyDescent="0.25">
      <c r="A142" s="33" t="s">
        <v>333</v>
      </c>
      <c r="B142" s="33" t="s">
        <v>17308</v>
      </c>
      <c r="C142" s="33" t="s">
        <v>27953</v>
      </c>
      <c r="F142" s="33" t="s">
        <v>27962</v>
      </c>
      <c r="G142" s="31">
        <f t="shared" si="36"/>
        <v>1</v>
      </c>
      <c r="H142" s="31" t="b">
        <f t="shared" si="43"/>
        <v>0</v>
      </c>
      <c r="I142" s="105" t="str">
        <f t="shared" si="44"/>
        <v>Anti Public Combo List</v>
      </c>
      <c r="J142" s="105" t="str">
        <f t="shared" si="45"/>
        <v/>
      </c>
      <c r="K142" s="106" t="str">
        <f t="shared" si="37"/>
        <v/>
      </c>
      <c r="L142" s="106" t="str">
        <f t="shared" si="38"/>
        <v/>
      </c>
      <c r="M142" s="105" t="str">
        <f t="shared" si="39"/>
        <v/>
      </c>
      <c r="N142" s="107">
        <f>IF(F142="","",IF(ISNUMBER(FIND(")",I142)),"20"&amp;SUBSTITUTE(RIGHT(SUBSTITUTE(LEFT(F142,SEARCH(")",F142)),LEFT(LEFT(F142,SEARCH(")",F142)),SEARCH("(",LEFT(F142,SEARCH(")",F142)))),""),3),")",""),VLOOKUP(I142,Breachs!B:D,3,FALSE)))</f>
        <v>2016</v>
      </c>
      <c r="O142" s="108" t="str">
        <f>IF(G142&lt;2,"",IF(G142&gt;2,IF(ISNUMBER(FIND(")",J142)),"20"&amp;SUBSTITUTE(SUBSTITUTE(LEFT(LEFT(SUBSTITUTE(F142,LEFT(F142,SEARCH(",",F142)),""),SEARCH(",",SUBSTITUTE(F142,LEFT(F142,SEARCH(",",F142)),""))),SEARCH(")",LEFT(SUBSTITUTE(F142,LEFT(F142,SEARCH(",",F142)),""),SEARCH(",",SUBSTITUTE(F142,LEFT(F142,SEARCH(",",F142)),""))))),LEFT(LEFT(LEFT(SUBSTITUTE(F142,LEFT(F142,SEARCH(",",F142)),""),SEARCH(",",SUBSTITUTE(F142,LEFT(F142,SEARCH(",",F142)),""))),SEARCH(")",LEFT(SUBSTITUTE(F142,LEFT(F142,SEARCH(",",F142)),""),SEARCH(",",SUBSTITUTE(F142,LEFT(F142,SEARCH(",",F142)),""))))),SEARCH("'",LEFT(LEFT(SUBSTITUTE(F142,LEFT(F142,SEARCH(",",F142)),""),SEARCH(",",SUBSTITUTE(F142,LEFT(F142,SEARCH(",",F142)),""))),SEARCH(")",LEFT(SUBSTITUTE(F142,LEFT(F142,SEARCH(",",F142)),""),SEARCH(",",SUBSTITUTE(F142,LEFT(F142,SEARCH(",",F142)),""))))))),""),")",""),VLOOKUP(J142,Breachs!B:D,3,FALSE)),IF(ISNUMBER(FIND(")",J142)),"20"&amp;SUBSTITUTE(LEFT(SUBSTITUTE(SUBSTITUTE(F142,LEFT(F142,SEARCH(",",F142)),""),LEFT(SUBSTITUTE(F142,LEFT(F142,SEARCH(",",F142)),""),SEARCH("'",SUBSTITUTE(F142,LEFT(F142,SEARCH(",",F142)),""))),""),SEARCH(")",SUBSTITUTE(SUBSTITUTE(F142,LEFT(F142,SEARCH(",",F142)),""),LEFT(SUBSTITUTE(F142,LEFT(F142,SEARCH(",",F142)),""),SEARCH("'",SUBSTITUTE(F142,LEFT(F142,SEARCH(",",F142)),""))),""))),")",""),VLOOKUP(J142,Breachs!B:D,3,FALSE))))</f>
        <v/>
      </c>
      <c r="P142" s="108" t="str">
        <f>IF(G142&lt;3,"",IF(G142&gt;3,IF(ISNUMBER(FIND(")",K142)),"20"&amp;SUBSTITUTE(SUBSTITUTE(LEFT(LEFT(SUBSTITUTE(SUBSTITUTE(F142,LEFT(F142,SEARCH(",",F142)),""),LEFT(SUBSTITUTE(F142,LEFT(F142,SEARCH(",",F142)),""),SEARCH(",",SUBSTITUTE(F142,LEFT(F142,SEARCH(",",F142)),""))),""),SEARCH(",",SUBSTITUTE(SUBSTITUTE(F142,LEFT(F142,SEARCH(",",F142)),""),LEFT(SUBSTITUTE(F142,LEFT(F142,SEARCH(",",F142)),""),SEARCH(",",SUBSTITUTE(F142,LEFT(F142,SEARCH(",",F142)),""))),""))),SEARCH(")",LEFT(SUBSTITUTE(SUBSTITUTE(F142,LEFT(F142,SEARCH(",",F142)),""),LEFT(SUBSTITUTE(F142,LEFT(F142,SEARCH(",",F142)),""),SEARCH(",",SUBSTITUTE(F142,LEFT(F142,SEARCH(",",F142)),""))),""),SEARCH(",",SUBSTITUTE(SUBSTITUTE(F142,LEFT(F142,SEARCH(",",F142)),""),LEFT(SUBSTITUTE(F142,LEFT(F142,SEARCH(",",F142)),""),SEARCH(",",SUBSTITUTE(F142,LEFT(F142,SEARCH(",",F142)),""))),""))))),LEFT(LEFT(LEFT(SUBSTITUTE(SUBSTITUTE(F142,LEFT(F142,SEARCH(",",F142)),""),LEFT(SUBSTITUTE(F142,LEFT(F142,SEARCH(",",F142)),""),SEARCH(",",SUBSTITUTE(F142,LEFT(F142,SEARCH(",",F142)),""))),""),SEARCH(",",SUBSTITUTE(SUBSTITUTE(F142,LEFT(F142,SEARCH(",",F142)),""),LEFT(SUBSTITUTE(F142,LEFT(F142,SEARCH(",",F142)),""),SEARCH(",",SUBSTITUTE(F142,LEFT(F142,SEARCH(",",F142)),""))),""))),SEARCH(")",LEFT(SUBSTITUTE(SUBSTITUTE(F142,LEFT(F142,SEARCH(",",F142)),""),LEFT(SUBSTITUTE(F142,LEFT(F142,SEARCH(",",F142)),""),SEARCH(",",SUBSTITUTE(F142,LEFT(F142,SEARCH(",",F142)),""))),""),SEARCH(",",SUBSTITUTE(SUBSTITUTE(F142,LEFT(F142,SEARCH(",",F142)),""),LEFT(SUBSTITUTE(F142,LEFT(F142,SEARCH(",",F142)),""),SEARCH(",",SUBSTITUTE(F142,LEFT(F142,SEARCH(",",F142)),""))),""))))),SEARCH("'",LEFT(LEFT(SUBSTITUTE(SUBSTITUTE(F142,LEFT(F142,SEARCH(",",F142)),""),LEFT(SUBSTITUTE(F142,LEFT(F142,SEARCH(",",F142)),""),SEARCH(",",SUBSTITUTE(F142,LEFT(F142,SEARCH(",",F142)),""))),""),SEARCH(",",SUBSTITUTE(SUBSTITUTE(F142,LEFT(F142,SEARCH(",",F142)),""),LEFT(SUBSTITUTE(F142,LEFT(F142,SEARCH(",",F142)),""),SEARCH(",",SUBSTITUTE(F142,LEFT(F142,SEARCH(",",F142)),""))),""))),SEARCH(")",LEFT(SUBSTITUTE(SUBSTITUTE(F142,LEFT(F142,SEARCH(",",F142)),""),LEFT(SUBSTITUTE(F142,LEFT(F142,SEARCH(",",F142)),""),SEARCH(",",SUBSTITUTE(F142,LEFT(F142,SEARCH(",",F142)),""))),""),SEARCH(",",SUBSTITUTE(SUBSTITUTE(F142,LEFT(F142,SEARCH(",",F142)),""),LEFT(SUBSTITUTE(F142,LEFT(F142,SEARCH(",",F142)),""),SEARCH(",",SUBSTITUTE(F142,LEFT(F142,SEARCH(",",F142)),""))),""))))))),""),")",""),VLOOKUP(K142,Breachs!B:D,3,FALSE)),IF(ISNUMBER(FIND(")",K142)),"20"&amp;SUBSTITUTE(SUBSTITUTE(LEFT(SUBSTITUTE(SUBSTITUTE(F142,LEFT(F142,SEARCH(",",F142)),""),LEFT(SUBSTITUTE(F142,LEFT(F142,SEARCH(",",F142)),""),SEARCH(",",SUBSTITUTE(F142,LEFT(F142,SEARCH(",",F142)),""))),""),SEARCH(")",SUBSTITUTE(SUBSTITUTE(F142,LEFT(F142,SEARCH(",",F142)),""),LEFT(SUBSTITUTE(F142,LEFT(F142,SEARCH(",",F142)),""),SEARCH(",",SUBSTITUTE(F142,LEFT(F142,SEARCH(",",F142)),""))),""))),LEFT(LEFT(SUBSTITUTE(SUBSTITUTE(F142,LEFT(F142,SEARCH(",",F142)),""),LEFT(SUBSTITUTE(F142,LEFT(F142,SEARCH(",",F142)),""),SEARCH(",",SUBSTITUTE(F142,LEFT(F142,SEARCH(",",F142)),""))),""),SEARCH(")",SUBSTITUTE(SUBSTITUTE(F142,LEFT(F142,SEARCH(",",F142)),""),LEFT(SUBSTITUTE(F142,LEFT(F142,SEARCH(",",F142)),""),SEARCH(",",SUBSTITUTE(F142,LEFT(F142,SEARCH(",",F142)),""))),""))),SEARCH("'",LEFT(SUBSTITUTE(SUBSTITUTE(F142,LEFT(F142,SEARCH(",",F142)),""),LEFT(SUBSTITUTE(F142,LEFT(F142,SEARCH(",",F142)),""),SEARCH(",",SUBSTITUTE(F142,LEFT(F142,SEARCH(",",F142)),""))),""),SEARCH(")",SUBSTITUTE(SUBSTITUTE(F142,LEFT(F142,SEARCH(",",F142)),""),LEFT(SUBSTITUTE(F142,LEFT(F142,SEARCH(",",F142)),""),SEARCH(",",SUBSTITUTE(F142,LEFT(F142,SEARCH(",",F142)),""))),""))))),""),")",""),VLOOKUP(K142,Breachs!B:D,3,FALSE))))</f>
        <v/>
      </c>
      <c r="Q142" s="108" t="str">
        <f>IF(G142&lt;4,"",IF(G142&gt;4,IF(ISNUMBER(FIND(")",L142)),"20"&amp;SUBSTITUTE(SUBSTITUTE(LEFT(SUBSTITUTE(SUBSTITUTE(SUBSTITUTE(L142,LEFT(L142,SEARCH(",",L142)),""),LEFT(SUBSTITUTE(L142,LEFT(L142,SEARCH(",",L142)),""),SEARCH(",",SUBSTITUTE(L142,LEFT(L142,SEARCH(",",L142)),""))),""),LEFT(SUBSTITUTE(SUBSTITUTE(L142,LEFT(L142,SEARCH(",",L142)),""),LEFT(SUBSTITUTE(L142,LEFT(L142,SEARCH(",",L142)),""),SEARCH(",",SUBSTITUTE(L142,LEFT(L142,SEARCH(",",L142)),""))),""),SEARCH(",",SUBSTITUTE(SUBSTITUTE(L142,LEFT(L142,SEARCH(",",L142)),""),LEFT(SUBSTITUTE(L142,LEFT(L142,SEARCH(",",L142)),""),SEARCH(",",SUBSTITUTE(L142,LEFT(L142,SEARCH(",",L142)),""))),""))),""),SEARCH(")",SUBSTITUTE(SUBSTITUTE(SUBSTITUTE(L142,LEFT(L142,SEARCH(",",L142)),""),LEFT(SUBSTITUTE(L142,LEFT(L142,SEARCH(",",L142)),""),SEARCH(",",SUBSTITUTE(L142,LEFT(L142,SEARCH(",",L142)),""))),""),LEFT(SUBSTITUTE(SUBSTITUTE(L142,LEFT(L142,SEARCH(",",L142)),""),LEFT(SUBSTITUTE(L142,LEFT(L142,SEARCH(",",L142)),""),SEARCH(",",SUBSTITUTE(L142,LEFT(L142,SEARCH(",",L142)),""))),""),SEARCH(",",SUBSTITUTE(SUBSTITUTE(L142,LEFT(L142,SEARCH(",",L142)),""),LEFT(SUBSTITUTE(L142,LEFT(L142,SEARCH(",",L142)),""),SEARCH(",",SUBSTITUTE(L142,LEFT(L142,SEARCH(",",L142)),""))),""))),""))),LEFT(LEFT(SUBSTITUTE(SUBSTITUTE(SUBSTITUTE(L142,LEFT(L142,SEARCH(",",L142)),""),LEFT(SUBSTITUTE(L142,LEFT(L142,SEARCH(",",L142)),""),SEARCH(",",SUBSTITUTE(L142,LEFT(L142,SEARCH(",",L142)),""))),""),LEFT(SUBSTITUTE(SUBSTITUTE(L142,LEFT(L142,SEARCH(",",L142)),""),LEFT(SUBSTITUTE(L142,LEFT(L142,SEARCH(",",L142)),""),SEARCH(",",SUBSTITUTE(L142,LEFT(L142,SEARCH(",",L142)),""))),""),SEARCH(",",SUBSTITUTE(SUBSTITUTE(L142,LEFT(L142,SEARCH(",",L142)),""),LEFT(SUBSTITUTE(L142,LEFT(L142,SEARCH(",",L142)),""),SEARCH(",",SUBSTITUTE(L142,LEFT(L142,SEARCH(",",L142)),""))),""))),""),SEARCH(")",SUBSTITUTE(SUBSTITUTE(SUBSTITUTE(L142,LEFT(L142,SEARCH(",",L142)),""),LEFT(SUBSTITUTE(L142,LEFT(L142,SEARCH(",",L142)),""),SEARCH(",",SUBSTITUTE(L142,LEFT(L142,SEARCH(",",L142)),""))),""),LEFT(SUBSTITUTE(SUBSTITUTE(L142,LEFT(L142,SEARCH(",",L142)),""),LEFT(SUBSTITUTE(L142,LEFT(L142,SEARCH(",",L142)),""),SEARCH(",",SUBSTITUTE(L142,LEFT(L142,SEARCH(",",L142)),""))),""),SEARCH(",",SUBSTITUTE(SUBSTITUTE(L142,LEFT(L142,SEARCH(",",L142)),""),LEFT(SUBSTITUTE(L142,LEFT(L142,SEARCH(",",L142)),""),SEARCH(",",SUBSTITUTE(L142,LEFT(L142,SEARCH(",",L142)),""))),""))),""))),SEARCH("'",LEFT(SUBSTITUTE(SUBSTITUTE(SUBSTITUTE(L142,LEFT(L142,SEARCH(",",L142)),""),LEFT(SUBSTITUTE(L142,LEFT(L142,SEARCH(",",L142)),""),SEARCH(",",SUBSTITUTE(L142,LEFT(L142,SEARCH(",",L142)),""))),""),LEFT(SUBSTITUTE(SUBSTITUTE(L142,LEFT(L142,SEARCH(",",L142)),""),LEFT(SUBSTITUTE(L142,LEFT(L142,SEARCH(",",L142)),""),SEARCH(",",SUBSTITUTE(L142,LEFT(L142,SEARCH(",",L142)),""))),""),SEARCH(",",SUBSTITUTE(SUBSTITUTE(L142,LEFT(L142,SEARCH(",",L142)),""),LEFT(SUBSTITUTE(L142,LEFT(L142,SEARCH(",",L142)),""),SEARCH(",",SUBSTITUTE(L142,LEFT(L142,SEARCH(",",L142)),""))),""))),""),SEARCH(")",SUBSTITUTE(SUBSTITUTE(SUBSTITUTE(L142,LEFT(L142,SEARCH(",",L142)),""),LEFT(SUBSTITUTE(L142,LEFT(L142,SEARCH(",",L142)),""),SEARCH(",",SUBSTITUTE(L142,LEFT(L142,SEARCH(",",L142)),""))),""),LEFT(SUBSTITUTE(SUBSTITUTE(L142,LEFT(L142,SEARCH(",",L142)),""),LEFT(SUBSTITUTE(L142,LEFT(L142,SEARCH(",",L142)),""),SEARCH(",",SUBSTITUTE(L142,LEFT(L142,SEARCH(",",L142)),""))),""),SEARCH(",",SUBSTITUTE(SUBSTITUTE(L142,LEFT(L142,SEARCH(",",L142)),""),LEFT(SUBSTITUTE(L142,LEFT(L142,SEARCH(",",L142)),""),SEARCH(",",SUBSTITUTE(L142,LEFT(L142,SEARCH(",",L142)),""))),""))),""))))),""),")",""),VLOOKUP(L142,Breachs!B:D,3,FALSE)),IF(ISNUMBER(FIND(")",L142)),"20"&amp;SUBSTITUTE(SUBSTITUTE(LEFT(SUBSTITUTE(SUBSTITUTE(SUBSTITUTE(L142,LEFT(L142,SEARCH(",",L142)),""),LEFT(SUBSTITUTE(L142,LEFT(L142,SEARCH(",",L142)),""),SEARCH(",",SUBSTITUTE(L142,LEFT(L142,SEARCH(",",L142)),""))),""),LEFT(SUBSTITUTE(SUBSTITUTE(L142,LEFT(L142,SEARCH(",",L142)),""),LEFT(SUBSTITUTE(L142,LEFT(L142,SEARCH(",",L142)),""),SEARCH(",",SUBSTITUTE(L142,LEFT(L142,SEARCH(",",L142)),""))),""),SEARCH(",",SUBSTITUTE(SUBSTITUTE(L142,LEFT(L142,SEARCH(",",L142)),""),LEFT(SUBSTITUTE(L142,LEFT(L142,SEARCH(",",L142)),""),SEARCH(",",SUBSTITUTE(L142,LEFT(L142,SEARCH(",",L142)),""))),""))),""),SEARCH(")",SUBSTITUTE(SUBSTITUTE(SUBSTITUTE(L142,LEFT(L142,SEARCH(",",L142)),""),LEFT(SUBSTITUTE(L142,LEFT(L142,SEARCH(",",L142)),""),SEARCH(",",SUBSTITUTE(L142,LEFT(L142,SEARCH(",",L142)),""))),""),LEFT(SUBSTITUTE(SUBSTITUTE(L142,LEFT(L142,SEARCH(",",L142)),""),LEFT(SUBSTITUTE(L142,LEFT(L142,SEARCH(",",L142)),""),SEARCH(",",SUBSTITUTE(L142,LEFT(L142,SEARCH(",",L142)),""))),""),SEARCH(",",SUBSTITUTE(SUBSTITUTE(L142,LEFT(L142,SEARCH(",",L142)),""),LEFT(SUBSTITUTE(L142,LEFT(L142,SEARCH(",",L142)),""),SEARCH(",",SUBSTITUTE(L142,LEFT(L142,SEARCH(",",L142)),""))),""))),""))),LEFT(LEFT(SUBSTITUTE(SUBSTITUTE(SUBSTITUTE(L142,LEFT(L142,SEARCH(",",L142)),""),LEFT(SUBSTITUTE(L142,LEFT(L142,SEARCH(",",L142)),""),SEARCH(",",SUBSTITUTE(L142,LEFT(L142,SEARCH(",",L142)),""))),""),LEFT(SUBSTITUTE(SUBSTITUTE(L142,LEFT(L142,SEARCH(",",L142)),""),LEFT(SUBSTITUTE(L142,LEFT(L142,SEARCH(",",L142)),""),SEARCH(",",SUBSTITUTE(L142,LEFT(L142,SEARCH(",",L142)),""))),""),SEARCH(",",SUBSTITUTE(SUBSTITUTE(L142,LEFT(L142,SEARCH(",",L142)),""),LEFT(SUBSTITUTE(L142,LEFT(L142,SEARCH(",",L142)),""),SEARCH(",",SUBSTITUTE(L142,LEFT(L142,SEARCH(",",L142)),""))),""))),""),SEARCH(")",SUBSTITUTE(SUBSTITUTE(SUBSTITUTE(L142,LEFT(L142,SEARCH(",",L142)),""),LEFT(SUBSTITUTE(L142,LEFT(L142,SEARCH(",",L142)),""),SEARCH(",",SUBSTITUTE(L142,LEFT(L142,SEARCH(",",L142)),""))),""),LEFT(SUBSTITUTE(SUBSTITUTE(L142,LEFT(L142,SEARCH(",",L142)),""),LEFT(SUBSTITUTE(L142,LEFT(L142,SEARCH(",",L142)),""),SEARCH(",",SUBSTITUTE(L142,LEFT(L142,SEARCH(",",L142)),""))),""),SEARCH(",",SUBSTITUTE(SUBSTITUTE(L142,LEFT(L142,SEARCH(",",L142)),""),LEFT(SUBSTITUTE(L142,LEFT(L142,SEARCH(",",L142)),""),SEARCH(",",SUBSTITUTE(L142,LEFT(L142,SEARCH(",",L142)),""))),""))),""))),SEARCH("'",LEFT(SUBSTITUTE(SUBSTITUTE(SUBSTITUTE(L142,LEFT(L142,SEARCH(",",L142)),""),LEFT(SUBSTITUTE(L142,LEFT(L142,SEARCH(",",L142)),""),SEARCH(",",SUBSTITUTE(L142,LEFT(L142,SEARCH(",",L142)),""))),""),LEFT(SUBSTITUTE(SUBSTITUTE(L142,LEFT(L142,SEARCH(",",L142)),""),LEFT(SUBSTITUTE(L142,LEFT(L142,SEARCH(",",L142)),""),SEARCH(",",SUBSTITUTE(L142,LEFT(L142,SEARCH(",",L142)),""))),""),SEARCH(",",SUBSTITUTE(SUBSTITUTE(L142,LEFT(L142,SEARCH(",",L142)),""),LEFT(SUBSTITUTE(L142,LEFT(L142,SEARCH(",",L142)),""),SEARCH(",",SUBSTITUTE(L142,LEFT(L142,SEARCH(",",L142)),""))),""))),""),SEARCH(")",SUBSTITUTE(SUBSTITUTE(SUBSTITUTE(L142,LEFT(L142,SEARCH(",",L142)),""),LEFT(SUBSTITUTE(L142,LEFT(L142,SEARCH(",",L142)),""),SEARCH(",",SUBSTITUTE(L142,LEFT(L142,SEARCH(",",L142)),""))),""),LEFT(SUBSTITUTE(SUBSTITUTE(L142,LEFT(L142,SEARCH(",",L142)),""),LEFT(SUBSTITUTE(L142,LEFT(L142,SEARCH(",",L142)),""),SEARCH(",",SUBSTITUTE(L142,LEFT(L142,SEARCH(",",L142)),""))),""),SEARCH(",",SUBSTITUTE(SUBSTITUTE(L142,LEFT(L142,SEARCH(",",L142)),""),LEFT(SUBSTITUTE(L142,LEFT(L142,SEARCH(",",L142)),""),SEARCH(",",SUBSTITUTE(L142,LEFT(L142,SEARCH(",",L142)),""))),""))),""))))),""),")",""),VLOOKUP(L142,Breachs!B:D,3,FALSE))))</f>
        <v/>
      </c>
      <c r="R142" s="108" t="str">
        <f>IF(G142=5,IF(ISNUMBER(FIND(")",M142)),"20"&amp;SUBSTITUTE(SUBSTITUTE(LEFT(SUBSTITUTE(SUBSTITUTE(SUBSTITUTE(S142,LEFT(S142,SEARCH(",",S142)),""),LEFT(SUBSTITUTE(S142,LEFT(S142,SEARCH(",",S142)),""),SEARCH(",",SUBSTITUTE(S142,LEFT(S142,SEARCH(",",S142)),""))),""),LEFT(SUBSTITUTE(SUBSTITUTE(S142,LEFT(S142,SEARCH(",",S142)),""),LEFT(SUBSTITUTE(S142,LEFT(S142,SEARCH(",",S142)),""),SEARCH(",",SUBSTITUTE(S142,LEFT(S142,SEARCH(",",S142)),""))),""),SEARCH(",",SUBSTITUTE(SUBSTITUTE(S142,LEFT(S142,SEARCH(",",S142)),""),LEFT(SUBSTITUTE(S142,LEFT(S142,SEARCH(",",S142)),""),SEARCH(",",SUBSTITUTE(S142,LEFT(S142,SEARCH(",",S142)),""))),""))),""),SEARCH(")",SUBSTITUTE(SUBSTITUTE(SUBSTITUTE(S142,LEFT(S142,SEARCH(",",S142)),""),LEFT(SUBSTITUTE(S142,LEFT(S142,SEARCH(",",S142)),""),SEARCH(",",SUBSTITUTE(S142,LEFT(S142,SEARCH(",",S142)),""))),""),LEFT(SUBSTITUTE(SUBSTITUTE(S142,LEFT(S142,SEARCH(",",S142)),""),LEFT(SUBSTITUTE(S142,LEFT(S142,SEARCH(",",S142)),""),SEARCH(",",SUBSTITUTE(S142,LEFT(S142,SEARCH(",",S142)),""))),""),SEARCH(",",SUBSTITUTE(SUBSTITUTE(S142,LEFT(S142,SEARCH(",",S142)),""),LEFT(SUBSTITUTE(S142,LEFT(S142,SEARCH(",",S142)),""),SEARCH(",",SUBSTITUTE(S142,LEFT(S142,SEARCH(",",S142)),""))),""))),""))),LEFT(LEFT(SUBSTITUTE(SUBSTITUTE(SUBSTITUTE(S142,LEFT(S142,SEARCH(",",S142)),""),LEFT(SUBSTITUTE(S142,LEFT(S142,SEARCH(",",S142)),""),SEARCH(",",SUBSTITUTE(S142,LEFT(S142,SEARCH(",",S142)),""))),""),LEFT(SUBSTITUTE(SUBSTITUTE(S142,LEFT(S142,SEARCH(",",S142)),""),LEFT(SUBSTITUTE(S142,LEFT(S142,SEARCH(",",S142)),""),SEARCH(",",SUBSTITUTE(S142,LEFT(S142,SEARCH(",",S142)),""))),""),SEARCH(",",SUBSTITUTE(SUBSTITUTE(S142,LEFT(S142,SEARCH(",",S142)),""),LEFT(SUBSTITUTE(S142,LEFT(S142,SEARCH(",",S142)),""),SEARCH(",",SUBSTITUTE(S142,LEFT(S142,SEARCH(",",S142)),""))),""))),""),SEARCH(")",SUBSTITUTE(SUBSTITUTE(SUBSTITUTE(S142,LEFT(S142,SEARCH(",",S142)),""),LEFT(SUBSTITUTE(S142,LEFT(S142,SEARCH(",",S142)),""),SEARCH(",",SUBSTITUTE(S142,LEFT(S142,SEARCH(",",S142)),""))),""),LEFT(SUBSTITUTE(SUBSTITUTE(S142,LEFT(S142,SEARCH(",",S142)),""),LEFT(SUBSTITUTE(S142,LEFT(S142,SEARCH(",",S142)),""),SEARCH(",",SUBSTITUTE(S142,LEFT(S142,SEARCH(",",S142)),""))),""),SEARCH(",",SUBSTITUTE(SUBSTITUTE(S142,LEFT(S142,SEARCH(",",S142)),""),LEFT(SUBSTITUTE(S142,LEFT(S142,SEARCH(",",S142)),""),SEARCH(",",SUBSTITUTE(S142,LEFT(S142,SEARCH(",",S142)),""))),""))),""))),SEARCH("'",LEFT(SUBSTITUTE(SUBSTITUTE(SUBSTITUTE(S142,LEFT(S142,SEARCH(",",S142)),""),LEFT(SUBSTITUTE(S142,LEFT(S142,SEARCH(",",S142)),""),SEARCH(",",SUBSTITUTE(S142,LEFT(S142,SEARCH(",",S142)),""))),""),LEFT(SUBSTITUTE(SUBSTITUTE(S142,LEFT(S142,SEARCH(",",S142)),""),LEFT(SUBSTITUTE(S142,LEFT(S142,SEARCH(",",S142)),""),SEARCH(",",SUBSTITUTE(S142,LEFT(S142,SEARCH(",",S142)),""))),""),SEARCH(",",SUBSTITUTE(SUBSTITUTE(S142,LEFT(S142,SEARCH(",",S142)),""),LEFT(SUBSTITUTE(S142,LEFT(S142,SEARCH(",",S142)),""),SEARCH(",",SUBSTITUTE(S142,LEFT(S142,SEARCH(",",S142)),""))),""))),""),SEARCH(")",SUBSTITUTE(SUBSTITUTE(SUBSTITUTE(S142,LEFT(S142,SEARCH(",",S142)),""),LEFT(SUBSTITUTE(S142,LEFT(S142,SEARCH(",",S142)),""),SEARCH(",",SUBSTITUTE(S142,LEFT(S142,SEARCH(",",S142)),""))),""),LEFT(SUBSTITUTE(SUBSTITUTE(S142,LEFT(S142,SEARCH(",",S142)),""),LEFT(SUBSTITUTE(S142,LEFT(S142,SEARCH(",",S142)),""),SEARCH(",",SUBSTITUTE(S142,LEFT(S142,SEARCH(",",S142)),""))),""),SEARCH(",",SUBSTITUTE(SUBSTITUTE(S142,LEFT(S142,SEARCH(",",S142)),""),LEFT(SUBSTITUTE(S142,LEFT(S142,SEARCH(",",S142)),""),SEARCH(",",SUBSTITUTE(S142,LEFT(S142,SEARCH(",",S142)),""))),""))),""))))),""),")",""),VLOOKUP(M142,Breachs!B:D,3,FALSE)),"")</f>
        <v/>
      </c>
      <c r="S142" s="108" t="e">
        <f t="shared" si="40"/>
        <v>#VALUE!</v>
      </c>
      <c r="T142" s="108" t="str">
        <f>IF(F142="","",IF(ISNUMBER(FIND("'",I142)),VLOOKUP(SUBSTITUTE(RIGHT(LEFT(I142,SEARCH("'",I142)),5)," '",""),Breachs!P:Q,2,FALSE),VLOOKUP(I142,Breachs!B:D,2,FALSE)))</f>
        <v>Dezembro</v>
      </c>
      <c r="U142" s="108" t="str">
        <f>IF(G142&lt;2,"",IF(ISNUMBER(FIND("'",J142)),VLOOKUP(SUBSTITUTE(RIGHT(LEFT(J142,SEARCH("'",J142)),5)," '",""),Breachs!P:Q,2,FALSE),VLOOKUP(J142,Breachs!B:D,2,FALSE)))</f>
        <v/>
      </c>
      <c r="V142" s="107" t="str">
        <f>IF(G142&lt;3,"",IF(ISNUMBER(FIND("'",K142)),VLOOKUP(SUBSTITUTE(RIGHT(LEFT(K142,SEARCH("'",K142)),5)," '",""),Breachs!P:Q,2,FALSE),VLOOKUP(K142,Breachs!B:D,2,FALSE)))</f>
        <v/>
      </c>
      <c r="W142" s="107" t="str">
        <f>IF(G142&lt;4,"",IF(ISNUMBER(FIND("'",L142)),VLOOKUP(SUBSTITUTE(RIGHT(LEFT(L142,SEARCH("'",L142)),5)," '",""),Breachs!P:Q,2,FALSE),VLOOKUP(L142,Breachs!B:D,2,FALSE)))</f>
        <v/>
      </c>
      <c r="X142" s="107" t="str">
        <f>IF(G142&lt;5,"",IF(ISNUMBER(FIND("'",M142)),VLOOKUP(SUBSTITUTE(RIGHT(LEFT(M142,SEARCH("'",M142)),5)," '",""),Breachs!P:Q,2,FALSE),VLOOKUP(M142,Breachs!B:D,2,FALSE)))</f>
        <v/>
      </c>
      <c r="Y142" s="34" t="str">
        <f>IFERROR(VLOOKUP(B142,BGU!A:B,2),"")</f>
        <v>FABIO BEAL PACHECO</v>
      </c>
      <c r="Z142" s="34" t="str">
        <f>TEXT(IFERROR(VLOOKUP(B142,BGU!A:C,3),""),"0000-000-000-0000")</f>
        <v>0010-044-161-1100</v>
      </c>
      <c r="AA142" s="34" t="str">
        <f t="shared" si="41"/>
        <v>0010</v>
      </c>
      <c r="AB142" s="34" t="str">
        <f>IFERROR(VLOOKUP(B142,BGU!A:F,6),"")</f>
        <v>00188</v>
      </c>
      <c r="AC142" s="34" t="str">
        <f>IFERROR(VLOOKUP(B142,BGU!A:G,7),"")</f>
        <v>ASSESSOR JURIDICO</v>
      </c>
      <c r="AD142" s="34" t="str">
        <f t="shared" si="42"/>
        <v>044</v>
      </c>
    </row>
    <row r="143" spans="1:30" ht="15" customHeight="1" x14ac:dyDescent="0.25">
      <c r="A143" s="33" t="s">
        <v>333</v>
      </c>
      <c r="B143" s="34" t="s">
        <v>292</v>
      </c>
      <c r="C143" s="33" t="s">
        <v>127</v>
      </c>
      <c r="D143" s="34" t="s">
        <v>237</v>
      </c>
      <c r="E143" s="34"/>
      <c r="F143" s="32" t="s">
        <v>27975</v>
      </c>
      <c r="G143" s="31">
        <f t="shared" si="36"/>
        <v>2</v>
      </c>
      <c r="H143" s="31" t="b">
        <f t="shared" si="43"/>
        <v>0</v>
      </c>
      <c r="I143" s="105" t="str">
        <f t="shared" si="44"/>
        <v>LinkedIn</v>
      </c>
      <c r="J143" s="105" t="str">
        <f t="shared" si="45"/>
        <v>Anti Public Combo List</v>
      </c>
      <c r="K143" s="106" t="str">
        <f t="shared" si="37"/>
        <v/>
      </c>
      <c r="L143" s="106" t="str">
        <f t="shared" si="38"/>
        <v/>
      </c>
      <c r="M143" s="105" t="str">
        <f t="shared" si="39"/>
        <v/>
      </c>
      <c r="N143" s="107">
        <f>IF(F143="","",IF(ISNUMBER(FIND(")",I143)),"20"&amp;SUBSTITUTE(RIGHT(SUBSTITUTE(LEFT(F143,SEARCH(")",F143)),LEFT(LEFT(F143,SEARCH(")",F143)),SEARCH("(",LEFT(F143,SEARCH(")",F143)))),""),3),")",""),VLOOKUP(I143,Breachs!B:D,3,FALSE)))</f>
        <v>2016</v>
      </c>
      <c r="O143" s="108">
        <f>IF(G143&lt;2,"",IF(G143&gt;2,IF(ISNUMBER(FIND(")",J143)),"20"&amp;SUBSTITUTE(SUBSTITUTE(LEFT(LEFT(SUBSTITUTE(F143,LEFT(F143,SEARCH(",",F143)),""),SEARCH(",",SUBSTITUTE(F143,LEFT(F143,SEARCH(",",F143)),""))),SEARCH(")",LEFT(SUBSTITUTE(F143,LEFT(F143,SEARCH(",",F143)),""),SEARCH(",",SUBSTITUTE(F143,LEFT(F143,SEARCH(",",F143)),""))))),LEFT(LEFT(LEFT(SUBSTITUTE(F143,LEFT(F143,SEARCH(",",F143)),""),SEARCH(",",SUBSTITUTE(F143,LEFT(F143,SEARCH(",",F143)),""))),SEARCH(")",LEFT(SUBSTITUTE(F143,LEFT(F143,SEARCH(",",F143)),""),SEARCH(",",SUBSTITUTE(F143,LEFT(F143,SEARCH(",",F143)),""))))),SEARCH("'",LEFT(LEFT(SUBSTITUTE(F143,LEFT(F143,SEARCH(",",F143)),""),SEARCH(",",SUBSTITUTE(F143,LEFT(F143,SEARCH(",",F143)),""))),SEARCH(")",LEFT(SUBSTITUTE(F143,LEFT(F143,SEARCH(",",F143)),""),SEARCH(",",SUBSTITUTE(F143,LEFT(F143,SEARCH(",",F143)),""))))))),""),")",""),VLOOKUP(J143,Breachs!B:D,3,FALSE)),IF(ISNUMBER(FIND(")",J143)),"20"&amp;SUBSTITUTE(LEFT(SUBSTITUTE(SUBSTITUTE(F143,LEFT(F143,SEARCH(",",F143)),""),LEFT(SUBSTITUTE(F143,LEFT(F143,SEARCH(",",F143)),""),SEARCH("'",SUBSTITUTE(F143,LEFT(F143,SEARCH(",",F143)),""))),""),SEARCH(")",SUBSTITUTE(SUBSTITUTE(F143,LEFT(F143,SEARCH(",",F143)),""),LEFT(SUBSTITUTE(F143,LEFT(F143,SEARCH(",",F143)),""),SEARCH("'",SUBSTITUTE(F143,LEFT(F143,SEARCH(",",F143)),""))),""))),")",""),VLOOKUP(J143,Breachs!B:D,3,FALSE))))</f>
        <v>2016</v>
      </c>
      <c r="P143" s="108" t="str">
        <f>IF(G143&lt;3,"",IF(G143&gt;3,IF(ISNUMBER(FIND(")",K143)),"20"&amp;SUBSTITUTE(SUBSTITUTE(LEFT(LEFT(SUBSTITUTE(SUBSTITUTE(F143,LEFT(F143,SEARCH(",",F143)),""),LEFT(SUBSTITUTE(F143,LEFT(F143,SEARCH(",",F143)),""),SEARCH(",",SUBSTITUTE(F143,LEFT(F143,SEARCH(",",F143)),""))),""),SEARCH(",",SUBSTITUTE(SUBSTITUTE(F143,LEFT(F143,SEARCH(",",F143)),""),LEFT(SUBSTITUTE(F143,LEFT(F143,SEARCH(",",F143)),""),SEARCH(",",SUBSTITUTE(F143,LEFT(F143,SEARCH(",",F143)),""))),""))),SEARCH(")",LEFT(SUBSTITUTE(SUBSTITUTE(F143,LEFT(F143,SEARCH(",",F143)),""),LEFT(SUBSTITUTE(F143,LEFT(F143,SEARCH(",",F143)),""),SEARCH(",",SUBSTITUTE(F143,LEFT(F143,SEARCH(",",F143)),""))),""),SEARCH(",",SUBSTITUTE(SUBSTITUTE(F143,LEFT(F143,SEARCH(",",F143)),""),LEFT(SUBSTITUTE(F143,LEFT(F143,SEARCH(",",F143)),""),SEARCH(",",SUBSTITUTE(F143,LEFT(F143,SEARCH(",",F143)),""))),""))))),LEFT(LEFT(LEFT(SUBSTITUTE(SUBSTITUTE(F143,LEFT(F143,SEARCH(",",F143)),""),LEFT(SUBSTITUTE(F143,LEFT(F143,SEARCH(",",F143)),""),SEARCH(",",SUBSTITUTE(F143,LEFT(F143,SEARCH(",",F143)),""))),""),SEARCH(",",SUBSTITUTE(SUBSTITUTE(F143,LEFT(F143,SEARCH(",",F143)),""),LEFT(SUBSTITUTE(F143,LEFT(F143,SEARCH(",",F143)),""),SEARCH(",",SUBSTITUTE(F143,LEFT(F143,SEARCH(",",F143)),""))),""))),SEARCH(")",LEFT(SUBSTITUTE(SUBSTITUTE(F143,LEFT(F143,SEARCH(",",F143)),""),LEFT(SUBSTITUTE(F143,LEFT(F143,SEARCH(",",F143)),""),SEARCH(",",SUBSTITUTE(F143,LEFT(F143,SEARCH(",",F143)),""))),""),SEARCH(",",SUBSTITUTE(SUBSTITUTE(F143,LEFT(F143,SEARCH(",",F143)),""),LEFT(SUBSTITUTE(F143,LEFT(F143,SEARCH(",",F143)),""),SEARCH(",",SUBSTITUTE(F143,LEFT(F143,SEARCH(",",F143)),""))),""))))),SEARCH("'",LEFT(LEFT(SUBSTITUTE(SUBSTITUTE(F143,LEFT(F143,SEARCH(",",F143)),""),LEFT(SUBSTITUTE(F143,LEFT(F143,SEARCH(",",F143)),""),SEARCH(",",SUBSTITUTE(F143,LEFT(F143,SEARCH(",",F143)),""))),""),SEARCH(",",SUBSTITUTE(SUBSTITUTE(F143,LEFT(F143,SEARCH(",",F143)),""),LEFT(SUBSTITUTE(F143,LEFT(F143,SEARCH(",",F143)),""),SEARCH(",",SUBSTITUTE(F143,LEFT(F143,SEARCH(",",F143)),""))),""))),SEARCH(")",LEFT(SUBSTITUTE(SUBSTITUTE(F143,LEFT(F143,SEARCH(",",F143)),""),LEFT(SUBSTITUTE(F143,LEFT(F143,SEARCH(",",F143)),""),SEARCH(",",SUBSTITUTE(F143,LEFT(F143,SEARCH(",",F143)),""))),""),SEARCH(",",SUBSTITUTE(SUBSTITUTE(F143,LEFT(F143,SEARCH(",",F143)),""),LEFT(SUBSTITUTE(F143,LEFT(F143,SEARCH(",",F143)),""),SEARCH(",",SUBSTITUTE(F143,LEFT(F143,SEARCH(",",F143)),""))),""))))))),""),")",""),VLOOKUP(K143,Breachs!B:D,3,FALSE)),IF(ISNUMBER(FIND(")",K143)),"20"&amp;SUBSTITUTE(SUBSTITUTE(LEFT(SUBSTITUTE(SUBSTITUTE(F143,LEFT(F143,SEARCH(",",F143)),""),LEFT(SUBSTITUTE(F143,LEFT(F143,SEARCH(",",F143)),""),SEARCH(",",SUBSTITUTE(F143,LEFT(F143,SEARCH(",",F143)),""))),""),SEARCH(")",SUBSTITUTE(SUBSTITUTE(F143,LEFT(F143,SEARCH(",",F143)),""),LEFT(SUBSTITUTE(F143,LEFT(F143,SEARCH(",",F143)),""),SEARCH(",",SUBSTITUTE(F143,LEFT(F143,SEARCH(",",F143)),""))),""))),LEFT(LEFT(SUBSTITUTE(SUBSTITUTE(F143,LEFT(F143,SEARCH(",",F143)),""),LEFT(SUBSTITUTE(F143,LEFT(F143,SEARCH(",",F143)),""),SEARCH(",",SUBSTITUTE(F143,LEFT(F143,SEARCH(",",F143)),""))),""),SEARCH(")",SUBSTITUTE(SUBSTITUTE(F143,LEFT(F143,SEARCH(",",F143)),""),LEFT(SUBSTITUTE(F143,LEFT(F143,SEARCH(",",F143)),""),SEARCH(",",SUBSTITUTE(F143,LEFT(F143,SEARCH(",",F143)),""))),""))),SEARCH("'",LEFT(SUBSTITUTE(SUBSTITUTE(F143,LEFT(F143,SEARCH(",",F143)),""),LEFT(SUBSTITUTE(F143,LEFT(F143,SEARCH(",",F143)),""),SEARCH(",",SUBSTITUTE(F143,LEFT(F143,SEARCH(",",F143)),""))),""),SEARCH(")",SUBSTITUTE(SUBSTITUTE(F143,LEFT(F143,SEARCH(",",F143)),""),LEFT(SUBSTITUTE(F143,LEFT(F143,SEARCH(",",F143)),""),SEARCH(",",SUBSTITUTE(F143,LEFT(F143,SEARCH(",",F143)),""))),""))))),""),")",""),VLOOKUP(K143,Breachs!B:D,3,FALSE))))</f>
        <v/>
      </c>
      <c r="Q143" s="108" t="str">
        <f>IF(G143&lt;4,"",IF(G143&gt;4,IF(ISNUMBER(FIND(")",L143)),"20"&amp;SUBSTITUTE(SUBSTITUTE(LEFT(SUBSTITUTE(SUBSTITUTE(SUBSTITUTE(L143,LEFT(L143,SEARCH(",",L143)),""),LEFT(SUBSTITUTE(L143,LEFT(L143,SEARCH(",",L143)),""),SEARCH(",",SUBSTITUTE(L143,LEFT(L143,SEARCH(",",L143)),""))),""),LEFT(SUBSTITUTE(SUBSTITUTE(L143,LEFT(L143,SEARCH(",",L143)),""),LEFT(SUBSTITUTE(L143,LEFT(L143,SEARCH(",",L143)),""),SEARCH(",",SUBSTITUTE(L143,LEFT(L143,SEARCH(",",L143)),""))),""),SEARCH(",",SUBSTITUTE(SUBSTITUTE(L143,LEFT(L143,SEARCH(",",L143)),""),LEFT(SUBSTITUTE(L143,LEFT(L143,SEARCH(",",L143)),""),SEARCH(",",SUBSTITUTE(L143,LEFT(L143,SEARCH(",",L143)),""))),""))),""),SEARCH(")",SUBSTITUTE(SUBSTITUTE(SUBSTITUTE(L143,LEFT(L143,SEARCH(",",L143)),""),LEFT(SUBSTITUTE(L143,LEFT(L143,SEARCH(",",L143)),""),SEARCH(",",SUBSTITUTE(L143,LEFT(L143,SEARCH(",",L143)),""))),""),LEFT(SUBSTITUTE(SUBSTITUTE(L143,LEFT(L143,SEARCH(",",L143)),""),LEFT(SUBSTITUTE(L143,LEFT(L143,SEARCH(",",L143)),""),SEARCH(",",SUBSTITUTE(L143,LEFT(L143,SEARCH(",",L143)),""))),""),SEARCH(",",SUBSTITUTE(SUBSTITUTE(L143,LEFT(L143,SEARCH(",",L143)),""),LEFT(SUBSTITUTE(L143,LEFT(L143,SEARCH(",",L143)),""),SEARCH(",",SUBSTITUTE(L143,LEFT(L143,SEARCH(",",L143)),""))),""))),""))),LEFT(LEFT(SUBSTITUTE(SUBSTITUTE(SUBSTITUTE(L143,LEFT(L143,SEARCH(",",L143)),""),LEFT(SUBSTITUTE(L143,LEFT(L143,SEARCH(",",L143)),""),SEARCH(",",SUBSTITUTE(L143,LEFT(L143,SEARCH(",",L143)),""))),""),LEFT(SUBSTITUTE(SUBSTITUTE(L143,LEFT(L143,SEARCH(",",L143)),""),LEFT(SUBSTITUTE(L143,LEFT(L143,SEARCH(",",L143)),""),SEARCH(",",SUBSTITUTE(L143,LEFT(L143,SEARCH(",",L143)),""))),""),SEARCH(",",SUBSTITUTE(SUBSTITUTE(L143,LEFT(L143,SEARCH(",",L143)),""),LEFT(SUBSTITUTE(L143,LEFT(L143,SEARCH(",",L143)),""),SEARCH(",",SUBSTITUTE(L143,LEFT(L143,SEARCH(",",L143)),""))),""))),""),SEARCH(")",SUBSTITUTE(SUBSTITUTE(SUBSTITUTE(L143,LEFT(L143,SEARCH(",",L143)),""),LEFT(SUBSTITUTE(L143,LEFT(L143,SEARCH(",",L143)),""),SEARCH(",",SUBSTITUTE(L143,LEFT(L143,SEARCH(",",L143)),""))),""),LEFT(SUBSTITUTE(SUBSTITUTE(L143,LEFT(L143,SEARCH(",",L143)),""),LEFT(SUBSTITUTE(L143,LEFT(L143,SEARCH(",",L143)),""),SEARCH(",",SUBSTITUTE(L143,LEFT(L143,SEARCH(",",L143)),""))),""),SEARCH(",",SUBSTITUTE(SUBSTITUTE(L143,LEFT(L143,SEARCH(",",L143)),""),LEFT(SUBSTITUTE(L143,LEFT(L143,SEARCH(",",L143)),""),SEARCH(",",SUBSTITUTE(L143,LEFT(L143,SEARCH(",",L143)),""))),""))),""))),SEARCH("'",LEFT(SUBSTITUTE(SUBSTITUTE(SUBSTITUTE(L143,LEFT(L143,SEARCH(",",L143)),""),LEFT(SUBSTITUTE(L143,LEFT(L143,SEARCH(",",L143)),""),SEARCH(",",SUBSTITUTE(L143,LEFT(L143,SEARCH(",",L143)),""))),""),LEFT(SUBSTITUTE(SUBSTITUTE(L143,LEFT(L143,SEARCH(",",L143)),""),LEFT(SUBSTITUTE(L143,LEFT(L143,SEARCH(",",L143)),""),SEARCH(",",SUBSTITUTE(L143,LEFT(L143,SEARCH(",",L143)),""))),""),SEARCH(",",SUBSTITUTE(SUBSTITUTE(L143,LEFT(L143,SEARCH(",",L143)),""),LEFT(SUBSTITUTE(L143,LEFT(L143,SEARCH(",",L143)),""),SEARCH(",",SUBSTITUTE(L143,LEFT(L143,SEARCH(",",L143)),""))),""))),""),SEARCH(")",SUBSTITUTE(SUBSTITUTE(SUBSTITUTE(L143,LEFT(L143,SEARCH(",",L143)),""),LEFT(SUBSTITUTE(L143,LEFT(L143,SEARCH(",",L143)),""),SEARCH(",",SUBSTITUTE(L143,LEFT(L143,SEARCH(",",L143)),""))),""),LEFT(SUBSTITUTE(SUBSTITUTE(L143,LEFT(L143,SEARCH(",",L143)),""),LEFT(SUBSTITUTE(L143,LEFT(L143,SEARCH(",",L143)),""),SEARCH(",",SUBSTITUTE(L143,LEFT(L143,SEARCH(",",L143)),""))),""),SEARCH(",",SUBSTITUTE(SUBSTITUTE(L143,LEFT(L143,SEARCH(",",L143)),""),LEFT(SUBSTITUTE(L143,LEFT(L143,SEARCH(",",L143)),""),SEARCH(",",SUBSTITUTE(L143,LEFT(L143,SEARCH(",",L143)),""))),""))),""))))),""),")",""),VLOOKUP(L143,Breachs!B:D,3,FALSE)),IF(ISNUMBER(FIND(")",L143)),"20"&amp;SUBSTITUTE(SUBSTITUTE(LEFT(SUBSTITUTE(SUBSTITUTE(SUBSTITUTE(L143,LEFT(L143,SEARCH(",",L143)),""),LEFT(SUBSTITUTE(L143,LEFT(L143,SEARCH(",",L143)),""),SEARCH(",",SUBSTITUTE(L143,LEFT(L143,SEARCH(",",L143)),""))),""),LEFT(SUBSTITUTE(SUBSTITUTE(L143,LEFT(L143,SEARCH(",",L143)),""),LEFT(SUBSTITUTE(L143,LEFT(L143,SEARCH(",",L143)),""),SEARCH(",",SUBSTITUTE(L143,LEFT(L143,SEARCH(",",L143)),""))),""),SEARCH(",",SUBSTITUTE(SUBSTITUTE(L143,LEFT(L143,SEARCH(",",L143)),""),LEFT(SUBSTITUTE(L143,LEFT(L143,SEARCH(",",L143)),""),SEARCH(",",SUBSTITUTE(L143,LEFT(L143,SEARCH(",",L143)),""))),""))),""),SEARCH(")",SUBSTITUTE(SUBSTITUTE(SUBSTITUTE(L143,LEFT(L143,SEARCH(",",L143)),""),LEFT(SUBSTITUTE(L143,LEFT(L143,SEARCH(",",L143)),""),SEARCH(",",SUBSTITUTE(L143,LEFT(L143,SEARCH(",",L143)),""))),""),LEFT(SUBSTITUTE(SUBSTITUTE(L143,LEFT(L143,SEARCH(",",L143)),""),LEFT(SUBSTITUTE(L143,LEFT(L143,SEARCH(",",L143)),""),SEARCH(",",SUBSTITUTE(L143,LEFT(L143,SEARCH(",",L143)),""))),""),SEARCH(",",SUBSTITUTE(SUBSTITUTE(L143,LEFT(L143,SEARCH(",",L143)),""),LEFT(SUBSTITUTE(L143,LEFT(L143,SEARCH(",",L143)),""),SEARCH(",",SUBSTITUTE(L143,LEFT(L143,SEARCH(",",L143)),""))),""))),""))),LEFT(LEFT(SUBSTITUTE(SUBSTITUTE(SUBSTITUTE(L143,LEFT(L143,SEARCH(",",L143)),""),LEFT(SUBSTITUTE(L143,LEFT(L143,SEARCH(",",L143)),""),SEARCH(",",SUBSTITUTE(L143,LEFT(L143,SEARCH(",",L143)),""))),""),LEFT(SUBSTITUTE(SUBSTITUTE(L143,LEFT(L143,SEARCH(",",L143)),""),LEFT(SUBSTITUTE(L143,LEFT(L143,SEARCH(",",L143)),""),SEARCH(",",SUBSTITUTE(L143,LEFT(L143,SEARCH(",",L143)),""))),""),SEARCH(",",SUBSTITUTE(SUBSTITUTE(L143,LEFT(L143,SEARCH(",",L143)),""),LEFT(SUBSTITUTE(L143,LEFT(L143,SEARCH(",",L143)),""),SEARCH(",",SUBSTITUTE(L143,LEFT(L143,SEARCH(",",L143)),""))),""))),""),SEARCH(")",SUBSTITUTE(SUBSTITUTE(SUBSTITUTE(L143,LEFT(L143,SEARCH(",",L143)),""),LEFT(SUBSTITUTE(L143,LEFT(L143,SEARCH(",",L143)),""),SEARCH(",",SUBSTITUTE(L143,LEFT(L143,SEARCH(",",L143)),""))),""),LEFT(SUBSTITUTE(SUBSTITUTE(L143,LEFT(L143,SEARCH(",",L143)),""),LEFT(SUBSTITUTE(L143,LEFT(L143,SEARCH(",",L143)),""),SEARCH(",",SUBSTITUTE(L143,LEFT(L143,SEARCH(",",L143)),""))),""),SEARCH(",",SUBSTITUTE(SUBSTITUTE(L143,LEFT(L143,SEARCH(",",L143)),""),LEFT(SUBSTITUTE(L143,LEFT(L143,SEARCH(",",L143)),""),SEARCH(",",SUBSTITUTE(L143,LEFT(L143,SEARCH(",",L143)),""))),""))),""))),SEARCH("'",LEFT(SUBSTITUTE(SUBSTITUTE(SUBSTITUTE(L143,LEFT(L143,SEARCH(",",L143)),""),LEFT(SUBSTITUTE(L143,LEFT(L143,SEARCH(",",L143)),""),SEARCH(",",SUBSTITUTE(L143,LEFT(L143,SEARCH(",",L143)),""))),""),LEFT(SUBSTITUTE(SUBSTITUTE(L143,LEFT(L143,SEARCH(",",L143)),""),LEFT(SUBSTITUTE(L143,LEFT(L143,SEARCH(",",L143)),""),SEARCH(",",SUBSTITUTE(L143,LEFT(L143,SEARCH(",",L143)),""))),""),SEARCH(",",SUBSTITUTE(SUBSTITUTE(L143,LEFT(L143,SEARCH(",",L143)),""),LEFT(SUBSTITUTE(L143,LEFT(L143,SEARCH(",",L143)),""),SEARCH(",",SUBSTITUTE(L143,LEFT(L143,SEARCH(",",L143)),""))),""))),""),SEARCH(")",SUBSTITUTE(SUBSTITUTE(SUBSTITUTE(L143,LEFT(L143,SEARCH(",",L143)),""),LEFT(SUBSTITUTE(L143,LEFT(L143,SEARCH(",",L143)),""),SEARCH(",",SUBSTITUTE(L143,LEFT(L143,SEARCH(",",L143)),""))),""),LEFT(SUBSTITUTE(SUBSTITUTE(L143,LEFT(L143,SEARCH(",",L143)),""),LEFT(SUBSTITUTE(L143,LEFT(L143,SEARCH(",",L143)),""),SEARCH(",",SUBSTITUTE(L143,LEFT(L143,SEARCH(",",L143)),""))),""),SEARCH(",",SUBSTITUTE(SUBSTITUTE(L143,LEFT(L143,SEARCH(",",L143)),""),LEFT(SUBSTITUTE(L143,LEFT(L143,SEARCH(",",L143)),""),SEARCH(",",SUBSTITUTE(L143,LEFT(L143,SEARCH(",",L143)),""))),""))),""))))),""),")",""),VLOOKUP(L143,Breachs!B:D,3,FALSE))))</f>
        <v/>
      </c>
      <c r="R143" s="108" t="str">
        <f>IF(G143=5,IF(ISNUMBER(FIND(")",M143)),"20"&amp;SUBSTITUTE(SUBSTITUTE(LEFT(SUBSTITUTE(SUBSTITUTE(SUBSTITUTE(S143,LEFT(S143,SEARCH(",",S143)),""),LEFT(SUBSTITUTE(S143,LEFT(S143,SEARCH(",",S143)),""),SEARCH(",",SUBSTITUTE(S143,LEFT(S143,SEARCH(",",S143)),""))),""),LEFT(SUBSTITUTE(SUBSTITUTE(S143,LEFT(S143,SEARCH(",",S143)),""),LEFT(SUBSTITUTE(S143,LEFT(S143,SEARCH(",",S143)),""),SEARCH(",",SUBSTITUTE(S143,LEFT(S143,SEARCH(",",S143)),""))),""),SEARCH(",",SUBSTITUTE(SUBSTITUTE(S143,LEFT(S143,SEARCH(",",S143)),""),LEFT(SUBSTITUTE(S143,LEFT(S143,SEARCH(",",S143)),""),SEARCH(",",SUBSTITUTE(S143,LEFT(S143,SEARCH(",",S143)),""))),""))),""),SEARCH(")",SUBSTITUTE(SUBSTITUTE(SUBSTITUTE(S143,LEFT(S143,SEARCH(",",S143)),""),LEFT(SUBSTITUTE(S143,LEFT(S143,SEARCH(",",S143)),""),SEARCH(",",SUBSTITUTE(S143,LEFT(S143,SEARCH(",",S143)),""))),""),LEFT(SUBSTITUTE(SUBSTITUTE(S143,LEFT(S143,SEARCH(",",S143)),""),LEFT(SUBSTITUTE(S143,LEFT(S143,SEARCH(",",S143)),""),SEARCH(",",SUBSTITUTE(S143,LEFT(S143,SEARCH(",",S143)),""))),""),SEARCH(",",SUBSTITUTE(SUBSTITUTE(S143,LEFT(S143,SEARCH(",",S143)),""),LEFT(SUBSTITUTE(S143,LEFT(S143,SEARCH(",",S143)),""),SEARCH(",",SUBSTITUTE(S143,LEFT(S143,SEARCH(",",S143)),""))),""))),""))),LEFT(LEFT(SUBSTITUTE(SUBSTITUTE(SUBSTITUTE(S143,LEFT(S143,SEARCH(",",S143)),""),LEFT(SUBSTITUTE(S143,LEFT(S143,SEARCH(",",S143)),""),SEARCH(",",SUBSTITUTE(S143,LEFT(S143,SEARCH(",",S143)),""))),""),LEFT(SUBSTITUTE(SUBSTITUTE(S143,LEFT(S143,SEARCH(",",S143)),""),LEFT(SUBSTITUTE(S143,LEFT(S143,SEARCH(",",S143)),""),SEARCH(",",SUBSTITUTE(S143,LEFT(S143,SEARCH(",",S143)),""))),""),SEARCH(",",SUBSTITUTE(SUBSTITUTE(S143,LEFT(S143,SEARCH(",",S143)),""),LEFT(SUBSTITUTE(S143,LEFT(S143,SEARCH(",",S143)),""),SEARCH(",",SUBSTITUTE(S143,LEFT(S143,SEARCH(",",S143)),""))),""))),""),SEARCH(")",SUBSTITUTE(SUBSTITUTE(SUBSTITUTE(S143,LEFT(S143,SEARCH(",",S143)),""),LEFT(SUBSTITUTE(S143,LEFT(S143,SEARCH(",",S143)),""),SEARCH(",",SUBSTITUTE(S143,LEFT(S143,SEARCH(",",S143)),""))),""),LEFT(SUBSTITUTE(SUBSTITUTE(S143,LEFT(S143,SEARCH(",",S143)),""),LEFT(SUBSTITUTE(S143,LEFT(S143,SEARCH(",",S143)),""),SEARCH(",",SUBSTITUTE(S143,LEFT(S143,SEARCH(",",S143)),""))),""),SEARCH(",",SUBSTITUTE(SUBSTITUTE(S143,LEFT(S143,SEARCH(",",S143)),""),LEFT(SUBSTITUTE(S143,LEFT(S143,SEARCH(",",S143)),""),SEARCH(",",SUBSTITUTE(S143,LEFT(S143,SEARCH(",",S143)),""))),""))),""))),SEARCH("'",LEFT(SUBSTITUTE(SUBSTITUTE(SUBSTITUTE(S143,LEFT(S143,SEARCH(",",S143)),""),LEFT(SUBSTITUTE(S143,LEFT(S143,SEARCH(",",S143)),""),SEARCH(",",SUBSTITUTE(S143,LEFT(S143,SEARCH(",",S143)),""))),""),LEFT(SUBSTITUTE(SUBSTITUTE(S143,LEFT(S143,SEARCH(",",S143)),""),LEFT(SUBSTITUTE(S143,LEFT(S143,SEARCH(",",S143)),""),SEARCH(",",SUBSTITUTE(S143,LEFT(S143,SEARCH(",",S143)),""))),""),SEARCH(",",SUBSTITUTE(SUBSTITUTE(S143,LEFT(S143,SEARCH(",",S143)),""),LEFT(SUBSTITUTE(S143,LEFT(S143,SEARCH(",",S143)),""),SEARCH(",",SUBSTITUTE(S143,LEFT(S143,SEARCH(",",S143)),""))),""))),""),SEARCH(")",SUBSTITUTE(SUBSTITUTE(SUBSTITUTE(S143,LEFT(S143,SEARCH(",",S143)),""),LEFT(SUBSTITUTE(S143,LEFT(S143,SEARCH(",",S143)),""),SEARCH(",",SUBSTITUTE(S143,LEFT(S143,SEARCH(",",S143)),""))),""),LEFT(SUBSTITUTE(SUBSTITUTE(S143,LEFT(S143,SEARCH(",",S143)),""),LEFT(SUBSTITUTE(S143,LEFT(S143,SEARCH(",",S143)),""),SEARCH(",",SUBSTITUTE(S143,LEFT(S143,SEARCH(",",S143)),""))),""),SEARCH(",",SUBSTITUTE(SUBSTITUTE(S143,LEFT(S143,SEARCH(",",S143)),""),LEFT(SUBSTITUTE(S143,LEFT(S143,SEARCH(",",S143)),""),SEARCH(",",SUBSTITUTE(S143,LEFT(S143,SEARCH(",",S143)),""))),""))),""))))),""),")",""),VLOOKUP(M143,Breachs!B:D,3,FALSE)),"")</f>
        <v/>
      </c>
      <c r="S143" s="108" t="e">
        <f t="shared" si="40"/>
        <v>#VALUE!</v>
      </c>
      <c r="T143" s="108" t="str">
        <f>IF(F143="","",IF(ISNUMBER(FIND("'",I143)),VLOOKUP(SUBSTITUTE(RIGHT(LEFT(I143,SEARCH("'",I143)),5)," '",""),Breachs!P:Q,2,FALSE),VLOOKUP(I143,Breachs!B:D,2,FALSE)))</f>
        <v>Maio</v>
      </c>
      <c r="U143" s="108" t="str">
        <f>IF(G143&lt;2,"",IF(ISNUMBER(FIND("'",J143)),VLOOKUP(SUBSTITUTE(RIGHT(LEFT(J143,SEARCH("'",J143)),5)," '",""),Breachs!P:Q,2,FALSE),VLOOKUP(J143,Breachs!B:D,2,FALSE)))</f>
        <v>Dezembro</v>
      </c>
      <c r="V143" s="107" t="str">
        <f>IF(G143&lt;3,"",IF(ISNUMBER(FIND("'",K143)),VLOOKUP(SUBSTITUTE(RIGHT(LEFT(K143,SEARCH("'",K143)),5)," '",""),Breachs!P:Q,2,FALSE),VLOOKUP(K143,Breachs!B:D,2,FALSE)))</f>
        <v/>
      </c>
      <c r="W143" s="107" t="str">
        <f>IF(G143&lt;4,"",IF(ISNUMBER(FIND("'",L143)),VLOOKUP(SUBSTITUTE(RIGHT(LEFT(L143,SEARCH("'",L143)),5)," '",""),Breachs!P:Q,2,FALSE),VLOOKUP(L143,Breachs!B:D,2,FALSE)))</f>
        <v/>
      </c>
      <c r="X143" s="107" t="str">
        <f>IF(G143&lt;5,"",IF(ISNUMBER(FIND("'",M143)),VLOOKUP(SUBSTITUTE(RIGHT(LEFT(M143,SEARCH("'",M143)),5)," '",""),Breachs!P:Q,2,FALSE),VLOOKUP(M143,Breachs!B:D,2,FALSE)))</f>
        <v/>
      </c>
      <c r="Y143" s="34" t="str">
        <f>IFERROR(VLOOKUP(B143,BGU!A:B,2),"")</f>
        <v>RAPHAEL LUCAS MOITA</v>
      </c>
      <c r="Z143" s="34" t="str">
        <f>TEXT(IFERROR(VLOOKUP(B143,BGU!A:C,3),""),"0000-000-000-0000")</f>
        <v>0010-038-111-1400</v>
      </c>
      <c r="AA143" s="34" t="str">
        <f t="shared" si="41"/>
        <v>0010</v>
      </c>
      <c r="AB143" s="34" t="str">
        <f>IFERROR(VLOOKUP(B143,BGU!A:F,6),"")</f>
        <v>00011</v>
      </c>
      <c r="AC143" s="34" t="str">
        <f>IFERROR(VLOOKUP(B143,BGU!A:G,7),"")</f>
        <v>ANALISTA</v>
      </c>
      <c r="AD143" s="34" t="str">
        <f t="shared" si="42"/>
        <v>038</v>
      </c>
    </row>
    <row r="144" spans="1:30" ht="15" customHeight="1" x14ac:dyDescent="0.25">
      <c r="A144" s="33" t="s">
        <v>333</v>
      </c>
      <c r="B144" s="34" t="s">
        <v>209</v>
      </c>
      <c r="C144" s="33" t="s">
        <v>23</v>
      </c>
      <c r="D144" s="34"/>
      <c r="E144" s="34"/>
      <c r="F144" s="33" t="s">
        <v>6</v>
      </c>
      <c r="G144" s="31">
        <f t="shared" si="36"/>
        <v>1</v>
      </c>
      <c r="H144" s="31" t="b">
        <f t="shared" si="43"/>
        <v>0</v>
      </c>
      <c r="I144" s="105" t="str">
        <f t="shared" si="44"/>
        <v>Modern Business Solutions</v>
      </c>
      <c r="J144" s="105" t="str">
        <f t="shared" si="45"/>
        <v/>
      </c>
      <c r="K144" s="106" t="str">
        <f t="shared" si="37"/>
        <v/>
      </c>
      <c r="L144" s="106" t="str">
        <f t="shared" si="38"/>
        <v/>
      </c>
      <c r="M144" s="105" t="str">
        <f t="shared" si="39"/>
        <v/>
      </c>
      <c r="N144" s="107">
        <f>IF(F144="","",IF(ISNUMBER(FIND(")",I144)),"20"&amp;SUBSTITUTE(RIGHT(SUBSTITUTE(LEFT(F144,SEARCH(")",F144)),LEFT(LEFT(F144,SEARCH(")",F144)),SEARCH("(",LEFT(F144,SEARCH(")",F144)))),""),3),")",""),VLOOKUP(I144,Breachs!B:D,3,FALSE)))</f>
        <v>2016</v>
      </c>
      <c r="O144" s="108" t="str">
        <f>IF(G144&lt;2,"",IF(G144&gt;2,IF(ISNUMBER(FIND(")",J144)),"20"&amp;SUBSTITUTE(SUBSTITUTE(LEFT(LEFT(SUBSTITUTE(F144,LEFT(F144,SEARCH(",",F144)),""),SEARCH(",",SUBSTITUTE(F144,LEFT(F144,SEARCH(",",F144)),""))),SEARCH(")",LEFT(SUBSTITUTE(F144,LEFT(F144,SEARCH(",",F144)),""),SEARCH(",",SUBSTITUTE(F144,LEFT(F144,SEARCH(",",F144)),""))))),LEFT(LEFT(LEFT(SUBSTITUTE(F144,LEFT(F144,SEARCH(",",F144)),""),SEARCH(",",SUBSTITUTE(F144,LEFT(F144,SEARCH(",",F144)),""))),SEARCH(")",LEFT(SUBSTITUTE(F144,LEFT(F144,SEARCH(",",F144)),""),SEARCH(",",SUBSTITUTE(F144,LEFT(F144,SEARCH(",",F144)),""))))),SEARCH("'",LEFT(LEFT(SUBSTITUTE(F144,LEFT(F144,SEARCH(",",F144)),""),SEARCH(",",SUBSTITUTE(F144,LEFT(F144,SEARCH(",",F144)),""))),SEARCH(")",LEFT(SUBSTITUTE(F144,LEFT(F144,SEARCH(",",F144)),""),SEARCH(",",SUBSTITUTE(F144,LEFT(F144,SEARCH(",",F144)),""))))))),""),")",""),VLOOKUP(J144,Breachs!B:D,3,FALSE)),IF(ISNUMBER(FIND(")",J144)),"20"&amp;SUBSTITUTE(LEFT(SUBSTITUTE(SUBSTITUTE(F144,LEFT(F144,SEARCH(",",F144)),""),LEFT(SUBSTITUTE(F144,LEFT(F144,SEARCH(",",F144)),""),SEARCH("'",SUBSTITUTE(F144,LEFT(F144,SEARCH(",",F144)),""))),""),SEARCH(")",SUBSTITUTE(SUBSTITUTE(F144,LEFT(F144,SEARCH(",",F144)),""),LEFT(SUBSTITUTE(F144,LEFT(F144,SEARCH(",",F144)),""),SEARCH("'",SUBSTITUTE(F144,LEFT(F144,SEARCH(",",F144)),""))),""))),")",""),VLOOKUP(J144,Breachs!B:D,3,FALSE))))</f>
        <v/>
      </c>
      <c r="P144" s="108" t="str">
        <f>IF(G144&lt;3,"",IF(G144&gt;3,IF(ISNUMBER(FIND(")",K144)),"20"&amp;SUBSTITUTE(SUBSTITUTE(LEFT(LEFT(SUBSTITUTE(SUBSTITUTE(F144,LEFT(F144,SEARCH(",",F144)),""),LEFT(SUBSTITUTE(F144,LEFT(F144,SEARCH(",",F144)),""),SEARCH(",",SUBSTITUTE(F144,LEFT(F144,SEARCH(",",F144)),""))),""),SEARCH(",",SUBSTITUTE(SUBSTITUTE(F144,LEFT(F144,SEARCH(",",F144)),""),LEFT(SUBSTITUTE(F144,LEFT(F144,SEARCH(",",F144)),""),SEARCH(",",SUBSTITUTE(F144,LEFT(F144,SEARCH(",",F144)),""))),""))),SEARCH(")",LEFT(SUBSTITUTE(SUBSTITUTE(F144,LEFT(F144,SEARCH(",",F144)),""),LEFT(SUBSTITUTE(F144,LEFT(F144,SEARCH(",",F144)),""),SEARCH(",",SUBSTITUTE(F144,LEFT(F144,SEARCH(",",F144)),""))),""),SEARCH(",",SUBSTITUTE(SUBSTITUTE(F144,LEFT(F144,SEARCH(",",F144)),""),LEFT(SUBSTITUTE(F144,LEFT(F144,SEARCH(",",F144)),""),SEARCH(",",SUBSTITUTE(F144,LEFT(F144,SEARCH(",",F144)),""))),""))))),LEFT(LEFT(LEFT(SUBSTITUTE(SUBSTITUTE(F144,LEFT(F144,SEARCH(",",F144)),""),LEFT(SUBSTITUTE(F144,LEFT(F144,SEARCH(",",F144)),""),SEARCH(",",SUBSTITUTE(F144,LEFT(F144,SEARCH(",",F144)),""))),""),SEARCH(",",SUBSTITUTE(SUBSTITUTE(F144,LEFT(F144,SEARCH(",",F144)),""),LEFT(SUBSTITUTE(F144,LEFT(F144,SEARCH(",",F144)),""),SEARCH(",",SUBSTITUTE(F144,LEFT(F144,SEARCH(",",F144)),""))),""))),SEARCH(")",LEFT(SUBSTITUTE(SUBSTITUTE(F144,LEFT(F144,SEARCH(",",F144)),""),LEFT(SUBSTITUTE(F144,LEFT(F144,SEARCH(",",F144)),""),SEARCH(",",SUBSTITUTE(F144,LEFT(F144,SEARCH(",",F144)),""))),""),SEARCH(",",SUBSTITUTE(SUBSTITUTE(F144,LEFT(F144,SEARCH(",",F144)),""),LEFT(SUBSTITUTE(F144,LEFT(F144,SEARCH(",",F144)),""),SEARCH(",",SUBSTITUTE(F144,LEFT(F144,SEARCH(",",F144)),""))),""))))),SEARCH("'",LEFT(LEFT(SUBSTITUTE(SUBSTITUTE(F144,LEFT(F144,SEARCH(",",F144)),""),LEFT(SUBSTITUTE(F144,LEFT(F144,SEARCH(",",F144)),""),SEARCH(",",SUBSTITUTE(F144,LEFT(F144,SEARCH(",",F144)),""))),""),SEARCH(",",SUBSTITUTE(SUBSTITUTE(F144,LEFT(F144,SEARCH(",",F144)),""),LEFT(SUBSTITUTE(F144,LEFT(F144,SEARCH(",",F144)),""),SEARCH(",",SUBSTITUTE(F144,LEFT(F144,SEARCH(",",F144)),""))),""))),SEARCH(")",LEFT(SUBSTITUTE(SUBSTITUTE(F144,LEFT(F144,SEARCH(",",F144)),""),LEFT(SUBSTITUTE(F144,LEFT(F144,SEARCH(",",F144)),""),SEARCH(",",SUBSTITUTE(F144,LEFT(F144,SEARCH(",",F144)),""))),""),SEARCH(",",SUBSTITUTE(SUBSTITUTE(F144,LEFT(F144,SEARCH(",",F144)),""),LEFT(SUBSTITUTE(F144,LEFT(F144,SEARCH(",",F144)),""),SEARCH(",",SUBSTITUTE(F144,LEFT(F144,SEARCH(",",F144)),""))),""))))))),""),")",""),VLOOKUP(K144,Breachs!B:D,3,FALSE)),IF(ISNUMBER(FIND(")",K144)),"20"&amp;SUBSTITUTE(SUBSTITUTE(LEFT(SUBSTITUTE(SUBSTITUTE(F144,LEFT(F144,SEARCH(",",F144)),""),LEFT(SUBSTITUTE(F144,LEFT(F144,SEARCH(",",F144)),""),SEARCH(",",SUBSTITUTE(F144,LEFT(F144,SEARCH(",",F144)),""))),""),SEARCH(")",SUBSTITUTE(SUBSTITUTE(F144,LEFT(F144,SEARCH(",",F144)),""),LEFT(SUBSTITUTE(F144,LEFT(F144,SEARCH(",",F144)),""),SEARCH(",",SUBSTITUTE(F144,LEFT(F144,SEARCH(",",F144)),""))),""))),LEFT(LEFT(SUBSTITUTE(SUBSTITUTE(F144,LEFT(F144,SEARCH(",",F144)),""),LEFT(SUBSTITUTE(F144,LEFT(F144,SEARCH(",",F144)),""),SEARCH(",",SUBSTITUTE(F144,LEFT(F144,SEARCH(",",F144)),""))),""),SEARCH(")",SUBSTITUTE(SUBSTITUTE(F144,LEFT(F144,SEARCH(",",F144)),""),LEFT(SUBSTITUTE(F144,LEFT(F144,SEARCH(",",F144)),""),SEARCH(",",SUBSTITUTE(F144,LEFT(F144,SEARCH(",",F144)),""))),""))),SEARCH("'",LEFT(SUBSTITUTE(SUBSTITUTE(F144,LEFT(F144,SEARCH(",",F144)),""),LEFT(SUBSTITUTE(F144,LEFT(F144,SEARCH(",",F144)),""),SEARCH(",",SUBSTITUTE(F144,LEFT(F144,SEARCH(",",F144)),""))),""),SEARCH(")",SUBSTITUTE(SUBSTITUTE(F144,LEFT(F144,SEARCH(",",F144)),""),LEFT(SUBSTITUTE(F144,LEFT(F144,SEARCH(",",F144)),""),SEARCH(",",SUBSTITUTE(F144,LEFT(F144,SEARCH(",",F144)),""))),""))))),""),")",""),VLOOKUP(K144,Breachs!B:D,3,FALSE))))</f>
        <v/>
      </c>
      <c r="Q144" s="108" t="str">
        <f>IF(G144&lt;4,"",IF(G144&gt;4,IF(ISNUMBER(FIND(")",L144)),"20"&amp;SUBSTITUTE(SUBSTITUTE(LEFT(SUBSTITUTE(SUBSTITUTE(SUBSTITUTE(L144,LEFT(L144,SEARCH(",",L144)),""),LEFT(SUBSTITUTE(L144,LEFT(L144,SEARCH(",",L144)),""),SEARCH(",",SUBSTITUTE(L144,LEFT(L144,SEARCH(",",L144)),""))),""),LEFT(SUBSTITUTE(SUBSTITUTE(L144,LEFT(L144,SEARCH(",",L144)),""),LEFT(SUBSTITUTE(L144,LEFT(L144,SEARCH(",",L144)),""),SEARCH(",",SUBSTITUTE(L144,LEFT(L144,SEARCH(",",L144)),""))),""),SEARCH(",",SUBSTITUTE(SUBSTITUTE(L144,LEFT(L144,SEARCH(",",L144)),""),LEFT(SUBSTITUTE(L144,LEFT(L144,SEARCH(",",L144)),""),SEARCH(",",SUBSTITUTE(L144,LEFT(L144,SEARCH(",",L144)),""))),""))),""),SEARCH(")",SUBSTITUTE(SUBSTITUTE(SUBSTITUTE(L144,LEFT(L144,SEARCH(",",L144)),""),LEFT(SUBSTITUTE(L144,LEFT(L144,SEARCH(",",L144)),""),SEARCH(",",SUBSTITUTE(L144,LEFT(L144,SEARCH(",",L144)),""))),""),LEFT(SUBSTITUTE(SUBSTITUTE(L144,LEFT(L144,SEARCH(",",L144)),""),LEFT(SUBSTITUTE(L144,LEFT(L144,SEARCH(",",L144)),""),SEARCH(",",SUBSTITUTE(L144,LEFT(L144,SEARCH(",",L144)),""))),""),SEARCH(",",SUBSTITUTE(SUBSTITUTE(L144,LEFT(L144,SEARCH(",",L144)),""),LEFT(SUBSTITUTE(L144,LEFT(L144,SEARCH(",",L144)),""),SEARCH(",",SUBSTITUTE(L144,LEFT(L144,SEARCH(",",L144)),""))),""))),""))),LEFT(LEFT(SUBSTITUTE(SUBSTITUTE(SUBSTITUTE(L144,LEFT(L144,SEARCH(",",L144)),""),LEFT(SUBSTITUTE(L144,LEFT(L144,SEARCH(",",L144)),""),SEARCH(",",SUBSTITUTE(L144,LEFT(L144,SEARCH(",",L144)),""))),""),LEFT(SUBSTITUTE(SUBSTITUTE(L144,LEFT(L144,SEARCH(",",L144)),""),LEFT(SUBSTITUTE(L144,LEFT(L144,SEARCH(",",L144)),""),SEARCH(",",SUBSTITUTE(L144,LEFT(L144,SEARCH(",",L144)),""))),""),SEARCH(",",SUBSTITUTE(SUBSTITUTE(L144,LEFT(L144,SEARCH(",",L144)),""),LEFT(SUBSTITUTE(L144,LEFT(L144,SEARCH(",",L144)),""),SEARCH(",",SUBSTITUTE(L144,LEFT(L144,SEARCH(",",L144)),""))),""))),""),SEARCH(")",SUBSTITUTE(SUBSTITUTE(SUBSTITUTE(L144,LEFT(L144,SEARCH(",",L144)),""),LEFT(SUBSTITUTE(L144,LEFT(L144,SEARCH(",",L144)),""),SEARCH(",",SUBSTITUTE(L144,LEFT(L144,SEARCH(",",L144)),""))),""),LEFT(SUBSTITUTE(SUBSTITUTE(L144,LEFT(L144,SEARCH(",",L144)),""),LEFT(SUBSTITUTE(L144,LEFT(L144,SEARCH(",",L144)),""),SEARCH(",",SUBSTITUTE(L144,LEFT(L144,SEARCH(",",L144)),""))),""),SEARCH(",",SUBSTITUTE(SUBSTITUTE(L144,LEFT(L144,SEARCH(",",L144)),""),LEFT(SUBSTITUTE(L144,LEFT(L144,SEARCH(",",L144)),""),SEARCH(",",SUBSTITUTE(L144,LEFT(L144,SEARCH(",",L144)),""))),""))),""))),SEARCH("'",LEFT(SUBSTITUTE(SUBSTITUTE(SUBSTITUTE(L144,LEFT(L144,SEARCH(",",L144)),""),LEFT(SUBSTITUTE(L144,LEFT(L144,SEARCH(",",L144)),""),SEARCH(",",SUBSTITUTE(L144,LEFT(L144,SEARCH(",",L144)),""))),""),LEFT(SUBSTITUTE(SUBSTITUTE(L144,LEFT(L144,SEARCH(",",L144)),""),LEFT(SUBSTITUTE(L144,LEFT(L144,SEARCH(",",L144)),""),SEARCH(",",SUBSTITUTE(L144,LEFT(L144,SEARCH(",",L144)),""))),""),SEARCH(",",SUBSTITUTE(SUBSTITUTE(L144,LEFT(L144,SEARCH(",",L144)),""),LEFT(SUBSTITUTE(L144,LEFT(L144,SEARCH(",",L144)),""),SEARCH(",",SUBSTITUTE(L144,LEFT(L144,SEARCH(",",L144)),""))),""))),""),SEARCH(")",SUBSTITUTE(SUBSTITUTE(SUBSTITUTE(L144,LEFT(L144,SEARCH(",",L144)),""),LEFT(SUBSTITUTE(L144,LEFT(L144,SEARCH(",",L144)),""),SEARCH(",",SUBSTITUTE(L144,LEFT(L144,SEARCH(",",L144)),""))),""),LEFT(SUBSTITUTE(SUBSTITUTE(L144,LEFT(L144,SEARCH(",",L144)),""),LEFT(SUBSTITUTE(L144,LEFT(L144,SEARCH(",",L144)),""),SEARCH(",",SUBSTITUTE(L144,LEFT(L144,SEARCH(",",L144)),""))),""),SEARCH(",",SUBSTITUTE(SUBSTITUTE(L144,LEFT(L144,SEARCH(",",L144)),""),LEFT(SUBSTITUTE(L144,LEFT(L144,SEARCH(",",L144)),""),SEARCH(",",SUBSTITUTE(L144,LEFT(L144,SEARCH(",",L144)),""))),""))),""))))),""),")",""),VLOOKUP(L144,Breachs!B:D,3,FALSE)),IF(ISNUMBER(FIND(")",L144)),"20"&amp;SUBSTITUTE(SUBSTITUTE(LEFT(SUBSTITUTE(SUBSTITUTE(SUBSTITUTE(L144,LEFT(L144,SEARCH(",",L144)),""),LEFT(SUBSTITUTE(L144,LEFT(L144,SEARCH(",",L144)),""),SEARCH(",",SUBSTITUTE(L144,LEFT(L144,SEARCH(",",L144)),""))),""),LEFT(SUBSTITUTE(SUBSTITUTE(L144,LEFT(L144,SEARCH(",",L144)),""),LEFT(SUBSTITUTE(L144,LEFT(L144,SEARCH(",",L144)),""),SEARCH(",",SUBSTITUTE(L144,LEFT(L144,SEARCH(",",L144)),""))),""),SEARCH(",",SUBSTITUTE(SUBSTITUTE(L144,LEFT(L144,SEARCH(",",L144)),""),LEFT(SUBSTITUTE(L144,LEFT(L144,SEARCH(",",L144)),""),SEARCH(",",SUBSTITUTE(L144,LEFT(L144,SEARCH(",",L144)),""))),""))),""),SEARCH(")",SUBSTITUTE(SUBSTITUTE(SUBSTITUTE(L144,LEFT(L144,SEARCH(",",L144)),""),LEFT(SUBSTITUTE(L144,LEFT(L144,SEARCH(",",L144)),""),SEARCH(",",SUBSTITUTE(L144,LEFT(L144,SEARCH(",",L144)),""))),""),LEFT(SUBSTITUTE(SUBSTITUTE(L144,LEFT(L144,SEARCH(",",L144)),""),LEFT(SUBSTITUTE(L144,LEFT(L144,SEARCH(",",L144)),""),SEARCH(",",SUBSTITUTE(L144,LEFT(L144,SEARCH(",",L144)),""))),""),SEARCH(",",SUBSTITUTE(SUBSTITUTE(L144,LEFT(L144,SEARCH(",",L144)),""),LEFT(SUBSTITUTE(L144,LEFT(L144,SEARCH(",",L144)),""),SEARCH(",",SUBSTITUTE(L144,LEFT(L144,SEARCH(",",L144)),""))),""))),""))),LEFT(LEFT(SUBSTITUTE(SUBSTITUTE(SUBSTITUTE(L144,LEFT(L144,SEARCH(",",L144)),""),LEFT(SUBSTITUTE(L144,LEFT(L144,SEARCH(",",L144)),""),SEARCH(",",SUBSTITUTE(L144,LEFT(L144,SEARCH(",",L144)),""))),""),LEFT(SUBSTITUTE(SUBSTITUTE(L144,LEFT(L144,SEARCH(",",L144)),""),LEFT(SUBSTITUTE(L144,LEFT(L144,SEARCH(",",L144)),""),SEARCH(",",SUBSTITUTE(L144,LEFT(L144,SEARCH(",",L144)),""))),""),SEARCH(",",SUBSTITUTE(SUBSTITUTE(L144,LEFT(L144,SEARCH(",",L144)),""),LEFT(SUBSTITUTE(L144,LEFT(L144,SEARCH(",",L144)),""),SEARCH(",",SUBSTITUTE(L144,LEFT(L144,SEARCH(",",L144)),""))),""))),""),SEARCH(")",SUBSTITUTE(SUBSTITUTE(SUBSTITUTE(L144,LEFT(L144,SEARCH(",",L144)),""),LEFT(SUBSTITUTE(L144,LEFT(L144,SEARCH(",",L144)),""),SEARCH(",",SUBSTITUTE(L144,LEFT(L144,SEARCH(",",L144)),""))),""),LEFT(SUBSTITUTE(SUBSTITUTE(L144,LEFT(L144,SEARCH(",",L144)),""),LEFT(SUBSTITUTE(L144,LEFT(L144,SEARCH(",",L144)),""),SEARCH(",",SUBSTITUTE(L144,LEFT(L144,SEARCH(",",L144)),""))),""),SEARCH(",",SUBSTITUTE(SUBSTITUTE(L144,LEFT(L144,SEARCH(",",L144)),""),LEFT(SUBSTITUTE(L144,LEFT(L144,SEARCH(",",L144)),""),SEARCH(",",SUBSTITUTE(L144,LEFT(L144,SEARCH(",",L144)),""))),""))),""))),SEARCH("'",LEFT(SUBSTITUTE(SUBSTITUTE(SUBSTITUTE(L144,LEFT(L144,SEARCH(",",L144)),""),LEFT(SUBSTITUTE(L144,LEFT(L144,SEARCH(",",L144)),""),SEARCH(",",SUBSTITUTE(L144,LEFT(L144,SEARCH(",",L144)),""))),""),LEFT(SUBSTITUTE(SUBSTITUTE(L144,LEFT(L144,SEARCH(",",L144)),""),LEFT(SUBSTITUTE(L144,LEFT(L144,SEARCH(",",L144)),""),SEARCH(",",SUBSTITUTE(L144,LEFT(L144,SEARCH(",",L144)),""))),""),SEARCH(",",SUBSTITUTE(SUBSTITUTE(L144,LEFT(L144,SEARCH(",",L144)),""),LEFT(SUBSTITUTE(L144,LEFT(L144,SEARCH(",",L144)),""),SEARCH(",",SUBSTITUTE(L144,LEFT(L144,SEARCH(",",L144)),""))),""))),""),SEARCH(")",SUBSTITUTE(SUBSTITUTE(SUBSTITUTE(L144,LEFT(L144,SEARCH(",",L144)),""),LEFT(SUBSTITUTE(L144,LEFT(L144,SEARCH(",",L144)),""),SEARCH(",",SUBSTITUTE(L144,LEFT(L144,SEARCH(",",L144)),""))),""),LEFT(SUBSTITUTE(SUBSTITUTE(L144,LEFT(L144,SEARCH(",",L144)),""),LEFT(SUBSTITUTE(L144,LEFT(L144,SEARCH(",",L144)),""),SEARCH(",",SUBSTITUTE(L144,LEFT(L144,SEARCH(",",L144)),""))),""),SEARCH(",",SUBSTITUTE(SUBSTITUTE(L144,LEFT(L144,SEARCH(",",L144)),""),LEFT(SUBSTITUTE(L144,LEFT(L144,SEARCH(",",L144)),""),SEARCH(",",SUBSTITUTE(L144,LEFT(L144,SEARCH(",",L144)),""))),""))),""))))),""),")",""),VLOOKUP(L144,Breachs!B:D,3,FALSE))))</f>
        <v/>
      </c>
      <c r="R144" s="108" t="str">
        <f>IF(G144=5,IF(ISNUMBER(FIND(")",M144)),"20"&amp;SUBSTITUTE(SUBSTITUTE(LEFT(SUBSTITUTE(SUBSTITUTE(SUBSTITUTE(S144,LEFT(S144,SEARCH(",",S144)),""),LEFT(SUBSTITUTE(S144,LEFT(S144,SEARCH(",",S144)),""),SEARCH(",",SUBSTITUTE(S144,LEFT(S144,SEARCH(",",S144)),""))),""),LEFT(SUBSTITUTE(SUBSTITUTE(S144,LEFT(S144,SEARCH(",",S144)),""),LEFT(SUBSTITUTE(S144,LEFT(S144,SEARCH(",",S144)),""),SEARCH(",",SUBSTITUTE(S144,LEFT(S144,SEARCH(",",S144)),""))),""),SEARCH(",",SUBSTITUTE(SUBSTITUTE(S144,LEFT(S144,SEARCH(",",S144)),""),LEFT(SUBSTITUTE(S144,LEFT(S144,SEARCH(",",S144)),""),SEARCH(",",SUBSTITUTE(S144,LEFT(S144,SEARCH(",",S144)),""))),""))),""),SEARCH(")",SUBSTITUTE(SUBSTITUTE(SUBSTITUTE(S144,LEFT(S144,SEARCH(",",S144)),""),LEFT(SUBSTITUTE(S144,LEFT(S144,SEARCH(",",S144)),""),SEARCH(",",SUBSTITUTE(S144,LEFT(S144,SEARCH(",",S144)),""))),""),LEFT(SUBSTITUTE(SUBSTITUTE(S144,LEFT(S144,SEARCH(",",S144)),""),LEFT(SUBSTITUTE(S144,LEFT(S144,SEARCH(",",S144)),""),SEARCH(",",SUBSTITUTE(S144,LEFT(S144,SEARCH(",",S144)),""))),""),SEARCH(",",SUBSTITUTE(SUBSTITUTE(S144,LEFT(S144,SEARCH(",",S144)),""),LEFT(SUBSTITUTE(S144,LEFT(S144,SEARCH(",",S144)),""),SEARCH(",",SUBSTITUTE(S144,LEFT(S144,SEARCH(",",S144)),""))),""))),""))),LEFT(LEFT(SUBSTITUTE(SUBSTITUTE(SUBSTITUTE(S144,LEFT(S144,SEARCH(",",S144)),""),LEFT(SUBSTITUTE(S144,LEFT(S144,SEARCH(",",S144)),""),SEARCH(",",SUBSTITUTE(S144,LEFT(S144,SEARCH(",",S144)),""))),""),LEFT(SUBSTITUTE(SUBSTITUTE(S144,LEFT(S144,SEARCH(",",S144)),""),LEFT(SUBSTITUTE(S144,LEFT(S144,SEARCH(",",S144)),""),SEARCH(",",SUBSTITUTE(S144,LEFT(S144,SEARCH(",",S144)),""))),""),SEARCH(",",SUBSTITUTE(SUBSTITUTE(S144,LEFT(S144,SEARCH(",",S144)),""),LEFT(SUBSTITUTE(S144,LEFT(S144,SEARCH(",",S144)),""),SEARCH(",",SUBSTITUTE(S144,LEFT(S144,SEARCH(",",S144)),""))),""))),""),SEARCH(")",SUBSTITUTE(SUBSTITUTE(SUBSTITUTE(S144,LEFT(S144,SEARCH(",",S144)),""),LEFT(SUBSTITUTE(S144,LEFT(S144,SEARCH(",",S144)),""),SEARCH(",",SUBSTITUTE(S144,LEFT(S144,SEARCH(",",S144)),""))),""),LEFT(SUBSTITUTE(SUBSTITUTE(S144,LEFT(S144,SEARCH(",",S144)),""),LEFT(SUBSTITUTE(S144,LEFT(S144,SEARCH(",",S144)),""),SEARCH(",",SUBSTITUTE(S144,LEFT(S144,SEARCH(",",S144)),""))),""),SEARCH(",",SUBSTITUTE(SUBSTITUTE(S144,LEFT(S144,SEARCH(",",S144)),""),LEFT(SUBSTITUTE(S144,LEFT(S144,SEARCH(",",S144)),""),SEARCH(",",SUBSTITUTE(S144,LEFT(S144,SEARCH(",",S144)),""))),""))),""))),SEARCH("'",LEFT(SUBSTITUTE(SUBSTITUTE(SUBSTITUTE(S144,LEFT(S144,SEARCH(",",S144)),""),LEFT(SUBSTITUTE(S144,LEFT(S144,SEARCH(",",S144)),""),SEARCH(",",SUBSTITUTE(S144,LEFT(S144,SEARCH(",",S144)),""))),""),LEFT(SUBSTITUTE(SUBSTITUTE(S144,LEFT(S144,SEARCH(",",S144)),""),LEFT(SUBSTITUTE(S144,LEFT(S144,SEARCH(",",S144)),""),SEARCH(",",SUBSTITUTE(S144,LEFT(S144,SEARCH(",",S144)),""))),""),SEARCH(",",SUBSTITUTE(SUBSTITUTE(S144,LEFT(S144,SEARCH(",",S144)),""),LEFT(SUBSTITUTE(S144,LEFT(S144,SEARCH(",",S144)),""),SEARCH(",",SUBSTITUTE(S144,LEFT(S144,SEARCH(",",S144)),""))),""))),""),SEARCH(")",SUBSTITUTE(SUBSTITUTE(SUBSTITUTE(S144,LEFT(S144,SEARCH(",",S144)),""),LEFT(SUBSTITUTE(S144,LEFT(S144,SEARCH(",",S144)),""),SEARCH(",",SUBSTITUTE(S144,LEFT(S144,SEARCH(",",S144)),""))),""),LEFT(SUBSTITUTE(SUBSTITUTE(S144,LEFT(S144,SEARCH(",",S144)),""),LEFT(SUBSTITUTE(S144,LEFT(S144,SEARCH(",",S144)),""),SEARCH(",",SUBSTITUTE(S144,LEFT(S144,SEARCH(",",S144)),""))),""),SEARCH(",",SUBSTITUTE(SUBSTITUTE(S144,LEFT(S144,SEARCH(",",S144)),""),LEFT(SUBSTITUTE(S144,LEFT(S144,SEARCH(",",S144)),""),SEARCH(",",SUBSTITUTE(S144,LEFT(S144,SEARCH(",",S144)),""))),""))),""))))),""),")",""),VLOOKUP(M144,Breachs!B:D,3,FALSE)),"")</f>
        <v/>
      </c>
      <c r="S144" s="108" t="e">
        <f t="shared" si="40"/>
        <v>#VALUE!</v>
      </c>
      <c r="T144" s="108" t="str">
        <f>IF(F144="","",IF(ISNUMBER(FIND("'",I144)),VLOOKUP(SUBSTITUTE(RIGHT(LEFT(I144,SEARCH("'",I144)),5)," '",""),Breachs!P:Q,2,FALSE),VLOOKUP(I144,Breachs!B:D,2,FALSE)))</f>
        <v>Outubro</v>
      </c>
      <c r="U144" s="108" t="str">
        <f>IF(G144&lt;2,"",IF(ISNUMBER(FIND("'",J144)),VLOOKUP(SUBSTITUTE(RIGHT(LEFT(J144,SEARCH("'",J144)),5)," '",""),Breachs!P:Q,2,FALSE),VLOOKUP(J144,Breachs!B:D,2,FALSE)))</f>
        <v/>
      </c>
      <c r="V144" s="107" t="str">
        <f>IF(G144&lt;3,"",IF(ISNUMBER(FIND("'",K144)),VLOOKUP(SUBSTITUTE(RIGHT(LEFT(K144,SEARCH("'",K144)),5)," '",""),Breachs!P:Q,2,FALSE),VLOOKUP(K144,Breachs!B:D,2,FALSE)))</f>
        <v/>
      </c>
      <c r="W144" s="107" t="str">
        <f>IF(G144&lt;4,"",IF(ISNUMBER(FIND("'",L144)),VLOOKUP(SUBSTITUTE(RIGHT(LEFT(L144,SEARCH("'",L144)),5)," '",""),Breachs!P:Q,2,FALSE),VLOOKUP(L144,Breachs!B:D,2,FALSE)))</f>
        <v/>
      </c>
      <c r="X144" s="107" t="str">
        <f>IF(G144&lt;5,"",IF(ISNUMBER(FIND("'",M144)),VLOOKUP(SUBSTITUTE(RIGHT(LEFT(M144,SEARCH("'",M144)),5)," '",""),Breachs!P:Q,2,FALSE),VLOOKUP(M144,Breachs!B:D,2,FALSE)))</f>
        <v/>
      </c>
      <c r="Y144" s="34" t="str">
        <f>IFERROR(VLOOKUP(B144,BGU!A:B,2),"")</f>
        <v>CARLOS MAGNO DIAS COSTA</v>
      </c>
      <c r="Z144" s="34" t="str">
        <f>TEXT(IFERROR(VLOOKUP(B144,BGU!A:C,3),""),"0000-000-000-0000")</f>
        <v>0010-058-071-1700</v>
      </c>
      <c r="AA144" s="34" t="str">
        <f t="shared" si="41"/>
        <v>0010</v>
      </c>
      <c r="AB144" s="34" t="str">
        <f>IFERROR(VLOOKUP(B144,BGU!A:F,6),"")</f>
        <v>00011</v>
      </c>
      <c r="AC144" s="34" t="str">
        <f>IFERROR(VLOOKUP(B144,BGU!A:G,7),"")</f>
        <v>ANALISTA</v>
      </c>
      <c r="AD144" s="34" t="str">
        <f t="shared" si="42"/>
        <v>058</v>
      </c>
    </row>
    <row r="145" spans="1:30" ht="15" customHeight="1" x14ac:dyDescent="0.25">
      <c r="A145" s="33" t="s">
        <v>333</v>
      </c>
      <c r="B145" s="34" t="s">
        <v>288</v>
      </c>
      <c r="C145" s="33" t="s">
        <v>118</v>
      </c>
      <c r="D145" s="34"/>
      <c r="E145" s="34" t="s">
        <v>322</v>
      </c>
      <c r="F145" s="33" t="s">
        <v>6</v>
      </c>
      <c r="G145" s="31">
        <f t="shared" si="36"/>
        <v>1</v>
      </c>
      <c r="H145" s="31" t="b">
        <f t="shared" si="43"/>
        <v>0</v>
      </c>
      <c r="I145" s="105" t="str">
        <f t="shared" si="44"/>
        <v>Modern Business Solutions</v>
      </c>
      <c r="J145" s="105" t="str">
        <f t="shared" si="45"/>
        <v/>
      </c>
      <c r="K145" s="106" t="str">
        <f t="shared" si="37"/>
        <v/>
      </c>
      <c r="L145" s="106" t="str">
        <f t="shared" si="38"/>
        <v/>
      </c>
      <c r="M145" s="105" t="str">
        <f t="shared" si="39"/>
        <v/>
      </c>
      <c r="N145" s="107">
        <f>IF(F145="","",IF(ISNUMBER(FIND(")",I145)),"20"&amp;SUBSTITUTE(RIGHT(SUBSTITUTE(LEFT(F145,SEARCH(")",F145)),LEFT(LEFT(F145,SEARCH(")",F145)),SEARCH("(",LEFT(F145,SEARCH(")",F145)))),""),3),")",""),VLOOKUP(I145,Breachs!B:D,3,FALSE)))</f>
        <v>2016</v>
      </c>
      <c r="O145" s="108" t="str">
        <f>IF(G145&lt;2,"",IF(G145&gt;2,IF(ISNUMBER(FIND(")",J145)),"20"&amp;SUBSTITUTE(SUBSTITUTE(LEFT(LEFT(SUBSTITUTE(F145,LEFT(F145,SEARCH(",",F145)),""),SEARCH(",",SUBSTITUTE(F145,LEFT(F145,SEARCH(",",F145)),""))),SEARCH(")",LEFT(SUBSTITUTE(F145,LEFT(F145,SEARCH(",",F145)),""),SEARCH(",",SUBSTITUTE(F145,LEFT(F145,SEARCH(",",F145)),""))))),LEFT(LEFT(LEFT(SUBSTITUTE(F145,LEFT(F145,SEARCH(",",F145)),""),SEARCH(",",SUBSTITUTE(F145,LEFT(F145,SEARCH(",",F145)),""))),SEARCH(")",LEFT(SUBSTITUTE(F145,LEFT(F145,SEARCH(",",F145)),""),SEARCH(",",SUBSTITUTE(F145,LEFT(F145,SEARCH(",",F145)),""))))),SEARCH("'",LEFT(LEFT(SUBSTITUTE(F145,LEFT(F145,SEARCH(",",F145)),""),SEARCH(",",SUBSTITUTE(F145,LEFT(F145,SEARCH(",",F145)),""))),SEARCH(")",LEFT(SUBSTITUTE(F145,LEFT(F145,SEARCH(",",F145)),""),SEARCH(",",SUBSTITUTE(F145,LEFT(F145,SEARCH(",",F145)),""))))))),""),")",""),VLOOKUP(J145,Breachs!B:D,3,FALSE)),IF(ISNUMBER(FIND(")",J145)),"20"&amp;SUBSTITUTE(LEFT(SUBSTITUTE(SUBSTITUTE(F145,LEFT(F145,SEARCH(",",F145)),""),LEFT(SUBSTITUTE(F145,LEFT(F145,SEARCH(",",F145)),""),SEARCH("'",SUBSTITUTE(F145,LEFT(F145,SEARCH(",",F145)),""))),""),SEARCH(")",SUBSTITUTE(SUBSTITUTE(F145,LEFT(F145,SEARCH(",",F145)),""),LEFT(SUBSTITUTE(F145,LEFT(F145,SEARCH(",",F145)),""),SEARCH("'",SUBSTITUTE(F145,LEFT(F145,SEARCH(",",F145)),""))),""))),")",""),VLOOKUP(J145,Breachs!B:D,3,FALSE))))</f>
        <v/>
      </c>
      <c r="P145" s="108" t="str">
        <f>IF(G145&lt;3,"",IF(G145&gt;3,IF(ISNUMBER(FIND(")",K145)),"20"&amp;SUBSTITUTE(SUBSTITUTE(LEFT(LEFT(SUBSTITUTE(SUBSTITUTE(F145,LEFT(F145,SEARCH(",",F145)),""),LEFT(SUBSTITUTE(F145,LEFT(F145,SEARCH(",",F145)),""),SEARCH(",",SUBSTITUTE(F145,LEFT(F145,SEARCH(",",F145)),""))),""),SEARCH(",",SUBSTITUTE(SUBSTITUTE(F145,LEFT(F145,SEARCH(",",F145)),""),LEFT(SUBSTITUTE(F145,LEFT(F145,SEARCH(",",F145)),""),SEARCH(",",SUBSTITUTE(F145,LEFT(F145,SEARCH(",",F145)),""))),""))),SEARCH(")",LEFT(SUBSTITUTE(SUBSTITUTE(F145,LEFT(F145,SEARCH(",",F145)),""),LEFT(SUBSTITUTE(F145,LEFT(F145,SEARCH(",",F145)),""),SEARCH(",",SUBSTITUTE(F145,LEFT(F145,SEARCH(",",F145)),""))),""),SEARCH(",",SUBSTITUTE(SUBSTITUTE(F145,LEFT(F145,SEARCH(",",F145)),""),LEFT(SUBSTITUTE(F145,LEFT(F145,SEARCH(",",F145)),""),SEARCH(",",SUBSTITUTE(F145,LEFT(F145,SEARCH(",",F145)),""))),""))))),LEFT(LEFT(LEFT(SUBSTITUTE(SUBSTITUTE(F145,LEFT(F145,SEARCH(",",F145)),""),LEFT(SUBSTITUTE(F145,LEFT(F145,SEARCH(",",F145)),""),SEARCH(",",SUBSTITUTE(F145,LEFT(F145,SEARCH(",",F145)),""))),""),SEARCH(",",SUBSTITUTE(SUBSTITUTE(F145,LEFT(F145,SEARCH(",",F145)),""),LEFT(SUBSTITUTE(F145,LEFT(F145,SEARCH(",",F145)),""),SEARCH(",",SUBSTITUTE(F145,LEFT(F145,SEARCH(",",F145)),""))),""))),SEARCH(")",LEFT(SUBSTITUTE(SUBSTITUTE(F145,LEFT(F145,SEARCH(",",F145)),""),LEFT(SUBSTITUTE(F145,LEFT(F145,SEARCH(",",F145)),""),SEARCH(",",SUBSTITUTE(F145,LEFT(F145,SEARCH(",",F145)),""))),""),SEARCH(",",SUBSTITUTE(SUBSTITUTE(F145,LEFT(F145,SEARCH(",",F145)),""),LEFT(SUBSTITUTE(F145,LEFT(F145,SEARCH(",",F145)),""),SEARCH(",",SUBSTITUTE(F145,LEFT(F145,SEARCH(",",F145)),""))),""))))),SEARCH("'",LEFT(LEFT(SUBSTITUTE(SUBSTITUTE(F145,LEFT(F145,SEARCH(",",F145)),""),LEFT(SUBSTITUTE(F145,LEFT(F145,SEARCH(",",F145)),""),SEARCH(",",SUBSTITUTE(F145,LEFT(F145,SEARCH(",",F145)),""))),""),SEARCH(",",SUBSTITUTE(SUBSTITUTE(F145,LEFT(F145,SEARCH(",",F145)),""),LEFT(SUBSTITUTE(F145,LEFT(F145,SEARCH(",",F145)),""),SEARCH(",",SUBSTITUTE(F145,LEFT(F145,SEARCH(",",F145)),""))),""))),SEARCH(")",LEFT(SUBSTITUTE(SUBSTITUTE(F145,LEFT(F145,SEARCH(",",F145)),""),LEFT(SUBSTITUTE(F145,LEFT(F145,SEARCH(",",F145)),""),SEARCH(",",SUBSTITUTE(F145,LEFT(F145,SEARCH(",",F145)),""))),""),SEARCH(",",SUBSTITUTE(SUBSTITUTE(F145,LEFT(F145,SEARCH(",",F145)),""),LEFT(SUBSTITUTE(F145,LEFT(F145,SEARCH(",",F145)),""),SEARCH(",",SUBSTITUTE(F145,LEFT(F145,SEARCH(",",F145)),""))),""))))))),""),")",""),VLOOKUP(K145,Breachs!B:D,3,FALSE)),IF(ISNUMBER(FIND(")",K145)),"20"&amp;SUBSTITUTE(SUBSTITUTE(LEFT(SUBSTITUTE(SUBSTITUTE(F145,LEFT(F145,SEARCH(",",F145)),""),LEFT(SUBSTITUTE(F145,LEFT(F145,SEARCH(",",F145)),""),SEARCH(",",SUBSTITUTE(F145,LEFT(F145,SEARCH(",",F145)),""))),""),SEARCH(")",SUBSTITUTE(SUBSTITUTE(F145,LEFT(F145,SEARCH(",",F145)),""),LEFT(SUBSTITUTE(F145,LEFT(F145,SEARCH(",",F145)),""),SEARCH(",",SUBSTITUTE(F145,LEFT(F145,SEARCH(",",F145)),""))),""))),LEFT(LEFT(SUBSTITUTE(SUBSTITUTE(F145,LEFT(F145,SEARCH(",",F145)),""),LEFT(SUBSTITUTE(F145,LEFT(F145,SEARCH(",",F145)),""),SEARCH(",",SUBSTITUTE(F145,LEFT(F145,SEARCH(",",F145)),""))),""),SEARCH(")",SUBSTITUTE(SUBSTITUTE(F145,LEFT(F145,SEARCH(",",F145)),""),LEFT(SUBSTITUTE(F145,LEFT(F145,SEARCH(",",F145)),""),SEARCH(",",SUBSTITUTE(F145,LEFT(F145,SEARCH(",",F145)),""))),""))),SEARCH("'",LEFT(SUBSTITUTE(SUBSTITUTE(F145,LEFT(F145,SEARCH(",",F145)),""),LEFT(SUBSTITUTE(F145,LEFT(F145,SEARCH(",",F145)),""),SEARCH(",",SUBSTITUTE(F145,LEFT(F145,SEARCH(",",F145)),""))),""),SEARCH(")",SUBSTITUTE(SUBSTITUTE(F145,LEFT(F145,SEARCH(",",F145)),""),LEFT(SUBSTITUTE(F145,LEFT(F145,SEARCH(",",F145)),""),SEARCH(",",SUBSTITUTE(F145,LEFT(F145,SEARCH(",",F145)),""))),""))))),""),")",""),VLOOKUP(K145,Breachs!B:D,3,FALSE))))</f>
        <v/>
      </c>
      <c r="Q145" s="108" t="str">
        <f>IF(G145&lt;4,"",IF(G145&gt;4,IF(ISNUMBER(FIND(")",L145)),"20"&amp;SUBSTITUTE(SUBSTITUTE(LEFT(SUBSTITUTE(SUBSTITUTE(SUBSTITUTE(L145,LEFT(L145,SEARCH(",",L145)),""),LEFT(SUBSTITUTE(L145,LEFT(L145,SEARCH(",",L145)),""),SEARCH(",",SUBSTITUTE(L145,LEFT(L145,SEARCH(",",L145)),""))),""),LEFT(SUBSTITUTE(SUBSTITUTE(L145,LEFT(L145,SEARCH(",",L145)),""),LEFT(SUBSTITUTE(L145,LEFT(L145,SEARCH(",",L145)),""),SEARCH(",",SUBSTITUTE(L145,LEFT(L145,SEARCH(",",L145)),""))),""),SEARCH(",",SUBSTITUTE(SUBSTITUTE(L145,LEFT(L145,SEARCH(",",L145)),""),LEFT(SUBSTITUTE(L145,LEFT(L145,SEARCH(",",L145)),""),SEARCH(",",SUBSTITUTE(L145,LEFT(L145,SEARCH(",",L145)),""))),""))),""),SEARCH(")",SUBSTITUTE(SUBSTITUTE(SUBSTITUTE(L145,LEFT(L145,SEARCH(",",L145)),""),LEFT(SUBSTITUTE(L145,LEFT(L145,SEARCH(",",L145)),""),SEARCH(",",SUBSTITUTE(L145,LEFT(L145,SEARCH(",",L145)),""))),""),LEFT(SUBSTITUTE(SUBSTITUTE(L145,LEFT(L145,SEARCH(",",L145)),""),LEFT(SUBSTITUTE(L145,LEFT(L145,SEARCH(",",L145)),""),SEARCH(",",SUBSTITUTE(L145,LEFT(L145,SEARCH(",",L145)),""))),""),SEARCH(",",SUBSTITUTE(SUBSTITUTE(L145,LEFT(L145,SEARCH(",",L145)),""),LEFT(SUBSTITUTE(L145,LEFT(L145,SEARCH(",",L145)),""),SEARCH(",",SUBSTITUTE(L145,LEFT(L145,SEARCH(",",L145)),""))),""))),""))),LEFT(LEFT(SUBSTITUTE(SUBSTITUTE(SUBSTITUTE(L145,LEFT(L145,SEARCH(",",L145)),""),LEFT(SUBSTITUTE(L145,LEFT(L145,SEARCH(",",L145)),""),SEARCH(",",SUBSTITUTE(L145,LEFT(L145,SEARCH(",",L145)),""))),""),LEFT(SUBSTITUTE(SUBSTITUTE(L145,LEFT(L145,SEARCH(",",L145)),""),LEFT(SUBSTITUTE(L145,LEFT(L145,SEARCH(",",L145)),""),SEARCH(",",SUBSTITUTE(L145,LEFT(L145,SEARCH(",",L145)),""))),""),SEARCH(",",SUBSTITUTE(SUBSTITUTE(L145,LEFT(L145,SEARCH(",",L145)),""),LEFT(SUBSTITUTE(L145,LEFT(L145,SEARCH(",",L145)),""),SEARCH(",",SUBSTITUTE(L145,LEFT(L145,SEARCH(",",L145)),""))),""))),""),SEARCH(")",SUBSTITUTE(SUBSTITUTE(SUBSTITUTE(L145,LEFT(L145,SEARCH(",",L145)),""),LEFT(SUBSTITUTE(L145,LEFT(L145,SEARCH(",",L145)),""),SEARCH(",",SUBSTITUTE(L145,LEFT(L145,SEARCH(",",L145)),""))),""),LEFT(SUBSTITUTE(SUBSTITUTE(L145,LEFT(L145,SEARCH(",",L145)),""),LEFT(SUBSTITUTE(L145,LEFT(L145,SEARCH(",",L145)),""),SEARCH(",",SUBSTITUTE(L145,LEFT(L145,SEARCH(",",L145)),""))),""),SEARCH(",",SUBSTITUTE(SUBSTITUTE(L145,LEFT(L145,SEARCH(",",L145)),""),LEFT(SUBSTITUTE(L145,LEFT(L145,SEARCH(",",L145)),""),SEARCH(",",SUBSTITUTE(L145,LEFT(L145,SEARCH(",",L145)),""))),""))),""))),SEARCH("'",LEFT(SUBSTITUTE(SUBSTITUTE(SUBSTITUTE(L145,LEFT(L145,SEARCH(",",L145)),""),LEFT(SUBSTITUTE(L145,LEFT(L145,SEARCH(",",L145)),""),SEARCH(",",SUBSTITUTE(L145,LEFT(L145,SEARCH(",",L145)),""))),""),LEFT(SUBSTITUTE(SUBSTITUTE(L145,LEFT(L145,SEARCH(",",L145)),""),LEFT(SUBSTITUTE(L145,LEFT(L145,SEARCH(",",L145)),""),SEARCH(",",SUBSTITUTE(L145,LEFT(L145,SEARCH(",",L145)),""))),""),SEARCH(",",SUBSTITUTE(SUBSTITUTE(L145,LEFT(L145,SEARCH(",",L145)),""),LEFT(SUBSTITUTE(L145,LEFT(L145,SEARCH(",",L145)),""),SEARCH(",",SUBSTITUTE(L145,LEFT(L145,SEARCH(",",L145)),""))),""))),""),SEARCH(")",SUBSTITUTE(SUBSTITUTE(SUBSTITUTE(L145,LEFT(L145,SEARCH(",",L145)),""),LEFT(SUBSTITUTE(L145,LEFT(L145,SEARCH(",",L145)),""),SEARCH(",",SUBSTITUTE(L145,LEFT(L145,SEARCH(",",L145)),""))),""),LEFT(SUBSTITUTE(SUBSTITUTE(L145,LEFT(L145,SEARCH(",",L145)),""),LEFT(SUBSTITUTE(L145,LEFT(L145,SEARCH(",",L145)),""),SEARCH(",",SUBSTITUTE(L145,LEFT(L145,SEARCH(",",L145)),""))),""),SEARCH(",",SUBSTITUTE(SUBSTITUTE(L145,LEFT(L145,SEARCH(",",L145)),""),LEFT(SUBSTITUTE(L145,LEFT(L145,SEARCH(",",L145)),""),SEARCH(",",SUBSTITUTE(L145,LEFT(L145,SEARCH(",",L145)),""))),""))),""))))),""),")",""),VLOOKUP(L145,Breachs!B:D,3,FALSE)),IF(ISNUMBER(FIND(")",L145)),"20"&amp;SUBSTITUTE(SUBSTITUTE(LEFT(SUBSTITUTE(SUBSTITUTE(SUBSTITUTE(L145,LEFT(L145,SEARCH(",",L145)),""),LEFT(SUBSTITUTE(L145,LEFT(L145,SEARCH(",",L145)),""),SEARCH(",",SUBSTITUTE(L145,LEFT(L145,SEARCH(",",L145)),""))),""),LEFT(SUBSTITUTE(SUBSTITUTE(L145,LEFT(L145,SEARCH(",",L145)),""),LEFT(SUBSTITUTE(L145,LEFT(L145,SEARCH(",",L145)),""),SEARCH(",",SUBSTITUTE(L145,LEFT(L145,SEARCH(",",L145)),""))),""),SEARCH(",",SUBSTITUTE(SUBSTITUTE(L145,LEFT(L145,SEARCH(",",L145)),""),LEFT(SUBSTITUTE(L145,LEFT(L145,SEARCH(",",L145)),""),SEARCH(",",SUBSTITUTE(L145,LEFT(L145,SEARCH(",",L145)),""))),""))),""),SEARCH(")",SUBSTITUTE(SUBSTITUTE(SUBSTITUTE(L145,LEFT(L145,SEARCH(",",L145)),""),LEFT(SUBSTITUTE(L145,LEFT(L145,SEARCH(",",L145)),""),SEARCH(",",SUBSTITUTE(L145,LEFT(L145,SEARCH(",",L145)),""))),""),LEFT(SUBSTITUTE(SUBSTITUTE(L145,LEFT(L145,SEARCH(",",L145)),""),LEFT(SUBSTITUTE(L145,LEFT(L145,SEARCH(",",L145)),""),SEARCH(",",SUBSTITUTE(L145,LEFT(L145,SEARCH(",",L145)),""))),""),SEARCH(",",SUBSTITUTE(SUBSTITUTE(L145,LEFT(L145,SEARCH(",",L145)),""),LEFT(SUBSTITUTE(L145,LEFT(L145,SEARCH(",",L145)),""),SEARCH(",",SUBSTITUTE(L145,LEFT(L145,SEARCH(",",L145)),""))),""))),""))),LEFT(LEFT(SUBSTITUTE(SUBSTITUTE(SUBSTITUTE(L145,LEFT(L145,SEARCH(",",L145)),""),LEFT(SUBSTITUTE(L145,LEFT(L145,SEARCH(",",L145)),""),SEARCH(",",SUBSTITUTE(L145,LEFT(L145,SEARCH(",",L145)),""))),""),LEFT(SUBSTITUTE(SUBSTITUTE(L145,LEFT(L145,SEARCH(",",L145)),""),LEFT(SUBSTITUTE(L145,LEFT(L145,SEARCH(",",L145)),""),SEARCH(",",SUBSTITUTE(L145,LEFT(L145,SEARCH(",",L145)),""))),""),SEARCH(",",SUBSTITUTE(SUBSTITUTE(L145,LEFT(L145,SEARCH(",",L145)),""),LEFT(SUBSTITUTE(L145,LEFT(L145,SEARCH(",",L145)),""),SEARCH(",",SUBSTITUTE(L145,LEFT(L145,SEARCH(",",L145)),""))),""))),""),SEARCH(")",SUBSTITUTE(SUBSTITUTE(SUBSTITUTE(L145,LEFT(L145,SEARCH(",",L145)),""),LEFT(SUBSTITUTE(L145,LEFT(L145,SEARCH(",",L145)),""),SEARCH(",",SUBSTITUTE(L145,LEFT(L145,SEARCH(",",L145)),""))),""),LEFT(SUBSTITUTE(SUBSTITUTE(L145,LEFT(L145,SEARCH(",",L145)),""),LEFT(SUBSTITUTE(L145,LEFT(L145,SEARCH(",",L145)),""),SEARCH(",",SUBSTITUTE(L145,LEFT(L145,SEARCH(",",L145)),""))),""),SEARCH(",",SUBSTITUTE(SUBSTITUTE(L145,LEFT(L145,SEARCH(",",L145)),""),LEFT(SUBSTITUTE(L145,LEFT(L145,SEARCH(",",L145)),""),SEARCH(",",SUBSTITUTE(L145,LEFT(L145,SEARCH(",",L145)),""))),""))),""))),SEARCH("'",LEFT(SUBSTITUTE(SUBSTITUTE(SUBSTITUTE(L145,LEFT(L145,SEARCH(",",L145)),""),LEFT(SUBSTITUTE(L145,LEFT(L145,SEARCH(",",L145)),""),SEARCH(",",SUBSTITUTE(L145,LEFT(L145,SEARCH(",",L145)),""))),""),LEFT(SUBSTITUTE(SUBSTITUTE(L145,LEFT(L145,SEARCH(",",L145)),""),LEFT(SUBSTITUTE(L145,LEFT(L145,SEARCH(",",L145)),""),SEARCH(",",SUBSTITUTE(L145,LEFT(L145,SEARCH(",",L145)),""))),""),SEARCH(",",SUBSTITUTE(SUBSTITUTE(L145,LEFT(L145,SEARCH(",",L145)),""),LEFT(SUBSTITUTE(L145,LEFT(L145,SEARCH(",",L145)),""),SEARCH(",",SUBSTITUTE(L145,LEFT(L145,SEARCH(",",L145)),""))),""))),""),SEARCH(")",SUBSTITUTE(SUBSTITUTE(SUBSTITUTE(L145,LEFT(L145,SEARCH(",",L145)),""),LEFT(SUBSTITUTE(L145,LEFT(L145,SEARCH(",",L145)),""),SEARCH(",",SUBSTITUTE(L145,LEFT(L145,SEARCH(",",L145)),""))),""),LEFT(SUBSTITUTE(SUBSTITUTE(L145,LEFT(L145,SEARCH(",",L145)),""),LEFT(SUBSTITUTE(L145,LEFT(L145,SEARCH(",",L145)),""),SEARCH(",",SUBSTITUTE(L145,LEFT(L145,SEARCH(",",L145)),""))),""),SEARCH(",",SUBSTITUTE(SUBSTITUTE(L145,LEFT(L145,SEARCH(",",L145)),""),LEFT(SUBSTITUTE(L145,LEFT(L145,SEARCH(",",L145)),""),SEARCH(",",SUBSTITUTE(L145,LEFT(L145,SEARCH(",",L145)),""))),""))),""))))),""),")",""),VLOOKUP(L145,Breachs!B:D,3,FALSE))))</f>
        <v/>
      </c>
      <c r="R145" s="108" t="str">
        <f>IF(G145=5,IF(ISNUMBER(FIND(")",M145)),"20"&amp;SUBSTITUTE(SUBSTITUTE(LEFT(SUBSTITUTE(SUBSTITUTE(SUBSTITUTE(S145,LEFT(S145,SEARCH(",",S145)),""),LEFT(SUBSTITUTE(S145,LEFT(S145,SEARCH(",",S145)),""),SEARCH(",",SUBSTITUTE(S145,LEFT(S145,SEARCH(",",S145)),""))),""),LEFT(SUBSTITUTE(SUBSTITUTE(S145,LEFT(S145,SEARCH(",",S145)),""),LEFT(SUBSTITUTE(S145,LEFT(S145,SEARCH(",",S145)),""),SEARCH(",",SUBSTITUTE(S145,LEFT(S145,SEARCH(",",S145)),""))),""),SEARCH(",",SUBSTITUTE(SUBSTITUTE(S145,LEFT(S145,SEARCH(",",S145)),""),LEFT(SUBSTITUTE(S145,LEFT(S145,SEARCH(",",S145)),""),SEARCH(",",SUBSTITUTE(S145,LEFT(S145,SEARCH(",",S145)),""))),""))),""),SEARCH(")",SUBSTITUTE(SUBSTITUTE(SUBSTITUTE(S145,LEFT(S145,SEARCH(",",S145)),""),LEFT(SUBSTITUTE(S145,LEFT(S145,SEARCH(",",S145)),""),SEARCH(",",SUBSTITUTE(S145,LEFT(S145,SEARCH(",",S145)),""))),""),LEFT(SUBSTITUTE(SUBSTITUTE(S145,LEFT(S145,SEARCH(",",S145)),""),LEFT(SUBSTITUTE(S145,LEFT(S145,SEARCH(",",S145)),""),SEARCH(",",SUBSTITUTE(S145,LEFT(S145,SEARCH(",",S145)),""))),""),SEARCH(",",SUBSTITUTE(SUBSTITUTE(S145,LEFT(S145,SEARCH(",",S145)),""),LEFT(SUBSTITUTE(S145,LEFT(S145,SEARCH(",",S145)),""),SEARCH(",",SUBSTITUTE(S145,LEFT(S145,SEARCH(",",S145)),""))),""))),""))),LEFT(LEFT(SUBSTITUTE(SUBSTITUTE(SUBSTITUTE(S145,LEFT(S145,SEARCH(",",S145)),""),LEFT(SUBSTITUTE(S145,LEFT(S145,SEARCH(",",S145)),""),SEARCH(",",SUBSTITUTE(S145,LEFT(S145,SEARCH(",",S145)),""))),""),LEFT(SUBSTITUTE(SUBSTITUTE(S145,LEFT(S145,SEARCH(",",S145)),""),LEFT(SUBSTITUTE(S145,LEFT(S145,SEARCH(",",S145)),""),SEARCH(",",SUBSTITUTE(S145,LEFT(S145,SEARCH(",",S145)),""))),""),SEARCH(",",SUBSTITUTE(SUBSTITUTE(S145,LEFT(S145,SEARCH(",",S145)),""),LEFT(SUBSTITUTE(S145,LEFT(S145,SEARCH(",",S145)),""),SEARCH(",",SUBSTITUTE(S145,LEFT(S145,SEARCH(",",S145)),""))),""))),""),SEARCH(")",SUBSTITUTE(SUBSTITUTE(SUBSTITUTE(S145,LEFT(S145,SEARCH(",",S145)),""),LEFT(SUBSTITUTE(S145,LEFT(S145,SEARCH(",",S145)),""),SEARCH(",",SUBSTITUTE(S145,LEFT(S145,SEARCH(",",S145)),""))),""),LEFT(SUBSTITUTE(SUBSTITUTE(S145,LEFT(S145,SEARCH(",",S145)),""),LEFT(SUBSTITUTE(S145,LEFT(S145,SEARCH(",",S145)),""),SEARCH(",",SUBSTITUTE(S145,LEFT(S145,SEARCH(",",S145)),""))),""),SEARCH(",",SUBSTITUTE(SUBSTITUTE(S145,LEFT(S145,SEARCH(",",S145)),""),LEFT(SUBSTITUTE(S145,LEFT(S145,SEARCH(",",S145)),""),SEARCH(",",SUBSTITUTE(S145,LEFT(S145,SEARCH(",",S145)),""))),""))),""))),SEARCH("'",LEFT(SUBSTITUTE(SUBSTITUTE(SUBSTITUTE(S145,LEFT(S145,SEARCH(",",S145)),""),LEFT(SUBSTITUTE(S145,LEFT(S145,SEARCH(",",S145)),""),SEARCH(",",SUBSTITUTE(S145,LEFT(S145,SEARCH(",",S145)),""))),""),LEFT(SUBSTITUTE(SUBSTITUTE(S145,LEFT(S145,SEARCH(",",S145)),""),LEFT(SUBSTITUTE(S145,LEFT(S145,SEARCH(",",S145)),""),SEARCH(",",SUBSTITUTE(S145,LEFT(S145,SEARCH(",",S145)),""))),""),SEARCH(",",SUBSTITUTE(SUBSTITUTE(S145,LEFT(S145,SEARCH(",",S145)),""),LEFT(SUBSTITUTE(S145,LEFT(S145,SEARCH(",",S145)),""),SEARCH(",",SUBSTITUTE(S145,LEFT(S145,SEARCH(",",S145)),""))),""))),""),SEARCH(")",SUBSTITUTE(SUBSTITUTE(SUBSTITUTE(S145,LEFT(S145,SEARCH(",",S145)),""),LEFT(SUBSTITUTE(S145,LEFT(S145,SEARCH(",",S145)),""),SEARCH(",",SUBSTITUTE(S145,LEFT(S145,SEARCH(",",S145)),""))),""),LEFT(SUBSTITUTE(SUBSTITUTE(S145,LEFT(S145,SEARCH(",",S145)),""),LEFT(SUBSTITUTE(S145,LEFT(S145,SEARCH(",",S145)),""),SEARCH(",",SUBSTITUTE(S145,LEFT(S145,SEARCH(",",S145)),""))),""),SEARCH(",",SUBSTITUTE(SUBSTITUTE(S145,LEFT(S145,SEARCH(",",S145)),""),LEFT(SUBSTITUTE(S145,LEFT(S145,SEARCH(",",S145)),""),SEARCH(",",SUBSTITUTE(S145,LEFT(S145,SEARCH(",",S145)),""))),""))),""))))),""),")",""),VLOOKUP(M145,Breachs!B:D,3,FALSE)),"")</f>
        <v/>
      </c>
      <c r="S145" s="108" t="e">
        <f t="shared" si="40"/>
        <v>#VALUE!</v>
      </c>
      <c r="T145" s="108" t="str">
        <f>IF(F145="","",IF(ISNUMBER(FIND("'",I145)),VLOOKUP(SUBSTITUTE(RIGHT(LEFT(I145,SEARCH("'",I145)),5)," '",""),Breachs!P:Q,2,FALSE),VLOOKUP(I145,Breachs!B:D,2,FALSE)))</f>
        <v>Outubro</v>
      </c>
      <c r="U145" s="108" t="str">
        <f>IF(G145&lt;2,"",IF(ISNUMBER(FIND("'",J145)),VLOOKUP(SUBSTITUTE(RIGHT(LEFT(J145,SEARCH("'",J145)),5)," '",""),Breachs!P:Q,2,FALSE),VLOOKUP(J145,Breachs!B:D,2,FALSE)))</f>
        <v/>
      </c>
      <c r="V145" s="107" t="str">
        <f>IF(G145&lt;3,"",IF(ISNUMBER(FIND("'",K145)),VLOOKUP(SUBSTITUTE(RIGHT(LEFT(K145,SEARCH("'",K145)),5)," '",""),Breachs!P:Q,2,FALSE),VLOOKUP(K145,Breachs!B:D,2,FALSE)))</f>
        <v/>
      </c>
      <c r="W145" s="107" t="str">
        <f>IF(G145&lt;4,"",IF(ISNUMBER(FIND("'",L145)),VLOOKUP(SUBSTITUTE(RIGHT(LEFT(L145,SEARCH("'",L145)),5)," '",""),Breachs!P:Q,2,FALSE),VLOOKUP(L145,Breachs!B:D,2,FALSE)))</f>
        <v/>
      </c>
      <c r="X145" s="107" t="str">
        <f>IF(G145&lt;5,"",IF(ISNUMBER(FIND("'",M145)),VLOOKUP(SUBSTITUTE(RIGHT(LEFT(M145,SEARCH("'",M145)),5)," '",""),Breachs!P:Q,2,FALSE),VLOOKUP(M145,Breachs!B:D,2,FALSE)))</f>
        <v/>
      </c>
      <c r="Y145" s="34" t="str">
        <f>IFERROR(VLOOKUP(B145,BGU!A:B,2),"")</f>
        <v>MARZELI HAAS BENEMANN</v>
      </c>
      <c r="Z145" s="34" t="str">
        <f>TEXT(IFERROR(VLOOKUP(B145,BGU!A:C,3),""),"0000-000-000-0000")</f>
        <v>0819-000-000-0000</v>
      </c>
      <c r="AA145" s="34" t="str">
        <f t="shared" si="41"/>
        <v>0819</v>
      </c>
      <c r="AB145" s="34" t="str">
        <f>IFERROR(VLOOKUP(B145,BGU!A:F,6),"")</f>
        <v>00000</v>
      </c>
      <c r="AC145" s="34" t="str">
        <f>IFERROR(VLOOKUP(B145,BGU!A:G,7),"")</f>
        <v>SEM FUNCAO</v>
      </c>
      <c r="AD145" s="34" t="str">
        <f t="shared" si="42"/>
        <v>000</v>
      </c>
    </row>
    <row r="146" spans="1:30" ht="15" customHeight="1" x14ac:dyDescent="0.25">
      <c r="A146" s="33" t="s">
        <v>333</v>
      </c>
      <c r="B146" s="34" t="s">
        <v>232</v>
      </c>
      <c r="C146" s="33" t="s">
        <v>46</v>
      </c>
      <c r="D146" s="34" t="s">
        <v>234</v>
      </c>
      <c r="E146" s="34"/>
      <c r="F146" s="33" t="s">
        <v>6</v>
      </c>
      <c r="G146" s="31">
        <f t="shared" si="36"/>
        <v>1</v>
      </c>
      <c r="H146" s="31" t="b">
        <f t="shared" si="43"/>
        <v>0</v>
      </c>
      <c r="I146" s="105" t="str">
        <f t="shared" si="44"/>
        <v>Modern Business Solutions</v>
      </c>
      <c r="J146" s="105" t="str">
        <f t="shared" si="45"/>
        <v/>
      </c>
      <c r="K146" s="106" t="str">
        <f t="shared" si="37"/>
        <v/>
      </c>
      <c r="L146" s="106" t="str">
        <f t="shared" si="38"/>
        <v/>
      </c>
      <c r="M146" s="105" t="str">
        <f t="shared" si="39"/>
        <v/>
      </c>
      <c r="N146" s="107">
        <f>IF(F146="","",IF(ISNUMBER(FIND(")",I146)),"20"&amp;SUBSTITUTE(RIGHT(SUBSTITUTE(LEFT(F146,SEARCH(")",F146)),LEFT(LEFT(F146,SEARCH(")",F146)),SEARCH("(",LEFT(F146,SEARCH(")",F146)))),""),3),")",""),VLOOKUP(I146,Breachs!B:D,3,FALSE)))</f>
        <v>2016</v>
      </c>
      <c r="O146" s="108" t="str">
        <f>IF(G146&lt;2,"",IF(G146&gt;2,IF(ISNUMBER(FIND(")",J146)),"20"&amp;SUBSTITUTE(SUBSTITUTE(LEFT(LEFT(SUBSTITUTE(F146,LEFT(F146,SEARCH(",",F146)),""),SEARCH(",",SUBSTITUTE(F146,LEFT(F146,SEARCH(",",F146)),""))),SEARCH(")",LEFT(SUBSTITUTE(F146,LEFT(F146,SEARCH(",",F146)),""),SEARCH(",",SUBSTITUTE(F146,LEFT(F146,SEARCH(",",F146)),""))))),LEFT(LEFT(LEFT(SUBSTITUTE(F146,LEFT(F146,SEARCH(",",F146)),""),SEARCH(",",SUBSTITUTE(F146,LEFT(F146,SEARCH(",",F146)),""))),SEARCH(")",LEFT(SUBSTITUTE(F146,LEFT(F146,SEARCH(",",F146)),""),SEARCH(",",SUBSTITUTE(F146,LEFT(F146,SEARCH(",",F146)),""))))),SEARCH("'",LEFT(LEFT(SUBSTITUTE(F146,LEFT(F146,SEARCH(",",F146)),""),SEARCH(",",SUBSTITUTE(F146,LEFT(F146,SEARCH(",",F146)),""))),SEARCH(")",LEFT(SUBSTITUTE(F146,LEFT(F146,SEARCH(",",F146)),""),SEARCH(",",SUBSTITUTE(F146,LEFT(F146,SEARCH(",",F146)),""))))))),""),")",""),VLOOKUP(J146,Breachs!B:D,3,FALSE)),IF(ISNUMBER(FIND(")",J146)),"20"&amp;SUBSTITUTE(LEFT(SUBSTITUTE(SUBSTITUTE(F146,LEFT(F146,SEARCH(",",F146)),""),LEFT(SUBSTITUTE(F146,LEFT(F146,SEARCH(",",F146)),""),SEARCH("'",SUBSTITUTE(F146,LEFT(F146,SEARCH(",",F146)),""))),""),SEARCH(")",SUBSTITUTE(SUBSTITUTE(F146,LEFT(F146,SEARCH(",",F146)),""),LEFT(SUBSTITUTE(F146,LEFT(F146,SEARCH(",",F146)),""),SEARCH("'",SUBSTITUTE(F146,LEFT(F146,SEARCH(",",F146)),""))),""))),")",""),VLOOKUP(J146,Breachs!B:D,3,FALSE))))</f>
        <v/>
      </c>
      <c r="P146" s="108" t="str">
        <f>IF(G146&lt;3,"",IF(G146&gt;3,IF(ISNUMBER(FIND(")",K146)),"20"&amp;SUBSTITUTE(SUBSTITUTE(LEFT(LEFT(SUBSTITUTE(SUBSTITUTE(F146,LEFT(F146,SEARCH(",",F146)),""),LEFT(SUBSTITUTE(F146,LEFT(F146,SEARCH(",",F146)),""),SEARCH(",",SUBSTITUTE(F146,LEFT(F146,SEARCH(",",F146)),""))),""),SEARCH(",",SUBSTITUTE(SUBSTITUTE(F146,LEFT(F146,SEARCH(",",F146)),""),LEFT(SUBSTITUTE(F146,LEFT(F146,SEARCH(",",F146)),""),SEARCH(",",SUBSTITUTE(F146,LEFT(F146,SEARCH(",",F146)),""))),""))),SEARCH(")",LEFT(SUBSTITUTE(SUBSTITUTE(F146,LEFT(F146,SEARCH(",",F146)),""),LEFT(SUBSTITUTE(F146,LEFT(F146,SEARCH(",",F146)),""),SEARCH(",",SUBSTITUTE(F146,LEFT(F146,SEARCH(",",F146)),""))),""),SEARCH(",",SUBSTITUTE(SUBSTITUTE(F146,LEFT(F146,SEARCH(",",F146)),""),LEFT(SUBSTITUTE(F146,LEFT(F146,SEARCH(",",F146)),""),SEARCH(",",SUBSTITUTE(F146,LEFT(F146,SEARCH(",",F146)),""))),""))))),LEFT(LEFT(LEFT(SUBSTITUTE(SUBSTITUTE(F146,LEFT(F146,SEARCH(",",F146)),""),LEFT(SUBSTITUTE(F146,LEFT(F146,SEARCH(",",F146)),""),SEARCH(",",SUBSTITUTE(F146,LEFT(F146,SEARCH(",",F146)),""))),""),SEARCH(",",SUBSTITUTE(SUBSTITUTE(F146,LEFT(F146,SEARCH(",",F146)),""),LEFT(SUBSTITUTE(F146,LEFT(F146,SEARCH(",",F146)),""),SEARCH(",",SUBSTITUTE(F146,LEFT(F146,SEARCH(",",F146)),""))),""))),SEARCH(")",LEFT(SUBSTITUTE(SUBSTITUTE(F146,LEFT(F146,SEARCH(",",F146)),""),LEFT(SUBSTITUTE(F146,LEFT(F146,SEARCH(",",F146)),""),SEARCH(",",SUBSTITUTE(F146,LEFT(F146,SEARCH(",",F146)),""))),""),SEARCH(",",SUBSTITUTE(SUBSTITUTE(F146,LEFT(F146,SEARCH(",",F146)),""),LEFT(SUBSTITUTE(F146,LEFT(F146,SEARCH(",",F146)),""),SEARCH(",",SUBSTITUTE(F146,LEFT(F146,SEARCH(",",F146)),""))),""))))),SEARCH("'",LEFT(LEFT(SUBSTITUTE(SUBSTITUTE(F146,LEFT(F146,SEARCH(",",F146)),""),LEFT(SUBSTITUTE(F146,LEFT(F146,SEARCH(",",F146)),""),SEARCH(",",SUBSTITUTE(F146,LEFT(F146,SEARCH(",",F146)),""))),""),SEARCH(",",SUBSTITUTE(SUBSTITUTE(F146,LEFT(F146,SEARCH(",",F146)),""),LEFT(SUBSTITUTE(F146,LEFT(F146,SEARCH(",",F146)),""),SEARCH(",",SUBSTITUTE(F146,LEFT(F146,SEARCH(",",F146)),""))),""))),SEARCH(")",LEFT(SUBSTITUTE(SUBSTITUTE(F146,LEFT(F146,SEARCH(",",F146)),""),LEFT(SUBSTITUTE(F146,LEFT(F146,SEARCH(",",F146)),""),SEARCH(",",SUBSTITUTE(F146,LEFT(F146,SEARCH(",",F146)),""))),""),SEARCH(",",SUBSTITUTE(SUBSTITUTE(F146,LEFT(F146,SEARCH(",",F146)),""),LEFT(SUBSTITUTE(F146,LEFT(F146,SEARCH(",",F146)),""),SEARCH(",",SUBSTITUTE(F146,LEFT(F146,SEARCH(",",F146)),""))),""))))))),""),")",""),VLOOKUP(K146,Breachs!B:D,3,FALSE)),IF(ISNUMBER(FIND(")",K146)),"20"&amp;SUBSTITUTE(SUBSTITUTE(LEFT(SUBSTITUTE(SUBSTITUTE(F146,LEFT(F146,SEARCH(",",F146)),""),LEFT(SUBSTITUTE(F146,LEFT(F146,SEARCH(",",F146)),""),SEARCH(",",SUBSTITUTE(F146,LEFT(F146,SEARCH(",",F146)),""))),""),SEARCH(")",SUBSTITUTE(SUBSTITUTE(F146,LEFT(F146,SEARCH(",",F146)),""),LEFT(SUBSTITUTE(F146,LEFT(F146,SEARCH(",",F146)),""),SEARCH(",",SUBSTITUTE(F146,LEFT(F146,SEARCH(",",F146)),""))),""))),LEFT(LEFT(SUBSTITUTE(SUBSTITUTE(F146,LEFT(F146,SEARCH(",",F146)),""),LEFT(SUBSTITUTE(F146,LEFT(F146,SEARCH(",",F146)),""),SEARCH(",",SUBSTITUTE(F146,LEFT(F146,SEARCH(",",F146)),""))),""),SEARCH(")",SUBSTITUTE(SUBSTITUTE(F146,LEFT(F146,SEARCH(",",F146)),""),LEFT(SUBSTITUTE(F146,LEFT(F146,SEARCH(",",F146)),""),SEARCH(",",SUBSTITUTE(F146,LEFT(F146,SEARCH(",",F146)),""))),""))),SEARCH("'",LEFT(SUBSTITUTE(SUBSTITUTE(F146,LEFT(F146,SEARCH(",",F146)),""),LEFT(SUBSTITUTE(F146,LEFT(F146,SEARCH(",",F146)),""),SEARCH(",",SUBSTITUTE(F146,LEFT(F146,SEARCH(",",F146)),""))),""),SEARCH(")",SUBSTITUTE(SUBSTITUTE(F146,LEFT(F146,SEARCH(",",F146)),""),LEFT(SUBSTITUTE(F146,LEFT(F146,SEARCH(",",F146)),""),SEARCH(",",SUBSTITUTE(F146,LEFT(F146,SEARCH(",",F146)),""))),""))))),""),")",""),VLOOKUP(K146,Breachs!B:D,3,FALSE))))</f>
        <v/>
      </c>
      <c r="Q146" s="108" t="str">
        <f>IF(G146&lt;4,"",IF(G146&gt;4,IF(ISNUMBER(FIND(")",L146)),"20"&amp;SUBSTITUTE(SUBSTITUTE(LEFT(SUBSTITUTE(SUBSTITUTE(SUBSTITUTE(L146,LEFT(L146,SEARCH(",",L146)),""),LEFT(SUBSTITUTE(L146,LEFT(L146,SEARCH(",",L146)),""),SEARCH(",",SUBSTITUTE(L146,LEFT(L146,SEARCH(",",L146)),""))),""),LEFT(SUBSTITUTE(SUBSTITUTE(L146,LEFT(L146,SEARCH(",",L146)),""),LEFT(SUBSTITUTE(L146,LEFT(L146,SEARCH(",",L146)),""),SEARCH(",",SUBSTITUTE(L146,LEFT(L146,SEARCH(",",L146)),""))),""),SEARCH(",",SUBSTITUTE(SUBSTITUTE(L146,LEFT(L146,SEARCH(",",L146)),""),LEFT(SUBSTITUTE(L146,LEFT(L146,SEARCH(",",L146)),""),SEARCH(",",SUBSTITUTE(L146,LEFT(L146,SEARCH(",",L146)),""))),""))),""),SEARCH(")",SUBSTITUTE(SUBSTITUTE(SUBSTITUTE(L146,LEFT(L146,SEARCH(",",L146)),""),LEFT(SUBSTITUTE(L146,LEFT(L146,SEARCH(",",L146)),""),SEARCH(",",SUBSTITUTE(L146,LEFT(L146,SEARCH(",",L146)),""))),""),LEFT(SUBSTITUTE(SUBSTITUTE(L146,LEFT(L146,SEARCH(",",L146)),""),LEFT(SUBSTITUTE(L146,LEFT(L146,SEARCH(",",L146)),""),SEARCH(",",SUBSTITUTE(L146,LEFT(L146,SEARCH(",",L146)),""))),""),SEARCH(",",SUBSTITUTE(SUBSTITUTE(L146,LEFT(L146,SEARCH(",",L146)),""),LEFT(SUBSTITUTE(L146,LEFT(L146,SEARCH(",",L146)),""),SEARCH(",",SUBSTITUTE(L146,LEFT(L146,SEARCH(",",L146)),""))),""))),""))),LEFT(LEFT(SUBSTITUTE(SUBSTITUTE(SUBSTITUTE(L146,LEFT(L146,SEARCH(",",L146)),""),LEFT(SUBSTITUTE(L146,LEFT(L146,SEARCH(",",L146)),""),SEARCH(",",SUBSTITUTE(L146,LEFT(L146,SEARCH(",",L146)),""))),""),LEFT(SUBSTITUTE(SUBSTITUTE(L146,LEFT(L146,SEARCH(",",L146)),""),LEFT(SUBSTITUTE(L146,LEFT(L146,SEARCH(",",L146)),""),SEARCH(",",SUBSTITUTE(L146,LEFT(L146,SEARCH(",",L146)),""))),""),SEARCH(",",SUBSTITUTE(SUBSTITUTE(L146,LEFT(L146,SEARCH(",",L146)),""),LEFT(SUBSTITUTE(L146,LEFT(L146,SEARCH(",",L146)),""),SEARCH(",",SUBSTITUTE(L146,LEFT(L146,SEARCH(",",L146)),""))),""))),""),SEARCH(")",SUBSTITUTE(SUBSTITUTE(SUBSTITUTE(L146,LEFT(L146,SEARCH(",",L146)),""),LEFT(SUBSTITUTE(L146,LEFT(L146,SEARCH(",",L146)),""),SEARCH(",",SUBSTITUTE(L146,LEFT(L146,SEARCH(",",L146)),""))),""),LEFT(SUBSTITUTE(SUBSTITUTE(L146,LEFT(L146,SEARCH(",",L146)),""),LEFT(SUBSTITUTE(L146,LEFT(L146,SEARCH(",",L146)),""),SEARCH(",",SUBSTITUTE(L146,LEFT(L146,SEARCH(",",L146)),""))),""),SEARCH(",",SUBSTITUTE(SUBSTITUTE(L146,LEFT(L146,SEARCH(",",L146)),""),LEFT(SUBSTITUTE(L146,LEFT(L146,SEARCH(",",L146)),""),SEARCH(",",SUBSTITUTE(L146,LEFT(L146,SEARCH(",",L146)),""))),""))),""))),SEARCH("'",LEFT(SUBSTITUTE(SUBSTITUTE(SUBSTITUTE(L146,LEFT(L146,SEARCH(",",L146)),""),LEFT(SUBSTITUTE(L146,LEFT(L146,SEARCH(",",L146)),""),SEARCH(",",SUBSTITUTE(L146,LEFT(L146,SEARCH(",",L146)),""))),""),LEFT(SUBSTITUTE(SUBSTITUTE(L146,LEFT(L146,SEARCH(",",L146)),""),LEFT(SUBSTITUTE(L146,LEFT(L146,SEARCH(",",L146)),""),SEARCH(",",SUBSTITUTE(L146,LEFT(L146,SEARCH(",",L146)),""))),""),SEARCH(",",SUBSTITUTE(SUBSTITUTE(L146,LEFT(L146,SEARCH(",",L146)),""),LEFT(SUBSTITUTE(L146,LEFT(L146,SEARCH(",",L146)),""),SEARCH(",",SUBSTITUTE(L146,LEFT(L146,SEARCH(",",L146)),""))),""))),""),SEARCH(")",SUBSTITUTE(SUBSTITUTE(SUBSTITUTE(L146,LEFT(L146,SEARCH(",",L146)),""),LEFT(SUBSTITUTE(L146,LEFT(L146,SEARCH(",",L146)),""),SEARCH(",",SUBSTITUTE(L146,LEFT(L146,SEARCH(",",L146)),""))),""),LEFT(SUBSTITUTE(SUBSTITUTE(L146,LEFT(L146,SEARCH(",",L146)),""),LEFT(SUBSTITUTE(L146,LEFT(L146,SEARCH(",",L146)),""),SEARCH(",",SUBSTITUTE(L146,LEFT(L146,SEARCH(",",L146)),""))),""),SEARCH(",",SUBSTITUTE(SUBSTITUTE(L146,LEFT(L146,SEARCH(",",L146)),""),LEFT(SUBSTITUTE(L146,LEFT(L146,SEARCH(",",L146)),""),SEARCH(",",SUBSTITUTE(L146,LEFT(L146,SEARCH(",",L146)),""))),""))),""))))),""),")",""),VLOOKUP(L146,Breachs!B:D,3,FALSE)),IF(ISNUMBER(FIND(")",L146)),"20"&amp;SUBSTITUTE(SUBSTITUTE(LEFT(SUBSTITUTE(SUBSTITUTE(SUBSTITUTE(L146,LEFT(L146,SEARCH(",",L146)),""),LEFT(SUBSTITUTE(L146,LEFT(L146,SEARCH(",",L146)),""),SEARCH(",",SUBSTITUTE(L146,LEFT(L146,SEARCH(",",L146)),""))),""),LEFT(SUBSTITUTE(SUBSTITUTE(L146,LEFT(L146,SEARCH(",",L146)),""),LEFT(SUBSTITUTE(L146,LEFT(L146,SEARCH(",",L146)),""),SEARCH(",",SUBSTITUTE(L146,LEFT(L146,SEARCH(",",L146)),""))),""),SEARCH(",",SUBSTITUTE(SUBSTITUTE(L146,LEFT(L146,SEARCH(",",L146)),""),LEFT(SUBSTITUTE(L146,LEFT(L146,SEARCH(",",L146)),""),SEARCH(",",SUBSTITUTE(L146,LEFT(L146,SEARCH(",",L146)),""))),""))),""),SEARCH(")",SUBSTITUTE(SUBSTITUTE(SUBSTITUTE(L146,LEFT(L146,SEARCH(",",L146)),""),LEFT(SUBSTITUTE(L146,LEFT(L146,SEARCH(",",L146)),""),SEARCH(",",SUBSTITUTE(L146,LEFT(L146,SEARCH(",",L146)),""))),""),LEFT(SUBSTITUTE(SUBSTITUTE(L146,LEFT(L146,SEARCH(",",L146)),""),LEFT(SUBSTITUTE(L146,LEFT(L146,SEARCH(",",L146)),""),SEARCH(",",SUBSTITUTE(L146,LEFT(L146,SEARCH(",",L146)),""))),""),SEARCH(",",SUBSTITUTE(SUBSTITUTE(L146,LEFT(L146,SEARCH(",",L146)),""),LEFT(SUBSTITUTE(L146,LEFT(L146,SEARCH(",",L146)),""),SEARCH(",",SUBSTITUTE(L146,LEFT(L146,SEARCH(",",L146)),""))),""))),""))),LEFT(LEFT(SUBSTITUTE(SUBSTITUTE(SUBSTITUTE(L146,LEFT(L146,SEARCH(",",L146)),""),LEFT(SUBSTITUTE(L146,LEFT(L146,SEARCH(",",L146)),""),SEARCH(",",SUBSTITUTE(L146,LEFT(L146,SEARCH(",",L146)),""))),""),LEFT(SUBSTITUTE(SUBSTITUTE(L146,LEFT(L146,SEARCH(",",L146)),""),LEFT(SUBSTITUTE(L146,LEFT(L146,SEARCH(",",L146)),""),SEARCH(",",SUBSTITUTE(L146,LEFT(L146,SEARCH(",",L146)),""))),""),SEARCH(",",SUBSTITUTE(SUBSTITUTE(L146,LEFT(L146,SEARCH(",",L146)),""),LEFT(SUBSTITUTE(L146,LEFT(L146,SEARCH(",",L146)),""),SEARCH(",",SUBSTITUTE(L146,LEFT(L146,SEARCH(",",L146)),""))),""))),""),SEARCH(")",SUBSTITUTE(SUBSTITUTE(SUBSTITUTE(L146,LEFT(L146,SEARCH(",",L146)),""),LEFT(SUBSTITUTE(L146,LEFT(L146,SEARCH(",",L146)),""),SEARCH(",",SUBSTITUTE(L146,LEFT(L146,SEARCH(",",L146)),""))),""),LEFT(SUBSTITUTE(SUBSTITUTE(L146,LEFT(L146,SEARCH(",",L146)),""),LEFT(SUBSTITUTE(L146,LEFT(L146,SEARCH(",",L146)),""),SEARCH(",",SUBSTITUTE(L146,LEFT(L146,SEARCH(",",L146)),""))),""),SEARCH(",",SUBSTITUTE(SUBSTITUTE(L146,LEFT(L146,SEARCH(",",L146)),""),LEFT(SUBSTITUTE(L146,LEFT(L146,SEARCH(",",L146)),""),SEARCH(",",SUBSTITUTE(L146,LEFT(L146,SEARCH(",",L146)),""))),""))),""))),SEARCH("'",LEFT(SUBSTITUTE(SUBSTITUTE(SUBSTITUTE(L146,LEFT(L146,SEARCH(",",L146)),""),LEFT(SUBSTITUTE(L146,LEFT(L146,SEARCH(",",L146)),""),SEARCH(",",SUBSTITUTE(L146,LEFT(L146,SEARCH(",",L146)),""))),""),LEFT(SUBSTITUTE(SUBSTITUTE(L146,LEFT(L146,SEARCH(",",L146)),""),LEFT(SUBSTITUTE(L146,LEFT(L146,SEARCH(",",L146)),""),SEARCH(",",SUBSTITUTE(L146,LEFT(L146,SEARCH(",",L146)),""))),""),SEARCH(",",SUBSTITUTE(SUBSTITUTE(L146,LEFT(L146,SEARCH(",",L146)),""),LEFT(SUBSTITUTE(L146,LEFT(L146,SEARCH(",",L146)),""),SEARCH(",",SUBSTITUTE(L146,LEFT(L146,SEARCH(",",L146)),""))),""))),""),SEARCH(")",SUBSTITUTE(SUBSTITUTE(SUBSTITUTE(L146,LEFT(L146,SEARCH(",",L146)),""),LEFT(SUBSTITUTE(L146,LEFT(L146,SEARCH(",",L146)),""),SEARCH(",",SUBSTITUTE(L146,LEFT(L146,SEARCH(",",L146)),""))),""),LEFT(SUBSTITUTE(SUBSTITUTE(L146,LEFT(L146,SEARCH(",",L146)),""),LEFT(SUBSTITUTE(L146,LEFT(L146,SEARCH(",",L146)),""),SEARCH(",",SUBSTITUTE(L146,LEFT(L146,SEARCH(",",L146)),""))),""),SEARCH(",",SUBSTITUTE(SUBSTITUTE(L146,LEFT(L146,SEARCH(",",L146)),""),LEFT(SUBSTITUTE(L146,LEFT(L146,SEARCH(",",L146)),""),SEARCH(",",SUBSTITUTE(L146,LEFT(L146,SEARCH(",",L146)),""))),""))),""))))),""),")",""),VLOOKUP(L146,Breachs!B:D,3,FALSE))))</f>
        <v/>
      </c>
      <c r="R146" s="108" t="str">
        <f>IF(G146=5,IF(ISNUMBER(FIND(")",M146)),"20"&amp;SUBSTITUTE(SUBSTITUTE(LEFT(SUBSTITUTE(SUBSTITUTE(SUBSTITUTE(S146,LEFT(S146,SEARCH(",",S146)),""),LEFT(SUBSTITUTE(S146,LEFT(S146,SEARCH(",",S146)),""),SEARCH(",",SUBSTITUTE(S146,LEFT(S146,SEARCH(",",S146)),""))),""),LEFT(SUBSTITUTE(SUBSTITUTE(S146,LEFT(S146,SEARCH(",",S146)),""),LEFT(SUBSTITUTE(S146,LEFT(S146,SEARCH(",",S146)),""),SEARCH(",",SUBSTITUTE(S146,LEFT(S146,SEARCH(",",S146)),""))),""),SEARCH(",",SUBSTITUTE(SUBSTITUTE(S146,LEFT(S146,SEARCH(",",S146)),""),LEFT(SUBSTITUTE(S146,LEFT(S146,SEARCH(",",S146)),""),SEARCH(",",SUBSTITUTE(S146,LEFT(S146,SEARCH(",",S146)),""))),""))),""),SEARCH(")",SUBSTITUTE(SUBSTITUTE(SUBSTITUTE(S146,LEFT(S146,SEARCH(",",S146)),""),LEFT(SUBSTITUTE(S146,LEFT(S146,SEARCH(",",S146)),""),SEARCH(",",SUBSTITUTE(S146,LEFT(S146,SEARCH(",",S146)),""))),""),LEFT(SUBSTITUTE(SUBSTITUTE(S146,LEFT(S146,SEARCH(",",S146)),""),LEFT(SUBSTITUTE(S146,LEFT(S146,SEARCH(",",S146)),""),SEARCH(",",SUBSTITUTE(S146,LEFT(S146,SEARCH(",",S146)),""))),""),SEARCH(",",SUBSTITUTE(SUBSTITUTE(S146,LEFT(S146,SEARCH(",",S146)),""),LEFT(SUBSTITUTE(S146,LEFT(S146,SEARCH(",",S146)),""),SEARCH(",",SUBSTITUTE(S146,LEFT(S146,SEARCH(",",S146)),""))),""))),""))),LEFT(LEFT(SUBSTITUTE(SUBSTITUTE(SUBSTITUTE(S146,LEFT(S146,SEARCH(",",S146)),""),LEFT(SUBSTITUTE(S146,LEFT(S146,SEARCH(",",S146)),""),SEARCH(",",SUBSTITUTE(S146,LEFT(S146,SEARCH(",",S146)),""))),""),LEFT(SUBSTITUTE(SUBSTITUTE(S146,LEFT(S146,SEARCH(",",S146)),""),LEFT(SUBSTITUTE(S146,LEFT(S146,SEARCH(",",S146)),""),SEARCH(",",SUBSTITUTE(S146,LEFT(S146,SEARCH(",",S146)),""))),""),SEARCH(",",SUBSTITUTE(SUBSTITUTE(S146,LEFT(S146,SEARCH(",",S146)),""),LEFT(SUBSTITUTE(S146,LEFT(S146,SEARCH(",",S146)),""),SEARCH(",",SUBSTITUTE(S146,LEFT(S146,SEARCH(",",S146)),""))),""))),""),SEARCH(")",SUBSTITUTE(SUBSTITUTE(SUBSTITUTE(S146,LEFT(S146,SEARCH(",",S146)),""),LEFT(SUBSTITUTE(S146,LEFT(S146,SEARCH(",",S146)),""),SEARCH(",",SUBSTITUTE(S146,LEFT(S146,SEARCH(",",S146)),""))),""),LEFT(SUBSTITUTE(SUBSTITUTE(S146,LEFT(S146,SEARCH(",",S146)),""),LEFT(SUBSTITUTE(S146,LEFT(S146,SEARCH(",",S146)),""),SEARCH(",",SUBSTITUTE(S146,LEFT(S146,SEARCH(",",S146)),""))),""),SEARCH(",",SUBSTITUTE(SUBSTITUTE(S146,LEFT(S146,SEARCH(",",S146)),""),LEFT(SUBSTITUTE(S146,LEFT(S146,SEARCH(",",S146)),""),SEARCH(",",SUBSTITUTE(S146,LEFT(S146,SEARCH(",",S146)),""))),""))),""))),SEARCH("'",LEFT(SUBSTITUTE(SUBSTITUTE(SUBSTITUTE(S146,LEFT(S146,SEARCH(",",S146)),""),LEFT(SUBSTITUTE(S146,LEFT(S146,SEARCH(",",S146)),""),SEARCH(",",SUBSTITUTE(S146,LEFT(S146,SEARCH(",",S146)),""))),""),LEFT(SUBSTITUTE(SUBSTITUTE(S146,LEFT(S146,SEARCH(",",S146)),""),LEFT(SUBSTITUTE(S146,LEFT(S146,SEARCH(",",S146)),""),SEARCH(",",SUBSTITUTE(S146,LEFT(S146,SEARCH(",",S146)),""))),""),SEARCH(",",SUBSTITUTE(SUBSTITUTE(S146,LEFT(S146,SEARCH(",",S146)),""),LEFT(SUBSTITUTE(S146,LEFT(S146,SEARCH(",",S146)),""),SEARCH(",",SUBSTITUTE(S146,LEFT(S146,SEARCH(",",S146)),""))),""))),""),SEARCH(")",SUBSTITUTE(SUBSTITUTE(SUBSTITUTE(S146,LEFT(S146,SEARCH(",",S146)),""),LEFT(SUBSTITUTE(S146,LEFT(S146,SEARCH(",",S146)),""),SEARCH(",",SUBSTITUTE(S146,LEFT(S146,SEARCH(",",S146)),""))),""),LEFT(SUBSTITUTE(SUBSTITUTE(S146,LEFT(S146,SEARCH(",",S146)),""),LEFT(SUBSTITUTE(S146,LEFT(S146,SEARCH(",",S146)),""),SEARCH(",",SUBSTITUTE(S146,LEFT(S146,SEARCH(",",S146)),""))),""),SEARCH(",",SUBSTITUTE(SUBSTITUTE(S146,LEFT(S146,SEARCH(",",S146)),""),LEFT(SUBSTITUTE(S146,LEFT(S146,SEARCH(",",S146)),""),SEARCH(",",SUBSTITUTE(S146,LEFT(S146,SEARCH(",",S146)),""))),""))),""))))),""),")",""),VLOOKUP(M146,Breachs!B:D,3,FALSE)),"")</f>
        <v/>
      </c>
      <c r="S146" s="108" t="e">
        <f t="shared" si="40"/>
        <v>#VALUE!</v>
      </c>
      <c r="T146" s="108" t="str">
        <f>IF(F146="","",IF(ISNUMBER(FIND("'",I146)),VLOOKUP(SUBSTITUTE(RIGHT(LEFT(I146,SEARCH("'",I146)),5)," '",""),Breachs!P:Q,2,FALSE),VLOOKUP(I146,Breachs!B:D,2,FALSE)))</f>
        <v>Outubro</v>
      </c>
      <c r="U146" s="108" t="str">
        <f>IF(G146&lt;2,"",IF(ISNUMBER(FIND("'",J146)),VLOOKUP(SUBSTITUTE(RIGHT(LEFT(J146,SEARCH("'",J146)),5)," '",""),Breachs!P:Q,2,FALSE),VLOOKUP(J146,Breachs!B:D,2,FALSE)))</f>
        <v/>
      </c>
      <c r="V146" s="107" t="str">
        <f>IF(G146&lt;3,"",IF(ISNUMBER(FIND("'",K146)),VLOOKUP(SUBSTITUTE(RIGHT(LEFT(K146,SEARCH("'",K146)),5)," '",""),Breachs!P:Q,2,FALSE),VLOOKUP(K146,Breachs!B:D,2,FALSE)))</f>
        <v/>
      </c>
      <c r="W146" s="107" t="str">
        <f>IF(G146&lt;4,"",IF(ISNUMBER(FIND("'",L146)),VLOOKUP(SUBSTITUTE(RIGHT(LEFT(L146,SEARCH("'",L146)),5)," '",""),Breachs!P:Q,2,FALSE),VLOOKUP(L146,Breachs!B:D,2,FALSE)))</f>
        <v/>
      </c>
      <c r="X146" s="107" t="str">
        <f>IF(G146&lt;5,"",IF(ISNUMBER(FIND("'",M146)),VLOOKUP(SUBSTITUTE(RIGHT(LEFT(M146,SEARCH("'",M146)),5)," '",""),Breachs!P:Q,2,FALSE),VLOOKUP(M146,Breachs!B:D,2,FALSE)))</f>
        <v/>
      </c>
      <c r="Y146" s="34" t="str">
        <f>IFERROR(VLOOKUP(B146,BGU!A:B,2),"")</f>
        <v>FELIPE ALBUQUERQUE HEIDEMANN</v>
      </c>
      <c r="Z146" s="34" t="str">
        <f>TEXT(IFERROR(VLOOKUP(B146,BGU!A:C,3),""),"0000-000-000-0000")</f>
        <v>0010-058-031-2000</v>
      </c>
      <c r="AA146" s="34" t="str">
        <f t="shared" si="41"/>
        <v>0010</v>
      </c>
      <c r="AB146" s="34" t="str">
        <f>IFERROR(VLOOKUP(B146,BGU!A:F,6),"")</f>
        <v>00011</v>
      </c>
      <c r="AC146" s="34" t="str">
        <f>IFERROR(VLOOKUP(B146,BGU!A:G,7),"")</f>
        <v>ANALISTA</v>
      </c>
      <c r="AD146" s="34" t="str">
        <f t="shared" si="42"/>
        <v>058</v>
      </c>
    </row>
    <row r="147" spans="1:30" ht="15" customHeight="1" x14ac:dyDescent="0.25">
      <c r="A147" s="33" t="s">
        <v>333</v>
      </c>
      <c r="B147" s="34" t="s">
        <v>251</v>
      </c>
      <c r="C147" s="33" t="s">
        <v>75</v>
      </c>
      <c r="D147" s="34" t="s">
        <v>211</v>
      </c>
      <c r="E147" s="34"/>
      <c r="F147" s="33" t="s">
        <v>3</v>
      </c>
      <c r="G147" s="31">
        <f t="shared" si="36"/>
        <v>1</v>
      </c>
      <c r="H147" s="31" t="b">
        <f t="shared" si="43"/>
        <v>0</v>
      </c>
      <c r="I147" s="105" t="str">
        <f t="shared" si="44"/>
        <v>LinkedIn</v>
      </c>
      <c r="J147" s="105" t="str">
        <f t="shared" si="45"/>
        <v/>
      </c>
      <c r="K147" s="106" t="str">
        <f t="shared" si="37"/>
        <v/>
      </c>
      <c r="L147" s="106" t="str">
        <f t="shared" si="38"/>
        <v/>
      </c>
      <c r="M147" s="105" t="str">
        <f t="shared" si="39"/>
        <v/>
      </c>
      <c r="N147" s="107">
        <f>IF(F147="","",IF(ISNUMBER(FIND(")",I147)),"20"&amp;SUBSTITUTE(RIGHT(SUBSTITUTE(LEFT(F147,SEARCH(")",F147)),LEFT(LEFT(F147,SEARCH(")",F147)),SEARCH("(",LEFT(F147,SEARCH(")",F147)))),""),3),")",""),VLOOKUP(I147,Breachs!B:D,3,FALSE)))</f>
        <v>2016</v>
      </c>
      <c r="O147" s="108" t="str">
        <f>IF(G147&lt;2,"",IF(G147&gt;2,IF(ISNUMBER(FIND(")",J147)),"20"&amp;SUBSTITUTE(SUBSTITUTE(LEFT(LEFT(SUBSTITUTE(F147,LEFT(F147,SEARCH(",",F147)),""),SEARCH(",",SUBSTITUTE(F147,LEFT(F147,SEARCH(",",F147)),""))),SEARCH(")",LEFT(SUBSTITUTE(F147,LEFT(F147,SEARCH(",",F147)),""),SEARCH(",",SUBSTITUTE(F147,LEFT(F147,SEARCH(",",F147)),""))))),LEFT(LEFT(LEFT(SUBSTITUTE(F147,LEFT(F147,SEARCH(",",F147)),""),SEARCH(",",SUBSTITUTE(F147,LEFT(F147,SEARCH(",",F147)),""))),SEARCH(")",LEFT(SUBSTITUTE(F147,LEFT(F147,SEARCH(",",F147)),""),SEARCH(",",SUBSTITUTE(F147,LEFT(F147,SEARCH(",",F147)),""))))),SEARCH("'",LEFT(LEFT(SUBSTITUTE(F147,LEFT(F147,SEARCH(",",F147)),""),SEARCH(",",SUBSTITUTE(F147,LEFT(F147,SEARCH(",",F147)),""))),SEARCH(")",LEFT(SUBSTITUTE(F147,LEFT(F147,SEARCH(",",F147)),""),SEARCH(",",SUBSTITUTE(F147,LEFT(F147,SEARCH(",",F147)),""))))))),""),")",""),VLOOKUP(J147,Breachs!B:D,3,FALSE)),IF(ISNUMBER(FIND(")",J147)),"20"&amp;SUBSTITUTE(LEFT(SUBSTITUTE(SUBSTITUTE(F147,LEFT(F147,SEARCH(",",F147)),""),LEFT(SUBSTITUTE(F147,LEFT(F147,SEARCH(",",F147)),""),SEARCH("'",SUBSTITUTE(F147,LEFT(F147,SEARCH(",",F147)),""))),""),SEARCH(")",SUBSTITUTE(SUBSTITUTE(F147,LEFT(F147,SEARCH(",",F147)),""),LEFT(SUBSTITUTE(F147,LEFT(F147,SEARCH(",",F147)),""),SEARCH("'",SUBSTITUTE(F147,LEFT(F147,SEARCH(",",F147)),""))),""))),")",""),VLOOKUP(J147,Breachs!B:D,3,FALSE))))</f>
        <v/>
      </c>
      <c r="P147" s="108" t="str">
        <f>IF(G147&lt;3,"",IF(G147&gt;3,IF(ISNUMBER(FIND(")",K147)),"20"&amp;SUBSTITUTE(SUBSTITUTE(LEFT(LEFT(SUBSTITUTE(SUBSTITUTE(F147,LEFT(F147,SEARCH(",",F147)),""),LEFT(SUBSTITUTE(F147,LEFT(F147,SEARCH(",",F147)),""),SEARCH(",",SUBSTITUTE(F147,LEFT(F147,SEARCH(",",F147)),""))),""),SEARCH(",",SUBSTITUTE(SUBSTITUTE(F147,LEFT(F147,SEARCH(",",F147)),""),LEFT(SUBSTITUTE(F147,LEFT(F147,SEARCH(",",F147)),""),SEARCH(",",SUBSTITUTE(F147,LEFT(F147,SEARCH(",",F147)),""))),""))),SEARCH(")",LEFT(SUBSTITUTE(SUBSTITUTE(F147,LEFT(F147,SEARCH(",",F147)),""),LEFT(SUBSTITUTE(F147,LEFT(F147,SEARCH(",",F147)),""),SEARCH(",",SUBSTITUTE(F147,LEFT(F147,SEARCH(",",F147)),""))),""),SEARCH(",",SUBSTITUTE(SUBSTITUTE(F147,LEFT(F147,SEARCH(",",F147)),""),LEFT(SUBSTITUTE(F147,LEFT(F147,SEARCH(",",F147)),""),SEARCH(",",SUBSTITUTE(F147,LEFT(F147,SEARCH(",",F147)),""))),""))))),LEFT(LEFT(LEFT(SUBSTITUTE(SUBSTITUTE(F147,LEFT(F147,SEARCH(",",F147)),""),LEFT(SUBSTITUTE(F147,LEFT(F147,SEARCH(",",F147)),""),SEARCH(",",SUBSTITUTE(F147,LEFT(F147,SEARCH(",",F147)),""))),""),SEARCH(",",SUBSTITUTE(SUBSTITUTE(F147,LEFT(F147,SEARCH(",",F147)),""),LEFT(SUBSTITUTE(F147,LEFT(F147,SEARCH(",",F147)),""),SEARCH(",",SUBSTITUTE(F147,LEFT(F147,SEARCH(",",F147)),""))),""))),SEARCH(")",LEFT(SUBSTITUTE(SUBSTITUTE(F147,LEFT(F147,SEARCH(",",F147)),""),LEFT(SUBSTITUTE(F147,LEFT(F147,SEARCH(",",F147)),""),SEARCH(",",SUBSTITUTE(F147,LEFT(F147,SEARCH(",",F147)),""))),""),SEARCH(",",SUBSTITUTE(SUBSTITUTE(F147,LEFT(F147,SEARCH(",",F147)),""),LEFT(SUBSTITUTE(F147,LEFT(F147,SEARCH(",",F147)),""),SEARCH(",",SUBSTITUTE(F147,LEFT(F147,SEARCH(",",F147)),""))),""))))),SEARCH("'",LEFT(LEFT(SUBSTITUTE(SUBSTITUTE(F147,LEFT(F147,SEARCH(",",F147)),""),LEFT(SUBSTITUTE(F147,LEFT(F147,SEARCH(",",F147)),""),SEARCH(",",SUBSTITUTE(F147,LEFT(F147,SEARCH(",",F147)),""))),""),SEARCH(",",SUBSTITUTE(SUBSTITUTE(F147,LEFT(F147,SEARCH(",",F147)),""),LEFT(SUBSTITUTE(F147,LEFT(F147,SEARCH(",",F147)),""),SEARCH(",",SUBSTITUTE(F147,LEFT(F147,SEARCH(",",F147)),""))),""))),SEARCH(")",LEFT(SUBSTITUTE(SUBSTITUTE(F147,LEFT(F147,SEARCH(",",F147)),""),LEFT(SUBSTITUTE(F147,LEFT(F147,SEARCH(",",F147)),""),SEARCH(",",SUBSTITUTE(F147,LEFT(F147,SEARCH(",",F147)),""))),""),SEARCH(",",SUBSTITUTE(SUBSTITUTE(F147,LEFT(F147,SEARCH(",",F147)),""),LEFT(SUBSTITUTE(F147,LEFT(F147,SEARCH(",",F147)),""),SEARCH(",",SUBSTITUTE(F147,LEFT(F147,SEARCH(",",F147)),""))),""))))))),""),")",""),VLOOKUP(K147,Breachs!B:D,3,FALSE)),IF(ISNUMBER(FIND(")",K147)),"20"&amp;SUBSTITUTE(SUBSTITUTE(LEFT(SUBSTITUTE(SUBSTITUTE(F147,LEFT(F147,SEARCH(",",F147)),""),LEFT(SUBSTITUTE(F147,LEFT(F147,SEARCH(",",F147)),""),SEARCH(",",SUBSTITUTE(F147,LEFT(F147,SEARCH(",",F147)),""))),""),SEARCH(")",SUBSTITUTE(SUBSTITUTE(F147,LEFT(F147,SEARCH(",",F147)),""),LEFT(SUBSTITUTE(F147,LEFT(F147,SEARCH(",",F147)),""),SEARCH(",",SUBSTITUTE(F147,LEFT(F147,SEARCH(",",F147)),""))),""))),LEFT(LEFT(SUBSTITUTE(SUBSTITUTE(F147,LEFT(F147,SEARCH(",",F147)),""),LEFT(SUBSTITUTE(F147,LEFT(F147,SEARCH(",",F147)),""),SEARCH(",",SUBSTITUTE(F147,LEFT(F147,SEARCH(",",F147)),""))),""),SEARCH(")",SUBSTITUTE(SUBSTITUTE(F147,LEFT(F147,SEARCH(",",F147)),""),LEFT(SUBSTITUTE(F147,LEFT(F147,SEARCH(",",F147)),""),SEARCH(",",SUBSTITUTE(F147,LEFT(F147,SEARCH(",",F147)),""))),""))),SEARCH("'",LEFT(SUBSTITUTE(SUBSTITUTE(F147,LEFT(F147,SEARCH(",",F147)),""),LEFT(SUBSTITUTE(F147,LEFT(F147,SEARCH(",",F147)),""),SEARCH(",",SUBSTITUTE(F147,LEFT(F147,SEARCH(",",F147)),""))),""),SEARCH(")",SUBSTITUTE(SUBSTITUTE(F147,LEFT(F147,SEARCH(",",F147)),""),LEFT(SUBSTITUTE(F147,LEFT(F147,SEARCH(",",F147)),""),SEARCH(",",SUBSTITUTE(F147,LEFT(F147,SEARCH(",",F147)),""))),""))))),""),")",""),VLOOKUP(K147,Breachs!B:D,3,FALSE))))</f>
        <v/>
      </c>
      <c r="Q147" s="108" t="str">
        <f>IF(G147&lt;4,"",IF(G147&gt;4,IF(ISNUMBER(FIND(")",L147)),"20"&amp;SUBSTITUTE(SUBSTITUTE(LEFT(SUBSTITUTE(SUBSTITUTE(SUBSTITUTE(L147,LEFT(L147,SEARCH(",",L147)),""),LEFT(SUBSTITUTE(L147,LEFT(L147,SEARCH(",",L147)),""),SEARCH(",",SUBSTITUTE(L147,LEFT(L147,SEARCH(",",L147)),""))),""),LEFT(SUBSTITUTE(SUBSTITUTE(L147,LEFT(L147,SEARCH(",",L147)),""),LEFT(SUBSTITUTE(L147,LEFT(L147,SEARCH(",",L147)),""),SEARCH(",",SUBSTITUTE(L147,LEFT(L147,SEARCH(",",L147)),""))),""),SEARCH(",",SUBSTITUTE(SUBSTITUTE(L147,LEFT(L147,SEARCH(",",L147)),""),LEFT(SUBSTITUTE(L147,LEFT(L147,SEARCH(",",L147)),""),SEARCH(",",SUBSTITUTE(L147,LEFT(L147,SEARCH(",",L147)),""))),""))),""),SEARCH(")",SUBSTITUTE(SUBSTITUTE(SUBSTITUTE(L147,LEFT(L147,SEARCH(",",L147)),""),LEFT(SUBSTITUTE(L147,LEFT(L147,SEARCH(",",L147)),""),SEARCH(",",SUBSTITUTE(L147,LEFT(L147,SEARCH(",",L147)),""))),""),LEFT(SUBSTITUTE(SUBSTITUTE(L147,LEFT(L147,SEARCH(",",L147)),""),LEFT(SUBSTITUTE(L147,LEFT(L147,SEARCH(",",L147)),""),SEARCH(",",SUBSTITUTE(L147,LEFT(L147,SEARCH(",",L147)),""))),""),SEARCH(",",SUBSTITUTE(SUBSTITUTE(L147,LEFT(L147,SEARCH(",",L147)),""),LEFT(SUBSTITUTE(L147,LEFT(L147,SEARCH(",",L147)),""),SEARCH(",",SUBSTITUTE(L147,LEFT(L147,SEARCH(",",L147)),""))),""))),""))),LEFT(LEFT(SUBSTITUTE(SUBSTITUTE(SUBSTITUTE(L147,LEFT(L147,SEARCH(",",L147)),""),LEFT(SUBSTITUTE(L147,LEFT(L147,SEARCH(",",L147)),""),SEARCH(",",SUBSTITUTE(L147,LEFT(L147,SEARCH(",",L147)),""))),""),LEFT(SUBSTITUTE(SUBSTITUTE(L147,LEFT(L147,SEARCH(",",L147)),""),LEFT(SUBSTITUTE(L147,LEFT(L147,SEARCH(",",L147)),""),SEARCH(",",SUBSTITUTE(L147,LEFT(L147,SEARCH(",",L147)),""))),""),SEARCH(",",SUBSTITUTE(SUBSTITUTE(L147,LEFT(L147,SEARCH(",",L147)),""),LEFT(SUBSTITUTE(L147,LEFT(L147,SEARCH(",",L147)),""),SEARCH(",",SUBSTITUTE(L147,LEFT(L147,SEARCH(",",L147)),""))),""))),""),SEARCH(")",SUBSTITUTE(SUBSTITUTE(SUBSTITUTE(L147,LEFT(L147,SEARCH(",",L147)),""),LEFT(SUBSTITUTE(L147,LEFT(L147,SEARCH(",",L147)),""),SEARCH(",",SUBSTITUTE(L147,LEFT(L147,SEARCH(",",L147)),""))),""),LEFT(SUBSTITUTE(SUBSTITUTE(L147,LEFT(L147,SEARCH(",",L147)),""),LEFT(SUBSTITUTE(L147,LEFT(L147,SEARCH(",",L147)),""),SEARCH(",",SUBSTITUTE(L147,LEFT(L147,SEARCH(",",L147)),""))),""),SEARCH(",",SUBSTITUTE(SUBSTITUTE(L147,LEFT(L147,SEARCH(",",L147)),""),LEFT(SUBSTITUTE(L147,LEFT(L147,SEARCH(",",L147)),""),SEARCH(",",SUBSTITUTE(L147,LEFT(L147,SEARCH(",",L147)),""))),""))),""))),SEARCH("'",LEFT(SUBSTITUTE(SUBSTITUTE(SUBSTITUTE(L147,LEFT(L147,SEARCH(",",L147)),""),LEFT(SUBSTITUTE(L147,LEFT(L147,SEARCH(",",L147)),""),SEARCH(",",SUBSTITUTE(L147,LEFT(L147,SEARCH(",",L147)),""))),""),LEFT(SUBSTITUTE(SUBSTITUTE(L147,LEFT(L147,SEARCH(",",L147)),""),LEFT(SUBSTITUTE(L147,LEFT(L147,SEARCH(",",L147)),""),SEARCH(",",SUBSTITUTE(L147,LEFT(L147,SEARCH(",",L147)),""))),""),SEARCH(",",SUBSTITUTE(SUBSTITUTE(L147,LEFT(L147,SEARCH(",",L147)),""),LEFT(SUBSTITUTE(L147,LEFT(L147,SEARCH(",",L147)),""),SEARCH(",",SUBSTITUTE(L147,LEFT(L147,SEARCH(",",L147)),""))),""))),""),SEARCH(")",SUBSTITUTE(SUBSTITUTE(SUBSTITUTE(L147,LEFT(L147,SEARCH(",",L147)),""),LEFT(SUBSTITUTE(L147,LEFT(L147,SEARCH(",",L147)),""),SEARCH(",",SUBSTITUTE(L147,LEFT(L147,SEARCH(",",L147)),""))),""),LEFT(SUBSTITUTE(SUBSTITUTE(L147,LEFT(L147,SEARCH(",",L147)),""),LEFT(SUBSTITUTE(L147,LEFT(L147,SEARCH(",",L147)),""),SEARCH(",",SUBSTITUTE(L147,LEFT(L147,SEARCH(",",L147)),""))),""),SEARCH(",",SUBSTITUTE(SUBSTITUTE(L147,LEFT(L147,SEARCH(",",L147)),""),LEFT(SUBSTITUTE(L147,LEFT(L147,SEARCH(",",L147)),""),SEARCH(",",SUBSTITUTE(L147,LEFT(L147,SEARCH(",",L147)),""))),""))),""))))),""),")",""),VLOOKUP(L147,Breachs!B:D,3,FALSE)),IF(ISNUMBER(FIND(")",L147)),"20"&amp;SUBSTITUTE(SUBSTITUTE(LEFT(SUBSTITUTE(SUBSTITUTE(SUBSTITUTE(L147,LEFT(L147,SEARCH(",",L147)),""),LEFT(SUBSTITUTE(L147,LEFT(L147,SEARCH(",",L147)),""),SEARCH(",",SUBSTITUTE(L147,LEFT(L147,SEARCH(",",L147)),""))),""),LEFT(SUBSTITUTE(SUBSTITUTE(L147,LEFT(L147,SEARCH(",",L147)),""),LEFT(SUBSTITUTE(L147,LEFT(L147,SEARCH(",",L147)),""),SEARCH(",",SUBSTITUTE(L147,LEFT(L147,SEARCH(",",L147)),""))),""),SEARCH(",",SUBSTITUTE(SUBSTITUTE(L147,LEFT(L147,SEARCH(",",L147)),""),LEFT(SUBSTITUTE(L147,LEFT(L147,SEARCH(",",L147)),""),SEARCH(",",SUBSTITUTE(L147,LEFT(L147,SEARCH(",",L147)),""))),""))),""),SEARCH(")",SUBSTITUTE(SUBSTITUTE(SUBSTITUTE(L147,LEFT(L147,SEARCH(",",L147)),""),LEFT(SUBSTITUTE(L147,LEFT(L147,SEARCH(",",L147)),""),SEARCH(",",SUBSTITUTE(L147,LEFT(L147,SEARCH(",",L147)),""))),""),LEFT(SUBSTITUTE(SUBSTITUTE(L147,LEFT(L147,SEARCH(",",L147)),""),LEFT(SUBSTITUTE(L147,LEFT(L147,SEARCH(",",L147)),""),SEARCH(",",SUBSTITUTE(L147,LEFT(L147,SEARCH(",",L147)),""))),""),SEARCH(",",SUBSTITUTE(SUBSTITUTE(L147,LEFT(L147,SEARCH(",",L147)),""),LEFT(SUBSTITUTE(L147,LEFT(L147,SEARCH(",",L147)),""),SEARCH(",",SUBSTITUTE(L147,LEFT(L147,SEARCH(",",L147)),""))),""))),""))),LEFT(LEFT(SUBSTITUTE(SUBSTITUTE(SUBSTITUTE(L147,LEFT(L147,SEARCH(",",L147)),""),LEFT(SUBSTITUTE(L147,LEFT(L147,SEARCH(",",L147)),""),SEARCH(",",SUBSTITUTE(L147,LEFT(L147,SEARCH(",",L147)),""))),""),LEFT(SUBSTITUTE(SUBSTITUTE(L147,LEFT(L147,SEARCH(",",L147)),""),LEFT(SUBSTITUTE(L147,LEFT(L147,SEARCH(",",L147)),""),SEARCH(",",SUBSTITUTE(L147,LEFT(L147,SEARCH(",",L147)),""))),""),SEARCH(",",SUBSTITUTE(SUBSTITUTE(L147,LEFT(L147,SEARCH(",",L147)),""),LEFT(SUBSTITUTE(L147,LEFT(L147,SEARCH(",",L147)),""),SEARCH(",",SUBSTITUTE(L147,LEFT(L147,SEARCH(",",L147)),""))),""))),""),SEARCH(")",SUBSTITUTE(SUBSTITUTE(SUBSTITUTE(L147,LEFT(L147,SEARCH(",",L147)),""),LEFT(SUBSTITUTE(L147,LEFT(L147,SEARCH(",",L147)),""),SEARCH(",",SUBSTITUTE(L147,LEFT(L147,SEARCH(",",L147)),""))),""),LEFT(SUBSTITUTE(SUBSTITUTE(L147,LEFT(L147,SEARCH(",",L147)),""),LEFT(SUBSTITUTE(L147,LEFT(L147,SEARCH(",",L147)),""),SEARCH(",",SUBSTITUTE(L147,LEFT(L147,SEARCH(",",L147)),""))),""),SEARCH(",",SUBSTITUTE(SUBSTITUTE(L147,LEFT(L147,SEARCH(",",L147)),""),LEFT(SUBSTITUTE(L147,LEFT(L147,SEARCH(",",L147)),""),SEARCH(",",SUBSTITUTE(L147,LEFT(L147,SEARCH(",",L147)),""))),""))),""))),SEARCH("'",LEFT(SUBSTITUTE(SUBSTITUTE(SUBSTITUTE(L147,LEFT(L147,SEARCH(",",L147)),""),LEFT(SUBSTITUTE(L147,LEFT(L147,SEARCH(",",L147)),""),SEARCH(",",SUBSTITUTE(L147,LEFT(L147,SEARCH(",",L147)),""))),""),LEFT(SUBSTITUTE(SUBSTITUTE(L147,LEFT(L147,SEARCH(",",L147)),""),LEFT(SUBSTITUTE(L147,LEFT(L147,SEARCH(",",L147)),""),SEARCH(",",SUBSTITUTE(L147,LEFT(L147,SEARCH(",",L147)),""))),""),SEARCH(",",SUBSTITUTE(SUBSTITUTE(L147,LEFT(L147,SEARCH(",",L147)),""),LEFT(SUBSTITUTE(L147,LEFT(L147,SEARCH(",",L147)),""),SEARCH(",",SUBSTITUTE(L147,LEFT(L147,SEARCH(",",L147)),""))),""))),""),SEARCH(")",SUBSTITUTE(SUBSTITUTE(SUBSTITUTE(L147,LEFT(L147,SEARCH(",",L147)),""),LEFT(SUBSTITUTE(L147,LEFT(L147,SEARCH(",",L147)),""),SEARCH(",",SUBSTITUTE(L147,LEFT(L147,SEARCH(",",L147)),""))),""),LEFT(SUBSTITUTE(SUBSTITUTE(L147,LEFT(L147,SEARCH(",",L147)),""),LEFT(SUBSTITUTE(L147,LEFT(L147,SEARCH(",",L147)),""),SEARCH(",",SUBSTITUTE(L147,LEFT(L147,SEARCH(",",L147)),""))),""),SEARCH(",",SUBSTITUTE(SUBSTITUTE(L147,LEFT(L147,SEARCH(",",L147)),""),LEFT(SUBSTITUTE(L147,LEFT(L147,SEARCH(",",L147)),""),SEARCH(",",SUBSTITUTE(L147,LEFT(L147,SEARCH(",",L147)),""))),""))),""))))),""),")",""),VLOOKUP(L147,Breachs!B:D,3,FALSE))))</f>
        <v/>
      </c>
      <c r="R147" s="108" t="str">
        <f>IF(G147=5,IF(ISNUMBER(FIND(")",M147)),"20"&amp;SUBSTITUTE(SUBSTITUTE(LEFT(SUBSTITUTE(SUBSTITUTE(SUBSTITUTE(S147,LEFT(S147,SEARCH(",",S147)),""),LEFT(SUBSTITUTE(S147,LEFT(S147,SEARCH(",",S147)),""),SEARCH(",",SUBSTITUTE(S147,LEFT(S147,SEARCH(",",S147)),""))),""),LEFT(SUBSTITUTE(SUBSTITUTE(S147,LEFT(S147,SEARCH(",",S147)),""),LEFT(SUBSTITUTE(S147,LEFT(S147,SEARCH(",",S147)),""),SEARCH(",",SUBSTITUTE(S147,LEFT(S147,SEARCH(",",S147)),""))),""),SEARCH(",",SUBSTITUTE(SUBSTITUTE(S147,LEFT(S147,SEARCH(",",S147)),""),LEFT(SUBSTITUTE(S147,LEFT(S147,SEARCH(",",S147)),""),SEARCH(",",SUBSTITUTE(S147,LEFT(S147,SEARCH(",",S147)),""))),""))),""),SEARCH(")",SUBSTITUTE(SUBSTITUTE(SUBSTITUTE(S147,LEFT(S147,SEARCH(",",S147)),""),LEFT(SUBSTITUTE(S147,LEFT(S147,SEARCH(",",S147)),""),SEARCH(",",SUBSTITUTE(S147,LEFT(S147,SEARCH(",",S147)),""))),""),LEFT(SUBSTITUTE(SUBSTITUTE(S147,LEFT(S147,SEARCH(",",S147)),""),LEFT(SUBSTITUTE(S147,LEFT(S147,SEARCH(",",S147)),""),SEARCH(",",SUBSTITUTE(S147,LEFT(S147,SEARCH(",",S147)),""))),""),SEARCH(",",SUBSTITUTE(SUBSTITUTE(S147,LEFT(S147,SEARCH(",",S147)),""),LEFT(SUBSTITUTE(S147,LEFT(S147,SEARCH(",",S147)),""),SEARCH(",",SUBSTITUTE(S147,LEFT(S147,SEARCH(",",S147)),""))),""))),""))),LEFT(LEFT(SUBSTITUTE(SUBSTITUTE(SUBSTITUTE(S147,LEFT(S147,SEARCH(",",S147)),""),LEFT(SUBSTITUTE(S147,LEFT(S147,SEARCH(",",S147)),""),SEARCH(",",SUBSTITUTE(S147,LEFT(S147,SEARCH(",",S147)),""))),""),LEFT(SUBSTITUTE(SUBSTITUTE(S147,LEFT(S147,SEARCH(",",S147)),""),LEFT(SUBSTITUTE(S147,LEFT(S147,SEARCH(",",S147)),""),SEARCH(",",SUBSTITUTE(S147,LEFT(S147,SEARCH(",",S147)),""))),""),SEARCH(",",SUBSTITUTE(SUBSTITUTE(S147,LEFT(S147,SEARCH(",",S147)),""),LEFT(SUBSTITUTE(S147,LEFT(S147,SEARCH(",",S147)),""),SEARCH(",",SUBSTITUTE(S147,LEFT(S147,SEARCH(",",S147)),""))),""))),""),SEARCH(")",SUBSTITUTE(SUBSTITUTE(SUBSTITUTE(S147,LEFT(S147,SEARCH(",",S147)),""),LEFT(SUBSTITUTE(S147,LEFT(S147,SEARCH(",",S147)),""),SEARCH(",",SUBSTITUTE(S147,LEFT(S147,SEARCH(",",S147)),""))),""),LEFT(SUBSTITUTE(SUBSTITUTE(S147,LEFT(S147,SEARCH(",",S147)),""),LEFT(SUBSTITUTE(S147,LEFT(S147,SEARCH(",",S147)),""),SEARCH(",",SUBSTITUTE(S147,LEFT(S147,SEARCH(",",S147)),""))),""),SEARCH(",",SUBSTITUTE(SUBSTITUTE(S147,LEFT(S147,SEARCH(",",S147)),""),LEFT(SUBSTITUTE(S147,LEFT(S147,SEARCH(",",S147)),""),SEARCH(",",SUBSTITUTE(S147,LEFT(S147,SEARCH(",",S147)),""))),""))),""))),SEARCH("'",LEFT(SUBSTITUTE(SUBSTITUTE(SUBSTITUTE(S147,LEFT(S147,SEARCH(",",S147)),""),LEFT(SUBSTITUTE(S147,LEFT(S147,SEARCH(",",S147)),""),SEARCH(",",SUBSTITUTE(S147,LEFT(S147,SEARCH(",",S147)),""))),""),LEFT(SUBSTITUTE(SUBSTITUTE(S147,LEFT(S147,SEARCH(",",S147)),""),LEFT(SUBSTITUTE(S147,LEFT(S147,SEARCH(",",S147)),""),SEARCH(",",SUBSTITUTE(S147,LEFT(S147,SEARCH(",",S147)),""))),""),SEARCH(",",SUBSTITUTE(SUBSTITUTE(S147,LEFT(S147,SEARCH(",",S147)),""),LEFT(SUBSTITUTE(S147,LEFT(S147,SEARCH(",",S147)),""),SEARCH(",",SUBSTITUTE(S147,LEFT(S147,SEARCH(",",S147)),""))),""))),""),SEARCH(")",SUBSTITUTE(SUBSTITUTE(SUBSTITUTE(S147,LEFT(S147,SEARCH(",",S147)),""),LEFT(SUBSTITUTE(S147,LEFT(S147,SEARCH(",",S147)),""),SEARCH(",",SUBSTITUTE(S147,LEFT(S147,SEARCH(",",S147)),""))),""),LEFT(SUBSTITUTE(SUBSTITUTE(S147,LEFT(S147,SEARCH(",",S147)),""),LEFT(SUBSTITUTE(S147,LEFT(S147,SEARCH(",",S147)),""),SEARCH(",",SUBSTITUTE(S147,LEFT(S147,SEARCH(",",S147)),""))),""),SEARCH(",",SUBSTITUTE(SUBSTITUTE(S147,LEFT(S147,SEARCH(",",S147)),""),LEFT(SUBSTITUTE(S147,LEFT(S147,SEARCH(",",S147)),""),SEARCH(",",SUBSTITUTE(S147,LEFT(S147,SEARCH(",",S147)),""))),""))),""))))),""),")",""),VLOOKUP(M147,Breachs!B:D,3,FALSE)),"")</f>
        <v/>
      </c>
      <c r="S147" s="108" t="e">
        <f t="shared" si="40"/>
        <v>#VALUE!</v>
      </c>
      <c r="T147" s="108" t="str">
        <f>IF(F147="","",IF(ISNUMBER(FIND("'",I147)),VLOOKUP(SUBSTITUTE(RIGHT(LEFT(I147,SEARCH("'",I147)),5)," '",""),Breachs!P:Q,2,FALSE),VLOOKUP(I147,Breachs!B:D,2,FALSE)))</f>
        <v>Maio</v>
      </c>
      <c r="U147" s="108" t="str">
        <f>IF(G147&lt;2,"",IF(ISNUMBER(FIND("'",J147)),VLOOKUP(SUBSTITUTE(RIGHT(LEFT(J147,SEARCH("'",J147)),5)," '",""),Breachs!P:Q,2,FALSE),VLOOKUP(J147,Breachs!B:D,2,FALSE)))</f>
        <v/>
      </c>
      <c r="V147" s="107" t="str">
        <f>IF(G147&lt;3,"",IF(ISNUMBER(FIND("'",K147)),VLOOKUP(SUBSTITUTE(RIGHT(LEFT(K147,SEARCH("'",K147)),5)," '",""),Breachs!P:Q,2,FALSE),VLOOKUP(K147,Breachs!B:D,2,FALSE)))</f>
        <v/>
      </c>
      <c r="W147" s="107" t="str">
        <f>IF(G147&lt;4,"",IF(ISNUMBER(FIND("'",L147)),VLOOKUP(SUBSTITUTE(RIGHT(LEFT(L147,SEARCH("'",L147)),5)," '",""),Breachs!P:Q,2,FALSE),VLOOKUP(L147,Breachs!B:D,2,FALSE)))</f>
        <v/>
      </c>
      <c r="X147" s="107" t="str">
        <f>IF(G147&lt;5,"",IF(ISNUMBER(FIND("'",M147)),VLOOKUP(SUBSTITUTE(RIGHT(LEFT(M147,SEARCH("'",M147)),5)," '",""),Breachs!P:Q,2,FALSE),VLOOKUP(M147,Breachs!B:D,2,FALSE)))</f>
        <v/>
      </c>
      <c r="Y147" s="34" t="str">
        <f>IFERROR(VLOOKUP(B147,BGU!A:B,2),"")</f>
        <v>JORGE FERNANDO KRUG SANTOS</v>
      </c>
      <c r="Z147" s="34" t="str">
        <f>TEXT(IFERROR(VLOOKUP(B147,BGU!A:C,3),""),"0000-000-000-0000")</f>
        <v>0010-211-010-1000</v>
      </c>
      <c r="AA147" s="34" t="str">
        <f t="shared" si="41"/>
        <v>0010</v>
      </c>
      <c r="AB147" s="34" t="str">
        <f>IFERROR(VLOOKUP(B147,BGU!A:F,6),"")</f>
        <v>00000</v>
      </c>
      <c r="AC147" s="34" t="str">
        <f>IFERROR(VLOOKUP(B147,BGU!A:G,7),"")</f>
        <v>SEM FUNCAO</v>
      </c>
      <c r="AD147" s="34" t="str">
        <f t="shared" si="42"/>
        <v>211</v>
      </c>
    </row>
    <row r="148" spans="1:30" ht="15" customHeight="1" x14ac:dyDescent="0.25">
      <c r="A148" s="33" t="s">
        <v>335</v>
      </c>
      <c r="B148" s="33" t="s">
        <v>361</v>
      </c>
      <c r="C148" s="33" t="s">
        <v>193</v>
      </c>
      <c r="D148" s="33" t="s">
        <v>326</v>
      </c>
      <c r="F148" s="33" t="s">
        <v>183</v>
      </c>
      <c r="G148" s="31">
        <f t="shared" si="36"/>
        <v>1</v>
      </c>
      <c r="H148" s="31" t="b">
        <f t="shared" si="43"/>
        <v>1</v>
      </c>
      <c r="I148" s="105" t="str">
        <f t="shared" si="44"/>
        <v>DANIEL TOMA ISSO 3 (19 Apr '16): http://pastebin.com/VuaFbzsY</v>
      </c>
      <c r="J148" s="105" t="str">
        <f t="shared" si="45"/>
        <v/>
      </c>
      <c r="K148" s="106" t="str">
        <f t="shared" si="37"/>
        <v/>
      </c>
      <c r="L148" s="106" t="str">
        <f t="shared" si="38"/>
        <v/>
      </c>
      <c r="M148" s="105" t="str">
        <f t="shared" si="39"/>
        <v/>
      </c>
      <c r="N148" s="107" t="str">
        <f>IF(F148="","",IF(ISNUMBER(FIND(")",I148)),"20"&amp;SUBSTITUTE(RIGHT(SUBSTITUTE(LEFT(F148,SEARCH(")",F148)),LEFT(LEFT(F148,SEARCH(")",F148)),SEARCH("(",LEFT(F148,SEARCH(")",F148)))),""),3),")",""),VLOOKUP(I148,Breachs!B:D,3,FALSE)))</f>
        <v>2016</v>
      </c>
      <c r="O148" s="108" t="str">
        <f>IF(G148&lt;2,"",IF(G148&gt;2,IF(ISNUMBER(FIND(")",J148)),"20"&amp;SUBSTITUTE(SUBSTITUTE(LEFT(LEFT(SUBSTITUTE(F148,LEFT(F148,SEARCH(",",F148)),""),SEARCH(",",SUBSTITUTE(F148,LEFT(F148,SEARCH(",",F148)),""))),SEARCH(")",LEFT(SUBSTITUTE(F148,LEFT(F148,SEARCH(",",F148)),""),SEARCH(",",SUBSTITUTE(F148,LEFT(F148,SEARCH(",",F148)),""))))),LEFT(LEFT(LEFT(SUBSTITUTE(F148,LEFT(F148,SEARCH(",",F148)),""),SEARCH(",",SUBSTITUTE(F148,LEFT(F148,SEARCH(",",F148)),""))),SEARCH(")",LEFT(SUBSTITUTE(F148,LEFT(F148,SEARCH(",",F148)),""),SEARCH(",",SUBSTITUTE(F148,LEFT(F148,SEARCH(",",F148)),""))))),SEARCH("'",LEFT(LEFT(SUBSTITUTE(F148,LEFT(F148,SEARCH(",",F148)),""),SEARCH(",",SUBSTITUTE(F148,LEFT(F148,SEARCH(",",F148)),""))),SEARCH(")",LEFT(SUBSTITUTE(F148,LEFT(F148,SEARCH(",",F148)),""),SEARCH(",",SUBSTITUTE(F148,LEFT(F148,SEARCH(",",F148)),""))))))),""),")",""),VLOOKUP(J148,Breachs!B:D,3,FALSE)),IF(ISNUMBER(FIND(")",J148)),"20"&amp;SUBSTITUTE(LEFT(SUBSTITUTE(SUBSTITUTE(F148,LEFT(F148,SEARCH(",",F148)),""),LEFT(SUBSTITUTE(F148,LEFT(F148,SEARCH(",",F148)),""),SEARCH("'",SUBSTITUTE(F148,LEFT(F148,SEARCH(",",F148)),""))),""),SEARCH(")",SUBSTITUTE(SUBSTITUTE(F148,LEFT(F148,SEARCH(",",F148)),""),LEFT(SUBSTITUTE(F148,LEFT(F148,SEARCH(",",F148)),""),SEARCH("'",SUBSTITUTE(F148,LEFT(F148,SEARCH(",",F148)),""))),""))),")",""),VLOOKUP(J148,Breachs!B:D,3,FALSE))))</f>
        <v/>
      </c>
      <c r="P148" s="108" t="str">
        <f>IF(G148&lt;3,"",IF(G148&gt;3,IF(ISNUMBER(FIND(")",K148)),"20"&amp;SUBSTITUTE(SUBSTITUTE(LEFT(LEFT(SUBSTITUTE(SUBSTITUTE(F148,LEFT(F148,SEARCH(",",F148)),""),LEFT(SUBSTITUTE(F148,LEFT(F148,SEARCH(",",F148)),""),SEARCH(",",SUBSTITUTE(F148,LEFT(F148,SEARCH(",",F148)),""))),""),SEARCH(",",SUBSTITUTE(SUBSTITUTE(F148,LEFT(F148,SEARCH(",",F148)),""),LEFT(SUBSTITUTE(F148,LEFT(F148,SEARCH(",",F148)),""),SEARCH(",",SUBSTITUTE(F148,LEFT(F148,SEARCH(",",F148)),""))),""))),SEARCH(")",LEFT(SUBSTITUTE(SUBSTITUTE(F148,LEFT(F148,SEARCH(",",F148)),""),LEFT(SUBSTITUTE(F148,LEFT(F148,SEARCH(",",F148)),""),SEARCH(",",SUBSTITUTE(F148,LEFT(F148,SEARCH(",",F148)),""))),""),SEARCH(",",SUBSTITUTE(SUBSTITUTE(F148,LEFT(F148,SEARCH(",",F148)),""),LEFT(SUBSTITUTE(F148,LEFT(F148,SEARCH(",",F148)),""),SEARCH(",",SUBSTITUTE(F148,LEFT(F148,SEARCH(",",F148)),""))),""))))),LEFT(LEFT(LEFT(SUBSTITUTE(SUBSTITUTE(F148,LEFT(F148,SEARCH(",",F148)),""),LEFT(SUBSTITUTE(F148,LEFT(F148,SEARCH(",",F148)),""),SEARCH(",",SUBSTITUTE(F148,LEFT(F148,SEARCH(",",F148)),""))),""),SEARCH(",",SUBSTITUTE(SUBSTITUTE(F148,LEFT(F148,SEARCH(",",F148)),""),LEFT(SUBSTITUTE(F148,LEFT(F148,SEARCH(",",F148)),""),SEARCH(",",SUBSTITUTE(F148,LEFT(F148,SEARCH(",",F148)),""))),""))),SEARCH(")",LEFT(SUBSTITUTE(SUBSTITUTE(F148,LEFT(F148,SEARCH(",",F148)),""),LEFT(SUBSTITUTE(F148,LEFT(F148,SEARCH(",",F148)),""),SEARCH(",",SUBSTITUTE(F148,LEFT(F148,SEARCH(",",F148)),""))),""),SEARCH(",",SUBSTITUTE(SUBSTITUTE(F148,LEFT(F148,SEARCH(",",F148)),""),LEFT(SUBSTITUTE(F148,LEFT(F148,SEARCH(",",F148)),""),SEARCH(",",SUBSTITUTE(F148,LEFT(F148,SEARCH(",",F148)),""))),""))))),SEARCH("'",LEFT(LEFT(SUBSTITUTE(SUBSTITUTE(F148,LEFT(F148,SEARCH(",",F148)),""),LEFT(SUBSTITUTE(F148,LEFT(F148,SEARCH(",",F148)),""),SEARCH(",",SUBSTITUTE(F148,LEFT(F148,SEARCH(",",F148)),""))),""),SEARCH(",",SUBSTITUTE(SUBSTITUTE(F148,LEFT(F148,SEARCH(",",F148)),""),LEFT(SUBSTITUTE(F148,LEFT(F148,SEARCH(",",F148)),""),SEARCH(",",SUBSTITUTE(F148,LEFT(F148,SEARCH(",",F148)),""))),""))),SEARCH(")",LEFT(SUBSTITUTE(SUBSTITUTE(F148,LEFT(F148,SEARCH(",",F148)),""),LEFT(SUBSTITUTE(F148,LEFT(F148,SEARCH(",",F148)),""),SEARCH(",",SUBSTITUTE(F148,LEFT(F148,SEARCH(",",F148)),""))),""),SEARCH(",",SUBSTITUTE(SUBSTITUTE(F148,LEFT(F148,SEARCH(",",F148)),""),LEFT(SUBSTITUTE(F148,LEFT(F148,SEARCH(",",F148)),""),SEARCH(",",SUBSTITUTE(F148,LEFT(F148,SEARCH(",",F148)),""))),""))))))),""),")",""),VLOOKUP(K148,Breachs!B:D,3,FALSE)),IF(ISNUMBER(FIND(")",K148)),"20"&amp;SUBSTITUTE(SUBSTITUTE(LEFT(SUBSTITUTE(SUBSTITUTE(F148,LEFT(F148,SEARCH(",",F148)),""),LEFT(SUBSTITUTE(F148,LEFT(F148,SEARCH(",",F148)),""),SEARCH(",",SUBSTITUTE(F148,LEFT(F148,SEARCH(",",F148)),""))),""),SEARCH(")",SUBSTITUTE(SUBSTITUTE(F148,LEFT(F148,SEARCH(",",F148)),""),LEFT(SUBSTITUTE(F148,LEFT(F148,SEARCH(",",F148)),""),SEARCH(",",SUBSTITUTE(F148,LEFT(F148,SEARCH(",",F148)),""))),""))),LEFT(LEFT(SUBSTITUTE(SUBSTITUTE(F148,LEFT(F148,SEARCH(",",F148)),""),LEFT(SUBSTITUTE(F148,LEFT(F148,SEARCH(",",F148)),""),SEARCH(",",SUBSTITUTE(F148,LEFT(F148,SEARCH(",",F148)),""))),""),SEARCH(")",SUBSTITUTE(SUBSTITUTE(F148,LEFT(F148,SEARCH(",",F148)),""),LEFT(SUBSTITUTE(F148,LEFT(F148,SEARCH(",",F148)),""),SEARCH(",",SUBSTITUTE(F148,LEFT(F148,SEARCH(",",F148)),""))),""))),SEARCH("'",LEFT(SUBSTITUTE(SUBSTITUTE(F148,LEFT(F148,SEARCH(",",F148)),""),LEFT(SUBSTITUTE(F148,LEFT(F148,SEARCH(",",F148)),""),SEARCH(",",SUBSTITUTE(F148,LEFT(F148,SEARCH(",",F148)),""))),""),SEARCH(")",SUBSTITUTE(SUBSTITUTE(F148,LEFT(F148,SEARCH(",",F148)),""),LEFT(SUBSTITUTE(F148,LEFT(F148,SEARCH(",",F148)),""),SEARCH(",",SUBSTITUTE(F148,LEFT(F148,SEARCH(",",F148)),""))),""))))),""),")",""),VLOOKUP(K148,Breachs!B:D,3,FALSE))))</f>
        <v/>
      </c>
      <c r="Q148" s="108" t="str">
        <f>IF(G148&lt;4,"",IF(G148&gt;4,IF(ISNUMBER(FIND(")",L148)),"20"&amp;SUBSTITUTE(SUBSTITUTE(LEFT(SUBSTITUTE(SUBSTITUTE(SUBSTITUTE(L148,LEFT(L148,SEARCH(",",L148)),""),LEFT(SUBSTITUTE(L148,LEFT(L148,SEARCH(",",L148)),""),SEARCH(",",SUBSTITUTE(L148,LEFT(L148,SEARCH(",",L148)),""))),""),LEFT(SUBSTITUTE(SUBSTITUTE(L148,LEFT(L148,SEARCH(",",L148)),""),LEFT(SUBSTITUTE(L148,LEFT(L148,SEARCH(",",L148)),""),SEARCH(",",SUBSTITUTE(L148,LEFT(L148,SEARCH(",",L148)),""))),""),SEARCH(",",SUBSTITUTE(SUBSTITUTE(L148,LEFT(L148,SEARCH(",",L148)),""),LEFT(SUBSTITUTE(L148,LEFT(L148,SEARCH(",",L148)),""),SEARCH(",",SUBSTITUTE(L148,LEFT(L148,SEARCH(",",L148)),""))),""))),""),SEARCH(")",SUBSTITUTE(SUBSTITUTE(SUBSTITUTE(L148,LEFT(L148,SEARCH(",",L148)),""),LEFT(SUBSTITUTE(L148,LEFT(L148,SEARCH(",",L148)),""),SEARCH(",",SUBSTITUTE(L148,LEFT(L148,SEARCH(",",L148)),""))),""),LEFT(SUBSTITUTE(SUBSTITUTE(L148,LEFT(L148,SEARCH(",",L148)),""),LEFT(SUBSTITUTE(L148,LEFT(L148,SEARCH(",",L148)),""),SEARCH(",",SUBSTITUTE(L148,LEFT(L148,SEARCH(",",L148)),""))),""),SEARCH(",",SUBSTITUTE(SUBSTITUTE(L148,LEFT(L148,SEARCH(",",L148)),""),LEFT(SUBSTITUTE(L148,LEFT(L148,SEARCH(",",L148)),""),SEARCH(",",SUBSTITUTE(L148,LEFT(L148,SEARCH(",",L148)),""))),""))),""))),LEFT(LEFT(SUBSTITUTE(SUBSTITUTE(SUBSTITUTE(L148,LEFT(L148,SEARCH(",",L148)),""),LEFT(SUBSTITUTE(L148,LEFT(L148,SEARCH(",",L148)),""),SEARCH(",",SUBSTITUTE(L148,LEFT(L148,SEARCH(",",L148)),""))),""),LEFT(SUBSTITUTE(SUBSTITUTE(L148,LEFT(L148,SEARCH(",",L148)),""),LEFT(SUBSTITUTE(L148,LEFT(L148,SEARCH(",",L148)),""),SEARCH(",",SUBSTITUTE(L148,LEFT(L148,SEARCH(",",L148)),""))),""),SEARCH(",",SUBSTITUTE(SUBSTITUTE(L148,LEFT(L148,SEARCH(",",L148)),""),LEFT(SUBSTITUTE(L148,LEFT(L148,SEARCH(",",L148)),""),SEARCH(",",SUBSTITUTE(L148,LEFT(L148,SEARCH(",",L148)),""))),""))),""),SEARCH(")",SUBSTITUTE(SUBSTITUTE(SUBSTITUTE(L148,LEFT(L148,SEARCH(",",L148)),""),LEFT(SUBSTITUTE(L148,LEFT(L148,SEARCH(",",L148)),""),SEARCH(",",SUBSTITUTE(L148,LEFT(L148,SEARCH(",",L148)),""))),""),LEFT(SUBSTITUTE(SUBSTITUTE(L148,LEFT(L148,SEARCH(",",L148)),""),LEFT(SUBSTITUTE(L148,LEFT(L148,SEARCH(",",L148)),""),SEARCH(",",SUBSTITUTE(L148,LEFT(L148,SEARCH(",",L148)),""))),""),SEARCH(",",SUBSTITUTE(SUBSTITUTE(L148,LEFT(L148,SEARCH(",",L148)),""),LEFT(SUBSTITUTE(L148,LEFT(L148,SEARCH(",",L148)),""),SEARCH(",",SUBSTITUTE(L148,LEFT(L148,SEARCH(",",L148)),""))),""))),""))),SEARCH("'",LEFT(SUBSTITUTE(SUBSTITUTE(SUBSTITUTE(L148,LEFT(L148,SEARCH(",",L148)),""),LEFT(SUBSTITUTE(L148,LEFT(L148,SEARCH(",",L148)),""),SEARCH(",",SUBSTITUTE(L148,LEFT(L148,SEARCH(",",L148)),""))),""),LEFT(SUBSTITUTE(SUBSTITUTE(L148,LEFT(L148,SEARCH(",",L148)),""),LEFT(SUBSTITUTE(L148,LEFT(L148,SEARCH(",",L148)),""),SEARCH(",",SUBSTITUTE(L148,LEFT(L148,SEARCH(",",L148)),""))),""),SEARCH(",",SUBSTITUTE(SUBSTITUTE(L148,LEFT(L148,SEARCH(",",L148)),""),LEFT(SUBSTITUTE(L148,LEFT(L148,SEARCH(",",L148)),""),SEARCH(",",SUBSTITUTE(L148,LEFT(L148,SEARCH(",",L148)),""))),""))),""),SEARCH(")",SUBSTITUTE(SUBSTITUTE(SUBSTITUTE(L148,LEFT(L148,SEARCH(",",L148)),""),LEFT(SUBSTITUTE(L148,LEFT(L148,SEARCH(",",L148)),""),SEARCH(",",SUBSTITUTE(L148,LEFT(L148,SEARCH(",",L148)),""))),""),LEFT(SUBSTITUTE(SUBSTITUTE(L148,LEFT(L148,SEARCH(",",L148)),""),LEFT(SUBSTITUTE(L148,LEFT(L148,SEARCH(",",L148)),""),SEARCH(",",SUBSTITUTE(L148,LEFT(L148,SEARCH(",",L148)),""))),""),SEARCH(",",SUBSTITUTE(SUBSTITUTE(L148,LEFT(L148,SEARCH(",",L148)),""),LEFT(SUBSTITUTE(L148,LEFT(L148,SEARCH(",",L148)),""),SEARCH(",",SUBSTITUTE(L148,LEFT(L148,SEARCH(",",L148)),""))),""))),""))))),""),")",""),VLOOKUP(L148,Breachs!B:D,3,FALSE)),IF(ISNUMBER(FIND(")",L148)),"20"&amp;SUBSTITUTE(SUBSTITUTE(LEFT(SUBSTITUTE(SUBSTITUTE(SUBSTITUTE(L148,LEFT(L148,SEARCH(",",L148)),""),LEFT(SUBSTITUTE(L148,LEFT(L148,SEARCH(",",L148)),""),SEARCH(",",SUBSTITUTE(L148,LEFT(L148,SEARCH(",",L148)),""))),""),LEFT(SUBSTITUTE(SUBSTITUTE(L148,LEFT(L148,SEARCH(",",L148)),""),LEFT(SUBSTITUTE(L148,LEFT(L148,SEARCH(",",L148)),""),SEARCH(",",SUBSTITUTE(L148,LEFT(L148,SEARCH(",",L148)),""))),""),SEARCH(",",SUBSTITUTE(SUBSTITUTE(L148,LEFT(L148,SEARCH(",",L148)),""),LEFT(SUBSTITUTE(L148,LEFT(L148,SEARCH(",",L148)),""),SEARCH(",",SUBSTITUTE(L148,LEFT(L148,SEARCH(",",L148)),""))),""))),""),SEARCH(")",SUBSTITUTE(SUBSTITUTE(SUBSTITUTE(L148,LEFT(L148,SEARCH(",",L148)),""),LEFT(SUBSTITUTE(L148,LEFT(L148,SEARCH(",",L148)),""),SEARCH(",",SUBSTITUTE(L148,LEFT(L148,SEARCH(",",L148)),""))),""),LEFT(SUBSTITUTE(SUBSTITUTE(L148,LEFT(L148,SEARCH(",",L148)),""),LEFT(SUBSTITUTE(L148,LEFT(L148,SEARCH(",",L148)),""),SEARCH(",",SUBSTITUTE(L148,LEFT(L148,SEARCH(",",L148)),""))),""),SEARCH(",",SUBSTITUTE(SUBSTITUTE(L148,LEFT(L148,SEARCH(",",L148)),""),LEFT(SUBSTITUTE(L148,LEFT(L148,SEARCH(",",L148)),""),SEARCH(",",SUBSTITUTE(L148,LEFT(L148,SEARCH(",",L148)),""))),""))),""))),LEFT(LEFT(SUBSTITUTE(SUBSTITUTE(SUBSTITUTE(L148,LEFT(L148,SEARCH(",",L148)),""),LEFT(SUBSTITUTE(L148,LEFT(L148,SEARCH(",",L148)),""),SEARCH(",",SUBSTITUTE(L148,LEFT(L148,SEARCH(",",L148)),""))),""),LEFT(SUBSTITUTE(SUBSTITUTE(L148,LEFT(L148,SEARCH(",",L148)),""),LEFT(SUBSTITUTE(L148,LEFT(L148,SEARCH(",",L148)),""),SEARCH(",",SUBSTITUTE(L148,LEFT(L148,SEARCH(",",L148)),""))),""),SEARCH(",",SUBSTITUTE(SUBSTITUTE(L148,LEFT(L148,SEARCH(",",L148)),""),LEFT(SUBSTITUTE(L148,LEFT(L148,SEARCH(",",L148)),""),SEARCH(",",SUBSTITUTE(L148,LEFT(L148,SEARCH(",",L148)),""))),""))),""),SEARCH(")",SUBSTITUTE(SUBSTITUTE(SUBSTITUTE(L148,LEFT(L148,SEARCH(",",L148)),""),LEFT(SUBSTITUTE(L148,LEFT(L148,SEARCH(",",L148)),""),SEARCH(",",SUBSTITUTE(L148,LEFT(L148,SEARCH(",",L148)),""))),""),LEFT(SUBSTITUTE(SUBSTITUTE(L148,LEFT(L148,SEARCH(",",L148)),""),LEFT(SUBSTITUTE(L148,LEFT(L148,SEARCH(",",L148)),""),SEARCH(",",SUBSTITUTE(L148,LEFT(L148,SEARCH(",",L148)),""))),""),SEARCH(",",SUBSTITUTE(SUBSTITUTE(L148,LEFT(L148,SEARCH(",",L148)),""),LEFT(SUBSTITUTE(L148,LEFT(L148,SEARCH(",",L148)),""),SEARCH(",",SUBSTITUTE(L148,LEFT(L148,SEARCH(",",L148)),""))),""))),""))),SEARCH("'",LEFT(SUBSTITUTE(SUBSTITUTE(SUBSTITUTE(L148,LEFT(L148,SEARCH(",",L148)),""),LEFT(SUBSTITUTE(L148,LEFT(L148,SEARCH(",",L148)),""),SEARCH(",",SUBSTITUTE(L148,LEFT(L148,SEARCH(",",L148)),""))),""),LEFT(SUBSTITUTE(SUBSTITUTE(L148,LEFT(L148,SEARCH(",",L148)),""),LEFT(SUBSTITUTE(L148,LEFT(L148,SEARCH(",",L148)),""),SEARCH(",",SUBSTITUTE(L148,LEFT(L148,SEARCH(",",L148)),""))),""),SEARCH(",",SUBSTITUTE(SUBSTITUTE(L148,LEFT(L148,SEARCH(",",L148)),""),LEFT(SUBSTITUTE(L148,LEFT(L148,SEARCH(",",L148)),""),SEARCH(",",SUBSTITUTE(L148,LEFT(L148,SEARCH(",",L148)),""))),""))),""),SEARCH(")",SUBSTITUTE(SUBSTITUTE(SUBSTITUTE(L148,LEFT(L148,SEARCH(",",L148)),""),LEFT(SUBSTITUTE(L148,LEFT(L148,SEARCH(",",L148)),""),SEARCH(",",SUBSTITUTE(L148,LEFT(L148,SEARCH(",",L148)),""))),""),LEFT(SUBSTITUTE(SUBSTITUTE(L148,LEFT(L148,SEARCH(",",L148)),""),LEFT(SUBSTITUTE(L148,LEFT(L148,SEARCH(",",L148)),""),SEARCH(",",SUBSTITUTE(L148,LEFT(L148,SEARCH(",",L148)),""))),""),SEARCH(",",SUBSTITUTE(SUBSTITUTE(L148,LEFT(L148,SEARCH(",",L148)),""),LEFT(SUBSTITUTE(L148,LEFT(L148,SEARCH(",",L148)),""),SEARCH(",",SUBSTITUTE(L148,LEFT(L148,SEARCH(",",L148)),""))),""))),""))))),""),")",""),VLOOKUP(L148,Breachs!B:D,3,FALSE))))</f>
        <v/>
      </c>
      <c r="R148" s="108" t="str">
        <f>IF(G148=5,IF(ISNUMBER(FIND(")",M148)),"20"&amp;SUBSTITUTE(SUBSTITUTE(LEFT(SUBSTITUTE(SUBSTITUTE(SUBSTITUTE(S148,LEFT(S148,SEARCH(",",S148)),""),LEFT(SUBSTITUTE(S148,LEFT(S148,SEARCH(",",S148)),""),SEARCH(",",SUBSTITUTE(S148,LEFT(S148,SEARCH(",",S148)),""))),""),LEFT(SUBSTITUTE(SUBSTITUTE(S148,LEFT(S148,SEARCH(",",S148)),""),LEFT(SUBSTITUTE(S148,LEFT(S148,SEARCH(",",S148)),""),SEARCH(",",SUBSTITUTE(S148,LEFT(S148,SEARCH(",",S148)),""))),""),SEARCH(",",SUBSTITUTE(SUBSTITUTE(S148,LEFT(S148,SEARCH(",",S148)),""),LEFT(SUBSTITUTE(S148,LEFT(S148,SEARCH(",",S148)),""),SEARCH(",",SUBSTITUTE(S148,LEFT(S148,SEARCH(",",S148)),""))),""))),""),SEARCH(")",SUBSTITUTE(SUBSTITUTE(SUBSTITUTE(S148,LEFT(S148,SEARCH(",",S148)),""),LEFT(SUBSTITUTE(S148,LEFT(S148,SEARCH(",",S148)),""),SEARCH(",",SUBSTITUTE(S148,LEFT(S148,SEARCH(",",S148)),""))),""),LEFT(SUBSTITUTE(SUBSTITUTE(S148,LEFT(S148,SEARCH(",",S148)),""),LEFT(SUBSTITUTE(S148,LEFT(S148,SEARCH(",",S148)),""),SEARCH(",",SUBSTITUTE(S148,LEFT(S148,SEARCH(",",S148)),""))),""),SEARCH(",",SUBSTITUTE(SUBSTITUTE(S148,LEFT(S148,SEARCH(",",S148)),""),LEFT(SUBSTITUTE(S148,LEFT(S148,SEARCH(",",S148)),""),SEARCH(",",SUBSTITUTE(S148,LEFT(S148,SEARCH(",",S148)),""))),""))),""))),LEFT(LEFT(SUBSTITUTE(SUBSTITUTE(SUBSTITUTE(S148,LEFT(S148,SEARCH(",",S148)),""),LEFT(SUBSTITUTE(S148,LEFT(S148,SEARCH(",",S148)),""),SEARCH(",",SUBSTITUTE(S148,LEFT(S148,SEARCH(",",S148)),""))),""),LEFT(SUBSTITUTE(SUBSTITUTE(S148,LEFT(S148,SEARCH(",",S148)),""),LEFT(SUBSTITUTE(S148,LEFT(S148,SEARCH(",",S148)),""),SEARCH(",",SUBSTITUTE(S148,LEFT(S148,SEARCH(",",S148)),""))),""),SEARCH(",",SUBSTITUTE(SUBSTITUTE(S148,LEFT(S148,SEARCH(",",S148)),""),LEFT(SUBSTITUTE(S148,LEFT(S148,SEARCH(",",S148)),""),SEARCH(",",SUBSTITUTE(S148,LEFT(S148,SEARCH(",",S148)),""))),""))),""),SEARCH(")",SUBSTITUTE(SUBSTITUTE(SUBSTITUTE(S148,LEFT(S148,SEARCH(",",S148)),""),LEFT(SUBSTITUTE(S148,LEFT(S148,SEARCH(",",S148)),""),SEARCH(",",SUBSTITUTE(S148,LEFT(S148,SEARCH(",",S148)),""))),""),LEFT(SUBSTITUTE(SUBSTITUTE(S148,LEFT(S148,SEARCH(",",S148)),""),LEFT(SUBSTITUTE(S148,LEFT(S148,SEARCH(",",S148)),""),SEARCH(",",SUBSTITUTE(S148,LEFT(S148,SEARCH(",",S148)),""))),""),SEARCH(",",SUBSTITUTE(SUBSTITUTE(S148,LEFT(S148,SEARCH(",",S148)),""),LEFT(SUBSTITUTE(S148,LEFT(S148,SEARCH(",",S148)),""),SEARCH(",",SUBSTITUTE(S148,LEFT(S148,SEARCH(",",S148)),""))),""))),""))),SEARCH("'",LEFT(SUBSTITUTE(SUBSTITUTE(SUBSTITUTE(S148,LEFT(S148,SEARCH(",",S148)),""),LEFT(SUBSTITUTE(S148,LEFT(S148,SEARCH(",",S148)),""),SEARCH(",",SUBSTITUTE(S148,LEFT(S148,SEARCH(",",S148)),""))),""),LEFT(SUBSTITUTE(SUBSTITUTE(S148,LEFT(S148,SEARCH(",",S148)),""),LEFT(SUBSTITUTE(S148,LEFT(S148,SEARCH(",",S148)),""),SEARCH(",",SUBSTITUTE(S148,LEFT(S148,SEARCH(",",S148)),""))),""),SEARCH(",",SUBSTITUTE(SUBSTITUTE(S148,LEFT(S148,SEARCH(",",S148)),""),LEFT(SUBSTITUTE(S148,LEFT(S148,SEARCH(",",S148)),""),SEARCH(",",SUBSTITUTE(S148,LEFT(S148,SEARCH(",",S148)),""))),""))),""),SEARCH(")",SUBSTITUTE(SUBSTITUTE(SUBSTITUTE(S148,LEFT(S148,SEARCH(",",S148)),""),LEFT(SUBSTITUTE(S148,LEFT(S148,SEARCH(",",S148)),""),SEARCH(",",SUBSTITUTE(S148,LEFT(S148,SEARCH(",",S148)),""))),""),LEFT(SUBSTITUTE(SUBSTITUTE(S148,LEFT(S148,SEARCH(",",S148)),""),LEFT(SUBSTITUTE(S148,LEFT(S148,SEARCH(",",S148)),""),SEARCH(",",SUBSTITUTE(S148,LEFT(S148,SEARCH(",",S148)),""))),""),SEARCH(",",SUBSTITUTE(SUBSTITUTE(S148,LEFT(S148,SEARCH(",",S148)),""),LEFT(SUBSTITUTE(S148,LEFT(S148,SEARCH(",",S148)),""),SEARCH(",",SUBSTITUTE(S148,LEFT(S148,SEARCH(",",S148)),""))),""))),""))))),""),")",""),VLOOKUP(M148,Breachs!B:D,3,FALSE)),"")</f>
        <v/>
      </c>
      <c r="S148" s="108" t="e">
        <f t="shared" si="40"/>
        <v>#VALUE!</v>
      </c>
      <c r="T148" s="108" t="str">
        <f>IF(F148="","",IF(ISNUMBER(FIND("'",I148)),VLOOKUP(SUBSTITUTE(RIGHT(LEFT(I148,SEARCH("'",I148)),5)," '",""),Breachs!P:Q,2,FALSE),VLOOKUP(I148,Breachs!B:D,2,FALSE)))</f>
        <v>Abril</v>
      </c>
      <c r="U148" s="108" t="str">
        <f>IF(G148&lt;2,"",IF(ISNUMBER(FIND("'",J148)),VLOOKUP(SUBSTITUTE(RIGHT(LEFT(J148,SEARCH("'",J148)),5)," '",""),Breachs!P:Q,2,FALSE),VLOOKUP(J148,Breachs!B:D,2,FALSE)))</f>
        <v/>
      </c>
      <c r="V148" s="107" t="str">
        <f>IF(G148&lt;3,"",IF(ISNUMBER(FIND("'",K148)),VLOOKUP(SUBSTITUTE(RIGHT(LEFT(K148,SEARCH("'",K148)),5)," '",""),Breachs!P:Q,2,FALSE),VLOOKUP(K148,Breachs!B:D,2,FALSE)))</f>
        <v/>
      </c>
      <c r="W148" s="107" t="str">
        <f>IF(G148&lt;4,"",IF(ISNUMBER(FIND("'",L148)),VLOOKUP(SUBSTITUTE(RIGHT(LEFT(L148,SEARCH("'",L148)),5)," '",""),Breachs!P:Q,2,FALSE),VLOOKUP(L148,Breachs!B:D,2,FALSE)))</f>
        <v/>
      </c>
      <c r="X148" s="107" t="str">
        <f>IF(G148&lt;5,"",IF(ISNUMBER(FIND("'",M148)),VLOOKUP(SUBSTITUTE(RIGHT(LEFT(M148,SEARCH("'",M148)),5)," '",""),Breachs!P:Q,2,FALSE),VLOOKUP(M148,Breachs!B:D,2,FALSE)))</f>
        <v/>
      </c>
      <c r="Y148" s="34" t="str">
        <f>IFERROR(VLOOKUP(B148,BGU!A:B,2),"")</f>
        <v>SUREG SANTA CATARINA</v>
      </c>
      <c r="Z148" s="34" t="str">
        <f>TEXT(IFERROR(VLOOKUP(B148,BGU!A:C,3),""),"0000-000-000-0000")</f>
        <v>0010-050-000-0000</v>
      </c>
      <c r="AA148" s="34" t="str">
        <f t="shared" si="41"/>
        <v>0010</v>
      </c>
      <c r="AB148" s="34" t="str">
        <f>IFERROR(VLOOKUP(B148,BGU!A:F,6),"")</f>
        <v>00000</v>
      </c>
      <c r="AC148" s="34" t="str">
        <f>IFERROR(VLOOKUP(B148,BGU!A:G,7),"")</f>
        <v>NAO COMISSIONADO</v>
      </c>
      <c r="AD148" s="34" t="s">
        <v>27928</v>
      </c>
    </row>
    <row r="149" spans="1:30" ht="15" customHeight="1" x14ac:dyDescent="0.25">
      <c r="A149" s="33" t="s">
        <v>333</v>
      </c>
      <c r="B149" s="34" t="s">
        <v>245</v>
      </c>
      <c r="C149" s="33" t="s">
        <v>63</v>
      </c>
      <c r="D149" s="34"/>
      <c r="E149" s="34"/>
      <c r="F149" s="33" t="s">
        <v>22</v>
      </c>
      <c r="G149" s="31">
        <f t="shared" si="36"/>
        <v>1</v>
      </c>
      <c r="H149" s="31" t="b">
        <f t="shared" si="43"/>
        <v>0</v>
      </c>
      <c r="I149" s="105" t="str">
        <f t="shared" si="44"/>
        <v>Adobe</v>
      </c>
      <c r="J149" s="105" t="str">
        <f t="shared" si="45"/>
        <v/>
      </c>
      <c r="K149" s="106" t="str">
        <f t="shared" si="37"/>
        <v/>
      </c>
      <c r="L149" s="106" t="str">
        <f t="shared" si="38"/>
        <v/>
      </c>
      <c r="M149" s="105" t="str">
        <f t="shared" si="39"/>
        <v/>
      </c>
      <c r="N149" s="107">
        <f>IF(F149="","",IF(ISNUMBER(FIND(")",I149)),"20"&amp;SUBSTITUTE(RIGHT(SUBSTITUTE(LEFT(F149,SEARCH(")",F149)),LEFT(LEFT(F149,SEARCH(")",F149)),SEARCH("(",LEFT(F149,SEARCH(")",F149)))),""),3),")",""),VLOOKUP(I149,Breachs!B:D,3,FALSE)))</f>
        <v>2013</v>
      </c>
      <c r="O149" s="108" t="str">
        <f>IF(G149&lt;2,"",IF(G149&gt;2,IF(ISNUMBER(FIND(")",J149)),"20"&amp;SUBSTITUTE(SUBSTITUTE(LEFT(LEFT(SUBSTITUTE(F149,LEFT(F149,SEARCH(",",F149)),""),SEARCH(",",SUBSTITUTE(F149,LEFT(F149,SEARCH(",",F149)),""))),SEARCH(")",LEFT(SUBSTITUTE(F149,LEFT(F149,SEARCH(",",F149)),""),SEARCH(",",SUBSTITUTE(F149,LEFT(F149,SEARCH(",",F149)),""))))),LEFT(LEFT(LEFT(SUBSTITUTE(F149,LEFT(F149,SEARCH(",",F149)),""),SEARCH(",",SUBSTITUTE(F149,LEFT(F149,SEARCH(",",F149)),""))),SEARCH(")",LEFT(SUBSTITUTE(F149,LEFT(F149,SEARCH(",",F149)),""),SEARCH(",",SUBSTITUTE(F149,LEFT(F149,SEARCH(",",F149)),""))))),SEARCH("'",LEFT(LEFT(SUBSTITUTE(F149,LEFT(F149,SEARCH(",",F149)),""),SEARCH(",",SUBSTITUTE(F149,LEFT(F149,SEARCH(",",F149)),""))),SEARCH(")",LEFT(SUBSTITUTE(F149,LEFT(F149,SEARCH(",",F149)),""),SEARCH(",",SUBSTITUTE(F149,LEFT(F149,SEARCH(",",F149)),""))))))),""),")",""),VLOOKUP(J149,Breachs!B:D,3,FALSE)),IF(ISNUMBER(FIND(")",J149)),"20"&amp;SUBSTITUTE(LEFT(SUBSTITUTE(SUBSTITUTE(F149,LEFT(F149,SEARCH(",",F149)),""),LEFT(SUBSTITUTE(F149,LEFT(F149,SEARCH(",",F149)),""),SEARCH("'",SUBSTITUTE(F149,LEFT(F149,SEARCH(",",F149)),""))),""),SEARCH(")",SUBSTITUTE(SUBSTITUTE(F149,LEFT(F149,SEARCH(",",F149)),""),LEFT(SUBSTITUTE(F149,LEFT(F149,SEARCH(",",F149)),""),SEARCH("'",SUBSTITUTE(F149,LEFT(F149,SEARCH(",",F149)),""))),""))),")",""),VLOOKUP(J149,Breachs!B:D,3,FALSE))))</f>
        <v/>
      </c>
      <c r="P149" s="108" t="str">
        <f>IF(G149&lt;3,"",IF(G149&gt;3,IF(ISNUMBER(FIND(")",K149)),"20"&amp;SUBSTITUTE(SUBSTITUTE(LEFT(LEFT(SUBSTITUTE(SUBSTITUTE(F149,LEFT(F149,SEARCH(",",F149)),""),LEFT(SUBSTITUTE(F149,LEFT(F149,SEARCH(",",F149)),""),SEARCH(",",SUBSTITUTE(F149,LEFT(F149,SEARCH(",",F149)),""))),""),SEARCH(",",SUBSTITUTE(SUBSTITUTE(F149,LEFT(F149,SEARCH(",",F149)),""),LEFT(SUBSTITUTE(F149,LEFT(F149,SEARCH(",",F149)),""),SEARCH(",",SUBSTITUTE(F149,LEFT(F149,SEARCH(",",F149)),""))),""))),SEARCH(")",LEFT(SUBSTITUTE(SUBSTITUTE(F149,LEFT(F149,SEARCH(",",F149)),""),LEFT(SUBSTITUTE(F149,LEFT(F149,SEARCH(",",F149)),""),SEARCH(",",SUBSTITUTE(F149,LEFT(F149,SEARCH(",",F149)),""))),""),SEARCH(",",SUBSTITUTE(SUBSTITUTE(F149,LEFT(F149,SEARCH(",",F149)),""),LEFT(SUBSTITUTE(F149,LEFT(F149,SEARCH(",",F149)),""),SEARCH(",",SUBSTITUTE(F149,LEFT(F149,SEARCH(",",F149)),""))),""))))),LEFT(LEFT(LEFT(SUBSTITUTE(SUBSTITUTE(F149,LEFT(F149,SEARCH(",",F149)),""),LEFT(SUBSTITUTE(F149,LEFT(F149,SEARCH(",",F149)),""),SEARCH(",",SUBSTITUTE(F149,LEFT(F149,SEARCH(",",F149)),""))),""),SEARCH(",",SUBSTITUTE(SUBSTITUTE(F149,LEFT(F149,SEARCH(",",F149)),""),LEFT(SUBSTITUTE(F149,LEFT(F149,SEARCH(",",F149)),""),SEARCH(",",SUBSTITUTE(F149,LEFT(F149,SEARCH(",",F149)),""))),""))),SEARCH(")",LEFT(SUBSTITUTE(SUBSTITUTE(F149,LEFT(F149,SEARCH(",",F149)),""),LEFT(SUBSTITUTE(F149,LEFT(F149,SEARCH(",",F149)),""),SEARCH(",",SUBSTITUTE(F149,LEFT(F149,SEARCH(",",F149)),""))),""),SEARCH(",",SUBSTITUTE(SUBSTITUTE(F149,LEFT(F149,SEARCH(",",F149)),""),LEFT(SUBSTITUTE(F149,LEFT(F149,SEARCH(",",F149)),""),SEARCH(",",SUBSTITUTE(F149,LEFT(F149,SEARCH(",",F149)),""))),""))))),SEARCH("'",LEFT(LEFT(SUBSTITUTE(SUBSTITUTE(F149,LEFT(F149,SEARCH(",",F149)),""),LEFT(SUBSTITUTE(F149,LEFT(F149,SEARCH(",",F149)),""),SEARCH(",",SUBSTITUTE(F149,LEFT(F149,SEARCH(",",F149)),""))),""),SEARCH(",",SUBSTITUTE(SUBSTITUTE(F149,LEFT(F149,SEARCH(",",F149)),""),LEFT(SUBSTITUTE(F149,LEFT(F149,SEARCH(",",F149)),""),SEARCH(",",SUBSTITUTE(F149,LEFT(F149,SEARCH(",",F149)),""))),""))),SEARCH(")",LEFT(SUBSTITUTE(SUBSTITUTE(F149,LEFT(F149,SEARCH(",",F149)),""),LEFT(SUBSTITUTE(F149,LEFT(F149,SEARCH(",",F149)),""),SEARCH(",",SUBSTITUTE(F149,LEFT(F149,SEARCH(",",F149)),""))),""),SEARCH(",",SUBSTITUTE(SUBSTITUTE(F149,LEFT(F149,SEARCH(",",F149)),""),LEFT(SUBSTITUTE(F149,LEFT(F149,SEARCH(",",F149)),""),SEARCH(",",SUBSTITUTE(F149,LEFT(F149,SEARCH(",",F149)),""))),""))))))),""),")",""),VLOOKUP(K149,Breachs!B:D,3,FALSE)),IF(ISNUMBER(FIND(")",K149)),"20"&amp;SUBSTITUTE(SUBSTITUTE(LEFT(SUBSTITUTE(SUBSTITUTE(F149,LEFT(F149,SEARCH(",",F149)),""),LEFT(SUBSTITUTE(F149,LEFT(F149,SEARCH(",",F149)),""),SEARCH(",",SUBSTITUTE(F149,LEFT(F149,SEARCH(",",F149)),""))),""),SEARCH(")",SUBSTITUTE(SUBSTITUTE(F149,LEFT(F149,SEARCH(",",F149)),""),LEFT(SUBSTITUTE(F149,LEFT(F149,SEARCH(",",F149)),""),SEARCH(",",SUBSTITUTE(F149,LEFT(F149,SEARCH(",",F149)),""))),""))),LEFT(LEFT(SUBSTITUTE(SUBSTITUTE(F149,LEFT(F149,SEARCH(",",F149)),""),LEFT(SUBSTITUTE(F149,LEFT(F149,SEARCH(",",F149)),""),SEARCH(",",SUBSTITUTE(F149,LEFT(F149,SEARCH(",",F149)),""))),""),SEARCH(")",SUBSTITUTE(SUBSTITUTE(F149,LEFT(F149,SEARCH(",",F149)),""),LEFT(SUBSTITUTE(F149,LEFT(F149,SEARCH(",",F149)),""),SEARCH(",",SUBSTITUTE(F149,LEFT(F149,SEARCH(",",F149)),""))),""))),SEARCH("'",LEFT(SUBSTITUTE(SUBSTITUTE(F149,LEFT(F149,SEARCH(",",F149)),""),LEFT(SUBSTITUTE(F149,LEFT(F149,SEARCH(",",F149)),""),SEARCH(",",SUBSTITUTE(F149,LEFT(F149,SEARCH(",",F149)),""))),""),SEARCH(")",SUBSTITUTE(SUBSTITUTE(F149,LEFT(F149,SEARCH(",",F149)),""),LEFT(SUBSTITUTE(F149,LEFT(F149,SEARCH(",",F149)),""),SEARCH(",",SUBSTITUTE(F149,LEFT(F149,SEARCH(",",F149)),""))),""))))),""),")",""),VLOOKUP(K149,Breachs!B:D,3,FALSE))))</f>
        <v/>
      </c>
      <c r="Q149" s="108" t="str">
        <f>IF(G149&lt;4,"",IF(G149&gt;4,IF(ISNUMBER(FIND(")",L149)),"20"&amp;SUBSTITUTE(SUBSTITUTE(LEFT(SUBSTITUTE(SUBSTITUTE(SUBSTITUTE(L149,LEFT(L149,SEARCH(",",L149)),""),LEFT(SUBSTITUTE(L149,LEFT(L149,SEARCH(",",L149)),""),SEARCH(",",SUBSTITUTE(L149,LEFT(L149,SEARCH(",",L149)),""))),""),LEFT(SUBSTITUTE(SUBSTITUTE(L149,LEFT(L149,SEARCH(",",L149)),""),LEFT(SUBSTITUTE(L149,LEFT(L149,SEARCH(",",L149)),""),SEARCH(",",SUBSTITUTE(L149,LEFT(L149,SEARCH(",",L149)),""))),""),SEARCH(",",SUBSTITUTE(SUBSTITUTE(L149,LEFT(L149,SEARCH(",",L149)),""),LEFT(SUBSTITUTE(L149,LEFT(L149,SEARCH(",",L149)),""),SEARCH(",",SUBSTITUTE(L149,LEFT(L149,SEARCH(",",L149)),""))),""))),""),SEARCH(")",SUBSTITUTE(SUBSTITUTE(SUBSTITUTE(L149,LEFT(L149,SEARCH(",",L149)),""),LEFT(SUBSTITUTE(L149,LEFT(L149,SEARCH(",",L149)),""),SEARCH(",",SUBSTITUTE(L149,LEFT(L149,SEARCH(",",L149)),""))),""),LEFT(SUBSTITUTE(SUBSTITUTE(L149,LEFT(L149,SEARCH(",",L149)),""),LEFT(SUBSTITUTE(L149,LEFT(L149,SEARCH(",",L149)),""),SEARCH(",",SUBSTITUTE(L149,LEFT(L149,SEARCH(",",L149)),""))),""),SEARCH(",",SUBSTITUTE(SUBSTITUTE(L149,LEFT(L149,SEARCH(",",L149)),""),LEFT(SUBSTITUTE(L149,LEFT(L149,SEARCH(",",L149)),""),SEARCH(",",SUBSTITUTE(L149,LEFT(L149,SEARCH(",",L149)),""))),""))),""))),LEFT(LEFT(SUBSTITUTE(SUBSTITUTE(SUBSTITUTE(L149,LEFT(L149,SEARCH(",",L149)),""),LEFT(SUBSTITUTE(L149,LEFT(L149,SEARCH(",",L149)),""),SEARCH(",",SUBSTITUTE(L149,LEFT(L149,SEARCH(",",L149)),""))),""),LEFT(SUBSTITUTE(SUBSTITUTE(L149,LEFT(L149,SEARCH(",",L149)),""),LEFT(SUBSTITUTE(L149,LEFT(L149,SEARCH(",",L149)),""),SEARCH(",",SUBSTITUTE(L149,LEFT(L149,SEARCH(",",L149)),""))),""),SEARCH(",",SUBSTITUTE(SUBSTITUTE(L149,LEFT(L149,SEARCH(",",L149)),""),LEFT(SUBSTITUTE(L149,LEFT(L149,SEARCH(",",L149)),""),SEARCH(",",SUBSTITUTE(L149,LEFT(L149,SEARCH(",",L149)),""))),""))),""),SEARCH(")",SUBSTITUTE(SUBSTITUTE(SUBSTITUTE(L149,LEFT(L149,SEARCH(",",L149)),""),LEFT(SUBSTITUTE(L149,LEFT(L149,SEARCH(",",L149)),""),SEARCH(",",SUBSTITUTE(L149,LEFT(L149,SEARCH(",",L149)),""))),""),LEFT(SUBSTITUTE(SUBSTITUTE(L149,LEFT(L149,SEARCH(",",L149)),""),LEFT(SUBSTITUTE(L149,LEFT(L149,SEARCH(",",L149)),""),SEARCH(",",SUBSTITUTE(L149,LEFT(L149,SEARCH(",",L149)),""))),""),SEARCH(",",SUBSTITUTE(SUBSTITUTE(L149,LEFT(L149,SEARCH(",",L149)),""),LEFT(SUBSTITUTE(L149,LEFT(L149,SEARCH(",",L149)),""),SEARCH(",",SUBSTITUTE(L149,LEFT(L149,SEARCH(",",L149)),""))),""))),""))),SEARCH("'",LEFT(SUBSTITUTE(SUBSTITUTE(SUBSTITUTE(L149,LEFT(L149,SEARCH(",",L149)),""),LEFT(SUBSTITUTE(L149,LEFT(L149,SEARCH(",",L149)),""),SEARCH(",",SUBSTITUTE(L149,LEFT(L149,SEARCH(",",L149)),""))),""),LEFT(SUBSTITUTE(SUBSTITUTE(L149,LEFT(L149,SEARCH(",",L149)),""),LEFT(SUBSTITUTE(L149,LEFT(L149,SEARCH(",",L149)),""),SEARCH(",",SUBSTITUTE(L149,LEFT(L149,SEARCH(",",L149)),""))),""),SEARCH(",",SUBSTITUTE(SUBSTITUTE(L149,LEFT(L149,SEARCH(",",L149)),""),LEFT(SUBSTITUTE(L149,LEFT(L149,SEARCH(",",L149)),""),SEARCH(",",SUBSTITUTE(L149,LEFT(L149,SEARCH(",",L149)),""))),""))),""),SEARCH(")",SUBSTITUTE(SUBSTITUTE(SUBSTITUTE(L149,LEFT(L149,SEARCH(",",L149)),""),LEFT(SUBSTITUTE(L149,LEFT(L149,SEARCH(",",L149)),""),SEARCH(",",SUBSTITUTE(L149,LEFT(L149,SEARCH(",",L149)),""))),""),LEFT(SUBSTITUTE(SUBSTITUTE(L149,LEFT(L149,SEARCH(",",L149)),""),LEFT(SUBSTITUTE(L149,LEFT(L149,SEARCH(",",L149)),""),SEARCH(",",SUBSTITUTE(L149,LEFT(L149,SEARCH(",",L149)),""))),""),SEARCH(",",SUBSTITUTE(SUBSTITUTE(L149,LEFT(L149,SEARCH(",",L149)),""),LEFT(SUBSTITUTE(L149,LEFT(L149,SEARCH(",",L149)),""),SEARCH(",",SUBSTITUTE(L149,LEFT(L149,SEARCH(",",L149)),""))),""))),""))))),""),")",""),VLOOKUP(L149,Breachs!B:D,3,FALSE)),IF(ISNUMBER(FIND(")",L149)),"20"&amp;SUBSTITUTE(SUBSTITUTE(LEFT(SUBSTITUTE(SUBSTITUTE(SUBSTITUTE(L149,LEFT(L149,SEARCH(",",L149)),""),LEFT(SUBSTITUTE(L149,LEFT(L149,SEARCH(",",L149)),""),SEARCH(",",SUBSTITUTE(L149,LEFT(L149,SEARCH(",",L149)),""))),""),LEFT(SUBSTITUTE(SUBSTITUTE(L149,LEFT(L149,SEARCH(",",L149)),""),LEFT(SUBSTITUTE(L149,LEFT(L149,SEARCH(",",L149)),""),SEARCH(",",SUBSTITUTE(L149,LEFT(L149,SEARCH(",",L149)),""))),""),SEARCH(",",SUBSTITUTE(SUBSTITUTE(L149,LEFT(L149,SEARCH(",",L149)),""),LEFT(SUBSTITUTE(L149,LEFT(L149,SEARCH(",",L149)),""),SEARCH(",",SUBSTITUTE(L149,LEFT(L149,SEARCH(",",L149)),""))),""))),""),SEARCH(")",SUBSTITUTE(SUBSTITUTE(SUBSTITUTE(L149,LEFT(L149,SEARCH(",",L149)),""),LEFT(SUBSTITUTE(L149,LEFT(L149,SEARCH(",",L149)),""),SEARCH(",",SUBSTITUTE(L149,LEFT(L149,SEARCH(",",L149)),""))),""),LEFT(SUBSTITUTE(SUBSTITUTE(L149,LEFT(L149,SEARCH(",",L149)),""),LEFT(SUBSTITUTE(L149,LEFT(L149,SEARCH(",",L149)),""),SEARCH(",",SUBSTITUTE(L149,LEFT(L149,SEARCH(",",L149)),""))),""),SEARCH(",",SUBSTITUTE(SUBSTITUTE(L149,LEFT(L149,SEARCH(",",L149)),""),LEFT(SUBSTITUTE(L149,LEFT(L149,SEARCH(",",L149)),""),SEARCH(",",SUBSTITUTE(L149,LEFT(L149,SEARCH(",",L149)),""))),""))),""))),LEFT(LEFT(SUBSTITUTE(SUBSTITUTE(SUBSTITUTE(L149,LEFT(L149,SEARCH(",",L149)),""),LEFT(SUBSTITUTE(L149,LEFT(L149,SEARCH(",",L149)),""),SEARCH(",",SUBSTITUTE(L149,LEFT(L149,SEARCH(",",L149)),""))),""),LEFT(SUBSTITUTE(SUBSTITUTE(L149,LEFT(L149,SEARCH(",",L149)),""),LEFT(SUBSTITUTE(L149,LEFT(L149,SEARCH(",",L149)),""),SEARCH(",",SUBSTITUTE(L149,LEFT(L149,SEARCH(",",L149)),""))),""),SEARCH(",",SUBSTITUTE(SUBSTITUTE(L149,LEFT(L149,SEARCH(",",L149)),""),LEFT(SUBSTITUTE(L149,LEFT(L149,SEARCH(",",L149)),""),SEARCH(",",SUBSTITUTE(L149,LEFT(L149,SEARCH(",",L149)),""))),""))),""),SEARCH(")",SUBSTITUTE(SUBSTITUTE(SUBSTITUTE(L149,LEFT(L149,SEARCH(",",L149)),""),LEFT(SUBSTITUTE(L149,LEFT(L149,SEARCH(",",L149)),""),SEARCH(",",SUBSTITUTE(L149,LEFT(L149,SEARCH(",",L149)),""))),""),LEFT(SUBSTITUTE(SUBSTITUTE(L149,LEFT(L149,SEARCH(",",L149)),""),LEFT(SUBSTITUTE(L149,LEFT(L149,SEARCH(",",L149)),""),SEARCH(",",SUBSTITUTE(L149,LEFT(L149,SEARCH(",",L149)),""))),""),SEARCH(",",SUBSTITUTE(SUBSTITUTE(L149,LEFT(L149,SEARCH(",",L149)),""),LEFT(SUBSTITUTE(L149,LEFT(L149,SEARCH(",",L149)),""),SEARCH(",",SUBSTITUTE(L149,LEFT(L149,SEARCH(",",L149)),""))),""))),""))),SEARCH("'",LEFT(SUBSTITUTE(SUBSTITUTE(SUBSTITUTE(L149,LEFT(L149,SEARCH(",",L149)),""),LEFT(SUBSTITUTE(L149,LEFT(L149,SEARCH(",",L149)),""),SEARCH(",",SUBSTITUTE(L149,LEFT(L149,SEARCH(",",L149)),""))),""),LEFT(SUBSTITUTE(SUBSTITUTE(L149,LEFT(L149,SEARCH(",",L149)),""),LEFT(SUBSTITUTE(L149,LEFT(L149,SEARCH(",",L149)),""),SEARCH(",",SUBSTITUTE(L149,LEFT(L149,SEARCH(",",L149)),""))),""),SEARCH(",",SUBSTITUTE(SUBSTITUTE(L149,LEFT(L149,SEARCH(",",L149)),""),LEFT(SUBSTITUTE(L149,LEFT(L149,SEARCH(",",L149)),""),SEARCH(",",SUBSTITUTE(L149,LEFT(L149,SEARCH(",",L149)),""))),""))),""),SEARCH(")",SUBSTITUTE(SUBSTITUTE(SUBSTITUTE(L149,LEFT(L149,SEARCH(",",L149)),""),LEFT(SUBSTITUTE(L149,LEFT(L149,SEARCH(",",L149)),""),SEARCH(",",SUBSTITUTE(L149,LEFT(L149,SEARCH(",",L149)),""))),""),LEFT(SUBSTITUTE(SUBSTITUTE(L149,LEFT(L149,SEARCH(",",L149)),""),LEFT(SUBSTITUTE(L149,LEFT(L149,SEARCH(",",L149)),""),SEARCH(",",SUBSTITUTE(L149,LEFT(L149,SEARCH(",",L149)),""))),""),SEARCH(",",SUBSTITUTE(SUBSTITUTE(L149,LEFT(L149,SEARCH(",",L149)),""),LEFT(SUBSTITUTE(L149,LEFT(L149,SEARCH(",",L149)),""),SEARCH(",",SUBSTITUTE(L149,LEFT(L149,SEARCH(",",L149)),""))),""))),""))))),""),")",""),VLOOKUP(L149,Breachs!B:D,3,FALSE))))</f>
        <v/>
      </c>
      <c r="R149" s="108" t="str">
        <f>IF(G149=5,IF(ISNUMBER(FIND(")",M149)),"20"&amp;SUBSTITUTE(SUBSTITUTE(LEFT(SUBSTITUTE(SUBSTITUTE(SUBSTITUTE(S149,LEFT(S149,SEARCH(",",S149)),""),LEFT(SUBSTITUTE(S149,LEFT(S149,SEARCH(",",S149)),""),SEARCH(",",SUBSTITUTE(S149,LEFT(S149,SEARCH(",",S149)),""))),""),LEFT(SUBSTITUTE(SUBSTITUTE(S149,LEFT(S149,SEARCH(",",S149)),""),LEFT(SUBSTITUTE(S149,LEFT(S149,SEARCH(",",S149)),""),SEARCH(",",SUBSTITUTE(S149,LEFT(S149,SEARCH(",",S149)),""))),""),SEARCH(",",SUBSTITUTE(SUBSTITUTE(S149,LEFT(S149,SEARCH(",",S149)),""),LEFT(SUBSTITUTE(S149,LEFT(S149,SEARCH(",",S149)),""),SEARCH(",",SUBSTITUTE(S149,LEFT(S149,SEARCH(",",S149)),""))),""))),""),SEARCH(")",SUBSTITUTE(SUBSTITUTE(SUBSTITUTE(S149,LEFT(S149,SEARCH(",",S149)),""),LEFT(SUBSTITUTE(S149,LEFT(S149,SEARCH(",",S149)),""),SEARCH(",",SUBSTITUTE(S149,LEFT(S149,SEARCH(",",S149)),""))),""),LEFT(SUBSTITUTE(SUBSTITUTE(S149,LEFT(S149,SEARCH(",",S149)),""),LEFT(SUBSTITUTE(S149,LEFT(S149,SEARCH(",",S149)),""),SEARCH(",",SUBSTITUTE(S149,LEFT(S149,SEARCH(",",S149)),""))),""),SEARCH(",",SUBSTITUTE(SUBSTITUTE(S149,LEFT(S149,SEARCH(",",S149)),""),LEFT(SUBSTITUTE(S149,LEFT(S149,SEARCH(",",S149)),""),SEARCH(",",SUBSTITUTE(S149,LEFT(S149,SEARCH(",",S149)),""))),""))),""))),LEFT(LEFT(SUBSTITUTE(SUBSTITUTE(SUBSTITUTE(S149,LEFT(S149,SEARCH(",",S149)),""),LEFT(SUBSTITUTE(S149,LEFT(S149,SEARCH(",",S149)),""),SEARCH(",",SUBSTITUTE(S149,LEFT(S149,SEARCH(",",S149)),""))),""),LEFT(SUBSTITUTE(SUBSTITUTE(S149,LEFT(S149,SEARCH(",",S149)),""),LEFT(SUBSTITUTE(S149,LEFT(S149,SEARCH(",",S149)),""),SEARCH(",",SUBSTITUTE(S149,LEFT(S149,SEARCH(",",S149)),""))),""),SEARCH(",",SUBSTITUTE(SUBSTITUTE(S149,LEFT(S149,SEARCH(",",S149)),""),LEFT(SUBSTITUTE(S149,LEFT(S149,SEARCH(",",S149)),""),SEARCH(",",SUBSTITUTE(S149,LEFT(S149,SEARCH(",",S149)),""))),""))),""),SEARCH(")",SUBSTITUTE(SUBSTITUTE(SUBSTITUTE(S149,LEFT(S149,SEARCH(",",S149)),""),LEFT(SUBSTITUTE(S149,LEFT(S149,SEARCH(",",S149)),""),SEARCH(",",SUBSTITUTE(S149,LEFT(S149,SEARCH(",",S149)),""))),""),LEFT(SUBSTITUTE(SUBSTITUTE(S149,LEFT(S149,SEARCH(",",S149)),""),LEFT(SUBSTITUTE(S149,LEFT(S149,SEARCH(",",S149)),""),SEARCH(",",SUBSTITUTE(S149,LEFT(S149,SEARCH(",",S149)),""))),""),SEARCH(",",SUBSTITUTE(SUBSTITUTE(S149,LEFT(S149,SEARCH(",",S149)),""),LEFT(SUBSTITUTE(S149,LEFT(S149,SEARCH(",",S149)),""),SEARCH(",",SUBSTITUTE(S149,LEFT(S149,SEARCH(",",S149)),""))),""))),""))),SEARCH("'",LEFT(SUBSTITUTE(SUBSTITUTE(SUBSTITUTE(S149,LEFT(S149,SEARCH(",",S149)),""),LEFT(SUBSTITUTE(S149,LEFT(S149,SEARCH(",",S149)),""),SEARCH(",",SUBSTITUTE(S149,LEFT(S149,SEARCH(",",S149)),""))),""),LEFT(SUBSTITUTE(SUBSTITUTE(S149,LEFT(S149,SEARCH(",",S149)),""),LEFT(SUBSTITUTE(S149,LEFT(S149,SEARCH(",",S149)),""),SEARCH(",",SUBSTITUTE(S149,LEFT(S149,SEARCH(",",S149)),""))),""),SEARCH(",",SUBSTITUTE(SUBSTITUTE(S149,LEFT(S149,SEARCH(",",S149)),""),LEFT(SUBSTITUTE(S149,LEFT(S149,SEARCH(",",S149)),""),SEARCH(",",SUBSTITUTE(S149,LEFT(S149,SEARCH(",",S149)),""))),""))),""),SEARCH(")",SUBSTITUTE(SUBSTITUTE(SUBSTITUTE(S149,LEFT(S149,SEARCH(",",S149)),""),LEFT(SUBSTITUTE(S149,LEFT(S149,SEARCH(",",S149)),""),SEARCH(",",SUBSTITUTE(S149,LEFT(S149,SEARCH(",",S149)),""))),""),LEFT(SUBSTITUTE(SUBSTITUTE(S149,LEFT(S149,SEARCH(",",S149)),""),LEFT(SUBSTITUTE(S149,LEFT(S149,SEARCH(",",S149)),""),SEARCH(",",SUBSTITUTE(S149,LEFT(S149,SEARCH(",",S149)),""))),""),SEARCH(",",SUBSTITUTE(SUBSTITUTE(S149,LEFT(S149,SEARCH(",",S149)),""),LEFT(SUBSTITUTE(S149,LEFT(S149,SEARCH(",",S149)),""),SEARCH(",",SUBSTITUTE(S149,LEFT(S149,SEARCH(",",S149)),""))),""))),""))))),""),")",""),VLOOKUP(M149,Breachs!B:D,3,FALSE)),"")</f>
        <v/>
      </c>
      <c r="S149" s="108" t="e">
        <f t="shared" si="40"/>
        <v>#VALUE!</v>
      </c>
      <c r="T149" s="108" t="str">
        <f>IF(F149="","",IF(ISNUMBER(FIND("'",I149)),VLOOKUP(SUBSTITUTE(RIGHT(LEFT(I149,SEARCH("'",I149)),5)," '",""),Breachs!P:Q,2,FALSE),VLOOKUP(I149,Breachs!B:D,2,FALSE)))</f>
        <v>Outubro</v>
      </c>
      <c r="U149" s="108" t="str">
        <f>IF(G149&lt;2,"",IF(ISNUMBER(FIND("'",J149)),VLOOKUP(SUBSTITUTE(RIGHT(LEFT(J149,SEARCH("'",J149)),5)," '",""),Breachs!P:Q,2,FALSE),VLOOKUP(J149,Breachs!B:D,2,FALSE)))</f>
        <v/>
      </c>
      <c r="V149" s="107" t="str">
        <f>IF(G149&lt;3,"",IF(ISNUMBER(FIND("'",K149)),VLOOKUP(SUBSTITUTE(RIGHT(LEFT(K149,SEARCH("'",K149)),5)," '",""),Breachs!P:Q,2,FALSE),VLOOKUP(K149,Breachs!B:D,2,FALSE)))</f>
        <v/>
      </c>
      <c r="W149" s="107" t="str">
        <f>IF(G149&lt;4,"",IF(ISNUMBER(FIND("'",L149)),VLOOKUP(SUBSTITUTE(RIGHT(LEFT(L149,SEARCH("'",L149)),5)," '",""),Breachs!P:Q,2,FALSE),VLOOKUP(L149,Breachs!B:D,2,FALSE)))</f>
        <v/>
      </c>
      <c r="X149" s="107" t="str">
        <f>IF(G149&lt;5,"",IF(ISNUMBER(FIND("'",M149)),VLOOKUP(SUBSTITUTE(RIGHT(LEFT(M149,SEARCH("'",M149)),5)," '",""),Breachs!P:Q,2,FALSE),VLOOKUP(M149,Breachs!B:D,2,FALSE)))</f>
        <v/>
      </c>
      <c r="Y149" s="34" t="str">
        <f>IFERROR(VLOOKUP(B149,BGU!A:B,2),"")</f>
        <v>IVO SILVA EXT</v>
      </c>
      <c r="Z149" s="34" t="str">
        <f>TEXT(IFERROR(VLOOKUP(B149,BGU!A:C,3),""),"0000-000-000-0000")</f>
        <v>0010-050-000-0000</v>
      </c>
      <c r="AA149" s="34" t="str">
        <f t="shared" si="41"/>
        <v>0010</v>
      </c>
      <c r="AB149" s="34" t="str">
        <f>IFERROR(VLOOKUP(B149,BGU!A:F,6),"")</f>
        <v>00000</v>
      </c>
      <c r="AC149" s="34" t="str">
        <f>IFERROR(VLOOKUP(B149,BGU!A:G,7),"")</f>
        <v>NAO COMISSIONADO</v>
      </c>
      <c r="AD149" s="34" t="s">
        <v>27929</v>
      </c>
    </row>
    <row r="150" spans="1:30" ht="15" customHeight="1" x14ac:dyDescent="0.25">
      <c r="A150" s="33" t="s">
        <v>333</v>
      </c>
      <c r="B150" s="34" t="s">
        <v>210</v>
      </c>
      <c r="C150" s="33" t="s">
        <v>24</v>
      </c>
      <c r="D150" s="34" t="s">
        <v>211</v>
      </c>
      <c r="E150" s="34"/>
      <c r="F150" s="33" t="s">
        <v>25</v>
      </c>
      <c r="G150" s="31">
        <f t="shared" si="36"/>
        <v>1</v>
      </c>
      <c r="H150" s="31" t="b">
        <f t="shared" si="43"/>
        <v>0</v>
      </c>
      <c r="I150" s="105" t="str">
        <f t="shared" si="44"/>
        <v>Neteller</v>
      </c>
      <c r="J150" s="105" t="str">
        <f t="shared" si="45"/>
        <v/>
      </c>
      <c r="K150" s="106" t="str">
        <f t="shared" si="37"/>
        <v/>
      </c>
      <c r="L150" s="106" t="str">
        <f t="shared" si="38"/>
        <v/>
      </c>
      <c r="M150" s="105" t="str">
        <f t="shared" si="39"/>
        <v/>
      </c>
      <c r="N150" s="107">
        <f>IF(F150="","",IF(ISNUMBER(FIND(")",I150)),"20"&amp;SUBSTITUTE(RIGHT(SUBSTITUTE(LEFT(F150,SEARCH(")",F150)),LEFT(LEFT(F150,SEARCH(")",F150)),SEARCH("(",LEFT(F150,SEARCH(")",F150)))),""),3),")",""),VLOOKUP(I150,Breachs!B:D,3,FALSE)))</f>
        <v>2010</v>
      </c>
      <c r="O150" s="108" t="str">
        <f>IF(G150&lt;2,"",IF(G150&gt;2,IF(ISNUMBER(FIND(")",J150)),"20"&amp;SUBSTITUTE(SUBSTITUTE(LEFT(LEFT(SUBSTITUTE(F150,LEFT(F150,SEARCH(",",F150)),""),SEARCH(",",SUBSTITUTE(F150,LEFT(F150,SEARCH(",",F150)),""))),SEARCH(")",LEFT(SUBSTITUTE(F150,LEFT(F150,SEARCH(",",F150)),""),SEARCH(",",SUBSTITUTE(F150,LEFT(F150,SEARCH(",",F150)),""))))),LEFT(LEFT(LEFT(SUBSTITUTE(F150,LEFT(F150,SEARCH(",",F150)),""),SEARCH(",",SUBSTITUTE(F150,LEFT(F150,SEARCH(",",F150)),""))),SEARCH(")",LEFT(SUBSTITUTE(F150,LEFT(F150,SEARCH(",",F150)),""),SEARCH(",",SUBSTITUTE(F150,LEFT(F150,SEARCH(",",F150)),""))))),SEARCH("'",LEFT(LEFT(SUBSTITUTE(F150,LEFT(F150,SEARCH(",",F150)),""),SEARCH(",",SUBSTITUTE(F150,LEFT(F150,SEARCH(",",F150)),""))),SEARCH(")",LEFT(SUBSTITUTE(F150,LEFT(F150,SEARCH(",",F150)),""),SEARCH(",",SUBSTITUTE(F150,LEFT(F150,SEARCH(",",F150)),""))))))),""),")",""),VLOOKUP(J150,Breachs!B:D,3,FALSE)),IF(ISNUMBER(FIND(")",J150)),"20"&amp;SUBSTITUTE(LEFT(SUBSTITUTE(SUBSTITUTE(F150,LEFT(F150,SEARCH(",",F150)),""),LEFT(SUBSTITUTE(F150,LEFT(F150,SEARCH(",",F150)),""),SEARCH("'",SUBSTITUTE(F150,LEFT(F150,SEARCH(",",F150)),""))),""),SEARCH(")",SUBSTITUTE(SUBSTITUTE(F150,LEFT(F150,SEARCH(",",F150)),""),LEFT(SUBSTITUTE(F150,LEFT(F150,SEARCH(",",F150)),""),SEARCH("'",SUBSTITUTE(F150,LEFT(F150,SEARCH(",",F150)),""))),""))),")",""),VLOOKUP(J150,Breachs!B:D,3,FALSE))))</f>
        <v/>
      </c>
      <c r="P150" s="108" t="str">
        <f>IF(G150&lt;3,"",IF(G150&gt;3,IF(ISNUMBER(FIND(")",K150)),"20"&amp;SUBSTITUTE(SUBSTITUTE(LEFT(LEFT(SUBSTITUTE(SUBSTITUTE(F150,LEFT(F150,SEARCH(",",F150)),""),LEFT(SUBSTITUTE(F150,LEFT(F150,SEARCH(",",F150)),""),SEARCH(",",SUBSTITUTE(F150,LEFT(F150,SEARCH(",",F150)),""))),""),SEARCH(",",SUBSTITUTE(SUBSTITUTE(F150,LEFT(F150,SEARCH(",",F150)),""),LEFT(SUBSTITUTE(F150,LEFT(F150,SEARCH(",",F150)),""),SEARCH(",",SUBSTITUTE(F150,LEFT(F150,SEARCH(",",F150)),""))),""))),SEARCH(")",LEFT(SUBSTITUTE(SUBSTITUTE(F150,LEFT(F150,SEARCH(",",F150)),""),LEFT(SUBSTITUTE(F150,LEFT(F150,SEARCH(",",F150)),""),SEARCH(",",SUBSTITUTE(F150,LEFT(F150,SEARCH(",",F150)),""))),""),SEARCH(",",SUBSTITUTE(SUBSTITUTE(F150,LEFT(F150,SEARCH(",",F150)),""),LEFT(SUBSTITUTE(F150,LEFT(F150,SEARCH(",",F150)),""),SEARCH(",",SUBSTITUTE(F150,LEFT(F150,SEARCH(",",F150)),""))),""))))),LEFT(LEFT(LEFT(SUBSTITUTE(SUBSTITUTE(F150,LEFT(F150,SEARCH(",",F150)),""),LEFT(SUBSTITUTE(F150,LEFT(F150,SEARCH(",",F150)),""),SEARCH(",",SUBSTITUTE(F150,LEFT(F150,SEARCH(",",F150)),""))),""),SEARCH(",",SUBSTITUTE(SUBSTITUTE(F150,LEFT(F150,SEARCH(",",F150)),""),LEFT(SUBSTITUTE(F150,LEFT(F150,SEARCH(",",F150)),""),SEARCH(",",SUBSTITUTE(F150,LEFT(F150,SEARCH(",",F150)),""))),""))),SEARCH(")",LEFT(SUBSTITUTE(SUBSTITUTE(F150,LEFT(F150,SEARCH(",",F150)),""),LEFT(SUBSTITUTE(F150,LEFT(F150,SEARCH(",",F150)),""),SEARCH(",",SUBSTITUTE(F150,LEFT(F150,SEARCH(",",F150)),""))),""),SEARCH(",",SUBSTITUTE(SUBSTITUTE(F150,LEFT(F150,SEARCH(",",F150)),""),LEFT(SUBSTITUTE(F150,LEFT(F150,SEARCH(",",F150)),""),SEARCH(",",SUBSTITUTE(F150,LEFT(F150,SEARCH(",",F150)),""))),""))))),SEARCH("'",LEFT(LEFT(SUBSTITUTE(SUBSTITUTE(F150,LEFT(F150,SEARCH(",",F150)),""),LEFT(SUBSTITUTE(F150,LEFT(F150,SEARCH(",",F150)),""),SEARCH(",",SUBSTITUTE(F150,LEFT(F150,SEARCH(",",F150)),""))),""),SEARCH(",",SUBSTITUTE(SUBSTITUTE(F150,LEFT(F150,SEARCH(",",F150)),""),LEFT(SUBSTITUTE(F150,LEFT(F150,SEARCH(",",F150)),""),SEARCH(",",SUBSTITUTE(F150,LEFT(F150,SEARCH(",",F150)),""))),""))),SEARCH(")",LEFT(SUBSTITUTE(SUBSTITUTE(F150,LEFT(F150,SEARCH(",",F150)),""),LEFT(SUBSTITUTE(F150,LEFT(F150,SEARCH(",",F150)),""),SEARCH(",",SUBSTITUTE(F150,LEFT(F150,SEARCH(",",F150)),""))),""),SEARCH(",",SUBSTITUTE(SUBSTITUTE(F150,LEFT(F150,SEARCH(",",F150)),""),LEFT(SUBSTITUTE(F150,LEFT(F150,SEARCH(",",F150)),""),SEARCH(",",SUBSTITUTE(F150,LEFT(F150,SEARCH(",",F150)),""))),""))))))),""),")",""),VLOOKUP(K150,Breachs!B:D,3,FALSE)),IF(ISNUMBER(FIND(")",K150)),"20"&amp;SUBSTITUTE(SUBSTITUTE(LEFT(SUBSTITUTE(SUBSTITUTE(F150,LEFT(F150,SEARCH(",",F150)),""),LEFT(SUBSTITUTE(F150,LEFT(F150,SEARCH(",",F150)),""),SEARCH(",",SUBSTITUTE(F150,LEFT(F150,SEARCH(",",F150)),""))),""),SEARCH(")",SUBSTITUTE(SUBSTITUTE(F150,LEFT(F150,SEARCH(",",F150)),""),LEFT(SUBSTITUTE(F150,LEFT(F150,SEARCH(",",F150)),""),SEARCH(",",SUBSTITUTE(F150,LEFT(F150,SEARCH(",",F150)),""))),""))),LEFT(LEFT(SUBSTITUTE(SUBSTITUTE(F150,LEFT(F150,SEARCH(",",F150)),""),LEFT(SUBSTITUTE(F150,LEFT(F150,SEARCH(",",F150)),""),SEARCH(",",SUBSTITUTE(F150,LEFT(F150,SEARCH(",",F150)),""))),""),SEARCH(")",SUBSTITUTE(SUBSTITUTE(F150,LEFT(F150,SEARCH(",",F150)),""),LEFT(SUBSTITUTE(F150,LEFT(F150,SEARCH(",",F150)),""),SEARCH(",",SUBSTITUTE(F150,LEFT(F150,SEARCH(",",F150)),""))),""))),SEARCH("'",LEFT(SUBSTITUTE(SUBSTITUTE(F150,LEFT(F150,SEARCH(",",F150)),""),LEFT(SUBSTITUTE(F150,LEFT(F150,SEARCH(",",F150)),""),SEARCH(",",SUBSTITUTE(F150,LEFT(F150,SEARCH(",",F150)),""))),""),SEARCH(")",SUBSTITUTE(SUBSTITUTE(F150,LEFT(F150,SEARCH(",",F150)),""),LEFT(SUBSTITUTE(F150,LEFT(F150,SEARCH(",",F150)),""),SEARCH(",",SUBSTITUTE(F150,LEFT(F150,SEARCH(",",F150)),""))),""))))),""),")",""),VLOOKUP(K150,Breachs!B:D,3,FALSE))))</f>
        <v/>
      </c>
      <c r="Q150" s="108" t="str">
        <f>IF(G150&lt;4,"",IF(G150&gt;4,IF(ISNUMBER(FIND(")",L150)),"20"&amp;SUBSTITUTE(SUBSTITUTE(LEFT(SUBSTITUTE(SUBSTITUTE(SUBSTITUTE(L150,LEFT(L150,SEARCH(",",L150)),""),LEFT(SUBSTITUTE(L150,LEFT(L150,SEARCH(",",L150)),""),SEARCH(",",SUBSTITUTE(L150,LEFT(L150,SEARCH(",",L150)),""))),""),LEFT(SUBSTITUTE(SUBSTITUTE(L150,LEFT(L150,SEARCH(",",L150)),""),LEFT(SUBSTITUTE(L150,LEFT(L150,SEARCH(",",L150)),""),SEARCH(",",SUBSTITUTE(L150,LEFT(L150,SEARCH(",",L150)),""))),""),SEARCH(",",SUBSTITUTE(SUBSTITUTE(L150,LEFT(L150,SEARCH(",",L150)),""),LEFT(SUBSTITUTE(L150,LEFT(L150,SEARCH(",",L150)),""),SEARCH(",",SUBSTITUTE(L150,LEFT(L150,SEARCH(",",L150)),""))),""))),""),SEARCH(")",SUBSTITUTE(SUBSTITUTE(SUBSTITUTE(L150,LEFT(L150,SEARCH(",",L150)),""),LEFT(SUBSTITUTE(L150,LEFT(L150,SEARCH(",",L150)),""),SEARCH(",",SUBSTITUTE(L150,LEFT(L150,SEARCH(",",L150)),""))),""),LEFT(SUBSTITUTE(SUBSTITUTE(L150,LEFT(L150,SEARCH(",",L150)),""),LEFT(SUBSTITUTE(L150,LEFT(L150,SEARCH(",",L150)),""),SEARCH(",",SUBSTITUTE(L150,LEFT(L150,SEARCH(",",L150)),""))),""),SEARCH(",",SUBSTITUTE(SUBSTITUTE(L150,LEFT(L150,SEARCH(",",L150)),""),LEFT(SUBSTITUTE(L150,LEFT(L150,SEARCH(",",L150)),""),SEARCH(",",SUBSTITUTE(L150,LEFT(L150,SEARCH(",",L150)),""))),""))),""))),LEFT(LEFT(SUBSTITUTE(SUBSTITUTE(SUBSTITUTE(L150,LEFT(L150,SEARCH(",",L150)),""),LEFT(SUBSTITUTE(L150,LEFT(L150,SEARCH(",",L150)),""),SEARCH(",",SUBSTITUTE(L150,LEFT(L150,SEARCH(",",L150)),""))),""),LEFT(SUBSTITUTE(SUBSTITUTE(L150,LEFT(L150,SEARCH(",",L150)),""),LEFT(SUBSTITUTE(L150,LEFT(L150,SEARCH(",",L150)),""),SEARCH(",",SUBSTITUTE(L150,LEFT(L150,SEARCH(",",L150)),""))),""),SEARCH(",",SUBSTITUTE(SUBSTITUTE(L150,LEFT(L150,SEARCH(",",L150)),""),LEFT(SUBSTITUTE(L150,LEFT(L150,SEARCH(",",L150)),""),SEARCH(",",SUBSTITUTE(L150,LEFT(L150,SEARCH(",",L150)),""))),""))),""),SEARCH(")",SUBSTITUTE(SUBSTITUTE(SUBSTITUTE(L150,LEFT(L150,SEARCH(",",L150)),""),LEFT(SUBSTITUTE(L150,LEFT(L150,SEARCH(",",L150)),""),SEARCH(",",SUBSTITUTE(L150,LEFT(L150,SEARCH(",",L150)),""))),""),LEFT(SUBSTITUTE(SUBSTITUTE(L150,LEFT(L150,SEARCH(",",L150)),""),LEFT(SUBSTITUTE(L150,LEFT(L150,SEARCH(",",L150)),""),SEARCH(",",SUBSTITUTE(L150,LEFT(L150,SEARCH(",",L150)),""))),""),SEARCH(",",SUBSTITUTE(SUBSTITUTE(L150,LEFT(L150,SEARCH(",",L150)),""),LEFT(SUBSTITUTE(L150,LEFT(L150,SEARCH(",",L150)),""),SEARCH(",",SUBSTITUTE(L150,LEFT(L150,SEARCH(",",L150)),""))),""))),""))),SEARCH("'",LEFT(SUBSTITUTE(SUBSTITUTE(SUBSTITUTE(L150,LEFT(L150,SEARCH(",",L150)),""),LEFT(SUBSTITUTE(L150,LEFT(L150,SEARCH(",",L150)),""),SEARCH(",",SUBSTITUTE(L150,LEFT(L150,SEARCH(",",L150)),""))),""),LEFT(SUBSTITUTE(SUBSTITUTE(L150,LEFT(L150,SEARCH(",",L150)),""),LEFT(SUBSTITUTE(L150,LEFT(L150,SEARCH(",",L150)),""),SEARCH(",",SUBSTITUTE(L150,LEFT(L150,SEARCH(",",L150)),""))),""),SEARCH(",",SUBSTITUTE(SUBSTITUTE(L150,LEFT(L150,SEARCH(",",L150)),""),LEFT(SUBSTITUTE(L150,LEFT(L150,SEARCH(",",L150)),""),SEARCH(",",SUBSTITUTE(L150,LEFT(L150,SEARCH(",",L150)),""))),""))),""),SEARCH(")",SUBSTITUTE(SUBSTITUTE(SUBSTITUTE(L150,LEFT(L150,SEARCH(",",L150)),""),LEFT(SUBSTITUTE(L150,LEFT(L150,SEARCH(",",L150)),""),SEARCH(",",SUBSTITUTE(L150,LEFT(L150,SEARCH(",",L150)),""))),""),LEFT(SUBSTITUTE(SUBSTITUTE(L150,LEFT(L150,SEARCH(",",L150)),""),LEFT(SUBSTITUTE(L150,LEFT(L150,SEARCH(",",L150)),""),SEARCH(",",SUBSTITUTE(L150,LEFT(L150,SEARCH(",",L150)),""))),""),SEARCH(",",SUBSTITUTE(SUBSTITUTE(L150,LEFT(L150,SEARCH(",",L150)),""),LEFT(SUBSTITUTE(L150,LEFT(L150,SEARCH(",",L150)),""),SEARCH(",",SUBSTITUTE(L150,LEFT(L150,SEARCH(",",L150)),""))),""))),""))))),""),")",""),VLOOKUP(L150,Breachs!B:D,3,FALSE)),IF(ISNUMBER(FIND(")",L150)),"20"&amp;SUBSTITUTE(SUBSTITUTE(LEFT(SUBSTITUTE(SUBSTITUTE(SUBSTITUTE(L150,LEFT(L150,SEARCH(",",L150)),""),LEFT(SUBSTITUTE(L150,LEFT(L150,SEARCH(",",L150)),""),SEARCH(",",SUBSTITUTE(L150,LEFT(L150,SEARCH(",",L150)),""))),""),LEFT(SUBSTITUTE(SUBSTITUTE(L150,LEFT(L150,SEARCH(",",L150)),""),LEFT(SUBSTITUTE(L150,LEFT(L150,SEARCH(",",L150)),""),SEARCH(",",SUBSTITUTE(L150,LEFT(L150,SEARCH(",",L150)),""))),""),SEARCH(",",SUBSTITUTE(SUBSTITUTE(L150,LEFT(L150,SEARCH(",",L150)),""),LEFT(SUBSTITUTE(L150,LEFT(L150,SEARCH(",",L150)),""),SEARCH(",",SUBSTITUTE(L150,LEFT(L150,SEARCH(",",L150)),""))),""))),""),SEARCH(")",SUBSTITUTE(SUBSTITUTE(SUBSTITUTE(L150,LEFT(L150,SEARCH(",",L150)),""),LEFT(SUBSTITUTE(L150,LEFT(L150,SEARCH(",",L150)),""),SEARCH(",",SUBSTITUTE(L150,LEFT(L150,SEARCH(",",L150)),""))),""),LEFT(SUBSTITUTE(SUBSTITUTE(L150,LEFT(L150,SEARCH(",",L150)),""),LEFT(SUBSTITUTE(L150,LEFT(L150,SEARCH(",",L150)),""),SEARCH(",",SUBSTITUTE(L150,LEFT(L150,SEARCH(",",L150)),""))),""),SEARCH(",",SUBSTITUTE(SUBSTITUTE(L150,LEFT(L150,SEARCH(",",L150)),""),LEFT(SUBSTITUTE(L150,LEFT(L150,SEARCH(",",L150)),""),SEARCH(",",SUBSTITUTE(L150,LEFT(L150,SEARCH(",",L150)),""))),""))),""))),LEFT(LEFT(SUBSTITUTE(SUBSTITUTE(SUBSTITUTE(L150,LEFT(L150,SEARCH(",",L150)),""),LEFT(SUBSTITUTE(L150,LEFT(L150,SEARCH(",",L150)),""),SEARCH(",",SUBSTITUTE(L150,LEFT(L150,SEARCH(",",L150)),""))),""),LEFT(SUBSTITUTE(SUBSTITUTE(L150,LEFT(L150,SEARCH(",",L150)),""),LEFT(SUBSTITUTE(L150,LEFT(L150,SEARCH(",",L150)),""),SEARCH(",",SUBSTITUTE(L150,LEFT(L150,SEARCH(",",L150)),""))),""),SEARCH(",",SUBSTITUTE(SUBSTITUTE(L150,LEFT(L150,SEARCH(",",L150)),""),LEFT(SUBSTITUTE(L150,LEFT(L150,SEARCH(",",L150)),""),SEARCH(",",SUBSTITUTE(L150,LEFT(L150,SEARCH(",",L150)),""))),""))),""),SEARCH(")",SUBSTITUTE(SUBSTITUTE(SUBSTITUTE(L150,LEFT(L150,SEARCH(",",L150)),""),LEFT(SUBSTITUTE(L150,LEFT(L150,SEARCH(",",L150)),""),SEARCH(",",SUBSTITUTE(L150,LEFT(L150,SEARCH(",",L150)),""))),""),LEFT(SUBSTITUTE(SUBSTITUTE(L150,LEFT(L150,SEARCH(",",L150)),""),LEFT(SUBSTITUTE(L150,LEFT(L150,SEARCH(",",L150)),""),SEARCH(",",SUBSTITUTE(L150,LEFT(L150,SEARCH(",",L150)),""))),""),SEARCH(",",SUBSTITUTE(SUBSTITUTE(L150,LEFT(L150,SEARCH(",",L150)),""),LEFT(SUBSTITUTE(L150,LEFT(L150,SEARCH(",",L150)),""),SEARCH(",",SUBSTITUTE(L150,LEFT(L150,SEARCH(",",L150)),""))),""))),""))),SEARCH("'",LEFT(SUBSTITUTE(SUBSTITUTE(SUBSTITUTE(L150,LEFT(L150,SEARCH(",",L150)),""),LEFT(SUBSTITUTE(L150,LEFT(L150,SEARCH(",",L150)),""),SEARCH(",",SUBSTITUTE(L150,LEFT(L150,SEARCH(",",L150)),""))),""),LEFT(SUBSTITUTE(SUBSTITUTE(L150,LEFT(L150,SEARCH(",",L150)),""),LEFT(SUBSTITUTE(L150,LEFT(L150,SEARCH(",",L150)),""),SEARCH(",",SUBSTITUTE(L150,LEFT(L150,SEARCH(",",L150)),""))),""),SEARCH(",",SUBSTITUTE(SUBSTITUTE(L150,LEFT(L150,SEARCH(",",L150)),""),LEFT(SUBSTITUTE(L150,LEFT(L150,SEARCH(",",L150)),""),SEARCH(",",SUBSTITUTE(L150,LEFT(L150,SEARCH(",",L150)),""))),""))),""),SEARCH(")",SUBSTITUTE(SUBSTITUTE(SUBSTITUTE(L150,LEFT(L150,SEARCH(",",L150)),""),LEFT(SUBSTITUTE(L150,LEFT(L150,SEARCH(",",L150)),""),SEARCH(",",SUBSTITUTE(L150,LEFT(L150,SEARCH(",",L150)),""))),""),LEFT(SUBSTITUTE(SUBSTITUTE(L150,LEFT(L150,SEARCH(",",L150)),""),LEFT(SUBSTITUTE(L150,LEFT(L150,SEARCH(",",L150)),""),SEARCH(",",SUBSTITUTE(L150,LEFT(L150,SEARCH(",",L150)),""))),""),SEARCH(",",SUBSTITUTE(SUBSTITUTE(L150,LEFT(L150,SEARCH(",",L150)),""),LEFT(SUBSTITUTE(L150,LEFT(L150,SEARCH(",",L150)),""),SEARCH(",",SUBSTITUTE(L150,LEFT(L150,SEARCH(",",L150)),""))),""))),""))))),""),")",""),VLOOKUP(L150,Breachs!B:D,3,FALSE))))</f>
        <v/>
      </c>
      <c r="R150" s="108" t="str">
        <f>IF(G150=5,IF(ISNUMBER(FIND(")",M150)),"20"&amp;SUBSTITUTE(SUBSTITUTE(LEFT(SUBSTITUTE(SUBSTITUTE(SUBSTITUTE(S150,LEFT(S150,SEARCH(",",S150)),""),LEFT(SUBSTITUTE(S150,LEFT(S150,SEARCH(",",S150)),""),SEARCH(",",SUBSTITUTE(S150,LEFT(S150,SEARCH(",",S150)),""))),""),LEFT(SUBSTITUTE(SUBSTITUTE(S150,LEFT(S150,SEARCH(",",S150)),""),LEFT(SUBSTITUTE(S150,LEFT(S150,SEARCH(",",S150)),""),SEARCH(",",SUBSTITUTE(S150,LEFT(S150,SEARCH(",",S150)),""))),""),SEARCH(",",SUBSTITUTE(SUBSTITUTE(S150,LEFT(S150,SEARCH(",",S150)),""),LEFT(SUBSTITUTE(S150,LEFT(S150,SEARCH(",",S150)),""),SEARCH(",",SUBSTITUTE(S150,LEFT(S150,SEARCH(",",S150)),""))),""))),""),SEARCH(")",SUBSTITUTE(SUBSTITUTE(SUBSTITUTE(S150,LEFT(S150,SEARCH(",",S150)),""),LEFT(SUBSTITUTE(S150,LEFT(S150,SEARCH(",",S150)),""),SEARCH(",",SUBSTITUTE(S150,LEFT(S150,SEARCH(",",S150)),""))),""),LEFT(SUBSTITUTE(SUBSTITUTE(S150,LEFT(S150,SEARCH(",",S150)),""),LEFT(SUBSTITUTE(S150,LEFT(S150,SEARCH(",",S150)),""),SEARCH(",",SUBSTITUTE(S150,LEFT(S150,SEARCH(",",S150)),""))),""),SEARCH(",",SUBSTITUTE(SUBSTITUTE(S150,LEFT(S150,SEARCH(",",S150)),""),LEFT(SUBSTITUTE(S150,LEFT(S150,SEARCH(",",S150)),""),SEARCH(",",SUBSTITUTE(S150,LEFT(S150,SEARCH(",",S150)),""))),""))),""))),LEFT(LEFT(SUBSTITUTE(SUBSTITUTE(SUBSTITUTE(S150,LEFT(S150,SEARCH(",",S150)),""),LEFT(SUBSTITUTE(S150,LEFT(S150,SEARCH(",",S150)),""),SEARCH(",",SUBSTITUTE(S150,LEFT(S150,SEARCH(",",S150)),""))),""),LEFT(SUBSTITUTE(SUBSTITUTE(S150,LEFT(S150,SEARCH(",",S150)),""),LEFT(SUBSTITUTE(S150,LEFT(S150,SEARCH(",",S150)),""),SEARCH(",",SUBSTITUTE(S150,LEFT(S150,SEARCH(",",S150)),""))),""),SEARCH(",",SUBSTITUTE(SUBSTITUTE(S150,LEFT(S150,SEARCH(",",S150)),""),LEFT(SUBSTITUTE(S150,LEFT(S150,SEARCH(",",S150)),""),SEARCH(",",SUBSTITUTE(S150,LEFT(S150,SEARCH(",",S150)),""))),""))),""),SEARCH(")",SUBSTITUTE(SUBSTITUTE(SUBSTITUTE(S150,LEFT(S150,SEARCH(",",S150)),""),LEFT(SUBSTITUTE(S150,LEFT(S150,SEARCH(",",S150)),""),SEARCH(",",SUBSTITUTE(S150,LEFT(S150,SEARCH(",",S150)),""))),""),LEFT(SUBSTITUTE(SUBSTITUTE(S150,LEFT(S150,SEARCH(",",S150)),""),LEFT(SUBSTITUTE(S150,LEFT(S150,SEARCH(",",S150)),""),SEARCH(",",SUBSTITUTE(S150,LEFT(S150,SEARCH(",",S150)),""))),""),SEARCH(",",SUBSTITUTE(SUBSTITUTE(S150,LEFT(S150,SEARCH(",",S150)),""),LEFT(SUBSTITUTE(S150,LEFT(S150,SEARCH(",",S150)),""),SEARCH(",",SUBSTITUTE(S150,LEFT(S150,SEARCH(",",S150)),""))),""))),""))),SEARCH("'",LEFT(SUBSTITUTE(SUBSTITUTE(SUBSTITUTE(S150,LEFT(S150,SEARCH(",",S150)),""),LEFT(SUBSTITUTE(S150,LEFT(S150,SEARCH(",",S150)),""),SEARCH(",",SUBSTITUTE(S150,LEFT(S150,SEARCH(",",S150)),""))),""),LEFT(SUBSTITUTE(SUBSTITUTE(S150,LEFT(S150,SEARCH(",",S150)),""),LEFT(SUBSTITUTE(S150,LEFT(S150,SEARCH(",",S150)),""),SEARCH(",",SUBSTITUTE(S150,LEFT(S150,SEARCH(",",S150)),""))),""),SEARCH(",",SUBSTITUTE(SUBSTITUTE(S150,LEFT(S150,SEARCH(",",S150)),""),LEFT(SUBSTITUTE(S150,LEFT(S150,SEARCH(",",S150)),""),SEARCH(",",SUBSTITUTE(S150,LEFT(S150,SEARCH(",",S150)),""))),""))),""),SEARCH(")",SUBSTITUTE(SUBSTITUTE(SUBSTITUTE(S150,LEFT(S150,SEARCH(",",S150)),""),LEFT(SUBSTITUTE(S150,LEFT(S150,SEARCH(",",S150)),""),SEARCH(",",SUBSTITUTE(S150,LEFT(S150,SEARCH(",",S150)),""))),""),LEFT(SUBSTITUTE(SUBSTITUTE(S150,LEFT(S150,SEARCH(",",S150)),""),LEFT(SUBSTITUTE(S150,LEFT(S150,SEARCH(",",S150)),""),SEARCH(",",SUBSTITUTE(S150,LEFT(S150,SEARCH(",",S150)),""))),""),SEARCH(",",SUBSTITUTE(SUBSTITUTE(S150,LEFT(S150,SEARCH(",",S150)),""),LEFT(SUBSTITUTE(S150,LEFT(S150,SEARCH(",",S150)),""),SEARCH(",",SUBSTITUTE(S150,LEFT(S150,SEARCH(",",S150)),""))),""))),""))))),""),")",""),VLOOKUP(M150,Breachs!B:D,3,FALSE)),"")</f>
        <v/>
      </c>
      <c r="S150" s="108" t="e">
        <f t="shared" si="40"/>
        <v>#VALUE!</v>
      </c>
      <c r="T150" s="108" t="str">
        <f>IF(F150="","",IF(ISNUMBER(FIND("'",I150)),VLOOKUP(SUBSTITUTE(RIGHT(LEFT(I150,SEARCH("'",I150)),5)," '",""),Breachs!P:Q,2,FALSE),VLOOKUP(I150,Breachs!B:D,2,FALSE)))</f>
        <v>Maio</v>
      </c>
      <c r="U150" s="108" t="str">
        <f>IF(G150&lt;2,"",IF(ISNUMBER(FIND("'",J150)),VLOOKUP(SUBSTITUTE(RIGHT(LEFT(J150,SEARCH("'",J150)),5)," '",""),Breachs!P:Q,2,FALSE),VLOOKUP(J150,Breachs!B:D,2,FALSE)))</f>
        <v/>
      </c>
      <c r="V150" s="107" t="str">
        <f>IF(G150&lt;3,"",IF(ISNUMBER(FIND("'",K150)),VLOOKUP(SUBSTITUTE(RIGHT(LEFT(K150,SEARCH("'",K150)),5)," '",""),Breachs!P:Q,2,FALSE),VLOOKUP(K150,Breachs!B:D,2,FALSE)))</f>
        <v/>
      </c>
      <c r="W150" s="107" t="str">
        <f>IF(G150&lt;4,"",IF(ISNUMBER(FIND("'",L150)),VLOOKUP(SUBSTITUTE(RIGHT(LEFT(L150,SEARCH("'",L150)),5)," '",""),Breachs!P:Q,2,FALSE),VLOOKUP(L150,Breachs!B:D,2,FALSE)))</f>
        <v/>
      </c>
      <c r="X150" s="107" t="str">
        <f>IF(G150&lt;5,"",IF(ISNUMBER(FIND("'",M150)),VLOOKUP(SUBSTITUTE(RIGHT(LEFT(M150,SEARCH("'",M150)),5)," '",""),Breachs!P:Q,2,FALSE),VLOOKUP(M150,Breachs!B:D,2,FALSE)))</f>
        <v/>
      </c>
      <c r="Y150" s="34" t="str">
        <f>IFERROR(VLOOKUP(B150,BGU!A:B,2),"")</f>
        <v>CARLOS MALAFAIA</v>
      </c>
      <c r="Z150" s="34" t="str">
        <f>TEXT(IFERROR(VLOOKUP(B150,BGU!A:C,3),""),"0000-000-000-0000")</f>
        <v>0010-211-140-1100</v>
      </c>
      <c r="AA150" s="34" t="str">
        <f t="shared" si="41"/>
        <v>0010</v>
      </c>
      <c r="AB150" s="34" t="str">
        <f>IFERROR(VLOOKUP(B150,BGU!A:F,6),"")</f>
        <v>00061</v>
      </c>
      <c r="AC150" s="34" t="str">
        <f>IFERROR(VLOOKUP(B150,BGU!A:G,7),"")</f>
        <v>SUPERINT. EXECUTIVO</v>
      </c>
      <c r="AD150" s="34" t="str">
        <f>MID(Z150,6,3)</f>
        <v>211</v>
      </c>
    </row>
    <row r="151" spans="1:30" ht="15" customHeight="1" x14ac:dyDescent="0.25">
      <c r="G151" s="31">
        <f t="shared" si="36"/>
        <v>1</v>
      </c>
      <c r="H151" s="31" t="str">
        <f>IF(F151="","",ISNUMBER(FIND("'",F151)))</f>
        <v/>
      </c>
      <c r="I151" s="105" t="str">
        <f>IF(F151="","",IF(G151&gt;1,IF(ISNUMBER(FIND("'",LEFT(LEFT(F151,SEARCH(",",F151)),LEN(LEFT(F151,SEARCH(",",F151)))-1))),LEFT(LEFT(F151,SEARCH(",",F151)),LEN(LEFT(F151,SEARCH(",",F151)))-1),LEFT(LEFT(F151,SEARCH(",",F151)),LEN(LEFT(F151,SEARCH(",",F151)))-1)),F151))</f>
        <v/>
      </c>
      <c r="J151" s="105" t="str">
        <f t="shared" si="45"/>
        <v/>
      </c>
      <c r="K151" s="106" t="str">
        <f t="shared" si="37"/>
        <v/>
      </c>
      <c r="L151" s="106" t="str">
        <f t="shared" si="38"/>
        <v/>
      </c>
      <c r="M151" s="105" t="str">
        <f t="shared" si="39"/>
        <v/>
      </c>
      <c r="N151" s="107" t="str">
        <f>IF(F151="","",IF(ISNUMBER(FIND(")",I151)),"20"&amp;SUBSTITUTE(RIGHT(SUBSTITUTE(LEFT(F151,SEARCH(")",F151)),LEFT(LEFT(F151,SEARCH(")",F151)),SEARCH("(",LEFT(F151,SEARCH(")",F151)))),""),3),")",""),VLOOKUP(I151,Breachs!B:D,3,FALSE)))</f>
        <v/>
      </c>
      <c r="O151" s="108" t="str">
        <f>IF(G151&lt;2,"",IF(G151&gt;2,IF(ISNUMBER(FIND(")",J151)),"20"&amp;SUBSTITUTE(SUBSTITUTE(LEFT(LEFT(SUBSTITUTE(F151,LEFT(F151,SEARCH(",",F151)),""),SEARCH(",",SUBSTITUTE(F151,LEFT(F151,SEARCH(",",F151)),""))),SEARCH(")",LEFT(SUBSTITUTE(F151,LEFT(F151,SEARCH(",",F151)),""),SEARCH(",",SUBSTITUTE(F151,LEFT(F151,SEARCH(",",F151)),""))))),LEFT(LEFT(LEFT(SUBSTITUTE(F151,LEFT(F151,SEARCH(",",F151)),""),SEARCH(",",SUBSTITUTE(F151,LEFT(F151,SEARCH(",",F151)),""))),SEARCH(")",LEFT(SUBSTITUTE(F151,LEFT(F151,SEARCH(",",F151)),""),SEARCH(",",SUBSTITUTE(F151,LEFT(F151,SEARCH(",",F151)),""))))),SEARCH("'",LEFT(LEFT(SUBSTITUTE(F151,LEFT(F151,SEARCH(",",F151)),""),SEARCH(",",SUBSTITUTE(F151,LEFT(F151,SEARCH(",",F151)),""))),SEARCH(")",LEFT(SUBSTITUTE(F151,LEFT(F151,SEARCH(",",F151)),""),SEARCH(",",SUBSTITUTE(F151,LEFT(F151,SEARCH(",",F151)),""))))))),""),")",""),VLOOKUP(J151,Breachs!B:D,3,FALSE)),IF(ISNUMBER(FIND(")",J151)),"20"&amp;SUBSTITUTE(LEFT(SUBSTITUTE(SUBSTITUTE(F151,LEFT(F151,SEARCH(",",F151)),""),LEFT(SUBSTITUTE(F151,LEFT(F151,SEARCH(",",F151)),""),SEARCH("'",SUBSTITUTE(F151,LEFT(F151,SEARCH(",",F151)),""))),""),SEARCH(")",SUBSTITUTE(SUBSTITUTE(F151,LEFT(F151,SEARCH(",",F151)),""),LEFT(SUBSTITUTE(F151,LEFT(F151,SEARCH(",",F151)),""),SEARCH("'",SUBSTITUTE(F151,LEFT(F151,SEARCH(",",F151)),""))),""))),")",""),VLOOKUP(J151,Breachs!B:D,3,FALSE))))</f>
        <v/>
      </c>
      <c r="P151" s="108" t="str">
        <f>IF(G151&lt;3,"",IF(G151&gt;3,IF(ISNUMBER(FIND(")",K151)),"20"&amp;SUBSTITUTE(SUBSTITUTE(LEFT(LEFT(SUBSTITUTE(SUBSTITUTE(F151,LEFT(F151,SEARCH(",",F151)),""),LEFT(SUBSTITUTE(F151,LEFT(F151,SEARCH(",",F151)),""),SEARCH(",",SUBSTITUTE(F151,LEFT(F151,SEARCH(",",F151)),""))),""),SEARCH(",",SUBSTITUTE(SUBSTITUTE(F151,LEFT(F151,SEARCH(",",F151)),""),LEFT(SUBSTITUTE(F151,LEFT(F151,SEARCH(",",F151)),""),SEARCH(",",SUBSTITUTE(F151,LEFT(F151,SEARCH(",",F151)),""))),""))),SEARCH(")",LEFT(SUBSTITUTE(SUBSTITUTE(F151,LEFT(F151,SEARCH(",",F151)),""),LEFT(SUBSTITUTE(F151,LEFT(F151,SEARCH(",",F151)),""),SEARCH(",",SUBSTITUTE(F151,LEFT(F151,SEARCH(",",F151)),""))),""),SEARCH(",",SUBSTITUTE(SUBSTITUTE(F151,LEFT(F151,SEARCH(",",F151)),""),LEFT(SUBSTITUTE(F151,LEFT(F151,SEARCH(",",F151)),""),SEARCH(",",SUBSTITUTE(F151,LEFT(F151,SEARCH(",",F151)),""))),""))))),LEFT(LEFT(LEFT(SUBSTITUTE(SUBSTITUTE(F151,LEFT(F151,SEARCH(",",F151)),""),LEFT(SUBSTITUTE(F151,LEFT(F151,SEARCH(",",F151)),""),SEARCH(",",SUBSTITUTE(F151,LEFT(F151,SEARCH(",",F151)),""))),""),SEARCH(",",SUBSTITUTE(SUBSTITUTE(F151,LEFT(F151,SEARCH(",",F151)),""),LEFT(SUBSTITUTE(F151,LEFT(F151,SEARCH(",",F151)),""),SEARCH(",",SUBSTITUTE(F151,LEFT(F151,SEARCH(",",F151)),""))),""))),SEARCH(")",LEFT(SUBSTITUTE(SUBSTITUTE(F151,LEFT(F151,SEARCH(",",F151)),""),LEFT(SUBSTITUTE(F151,LEFT(F151,SEARCH(",",F151)),""),SEARCH(",",SUBSTITUTE(F151,LEFT(F151,SEARCH(",",F151)),""))),""),SEARCH(",",SUBSTITUTE(SUBSTITUTE(F151,LEFT(F151,SEARCH(",",F151)),""),LEFT(SUBSTITUTE(F151,LEFT(F151,SEARCH(",",F151)),""),SEARCH(",",SUBSTITUTE(F151,LEFT(F151,SEARCH(",",F151)),""))),""))))),SEARCH("'",LEFT(LEFT(SUBSTITUTE(SUBSTITUTE(F151,LEFT(F151,SEARCH(",",F151)),""),LEFT(SUBSTITUTE(F151,LEFT(F151,SEARCH(",",F151)),""),SEARCH(",",SUBSTITUTE(F151,LEFT(F151,SEARCH(",",F151)),""))),""),SEARCH(",",SUBSTITUTE(SUBSTITUTE(F151,LEFT(F151,SEARCH(",",F151)),""),LEFT(SUBSTITUTE(F151,LEFT(F151,SEARCH(",",F151)),""),SEARCH(",",SUBSTITUTE(F151,LEFT(F151,SEARCH(",",F151)),""))),""))),SEARCH(")",LEFT(SUBSTITUTE(SUBSTITUTE(F151,LEFT(F151,SEARCH(",",F151)),""),LEFT(SUBSTITUTE(F151,LEFT(F151,SEARCH(",",F151)),""),SEARCH(",",SUBSTITUTE(F151,LEFT(F151,SEARCH(",",F151)),""))),""),SEARCH(",",SUBSTITUTE(SUBSTITUTE(F151,LEFT(F151,SEARCH(",",F151)),""),LEFT(SUBSTITUTE(F151,LEFT(F151,SEARCH(",",F151)),""),SEARCH(",",SUBSTITUTE(F151,LEFT(F151,SEARCH(",",F151)),""))),""))))))),""),")",""),VLOOKUP(K151,Breachs!B:D,3,FALSE)),IF(ISNUMBER(FIND(")",K151)),"20"&amp;SUBSTITUTE(SUBSTITUTE(LEFT(SUBSTITUTE(SUBSTITUTE(F151,LEFT(F151,SEARCH(",",F151)),""),LEFT(SUBSTITUTE(F151,LEFT(F151,SEARCH(",",F151)),""),SEARCH(",",SUBSTITUTE(F151,LEFT(F151,SEARCH(",",F151)),""))),""),SEARCH(")",SUBSTITUTE(SUBSTITUTE(F151,LEFT(F151,SEARCH(",",F151)),""),LEFT(SUBSTITUTE(F151,LEFT(F151,SEARCH(",",F151)),""),SEARCH(",",SUBSTITUTE(F151,LEFT(F151,SEARCH(",",F151)),""))),""))),LEFT(LEFT(SUBSTITUTE(SUBSTITUTE(F151,LEFT(F151,SEARCH(",",F151)),""),LEFT(SUBSTITUTE(F151,LEFT(F151,SEARCH(",",F151)),""),SEARCH(",",SUBSTITUTE(F151,LEFT(F151,SEARCH(",",F151)),""))),""),SEARCH(")",SUBSTITUTE(SUBSTITUTE(F151,LEFT(F151,SEARCH(",",F151)),""),LEFT(SUBSTITUTE(F151,LEFT(F151,SEARCH(",",F151)),""),SEARCH(",",SUBSTITUTE(F151,LEFT(F151,SEARCH(",",F151)),""))),""))),SEARCH("'",LEFT(SUBSTITUTE(SUBSTITUTE(F151,LEFT(F151,SEARCH(",",F151)),""),LEFT(SUBSTITUTE(F151,LEFT(F151,SEARCH(",",F151)),""),SEARCH(",",SUBSTITUTE(F151,LEFT(F151,SEARCH(",",F151)),""))),""),SEARCH(")",SUBSTITUTE(SUBSTITUTE(F151,LEFT(F151,SEARCH(",",F151)),""),LEFT(SUBSTITUTE(F151,LEFT(F151,SEARCH(",",F151)),""),SEARCH(",",SUBSTITUTE(F151,LEFT(F151,SEARCH(",",F151)),""))),""))))),""),")",""),VLOOKUP(K151,Breachs!B:D,3,FALSE))))</f>
        <v/>
      </c>
      <c r="Q151" s="108" t="str">
        <f>IF(G151&lt;4,"",IF(G151&gt;4,IF(ISNUMBER(FIND(")",L151)),"20"&amp;SUBSTITUTE(SUBSTITUTE(LEFT(SUBSTITUTE(SUBSTITUTE(SUBSTITUTE(L151,LEFT(L151,SEARCH(",",L151)),""),LEFT(SUBSTITUTE(L151,LEFT(L151,SEARCH(",",L151)),""),SEARCH(",",SUBSTITUTE(L151,LEFT(L151,SEARCH(",",L151)),""))),""),LEFT(SUBSTITUTE(SUBSTITUTE(L151,LEFT(L151,SEARCH(",",L151)),""),LEFT(SUBSTITUTE(L151,LEFT(L151,SEARCH(",",L151)),""),SEARCH(",",SUBSTITUTE(L151,LEFT(L151,SEARCH(",",L151)),""))),""),SEARCH(",",SUBSTITUTE(SUBSTITUTE(L151,LEFT(L151,SEARCH(",",L151)),""),LEFT(SUBSTITUTE(L151,LEFT(L151,SEARCH(",",L151)),""),SEARCH(",",SUBSTITUTE(L151,LEFT(L151,SEARCH(",",L151)),""))),""))),""),SEARCH(")",SUBSTITUTE(SUBSTITUTE(SUBSTITUTE(L151,LEFT(L151,SEARCH(",",L151)),""),LEFT(SUBSTITUTE(L151,LEFT(L151,SEARCH(",",L151)),""),SEARCH(",",SUBSTITUTE(L151,LEFT(L151,SEARCH(",",L151)),""))),""),LEFT(SUBSTITUTE(SUBSTITUTE(L151,LEFT(L151,SEARCH(",",L151)),""),LEFT(SUBSTITUTE(L151,LEFT(L151,SEARCH(",",L151)),""),SEARCH(",",SUBSTITUTE(L151,LEFT(L151,SEARCH(",",L151)),""))),""),SEARCH(",",SUBSTITUTE(SUBSTITUTE(L151,LEFT(L151,SEARCH(",",L151)),""),LEFT(SUBSTITUTE(L151,LEFT(L151,SEARCH(",",L151)),""),SEARCH(",",SUBSTITUTE(L151,LEFT(L151,SEARCH(",",L151)),""))),""))),""))),LEFT(LEFT(SUBSTITUTE(SUBSTITUTE(SUBSTITUTE(L151,LEFT(L151,SEARCH(",",L151)),""),LEFT(SUBSTITUTE(L151,LEFT(L151,SEARCH(",",L151)),""),SEARCH(",",SUBSTITUTE(L151,LEFT(L151,SEARCH(",",L151)),""))),""),LEFT(SUBSTITUTE(SUBSTITUTE(L151,LEFT(L151,SEARCH(",",L151)),""),LEFT(SUBSTITUTE(L151,LEFT(L151,SEARCH(",",L151)),""),SEARCH(",",SUBSTITUTE(L151,LEFT(L151,SEARCH(",",L151)),""))),""),SEARCH(",",SUBSTITUTE(SUBSTITUTE(L151,LEFT(L151,SEARCH(",",L151)),""),LEFT(SUBSTITUTE(L151,LEFT(L151,SEARCH(",",L151)),""),SEARCH(",",SUBSTITUTE(L151,LEFT(L151,SEARCH(",",L151)),""))),""))),""),SEARCH(")",SUBSTITUTE(SUBSTITUTE(SUBSTITUTE(L151,LEFT(L151,SEARCH(",",L151)),""),LEFT(SUBSTITUTE(L151,LEFT(L151,SEARCH(",",L151)),""),SEARCH(",",SUBSTITUTE(L151,LEFT(L151,SEARCH(",",L151)),""))),""),LEFT(SUBSTITUTE(SUBSTITUTE(L151,LEFT(L151,SEARCH(",",L151)),""),LEFT(SUBSTITUTE(L151,LEFT(L151,SEARCH(",",L151)),""),SEARCH(",",SUBSTITUTE(L151,LEFT(L151,SEARCH(",",L151)),""))),""),SEARCH(",",SUBSTITUTE(SUBSTITUTE(L151,LEFT(L151,SEARCH(",",L151)),""),LEFT(SUBSTITUTE(L151,LEFT(L151,SEARCH(",",L151)),""),SEARCH(",",SUBSTITUTE(L151,LEFT(L151,SEARCH(",",L151)),""))),""))),""))),SEARCH("'",LEFT(SUBSTITUTE(SUBSTITUTE(SUBSTITUTE(L151,LEFT(L151,SEARCH(",",L151)),""),LEFT(SUBSTITUTE(L151,LEFT(L151,SEARCH(",",L151)),""),SEARCH(",",SUBSTITUTE(L151,LEFT(L151,SEARCH(",",L151)),""))),""),LEFT(SUBSTITUTE(SUBSTITUTE(L151,LEFT(L151,SEARCH(",",L151)),""),LEFT(SUBSTITUTE(L151,LEFT(L151,SEARCH(",",L151)),""),SEARCH(",",SUBSTITUTE(L151,LEFT(L151,SEARCH(",",L151)),""))),""),SEARCH(",",SUBSTITUTE(SUBSTITUTE(L151,LEFT(L151,SEARCH(",",L151)),""),LEFT(SUBSTITUTE(L151,LEFT(L151,SEARCH(",",L151)),""),SEARCH(",",SUBSTITUTE(L151,LEFT(L151,SEARCH(",",L151)),""))),""))),""),SEARCH(")",SUBSTITUTE(SUBSTITUTE(SUBSTITUTE(L151,LEFT(L151,SEARCH(",",L151)),""),LEFT(SUBSTITUTE(L151,LEFT(L151,SEARCH(",",L151)),""),SEARCH(",",SUBSTITUTE(L151,LEFT(L151,SEARCH(",",L151)),""))),""),LEFT(SUBSTITUTE(SUBSTITUTE(L151,LEFT(L151,SEARCH(",",L151)),""),LEFT(SUBSTITUTE(L151,LEFT(L151,SEARCH(",",L151)),""),SEARCH(",",SUBSTITUTE(L151,LEFT(L151,SEARCH(",",L151)),""))),""),SEARCH(",",SUBSTITUTE(SUBSTITUTE(L151,LEFT(L151,SEARCH(",",L151)),""),LEFT(SUBSTITUTE(L151,LEFT(L151,SEARCH(",",L151)),""),SEARCH(",",SUBSTITUTE(L151,LEFT(L151,SEARCH(",",L151)),""))),""))),""))))),""),")",""),VLOOKUP(L151,Breachs!B:D,3,FALSE)),IF(ISNUMBER(FIND(")",L151)),"20"&amp;SUBSTITUTE(SUBSTITUTE(LEFT(SUBSTITUTE(SUBSTITUTE(SUBSTITUTE(L151,LEFT(L151,SEARCH(",",L151)),""),LEFT(SUBSTITUTE(L151,LEFT(L151,SEARCH(",",L151)),""),SEARCH(",",SUBSTITUTE(L151,LEFT(L151,SEARCH(",",L151)),""))),""),LEFT(SUBSTITUTE(SUBSTITUTE(L151,LEFT(L151,SEARCH(",",L151)),""),LEFT(SUBSTITUTE(L151,LEFT(L151,SEARCH(",",L151)),""),SEARCH(",",SUBSTITUTE(L151,LEFT(L151,SEARCH(",",L151)),""))),""),SEARCH(",",SUBSTITUTE(SUBSTITUTE(L151,LEFT(L151,SEARCH(",",L151)),""),LEFT(SUBSTITUTE(L151,LEFT(L151,SEARCH(",",L151)),""),SEARCH(",",SUBSTITUTE(L151,LEFT(L151,SEARCH(",",L151)),""))),""))),""),SEARCH(")",SUBSTITUTE(SUBSTITUTE(SUBSTITUTE(L151,LEFT(L151,SEARCH(",",L151)),""),LEFT(SUBSTITUTE(L151,LEFT(L151,SEARCH(",",L151)),""),SEARCH(",",SUBSTITUTE(L151,LEFT(L151,SEARCH(",",L151)),""))),""),LEFT(SUBSTITUTE(SUBSTITUTE(L151,LEFT(L151,SEARCH(",",L151)),""),LEFT(SUBSTITUTE(L151,LEFT(L151,SEARCH(",",L151)),""),SEARCH(",",SUBSTITUTE(L151,LEFT(L151,SEARCH(",",L151)),""))),""),SEARCH(",",SUBSTITUTE(SUBSTITUTE(L151,LEFT(L151,SEARCH(",",L151)),""),LEFT(SUBSTITUTE(L151,LEFT(L151,SEARCH(",",L151)),""),SEARCH(",",SUBSTITUTE(L151,LEFT(L151,SEARCH(",",L151)),""))),""))),""))),LEFT(LEFT(SUBSTITUTE(SUBSTITUTE(SUBSTITUTE(L151,LEFT(L151,SEARCH(",",L151)),""),LEFT(SUBSTITUTE(L151,LEFT(L151,SEARCH(",",L151)),""),SEARCH(",",SUBSTITUTE(L151,LEFT(L151,SEARCH(",",L151)),""))),""),LEFT(SUBSTITUTE(SUBSTITUTE(L151,LEFT(L151,SEARCH(",",L151)),""),LEFT(SUBSTITUTE(L151,LEFT(L151,SEARCH(",",L151)),""),SEARCH(",",SUBSTITUTE(L151,LEFT(L151,SEARCH(",",L151)),""))),""),SEARCH(",",SUBSTITUTE(SUBSTITUTE(L151,LEFT(L151,SEARCH(",",L151)),""),LEFT(SUBSTITUTE(L151,LEFT(L151,SEARCH(",",L151)),""),SEARCH(",",SUBSTITUTE(L151,LEFT(L151,SEARCH(",",L151)),""))),""))),""),SEARCH(")",SUBSTITUTE(SUBSTITUTE(SUBSTITUTE(L151,LEFT(L151,SEARCH(",",L151)),""),LEFT(SUBSTITUTE(L151,LEFT(L151,SEARCH(",",L151)),""),SEARCH(",",SUBSTITUTE(L151,LEFT(L151,SEARCH(",",L151)),""))),""),LEFT(SUBSTITUTE(SUBSTITUTE(L151,LEFT(L151,SEARCH(",",L151)),""),LEFT(SUBSTITUTE(L151,LEFT(L151,SEARCH(",",L151)),""),SEARCH(",",SUBSTITUTE(L151,LEFT(L151,SEARCH(",",L151)),""))),""),SEARCH(",",SUBSTITUTE(SUBSTITUTE(L151,LEFT(L151,SEARCH(",",L151)),""),LEFT(SUBSTITUTE(L151,LEFT(L151,SEARCH(",",L151)),""),SEARCH(",",SUBSTITUTE(L151,LEFT(L151,SEARCH(",",L151)),""))),""))),""))),SEARCH("'",LEFT(SUBSTITUTE(SUBSTITUTE(SUBSTITUTE(L151,LEFT(L151,SEARCH(",",L151)),""),LEFT(SUBSTITUTE(L151,LEFT(L151,SEARCH(",",L151)),""),SEARCH(",",SUBSTITUTE(L151,LEFT(L151,SEARCH(",",L151)),""))),""),LEFT(SUBSTITUTE(SUBSTITUTE(L151,LEFT(L151,SEARCH(",",L151)),""),LEFT(SUBSTITUTE(L151,LEFT(L151,SEARCH(",",L151)),""),SEARCH(",",SUBSTITUTE(L151,LEFT(L151,SEARCH(",",L151)),""))),""),SEARCH(",",SUBSTITUTE(SUBSTITUTE(L151,LEFT(L151,SEARCH(",",L151)),""),LEFT(SUBSTITUTE(L151,LEFT(L151,SEARCH(",",L151)),""),SEARCH(",",SUBSTITUTE(L151,LEFT(L151,SEARCH(",",L151)),""))),""))),""),SEARCH(")",SUBSTITUTE(SUBSTITUTE(SUBSTITUTE(L151,LEFT(L151,SEARCH(",",L151)),""),LEFT(SUBSTITUTE(L151,LEFT(L151,SEARCH(",",L151)),""),SEARCH(",",SUBSTITUTE(L151,LEFT(L151,SEARCH(",",L151)),""))),""),LEFT(SUBSTITUTE(SUBSTITUTE(L151,LEFT(L151,SEARCH(",",L151)),""),LEFT(SUBSTITUTE(L151,LEFT(L151,SEARCH(",",L151)),""),SEARCH(",",SUBSTITUTE(L151,LEFT(L151,SEARCH(",",L151)),""))),""),SEARCH(",",SUBSTITUTE(SUBSTITUTE(L151,LEFT(L151,SEARCH(",",L151)),""),LEFT(SUBSTITUTE(L151,LEFT(L151,SEARCH(",",L151)),""),SEARCH(",",SUBSTITUTE(L151,LEFT(L151,SEARCH(",",L151)),""))),""))),""))))),""),")",""),VLOOKUP(L151,Breachs!B:D,3,FALSE))))</f>
        <v/>
      </c>
      <c r="R151" s="108" t="str">
        <f>IF(G151=5,IF(ISNUMBER(FIND(")",M151)),"20"&amp;SUBSTITUTE(SUBSTITUTE(LEFT(SUBSTITUTE(SUBSTITUTE(SUBSTITUTE(S151,LEFT(S151,SEARCH(",",S151)),""),LEFT(SUBSTITUTE(S151,LEFT(S151,SEARCH(",",S151)),""),SEARCH(",",SUBSTITUTE(S151,LEFT(S151,SEARCH(",",S151)),""))),""),LEFT(SUBSTITUTE(SUBSTITUTE(S151,LEFT(S151,SEARCH(",",S151)),""),LEFT(SUBSTITUTE(S151,LEFT(S151,SEARCH(",",S151)),""),SEARCH(",",SUBSTITUTE(S151,LEFT(S151,SEARCH(",",S151)),""))),""),SEARCH(",",SUBSTITUTE(SUBSTITUTE(S151,LEFT(S151,SEARCH(",",S151)),""),LEFT(SUBSTITUTE(S151,LEFT(S151,SEARCH(",",S151)),""),SEARCH(",",SUBSTITUTE(S151,LEFT(S151,SEARCH(",",S151)),""))),""))),""),SEARCH(")",SUBSTITUTE(SUBSTITUTE(SUBSTITUTE(S151,LEFT(S151,SEARCH(",",S151)),""),LEFT(SUBSTITUTE(S151,LEFT(S151,SEARCH(",",S151)),""),SEARCH(",",SUBSTITUTE(S151,LEFT(S151,SEARCH(",",S151)),""))),""),LEFT(SUBSTITUTE(SUBSTITUTE(S151,LEFT(S151,SEARCH(",",S151)),""),LEFT(SUBSTITUTE(S151,LEFT(S151,SEARCH(",",S151)),""),SEARCH(",",SUBSTITUTE(S151,LEFT(S151,SEARCH(",",S151)),""))),""),SEARCH(",",SUBSTITUTE(SUBSTITUTE(S151,LEFT(S151,SEARCH(",",S151)),""),LEFT(SUBSTITUTE(S151,LEFT(S151,SEARCH(",",S151)),""),SEARCH(",",SUBSTITUTE(S151,LEFT(S151,SEARCH(",",S151)),""))),""))),""))),LEFT(LEFT(SUBSTITUTE(SUBSTITUTE(SUBSTITUTE(S151,LEFT(S151,SEARCH(",",S151)),""),LEFT(SUBSTITUTE(S151,LEFT(S151,SEARCH(",",S151)),""),SEARCH(",",SUBSTITUTE(S151,LEFT(S151,SEARCH(",",S151)),""))),""),LEFT(SUBSTITUTE(SUBSTITUTE(S151,LEFT(S151,SEARCH(",",S151)),""),LEFT(SUBSTITUTE(S151,LEFT(S151,SEARCH(",",S151)),""),SEARCH(",",SUBSTITUTE(S151,LEFT(S151,SEARCH(",",S151)),""))),""),SEARCH(",",SUBSTITUTE(SUBSTITUTE(S151,LEFT(S151,SEARCH(",",S151)),""),LEFT(SUBSTITUTE(S151,LEFT(S151,SEARCH(",",S151)),""),SEARCH(",",SUBSTITUTE(S151,LEFT(S151,SEARCH(",",S151)),""))),""))),""),SEARCH(")",SUBSTITUTE(SUBSTITUTE(SUBSTITUTE(S151,LEFT(S151,SEARCH(",",S151)),""),LEFT(SUBSTITUTE(S151,LEFT(S151,SEARCH(",",S151)),""),SEARCH(",",SUBSTITUTE(S151,LEFT(S151,SEARCH(",",S151)),""))),""),LEFT(SUBSTITUTE(SUBSTITUTE(S151,LEFT(S151,SEARCH(",",S151)),""),LEFT(SUBSTITUTE(S151,LEFT(S151,SEARCH(",",S151)),""),SEARCH(",",SUBSTITUTE(S151,LEFT(S151,SEARCH(",",S151)),""))),""),SEARCH(",",SUBSTITUTE(SUBSTITUTE(S151,LEFT(S151,SEARCH(",",S151)),""),LEFT(SUBSTITUTE(S151,LEFT(S151,SEARCH(",",S151)),""),SEARCH(",",SUBSTITUTE(S151,LEFT(S151,SEARCH(",",S151)),""))),""))),""))),SEARCH("'",LEFT(SUBSTITUTE(SUBSTITUTE(SUBSTITUTE(S151,LEFT(S151,SEARCH(",",S151)),""),LEFT(SUBSTITUTE(S151,LEFT(S151,SEARCH(",",S151)),""),SEARCH(",",SUBSTITUTE(S151,LEFT(S151,SEARCH(",",S151)),""))),""),LEFT(SUBSTITUTE(SUBSTITUTE(S151,LEFT(S151,SEARCH(",",S151)),""),LEFT(SUBSTITUTE(S151,LEFT(S151,SEARCH(",",S151)),""),SEARCH(",",SUBSTITUTE(S151,LEFT(S151,SEARCH(",",S151)),""))),""),SEARCH(",",SUBSTITUTE(SUBSTITUTE(S151,LEFT(S151,SEARCH(",",S151)),""),LEFT(SUBSTITUTE(S151,LEFT(S151,SEARCH(",",S151)),""),SEARCH(",",SUBSTITUTE(S151,LEFT(S151,SEARCH(",",S151)),""))),""))),""),SEARCH(")",SUBSTITUTE(SUBSTITUTE(SUBSTITUTE(S151,LEFT(S151,SEARCH(",",S151)),""),LEFT(SUBSTITUTE(S151,LEFT(S151,SEARCH(",",S151)),""),SEARCH(",",SUBSTITUTE(S151,LEFT(S151,SEARCH(",",S151)),""))),""),LEFT(SUBSTITUTE(SUBSTITUTE(S151,LEFT(S151,SEARCH(",",S151)),""),LEFT(SUBSTITUTE(S151,LEFT(S151,SEARCH(",",S151)),""),SEARCH(",",SUBSTITUTE(S151,LEFT(S151,SEARCH(",",S151)),""))),""),SEARCH(",",SUBSTITUTE(SUBSTITUTE(S151,LEFT(S151,SEARCH(",",S151)),""),LEFT(SUBSTITUTE(S151,LEFT(S151,SEARCH(",",S151)),""),SEARCH(",",SUBSTITUTE(S151,LEFT(S151,SEARCH(",",S151)),""))),""))),""))))),""),")",""),VLOOKUP(M151,Breachs!B:D,3,FALSE)),"")</f>
        <v/>
      </c>
      <c r="T151" s="108" t="str">
        <f>IF(F151="","",IF(ISNUMBER(FIND("'",I151)),VLOOKUP(SUBSTITUTE(RIGHT(LEFT(I151,SEARCH("'",I151)),5)," '",""),Breachs!P:Q,2,FALSE),VLOOKUP(I151,Breachs!B:D,2,FALSE)))</f>
        <v/>
      </c>
      <c r="U151" s="108" t="str">
        <f>IF(G151&lt;2,"",IF(ISNUMBER(FIND("'",J151)),VLOOKUP(SUBSTITUTE(RIGHT(LEFT(J151,SEARCH("'",J151)),5)," '",""),Breachs!P:Q,2,FALSE),VLOOKUP(J151,Breachs!B:D,2,FALSE)))</f>
        <v/>
      </c>
      <c r="V151" s="107" t="str">
        <f>IF(G151&lt;3,"",IF(ISNUMBER(FIND("'",K151)),VLOOKUP(SUBSTITUTE(RIGHT(LEFT(K151,SEARCH("'",K151)),5)," '",""),Breachs!P:Q,2,FALSE),VLOOKUP(K151,Breachs!B:D,2,FALSE)))</f>
        <v/>
      </c>
      <c r="W151" s="107" t="str">
        <f>IF(G151&lt;4,"",IF(ISNUMBER(FIND("'",L151)),VLOOKUP(SUBSTITUTE(RIGHT(LEFT(L151,SEARCH("'",L151)),5)," '",""),Breachs!P:Q,2,FALSE),VLOOKUP(L151,Breachs!B:D,2,FALSE)))</f>
        <v/>
      </c>
      <c r="X151" s="107" t="str">
        <f>IF(G151&lt;5,"",IF(ISNUMBER(FIND("'",M151)),VLOOKUP(SUBSTITUTE(RIGHT(LEFT(M151,SEARCH("'",M151)),5)," '",""),Breachs!P:Q,2,FALSE),VLOOKUP(M151,Breachs!B:D,2,FALSE)))</f>
        <v/>
      </c>
      <c r="Y151" s="34" t="str">
        <f>IFERROR(VLOOKUP(B151,BGU!A:B,2),"")</f>
        <v/>
      </c>
      <c r="Z151" s="34" t="str">
        <f>TEXT(IFERROR(VLOOKUP(B151,BGU!A:C,3),""),"0000-000-000-0000")</f>
        <v/>
      </c>
      <c r="AA151" s="34" t="str">
        <f t="shared" si="41"/>
        <v/>
      </c>
      <c r="AB151" s="34" t="str">
        <f>IFERROR(VLOOKUP(B151,BGU!A:F,6),"")</f>
        <v/>
      </c>
      <c r="AC151" s="34" t="str">
        <f>IFERROR(VLOOKUP(B151,BGU!A:G,7),"")</f>
        <v/>
      </c>
      <c r="AD151" s="34" t="str">
        <f t="shared" ref="AD151:AD180" si="46">MID(Z151,6,3)</f>
        <v/>
      </c>
    </row>
    <row r="152" spans="1:30" ht="15" customHeight="1" x14ac:dyDescent="0.25">
      <c r="G152" s="31">
        <f t="shared" si="36"/>
        <v>1</v>
      </c>
      <c r="H152" s="31" t="str">
        <f t="shared" si="43"/>
        <v/>
      </c>
      <c r="I152" s="105" t="str">
        <f t="shared" si="44"/>
        <v/>
      </c>
      <c r="J152" s="105" t="str">
        <f t="shared" si="45"/>
        <v/>
      </c>
      <c r="K152" s="106" t="str">
        <f t="shared" si="37"/>
        <v/>
      </c>
      <c r="L152" s="106" t="str">
        <f t="shared" si="38"/>
        <v/>
      </c>
      <c r="M152" s="105" t="str">
        <f t="shared" si="39"/>
        <v/>
      </c>
      <c r="N152" s="107" t="str">
        <f>IF(F152="","",IF(ISNUMBER(FIND(")",I152)),"20"&amp;SUBSTITUTE(RIGHT(SUBSTITUTE(LEFT(F152,SEARCH(")",F152)),LEFT(LEFT(F152,SEARCH(")",F152)),SEARCH("(",LEFT(F152,SEARCH(")",F152)))),""),3),")",""),VLOOKUP(I152,Breachs!B:D,3,FALSE)))</f>
        <v/>
      </c>
      <c r="O152" s="108" t="str">
        <f>IF(G152&lt;2,"",IF(G152&gt;2,IF(ISNUMBER(FIND(")",J152)),"20"&amp;SUBSTITUTE(SUBSTITUTE(LEFT(LEFT(SUBSTITUTE(F152,LEFT(F152,SEARCH(",",F152)),""),SEARCH(",",SUBSTITUTE(F152,LEFT(F152,SEARCH(",",F152)),""))),SEARCH(")",LEFT(SUBSTITUTE(F152,LEFT(F152,SEARCH(",",F152)),""),SEARCH(",",SUBSTITUTE(F152,LEFT(F152,SEARCH(",",F152)),""))))),LEFT(LEFT(LEFT(SUBSTITUTE(F152,LEFT(F152,SEARCH(",",F152)),""),SEARCH(",",SUBSTITUTE(F152,LEFT(F152,SEARCH(",",F152)),""))),SEARCH(")",LEFT(SUBSTITUTE(F152,LEFT(F152,SEARCH(",",F152)),""),SEARCH(",",SUBSTITUTE(F152,LEFT(F152,SEARCH(",",F152)),""))))),SEARCH("'",LEFT(LEFT(SUBSTITUTE(F152,LEFT(F152,SEARCH(",",F152)),""),SEARCH(",",SUBSTITUTE(F152,LEFT(F152,SEARCH(",",F152)),""))),SEARCH(")",LEFT(SUBSTITUTE(F152,LEFT(F152,SEARCH(",",F152)),""),SEARCH(",",SUBSTITUTE(F152,LEFT(F152,SEARCH(",",F152)),""))))))),""),")",""),VLOOKUP(J152,Breachs!B:D,3,FALSE)),IF(ISNUMBER(FIND(")",J152)),"20"&amp;SUBSTITUTE(LEFT(SUBSTITUTE(SUBSTITUTE(F152,LEFT(F152,SEARCH(",",F152)),""),LEFT(SUBSTITUTE(F152,LEFT(F152,SEARCH(",",F152)),""),SEARCH("'",SUBSTITUTE(F152,LEFT(F152,SEARCH(",",F152)),""))),""),SEARCH(")",SUBSTITUTE(SUBSTITUTE(F152,LEFT(F152,SEARCH(",",F152)),""),LEFT(SUBSTITUTE(F152,LEFT(F152,SEARCH(",",F152)),""),SEARCH("'",SUBSTITUTE(F152,LEFT(F152,SEARCH(",",F152)),""))),""))),")",""),VLOOKUP(J152,Breachs!B:D,3,FALSE))))</f>
        <v/>
      </c>
      <c r="P152" s="108" t="str">
        <f>IF(G152&lt;3,"",IF(G152&gt;3,IF(ISNUMBER(FIND(")",K152)),"20"&amp;SUBSTITUTE(SUBSTITUTE(LEFT(LEFT(SUBSTITUTE(SUBSTITUTE(F152,LEFT(F152,SEARCH(",",F152)),""),LEFT(SUBSTITUTE(F152,LEFT(F152,SEARCH(",",F152)),""),SEARCH(",",SUBSTITUTE(F152,LEFT(F152,SEARCH(",",F152)),""))),""),SEARCH(",",SUBSTITUTE(SUBSTITUTE(F152,LEFT(F152,SEARCH(",",F152)),""),LEFT(SUBSTITUTE(F152,LEFT(F152,SEARCH(",",F152)),""),SEARCH(",",SUBSTITUTE(F152,LEFT(F152,SEARCH(",",F152)),""))),""))),SEARCH(")",LEFT(SUBSTITUTE(SUBSTITUTE(F152,LEFT(F152,SEARCH(",",F152)),""),LEFT(SUBSTITUTE(F152,LEFT(F152,SEARCH(",",F152)),""),SEARCH(",",SUBSTITUTE(F152,LEFT(F152,SEARCH(",",F152)),""))),""),SEARCH(",",SUBSTITUTE(SUBSTITUTE(F152,LEFT(F152,SEARCH(",",F152)),""),LEFT(SUBSTITUTE(F152,LEFT(F152,SEARCH(",",F152)),""),SEARCH(",",SUBSTITUTE(F152,LEFT(F152,SEARCH(",",F152)),""))),""))))),LEFT(LEFT(LEFT(SUBSTITUTE(SUBSTITUTE(F152,LEFT(F152,SEARCH(",",F152)),""),LEFT(SUBSTITUTE(F152,LEFT(F152,SEARCH(",",F152)),""),SEARCH(",",SUBSTITUTE(F152,LEFT(F152,SEARCH(",",F152)),""))),""),SEARCH(",",SUBSTITUTE(SUBSTITUTE(F152,LEFT(F152,SEARCH(",",F152)),""),LEFT(SUBSTITUTE(F152,LEFT(F152,SEARCH(",",F152)),""),SEARCH(",",SUBSTITUTE(F152,LEFT(F152,SEARCH(",",F152)),""))),""))),SEARCH(")",LEFT(SUBSTITUTE(SUBSTITUTE(F152,LEFT(F152,SEARCH(",",F152)),""),LEFT(SUBSTITUTE(F152,LEFT(F152,SEARCH(",",F152)),""),SEARCH(",",SUBSTITUTE(F152,LEFT(F152,SEARCH(",",F152)),""))),""),SEARCH(",",SUBSTITUTE(SUBSTITUTE(F152,LEFT(F152,SEARCH(",",F152)),""),LEFT(SUBSTITUTE(F152,LEFT(F152,SEARCH(",",F152)),""),SEARCH(",",SUBSTITUTE(F152,LEFT(F152,SEARCH(",",F152)),""))),""))))),SEARCH("'",LEFT(LEFT(SUBSTITUTE(SUBSTITUTE(F152,LEFT(F152,SEARCH(",",F152)),""),LEFT(SUBSTITUTE(F152,LEFT(F152,SEARCH(",",F152)),""),SEARCH(",",SUBSTITUTE(F152,LEFT(F152,SEARCH(",",F152)),""))),""),SEARCH(",",SUBSTITUTE(SUBSTITUTE(F152,LEFT(F152,SEARCH(",",F152)),""),LEFT(SUBSTITUTE(F152,LEFT(F152,SEARCH(",",F152)),""),SEARCH(",",SUBSTITUTE(F152,LEFT(F152,SEARCH(",",F152)),""))),""))),SEARCH(")",LEFT(SUBSTITUTE(SUBSTITUTE(F152,LEFT(F152,SEARCH(",",F152)),""),LEFT(SUBSTITUTE(F152,LEFT(F152,SEARCH(",",F152)),""),SEARCH(",",SUBSTITUTE(F152,LEFT(F152,SEARCH(",",F152)),""))),""),SEARCH(",",SUBSTITUTE(SUBSTITUTE(F152,LEFT(F152,SEARCH(",",F152)),""),LEFT(SUBSTITUTE(F152,LEFT(F152,SEARCH(",",F152)),""),SEARCH(",",SUBSTITUTE(F152,LEFT(F152,SEARCH(",",F152)),""))),""))))))),""),")",""),VLOOKUP(K152,Breachs!B:D,3,FALSE)),IF(ISNUMBER(FIND(")",K152)),"20"&amp;SUBSTITUTE(SUBSTITUTE(LEFT(SUBSTITUTE(SUBSTITUTE(F152,LEFT(F152,SEARCH(",",F152)),""),LEFT(SUBSTITUTE(F152,LEFT(F152,SEARCH(",",F152)),""),SEARCH(",",SUBSTITUTE(F152,LEFT(F152,SEARCH(",",F152)),""))),""),SEARCH(")",SUBSTITUTE(SUBSTITUTE(F152,LEFT(F152,SEARCH(",",F152)),""),LEFT(SUBSTITUTE(F152,LEFT(F152,SEARCH(",",F152)),""),SEARCH(",",SUBSTITUTE(F152,LEFT(F152,SEARCH(",",F152)),""))),""))),LEFT(LEFT(SUBSTITUTE(SUBSTITUTE(F152,LEFT(F152,SEARCH(",",F152)),""),LEFT(SUBSTITUTE(F152,LEFT(F152,SEARCH(",",F152)),""),SEARCH(",",SUBSTITUTE(F152,LEFT(F152,SEARCH(",",F152)),""))),""),SEARCH(")",SUBSTITUTE(SUBSTITUTE(F152,LEFT(F152,SEARCH(",",F152)),""),LEFT(SUBSTITUTE(F152,LEFT(F152,SEARCH(",",F152)),""),SEARCH(",",SUBSTITUTE(F152,LEFT(F152,SEARCH(",",F152)),""))),""))),SEARCH("'",LEFT(SUBSTITUTE(SUBSTITUTE(F152,LEFT(F152,SEARCH(",",F152)),""),LEFT(SUBSTITUTE(F152,LEFT(F152,SEARCH(",",F152)),""),SEARCH(",",SUBSTITUTE(F152,LEFT(F152,SEARCH(",",F152)),""))),""),SEARCH(")",SUBSTITUTE(SUBSTITUTE(F152,LEFT(F152,SEARCH(",",F152)),""),LEFT(SUBSTITUTE(F152,LEFT(F152,SEARCH(",",F152)),""),SEARCH(",",SUBSTITUTE(F152,LEFT(F152,SEARCH(",",F152)),""))),""))))),""),")",""),VLOOKUP(K152,Breachs!B:D,3,FALSE))))</f>
        <v/>
      </c>
      <c r="Q152" s="108" t="str">
        <f>IF(G152&lt;4,"",IF(G152&gt;4,IF(ISNUMBER(FIND(")",L152)),"20"&amp;SUBSTITUTE(SUBSTITUTE(LEFT(SUBSTITUTE(SUBSTITUTE(SUBSTITUTE(L152,LEFT(L152,SEARCH(",",L152)),""),LEFT(SUBSTITUTE(L152,LEFT(L152,SEARCH(",",L152)),""),SEARCH(",",SUBSTITUTE(L152,LEFT(L152,SEARCH(",",L152)),""))),""),LEFT(SUBSTITUTE(SUBSTITUTE(L152,LEFT(L152,SEARCH(",",L152)),""),LEFT(SUBSTITUTE(L152,LEFT(L152,SEARCH(",",L152)),""),SEARCH(",",SUBSTITUTE(L152,LEFT(L152,SEARCH(",",L152)),""))),""),SEARCH(",",SUBSTITUTE(SUBSTITUTE(L152,LEFT(L152,SEARCH(",",L152)),""),LEFT(SUBSTITUTE(L152,LEFT(L152,SEARCH(",",L152)),""),SEARCH(",",SUBSTITUTE(L152,LEFT(L152,SEARCH(",",L152)),""))),""))),""),SEARCH(")",SUBSTITUTE(SUBSTITUTE(SUBSTITUTE(L152,LEFT(L152,SEARCH(",",L152)),""),LEFT(SUBSTITUTE(L152,LEFT(L152,SEARCH(",",L152)),""),SEARCH(",",SUBSTITUTE(L152,LEFT(L152,SEARCH(",",L152)),""))),""),LEFT(SUBSTITUTE(SUBSTITUTE(L152,LEFT(L152,SEARCH(",",L152)),""),LEFT(SUBSTITUTE(L152,LEFT(L152,SEARCH(",",L152)),""),SEARCH(",",SUBSTITUTE(L152,LEFT(L152,SEARCH(",",L152)),""))),""),SEARCH(",",SUBSTITUTE(SUBSTITUTE(L152,LEFT(L152,SEARCH(",",L152)),""),LEFT(SUBSTITUTE(L152,LEFT(L152,SEARCH(",",L152)),""),SEARCH(",",SUBSTITUTE(L152,LEFT(L152,SEARCH(",",L152)),""))),""))),""))),LEFT(LEFT(SUBSTITUTE(SUBSTITUTE(SUBSTITUTE(L152,LEFT(L152,SEARCH(",",L152)),""),LEFT(SUBSTITUTE(L152,LEFT(L152,SEARCH(",",L152)),""),SEARCH(",",SUBSTITUTE(L152,LEFT(L152,SEARCH(",",L152)),""))),""),LEFT(SUBSTITUTE(SUBSTITUTE(L152,LEFT(L152,SEARCH(",",L152)),""),LEFT(SUBSTITUTE(L152,LEFT(L152,SEARCH(",",L152)),""),SEARCH(",",SUBSTITUTE(L152,LEFT(L152,SEARCH(",",L152)),""))),""),SEARCH(",",SUBSTITUTE(SUBSTITUTE(L152,LEFT(L152,SEARCH(",",L152)),""),LEFT(SUBSTITUTE(L152,LEFT(L152,SEARCH(",",L152)),""),SEARCH(",",SUBSTITUTE(L152,LEFT(L152,SEARCH(",",L152)),""))),""))),""),SEARCH(")",SUBSTITUTE(SUBSTITUTE(SUBSTITUTE(L152,LEFT(L152,SEARCH(",",L152)),""),LEFT(SUBSTITUTE(L152,LEFT(L152,SEARCH(",",L152)),""),SEARCH(",",SUBSTITUTE(L152,LEFT(L152,SEARCH(",",L152)),""))),""),LEFT(SUBSTITUTE(SUBSTITUTE(L152,LEFT(L152,SEARCH(",",L152)),""),LEFT(SUBSTITUTE(L152,LEFT(L152,SEARCH(",",L152)),""),SEARCH(",",SUBSTITUTE(L152,LEFT(L152,SEARCH(",",L152)),""))),""),SEARCH(",",SUBSTITUTE(SUBSTITUTE(L152,LEFT(L152,SEARCH(",",L152)),""),LEFT(SUBSTITUTE(L152,LEFT(L152,SEARCH(",",L152)),""),SEARCH(",",SUBSTITUTE(L152,LEFT(L152,SEARCH(",",L152)),""))),""))),""))),SEARCH("'",LEFT(SUBSTITUTE(SUBSTITUTE(SUBSTITUTE(L152,LEFT(L152,SEARCH(",",L152)),""),LEFT(SUBSTITUTE(L152,LEFT(L152,SEARCH(",",L152)),""),SEARCH(",",SUBSTITUTE(L152,LEFT(L152,SEARCH(",",L152)),""))),""),LEFT(SUBSTITUTE(SUBSTITUTE(L152,LEFT(L152,SEARCH(",",L152)),""),LEFT(SUBSTITUTE(L152,LEFT(L152,SEARCH(",",L152)),""),SEARCH(",",SUBSTITUTE(L152,LEFT(L152,SEARCH(",",L152)),""))),""),SEARCH(",",SUBSTITUTE(SUBSTITUTE(L152,LEFT(L152,SEARCH(",",L152)),""),LEFT(SUBSTITUTE(L152,LEFT(L152,SEARCH(",",L152)),""),SEARCH(",",SUBSTITUTE(L152,LEFT(L152,SEARCH(",",L152)),""))),""))),""),SEARCH(")",SUBSTITUTE(SUBSTITUTE(SUBSTITUTE(L152,LEFT(L152,SEARCH(",",L152)),""),LEFT(SUBSTITUTE(L152,LEFT(L152,SEARCH(",",L152)),""),SEARCH(",",SUBSTITUTE(L152,LEFT(L152,SEARCH(",",L152)),""))),""),LEFT(SUBSTITUTE(SUBSTITUTE(L152,LEFT(L152,SEARCH(",",L152)),""),LEFT(SUBSTITUTE(L152,LEFT(L152,SEARCH(",",L152)),""),SEARCH(",",SUBSTITUTE(L152,LEFT(L152,SEARCH(",",L152)),""))),""),SEARCH(",",SUBSTITUTE(SUBSTITUTE(L152,LEFT(L152,SEARCH(",",L152)),""),LEFT(SUBSTITUTE(L152,LEFT(L152,SEARCH(",",L152)),""),SEARCH(",",SUBSTITUTE(L152,LEFT(L152,SEARCH(",",L152)),""))),""))),""))))),""),")",""),VLOOKUP(L152,Breachs!B:D,3,FALSE)),IF(ISNUMBER(FIND(")",L152)),"20"&amp;SUBSTITUTE(SUBSTITUTE(LEFT(SUBSTITUTE(SUBSTITUTE(SUBSTITUTE(L152,LEFT(L152,SEARCH(",",L152)),""),LEFT(SUBSTITUTE(L152,LEFT(L152,SEARCH(",",L152)),""),SEARCH(",",SUBSTITUTE(L152,LEFT(L152,SEARCH(",",L152)),""))),""),LEFT(SUBSTITUTE(SUBSTITUTE(L152,LEFT(L152,SEARCH(",",L152)),""),LEFT(SUBSTITUTE(L152,LEFT(L152,SEARCH(",",L152)),""),SEARCH(",",SUBSTITUTE(L152,LEFT(L152,SEARCH(",",L152)),""))),""),SEARCH(",",SUBSTITUTE(SUBSTITUTE(L152,LEFT(L152,SEARCH(",",L152)),""),LEFT(SUBSTITUTE(L152,LEFT(L152,SEARCH(",",L152)),""),SEARCH(",",SUBSTITUTE(L152,LEFT(L152,SEARCH(",",L152)),""))),""))),""),SEARCH(")",SUBSTITUTE(SUBSTITUTE(SUBSTITUTE(L152,LEFT(L152,SEARCH(",",L152)),""),LEFT(SUBSTITUTE(L152,LEFT(L152,SEARCH(",",L152)),""),SEARCH(",",SUBSTITUTE(L152,LEFT(L152,SEARCH(",",L152)),""))),""),LEFT(SUBSTITUTE(SUBSTITUTE(L152,LEFT(L152,SEARCH(",",L152)),""),LEFT(SUBSTITUTE(L152,LEFT(L152,SEARCH(",",L152)),""),SEARCH(",",SUBSTITUTE(L152,LEFT(L152,SEARCH(",",L152)),""))),""),SEARCH(",",SUBSTITUTE(SUBSTITUTE(L152,LEFT(L152,SEARCH(",",L152)),""),LEFT(SUBSTITUTE(L152,LEFT(L152,SEARCH(",",L152)),""),SEARCH(",",SUBSTITUTE(L152,LEFT(L152,SEARCH(",",L152)),""))),""))),""))),LEFT(LEFT(SUBSTITUTE(SUBSTITUTE(SUBSTITUTE(L152,LEFT(L152,SEARCH(",",L152)),""),LEFT(SUBSTITUTE(L152,LEFT(L152,SEARCH(",",L152)),""),SEARCH(",",SUBSTITUTE(L152,LEFT(L152,SEARCH(",",L152)),""))),""),LEFT(SUBSTITUTE(SUBSTITUTE(L152,LEFT(L152,SEARCH(",",L152)),""),LEFT(SUBSTITUTE(L152,LEFT(L152,SEARCH(",",L152)),""),SEARCH(",",SUBSTITUTE(L152,LEFT(L152,SEARCH(",",L152)),""))),""),SEARCH(",",SUBSTITUTE(SUBSTITUTE(L152,LEFT(L152,SEARCH(",",L152)),""),LEFT(SUBSTITUTE(L152,LEFT(L152,SEARCH(",",L152)),""),SEARCH(",",SUBSTITUTE(L152,LEFT(L152,SEARCH(",",L152)),""))),""))),""),SEARCH(")",SUBSTITUTE(SUBSTITUTE(SUBSTITUTE(L152,LEFT(L152,SEARCH(",",L152)),""),LEFT(SUBSTITUTE(L152,LEFT(L152,SEARCH(",",L152)),""),SEARCH(",",SUBSTITUTE(L152,LEFT(L152,SEARCH(",",L152)),""))),""),LEFT(SUBSTITUTE(SUBSTITUTE(L152,LEFT(L152,SEARCH(",",L152)),""),LEFT(SUBSTITUTE(L152,LEFT(L152,SEARCH(",",L152)),""),SEARCH(",",SUBSTITUTE(L152,LEFT(L152,SEARCH(",",L152)),""))),""),SEARCH(",",SUBSTITUTE(SUBSTITUTE(L152,LEFT(L152,SEARCH(",",L152)),""),LEFT(SUBSTITUTE(L152,LEFT(L152,SEARCH(",",L152)),""),SEARCH(",",SUBSTITUTE(L152,LEFT(L152,SEARCH(",",L152)),""))),""))),""))),SEARCH("'",LEFT(SUBSTITUTE(SUBSTITUTE(SUBSTITUTE(L152,LEFT(L152,SEARCH(",",L152)),""),LEFT(SUBSTITUTE(L152,LEFT(L152,SEARCH(",",L152)),""),SEARCH(",",SUBSTITUTE(L152,LEFT(L152,SEARCH(",",L152)),""))),""),LEFT(SUBSTITUTE(SUBSTITUTE(L152,LEFT(L152,SEARCH(",",L152)),""),LEFT(SUBSTITUTE(L152,LEFT(L152,SEARCH(",",L152)),""),SEARCH(",",SUBSTITUTE(L152,LEFT(L152,SEARCH(",",L152)),""))),""),SEARCH(",",SUBSTITUTE(SUBSTITUTE(L152,LEFT(L152,SEARCH(",",L152)),""),LEFT(SUBSTITUTE(L152,LEFT(L152,SEARCH(",",L152)),""),SEARCH(",",SUBSTITUTE(L152,LEFT(L152,SEARCH(",",L152)),""))),""))),""),SEARCH(")",SUBSTITUTE(SUBSTITUTE(SUBSTITUTE(L152,LEFT(L152,SEARCH(",",L152)),""),LEFT(SUBSTITUTE(L152,LEFT(L152,SEARCH(",",L152)),""),SEARCH(",",SUBSTITUTE(L152,LEFT(L152,SEARCH(",",L152)),""))),""),LEFT(SUBSTITUTE(SUBSTITUTE(L152,LEFT(L152,SEARCH(",",L152)),""),LEFT(SUBSTITUTE(L152,LEFT(L152,SEARCH(",",L152)),""),SEARCH(",",SUBSTITUTE(L152,LEFT(L152,SEARCH(",",L152)),""))),""),SEARCH(",",SUBSTITUTE(SUBSTITUTE(L152,LEFT(L152,SEARCH(",",L152)),""),LEFT(SUBSTITUTE(L152,LEFT(L152,SEARCH(",",L152)),""),SEARCH(",",SUBSTITUTE(L152,LEFT(L152,SEARCH(",",L152)),""))),""))),""))))),""),")",""),VLOOKUP(L152,Breachs!B:D,3,FALSE))))</f>
        <v/>
      </c>
      <c r="R152" s="108" t="str">
        <f>IF(G152=5,IF(ISNUMBER(FIND(")",M152)),"20"&amp;SUBSTITUTE(SUBSTITUTE(LEFT(SUBSTITUTE(SUBSTITUTE(SUBSTITUTE(S152,LEFT(S152,SEARCH(",",S152)),""),LEFT(SUBSTITUTE(S152,LEFT(S152,SEARCH(",",S152)),""),SEARCH(",",SUBSTITUTE(S152,LEFT(S152,SEARCH(",",S152)),""))),""),LEFT(SUBSTITUTE(SUBSTITUTE(S152,LEFT(S152,SEARCH(",",S152)),""),LEFT(SUBSTITUTE(S152,LEFT(S152,SEARCH(",",S152)),""),SEARCH(",",SUBSTITUTE(S152,LEFT(S152,SEARCH(",",S152)),""))),""),SEARCH(",",SUBSTITUTE(SUBSTITUTE(S152,LEFT(S152,SEARCH(",",S152)),""),LEFT(SUBSTITUTE(S152,LEFT(S152,SEARCH(",",S152)),""),SEARCH(",",SUBSTITUTE(S152,LEFT(S152,SEARCH(",",S152)),""))),""))),""),SEARCH(")",SUBSTITUTE(SUBSTITUTE(SUBSTITUTE(S152,LEFT(S152,SEARCH(",",S152)),""),LEFT(SUBSTITUTE(S152,LEFT(S152,SEARCH(",",S152)),""),SEARCH(",",SUBSTITUTE(S152,LEFT(S152,SEARCH(",",S152)),""))),""),LEFT(SUBSTITUTE(SUBSTITUTE(S152,LEFT(S152,SEARCH(",",S152)),""),LEFT(SUBSTITUTE(S152,LEFT(S152,SEARCH(",",S152)),""),SEARCH(",",SUBSTITUTE(S152,LEFT(S152,SEARCH(",",S152)),""))),""),SEARCH(",",SUBSTITUTE(SUBSTITUTE(S152,LEFT(S152,SEARCH(",",S152)),""),LEFT(SUBSTITUTE(S152,LEFT(S152,SEARCH(",",S152)),""),SEARCH(",",SUBSTITUTE(S152,LEFT(S152,SEARCH(",",S152)),""))),""))),""))),LEFT(LEFT(SUBSTITUTE(SUBSTITUTE(SUBSTITUTE(S152,LEFT(S152,SEARCH(",",S152)),""),LEFT(SUBSTITUTE(S152,LEFT(S152,SEARCH(",",S152)),""),SEARCH(",",SUBSTITUTE(S152,LEFT(S152,SEARCH(",",S152)),""))),""),LEFT(SUBSTITUTE(SUBSTITUTE(S152,LEFT(S152,SEARCH(",",S152)),""),LEFT(SUBSTITUTE(S152,LEFT(S152,SEARCH(",",S152)),""),SEARCH(",",SUBSTITUTE(S152,LEFT(S152,SEARCH(",",S152)),""))),""),SEARCH(",",SUBSTITUTE(SUBSTITUTE(S152,LEFT(S152,SEARCH(",",S152)),""),LEFT(SUBSTITUTE(S152,LEFT(S152,SEARCH(",",S152)),""),SEARCH(",",SUBSTITUTE(S152,LEFT(S152,SEARCH(",",S152)),""))),""))),""),SEARCH(")",SUBSTITUTE(SUBSTITUTE(SUBSTITUTE(S152,LEFT(S152,SEARCH(",",S152)),""),LEFT(SUBSTITUTE(S152,LEFT(S152,SEARCH(",",S152)),""),SEARCH(",",SUBSTITUTE(S152,LEFT(S152,SEARCH(",",S152)),""))),""),LEFT(SUBSTITUTE(SUBSTITUTE(S152,LEFT(S152,SEARCH(",",S152)),""),LEFT(SUBSTITUTE(S152,LEFT(S152,SEARCH(",",S152)),""),SEARCH(",",SUBSTITUTE(S152,LEFT(S152,SEARCH(",",S152)),""))),""),SEARCH(",",SUBSTITUTE(SUBSTITUTE(S152,LEFT(S152,SEARCH(",",S152)),""),LEFT(SUBSTITUTE(S152,LEFT(S152,SEARCH(",",S152)),""),SEARCH(",",SUBSTITUTE(S152,LEFT(S152,SEARCH(",",S152)),""))),""))),""))),SEARCH("'",LEFT(SUBSTITUTE(SUBSTITUTE(SUBSTITUTE(S152,LEFT(S152,SEARCH(",",S152)),""),LEFT(SUBSTITUTE(S152,LEFT(S152,SEARCH(",",S152)),""),SEARCH(",",SUBSTITUTE(S152,LEFT(S152,SEARCH(",",S152)),""))),""),LEFT(SUBSTITUTE(SUBSTITUTE(S152,LEFT(S152,SEARCH(",",S152)),""),LEFT(SUBSTITUTE(S152,LEFT(S152,SEARCH(",",S152)),""),SEARCH(",",SUBSTITUTE(S152,LEFT(S152,SEARCH(",",S152)),""))),""),SEARCH(",",SUBSTITUTE(SUBSTITUTE(S152,LEFT(S152,SEARCH(",",S152)),""),LEFT(SUBSTITUTE(S152,LEFT(S152,SEARCH(",",S152)),""),SEARCH(",",SUBSTITUTE(S152,LEFT(S152,SEARCH(",",S152)),""))),""))),""),SEARCH(")",SUBSTITUTE(SUBSTITUTE(SUBSTITUTE(S152,LEFT(S152,SEARCH(",",S152)),""),LEFT(SUBSTITUTE(S152,LEFT(S152,SEARCH(",",S152)),""),SEARCH(",",SUBSTITUTE(S152,LEFT(S152,SEARCH(",",S152)),""))),""),LEFT(SUBSTITUTE(SUBSTITUTE(S152,LEFT(S152,SEARCH(",",S152)),""),LEFT(SUBSTITUTE(S152,LEFT(S152,SEARCH(",",S152)),""),SEARCH(",",SUBSTITUTE(S152,LEFT(S152,SEARCH(",",S152)),""))),""),SEARCH(",",SUBSTITUTE(SUBSTITUTE(S152,LEFT(S152,SEARCH(",",S152)),""),LEFT(SUBSTITUTE(S152,LEFT(S152,SEARCH(",",S152)),""),SEARCH(",",SUBSTITUTE(S152,LEFT(S152,SEARCH(",",S152)),""))),""))),""))))),""),")",""),VLOOKUP(M152,Breachs!B:D,3,FALSE)),"")</f>
        <v/>
      </c>
      <c r="T152" s="108" t="str">
        <f>IF(F152="","",IF(ISNUMBER(FIND("'",I152)),VLOOKUP(SUBSTITUTE(RIGHT(LEFT(I152,SEARCH("'",I152)),5)," '",""),Breachs!P:Q,2,FALSE),VLOOKUP(I152,Breachs!B:D,2,FALSE)))</f>
        <v/>
      </c>
      <c r="U152" s="108" t="str">
        <f>IF(G152&lt;2,"",IF(ISNUMBER(FIND("'",J152)),VLOOKUP(SUBSTITUTE(RIGHT(LEFT(J152,SEARCH("'",J152)),5)," '",""),Breachs!P:Q,2,FALSE),VLOOKUP(J152,Breachs!B:D,2,FALSE)))</f>
        <v/>
      </c>
      <c r="V152" s="107" t="str">
        <f>IF(G152&lt;3,"",IF(ISNUMBER(FIND("'",K152)),VLOOKUP(SUBSTITUTE(RIGHT(LEFT(K152,SEARCH("'",K152)),5)," '",""),Breachs!P:Q,2,FALSE),VLOOKUP(K152,Breachs!B:D,2,FALSE)))</f>
        <v/>
      </c>
      <c r="W152" s="107" t="str">
        <f>IF(G152&lt;4,"",IF(ISNUMBER(FIND("'",L152)),VLOOKUP(SUBSTITUTE(RIGHT(LEFT(L152,SEARCH("'",L152)),5)," '",""),Breachs!P:Q,2,FALSE),VLOOKUP(L152,Breachs!B:D,2,FALSE)))</f>
        <v/>
      </c>
      <c r="X152" s="107" t="str">
        <f>IF(G152&lt;5,"",IF(ISNUMBER(FIND("'",M152)),VLOOKUP(SUBSTITUTE(RIGHT(LEFT(M152,SEARCH("'",M152)),5)," '",""),Breachs!P:Q,2,FALSE),VLOOKUP(M152,Breachs!B:D,2,FALSE)))</f>
        <v/>
      </c>
      <c r="Y152" s="34" t="str">
        <f>IFERROR(VLOOKUP(B152,BGU!A:B,2),"")</f>
        <v/>
      </c>
      <c r="Z152" s="34" t="str">
        <f>TEXT(IFERROR(VLOOKUP(B152,BGU!A:C,3),""),"0000-000-000-0000")</f>
        <v/>
      </c>
      <c r="AA152" s="34" t="str">
        <f t="shared" si="41"/>
        <v/>
      </c>
      <c r="AB152" s="34" t="str">
        <f>IFERROR(VLOOKUP(B152,BGU!A:F,6),"")</f>
        <v/>
      </c>
      <c r="AC152" s="34" t="str">
        <f>IFERROR(VLOOKUP(B152,BGU!A:G,7),"")</f>
        <v/>
      </c>
      <c r="AD152" s="34" t="str">
        <f t="shared" si="46"/>
        <v/>
      </c>
    </row>
    <row r="153" spans="1:30" ht="15" customHeight="1" x14ac:dyDescent="0.25">
      <c r="G153" s="31">
        <f t="shared" si="36"/>
        <v>1</v>
      </c>
      <c r="H153" s="31" t="str">
        <f t="shared" si="43"/>
        <v/>
      </c>
      <c r="I153" s="105" t="str">
        <f t="shared" si="44"/>
        <v/>
      </c>
      <c r="J153" s="105" t="str">
        <f t="shared" si="45"/>
        <v/>
      </c>
      <c r="K153" s="106" t="str">
        <f t="shared" si="37"/>
        <v/>
      </c>
      <c r="L153" s="106" t="str">
        <f t="shared" si="38"/>
        <v/>
      </c>
      <c r="M153" s="105" t="str">
        <f t="shared" si="39"/>
        <v/>
      </c>
      <c r="N153" s="107" t="str">
        <f>IF(F153="","",IF(ISNUMBER(FIND(")",I153)),"20"&amp;SUBSTITUTE(RIGHT(SUBSTITUTE(LEFT(F153,SEARCH(")",F153)),LEFT(LEFT(F153,SEARCH(")",F153)),SEARCH("(",LEFT(F153,SEARCH(")",F153)))),""),3),")",""),VLOOKUP(I153,Breachs!B:D,3,FALSE)))</f>
        <v/>
      </c>
      <c r="O153" s="108" t="str">
        <f>IF(G153&lt;2,"",IF(G153&gt;2,IF(ISNUMBER(FIND(")",J153)),"20"&amp;SUBSTITUTE(SUBSTITUTE(LEFT(LEFT(SUBSTITUTE(F153,LEFT(F153,SEARCH(",",F153)),""),SEARCH(",",SUBSTITUTE(F153,LEFT(F153,SEARCH(",",F153)),""))),SEARCH(")",LEFT(SUBSTITUTE(F153,LEFT(F153,SEARCH(",",F153)),""),SEARCH(",",SUBSTITUTE(F153,LEFT(F153,SEARCH(",",F153)),""))))),LEFT(LEFT(LEFT(SUBSTITUTE(F153,LEFT(F153,SEARCH(",",F153)),""),SEARCH(",",SUBSTITUTE(F153,LEFT(F153,SEARCH(",",F153)),""))),SEARCH(")",LEFT(SUBSTITUTE(F153,LEFT(F153,SEARCH(",",F153)),""),SEARCH(",",SUBSTITUTE(F153,LEFT(F153,SEARCH(",",F153)),""))))),SEARCH("'",LEFT(LEFT(SUBSTITUTE(F153,LEFT(F153,SEARCH(",",F153)),""),SEARCH(",",SUBSTITUTE(F153,LEFT(F153,SEARCH(",",F153)),""))),SEARCH(")",LEFT(SUBSTITUTE(F153,LEFT(F153,SEARCH(",",F153)),""),SEARCH(",",SUBSTITUTE(F153,LEFT(F153,SEARCH(",",F153)),""))))))),""),")",""),VLOOKUP(J153,Breachs!B:D,3,FALSE)),IF(ISNUMBER(FIND(")",J153)),"20"&amp;SUBSTITUTE(LEFT(SUBSTITUTE(SUBSTITUTE(F153,LEFT(F153,SEARCH(",",F153)),""),LEFT(SUBSTITUTE(F153,LEFT(F153,SEARCH(",",F153)),""),SEARCH("'",SUBSTITUTE(F153,LEFT(F153,SEARCH(",",F153)),""))),""),SEARCH(")",SUBSTITUTE(SUBSTITUTE(F153,LEFT(F153,SEARCH(",",F153)),""),LEFT(SUBSTITUTE(F153,LEFT(F153,SEARCH(",",F153)),""),SEARCH("'",SUBSTITUTE(F153,LEFT(F153,SEARCH(",",F153)),""))),""))),")",""),VLOOKUP(J153,Breachs!B:D,3,FALSE))))</f>
        <v/>
      </c>
      <c r="P153" s="108" t="str">
        <f>IF(G153&lt;3,"",IF(G153&gt;3,IF(ISNUMBER(FIND(")",K153)),"20"&amp;SUBSTITUTE(SUBSTITUTE(LEFT(LEFT(SUBSTITUTE(SUBSTITUTE(F153,LEFT(F153,SEARCH(",",F153)),""),LEFT(SUBSTITUTE(F153,LEFT(F153,SEARCH(",",F153)),""),SEARCH(",",SUBSTITUTE(F153,LEFT(F153,SEARCH(",",F153)),""))),""),SEARCH(",",SUBSTITUTE(SUBSTITUTE(F153,LEFT(F153,SEARCH(",",F153)),""),LEFT(SUBSTITUTE(F153,LEFT(F153,SEARCH(",",F153)),""),SEARCH(",",SUBSTITUTE(F153,LEFT(F153,SEARCH(",",F153)),""))),""))),SEARCH(")",LEFT(SUBSTITUTE(SUBSTITUTE(F153,LEFT(F153,SEARCH(",",F153)),""),LEFT(SUBSTITUTE(F153,LEFT(F153,SEARCH(",",F153)),""),SEARCH(",",SUBSTITUTE(F153,LEFT(F153,SEARCH(",",F153)),""))),""),SEARCH(",",SUBSTITUTE(SUBSTITUTE(F153,LEFT(F153,SEARCH(",",F153)),""),LEFT(SUBSTITUTE(F153,LEFT(F153,SEARCH(",",F153)),""),SEARCH(",",SUBSTITUTE(F153,LEFT(F153,SEARCH(",",F153)),""))),""))))),LEFT(LEFT(LEFT(SUBSTITUTE(SUBSTITUTE(F153,LEFT(F153,SEARCH(",",F153)),""),LEFT(SUBSTITUTE(F153,LEFT(F153,SEARCH(",",F153)),""),SEARCH(",",SUBSTITUTE(F153,LEFT(F153,SEARCH(",",F153)),""))),""),SEARCH(",",SUBSTITUTE(SUBSTITUTE(F153,LEFT(F153,SEARCH(",",F153)),""),LEFT(SUBSTITUTE(F153,LEFT(F153,SEARCH(",",F153)),""),SEARCH(",",SUBSTITUTE(F153,LEFT(F153,SEARCH(",",F153)),""))),""))),SEARCH(")",LEFT(SUBSTITUTE(SUBSTITUTE(F153,LEFT(F153,SEARCH(",",F153)),""),LEFT(SUBSTITUTE(F153,LEFT(F153,SEARCH(",",F153)),""),SEARCH(",",SUBSTITUTE(F153,LEFT(F153,SEARCH(",",F153)),""))),""),SEARCH(",",SUBSTITUTE(SUBSTITUTE(F153,LEFT(F153,SEARCH(",",F153)),""),LEFT(SUBSTITUTE(F153,LEFT(F153,SEARCH(",",F153)),""),SEARCH(",",SUBSTITUTE(F153,LEFT(F153,SEARCH(",",F153)),""))),""))))),SEARCH("'",LEFT(LEFT(SUBSTITUTE(SUBSTITUTE(F153,LEFT(F153,SEARCH(",",F153)),""),LEFT(SUBSTITUTE(F153,LEFT(F153,SEARCH(",",F153)),""),SEARCH(",",SUBSTITUTE(F153,LEFT(F153,SEARCH(",",F153)),""))),""),SEARCH(",",SUBSTITUTE(SUBSTITUTE(F153,LEFT(F153,SEARCH(",",F153)),""),LEFT(SUBSTITUTE(F153,LEFT(F153,SEARCH(",",F153)),""),SEARCH(",",SUBSTITUTE(F153,LEFT(F153,SEARCH(",",F153)),""))),""))),SEARCH(")",LEFT(SUBSTITUTE(SUBSTITUTE(F153,LEFT(F153,SEARCH(",",F153)),""),LEFT(SUBSTITUTE(F153,LEFT(F153,SEARCH(",",F153)),""),SEARCH(",",SUBSTITUTE(F153,LEFT(F153,SEARCH(",",F153)),""))),""),SEARCH(",",SUBSTITUTE(SUBSTITUTE(F153,LEFT(F153,SEARCH(",",F153)),""),LEFT(SUBSTITUTE(F153,LEFT(F153,SEARCH(",",F153)),""),SEARCH(",",SUBSTITUTE(F153,LEFT(F153,SEARCH(",",F153)),""))),""))))))),""),")",""),VLOOKUP(K153,Breachs!B:D,3,FALSE)),IF(ISNUMBER(FIND(")",K153)),"20"&amp;SUBSTITUTE(SUBSTITUTE(LEFT(SUBSTITUTE(SUBSTITUTE(F153,LEFT(F153,SEARCH(",",F153)),""),LEFT(SUBSTITUTE(F153,LEFT(F153,SEARCH(",",F153)),""),SEARCH(",",SUBSTITUTE(F153,LEFT(F153,SEARCH(",",F153)),""))),""),SEARCH(")",SUBSTITUTE(SUBSTITUTE(F153,LEFT(F153,SEARCH(",",F153)),""),LEFT(SUBSTITUTE(F153,LEFT(F153,SEARCH(",",F153)),""),SEARCH(",",SUBSTITUTE(F153,LEFT(F153,SEARCH(",",F153)),""))),""))),LEFT(LEFT(SUBSTITUTE(SUBSTITUTE(F153,LEFT(F153,SEARCH(",",F153)),""),LEFT(SUBSTITUTE(F153,LEFT(F153,SEARCH(",",F153)),""),SEARCH(",",SUBSTITUTE(F153,LEFT(F153,SEARCH(",",F153)),""))),""),SEARCH(")",SUBSTITUTE(SUBSTITUTE(F153,LEFT(F153,SEARCH(",",F153)),""),LEFT(SUBSTITUTE(F153,LEFT(F153,SEARCH(",",F153)),""),SEARCH(",",SUBSTITUTE(F153,LEFT(F153,SEARCH(",",F153)),""))),""))),SEARCH("'",LEFT(SUBSTITUTE(SUBSTITUTE(F153,LEFT(F153,SEARCH(",",F153)),""),LEFT(SUBSTITUTE(F153,LEFT(F153,SEARCH(",",F153)),""),SEARCH(",",SUBSTITUTE(F153,LEFT(F153,SEARCH(",",F153)),""))),""),SEARCH(")",SUBSTITUTE(SUBSTITUTE(F153,LEFT(F153,SEARCH(",",F153)),""),LEFT(SUBSTITUTE(F153,LEFT(F153,SEARCH(",",F153)),""),SEARCH(",",SUBSTITUTE(F153,LEFT(F153,SEARCH(",",F153)),""))),""))))),""),")",""),VLOOKUP(K153,Breachs!B:D,3,FALSE))))</f>
        <v/>
      </c>
      <c r="Q153" s="108" t="str">
        <f>IF(G153&lt;4,"",IF(G153&gt;4,IF(ISNUMBER(FIND(")",L153)),"20"&amp;SUBSTITUTE(SUBSTITUTE(LEFT(SUBSTITUTE(SUBSTITUTE(SUBSTITUTE(L153,LEFT(L153,SEARCH(",",L153)),""),LEFT(SUBSTITUTE(L153,LEFT(L153,SEARCH(",",L153)),""),SEARCH(",",SUBSTITUTE(L153,LEFT(L153,SEARCH(",",L153)),""))),""),LEFT(SUBSTITUTE(SUBSTITUTE(L153,LEFT(L153,SEARCH(",",L153)),""),LEFT(SUBSTITUTE(L153,LEFT(L153,SEARCH(",",L153)),""),SEARCH(",",SUBSTITUTE(L153,LEFT(L153,SEARCH(",",L153)),""))),""),SEARCH(",",SUBSTITUTE(SUBSTITUTE(L153,LEFT(L153,SEARCH(",",L153)),""),LEFT(SUBSTITUTE(L153,LEFT(L153,SEARCH(",",L153)),""),SEARCH(",",SUBSTITUTE(L153,LEFT(L153,SEARCH(",",L153)),""))),""))),""),SEARCH(")",SUBSTITUTE(SUBSTITUTE(SUBSTITUTE(L153,LEFT(L153,SEARCH(",",L153)),""),LEFT(SUBSTITUTE(L153,LEFT(L153,SEARCH(",",L153)),""),SEARCH(",",SUBSTITUTE(L153,LEFT(L153,SEARCH(",",L153)),""))),""),LEFT(SUBSTITUTE(SUBSTITUTE(L153,LEFT(L153,SEARCH(",",L153)),""),LEFT(SUBSTITUTE(L153,LEFT(L153,SEARCH(",",L153)),""),SEARCH(",",SUBSTITUTE(L153,LEFT(L153,SEARCH(",",L153)),""))),""),SEARCH(",",SUBSTITUTE(SUBSTITUTE(L153,LEFT(L153,SEARCH(",",L153)),""),LEFT(SUBSTITUTE(L153,LEFT(L153,SEARCH(",",L153)),""),SEARCH(",",SUBSTITUTE(L153,LEFT(L153,SEARCH(",",L153)),""))),""))),""))),LEFT(LEFT(SUBSTITUTE(SUBSTITUTE(SUBSTITUTE(L153,LEFT(L153,SEARCH(",",L153)),""),LEFT(SUBSTITUTE(L153,LEFT(L153,SEARCH(",",L153)),""),SEARCH(",",SUBSTITUTE(L153,LEFT(L153,SEARCH(",",L153)),""))),""),LEFT(SUBSTITUTE(SUBSTITUTE(L153,LEFT(L153,SEARCH(",",L153)),""),LEFT(SUBSTITUTE(L153,LEFT(L153,SEARCH(",",L153)),""),SEARCH(",",SUBSTITUTE(L153,LEFT(L153,SEARCH(",",L153)),""))),""),SEARCH(",",SUBSTITUTE(SUBSTITUTE(L153,LEFT(L153,SEARCH(",",L153)),""),LEFT(SUBSTITUTE(L153,LEFT(L153,SEARCH(",",L153)),""),SEARCH(",",SUBSTITUTE(L153,LEFT(L153,SEARCH(",",L153)),""))),""))),""),SEARCH(")",SUBSTITUTE(SUBSTITUTE(SUBSTITUTE(L153,LEFT(L153,SEARCH(",",L153)),""),LEFT(SUBSTITUTE(L153,LEFT(L153,SEARCH(",",L153)),""),SEARCH(",",SUBSTITUTE(L153,LEFT(L153,SEARCH(",",L153)),""))),""),LEFT(SUBSTITUTE(SUBSTITUTE(L153,LEFT(L153,SEARCH(",",L153)),""),LEFT(SUBSTITUTE(L153,LEFT(L153,SEARCH(",",L153)),""),SEARCH(",",SUBSTITUTE(L153,LEFT(L153,SEARCH(",",L153)),""))),""),SEARCH(",",SUBSTITUTE(SUBSTITUTE(L153,LEFT(L153,SEARCH(",",L153)),""),LEFT(SUBSTITUTE(L153,LEFT(L153,SEARCH(",",L153)),""),SEARCH(",",SUBSTITUTE(L153,LEFT(L153,SEARCH(",",L153)),""))),""))),""))),SEARCH("'",LEFT(SUBSTITUTE(SUBSTITUTE(SUBSTITUTE(L153,LEFT(L153,SEARCH(",",L153)),""),LEFT(SUBSTITUTE(L153,LEFT(L153,SEARCH(",",L153)),""),SEARCH(",",SUBSTITUTE(L153,LEFT(L153,SEARCH(",",L153)),""))),""),LEFT(SUBSTITUTE(SUBSTITUTE(L153,LEFT(L153,SEARCH(",",L153)),""),LEFT(SUBSTITUTE(L153,LEFT(L153,SEARCH(",",L153)),""),SEARCH(",",SUBSTITUTE(L153,LEFT(L153,SEARCH(",",L153)),""))),""),SEARCH(",",SUBSTITUTE(SUBSTITUTE(L153,LEFT(L153,SEARCH(",",L153)),""),LEFT(SUBSTITUTE(L153,LEFT(L153,SEARCH(",",L153)),""),SEARCH(",",SUBSTITUTE(L153,LEFT(L153,SEARCH(",",L153)),""))),""))),""),SEARCH(")",SUBSTITUTE(SUBSTITUTE(SUBSTITUTE(L153,LEFT(L153,SEARCH(",",L153)),""),LEFT(SUBSTITUTE(L153,LEFT(L153,SEARCH(",",L153)),""),SEARCH(",",SUBSTITUTE(L153,LEFT(L153,SEARCH(",",L153)),""))),""),LEFT(SUBSTITUTE(SUBSTITUTE(L153,LEFT(L153,SEARCH(",",L153)),""),LEFT(SUBSTITUTE(L153,LEFT(L153,SEARCH(",",L153)),""),SEARCH(",",SUBSTITUTE(L153,LEFT(L153,SEARCH(",",L153)),""))),""),SEARCH(",",SUBSTITUTE(SUBSTITUTE(L153,LEFT(L153,SEARCH(",",L153)),""),LEFT(SUBSTITUTE(L153,LEFT(L153,SEARCH(",",L153)),""),SEARCH(",",SUBSTITUTE(L153,LEFT(L153,SEARCH(",",L153)),""))),""))),""))))),""),")",""),VLOOKUP(L153,Breachs!B:D,3,FALSE)),IF(ISNUMBER(FIND(")",L153)),"20"&amp;SUBSTITUTE(SUBSTITUTE(LEFT(SUBSTITUTE(SUBSTITUTE(SUBSTITUTE(L153,LEFT(L153,SEARCH(",",L153)),""),LEFT(SUBSTITUTE(L153,LEFT(L153,SEARCH(",",L153)),""),SEARCH(",",SUBSTITUTE(L153,LEFT(L153,SEARCH(",",L153)),""))),""),LEFT(SUBSTITUTE(SUBSTITUTE(L153,LEFT(L153,SEARCH(",",L153)),""),LEFT(SUBSTITUTE(L153,LEFT(L153,SEARCH(",",L153)),""),SEARCH(",",SUBSTITUTE(L153,LEFT(L153,SEARCH(",",L153)),""))),""),SEARCH(",",SUBSTITUTE(SUBSTITUTE(L153,LEFT(L153,SEARCH(",",L153)),""),LEFT(SUBSTITUTE(L153,LEFT(L153,SEARCH(",",L153)),""),SEARCH(",",SUBSTITUTE(L153,LEFT(L153,SEARCH(",",L153)),""))),""))),""),SEARCH(")",SUBSTITUTE(SUBSTITUTE(SUBSTITUTE(L153,LEFT(L153,SEARCH(",",L153)),""),LEFT(SUBSTITUTE(L153,LEFT(L153,SEARCH(",",L153)),""),SEARCH(",",SUBSTITUTE(L153,LEFT(L153,SEARCH(",",L153)),""))),""),LEFT(SUBSTITUTE(SUBSTITUTE(L153,LEFT(L153,SEARCH(",",L153)),""),LEFT(SUBSTITUTE(L153,LEFT(L153,SEARCH(",",L153)),""),SEARCH(",",SUBSTITUTE(L153,LEFT(L153,SEARCH(",",L153)),""))),""),SEARCH(",",SUBSTITUTE(SUBSTITUTE(L153,LEFT(L153,SEARCH(",",L153)),""),LEFT(SUBSTITUTE(L153,LEFT(L153,SEARCH(",",L153)),""),SEARCH(",",SUBSTITUTE(L153,LEFT(L153,SEARCH(",",L153)),""))),""))),""))),LEFT(LEFT(SUBSTITUTE(SUBSTITUTE(SUBSTITUTE(L153,LEFT(L153,SEARCH(",",L153)),""),LEFT(SUBSTITUTE(L153,LEFT(L153,SEARCH(",",L153)),""),SEARCH(",",SUBSTITUTE(L153,LEFT(L153,SEARCH(",",L153)),""))),""),LEFT(SUBSTITUTE(SUBSTITUTE(L153,LEFT(L153,SEARCH(",",L153)),""),LEFT(SUBSTITUTE(L153,LEFT(L153,SEARCH(",",L153)),""),SEARCH(",",SUBSTITUTE(L153,LEFT(L153,SEARCH(",",L153)),""))),""),SEARCH(",",SUBSTITUTE(SUBSTITUTE(L153,LEFT(L153,SEARCH(",",L153)),""),LEFT(SUBSTITUTE(L153,LEFT(L153,SEARCH(",",L153)),""),SEARCH(",",SUBSTITUTE(L153,LEFT(L153,SEARCH(",",L153)),""))),""))),""),SEARCH(")",SUBSTITUTE(SUBSTITUTE(SUBSTITUTE(L153,LEFT(L153,SEARCH(",",L153)),""),LEFT(SUBSTITUTE(L153,LEFT(L153,SEARCH(",",L153)),""),SEARCH(",",SUBSTITUTE(L153,LEFT(L153,SEARCH(",",L153)),""))),""),LEFT(SUBSTITUTE(SUBSTITUTE(L153,LEFT(L153,SEARCH(",",L153)),""),LEFT(SUBSTITUTE(L153,LEFT(L153,SEARCH(",",L153)),""),SEARCH(",",SUBSTITUTE(L153,LEFT(L153,SEARCH(",",L153)),""))),""),SEARCH(",",SUBSTITUTE(SUBSTITUTE(L153,LEFT(L153,SEARCH(",",L153)),""),LEFT(SUBSTITUTE(L153,LEFT(L153,SEARCH(",",L153)),""),SEARCH(",",SUBSTITUTE(L153,LEFT(L153,SEARCH(",",L153)),""))),""))),""))),SEARCH("'",LEFT(SUBSTITUTE(SUBSTITUTE(SUBSTITUTE(L153,LEFT(L153,SEARCH(",",L153)),""),LEFT(SUBSTITUTE(L153,LEFT(L153,SEARCH(",",L153)),""),SEARCH(",",SUBSTITUTE(L153,LEFT(L153,SEARCH(",",L153)),""))),""),LEFT(SUBSTITUTE(SUBSTITUTE(L153,LEFT(L153,SEARCH(",",L153)),""),LEFT(SUBSTITUTE(L153,LEFT(L153,SEARCH(",",L153)),""),SEARCH(",",SUBSTITUTE(L153,LEFT(L153,SEARCH(",",L153)),""))),""),SEARCH(",",SUBSTITUTE(SUBSTITUTE(L153,LEFT(L153,SEARCH(",",L153)),""),LEFT(SUBSTITUTE(L153,LEFT(L153,SEARCH(",",L153)),""),SEARCH(",",SUBSTITUTE(L153,LEFT(L153,SEARCH(",",L153)),""))),""))),""),SEARCH(")",SUBSTITUTE(SUBSTITUTE(SUBSTITUTE(L153,LEFT(L153,SEARCH(",",L153)),""),LEFT(SUBSTITUTE(L153,LEFT(L153,SEARCH(",",L153)),""),SEARCH(",",SUBSTITUTE(L153,LEFT(L153,SEARCH(",",L153)),""))),""),LEFT(SUBSTITUTE(SUBSTITUTE(L153,LEFT(L153,SEARCH(",",L153)),""),LEFT(SUBSTITUTE(L153,LEFT(L153,SEARCH(",",L153)),""),SEARCH(",",SUBSTITUTE(L153,LEFT(L153,SEARCH(",",L153)),""))),""),SEARCH(",",SUBSTITUTE(SUBSTITUTE(L153,LEFT(L153,SEARCH(",",L153)),""),LEFT(SUBSTITUTE(L153,LEFT(L153,SEARCH(",",L153)),""),SEARCH(",",SUBSTITUTE(L153,LEFT(L153,SEARCH(",",L153)),""))),""))),""))))),""),")",""),VLOOKUP(L153,Breachs!B:D,3,FALSE))))</f>
        <v/>
      </c>
      <c r="R153" s="108" t="str">
        <f>IF(G153=5,IF(ISNUMBER(FIND(")",M153)),"20"&amp;SUBSTITUTE(SUBSTITUTE(LEFT(SUBSTITUTE(SUBSTITUTE(SUBSTITUTE(S153,LEFT(S153,SEARCH(",",S153)),""),LEFT(SUBSTITUTE(S153,LEFT(S153,SEARCH(",",S153)),""),SEARCH(",",SUBSTITUTE(S153,LEFT(S153,SEARCH(",",S153)),""))),""),LEFT(SUBSTITUTE(SUBSTITUTE(S153,LEFT(S153,SEARCH(",",S153)),""),LEFT(SUBSTITUTE(S153,LEFT(S153,SEARCH(",",S153)),""),SEARCH(",",SUBSTITUTE(S153,LEFT(S153,SEARCH(",",S153)),""))),""),SEARCH(",",SUBSTITUTE(SUBSTITUTE(S153,LEFT(S153,SEARCH(",",S153)),""),LEFT(SUBSTITUTE(S153,LEFT(S153,SEARCH(",",S153)),""),SEARCH(",",SUBSTITUTE(S153,LEFT(S153,SEARCH(",",S153)),""))),""))),""),SEARCH(")",SUBSTITUTE(SUBSTITUTE(SUBSTITUTE(S153,LEFT(S153,SEARCH(",",S153)),""),LEFT(SUBSTITUTE(S153,LEFT(S153,SEARCH(",",S153)),""),SEARCH(",",SUBSTITUTE(S153,LEFT(S153,SEARCH(",",S153)),""))),""),LEFT(SUBSTITUTE(SUBSTITUTE(S153,LEFT(S153,SEARCH(",",S153)),""),LEFT(SUBSTITUTE(S153,LEFT(S153,SEARCH(",",S153)),""),SEARCH(",",SUBSTITUTE(S153,LEFT(S153,SEARCH(",",S153)),""))),""),SEARCH(",",SUBSTITUTE(SUBSTITUTE(S153,LEFT(S153,SEARCH(",",S153)),""),LEFT(SUBSTITUTE(S153,LEFT(S153,SEARCH(",",S153)),""),SEARCH(",",SUBSTITUTE(S153,LEFT(S153,SEARCH(",",S153)),""))),""))),""))),LEFT(LEFT(SUBSTITUTE(SUBSTITUTE(SUBSTITUTE(S153,LEFT(S153,SEARCH(",",S153)),""),LEFT(SUBSTITUTE(S153,LEFT(S153,SEARCH(",",S153)),""),SEARCH(",",SUBSTITUTE(S153,LEFT(S153,SEARCH(",",S153)),""))),""),LEFT(SUBSTITUTE(SUBSTITUTE(S153,LEFT(S153,SEARCH(",",S153)),""),LEFT(SUBSTITUTE(S153,LEFT(S153,SEARCH(",",S153)),""),SEARCH(",",SUBSTITUTE(S153,LEFT(S153,SEARCH(",",S153)),""))),""),SEARCH(",",SUBSTITUTE(SUBSTITUTE(S153,LEFT(S153,SEARCH(",",S153)),""),LEFT(SUBSTITUTE(S153,LEFT(S153,SEARCH(",",S153)),""),SEARCH(",",SUBSTITUTE(S153,LEFT(S153,SEARCH(",",S153)),""))),""))),""),SEARCH(")",SUBSTITUTE(SUBSTITUTE(SUBSTITUTE(S153,LEFT(S153,SEARCH(",",S153)),""),LEFT(SUBSTITUTE(S153,LEFT(S153,SEARCH(",",S153)),""),SEARCH(",",SUBSTITUTE(S153,LEFT(S153,SEARCH(",",S153)),""))),""),LEFT(SUBSTITUTE(SUBSTITUTE(S153,LEFT(S153,SEARCH(",",S153)),""),LEFT(SUBSTITUTE(S153,LEFT(S153,SEARCH(",",S153)),""),SEARCH(",",SUBSTITUTE(S153,LEFT(S153,SEARCH(",",S153)),""))),""),SEARCH(",",SUBSTITUTE(SUBSTITUTE(S153,LEFT(S153,SEARCH(",",S153)),""),LEFT(SUBSTITUTE(S153,LEFT(S153,SEARCH(",",S153)),""),SEARCH(",",SUBSTITUTE(S153,LEFT(S153,SEARCH(",",S153)),""))),""))),""))),SEARCH("'",LEFT(SUBSTITUTE(SUBSTITUTE(SUBSTITUTE(S153,LEFT(S153,SEARCH(",",S153)),""),LEFT(SUBSTITUTE(S153,LEFT(S153,SEARCH(",",S153)),""),SEARCH(",",SUBSTITUTE(S153,LEFT(S153,SEARCH(",",S153)),""))),""),LEFT(SUBSTITUTE(SUBSTITUTE(S153,LEFT(S153,SEARCH(",",S153)),""),LEFT(SUBSTITUTE(S153,LEFT(S153,SEARCH(",",S153)),""),SEARCH(",",SUBSTITUTE(S153,LEFT(S153,SEARCH(",",S153)),""))),""),SEARCH(",",SUBSTITUTE(SUBSTITUTE(S153,LEFT(S153,SEARCH(",",S153)),""),LEFT(SUBSTITUTE(S153,LEFT(S153,SEARCH(",",S153)),""),SEARCH(",",SUBSTITUTE(S153,LEFT(S153,SEARCH(",",S153)),""))),""))),""),SEARCH(")",SUBSTITUTE(SUBSTITUTE(SUBSTITUTE(S153,LEFT(S153,SEARCH(",",S153)),""),LEFT(SUBSTITUTE(S153,LEFT(S153,SEARCH(",",S153)),""),SEARCH(",",SUBSTITUTE(S153,LEFT(S153,SEARCH(",",S153)),""))),""),LEFT(SUBSTITUTE(SUBSTITUTE(S153,LEFT(S153,SEARCH(",",S153)),""),LEFT(SUBSTITUTE(S153,LEFT(S153,SEARCH(",",S153)),""),SEARCH(",",SUBSTITUTE(S153,LEFT(S153,SEARCH(",",S153)),""))),""),SEARCH(",",SUBSTITUTE(SUBSTITUTE(S153,LEFT(S153,SEARCH(",",S153)),""),LEFT(SUBSTITUTE(S153,LEFT(S153,SEARCH(",",S153)),""),SEARCH(",",SUBSTITUTE(S153,LEFT(S153,SEARCH(",",S153)),""))),""))),""))))),""),")",""),VLOOKUP(M153,Breachs!B:D,3,FALSE)),"")</f>
        <v/>
      </c>
      <c r="T153" s="108" t="str">
        <f>IF(F153="","",IF(ISNUMBER(FIND("'",I153)),VLOOKUP(SUBSTITUTE(RIGHT(LEFT(I153,SEARCH("'",I153)),5)," '",""),Breachs!P:Q,2,FALSE),VLOOKUP(I153,Breachs!B:D,2,FALSE)))</f>
        <v/>
      </c>
      <c r="U153" s="108" t="str">
        <f>IF(G153&lt;2,"",IF(ISNUMBER(FIND("'",J153)),VLOOKUP(SUBSTITUTE(RIGHT(LEFT(J153,SEARCH("'",J153)),5)," '",""),Breachs!P:Q,2,FALSE),VLOOKUP(J153,Breachs!B:D,2,FALSE)))</f>
        <v/>
      </c>
      <c r="V153" s="107" t="str">
        <f>IF(G153&lt;3,"",IF(ISNUMBER(FIND("'",K153)),VLOOKUP(SUBSTITUTE(RIGHT(LEFT(K153,SEARCH("'",K153)),5)," '",""),Breachs!P:Q,2,FALSE),VLOOKUP(K153,Breachs!B:D,2,FALSE)))</f>
        <v/>
      </c>
      <c r="W153" s="107" t="str">
        <f>IF(G153&lt;4,"",IF(ISNUMBER(FIND("'",L153)),VLOOKUP(SUBSTITUTE(RIGHT(LEFT(L153,SEARCH("'",L153)),5)," '",""),Breachs!P:Q,2,FALSE),VLOOKUP(L153,Breachs!B:D,2,FALSE)))</f>
        <v/>
      </c>
      <c r="X153" s="107" t="str">
        <f>IF(G153&lt;5,"",IF(ISNUMBER(FIND("'",M153)),VLOOKUP(SUBSTITUTE(RIGHT(LEFT(M153,SEARCH("'",M153)),5)," '",""),Breachs!P:Q,2,FALSE),VLOOKUP(M153,Breachs!B:D,2,FALSE)))</f>
        <v/>
      </c>
      <c r="Y153" s="34" t="str">
        <f>IFERROR(VLOOKUP(B153,BGU!A:B,2),"")</f>
        <v/>
      </c>
      <c r="Z153" s="34" t="str">
        <f>TEXT(IFERROR(VLOOKUP(B153,BGU!A:C,3),""),"0000-000-000-0000")</f>
        <v/>
      </c>
      <c r="AA153" s="34" t="str">
        <f t="shared" si="41"/>
        <v/>
      </c>
      <c r="AB153" s="34" t="str">
        <f>IFERROR(VLOOKUP(B153,BGU!A:F,6),"")</f>
        <v/>
      </c>
      <c r="AC153" s="34" t="str">
        <f>IFERROR(VLOOKUP(B153,BGU!A:G,7),"")</f>
        <v/>
      </c>
      <c r="AD153" s="34" t="str">
        <f t="shared" si="46"/>
        <v/>
      </c>
    </row>
    <row r="154" spans="1:30" ht="15" customHeight="1" x14ac:dyDescent="0.25">
      <c r="B154" s="34"/>
      <c r="D154" s="34"/>
      <c r="E154" s="34"/>
      <c r="G154" s="31">
        <f t="shared" si="36"/>
        <v>1</v>
      </c>
      <c r="H154" s="31" t="str">
        <f t="shared" si="43"/>
        <v/>
      </c>
      <c r="I154" s="105" t="str">
        <f t="shared" si="44"/>
        <v/>
      </c>
      <c r="J154" s="105" t="str">
        <f t="shared" si="45"/>
        <v/>
      </c>
      <c r="K154" s="106" t="str">
        <f t="shared" si="37"/>
        <v/>
      </c>
      <c r="L154" s="106" t="str">
        <f t="shared" si="38"/>
        <v/>
      </c>
      <c r="M154" s="105" t="str">
        <f t="shared" si="39"/>
        <v/>
      </c>
      <c r="N154" s="107" t="str">
        <f>IF(F154="","",IF(ISNUMBER(FIND(")",I154)),"20"&amp;SUBSTITUTE(RIGHT(SUBSTITUTE(LEFT(F154,SEARCH(")",F154)),LEFT(LEFT(F154,SEARCH(")",F154)),SEARCH("(",LEFT(F154,SEARCH(")",F154)))),""),3),")",""),VLOOKUP(I154,Breachs!B:D,3,FALSE)))</f>
        <v/>
      </c>
      <c r="O154" s="108" t="str">
        <f>IF(G154&lt;2,"",IF(G154&gt;2,IF(ISNUMBER(FIND(")",J154)),"20"&amp;SUBSTITUTE(SUBSTITUTE(LEFT(LEFT(SUBSTITUTE(F154,LEFT(F154,SEARCH(",",F154)),""),SEARCH(",",SUBSTITUTE(F154,LEFT(F154,SEARCH(",",F154)),""))),SEARCH(")",LEFT(SUBSTITUTE(F154,LEFT(F154,SEARCH(",",F154)),""),SEARCH(",",SUBSTITUTE(F154,LEFT(F154,SEARCH(",",F154)),""))))),LEFT(LEFT(LEFT(SUBSTITUTE(F154,LEFT(F154,SEARCH(",",F154)),""),SEARCH(",",SUBSTITUTE(F154,LEFT(F154,SEARCH(",",F154)),""))),SEARCH(")",LEFT(SUBSTITUTE(F154,LEFT(F154,SEARCH(",",F154)),""),SEARCH(",",SUBSTITUTE(F154,LEFT(F154,SEARCH(",",F154)),""))))),SEARCH("'",LEFT(LEFT(SUBSTITUTE(F154,LEFT(F154,SEARCH(",",F154)),""),SEARCH(",",SUBSTITUTE(F154,LEFT(F154,SEARCH(",",F154)),""))),SEARCH(")",LEFT(SUBSTITUTE(F154,LEFT(F154,SEARCH(",",F154)),""),SEARCH(",",SUBSTITUTE(F154,LEFT(F154,SEARCH(",",F154)),""))))))),""),")",""),VLOOKUP(J154,Breachs!B:D,3,FALSE)),IF(ISNUMBER(FIND(")",J154)),"20"&amp;SUBSTITUTE(LEFT(SUBSTITUTE(SUBSTITUTE(F154,LEFT(F154,SEARCH(",",F154)),""),LEFT(SUBSTITUTE(F154,LEFT(F154,SEARCH(",",F154)),""),SEARCH("'",SUBSTITUTE(F154,LEFT(F154,SEARCH(",",F154)),""))),""),SEARCH(")",SUBSTITUTE(SUBSTITUTE(F154,LEFT(F154,SEARCH(",",F154)),""),LEFT(SUBSTITUTE(F154,LEFT(F154,SEARCH(",",F154)),""),SEARCH("'",SUBSTITUTE(F154,LEFT(F154,SEARCH(",",F154)),""))),""))),")",""),VLOOKUP(J154,Breachs!B:D,3,FALSE))))</f>
        <v/>
      </c>
      <c r="P154" s="108" t="str">
        <f>IF(G154&lt;3,"",IF(G154&gt;3,IF(ISNUMBER(FIND(")",K154)),"20"&amp;SUBSTITUTE(SUBSTITUTE(LEFT(LEFT(SUBSTITUTE(SUBSTITUTE(F154,LEFT(F154,SEARCH(",",F154)),""),LEFT(SUBSTITUTE(F154,LEFT(F154,SEARCH(",",F154)),""),SEARCH(",",SUBSTITUTE(F154,LEFT(F154,SEARCH(",",F154)),""))),""),SEARCH(",",SUBSTITUTE(SUBSTITUTE(F154,LEFT(F154,SEARCH(",",F154)),""),LEFT(SUBSTITUTE(F154,LEFT(F154,SEARCH(",",F154)),""),SEARCH(",",SUBSTITUTE(F154,LEFT(F154,SEARCH(",",F154)),""))),""))),SEARCH(")",LEFT(SUBSTITUTE(SUBSTITUTE(F154,LEFT(F154,SEARCH(",",F154)),""),LEFT(SUBSTITUTE(F154,LEFT(F154,SEARCH(",",F154)),""),SEARCH(",",SUBSTITUTE(F154,LEFT(F154,SEARCH(",",F154)),""))),""),SEARCH(",",SUBSTITUTE(SUBSTITUTE(F154,LEFT(F154,SEARCH(",",F154)),""),LEFT(SUBSTITUTE(F154,LEFT(F154,SEARCH(",",F154)),""),SEARCH(",",SUBSTITUTE(F154,LEFT(F154,SEARCH(",",F154)),""))),""))))),LEFT(LEFT(LEFT(SUBSTITUTE(SUBSTITUTE(F154,LEFT(F154,SEARCH(",",F154)),""),LEFT(SUBSTITUTE(F154,LEFT(F154,SEARCH(",",F154)),""),SEARCH(",",SUBSTITUTE(F154,LEFT(F154,SEARCH(",",F154)),""))),""),SEARCH(",",SUBSTITUTE(SUBSTITUTE(F154,LEFT(F154,SEARCH(",",F154)),""),LEFT(SUBSTITUTE(F154,LEFT(F154,SEARCH(",",F154)),""),SEARCH(",",SUBSTITUTE(F154,LEFT(F154,SEARCH(",",F154)),""))),""))),SEARCH(")",LEFT(SUBSTITUTE(SUBSTITUTE(F154,LEFT(F154,SEARCH(",",F154)),""),LEFT(SUBSTITUTE(F154,LEFT(F154,SEARCH(",",F154)),""),SEARCH(",",SUBSTITUTE(F154,LEFT(F154,SEARCH(",",F154)),""))),""),SEARCH(",",SUBSTITUTE(SUBSTITUTE(F154,LEFT(F154,SEARCH(",",F154)),""),LEFT(SUBSTITUTE(F154,LEFT(F154,SEARCH(",",F154)),""),SEARCH(",",SUBSTITUTE(F154,LEFT(F154,SEARCH(",",F154)),""))),""))))),SEARCH("'",LEFT(LEFT(SUBSTITUTE(SUBSTITUTE(F154,LEFT(F154,SEARCH(",",F154)),""),LEFT(SUBSTITUTE(F154,LEFT(F154,SEARCH(",",F154)),""),SEARCH(",",SUBSTITUTE(F154,LEFT(F154,SEARCH(",",F154)),""))),""),SEARCH(",",SUBSTITUTE(SUBSTITUTE(F154,LEFT(F154,SEARCH(",",F154)),""),LEFT(SUBSTITUTE(F154,LEFT(F154,SEARCH(",",F154)),""),SEARCH(",",SUBSTITUTE(F154,LEFT(F154,SEARCH(",",F154)),""))),""))),SEARCH(")",LEFT(SUBSTITUTE(SUBSTITUTE(F154,LEFT(F154,SEARCH(",",F154)),""),LEFT(SUBSTITUTE(F154,LEFT(F154,SEARCH(",",F154)),""),SEARCH(",",SUBSTITUTE(F154,LEFT(F154,SEARCH(",",F154)),""))),""),SEARCH(",",SUBSTITUTE(SUBSTITUTE(F154,LEFT(F154,SEARCH(",",F154)),""),LEFT(SUBSTITUTE(F154,LEFT(F154,SEARCH(",",F154)),""),SEARCH(",",SUBSTITUTE(F154,LEFT(F154,SEARCH(",",F154)),""))),""))))))),""),")",""),VLOOKUP(K154,Breachs!B:D,3,FALSE)),IF(ISNUMBER(FIND(")",K154)),"20"&amp;SUBSTITUTE(SUBSTITUTE(LEFT(SUBSTITUTE(SUBSTITUTE(F154,LEFT(F154,SEARCH(",",F154)),""),LEFT(SUBSTITUTE(F154,LEFT(F154,SEARCH(",",F154)),""),SEARCH(",",SUBSTITUTE(F154,LEFT(F154,SEARCH(",",F154)),""))),""),SEARCH(")",SUBSTITUTE(SUBSTITUTE(F154,LEFT(F154,SEARCH(",",F154)),""),LEFT(SUBSTITUTE(F154,LEFT(F154,SEARCH(",",F154)),""),SEARCH(",",SUBSTITUTE(F154,LEFT(F154,SEARCH(",",F154)),""))),""))),LEFT(LEFT(SUBSTITUTE(SUBSTITUTE(F154,LEFT(F154,SEARCH(",",F154)),""),LEFT(SUBSTITUTE(F154,LEFT(F154,SEARCH(",",F154)),""),SEARCH(",",SUBSTITUTE(F154,LEFT(F154,SEARCH(",",F154)),""))),""),SEARCH(")",SUBSTITUTE(SUBSTITUTE(F154,LEFT(F154,SEARCH(",",F154)),""),LEFT(SUBSTITUTE(F154,LEFT(F154,SEARCH(",",F154)),""),SEARCH(",",SUBSTITUTE(F154,LEFT(F154,SEARCH(",",F154)),""))),""))),SEARCH("'",LEFT(SUBSTITUTE(SUBSTITUTE(F154,LEFT(F154,SEARCH(",",F154)),""),LEFT(SUBSTITUTE(F154,LEFT(F154,SEARCH(",",F154)),""),SEARCH(",",SUBSTITUTE(F154,LEFT(F154,SEARCH(",",F154)),""))),""),SEARCH(")",SUBSTITUTE(SUBSTITUTE(F154,LEFT(F154,SEARCH(",",F154)),""),LEFT(SUBSTITUTE(F154,LEFT(F154,SEARCH(",",F154)),""),SEARCH(",",SUBSTITUTE(F154,LEFT(F154,SEARCH(",",F154)),""))),""))))),""),")",""),VLOOKUP(K154,Breachs!B:D,3,FALSE))))</f>
        <v/>
      </c>
      <c r="Q154" s="108" t="str">
        <f>IF(G154&lt;4,"",IF(G154&gt;4,IF(ISNUMBER(FIND(")",L154)),"20"&amp;SUBSTITUTE(SUBSTITUTE(LEFT(SUBSTITUTE(SUBSTITUTE(SUBSTITUTE(L154,LEFT(L154,SEARCH(",",L154)),""),LEFT(SUBSTITUTE(L154,LEFT(L154,SEARCH(",",L154)),""),SEARCH(",",SUBSTITUTE(L154,LEFT(L154,SEARCH(",",L154)),""))),""),LEFT(SUBSTITUTE(SUBSTITUTE(L154,LEFT(L154,SEARCH(",",L154)),""),LEFT(SUBSTITUTE(L154,LEFT(L154,SEARCH(",",L154)),""),SEARCH(",",SUBSTITUTE(L154,LEFT(L154,SEARCH(",",L154)),""))),""),SEARCH(",",SUBSTITUTE(SUBSTITUTE(L154,LEFT(L154,SEARCH(",",L154)),""),LEFT(SUBSTITUTE(L154,LEFT(L154,SEARCH(",",L154)),""),SEARCH(",",SUBSTITUTE(L154,LEFT(L154,SEARCH(",",L154)),""))),""))),""),SEARCH(")",SUBSTITUTE(SUBSTITUTE(SUBSTITUTE(L154,LEFT(L154,SEARCH(",",L154)),""),LEFT(SUBSTITUTE(L154,LEFT(L154,SEARCH(",",L154)),""),SEARCH(",",SUBSTITUTE(L154,LEFT(L154,SEARCH(",",L154)),""))),""),LEFT(SUBSTITUTE(SUBSTITUTE(L154,LEFT(L154,SEARCH(",",L154)),""),LEFT(SUBSTITUTE(L154,LEFT(L154,SEARCH(",",L154)),""),SEARCH(",",SUBSTITUTE(L154,LEFT(L154,SEARCH(",",L154)),""))),""),SEARCH(",",SUBSTITUTE(SUBSTITUTE(L154,LEFT(L154,SEARCH(",",L154)),""),LEFT(SUBSTITUTE(L154,LEFT(L154,SEARCH(",",L154)),""),SEARCH(",",SUBSTITUTE(L154,LEFT(L154,SEARCH(",",L154)),""))),""))),""))),LEFT(LEFT(SUBSTITUTE(SUBSTITUTE(SUBSTITUTE(L154,LEFT(L154,SEARCH(",",L154)),""),LEFT(SUBSTITUTE(L154,LEFT(L154,SEARCH(",",L154)),""),SEARCH(",",SUBSTITUTE(L154,LEFT(L154,SEARCH(",",L154)),""))),""),LEFT(SUBSTITUTE(SUBSTITUTE(L154,LEFT(L154,SEARCH(",",L154)),""),LEFT(SUBSTITUTE(L154,LEFT(L154,SEARCH(",",L154)),""),SEARCH(",",SUBSTITUTE(L154,LEFT(L154,SEARCH(",",L154)),""))),""),SEARCH(",",SUBSTITUTE(SUBSTITUTE(L154,LEFT(L154,SEARCH(",",L154)),""),LEFT(SUBSTITUTE(L154,LEFT(L154,SEARCH(",",L154)),""),SEARCH(",",SUBSTITUTE(L154,LEFT(L154,SEARCH(",",L154)),""))),""))),""),SEARCH(")",SUBSTITUTE(SUBSTITUTE(SUBSTITUTE(L154,LEFT(L154,SEARCH(",",L154)),""),LEFT(SUBSTITUTE(L154,LEFT(L154,SEARCH(",",L154)),""),SEARCH(",",SUBSTITUTE(L154,LEFT(L154,SEARCH(",",L154)),""))),""),LEFT(SUBSTITUTE(SUBSTITUTE(L154,LEFT(L154,SEARCH(",",L154)),""),LEFT(SUBSTITUTE(L154,LEFT(L154,SEARCH(",",L154)),""),SEARCH(",",SUBSTITUTE(L154,LEFT(L154,SEARCH(",",L154)),""))),""),SEARCH(",",SUBSTITUTE(SUBSTITUTE(L154,LEFT(L154,SEARCH(",",L154)),""),LEFT(SUBSTITUTE(L154,LEFT(L154,SEARCH(",",L154)),""),SEARCH(",",SUBSTITUTE(L154,LEFT(L154,SEARCH(",",L154)),""))),""))),""))),SEARCH("'",LEFT(SUBSTITUTE(SUBSTITUTE(SUBSTITUTE(L154,LEFT(L154,SEARCH(",",L154)),""),LEFT(SUBSTITUTE(L154,LEFT(L154,SEARCH(",",L154)),""),SEARCH(",",SUBSTITUTE(L154,LEFT(L154,SEARCH(",",L154)),""))),""),LEFT(SUBSTITUTE(SUBSTITUTE(L154,LEFT(L154,SEARCH(",",L154)),""),LEFT(SUBSTITUTE(L154,LEFT(L154,SEARCH(",",L154)),""),SEARCH(",",SUBSTITUTE(L154,LEFT(L154,SEARCH(",",L154)),""))),""),SEARCH(",",SUBSTITUTE(SUBSTITUTE(L154,LEFT(L154,SEARCH(",",L154)),""),LEFT(SUBSTITUTE(L154,LEFT(L154,SEARCH(",",L154)),""),SEARCH(",",SUBSTITUTE(L154,LEFT(L154,SEARCH(",",L154)),""))),""))),""),SEARCH(")",SUBSTITUTE(SUBSTITUTE(SUBSTITUTE(L154,LEFT(L154,SEARCH(",",L154)),""),LEFT(SUBSTITUTE(L154,LEFT(L154,SEARCH(",",L154)),""),SEARCH(",",SUBSTITUTE(L154,LEFT(L154,SEARCH(",",L154)),""))),""),LEFT(SUBSTITUTE(SUBSTITUTE(L154,LEFT(L154,SEARCH(",",L154)),""),LEFT(SUBSTITUTE(L154,LEFT(L154,SEARCH(",",L154)),""),SEARCH(",",SUBSTITUTE(L154,LEFT(L154,SEARCH(",",L154)),""))),""),SEARCH(",",SUBSTITUTE(SUBSTITUTE(L154,LEFT(L154,SEARCH(",",L154)),""),LEFT(SUBSTITUTE(L154,LEFT(L154,SEARCH(",",L154)),""),SEARCH(",",SUBSTITUTE(L154,LEFT(L154,SEARCH(",",L154)),""))),""))),""))))),""),")",""),VLOOKUP(L154,Breachs!B:D,3,FALSE)),IF(ISNUMBER(FIND(")",L154)),"20"&amp;SUBSTITUTE(SUBSTITUTE(LEFT(SUBSTITUTE(SUBSTITUTE(SUBSTITUTE(L154,LEFT(L154,SEARCH(",",L154)),""),LEFT(SUBSTITUTE(L154,LEFT(L154,SEARCH(",",L154)),""),SEARCH(",",SUBSTITUTE(L154,LEFT(L154,SEARCH(",",L154)),""))),""),LEFT(SUBSTITUTE(SUBSTITUTE(L154,LEFT(L154,SEARCH(",",L154)),""),LEFT(SUBSTITUTE(L154,LEFT(L154,SEARCH(",",L154)),""),SEARCH(",",SUBSTITUTE(L154,LEFT(L154,SEARCH(",",L154)),""))),""),SEARCH(",",SUBSTITUTE(SUBSTITUTE(L154,LEFT(L154,SEARCH(",",L154)),""),LEFT(SUBSTITUTE(L154,LEFT(L154,SEARCH(",",L154)),""),SEARCH(",",SUBSTITUTE(L154,LEFT(L154,SEARCH(",",L154)),""))),""))),""),SEARCH(")",SUBSTITUTE(SUBSTITUTE(SUBSTITUTE(L154,LEFT(L154,SEARCH(",",L154)),""),LEFT(SUBSTITUTE(L154,LEFT(L154,SEARCH(",",L154)),""),SEARCH(",",SUBSTITUTE(L154,LEFT(L154,SEARCH(",",L154)),""))),""),LEFT(SUBSTITUTE(SUBSTITUTE(L154,LEFT(L154,SEARCH(",",L154)),""),LEFT(SUBSTITUTE(L154,LEFT(L154,SEARCH(",",L154)),""),SEARCH(",",SUBSTITUTE(L154,LEFT(L154,SEARCH(",",L154)),""))),""),SEARCH(",",SUBSTITUTE(SUBSTITUTE(L154,LEFT(L154,SEARCH(",",L154)),""),LEFT(SUBSTITUTE(L154,LEFT(L154,SEARCH(",",L154)),""),SEARCH(",",SUBSTITUTE(L154,LEFT(L154,SEARCH(",",L154)),""))),""))),""))),LEFT(LEFT(SUBSTITUTE(SUBSTITUTE(SUBSTITUTE(L154,LEFT(L154,SEARCH(",",L154)),""),LEFT(SUBSTITUTE(L154,LEFT(L154,SEARCH(",",L154)),""),SEARCH(",",SUBSTITUTE(L154,LEFT(L154,SEARCH(",",L154)),""))),""),LEFT(SUBSTITUTE(SUBSTITUTE(L154,LEFT(L154,SEARCH(",",L154)),""),LEFT(SUBSTITUTE(L154,LEFT(L154,SEARCH(",",L154)),""),SEARCH(",",SUBSTITUTE(L154,LEFT(L154,SEARCH(",",L154)),""))),""),SEARCH(",",SUBSTITUTE(SUBSTITUTE(L154,LEFT(L154,SEARCH(",",L154)),""),LEFT(SUBSTITUTE(L154,LEFT(L154,SEARCH(",",L154)),""),SEARCH(",",SUBSTITUTE(L154,LEFT(L154,SEARCH(",",L154)),""))),""))),""),SEARCH(")",SUBSTITUTE(SUBSTITUTE(SUBSTITUTE(L154,LEFT(L154,SEARCH(",",L154)),""),LEFT(SUBSTITUTE(L154,LEFT(L154,SEARCH(",",L154)),""),SEARCH(",",SUBSTITUTE(L154,LEFT(L154,SEARCH(",",L154)),""))),""),LEFT(SUBSTITUTE(SUBSTITUTE(L154,LEFT(L154,SEARCH(",",L154)),""),LEFT(SUBSTITUTE(L154,LEFT(L154,SEARCH(",",L154)),""),SEARCH(",",SUBSTITUTE(L154,LEFT(L154,SEARCH(",",L154)),""))),""),SEARCH(",",SUBSTITUTE(SUBSTITUTE(L154,LEFT(L154,SEARCH(",",L154)),""),LEFT(SUBSTITUTE(L154,LEFT(L154,SEARCH(",",L154)),""),SEARCH(",",SUBSTITUTE(L154,LEFT(L154,SEARCH(",",L154)),""))),""))),""))),SEARCH("'",LEFT(SUBSTITUTE(SUBSTITUTE(SUBSTITUTE(L154,LEFT(L154,SEARCH(",",L154)),""),LEFT(SUBSTITUTE(L154,LEFT(L154,SEARCH(",",L154)),""),SEARCH(",",SUBSTITUTE(L154,LEFT(L154,SEARCH(",",L154)),""))),""),LEFT(SUBSTITUTE(SUBSTITUTE(L154,LEFT(L154,SEARCH(",",L154)),""),LEFT(SUBSTITUTE(L154,LEFT(L154,SEARCH(",",L154)),""),SEARCH(",",SUBSTITUTE(L154,LEFT(L154,SEARCH(",",L154)),""))),""),SEARCH(",",SUBSTITUTE(SUBSTITUTE(L154,LEFT(L154,SEARCH(",",L154)),""),LEFT(SUBSTITUTE(L154,LEFT(L154,SEARCH(",",L154)),""),SEARCH(",",SUBSTITUTE(L154,LEFT(L154,SEARCH(",",L154)),""))),""))),""),SEARCH(")",SUBSTITUTE(SUBSTITUTE(SUBSTITUTE(L154,LEFT(L154,SEARCH(",",L154)),""),LEFT(SUBSTITUTE(L154,LEFT(L154,SEARCH(",",L154)),""),SEARCH(",",SUBSTITUTE(L154,LEFT(L154,SEARCH(",",L154)),""))),""),LEFT(SUBSTITUTE(SUBSTITUTE(L154,LEFT(L154,SEARCH(",",L154)),""),LEFT(SUBSTITUTE(L154,LEFT(L154,SEARCH(",",L154)),""),SEARCH(",",SUBSTITUTE(L154,LEFT(L154,SEARCH(",",L154)),""))),""),SEARCH(",",SUBSTITUTE(SUBSTITUTE(L154,LEFT(L154,SEARCH(",",L154)),""),LEFT(SUBSTITUTE(L154,LEFT(L154,SEARCH(",",L154)),""),SEARCH(",",SUBSTITUTE(L154,LEFT(L154,SEARCH(",",L154)),""))),""))),""))))),""),")",""),VLOOKUP(L154,Breachs!B:D,3,FALSE))))</f>
        <v/>
      </c>
      <c r="R154" s="108" t="str">
        <f>IF(G154=5,IF(ISNUMBER(FIND(")",M154)),"20"&amp;SUBSTITUTE(SUBSTITUTE(LEFT(SUBSTITUTE(SUBSTITUTE(SUBSTITUTE(S154,LEFT(S154,SEARCH(",",S154)),""),LEFT(SUBSTITUTE(S154,LEFT(S154,SEARCH(",",S154)),""),SEARCH(",",SUBSTITUTE(S154,LEFT(S154,SEARCH(",",S154)),""))),""),LEFT(SUBSTITUTE(SUBSTITUTE(S154,LEFT(S154,SEARCH(",",S154)),""),LEFT(SUBSTITUTE(S154,LEFT(S154,SEARCH(",",S154)),""),SEARCH(",",SUBSTITUTE(S154,LEFT(S154,SEARCH(",",S154)),""))),""),SEARCH(",",SUBSTITUTE(SUBSTITUTE(S154,LEFT(S154,SEARCH(",",S154)),""),LEFT(SUBSTITUTE(S154,LEFT(S154,SEARCH(",",S154)),""),SEARCH(",",SUBSTITUTE(S154,LEFT(S154,SEARCH(",",S154)),""))),""))),""),SEARCH(")",SUBSTITUTE(SUBSTITUTE(SUBSTITUTE(S154,LEFT(S154,SEARCH(",",S154)),""),LEFT(SUBSTITUTE(S154,LEFT(S154,SEARCH(",",S154)),""),SEARCH(",",SUBSTITUTE(S154,LEFT(S154,SEARCH(",",S154)),""))),""),LEFT(SUBSTITUTE(SUBSTITUTE(S154,LEFT(S154,SEARCH(",",S154)),""),LEFT(SUBSTITUTE(S154,LEFT(S154,SEARCH(",",S154)),""),SEARCH(",",SUBSTITUTE(S154,LEFT(S154,SEARCH(",",S154)),""))),""),SEARCH(",",SUBSTITUTE(SUBSTITUTE(S154,LEFT(S154,SEARCH(",",S154)),""),LEFT(SUBSTITUTE(S154,LEFT(S154,SEARCH(",",S154)),""),SEARCH(",",SUBSTITUTE(S154,LEFT(S154,SEARCH(",",S154)),""))),""))),""))),LEFT(LEFT(SUBSTITUTE(SUBSTITUTE(SUBSTITUTE(S154,LEFT(S154,SEARCH(",",S154)),""),LEFT(SUBSTITUTE(S154,LEFT(S154,SEARCH(",",S154)),""),SEARCH(",",SUBSTITUTE(S154,LEFT(S154,SEARCH(",",S154)),""))),""),LEFT(SUBSTITUTE(SUBSTITUTE(S154,LEFT(S154,SEARCH(",",S154)),""),LEFT(SUBSTITUTE(S154,LEFT(S154,SEARCH(",",S154)),""),SEARCH(",",SUBSTITUTE(S154,LEFT(S154,SEARCH(",",S154)),""))),""),SEARCH(",",SUBSTITUTE(SUBSTITUTE(S154,LEFT(S154,SEARCH(",",S154)),""),LEFT(SUBSTITUTE(S154,LEFT(S154,SEARCH(",",S154)),""),SEARCH(",",SUBSTITUTE(S154,LEFT(S154,SEARCH(",",S154)),""))),""))),""),SEARCH(")",SUBSTITUTE(SUBSTITUTE(SUBSTITUTE(S154,LEFT(S154,SEARCH(",",S154)),""),LEFT(SUBSTITUTE(S154,LEFT(S154,SEARCH(",",S154)),""),SEARCH(",",SUBSTITUTE(S154,LEFT(S154,SEARCH(",",S154)),""))),""),LEFT(SUBSTITUTE(SUBSTITUTE(S154,LEFT(S154,SEARCH(",",S154)),""),LEFT(SUBSTITUTE(S154,LEFT(S154,SEARCH(",",S154)),""),SEARCH(",",SUBSTITUTE(S154,LEFT(S154,SEARCH(",",S154)),""))),""),SEARCH(",",SUBSTITUTE(SUBSTITUTE(S154,LEFT(S154,SEARCH(",",S154)),""),LEFT(SUBSTITUTE(S154,LEFT(S154,SEARCH(",",S154)),""),SEARCH(",",SUBSTITUTE(S154,LEFT(S154,SEARCH(",",S154)),""))),""))),""))),SEARCH("'",LEFT(SUBSTITUTE(SUBSTITUTE(SUBSTITUTE(S154,LEFT(S154,SEARCH(",",S154)),""),LEFT(SUBSTITUTE(S154,LEFT(S154,SEARCH(",",S154)),""),SEARCH(",",SUBSTITUTE(S154,LEFT(S154,SEARCH(",",S154)),""))),""),LEFT(SUBSTITUTE(SUBSTITUTE(S154,LEFT(S154,SEARCH(",",S154)),""),LEFT(SUBSTITUTE(S154,LEFT(S154,SEARCH(",",S154)),""),SEARCH(",",SUBSTITUTE(S154,LEFT(S154,SEARCH(",",S154)),""))),""),SEARCH(",",SUBSTITUTE(SUBSTITUTE(S154,LEFT(S154,SEARCH(",",S154)),""),LEFT(SUBSTITUTE(S154,LEFT(S154,SEARCH(",",S154)),""),SEARCH(",",SUBSTITUTE(S154,LEFT(S154,SEARCH(",",S154)),""))),""))),""),SEARCH(")",SUBSTITUTE(SUBSTITUTE(SUBSTITUTE(S154,LEFT(S154,SEARCH(",",S154)),""),LEFT(SUBSTITUTE(S154,LEFT(S154,SEARCH(",",S154)),""),SEARCH(",",SUBSTITUTE(S154,LEFT(S154,SEARCH(",",S154)),""))),""),LEFT(SUBSTITUTE(SUBSTITUTE(S154,LEFT(S154,SEARCH(",",S154)),""),LEFT(SUBSTITUTE(S154,LEFT(S154,SEARCH(",",S154)),""),SEARCH(",",SUBSTITUTE(S154,LEFT(S154,SEARCH(",",S154)),""))),""),SEARCH(",",SUBSTITUTE(SUBSTITUTE(S154,LEFT(S154,SEARCH(",",S154)),""),LEFT(SUBSTITUTE(S154,LEFT(S154,SEARCH(",",S154)),""),SEARCH(",",SUBSTITUTE(S154,LEFT(S154,SEARCH(",",S154)),""))),""))),""))))),""),")",""),VLOOKUP(M154,Breachs!B:D,3,FALSE)),"")</f>
        <v/>
      </c>
      <c r="T154" s="108" t="str">
        <f>IF(F154="","",IF(ISNUMBER(FIND("'",I154)),VLOOKUP(SUBSTITUTE(RIGHT(LEFT(I154,SEARCH("'",I154)),5)," '",""),Breachs!P:Q,2,FALSE),VLOOKUP(I154,Breachs!B:D,2,FALSE)))</f>
        <v/>
      </c>
      <c r="U154" s="108" t="str">
        <f>IF(G154&lt;2,"",IF(ISNUMBER(FIND("'",J154)),VLOOKUP(SUBSTITUTE(RIGHT(LEFT(J154,SEARCH("'",J154)),5)," '",""),Breachs!P:Q,2,FALSE),VLOOKUP(J154,Breachs!B:D,2,FALSE)))</f>
        <v/>
      </c>
      <c r="V154" s="107" t="str">
        <f>IF(G154&lt;3,"",IF(ISNUMBER(FIND("'",K154)),VLOOKUP(SUBSTITUTE(RIGHT(LEFT(K154,SEARCH("'",K154)),5)," '",""),Breachs!P:Q,2,FALSE),VLOOKUP(K154,Breachs!B:D,2,FALSE)))</f>
        <v/>
      </c>
      <c r="W154" s="107" t="str">
        <f>IF(G154&lt;4,"",IF(ISNUMBER(FIND("'",L154)),VLOOKUP(SUBSTITUTE(RIGHT(LEFT(L154,SEARCH("'",L154)),5)," '",""),Breachs!P:Q,2,FALSE),VLOOKUP(L154,Breachs!B:D,2,FALSE)))</f>
        <v/>
      </c>
      <c r="X154" s="107" t="str">
        <f>IF(G154&lt;5,"",IF(ISNUMBER(FIND("'",M154)),VLOOKUP(SUBSTITUTE(RIGHT(LEFT(M154,SEARCH("'",M154)),5)," '",""),Breachs!P:Q,2,FALSE),VLOOKUP(M154,Breachs!B:D,2,FALSE)))</f>
        <v/>
      </c>
      <c r="Y154" s="34" t="str">
        <f>IFERROR(VLOOKUP(B154,BGU!A:B,2),"")</f>
        <v/>
      </c>
      <c r="Z154" s="34" t="str">
        <f>TEXT(IFERROR(VLOOKUP(B154,BGU!A:C,3),""),"0000-000-000-0000")</f>
        <v/>
      </c>
      <c r="AA154" s="34" t="str">
        <f t="shared" si="41"/>
        <v/>
      </c>
      <c r="AB154" s="34" t="str">
        <f>IFERROR(VLOOKUP(B154,BGU!A:F,6),"")</f>
        <v/>
      </c>
      <c r="AC154" s="34" t="str">
        <f>IFERROR(VLOOKUP(B154,BGU!A:G,7),"")</f>
        <v/>
      </c>
      <c r="AD154" s="34" t="str">
        <f t="shared" si="46"/>
        <v/>
      </c>
    </row>
    <row r="155" spans="1:30" ht="15" customHeight="1" x14ac:dyDescent="0.25">
      <c r="G155" s="31">
        <f t="shared" si="36"/>
        <v>1</v>
      </c>
      <c r="H155" s="31" t="str">
        <f t="shared" si="43"/>
        <v/>
      </c>
      <c r="I155" s="105" t="str">
        <f t="shared" si="44"/>
        <v/>
      </c>
      <c r="J155" s="105" t="str">
        <f t="shared" si="45"/>
        <v/>
      </c>
      <c r="K155" s="106" t="str">
        <f t="shared" si="37"/>
        <v/>
      </c>
      <c r="L155" s="106" t="str">
        <f t="shared" si="38"/>
        <v/>
      </c>
      <c r="M155" s="105" t="str">
        <f t="shared" si="39"/>
        <v/>
      </c>
      <c r="N155" s="107" t="str">
        <f>IF(F155="","",IF(ISNUMBER(FIND(")",I155)),"20"&amp;SUBSTITUTE(RIGHT(SUBSTITUTE(LEFT(F155,SEARCH(")",F155)),LEFT(LEFT(F155,SEARCH(")",F155)),SEARCH("(",LEFT(F155,SEARCH(")",F155)))),""),3),")",""),VLOOKUP(I155,Breachs!B:D,3,FALSE)))</f>
        <v/>
      </c>
      <c r="O155" s="108" t="str">
        <f>IF(G155&lt;2,"",IF(G155&gt;2,IF(ISNUMBER(FIND(")",J155)),"20"&amp;SUBSTITUTE(SUBSTITUTE(LEFT(LEFT(SUBSTITUTE(F155,LEFT(F155,SEARCH(",",F155)),""),SEARCH(",",SUBSTITUTE(F155,LEFT(F155,SEARCH(",",F155)),""))),SEARCH(")",LEFT(SUBSTITUTE(F155,LEFT(F155,SEARCH(",",F155)),""),SEARCH(",",SUBSTITUTE(F155,LEFT(F155,SEARCH(",",F155)),""))))),LEFT(LEFT(LEFT(SUBSTITUTE(F155,LEFT(F155,SEARCH(",",F155)),""),SEARCH(",",SUBSTITUTE(F155,LEFT(F155,SEARCH(",",F155)),""))),SEARCH(")",LEFT(SUBSTITUTE(F155,LEFT(F155,SEARCH(",",F155)),""),SEARCH(",",SUBSTITUTE(F155,LEFT(F155,SEARCH(",",F155)),""))))),SEARCH("'",LEFT(LEFT(SUBSTITUTE(F155,LEFT(F155,SEARCH(",",F155)),""),SEARCH(",",SUBSTITUTE(F155,LEFT(F155,SEARCH(",",F155)),""))),SEARCH(")",LEFT(SUBSTITUTE(F155,LEFT(F155,SEARCH(",",F155)),""),SEARCH(",",SUBSTITUTE(F155,LEFT(F155,SEARCH(",",F155)),""))))))),""),")",""),VLOOKUP(J155,Breachs!B:D,3,FALSE)),IF(ISNUMBER(FIND(")",J155)),"20"&amp;SUBSTITUTE(LEFT(SUBSTITUTE(SUBSTITUTE(F155,LEFT(F155,SEARCH(",",F155)),""),LEFT(SUBSTITUTE(F155,LEFT(F155,SEARCH(",",F155)),""),SEARCH("'",SUBSTITUTE(F155,LEFT(F155,SEARCH(",",F155)),""))),""),SEARCH(")",SUBSTITUTE(SUBSTITUTE(F155,LEFT(F155,SEARCH(",",F155)),""),LEFT(SUBSTITUTE(F155,LEFT(F155,SEARCH(",",F155)),""),SEARCH("'",SUBSTITUTE(F155,LEFT(F155,SEARCH(",",F155)),""))),""))),")",""),VLOOKUP(J155,Breachs!B:D,3,FALSE))))</f>
        <v/>
      </c>
      <c r="P155" s="108" t="str">
        <f>IF(G155&lt;3,"",IF(G155&gt;3,IF(ISNUMBER(FIND(")",K155)),"20"&amp;SUBSTITUTE(SUBSTITUTE(LEFT(LEFT(SUBSTITUTE(SUBSTITUTE(F155,LEFT(F155,SEARCH(",",F155)),""),LEFT(SUBSTITUTE(F155,LEFT(F155,SEARCH(",",F155)),""),SEARCH(",",SUBSTITUTE(F155,LEFT(F155,SEARCH(",",F155)),""))),""),SEARCH(",",SUBSTITUTE(SUBSTITUTE(F155,LEFT(F155,SEARCH(",",F155)),""),LEFT(SUBSTITUTE(F155,LEFT(F155,SEARCH(",",F155)),""),SEARCH(",",SUBSTITUTE(F155,LEFT(F155,SEARCH(",",F155)),""))),""))),SEARCH(")",LEFT(SUBSTITUTE(SUBSTITUTE(F155,LEFT(F155,SEARCH(",",F155)),""),LEFT(SUBSTITUTE(F155,LEFT(F155,SEARCH(",",F155)),""),SEARCH(",",SUBSTITUTE(F155,LEFT(F155,SEARCH(",",F155)),""))),""),SEARCH(",",SUBSTITUTE(SUBSTITUTE(F155,LEFT(F155,SEARCH(",",F155)),""),LEFT(SUBSTITUTE(F155,LEFT(F155,SEARCH(",",F155)),""),SEARCH(",",SUBSTITUTE(F155,LEFT(F155,SEARCH(",",F155)),""))),""))))),LEFT(LEFT(LEFT(SUBSTITUTE(SUBSTITUTE(F155,LEFT(F155,SEARCH(",",F155)),""),LEFT(SUBSTITUTE(F155,LEFT(F155,SEARCH(",",F155)),""),SEARCH(",",SUBSTITUTE(F155,LEFT(F155,SEARCH(",",F155)),""))),""),SEARCH(",",SUBSTITUTE(SUBSTITUTE(F155,LEFT(F155,SEARCH(",",F155)),""),LEFT(SUBSTITUTE(F155,LEFT(F155,SEARCH(",",F155)),""),SEARCH(",",SUBSTITUTE(F155,LEFT(F155,SEARCH(",",F155)),""))),""))),SEARCH(")",LEFT(SUBSTITUTE(SUBSTITUTE(F155,LEFT(F155,SEARCH(",",F155)),""),LEFT(SUBSTITUTE(F155,LEFT(F155,SEARCH(",",F155)),""),SEARCH(",",SUBSTITUTE(F155,LEFT(F155,SEARCH(",",F155)),""))),""),SEARCH(",",SUBSTITUTE(SUBSTITUTE(F155,LEFT(F155,SEARCH(",",F155)),""),LEFT(SUBSTITUTE(F155,LEFT(F155,SEARCH(",",F155)),""),SEARCH(",",SUBSTITUTE(F155,LEFT(F155,SEARCH(",",F155)),""))),""))))),SEARCH("'",LEFT(LEFT(SUBSTITUTE(SUBSTITUTE(F155,LEFT(F155,SEARCH(",",F155)),""),LEFT(SUBSTITUTE(F155,LEFT(F155,SEARCH(",",F155)),""),SEARCH(",",SUBSTITUTE(F155,LEFT(F155,SEARCH(",",F155)),""))),""),SEARCH(",",SUBSTITUTE(SUBSTITUTE(F155,LEFT(F155,SEARCH(",",F155)),""),LEFT(SUBSTITUTE(F155,LEFT(F155,SEARCH(",",F155)),""),SEARCH(",",SUBSTITUTE(F155,LEFT(F155,SEARCH(",",F155)),""))),""))),SEARCH(")",LEFT(SUBSTITUTE(SUBSTITUTE(F155,LEFT(F155,SEARCH(",",F155)),""),LEFT(SUBSTITUTE(F155,LEFT(F155,SEARCH(",",F155)),""),SEARCH(",",SUBSTITUTE(F155,LEFT(F155,SEARCH(",",F155)),""))),""),SEARCH(",",SUBSTITUTE(SUBSTITUTE(F155,LEFT(F155,SEARCH(",",F155)),""),LEFT(SUBSTITUTE(F155,LEFT(F155,SEARCH(",",F155)),""),SEARCH(",",SUBSTITUTE(F155,LEFT(F155,SEARCH(",",F155)),""))),""))))))),""),")",""),VLOOKUP(K155,Breachs!B:D,3,FALSE)),IF(ISNUMBER(FIND(")",K155)),"20"&amp;SUBSTITUTE(SUBSTITUTE(LEFT(SUBSTITUTE(SUBSTITUTE(F155,LEFT(F155,SEARCH(",",F155)),""),LEFT(SUBSTITUTE(F155,LEFT(F155,SEARCH(",",F155)),""),SEARCH(",",SUBSTITUTE(F155,LEFT(F155,SEARCH(",",F155)),""))),""),SEARCH(")",SUBSTITUTE(SUBSTITUTE(F155,LEFT(F155,SEARCH(",",F155)),""),LEFT(SUBSTITUTE(F155,LEFT(F155,SEARCH(",",F155)),""),SEARCH(",",SUBSTITUTE(F155,LEFT(F155,SEARCH(",",F155)),""))),""))),LEFT(LEFT(SUBSTITUTE(SUBSTITUTE(F155,LEFT(F155,SEARCH(",",F155)),""),LEFT(SUBSTITUTE(F155,LEFT(F155,SEARCH(",",F155)),""),SEARCH(",",SUBSTITUTE(F155,LEFT(F155,SEARCH(",",F155)),""))),""),SEARCH(")",SUBSTITUTE(SUBSTITUTE(F155,LEFT(F155,SEARCH(",",F155)),""),LEFT(SUBSTITUTE(F155,LEFT(F155,SEARCH(",",F155)),""),SEARCH(",",SUBSTITUTE(F155,LEFT(F155,SEARCH(",",F155)),""))),""))),SEARCH("'",LEFT(SUBSTITUTE(SUBSTITUTE(F155,LEFT(F155,SEARCH(",",F155)),""),LEFT(SUBSTITUTE(F155,LEFT(F155,SEARCH(",",F155)),""),SEARCH(",",SUBSTITUTE(F155,LEFT(F155,SEARCH(",",F155)),""))),""),SEARCH(")",SUBSTITUTE(SUBSTITUTE(F155,LEFT(F155,SEARCH(",",F155)),""),LEFT(SUBSTITUTE(F155,LEFT(F155,SEARCH(",",F155)),""),SEARCH(",",SUBSTITUTE(F155,LEFT(F155,SEARCH(",",F155)),""))),""))))),""),")",""),VLOOKUP(K155,Breachs!B:D,3,FALSE))))</f>
        <v/>
      </c>
      <c r="Q155" s="108" t="str">
        <f>IF(G155&lt;4,"",IF(G155&gt;4,IF(ISNUMBER(FIND(")",L155)),"20"&amp;SUBSTITUTE(SUBSTITUTE(LEFT(SUBSTITUTE(SUBSTITUTE(SUBSTITUTE(L155,LEFT(L155,SEARCH(",",L155)),""),LEFT(SUBSTITUTE(L155,LEFT(L155,SEARCH(",",L155)),""),SEARCH(",",SUBSTITUTE(L155,LEFT(L155,SEARCH(",",L155)),""))),""),LEFT(SUBSTITUTE(SUBSTITUTE(L155,LEFT(L155,SEARCH(",",L155)),""),LEFT(SUBSTITUTE(L155,LEFT(L155,SEARCH(",",L155)),""),SEARCH(",",SUBSTITUTE(L155,LEFT(L155,SEARCH(",",L155)),""))),""),SEARCH(",",SUBSTITUTE(SUBSTITUTE(L155,LEFT(L155,SEARCH(",",L155)),""),LEFT(SUBSTITUTE(L155,LEFT(L155,SEARCH(",",L155)),""),SEARCH(",",SUBSTITUTE(L155,LEFT(L155,SEARCH(",",L155)),""))),""))),""),SEARCH(")",SUBSTITUTE(SUBSTITUTE(SUBSTITUTE(L155,LEFT(L155,SEARCH(",",L155)),""),LEFT(SUBSTITUTE(L155,LEFT(L155,SEARCH(",",L155)),""),SEARCH(",",SUBSTITUTE(L155,LEFT(L155,SEARCH(",",L155)),""))),""),LEFT(SUBSTITUTE(SUBSTITUTE(L155,LEFT(L155,SEARCH(",",L155)),""),LEFT(SUBSTITUTE(L155,LEFT(L155,SEARCH(",",L155)),""),SEARCH(",",SUBSTITUTE(L155,LEFT(L155,SEARCH(",",L155)),""))),""),SEARCH(",",SUBSTITUTE(SUBSTITUTE(L155,LEFT(L155,SEARCH(",",L155)),""),LEFT(SUBSTITUTE(L155,LEFT(L155,SEARCH(",",L155)),""),SEARCH(",",SUBSTITUTE(L155,LEFT(L155,SEARCH(",",L155)),""))),""))),""))),LEFT(LEFT(SUBSTITUTE(SUBSTITUTE(SUBSTITUTE(L155,LEFT(L155,SEARCH(",",L155)),""),LEFT(SUBSTITUTE(L155,LEFT(L155,SEARCH(",",L155)),""),SEARCH(",",SUBSTITUTE(L155,LEFT(L155,SEARCH(",",L155)),""))),""),LEFT(SUBSTITUTE(SUBSTITUTE(L155,LEFT(L155,SEARCH(",",L155)),""),LEFT(SUBSTITUTE(L155,LEFT(L155,SEARCH(",",L155)),""),SEARCH(",",SUBSTITUTE(L155,LEFT(L155,SEARCH(",",L155)),""))),""),SEARCH(",",SUBSTITUTE(SUBSTITUTE(L155,LEFT(L155,SEARCH(",",L155)),""),LEFT(SUBSTITUTE(L155,LEFT(L155,SEARCH(",",L155)),""),SEARCH(",",SUBSTITUTE(L155,LEFT(L155,SEARCH(",",L155)),""))),""))),""),SEARCH(")",SUBSTITUTE(SUBSTITUTE(SUBSTITUTE(L155,LEFT(L155,SEARCH(",",L155)),""),LEFT(SUBSTITUTE(L155,LEFT(L155,SEARCH(",",L155)),""),SEARCH(",",SUBSTITUTE(L155,LEFT(L155,SEARCH(",",L155)),""))),""),LEFT(SUBSTITUTE(SUBSTITUTE(L155,LEFT(L155,SEARCH(",",L155)),""),LEFT(SUBSTITUTE(L155,LEFT(L155,SEARCH(",",L155)),""),SEARCH(",",SUBSTITUTE(L155,LEFT(L155,SEARCH(",",L155)),""))),""),SEARCH(",",SUBSTITUTE(SUBSTITUTE(L155,LEFT(L155,SEARCH(",",L155)),""),LEFT(SUBSTITUTE(L155,LEFT(L155,SEARCH(",",L155)),""),SEARCH(",",SUBSTITUTE(L155,LEFT(L155,SEARCH(",",L155)),""))),""))),""))),SEARCH("'",LEFT(SUBSTITUTE(SUBSTITUTE(SUBSTITUTE(L155,LEFT(L155,SEARCH(",",L155)),""),LEFT(SUBSTITUTE(L155,LEFT(L155,SEARCH(",",L155)),""),SEARCH(",",SUBSTITUTE(L155,LEFT(L155,SEARCH(",",L155)),""))),""),LEFT(SUBSTITUTE(SUBSTITUTE(L155,LEFT(L155,SEARCH(",",L155)),""),LEFT(SUBSTITUTE(L155,LEFT(L155,SEARCH(",",L155)),""),SEARCH(",",SUBSTITUTE(L155,LEFT(L155,SEARCH(",",L155)),""))),""),SEARCH(",",SUBSTITUTE(SUBSTITUTE(L155,LEFT(L155,SEARCH(",",L155)),""),LEFT(SUBSTITUTE(L155,LEFT(L155,SEARCH(",",L155)),""),SEARCH(",",SUBSTITUTE(L155,LEFT(L155,SEARCH(",",L155)),""))),""))),""),SEARCH(")",SUBSTITUTE(SUBSTITUTE(SUBSTITUTE(L155,LEFT(L155,SEARCH(",",L155)),""),LEFT(SUBSTITUTE(L155,LEFT(L155,SEARCH(",",L155)),""),SEARCH(",",SUBSTITUTE(L155,LEFT(L155,SEARCH(",",L155)),""))),""),LEFT(SUBSTITUTE(SUBSTITUTE(L155,LEFT(L155,SEARCH(",",L155)),""),LEFT(SUBSTITUTE(L155,LEFT(L155,SEARCH(",",L155)),""),SEARCH(",",SUBSTITUTE(L155,LEFT(L155,SEARCH(",",L155)),""))),""),SEARCH(",",SUBSTITUTE(SUBSTITUTE(L155,LEFT(L155,SEARCH(",",L155)),""),LEFT(SUBSTITUTE(L155,LEFT(L155,SEARCH(",",L155)),""),SEARCH(",",SUBSTITUTE(L155,LEFT(L155,SEARCH(",",L155)),""))),""))),""))))),""),")",""),VLOOKUP(L155,Breachs!B:D,3,FALSE)),IF(ISNUMBER(FIND(")",L155)),"20"&amp;SUBSTITUTE(SUBSTITUTE(LEFT(SUBSTITUTE(SUBSTITUTE(SUBSTITUTE(L155,LEFT(L155,SEARCH(",",L155)),""),LEFT(SUBSTITUTE(L155,LEFT(L155,SEARCH(",",L155)),""),SEARCH(",",SUBSTITUTE(L155,LEFT(L155,SEARCH(",",L155)),""))),""),LEFT(SUBSTITUTE(SUBSTITUTE(L155,LEFT(L155,SEARCH(",",L155)),""),LEFT(SUBSTITUTE(L155,LEFT(L155,SEARCH(",",L155)),""),SEARCH(",",SUBSTITUTE(L155,LEFT(L155,SEARCH(",",L155)),""))),""),SEARCH(",",SUBSTITUTE(SUBSTITUTE(L155,LEFT(L155,SEARCH(",",L155)),""),LEFT(SUBSTITUTE(L155,LEFT(L155,SEARCH(",",L155)),""),SEARCH(",",SUBSTITUTE(L155,LEFT(L155,SEARCH(",",L155)),""))),""))),""),SEARCH(")",SUBSTITUTE(SUBSTITUTE(SUBSTITUTE(L155,LEFT(L155,SEARCH(",",L155)),""),LEFT(SUBSTITUTE(L155,LEFT(L155,SEARCH(",",L155)),""),SEARCH(",",SUBSTITUTE(L155,LEFT(L155,SEARCH(",",L155)),""))),""),LEFT(SUBSTITUTE(SUBSTITUTE(L155,LEFT(L155,SEARCH(",",L155)),""),LEFT(SUBSTITUTE(L155,LEFT(L155,SEARCH(",",L155)),""),SEARCH(",",SUBSTITUTE(L155,LEFT(L155,SEARCH(",",L155)),""))),""),SEARCH(",",SUBSTITUTE(SUBSTITUTE(L155,LEFT(L155,SEARCH(",",L155)),""),LEFT(SUBSTITUTE(L155,LEFT(L155,SEARCH(",",L155)),""),SEARCH(",",SUBSTITUTE(L155,LEFT(L155,SEARCH(",",L155)),""))),""))),""))),LEFT(LEFT(SUBSTITUTE(SUBSTITUTE(SUBSTITUTE(L155,LEFT(L155,SEARCH(",",L155)),""),LEFT(SUBSTITUTE(L155,LEFT(L155,SEARCH(",",L155)),""),SEARCH(",",SUBSTITUTE(L155,LEFT(L155,SEARCH(",",L155)),""))),""),LEFT(SUBSTITUTE(SUBSTITUTE(L155,LEFT(L155,SEARCH(",",L155)),""),LEFT(SUBSTITUTE(L155,LEFT(L155,SEARCH(",",L155)),""),SEARCH(",",SUBSTITUTE(L155,LEFT(L155,SEARCH(",",L155)),""))),""),SEARCH(",",SUBSTITUTE(SUBSTITUTE(L155,LEFT(L155,SEARCH(",",L155)),""),LEFT(SUBSTITUTE(L155,LEFT(L155,SEARCH(",",L155)),""),SEARCH(",",SUBSTITUTE(L155,LEFT(L155,SEARCH(",",L155)),""))),""))),""),SEARCH(")",SUBSTITUTE(SUBSTITUTE(SUBSTITUTE(L155,LEFT(L155,SEARCH(",",L155)),""),LEFT(SUBSTITUTE(L155,LEFT(L155,SEARCH(",",L155)),""),SEARCH(",",SUBSTITUTE(L155,LEFT(L155,SEARCH(",",L155)),""))),""),LEFT(SUBSTITUTE(SUBSTITUTE(L155,LEFT(L155,SEARCH(",",L155)),""),LEFT(SUBSTITUTE(L155,LEFT(L155,SEARCH(",",L155)),""),SEARCH(",",SUBSTITUTE(L155,LEFT(L155,SEARCH(",",L155)),""))),""),SEARCH(",",SUBSTITUTE(SUBSTITUTE(L155,LEFT(L155,SEARCH(",",L155)),""),LEFT(SUBSTITUTE(L155,LEFT(L155,SEARCH(",",L155)),""),SEARCH(",",SUBSTITUTE(L155,LEFT(L155,SEARCH(",",L155)),""))),""))),""))),SEARCH("'",LEFT(SUBSTITUTE(SUBSTITUTE(SUBSTITUTE(L155,LEFT(L155,SEARCH(",",L155)),""),LEFT(SUBSTITUTE(L155,LEFT(L155,SEARCH(",",L155)),""),SEARCH(",",SUBSTITUTE(L155,LEFT(L155,SEARCH(",",L155)),""))),""),LEFT(SUBSTITUTE(SUBSTITUTE(L155,LEFT(L155,SEARCH(",",L155)),""),LEFT(SUBSTITUTE(L155,LEFT(L155,SEARCH(",",L155)),""),SEARCH(",",SUBSTITUTE(L155,LEFT(L155,SEARCH(",",L155)),""))),""),SEARCH(",",SUBSTITUTE(SUBSTITUTE(L155,LEFT(L155,SEARCH(",",L155)),""),LEFT(SUBSTITUTE(L155,LEFT(L155,SEARCH(",",L155)),""),SEARCH(",",SUBSTITUTE(L155,LEFT(L155,SEARCH(",",L155)),""))),""))),""),SEARCH(")",SUBSTITUTE(SUBSTITUTE(SUBSTITUTE(L155,LEFT(L155,SEARCH(",",L155)),""),LEFT(SUBSTITUTE(L155,LEFT(L155,SEARCH(",",L155)),""),SEARCH(",",SUBSTITUTE(L155,LEFT(L155,SEARCH(",",L155)),""))),""),LEFT(SUBSTITUTE(SUBSTITUTE(L155,LEFT(L155,SEARCH(",",L155)),""),LEFT(SUBSTITUTE(L155,LEFT(L155,SEARCH(",",L155)),""),SEARCH(",",SUBSTITUTE(L155,LEFT(L155,SEARCH(",",L155)),""))),""),SEARCH(",",SUBSTITUTE(SUBSTITUTE(L155,LEFT(L155,SEARCH(",",L155)),""),LEFT(SUBSTITUTE(L155,LEFT(L155,SEARCH(",",L155)),""),SEARCH(",",SUBSTITUTE(L155,LEFT(L155,SEARCH(",",L155)),""))),""))),""))))),""),")",""),VLOOKUP(L155,Breachs!B:D,3,FALSE))))</f>
        <v/>
      </c>
      <c r="R155" s="108" t="str">
        <f>IF(G155=5,IF(ISNUMBER(FIND(")",M155)),"20"&amp;SUBSTITUTE(SUBSTITUTE(LEFT(SUBSTITUTE(SUBSTITUTE(SUBSTITUTE(S155,LEFT(S155,SEARCH(",",S155)),""),LEFT(SUBSTITUTE(S155,LEFT(S155,SEARCH(",",S155)),""),SEARCH(",",SUBSTITUTE(S155,LEFT(S155,SEARCH(",",S155)),""))),""),LEFT(SUBSTITUTE(SUBSTITUTE(S155,LEFT(S155,SEARCH(",",S155)),""),LEFT(SUBSTITUTE(S155,LEFT(S155,SEARCH(",",S155)),""),SEARCH(",",SUBSTITUTE(S155,LEFT(S155,SEARCH(",",S155)),""))),""),SEARCH(",",SUBSTITUTE(SUBSTITUTE(S155,LEFT(S155,SEARCH(",",S155)),""),LEFT(SUBSTITUTE(S155,LEFT(S155,SEARCH(",",S155)),""),SEARCH(",",SUBSTITUTE(S155,LEFT(S155,SEARCH(",",S155)),""))),""))),""),SEARCH(")",SUBSTITUTE(SUBSTITUTE(SUBSTITUTE(S155,LEFT(S155,SEARCH(",",S155)),""),LEFT(SUBSTITUTE(S155,LEFT(S155,SEARCH(",",S155)),""),SEARCH(",",SUBSTITUTE(S155,LEFT(S155,SEARCH(",",S155)),""))),""),LEFT(SUBSTITUTE(SUBSTITUTE(S155,LEFT(S155,SEARCH(",",S155)),""),LEFT(SUBSTITUTE(S155,LEFT(S155,SEARCH(",",S155)),""),SEARCH(",",SUBSTITUTE(S155,LEFT(S155,SEARCH(",",S155)),""))),""),SEARCH(",",SUBSTITUTE(SUBSTITUTE(S155,LEFT(S155,SEARCH(",",S155)),""),LEFT(SUBSTITUTE(S155,LEFT(S155,SEARCH(",",S155)),""),SEARCH(",",SUBSTITUTE(S155,LEFT(S155,SEARCH(",",S155)),""))),""))),""))),LEFT(LEFT(SUBSTITUTE(SUBSTITUTE(SUBSTITUTE(S155,LEFT(S155,SEARCH(",",S155)),""),LEFT(SUBSTITUTE(S155,LEFT(S155,SEARCH(",",S155)),""),SEARCH(",",SUBSTITUTE(S155,LEFT(S155,SEARCH(",",S155)),""))),""),LEFT(SUBSTITUTE(SUBSTITUTE(S155,LEFT(S155,SEARCH(",",S155)),""),LEFT(SUBSTITUTE(S155,LEFT(S155,SEARCH(",",S155)),""),SEARCH(",",SUBSTITUTE(S155,LEFT(S155,SEARCH(",",S155)),""))),""),SEARCH(",",SUBSTITUTE(SUBSTITUTE(S155,LEFT(S155,SEARCH(",",S155)),""),LEFT(SUBSTITUTE(S155,LEFT(S155,SEARCH(",",S155)),""),SEARCH(",",SUBSTITUTE(S155,LEFT(S155,SEARCH(",",S155)),""))),""))),""),SEARCH(")",SUBSTITUTE(SUBSTITUTE(SUBSTITUTE(S155,LEFT(S155,SEARCH(",",S155)),""),LEFT(SUBSTITUTE(S155,LEFT(S155,SEARCH(",",S155)),""),SEARCH(",",SUBSTITUTE(S155,LEFT(S155,SEARCH(",",S155)),""))),""),LEFT(SUBSTITUTE(SUBSTITUTE(S155,LEFT(S155,SEARCH(",",S155)),""),LEFT(SUBSTITUTE(S155,LEFT(S155,SEARCH(",",S155)),""),SEARCH(",",SUBSTITUTE(S155,LEFT(S155,SEARCH(",",S155)),""))),""),SEARCH(",",SUBSTITUTE(SUBSTITUTE(S155,LEFT(S155,SEARCH(",",S155)),""),LEFT(SUBSTITUTE(S155,LEFT(S155,SEARCH(",",S155)),""),SEARCH(",",SUBSTITUTE(S155,LEFT(S155,SEARCH(",",S155)),""))),""))),""))),SEARCH("'",LEFT(SUBSTITUTE(SUBSTITUTE(SUBSTITUTE(S155,LEFT(S155,SEARCH(",",S155)),""),LEFT(SUBSTITUTE(S155,LEFT(S155,SEARCH(",",S155)),""),SEARCH(",",SUBSTITUTE(S155,LEFT(S155,SEARCH(",",S155)),""))),""),LEFT(SUBSTITUTE(SUBSTITUTE(S155,LEFT(S155,SEARCH(",",S155)),""),LEFT(SUBSTITUTE(S155,LEFT(S155,SEARCH(",",S155)),""),SEARCH(",",SUBSTITUTE(S155,LEFT(S155,SEARCH(",",S155)),""))),""),SEARCH(",",SUBSTITUTE(SUBSTITUTE(S155,LEFT(S155,SEARCH(",",S155)),""),LEFT(SUBSTITUTE(S155,LEFT(S155,SEARCH(",",S155)),""),SEARCH(",",SUBSTITUTE(S155,LEFT(S155,SEARCH(",",S155)),""))),""))),""),SEARCH(")",SUBSTITUTE(SUBSTITUTE(SUBSTITUTE(S155,LEFT(S155,SEARCH(",",S155)),""),LEFT(SUBSTITUTE(S155,LEFT(S155,SEARCH(",",S155)),""),SEARCH(",",SUBSTITUTE(S155,LEFT(S155,SEARCH(",",S155)),""))),""),LEFT(SUBSTITUTE(SUBSTITUTE(S155,LEFT(S155,SEARCH(",",S155)),""),LEFT(SUBSTITUTE(S155,LEFT(S155,SEARCH(",",S155)),""),SEARCH(",",SUBSTITUTE(S155,LEFT(S155,SEARCH(",",S155)),""))),""),SEARCH(",",SUBSTITUTE(SUBSTITUTE(S155,LEFT(S155,SEARCH(",",S155)),""),LEFT(SUBSTITUTE(S155,LEFT(S155,SEARCH(",",S155)),""),SEARCH(",",SUBSTITUTE(S155,LEFT(S155,SEARCH(",",S155)),""))),""))),""))))),""),")",""),VLOOKUP(M155,Breachs!B:D,3,FALSE)),"")</f>
        <v/>
      </c>
      <c r="T155" s="108" t="str">
        <f>IF(F155="","",IF(ISNUMBER(FIND("'",I155)),VLOOKUP(SUBSTITUTE(RIGHT(LEFT(I155,SEARCH("'",I155)),5)," '",""),Breachs!P:Q,2,FALSE),VLOOKUP(I155,Breachs!B:D,2,FALSE)))</f>
        <v/>
      </c>
      <c r="U155" s="108" t="str">
        <f>IF(G155&lt;2,"",IF(ISNUMBER(FIND("'",J155)),VLOOKUP(SUBSTITUTE(RIGHT(LEFT(J155,SEARCH("'",J155)),5)," '",""),Breachs!P:Q,2,FALSE),VLOOKUP(J155,Breachs!B:D,2,FALSE)))</f>
        <v/>
      </c>
      <c r="V155" s="107" t="str">
        <f>IF(G155&lt;3,"",IF(ISNUMBER(FIND("'",K155)),VLOOKUP(SUBSTITUTE(RIGHT(LEFT(K155,SEARCH("'",K155)),5)," '",""),Breachs!P:Q,2,FALSE),VLOOKUP(K155,Breachs!B:D,2,FALSE)))</f>
        <v/>
      </c>
      <c r="W155" s="107" t="str">
        <f>IF(G155&lt;4,"",IF(ISNUMBER(FIND("'",L155)),VLOOKUP(SUBSTITUTE(RIGHT(LEFT(L155,SEARCH("'",L155)),5)," '",""),Breachs!P:Q,2,FALSE),VLOOKUP(L155,Breachs!B:D,2,FALSE)))</f>
        <v/>
      </c>
      <c r="X155" s="107" t="str">
        <f>IF(G155&lt;5,"",IF(ISNUMBER(FIND("'",M155)),VLOOKUP(SUBSTITUTE(RIGHT(LEFT(M155,SEARCH("'",M155)),5)," '",""),Breachs!P:Q,2,FALSE),VLOOKUP(M155,Breachs!B:D,2,FALSE)))</f>
        <v/>
      </c>
      <c r="Y155" s="34" t="str">
        <f>IFERROR(VLOOKUP(B155,BGU!A:B,2),"")</f>
        <v/>
      </c>
      <c r="Z155" s="34" t="str">
        <f>TEXT(IFERROR(VLOOKUP(B155,BGU!A:C,3),""),"0000-000-000-0000")</f>
        <v/>
      </c>
      <c r="AA155" s="34" t="str">
        <f t="shared" si="41"/>
        <v/>
      </c>
      <c r="AB155" s="34" t="str">
        <f>IFERROR(VLOOKUP(B155,BGU!A:F,6),"")</f>
        <v/>
      </c>
      <c r="AC155" s="34" t="str">
        <f>IFERROR(VLOOKUP(B155,BGU!A:G,7),"")</f>
        <v/>
      </c>
      <c r="AD155" s="34" t="str">
        <f t="shared" si="46"/>
        <v/>
      </c>
    </row>
    <row r="156" spans="1:30" ht="15" customHeight="1" x14ac:dyDescent="0.25">
      <c r="G156" s="31">
        <f t="shared" si="36"/>
        <v>1</v>
      </c>
      <c r="H156" s="31" t="str">
        <f t="shared" si="43"/>
        <v/>
      </c>
      <c r="I156" s="105" t="str">
        <f t="shared" si="44"/>
        <v/>
      </c>
      <c r="J156" s="105" t="str">
        <f t="shared" si="45"/>
        <v/>
      </c>
      <c r="K156" s="106" t="str">
        <f t="shared" si="37"/>
        <v/>
      </c>
      <c r="L156" s="106" t="str">
        <f t="shared" si="38"/>
        <v/>
      </c>
      <c r="M156" s="105" t="str">
        <f t="shared" si="39"/>
        <v/>
      </c>
      <c r="N156" s="107" t="str">
        <f>IF(F156="","",IF(ISNUMBER(FIND(")",I156)),"20"&amp;SUBSTITUTE(RIGHT(SUBSTITUTE(LEFT(F156,SEARCH(")",F156)),LEFT(LEFT(F156,SEARCH(")",F156)),SEARCH("(",LEFT(F156,SEARCH(")",F156)))),""),3),")",""),VLOOKUP(I156,Breachs!B:D,3,FALSE)))</f>
        <v/>
      </c>
      <c r="O156" s="108" t="str">
        <f>IF(G156&lt;2,"",IF(G156&gt;2,IF(ISNUMBER(FIND(")",J156)),"20"&amp;SUBSTITUTE(SUBSTITUTE(LEFT(LEFT(SUBSTITUTE(F156,LEFT(F156,SEARCH(",",F156)),""),SEARCH(",",SUBSTITUTE(F156,LEFT(F156,SEARCH(",",F156)),""))),SEARCH(")",LEFT(SUBSTITUTE(F156,LEFT(F156,SEARCH(",",F156)),""),SEARCH(",",SUBSTITUTE(F156,LEFT(F156,SEARCH(",",F156)),""))))),LEFT(LEFT(LEFT(SUBSTITUTE(F156,LEFT(F156,SEARCH(",",F156)),""),SEARCH(",",SUBSTITUTE(F156,LEFT(F156,SEARCH(",",F156)),""))),SEARCH(")",LEFT(SUBSTITUTE(F156,LEFT(F156,SEARCH(",",F156)),""),SEARCH(",",SUBSTITUTE(F156,LEFT(F156,SEARCH(",",F156)),""))))),SEARCH("'",LEFT(LEFT(SUBSTITUTE(F156,LEFT(F156,SEARCH(",",F156)),""),SEARCH(",",SUBSTITUTE(F156,LEFT(F156,SEARCH(",",F156)),""))),SEARCH(")",LEFT(SUBSTITUTE(F156,LEFT(F156,SEARCH(",",F156)),""),SEARCH(",",SUBSTITUTE(F156,LEFT(F156,SEARCH(",",F156)),""))))))),""),")",""),VLOOKUP(J156,Breachs!B:D,3,FALSE)),IF(ISNUMBER(FIND(")",J156)),"20"&amp;SUBSTITUTE(LEFT(SUBSTITUTE(SUBSTITUTE(F156,LEFT(F156,SEARCH(",",F156)),""),LEFT(SUBSTITUTE(F156,LEFT(F156,SEARCH(",",F156)),""),SEARCH("'",SUBSTITUTE(F156,LEFT(F156,SEARCH(",",F156)),""))),""),SEARCH(")",SUBSTITUTE(SUBSTITUTE(F156,LEFT(F156,SEARCH(",",F156)),""),LEFT(SUBSTITUTE(F156,LEFT(F156,SEARCH(",",F156)),""),SEARCH("'",SUBSTITUTE(F156,LEFT(F156,SEARCH(",",F156)),""))),""))),")",""),VLOOKUP(J156,Breachs!B:D,3,FALSE))))</f>
        <v/>
      </c>
      <c r="P156" s="108" t="str">
        <f>IF(G156&lt;3,"",IF(G156&gt;3,IF(ISNUMBER(FIND(")",K156)),"20"&amp;SUBSTITUTE(SUBSTITUTE(LEFT(LEFT(SUBSTITUTE(SUBSTITUTE(F156,LEFT(F156,SEARCH(",",F156)),""),LEFT(SUBSTITUTE(F156,LEFT(F156,SEARCH(",",F156)),""),SEARCH(",",SUBSTITUTE(F156,LEFT(F156,SEARCH(",",F156)),""))),""),SEARCH(",",SUBSTITUTE(SUBSTITUTE(F156,LEFT(F156,SEARCH(",",F156)),""),LEFT(SUBSTITUTE(F156,LEFT(F156,SEARCH(",",F156)),""),SEARCH(",",SUBSTITUTE(F156,LEFT(F156,SEARCH(",",F156)),""))),""))),SEARCH(")",LEFT(SUBSTITUTE(SUBSTITUTE(F156,LEFT(F156,SEARCH(",",F156)),""),LEFT(SUBSTITUTE(F156,LEFT(F156,SEARCH(",",F156)),""),SEARCH(",",SUBSTITUTE(F156,LEFT(F156,SEARCH(",",F156)),""))),""),SEARCH(",",SUBSTITUTE(SUBSTITUTE(F156,LEFT(F156,SEARCH(",",F156)),""),LEFT(SUBSTITUTE(F156,LEFT(F156,SEARCH(",",F156)),""),SEARCH(",",SUBSTITUTE(F156,LEFT(F156,SEARCH(",",F156)),""))),""))))),LEFT(LEFT(LEFT(SUBSTITUTE(SUBSTITUTE(F156,LEFT(F156,SEARCH(",",F156)),""),LEFT(SUBSTITUTE(F156,LEFT(F156,SEARCH(",",F156)),""),SEARCH(",",SUBSTITUTE(F156,LEFT(F156,SEARCH(",",F156)),""))),""),SEARCH(",",SUBSTITUTE(SUBSTITUTE(F156,LEFT(F156,SEARCH(",",F156)),""),LEFT(SUBSTITUTE(F156,LEFT(F156,SEARCH(",",F156)),""),SEARCH(",",SUBSTITUTE(F156,LEFT(F156,SEARCH(",",F156)),""))),""))),SEARCH(")",LEFT(SUBSTITUTE(SUBSTITUTE(F156,LEFT(F156,SEARCH(",",F156)),""),LEFT(SUBSTITUTE(F156,LEFT(F156,SEARCH(",",F156)),""),SEARCH(",",SUBSTITUTE(F156,LEFT(F156,SEARCH(",",F156)),""))),""),SEARCH(",",SUBSTITUTE(SUBSTITUTE(F156,LEFT(F156,SEARCH(",",F156)),""),LEFT(SUBSTITUTE(F156,LEFT(F156,SEARCH(",",F156)),""),SEARCH(",",SUBSTITUTE(F156,LEFT(F156,SEARCH(",",F156)),""))),""))))),SEARCH("'",LEFT(LEFT(SUBSTITUTE(SUBSTITUTE(F156,LEFT(F156,SEARCH(",",F156)),""),LEFT(SUBSTITUTE(F156,LEFT(F156,SEARCH(",",F156)),""),SEARCH(",",SUBSTITUTE(F156,LEFT(F156,SEARCH(",",F156)),""))),""),SEARCH(",",SUBSTITUTE(SUBSTITUTE(F156,LEFT(F156,SEARCH(",",F156)),""),LEFT(SUBSTITUTE(F156,LEFT(F156,SEARCH(",",F156)),""),SEARCH(",",SUBSTITUTE(F156,LEFT(F156,SEARCH(",",F156)),""))),""))),SEARCH(")",LEFT(SUBSTITUTE(SUBSTITUTE(F156,LEFT(F156,SEARCH(",",F156)),""),LEFT(SUBSTITUTE(F156,LEFT(F156,SEARCH(",",F156)),""),SEARCH(",",SUBSTITUTE(F156,LEFT(F156,SEARCH(",",F156)),""))),""),SEARCH(",",SUBSTITUTE(SUBSTITUTE(F156,LEFT(F156,SEARCH(",",F156)),""),LEFT(SUBSTITUTE(F156,LEFT(F156,SEARCH(",",F156)),""),SEARCH(",",SUBSTITUTE(F156,LEFT(F156,SEARCH(",",F156)),""))),""))))))),""),")",""),VLOOKUP(K156,Breachs!B:D,3,FALSE)),IF(ISNUMBER(FIND(")",K156)),"20"&amp;SUBSTITUTE(SUBSTITUTE(LEFT(SUBSTITUTE(SUBSTITUTE(F156,LEFT(F156,SEARCH(",",F156)),""),LEFT(SUBSTITUTE(F156,LEFT(F156,SEARCH(",",F156)),""),SEARCH(",",SUBSTITUTE(F156,LEFT(F156,SEARCH(",",F156)),""))),""),SEARCH(")",SUBSTITUTE(SUBSTITUTE(F156,LEFT(F156,SEARCH(",",F156)),""),LEFT(SUBSTITUTE(F156,LEFT(F156,SEARCH(",",F156)),""),SEARCH(",",SUBSTITUTE(F156,LEFT(F156,SEARCH(",",F156)),""))),""))),LEFT(LEFT(SUBSTITUTE(SUBSTITUTE(F156,LEFT(F156,SEARCH(",",F156)),""),LEFT(SUBSTITUTE(F156,LEFT(F156,SEARCH(",",F156)),""),SEARCH(",",SUBSTITUTE(F156,LEFT(F156,SEARCH(",",F156)),""))),""),SEARCH(")",SUBSTITUTE(SUBSTITUTE(F156,LEFT(F156,SEARCH(",",F156)),""),LEFT(SUBSTITUTE(F156,LEFT(F156,SEARCH(",",F156)),""),SEARCH(",",SUBSTITUTE(F156,LEFT(F156,SEARCH(",",F156)),""))),""))),SEARCH("'",LEFT(SUBSTITUTE(SUBSTITUTE(F156,LEFT(F156,SEARCH(",",F156)),""),LEFT(SUBSTITUTE(F156,LEFT(F156,SEARCH(",",F156)),""),SEARCH(",",SUBSTITUTE(F156,LEFT(F156,SEARCH(",",F156)),""))),""),SEARCH(")",SUBSTITUTE(SUBSTITUTE(F156,LEFT(F156,SEARCH(",",F156)),""),LEFT(SUBSTITUTE(F156,LEFT(F156,SEARCH(",",F156)),""),SEARCH(",",SUBSTITUTE(F156,LEFT(F156,SEARCH(",",F156)),""))),""))))),""),")",""),VLOOKUP(K156,Breachs!B:D,3,FALSE))))</f>
        <v/>
      </c>
      <c r="Q156" s="108" t="str">
        <f>IF(G156&lt;4,"",IF(G156&gt;4,IF(ISNUMBER(FIND(")",L156)),"20"&amp;SUBSTITUTE(SUBSTITUTE(LEFT(SUBSTITUTE(SUBSTITUTE(SUBSTITUTE(L156,LEFT(L156,SEARCH(",",L156)),""),LEFT(SUBSTITUTE(L156,LEFT(L156,SEARCH(",",L156)),""),SEARCH(",",SUBSTITUTE(L156,LEFT(L156,SEARCH(",",L156)),""))),""),LEFT(SUBSTITUTE(SUBSTITUTE(L156,LEFT(L156,SEARCH(",",L156)),""),LEFT(SUBSTITUTE(L156,LEFT(L156,SEARCH(",",L156)),""),SEARCH(",",SUBSTITUTE(L156,LEFT(L156,SEARCH(",",L156)),""))),""),SEARCH(",",SUBSTITUTE(SUBSTITUTE(L156,LEFT(L156,SEARCH(",",L156)),""),LEFT(SUBSTITUTE(L156,LEFT(L156,SEARCH(",",L156)),""),SEARCH(",",SUBSTITUTE(L156,LEFT(L156,SEARCH(",",L156)),""))),""))),""),SEARCH(")",SUBSTITUTE(SUBSTITUTE(SUBSTITUTE(L156,LEFT(L156,SEARCH(",",L156)),""),LEFT(SUBSTITUTE(L156,LEFT(L156,SEARCH(",",L156)),""),SEARCH(",",SUBSTITUTE(L156,LEFT(L156,SEARCH(",",L156)),""))),""),LEFT(SUBSTITUTE(SUBSTITUTE(L156,LEFT(L156,SEARCH(",",L156)),""),LEFT(SUBSTITUTE(L156,LEFT(L156,SEARCH(",",L156)),""),SEARCH(",",SUBSTITUTE(L156,LEFT(L156,SEARCH(",",L156)),""))),""),SEARCH(",",SUBSTITUTE(SUBSTITUTE(L156,LEFT(L156,SEARCH(",",L156)),""),LEFT(SUBSTITUTE(L156,LEFT(L156,SEARCH(",",L156)),""),SEARCH(",",SUBSTITUTE(L156,LEFT(L156,SEARCH(",",L156)),""))),""))),""))),LEFT(LEFT(SUBSTITUTE(SUBSTITUTE(SUBSTITUTE(L156,LEFT(L156,SEARCH(",",L156)),""),LEFT(SUBSTITUTE(L156,LEFT(L156,SEARCH(",",L156)),""),SEARCH(",",SUBSTITUTE(L156,LEFT(L156,SEARCH(",",L156)),""))),""),LEFT(SUBSTITUTE(SUBSTITUTE(L156,LEFT(L156,SEARCH(",",L156)),""),LEFT(SUBSTITUTE(L156,LEFT(L156,SEARCH(",",L156)),""),SEARCH(",",SUBSTITUTE(L156,LEFT(L156,SEARCH(",",L156)),""))),""),SEARCH(",",SUBSTITUTE(SUBSTITUTE(L156,LEFT(L156,SEARCH(",",L156)),""),LEFT(SUBSTITUTE(L156,LEFT(L156,SEARCH(",",L156)),""),SEARCH(",",SUBSTITUTE(L156,LEFT(L156,SEARCH(",",L156)),""))),""))),""),SEARCH(")",SUBSTITUTE(SUBSTITUTE(SUBSTITUTE(L156,LEFT(L156,SEARCH(",",L156)),""),LEFT(SUBSTITUTE(L156,LEFT(L156,SEARCH(",",L156)),""),SEARCH(",",SUBSTITUTE(L156,LEFT(L156,SEARCH(",",L156)),""))),""),LEFT(SUBSTITUTE(SUBSTITUTE(L156,LEFT(L156,SEARCH(",",L156)),""),LEFT(SUBSTITUTE(L156,LEFT(L156,SEARCH(",",L156)),""),SEARCH(",",SUBSTITUTE(L156,LEFT(L156,SEARCH(",",L156)),""))),""),SEARCH(",",SUBSTITUTE(SUBSTITUTE(L156,LEFT(L156,SEARCH(",",L156)),""),LEFT(SUBSTITUTE(L156,LEFT(L156,SEARCH(",",L156)),""),SEARCH(",",SUBSTITUTE(L156,LEFT(L156,SEARCH(",",L156)),""))),""))),""))),SEARCH("'",LEFT(SUBSTITUTE(SUBSTITUTE(SUBSTITUTE(L156,LEFT(L156,SEARCH(",",L156)),""),LEFT(SUBSTITUTE(L156,LEFT(L156,SEARCH(",",L156)),""),SEARCH(",",SUBSTITUTE(L156,LEFT(L156,SEARCH(",",L156)),""))),""),LEFT(SUBSTITUTE(SUBSTITUTE(L156,LEFT(L156,SEARCH(",",L156)),""),LEFT(SUBSTITUTE(L156,LEFT(L156,SEARCH(",",L156)),""),SEARCH(",",SUBSTITUTE(L156,LEFT(L156,SEARCH(",",L156)),""))),""),SEARCH(",",SUBSTITUTE(SUBSTITUTE(L156,LEFT(L156,SEARCH(",",L156)),""),LEFT(SUBSTITUTE(L156,LEFT(L156,SEARCH(",",L156)),""),SEARCH(",",SUBSTITUTE(L156,LEFT(L156,SEARCH(",",L156)),""))),""))),""),SEARCH(")",SUBSTITUTE(SUBSTITUTE(SUBSTITUTE(L156,LEFT(L156,SEARCH(",",L156)),""),LEFT(SUBSTITUTE(L156,LEFT(L156,SEARCH(",",L156)),""),SEARCH(",",SUBSTITUTE(L156,LEFT(L156,SEARCH(",",L156)),""))),""),LEFT(SUBSTITUTE(SUBSTITUTE(L156,LEFT(L156,SEARCH(",",L156)),""),LEFT(SUBSTITUTE(L156,LEFT(L156,SEARCH(",",L156)),""),SEARCH(",",SUBSTITUTE(L156,LEFT(L156,SEARCH(",",L156)),""))),""),SEARCH(",",SUBSTITUTE(SUBSTITUTE(L156,LEFT(L156,SEARCH(",",L156)),""),LEFT(SUBSTITUTE(L156,LEFT(L156,SEARCH(",",L156)),""),SEARCH(",",SUBSTITUTE(L156,LEFT(L156,SEARCH(",",L156)),""))),""))),""))))),""),")",""),VLOOKUP(L156,Breachs!B:D,3,FALSE)),IF(ISNUMBER(FIND(")",L156)),"20"&amp;SUBSTITUTE(SUBSTITUTE(LEFT(SUBSTITUTE(SUBSTITUTE(SUBSTITUTE(L156,LEFT(L156,SEARCH(",",L156)),""),LEFT(SUBSTITUTE(L156,LEFT(L156,SEARCH(",",L156)),""),SEARCH(",",SUBSTITUTE(L156,LEFT(L156,SEARCH(",",L156)),""))),""),LEFT(SUBSTITUTE(SUBSTITUTE(L156,LEFT(L156,SEARCH(",",L156)),""),LEFT(SUBSTITUTE(L156,LEFT(L156,SEARCH(",",L156)),""),SEARCH(",",SUBSTITUTE(L156,LEFT(L156,SEARCH(",",L156)),""))),""),SEARCH(",",SUBSTITUTE(SUBSTITUTE(L156,LEFT(L156,SEARCH(",",L156)),""),LEFT(SUBSTITUTE(L156,LEFT(L156,SEARCH(",",L156)),""),SEARCH(",",SUBSTITUTE(L156,LEFT(L156,SEARCH(",",L156)),""))),""))),""),SEARCH(")",SUBSTITUTE(SUBSTITUTE(SUBSTITUTE(L156,LEFT(L156,SEARCH(",",L156)),""),LEFT(SUBSTITUTE(L156,LEFT(L156,SEARCH(",",L156)),""),SEARCH(",",SUBSTITUTE(L156,LEFT(L156,SEARCH(",",L156)),""))),""),LEFT(SUBSTITUTE(SUBSTITUTE(L156,LEFT(L156,SEARCH(",",L156)),""),LEFT(SUBSTITUTE(L156,LEFT(L156,SEARCH(",",L156)),""),SEARCH(",",SUBSTITUTE(L156,LEFT(L156,SEARCH(",",L156)),""))),""),SEARCH(",",SUBSTITUTE(SUBSTITUTE(L156,LEFT(L156,SEARCH(",",L156)),""),LEFT(SUBSTITUTE(L156,LEFT(L156,SEARCH(",",L156)),""),SEARCH(",",SUBSTITUTE(L156,LEFT(L156,SEARCH(",",L156)),""))),""))),""))),LEFT(LEFT(SUBSTITUTE(SUBSTITUTE(SUBSTITUTE(L156,LEFT(L156,SEARCH(",",L156)),""),LEFT(SUBSTITUTE(L156,LEFT(L156,SEARCH(",",L156)),""),SEARCH(",",SUBSTITUTE(L156,LEFT(L156,SEARCH(",",L156)),""))),""),LEFT(SUBSTITUTE(SUBSTITUTE(L156,LEFT(L156,SEARCH(",",L156)),""),LEFT(SUBSTITUTE(L156,LEFT(L156,SEARCH(",",L156)),""),SEARCH(",",SUBSTITUTE(L156,LEFT(L156,SEARCH(",",L156)),""))),""),SEARCH(",",SUBSTITUTE(SUBSTITUTE(L156,LEFT(L156,SEARCH(",",L156)),""),LEFT(SUBSTITUTE(L156,LEFT(L156,SEARCH(",",L156)),""),SEARCH(",",SUBSTITUTE(L156,LEFT(L156,SEARCH(",",L156)),""))),""))),""),SEARCH(")",SUBSTITUTE(SUBSTITUTE(SUBSTITUTE(L156,LEFT(L156,SEARCH(",",L156)),""),LEFT(SUBSTITUTE(L156,LEFT(L156,SEARCH(",",L156)),""),SEARCH(",",SUBSTITUTE(L156,LEFT(L156,SEARCH(",",L156)),""))),""),LEFT(SUBSTITUTE(SUBSTITUTE(L156,LEFT(L156,SEARCH(",",L156)),""),LEFT(SUBSTITUTE(L156,LEFT(L156,SEARCH(",",L156)),""),SEARCH(",",SUBSTITUTE(L156,LEFT(L156,SEARCH(",",L156)),""))),""),SEARCH(",",SUBSTITUTE(SUBSTITUTE(L156,LEFT(L156,SEARCH(",",L156)),""),LEFT(SUBSTITUTE(L156,LEFT(L156,SEARCH(",",L156)),""),SEARCH(",",SUBSTITUTE(L156,LEFT(L156,SEARCH(",",L156)),""))),""))),""))),SEARCH("'",LEFT(SUBSTITUTE(SUBSTITUTE(SUBSTITUTE(L156,LEFT(L156,SEARCH(",",L156)),""),LEFT(SUBSTITUTE(L156,LEFT(L156,SEARCH(",",L156)),""),SEARCH(",",SUBSTITUTE(L156,LEFT(L156,SEARCH(",",L156)),""))),""),LEFT(SUBSTITUTE(SUBSTITUTE(L156,LEFT(L156,SEARCH(",",L156)),""),LEFT(SUBSTITUTE(L156,LEFT(L156,SEARCH(",",L156)),""),SEARCH(",",SUBSTITUTE(L156,LEFT(L156,SEARCH(",",L156)),""))),""),SEARCH(",",SUBSTITUTE(SUBSTITUTE(L156,LEFT(L156,SEARCH(",",L156)),""),LEFT(SUBSTITUTE(L156,LEFT(L156,SEARCH(",",L156)),""),SEARCH(",",SUBSTITUTE(L156,LEFT(L156,SEARCH(",",L156)),""))),""))),""),SEARCH(")",SUBSTITUTE(SUBSTITUTE(SUBSTITUTE(L156,LEFT(L156,SEARCH(",",L156)),""),LEFT(SUBSTITUTE(L156,LEFT(L156,SEARCH(",",L156)),""),SEARCH(",",SUBSTITUTE(L156,LEFT(L156,SEARCH(",",L156)),""))),""),LEFT(SUBSTITUTE(SUBSTITUTE(L156,LEFT(L156,SEARCH(",",L156)),""),LEFT(SUBSTITUTE(L156,LEFT(L156,SEARCH(",",L156)),""),SEARCH(",",SUBSTITUTE(L156,LEFT(L156,SEARCH(",",L156)),""))),""),SEARCH(",",SUBSTITUTE(SUBSTITUTE(L156,LEFT(L156,SEARCH(",",L156)),""),LEFT(SUBSTITUTE(L156,LEFT(L156,SEARCH(",",L156)),""),SEARCH(",",SUBSTITUTE(L156,LEFT(L156,SEARCH(",",L156)),""))),""))),""))))),""),")",""),VLOOKUP(L156,Breachs!B:D,3,FALSE))))</f>
        <v/>
      </c>
      <c r="R156" s="108" t="str">
        <f>IF(G156=5,IF(ISNUMBER(FIND(")",M156)),"20"&amp;SUBSTITUTE(SUBSTITUTE(LEFT(SUBSTITUTE(SUBSTITUTE(SUBSTITUTE(S156,LEFT(S156,SEARCH(",",S156)),""),LEFT(SUBSTITUTE(S156,LEFT(S156,SEARCH(",",S156)),""),SEARCH(",",SUBSTITUTE(S156,LEFT(S156,SEARCH(",",S156)),""))),""),LEFT(SUBSTITUTE(SUBSTITUTE(S156,LEFT(S156,SEARCH(",",S156)),""),LEFT(SUBSTITUTE(S156,LEFT(S156,SEARCH(",",S156)),""),SEARCH(",",SUBSTITUTE(S156,LEFT(S156,SEARCH(",",S156)),""))),""),SEARCH(",",SUBSTITUTE(SUBSTITUTE(S156,LEFT(S156,SEARCH(",",S156)),""),LEFT(SUBSTITUTE(S156,LEFT(S156,SEARCH(",",S156)),""),SEARCH(",",SUBSTITUTE(S156,LEFT(S156,SEARCH(",",S156)),""))),""))),""),SEARCH(")",SUBSTITUTE(SUBSTITUTE(SUBSTITUTE(S156,LEFT(S156,SEARCH(",",S156)),""),LEFT(SUBSTITUTE(S156,LEFT(S156,SEARCH(",",S156)),""),SEARCH(",",SUBSTITUTE(S156,LEFT(S156,SEARCH(",",S156)),""))),""),LEFT(SUBSTITUTE(SUBSTITUTE(S156,LEFT(S156,SEARCH(",",S156)),""),LEFT(SUBSTITUTE(S156,LEFT(S156,SEARCH(",",S156)),""),SEARCH(",",SUBSTITUTE(S156,LEFT(S156,SEARCH(",",S156)),""))),""),SEARCH(",",SUBSTITUTE(SUBSTITUTE(S156,LEFT(S156,SEARCH(",",S156)),""),LEFT(SUBSTITUTE(S156,LEFT(S156,SEARCH(",",S156)),""),SEARCH(",",SUBSTITUTE(S156,LEFT(S156,SEARCH(",",S156)),""))),""))),""))),LEFT(LEFT(SUBSTITUTE(SUBSTITUTE(SUBSTITUTE(S156,LEFT(S156,SEARCH(",",S156)),""),LEFT(SUBSTITUTE(S156,LEFT(S156,SEARCH(",",S156)),""),SEARCH(",",SUBSTITUTE(S156,LEFT(S156,SEARCH(",",S156)),""))),""),LEFT(SUBSTITUTE(SUBSTITUTE(S156,LEFT(S156,SEARCH(",",S156)),""),LEFT(SUBSTITUTE(S156,LEFT(S156,SEARCH(",",S156)),""),SEARCH(",",SUBSTITUTE(S156,LEFT(S156,SEARCH(",",S156)),""))),""),SEARCH(",",SUBSTITUTE(SUBSTITUTE(S156,LEFT(S156,SEARCH(",",S156)),""),LEFT(SUBSTITUTE(S156,LEFT(S156,SEARCH(",",S156)),""),SEARCH(",",SUBSTITUTE(S156,LEFT(S156,SEARCH(",",S156)),""))),""))),""),SEARCH(")",SUBSTITUTE(SUBSTITUTE(SUBSTITUTE(S156,LEFT(S156,SEARCH(",",S156)),""),LEFT(SUBSTITUTE(S156,LEFT(S156,SEARCH(",",S156)),""),SEARCH(",",SUBSTITUTE(S156,LEFT(S156,SEARCH(",",S156)),""))),""),LEFT(SUBSTITUTE(SUBSTITUTE(S156,LEFT(S156,SEARCH(",",S156)),""),LEFT(SUBSTITUTE(S156,LEFT(S156,SEARCH(",",S156)),""),SEARCH(",",SUBSTITUTE(S156,LEFT(S156,SEARCH(",",S156)),""))),""),SEARCH(",",SUBSTITUTE(SUBSTITUTE(S156,LEFT(S156,SEARCH(",",S156)),""),LEFT(SUBSTITUTE(S156,LEFT(S156,SEARCH(",",S156)),""),SEARCH(",",SUBSTITUTE(S156,LEFT(S156,SEARCH(",",S156)),""))),""))),""))),SEARCH("'",LEFT(SUBSTITUTE(SUBSTITUTE(SUBSTITUTE(S156,LEFT(S156,SEARCH(",",S156)),""),LEFT(SUBSTITUTE(S156,LEFT(S156,SEARCH(",",S156)),""),SEARCH(",",SUBSTITUTE(S156,LEFT(S156,SEARCH(",",S156)),""))),""),LEFT(SUBSTITUTE(SUBSTITUTE(S156,LEFT(S156,SEARCH(",",S156)),""),LEFT(SUBSTITUTE(S156,LEFT(S156,SEARCH(",",S156)),""),SEARCH(",",SUBSTITUTE(S156,LEFT(S156,SEARCH(",",S156)),""))),""),SEARCH(",",SUBSTITUTE(SUBSTITUTE(S156,LEFT(S156,SEARCH(",",S156)),""),LEFT(SUBSTITUTE(S156,LEFT(S156,SEARCH(",",S156)),""),SEARCH(",",SUBSTITUTE(S156,LEFT(S156,SEARCH(",",S156)),""))),""))),""),SEARCH(")",SUBSTITUTE(SUBSTITUTE(SUBSTITUTE(S156,LEFT(S156,SEARCH(",",S156)),""),LEFT(SUBSTITUTE(S156,LEFT(S156,SEARCH(",",S156)),""),SEARCH(",",SUBSTITUTE(S156,LEFT(S156,SEARCH(",",S156)),""))),""),LEFT(SUBSTITUTE(SUBSTITUTE(S156,LEFT(S156,SEARCH(",",S156)),""),LEFT(SUBSTITUTE(S156,LEFT(S156,SEARCH(",",S156)),""),SEARCH(",",SUBSTITUTE(S156,LEFT(S156,SEARCH(",",S156)),""))),""),SEARCH(",",SUBSTITUTE(SUBSTITUTE(S156,LEFT(S156,SEARCH(",",S156)),""),LEFT(SUBSTITUTE(S156,LEFT(S156,SEARCH(",",S156)),""),SEARCH(",",SUBSTITUTE(S156,LEFT(S156,SEARCH(",",S156)),""))),""))),""))))),""),")",""),VLOOKUP(M156,Breachs!B:D,3,FALSE)),"")</f>
        <v/>
      </c>
      <c r="T156" s="108" t="str">
        <f>IF(F156="","",IF(ISNUMBER(FIND("'",I156)),VLOOKUP(SUBSTITUTE(RIGHT(LEFT(I156,SEARCH("'",I156)),5)," '",""),Breachs!P:Q,2,FALSE),VLOOKUP(I156,Breachs!B:D,2,FALSE)))</f>
        <v/>
      </c>
      <c r="U156" s="108" t="str">
        <f>IF(G156&lt;2,"",IF(ISNUMBER(FIND("'",J156)),VLOOKUP(SUBSTITUTE(RIGHT(LEFT(J156,SEARCH("'",J156)),5)," '",""),Breachs!P:Q,2,FALSE),VLOOKUP(J156,Breachs!B:D,2,FALSE)))</f>
        <v/>
      </c>
      <c r="V156" s="107" t="str">
        <f>IF(G156&lt;3,"",IF(ISNUMBER(FIND("'",K156)),VLOOKUP(SUBSTITUTE(RIGHT(LEFT(K156,SEARCH("'",K156)),5)," '",""),Breachs!P:Q,2,FALSE),VLOOKUP(K156,Breachs!B:D,2,FALSE)))</f>
        <v/>
      </c>
      <c r="W156" s="107" t="str">
        <f>IF(G156&lt;4,"",IF(ISNUMBER(FIND("'",L156)),VLOOKUP(SUBSTITUTE(RIGHT(LEFT(L156,SEARCH("'",L156)),5)," '",""),Breachs!P:Q,2,FALSE),VLOOKUP(L156,Breachs!B:D,2,FALSE)))</f>
        <v/>
      </c>
      <c r="X156" s="107" t="str">
        <f>IF(G156&lt;5,"",IF(ISNUMBER(FIND("'",M156)),VLOOKUP(SUBSTITUTE(RIGHT(LEFT(M156,SEARCH("'",M156)),5)," '",""),Breachs!P:Q,2,FALSE),VLOOKUP(M156,Breachs!B:D,2,FALSE)))</f>
        <v/>
      </c>
      <c r="Y156" s="34" t="str">
        <f>IFERROR(VLOOKUP(B156,BGU!A:B,2),"")</f>
        <v/>
      </c>
      <c r="Z156" s="34" t="str">
        <f>TEXT(IFERROR(VLOOKUP(B156,BGU!A:C,3),""),"0000-000-000-0000")</f>
        <v/>
      </c>
      <c r="AA156" s="34" t="str">
        <f t="shared" si="41"/>
        <v/>
      </c>
      <c r="AB156" s="34" t="str">
        <f>IFERROR(VLOOKUP(B156,BGU!A:F,6),"")</f>
        <v/>
      </c>
      <c r="AC156" s="34" t="str">
        <f>IFERROR(VLOOKUP(B156,BGU!A:G,7),"")</f>
        <v/>
      </c>
      <c r="AD156" s="34" t="str">
        <f t="shared" si="46"/>
        <v/>
      </c>
    </row>
    <row r="157" spans="1:30" ht="15" customHeight="1" x14ac:dyDescent="0.25">
      <c r="G157" s="31">
        <f t="shared" si="36"/>
        <v>1</v>
      </c>
      <c r="H157" s="31" t="str">
        <f t="shared" si="43"/>
        <v/>
      </c>
      <c r="I157" s="105" t="str">
        <f t="shared" si="44"/>
        <v/>
      </c>
      <c r="J157" s="105" t="str">
        <f t="shared" si="45"/>
        <v/>
      </c>
      <c r="K157" s="106" t="str">
        <f t="shared" si="37"/>
        <v/>
      </c>
      <c r="L157" s="106" t="str">
        <f t="shared" si="38"/>
        <v/>
      </c>
      <c r="M157" s="105" t="str">
        <f t="shared" si="39"/>
        <v/>
      </c>
      <c r="N157" s="107" t="str">
        <f>IF(F157="","",IF(ISNUMBER(FIND(")",I157)),"20"&amp;SUBSTITUTE(RIGHT(SUBSTITUTE(LEFT(F157,SEARCH(")",F157)),LEFT(LEFT(F157,SEARCH(")",F157)),SEARCH("(",LEFT(F157,SEARCH(")",F157)))),""),3),")",""),VLOOKUP(I157,Breachs!B:D,3,FALSE)))</f>
        <v/>
      </c>
      <c r="O157" s="108" t="str">
        <f>IF(G157&lt;2,"",IF(G157&gt;2,IF(ISNUMBER(FIND(")",J157)),"20"&amp;SUBSTITUTE(SUBSTITUTE(LEFT(LEFT(SUBSTITUTE(F157,LEFT(F157,SEARCH(",",F157)),""),SEARCH(",",SUBSTITUTE(F157,LEFT(F157,SEARCH(",",F157)),""))),SEARCH(")",LEFT(SUBSTITUTE(F157,LEFT(F157,SEARCH(",",F157)),""),SEARCH(",",SUBSTITUTE(F157,LEFT(F157,SEARCH(",",F157)),""))))),LEFT(LEFT(LEFT(SUBSTITUTE(F157,LEFT(F157,SEARCH(",",F157)),""),SEARCH(",",SUBSTITUTE(F157,LEFT(F157,SEARCH(",",F157)),""))),SEARCH(")",LEFT(SUBSTITUTE(F157,LEFT(F157,SEARCH(",",F157)),""),SEARCH(",",SUBSTITUTE(F157,LEFT(F157,SEARCH(",",F157)),""))))),SEARCH("'",LEFT(LEFT(SUBSTITUTE(F157,LEFT(F157,SEARCH(",",F157)),""),SEARCH(",",SUBSTITUTE(F157,LEFT(F157,SEARCH(",",F157)),""))),SEARCH(")",LEFT(SUBSTITUTE(F157,LEFT(F157,SEARCH(",",F157)),""),SEARCH(",",SUBSTITUTE(F157,LEFT(F157,SEARCH(",",F157)),""))))))),""),")",""),VLOOKUP(J157,Breachs!B:D,3,FALSE)),IF(ISNUMBER(FIND(")",J157)),"20"&amp;SUBSTITUTE(LEFT(SUBSTITUTE(SUBSTITUTE(F157,LEFT(F157,SEARCH(",",F157)),""),LEFT(SUBSTITUTE(F157,LEFT(F157,SEARCH(",",F157)),""),SEARCH("'",SUBSTITUTE(F157,LEFT(F157,SEARCH(",",F157)),""))),""),SEARCH(")",SUBSTITUTE(SUBSTITUTE(F157,LEFT(F157,SEARCH(",",F157)),""),LEFT(SUBSTITUTE(F157,LEFT(F157,SEARCH(",",F157)),""),SEARCH("'",SUBSTITUTE(F157,LEFT(F157,SEARCH(",",F157)),""))),""))),")",""),VLOOKUP(J157,Breachs!B:D,3,FALSE))))</f>
        <v/>
      </c>
      <c r="P157" s="108" t="str">
        <f>IF(G157&lt;3,"",IF(G157&gt;3,IF(ISNUMBER(FIND(")",K157)),"20"&amp;SUBSTITUTE(SUBSTITUTE(LEFT(LEFT(SUBSTITUTE(SUBSTITUTE(F157,LEFT(F157,SEARCH(",",F157)),""),LEFT(SUBSTITUTE(F157,LEFT(F157,SEARCH(",",F157)),""),SEARCH(",",SUBSTITUTE(F157,LEFT(F157,SEARCH(",",F157)),""))),""),SEARCH(",",SUBSTITUTE(SUBSTITUTE(F157,LEFT(F157,SEARCH(",",F157)),""),LEFT(SUBSTITUTE(F157,LEFT(F157,SEARCH(",",F157)),""),SEARCH(",",SUBSTITUTE(F157,LEFT(F157,SEARCH(",",F157)),""))),""))),SEARCH(")",LEFT(SUBSTITUTE(SUBSTITUTE(F157,LEFT(F157,SEARCH(",",F157)),""),LEFT(SUBSTITUTE(F157,LEFT(F157,SEARCH(",",F157)),""),SEARCH(",",SUBSTITUTE(F157,LEFT(F157,SEARCH(",",F157)),""))),""),SEARCH(",",SUBSTITUTE(SUBSTITUTE(F157,LEFT(F157,SEARCH(",",F157)),""),LEFT(SUBSTITUTE(F157,LEFT(F157,SEARCH(",",F157)),""),SEARCH(",",SUBSTITUTE(F157,LEFT(F157,SEARCH(",",F157)),""))),""))))),LEFT(LEFT(LEFT(SUBSTITUTE(SUBSTITUTE(F157,LEFT(F157,SEARCH(",",F157)),""),LEFT(SUBSTITUTE(F157,LEFT(F157,SEARCH(",",F157)),""),SEARCH(",",SUBSTITUTE(F157,LEFT(F157,SEARCH(",",F157)),""))),""),SEARCH(",",SUBSTITUTE(SUBSTITUTE(F157,LEFT(F157,SEARCH(",",F157)),""),LEFT(SUBSTITUTE(F157,LEFT(F157,SEARCH(",",F157)),""),SEARCH(",",SUBSTITUTE(F157,LEFT(F157,SEARCH(",",F157)),""))),""))),SEARCH(")",LEFT(SUBSTITUTE(SUBSTITUTE(F157,LEFT(F157,SEARCH(",",F157)),""),LEFT(SUBSTITUTE(F157,LEFT(F157,SEARCH(",",F157)),""),SEARCH(",",SUBSTITUTE(F157,LEFT(F157,SEARCH(",",F157)),""))),""),SEARCH(",",SUBSTITUTE(SUBSTITUTE(F157,LEFT(F157,SEARCH(",",F157)),""),LEFT(SUBSTITUTE(F157,LEFT(F157,SEARCH(",",F157)),""),SEARCH(",",SUBSTITUTE(F157,LEFT(F157,SEARCH(",",F157)),""))),""))))),SEARCH("'",LEFT(LEFT(SUBSTITUTE(SUBSTITUTE(F157,LEFT(F157,SEARCH(",",F157)),""),LEFT(SUBSTITUTE(F157,LEFT(F157,SEARCH(",",F157)),""),SEARCH(",",SUBSTITUTE(F157,LEFT(F157,SEARCH(",",F157)),""))),""),SEARCH(",",SUBSTITUTE(SUBSTITUTE(F157,LEFT(F157,SEARCH(",",F157)),""),LEFT(SUBSTITUTE(F157,LEFT(F157,SEARCH(",",F157)),""),SEARCH(",",SUBSTITUTE(F157,LEFT(F157,SEARCH(",",F157)),""))),""))),SEARCH(")",LEFT(SUBSTITUTE(SUBSTITUTE(F157,LEFT(F157,SEARCH(",",F157)),""),LEFT(SUBSTITUTE(F157,LEFT(F157,SEARCH(",",F157)),""),SEARCH(",",SUBSTITUTE(F157,LEFT(F157,SEARCH(",",F157)),""))),""),SEARCH(",",SUBSTITUTE(SUBSTITUTE(F157,LEFT(F157,SEARCH(",",F157)),""),LEFT(SUBSTITUTE(F157,LEFT(F157,SEARCH(",",F157)),""),SEARCH(",",SUBSTITUTE(F157,LEFT(F157,SEARCH(",",F157)),""))),""))))))),""),")",""),VLOOKUP(K157,Breachs!B:D,3,FALSE)),IF(ISNUMBER(FIND(")",K157)),"20"&amp;SUBSTITUTE(SUBSTITUTE(LEFT(SUBSTITUTE(SUBSTITUTE(F157,LEFT(F157,SEARCH(",",F157)),""),LEFT(SUBSTITUTE(F157,LEFT(F157,SEARCH(",",F157)),""),SEARCH(",",SUBSTITUTE(F157,LEFT(F157,SEARCH(",",F157)),""))),""),SEARCH(")",SUBSTITUTE(SUBSTITUTE(F157,LEFT(F157,SEARCH(",",F157)),""),LEFT(SUBSTITUTE(F157,LEFT(F157,SEARCH(",",F157)),""),SEARCH(",",SUBSTITUTE(F157,LEFT(F157,SEARCH(",",F157)),""))),""))),LEFT(LEFT(SUBSTITUTE(SUBSTITUTE(F157,LEFT(F157,SEARCH(",",F157)),""),LEFT(SUBSTITUTE(F157,LEFT(F157,SEARCH(",",F157)),""),SEARCH(",",SUBSTITUTE(F157,LEFT(F157,SEARCH(",",F157)),""))),""),SEARCH(")",SUBSTITUTE(SUBSTITUTE(F157,LEFT(F157,SEARCH(",",F157)),""),LEFT(SUBSTITUTE(F157,LEFT(F157,SEARCH(",",F157)),""),SEARCH(",",SUBSTITUTE(F157,LEFT(F157,SEARCH(",",F157)),""))),""))),SEARCH("'",LEFT(SUBSTITUTE(SUBSTITUTE(F157,LEFT(F157,SEARCH(",",F157)),""),LEFT(SUBSTITUTE(F157,LEFT(F157,SEARCH(",",F157)),""),SEARCH(",",SUBSTITUTE(F157,LEFT(F157,SEARCH(",",F157)),""))),""),SEARCH(")",SUBSTITUTE(SUBSTITUTE(F157,LEFT(F157,SEARCH(",",F157)),""),LEFT(SUBSTITUTE(F157,LEFT(F157,SEARCH(",",F157)),""),SEARCH(",",SUBSTITUTE(F157,LEFT(F157,SEARCH(",",F157)),""))),""))))),""),")",""),VLOOKUP(K157,Breachs!B:D,3,FALSE))))</f>
        <v/>
      </c>
      <c r="Q157" s="108" t="str">
        <f>IF(G157&lt;4,"",IF(G157&gt;4,IF(ISNUMBER(FIND(")",L157)),"20"&amp;SUBSTITUTE(SUBSTITUTE(LEFT(SUBSTITUTE(SUBSTITUTE(SUBSTITUTE(L157,LEFT(L157,SEARCH(",",L157)),""),LEFT(SUBSTITUTE(L157,LEFT(L157,SEARCH(",",L157)),""),SEARCH(",",SUBSTITUTE(L157,LEFT(L157,SEARCH(",",L157)),""))),""),LEFT(SUBSTITUTE(SUBSTITUTE(L157,LEFT(L157,SEARCH(",",L157)),""),LEFT(SUBSTITUTE(L157,LEFT(L157,SEARCH(",",L157)),""),SEARCH(",",SUBSTITUTE(L157,LEFT(L157,SEARCH(",",L157)),""))),""),SEARCH(",",SUBSTITUTE(SUBSTITUTE(L157,LEFT(L157,SEARCH(",",L157)),""),LEFT(SUBSTITUTE(L157,LEFT(L157,SEARCH(",",L157)),""),SEARCH(",",SUBSTITUTE(L157,LEFT(L157,SEARCH(",",L157)),""))),""))),""),SEARCH(")",SUBSTITUTE(SUBSTITUTE(SUBSTITUTE(L157,LEFT(L157,SEARCH(",",L157)),""),LEFT(SUBSTITUTE(L157,LEFT(L157,SEARCH(",",L157)),""),SEARCH(",",SUBSTITUTE(L157,LEFT(L157,SEARCH(",",L157)),""))),""),LEFT(SUBSTITUTE(SUBSTITUTE(L157,LEFT(L157,SEARCH(",",L157)),""),LEFT(SUBSTITUTE(L157,LEFT(L157,SEARCH(",",L157)),""),SEARCH(",",SUBSTITUTE(L157,LEFT(L157,SEARCH(",",L157)),""))),""),SEARCH(",",SUBSTITUTE(SUBSTITUTE(L157,LEFT(L157,SEARCH(",",L157)),""),LEFT(SUBSTITUTE(L157,LEFT(L157,SEARCH(",",L157)),""),SEARCH(",",SUBSTITUTE(L157,LEFT(L157,SEARCH(",",L157)),""))),""))),""))),LEFT(LEFT(SUBSTITUTE(SUBSTITUTE(SUBSTITUTE(L157,LEFT(L157,SEARCH(",",L157)),""),LEFT(SUBSTITUTE(L157,LEFT(L157,SEARCH(",",L157)),""),SEARCH(",",SUBSTITUTE(L157,LEFT(L157,SEARCH(",",L157)),""))),""),LEFT(SUBSTITUTE(SUBSTITUTE(L157,LEFT(L157,SEARCH(",",L157)),""),LEFT(SUBSTITUTE(L157,LEFT(L157,SEARCH(",",L157)),""),SEARCH(",",SUBSTITUTE(L157,LEFT(L157,SEARCH(",",L157)),""))),""),SEARCH(",",SUBSTITUTE(SUBSTITUTE(L157,LEFT(L157,SEARCH(",",L157)),""),LEFT(SUBSTITUTE(L157,LEFT(L157,SEARCH(",",L157)),""),SEARCH(",",SUBSTITUTE(L157,LEFT(L157,SEARCH(",",L157)),""))),""))),""),SEARCH(")",SUBSTITUTE(SUBSTITUTE(SUBSTITUTE(L157,LEFT(L157,SEARCH(",",L157)),""),LEFT(SUBSTITUTE(L157,LEFT(L157,SEARCH(",",L157)),""),SEARCH(",",SUBSTITUTE(L157,LEFT(L157,SEARCH(",",L157)),""))),""),LEFT(SUBSTITUTE(SUBSTITUTE(L157,LEFT(L157,SEARCH(",",L157)),""),LEFT(SUBSTITUTE(L157,LEFT(L157,SEARCH(",",L157)),""),SEARCH(",",SUBSTITUTE(L157,LEFT(L157,SEARCH(",",L157)),""))),""),SEARCH(",",SUBSTITUTE(SUBSTITUTE(L157,LEFT(L157,SEARCH(",",L157)),""),LEFT(SUBSTITUTE(L157,LEFT(L157,SEARCH(",",L157)),""),SEARCH(",",SUBSTITUTE(L157,LEFT(L157,SEARCH(",",L157)),""))),""))),""))),SEARCH("'",LEFT(SUBSTITUTE(SUBSTITUTE(SUBSTITUTE(L157,LEFT(L157,SEARCH(",",L157)),""),LEFT(SUBSTITUTE(L157,LEFT(L157,SEARCH(",",L157)),""),SEARCH(",",SUBSTITUTE(L157,LEFT(L157,SEARCH(",",L157)),""))),""),LEFT(SUBSTITUTE(SUBSTITUTE(L157,LEFT(L157,SEARCH(",",L157)),""),LEFT(SUBSTITUTE(L157,LEFT(L157,SEARCH(",",L157)),""),SEARCH(",",SUBSTITUTE(L157,LEFT(L157,SEARCH(",",L157)),""))),""),SEARCH(",",SUBSTITUTE(SUBSTITUTE(L157,LEFT(L157,SEARCH(",",L157)),""),LEFT(SUBSTITUTE(L157,LEFT(L157,SEARCH(",",L157)),""),SEARCH(",",SUBSTITUTE(L157,LEFT(L157,SEARCH(",",L157)),""))),""))),""),SEARCH(")",SUBSTITUTE(SUBSTITUTE(SUBSTITUTE(L157,LEFT(L157,SEARCH(",",L157)),""),LEFT(SUBSTITUTE(L157,LEFT(L157,SEARCH(",",L157)),""),SEARCH(",",SUBSTITUTE(L157,LEFT(L157,SEARCH(",",L157)),""))),""),LEFT(SUBSTITUTE(SUBSTITUTE(L157,LEFT(L157,SEARCH(",",L157)),""),LEFT(SUBSTITUTE(L157,LEFT(L157,SEARCH(",",L157)),""),SEARCH(",",SUBSTITUTE(L157,LEFT(L157,SEARCH(",",L157)),""))),""),SEARCH(",",SUBSTITUTE(SUBSTITUTE(L157,LEFT(L157,SEARCH(",",L157)),""),LEFT(SUBSTITUTE(L157,LEFT(L157,SEARCH(",",L157)),""),SEARCH(",",SUBSTITUTE(L157,LEFT(L157,SEARCH(",",L157)),""))),""))),""))))),""),")",""),VLOOKUP(L157,Breachs!B:D,3,FALSE)),IF(ISNUMBER(FIND(")",L157)),"20"&amp;SUBSTITUTE(SUBSTITUTE(LEFT(SUBSTITUTE(SUBSTITUTE(SUBSTITUTE(L157,LEFT(L157,SEARCH(",",L157)),""),LEFT(SUBSTITUTE(L157,LEFT(L157,SEARCH(",",L157)),""),SEARCH(",",SUBSTITUTE(L157,LEFT(L157,SEARCH(",",L157)),""))),""),LEFT(SUBSTITUTE(SUBSTITUTE(L157,LEFT(L157,SEARCH(",",L157)),""),LEFT(SUBSTITUTE(L157,LEFT(L157,SEARCH(",",L157)),""),SEARCH(",",SUBSTITUTE(L157,LEFT(L157,SEARCH(",",L157)),""))),""),SEARCH(",",SUBSTITUTE(SUBSTITUTE(L157,LEFT(L157,SEARCH(",",L157)),""),LEFT(SUBSTITUTE(L157,LEFT(L157,SEARCH(",",L157)),""),SEARCH(",",SUBSTITUTE(L157,LEFT(L157,SEARCH(",",L157)),""))),""))),""),SEARCH(")",SUBSTITUTE(SUBSTITUTE(SUBSTITUTE(L157,LEFT(L157,SEARCH(",",L157)),""),LEFT(SUBSTITUTE(L157,LEFT(L157,SEARCH(",",L157)),""),SEARCH(",",SUBSTITUTE(L157,LEFT(L157,SEARCH(",",L157)),""))),""),LEFT(SUBSTITUTE(SUBSTITUTE(L157,LEFT(L157,SEARCH(",",L157)),""),LEFT(SUBSTITUTE(L157,LEFT(L157,SEARCH(",",L157)),""),SEARCH(",",SUBSTITUTE(L157,LEFT(L157,SEARCH(",",L157)),""))),""),SEARCH(",",SUBSTITUTE(SUBSTITUTE(L157,LEFT(L157,SEARCH(",",L157)),""),LEFT(SUBSTITUTE(L157,LEFT(L157,SEARCH(",",L157)),""),SEARCH(",",SUBSTITUTE(L157,LEFT(L157,SEARCH(",",L157)),""))),""))),""))),LEFT(LEFT(SUBSTITUTE(SUBSTITUTE(SUBSTITUTE(L157,LEFT(L157,SEARCH(",",L157)),""),LEFT(SUBSTITUTE(L157,LEFT(L157,SEARCH(",",L157)),""),SEARCH(",",SUBSTITUTE(L157,LEFT(L157,SEARCH(",",L157)),""))),""),LEFT(SUBSTITUTE(SUBSTITUTE(L157,LEFT(L157,SEARCH(",",L157)),""),LEFT(SUBSTITUTE(L157,LEFT(L157,SEARCH(",",L157)),""),SEARCH(",",SUBSTITUTE(L157,LEFT(L157,SEARCH(",",L157)),""))),""),SEARCH(",",SUBSTITUTE(SUBSTITUTE(L157,LEFT(L157,SEARCH(",",L157)),""),LEFT(SUBSTITUTE(L157,LEFT(L157,SEARCH(",",L157)),""),SEARCH(",",SUBSTITUTE(L157,LEFT(L157,SEARCH(",",L157)),""))),""))),""),SEARCH(")",SUBSTITUTE(SUBSTITUTE(SUBSTITUTE(L157,LEFT(L157,SEARCH(",",L157)),""),LEFT(SUBSTITUTE(L157,LEFT(L157,SEARCH(",",L157)),""),SEARCH(",",SUBSTITUTE(L157,LEFT(L157,SEARCH(",",L157)),""))),""),LEFT(SUBSTITUTE(SUBSTITUTE(L157,LEFT(L157,SEARCH(",",L157)),""),LEFT(SUBSTITUTE(L157,LEFT(L157,SEARCH(",",L157)),""),SEARCH(",",SUBSTITUTE(L157,LEFT(L157,SEARCH(",",L157)),""))),""),SEARCH(",",SUBSTITUTE(SUBSTITUTE(L157,LEFT(L157,SEARCH(",",L157)),""),LEFT(SUBSTITUTE(L157,LEFT(L157,SEARCH(",",L157)),""),SEARCH(",",SUBSTITUTE(L157,LEFT(L157,SEARCH(",",L157)),""))),""))),""))),SEARCH("'",LEFT(SUBSTITUTE(SUBSTITUTE(SUBSTITUTE(L157,LEFT(L157,SEARCH(",",L157)),""),LEFT(SUBSTITUTE(L157,LEFT(L157,SEARCH(",",L157)),""),SEARCH(",",SUBSTITUTE(L157,LEFT(L157,SEARCH(",",L157)),""))),""),LEFT(SUBSTITUTE(SUBSTITUTE(L157,LEFT(L157,SEARCH(",",L157)),""),LEFT(SUBSTITUTE(L157,LEFT(L157,SEARCH(",",L157)),""),SEARCH(",",SUBSTITUTE(L157,LEFT(L157,SEARCH(",",L157)),""))),""),SEARCH(",",SUBSTITUTE(SUBSTITUTE(L157,LEFT(L157,SEARCH(",",L157)),""),LEFT(SUBSTITUTE(L157,LEFT(L157,SEARCH(",",L157)),""),SEARCH(",",SUBSTITUTE(L157,LEFT(L157,SEARCH(",",L157)),""))),""))),""),SEARCH(")",SUBSTITUTE(SUBSTITUTE(SUBSTITUTE(L157,LEFT(L157,SEARCH(",",L157)),""),LEFT(SUBSTITUTE(L157,LEFT(L157,SEARCH(",",L157)),""),SEARCH(",",SUBSTITUTE(L157,LEFT(L157,SEARCH(",",L157)),""))),""),LEFT(SUBSTITUTE(SUBSTITUTE(L157,LEFT(L157,SEARCH(",",L157)),""),LEFT(SUBSTITUTE(L157,LEFT(L157,SEARCH(",",L157)),""),SEARCH(",",SUBSTITUTE(L157,LEFT(L157,SEARCH(",",L157)),""))),""),SEARCH(",",SUBSTITUTE(SUBSTITUTE(L157,LEFT(L157,SEARCH(",",L157)),""),LEFT(SUBSTITUTE(L157,LEFT(L157,SEARCH(",",L157)),""),SEARCH(",",SUBSTITUTE(L157,LEFT(L157,SEARCH(",",L157)),""))),""))),""))))),""),")",""),VLOOKUP(L157,Breachs!B:D,3,FALSE))))</f>
        <v/>
      </c>
      <c r="R157" s="108" t="str">
        <f>IF(G157=5,IF(ISNUMBER(FIND(")",M157)),"20"&amp;SUBSTITUTE(SUBSTITUTE(LEFT(SUBSTITUTE(SUBSTITUTE(SUBSTITUTE(S157,LEFT(S157,SEARCH(",",S157)),""),LEFT(SUBSTITUTE(S157,LEFT(S157,SEARCH(",",S157)),""),SEARCH(",",SUBSTITUTE(S157,LEFT(S157,SEARCH(",",S157)),""))),""),LEFT(SUBSTITUTE(SUBSTITUTE(S157,LEFT(S157,SEARCH(",",S157)),""),LEFT(SUBSTITUTE(S157,LEFT(S157,SEARCH(",",S157)),""),SEARCH(",",SUBSTITUTE(S157,LEFT(S157,SEARCH(",",S157)),""))),""),SEARCH(",",SUBSTITUTE(SUBSTITUTE(S157,LEFT(S157,SEARCH(",",S157)),""),LEFT(SUBSTITUTE(S157,LEFT(S157,SEARCH(",",S157)),""),SEARCH(",",SUBSTITUTE(S157,LEFT(S157,SEARCH(",",S157)),""))),""))),""),SEARCH(")",SUBSTITUTE(SUBSTITUTE(SUBSTITUTE(S157,LEFT(S157,SEARCH(",",S157)),""),LEFT(SUBSTITUTE(S157,LEFT(S157,SEARCH(",",S157)),""),SEARCH(",",SUBSTITUTE(S157,LEFT(S157,SEARCH(",",S157)),""))),""),LEFT(SUBSTITUTE(SUBSTITUTE(S157,LEFT(S157,SEARCH(",",S157)),""),LEFT(SUBSTITUTE(S157,LEFT(S157,SEARCH(",",S157)),""),SEARCH(",",SUBSTITUTE(S157,LEFT(S157,SEARCH(",",S157)),""))),""),SEARCH(",",SUBSTITUTE(SUBSTITUTE(S157,LEFT(S157,SEARCH(",",S157)),""),LEFT(SUBSTITUTE(S157,LEFT(S157,SEARCH(",",S157)),""),SEARCH(",",SUBSTITUTE(S157,LEFT(S157,SEARCH(",",S157)),""))),""))),""))),LEFT(LEFT(SUBSTITUTE(SUBSTITUTE(SUBSTITUTE(S157,LEFT(S157,SEARCH(",",S157)),""),LEFT(SUBSTITUTE(S157,LEFT(S157,SEARCH(",",S157)),""),SEARCH(",",SUBSTITUTE(S157,LEFT(S157,SEARCH(",",S157)),""))),""),LEFT(SUBSTITUTE(SUBSTITUTE(S157,LEFT(S157,SEARCH(",",S157)),""),LEFT(SUBSTITUTE(S157,LEFT(S157,SEARCH(",",S157)),""),SEARCH(",",SUBSTITUTE(S157,LEFT(S157,SEARCH(",",S157)),""))),""),SEARCH(",",SUBSTITUTE(SUBSTITUTE(S157,LEFT(S157,SEARCH(",",S157)),""),LEFT(SUBSTITUTE(S157,LEFT(S157,SEARCH(",",S157)),""),SEARCH(",",SUBSTITUTE(S157,LEFT(S157,SEARCH(",",S157)),""))),""))),""),SEARCH(")",SUBSTITUTE(SUBSTITUTE(SUBSTITUTE(S157,LEFT(S157,SEARCH(",",S157)),""),LEFT(SUBSTITUTE(S157,LEFT(S157,SEARCH(",",S157)),""),SEARCH(",",SUBSTITUTE(S157,LEFT(S157,SEARCH(",",S157)),""))),""),LEFT(SUBSTITUTE(SUBSTITUTE(S157,LEFT(S157,SEARCH(",",S157)),""),LEFT(SUBSTITUTE(S157,LEFT(S157,SEARCH(",",S157)),""),SEARCH(",",SUBSTITUTE(S157,LEFT(S157,SEARCH(",",S157)),""))),""),SEARCH(",",SUBSTITUTE(SUBSTITUTE(S157,LEFT(S157,SEARCH(",",S157)),""),LEFT(SUBSTITUTE(S157,LEFT(S157,SEARCH(",",S157)),""),SEARCH(",",SUBSTITUTE(S157,LEFT(S157,SEARCH(",",S157)),""))),""))),""))),SEARCH("'",LEFT(SUBSTITUTE(SUBSTITUTE(SUBSTITUTE(S157,LEFT(S157,SEARCH(",",S157)),""),LEFT(SUBSTITUTE(S157,LEFT(S157,SEARCH(",",S157)),""),SEARCH(",",SUBSTITUTE(S157,LEFT(S157,SEARCH(",",S157)),""))),""),LEFT(SUBSTITUTE(SUBSTITUTE(S157,LEFT(S157,SEARCH(",",S157)),""),LEFT(SUBSTITUTE(S157,LEFT(S157,SEARCH(",",S157)),""),SEARCH(",",SUBSTITUTE(S157,LEFT(S157,SEARCH(",",S157)),""))),""),SEARCH(",",SUBSTITUTE(SUBSTITUTE(S157,LEFT(S157,SEARCH(",",S157)),""),LEFT(SUBSTITUTE(S157,LEFT(S157,SEARCH(",",S157)),""),SEARCH(",",SUBSTITUTE(S157,LEFT(S157,SEARCH(",",S157)),""))),""))),""),SEARCH(")",SUBSTITUTE(SUBSTITUTE(SUBSTITUTE(S157,LEFT(S157,SEARCH(",",S157)),""),LEFT(SUBSTITUTE(S157,LEFT(S157,SEARCH(",",S157)),""),SEARCH(",",SUBSTITUTE(S157,LEFT(S157,SEARCH(",",S157)),""))),""),LEFT(SUBSTITUTE(SUBSTITUTE(S157,LEFT(S157,SEARCH(",",S157)),""),LEFT(SUBSTITUTE(S157,LEFT(S157,SEARCH(",",S157)),""),SEARCH(",",SUBSTITUTE(S157,LEFT(S157,SEARCH(",",S157)),""))),""),SEARCH(",",SUBSTITUTE(SUBSTITUTE(S157,LEFT(S157,SEARCH(",",S157)),""),LEFT(SUBSTITUTE(S157,LEFT(S157,SEARCH(",",S157)),""),SEARCH(",",SUBSTITUTE(S157,LEFT(S157,SEARCH(",",S157)),""))),""))),""))))),""),")",""),VLOOKUP(M157,Breachs!B:D,3,FALSE)),"")</f>
        <v/>
      </c>
      <c r="T157" s="108" t="str">
        <f>IF(F157="","",IF(ISNUMBER(FIND("'",I157)),VLOOKUP(SUBSTITUTE(RIGHT(LEFT(I157,SEARCH("'",I157)),5)," '",""),Breachs!P:Q,2,FALSE),VLOOKUP(I157,Breachs!B:D,2,FALSE)))</f>
        <v/>
      </c>
      <c r="U157" s="108" t="str">
        <f>IF(G157&lt;2,"",IF(ISNUMBER(FIND("'",J157)),VLOOKUP(SUBSTITUTE(RIGHT(LEFT(J157,SEARCH("'",J157)),5)," '",""),Breachs!P:Q,2,FALSE),VLOOKUP(J157,Breachs!B:D,2,FALSE)))</f>
        <v/>
      </c>
      <c r="V157" s="107" t="str">
        <f>IF(G157&lt;3,"",IF(ISNUMBER(FIND("'",K157)),VLOOKUP(SUBSTITUTE(RIGHT(LEFT(K157,SEARCH("'",K157)),5)," '",""),Breachs!P:Q,2,FALSE),VLOOKUP(K157,Breachs!B:D,2,FALSE)))</f>
        <v/>
      </c>
      <c r="W157" s="107" t="str">
        <f>IF(G157&lt;4,"",IF(ISNUMBER(FIND("'",L157)),VLOOKUP(SUBSTITUTE(RIGHT(LEFT(L157,SEARCH("'",L157)),5)," '",""),Breachs!P:Q,2,FALSE),VLOOKUP(L157,Breachs!B:D,2,FALSE)))</f>
        <v/>
      </c>
      <c r="X157" s="107" t="str">
        <f>IF(G157&lt;5,"",IF(ISNUMBER(FIND("'",M157)),VLOOKUP(SUBSTITUTE(RIGHT(LEFT(M157,SEARCH("'",M157)),5)," '",""),Breachs!P:Q,2,FALSE),VLOOKUP(M157,Breachs!B:D,2,FALSE)))</f>
        <v/>
      </c>
      <c r="Y157" s="34" t="str">
        <f>IFERROR(VLOOKUP(B157,BGU!A:B,2),"")</f>
        <v/>
      </c>
      <c r="Z157" s="34" t="str">
        <f>TEXT(IFERROR(VLOOKUP(B157,BGU!A:C,3),""),"0000-000-000-0000")</f>
        <v/>
      </c>
      <c r="AA157" s="34" t="str">
        <f t="shared" si="41"/>
        <v/>
      </c>
      <c r="AB157" s="34" t="str">
        <f>IFERROR(VLOOKUP(B157,BGU!A:F,6),"")</f>
        <v/>
      </c>
      <c r="AC157" s="34" t="str">
        <f>IFERROR(VLOOKUP(B157,BGU!A:G,7),"")</f>
        <v/>
      </c>
      <c r="AD157" s="34" t="str">
        <f t="shared" si="46"/>
        <v/>
      </c>
    </row>
    <row r="158" spans="1:30" ht="15" customHeight="1" x14ac:dyDescent="0.25">
      <c r="G158" s="31">
        <f t="shared" si="36"/>
        <v>1</v>
      </c>
      <c r="H158" s="31" t="str">
        <f t="shared" si="43"/>
        <v/>
      </c>
      <c r="I158" s="105" t="str">
        <f t="shared" si="44"/>
        <v/>
      </c>
      <c r="J158" s="105" t="str">
        <f t="shared" si="45"/>
        <v/>
      </c>
      <c r="K158" s="106" t="str">
        <f t="shared" si="37"/>
        <v/>
      </c>
      <c r="L158" s="106" t="str">
        <f t="shared" si="38"/>
        <v/>
      </c>
      <c r="M158" s="105" t="str">
        <f t="shared" si="39"/>
        <v/>
      </c>
      <c r="N158" s="107" t="str">
        <f>IF(F158="","",IF(ISNUMBER(FIND(")",I158)),"20"&amp;SUBSTITUTE(RIGHT(SUBSTITUTE(LEFT(F158,SEARCH(")",F158)),LEFT(LEFT(F158,SEARCH(")",F158)),SEARCH("(",LEFT(F158,SEARCH(")",F158)))),""),3),")",""),VLOOKUP(I158,Breachs!B:D,3,FALSE)))</f>
        <v/>
      </c>
      <c r="O158" s="108" t="str">
        <f>IF(G158&lt;2,"",IF(G158&gt;2,IF(ISNUMBER(FIND(")",J158)),"20"&amp;SUBSTITUTE(SUBSTITUTE(LEFT(LEFT(SUBSTITUTE(F158,LEFT(F158,SEARCH(",",F158)),""),SEARCH(",",SUBSTITUTE(F158,LEFT(F158,SEARCH(",",F158)),""))),SEARCH(")",LEFT(SUBSTITUTE(F158,LEFT(F158,SEARCH(",",F158)),""),SEARCH(",",SUBSTITUTE(F158,LEFT(F158,SEARCH(",",F158)),""))))),LEFT(LEFT(LEFT(SUBSTITUTE(F158,LEFT(F158,SEARCH(",",F158)),""),SEARCH(",",SUBSTITUTE(F158,LEFT(F158,SEARCH(",",F158)),""))),SEARCH(")",LEFT(SUBSTITUTE(F158,LEFT(F158,SEARCH(",",F158)),""),SEARCH(",",SUBSTITUTE(F158,LEFT(F158,SEARCH(",",F158)),""))))),SEARCH("'",LEFT(LEFT(SUBSTITUTE(F158,LEFT(F158,SEARCH(",",F158)),""),SEARCH(",",SUBSTITUTE(F158,LEFT(F158,SEARCH(",",F158)),""))),SEARCH(")",LEFT(SUBSTITUTE(F158,LEFT(F158,SEARCH(",",F158)),""),SEARCH(",",SUBSTITUTE(F158,LEFT(F158,SEARCH(",",F158)),""))))))),""),")",""),VLOOKUP(J158,Breachs!B:D,3,FALSE)),IF(ISNUMBER(FIND(")",J158)),"20"&amp;SUBSTITUTE(LEFT(SUBSTITUTE(SUBSTITUTE(F158,LEFT(F158,SEARCH(",",F158)),""),LEFT(SUBSTITUTE(F158,LEFT(F158,SEARCH(",",F158)),""),SEARCH("'",SUBSTITUTE(F158,LEFT(F158,SEARCH(",",F158)),""))),""),SEARCH(")",SUBSTITUTE(SUBSTITUTE(F158,LEFT(F158,SEARCH(",",F158)),""),LEFT(SUBSTITUTE(F158,LEFT(F158,SEARCH(",",F158)),""),SEARCH("'",SUBSTITUTE(F158,LEFT(F158,SEARCH(",",F158)),""))),""))),")",""),VLOOKUP(J158,Breachs!B:D,3,FALSE))))</f>
        <v/>
      </c>
      <c r="P158" s="108" t="str">
        <f>IF(G158&lt;3,"",IF(G158&gt;3,IF(ISNUMBER(FIND(")",K158)),"20"&amp;SUBSTITUTE(SUBSTITUTE(LEFT(LEFT(SUBSTITUTE(SUBSTITUTE(F158,LEFT(F158,SEARCH(",",F158)),""),LEFT(SUBSTITUTE(F158,LEFT(F158,SEARCH(",",F158)),""),SEARCH(",",SUBSTITUTE(F158,LEFT(F158,SEARCH(",",F158)),""))),""),SEARCH(",",SUBSTITUTE(SUBSTITUTE(F158,LEFT(F158,SEARCH(",",F158)),""),LEFT(SUBSTITUTE(F158,LEFT(F158,SEARCH(",",F158)),""),SEARCH(",",SUBSTITUTE(F158,LEFT(F158,SEARCH(",",F158)),""))),""))),SEARCH(")",LEFT(SUBSTITUTE(SUBSTITUTE(F158,LEFT(F158,SEARCH(",",F158)),""),LEFT(SUBSTITUTE(F158,LEFT(F158,SEARCH(",",F158)),""),SEARCH(",",SUBSTITUTE(F158,LEFT(F158,SEARCH(",",F158)),""))),""),SEARCH(",",SUBSTITUTE(SUBSTITUTE(F158,LEFT(F158,SEARCH(",",F158)),""),LEFT(SUBSTITUTE(F158,LEFT(F158,SEARCH(",",F158)),""),SEARCH(",",SUBSTITUTE(F158,LEFT(F158,SEARCH(",",F158)),""))),""))))),LEFT(LEFT(LEFT(SUBSTITUTE(SUBSTITUTE(F158,LEFT(F158,SEARCH(",",F158)),""),LEFT(SUBSTITUTE(F158,LEFT(F158,SEARCH(",",F158)),""),SEARCH(",",SUBSTITUTE(F158,LEFT(F158,SEARCH(",",F158)),""))),""),SEARCH(",",SUBSTITUTE(SUBSTITUTE(F158,LEFT(F158,SEARCH(",",F158)),""),LEFT(SUBSTITUTE(F158,LEFT(F158,SEARCH(",",F158)),""),SEARCH(",",SUBSTITUTE(F158,LEFT(F158,SEARCH(",",F158)),""))),""))),SEARCH(")",LEFT(SUBSTITUTE(SUBSTITUTE(F158,LEFT(F158,SEARCH(",",F158)),""),LEFT(SUBSTITUTE(F158,LEFT(F158,SEARCH(",",F158)),""),SEARCH(",",SUBSTITUTE(F158,LEFT(F158,SEARCH(",",F158)),""))),""),SEARCH(",",SUBSTITUTE(SUBSTITUTE(F158,LEFT(F158,SEARCH(",",F158)),""),LEFT(SUBSTITUTE(F158,LEFT(F158,SEARCH(",",F158)),""),SEARCH(",",SUBSTITUTE(F158,LEFT(F158,SEARCH(",",F158)),""))),""))))),SEARCH("'",LEFT(LEFT(SUBSTITUTE(SUBSTITUTE(F158,LEFT(F158,SEARCH(",",F158)),""),LEFT(SUBSTITUTE(F158,LEFT(F158,SEARCH(",",F158)),""),SEARCH(",",SUBSTITUTE(F158,LEFT(F158,SEARCH(",",F158)),""))),""),SEARCH(",",SUBSTITUTE(SUBSTITUTE(F158,LEFT(F158,SEARCH(",",F158)),""),LEFT(SUBSTITUTE(F158,LEFT(F158,SEARCH(",",F158)),""),SEARCH(",",SUBSTITUTE(F158,LEFT(F158,SEARCH(",",F158)),""))),""))),SEARCH(")",LEFT(SUBSTITUTE(SUBSTITUTE(F158,LEFT(F158,SEARCH(",",F158)),""),LEFT(SUBSTITUTE(F158,LEFT(F158,SEARCH(",",F158)),""),SEARCH(",",SUBSTITUTE(F158,LEFT(F158,SEARCH(",",F158)),""))),""),SEARCH(",",SUBSTITUTE(SUBSTITUTE(F158,LEFT(F158,SEARCH(",",F158)),""),LEFT(SUBSTITUTE(F158,LEFT(F158,SEARCH(",",F158)),""),SEARCH(",",SUBSTITUTE(F158,LEFT(F158,SEARCH(",",F158)),""))),""))))))),""),")",""),VLOOKUP(K158,Breachs!B:D,3,FALSE)),IF(ISNUMBER(FIND(")",K158)),"20"&amp;SUBSTITUTE(SUBSTITUTE(LEFT(SUBSTITUTE(SUBSTITUTE(F158,LEFT(F158,SEARCH(",",F158)),""),LEFT(SUBSTITUTE(F158,LEFT(F158,SEARCH(",",F158)),""),SEARCH(",",SUBSTITUTE(F158,LEFT(F158,SEARCH(",",F158)),""))),""),SEARCH(")",SUBSTITUTE(SUBSTITUTE(F158,LEFT(F158,SEARCH(",",F158)),""),LEFT(SUBSTITUTE(F158,LEFT(F158,SEARCH(",",F158)),""),SEARCH(",",SUBSTITUTE(F158,LEFT(F158,SEARCH(",",F158)),""))),""))),LEFT(LEFT(SUBSTITUTE(SUBSTITUTE(F158,LEFT(F158,SEARCH(",",F158)),""),LEFT(SUBSTITUTE(F158,LEFT(F158,SEARCH(",",F158)),""),SEARCH(",",SUBSTITUTE(F158,LEFT(F158,SEARCH(",",F158)),""))),""),SEARCH(")",SUBSTITUTE(SUBSTITUTE(F158,LEFT(F158,SEARCH(",",F158)),""),LEFT(SUBSTITUTE(F158,LEFT(F158,SEARCH(",",F158)),""),SEARCH(",",SUBSTITUTE(F158,LEFT(F158,SEARCH(",",F158)),""))),""))),SEARCH("'",LEFT(SUBSTITUTE(SUBSTITUTE(F158,LEFT(F158,SEARCH(",",F158)),""),LEFT(SUBSTITUTE(F158,LEFT(F158,SEARCH(",",F158)),""),SEARCH(",",SUBSTITUTE(F158,LEFT(F158,SEARCH(",",F158)),""))),""),SEARCH(")",SUBSTITUTE(SUBSTITUTE(F158,LEFT(F158,SEARCH(",",F158)),""),LEFT(SUBSTITUTE(F158,LEFT(F158,SEARCH(",",F158)),""),SEARCH(",",SUBSTITUTE(F158,LEFT(F158,SEARCH(",",F158)),""))),""))))),""),")",""),VLOOKUP(K158,Breachs!B:D,3,FALSE))))</f>
        <v/>
      </c>
      <c r="Q158" s="108" t="str">
        <f>IF(G158&lt;4,"",IF(G158&gt;4,IF(ISNUMBER(FIND(")",L158)),"20"&amp;SUBSTITUTE(SUBSTITUTE(LEFT(SUBSTITUTE(SUBSTITUTE(SUBSTITUTE(L158,LEFT(L158,SEARCH(",",L158)),""),LEFT(SUBSTITUTE(L158,LEFT(L158,SEARCH(",",L158)),""),SEARCH(",",SUBSTITUTE(L158,LEFT(L158,SEARCH(",",L158)),""))),""),LEFT(SUBSTITUTE(SUBSTITUTE(L158,LEFT(L158,SEARCH(",",L158)),""),LEFT(SUBSTITUTE(L158,LEFT(L158,SEARCH(",",L158)),""),SEARCH(",",SUBSTITUTE(L158,LEFT(L158,SEARCH(",",L158)),""))),""),SEARCH(",",SUBSTITUTE(SUBSTITUTE(L158,LEFT(L158,SEARCH(",",L158)),""),LEFT(SUBSTITUTE(L158,LEFT(L158,SEARCH(",",L158)),""),SEARCH(",",SUBSTITUTE(L158,LEFT(L158,SEARCH(",",L158)),""))),""))),""),SEARCH(")",SUBSTITUTE(SUBSTITUTE(SUBSTITUTE(L158,LEFT(L158,SEARCH(",",L158)),""),LEFT(SUBSTITUTE(L158,LEFT(L158,SEARCH(",",L158)),""),SEARCH(",",SUBSTITUTE(L158,LEFT(L158,SEARCH(",",L158)),""))),""),LEFT(SUBSTITUTE(SUBSTITUTE(L158,LEFT(L158,SEARCH(",",L158)),""),LEFT(SUBSTITUTE(L158,LEFT(L158,SEARCH(",",L158)),""),SEARCH(",",SUBSTITUTE(L158,LEFT(L158,SEARCH(",",L158)),""))),""),SEARCH(",",SUBSTITUTE(SUBSTITUTE(L158,LEFT(L158,SEARCH(",",L158)),""),LEFT(SUBSTITUTE(L158,LEFT(L158,SEARCH(",",L158)),""),SEARCH(",",SUBSTITUTE(L158,LEFT(L158,SEARCH(",",L158)),""))),""))),""))),LEFT(LEFT(SUBSTITUTE(SUBSTITUTE(SUBSTITUTE(L158,LEFT(L158,SEARCH(",",L158)),""),LEFT(SUBSTITUTE(L158,LEFT(L158,SEARCH(",",L158)),""),SEARCH(",",SUBSTITUTE(L158,LEFT(L158,SEARCH(",",L158)),""))),""),LEFT(SUBSTITUTE(SUBSTITUTE(L158,LEFT(L158,SEARCH(",",L158)),""),LEFT(SUBSTITUTE(L158,LEFT(L158,SEARCH(",",L158)),""),SEARCH(",",SUBSTITUTE(L158,LEFT(L158,SEARCH(",",L158)),""))),""),SEARCH(",",SUBSTITUTE(SUBSTITUTE(L158,LEFT(L158,SEARCH(",",L158)),""),LEFT(SUBSTITUTE(L158,LEFT(L158,SEARCH(",",L158)),""),SEARCH(",",SUBSTITUTE(L158,LEFT(L158,SEARCH(",",L158)),""))),""))),""),SEARCH(")",SUBSTITUTE(SUBSTITUTE(SUBSTITUTE(L158,LEFT(L158,SEARCH(",",L158)),""),LEFT(SUBSTITUTE(L158,LEFT(L158,SEARCH(",",L158)),""),SEARCH(",",SUBSTITUTE(L158,LEFT(L158,SEARCH(",",L158)),""))),""),LEFT(SUBSTITUTE(SUBSTITUTE(L158,LEFT(L158,SEARCH(",",L158)),""),LEFT(SUBSTITUTE(L158,LEFT(L158,SEARCH(",",L158)),""),SEARCH(",",SUBSTITUTE(L158,LEFT(L158,SEARCH(",",L158)),""))),""),SEARCH(",",SUBSTITUTE(SUBSTITUTE(L158,LEFT(L158,SEARCH(",",L158)),""),LEFT(SUBSTITUTE(L158,LEFT(L158,SEARCH(",",L158)),""),SEARCH(",",SUBSTITUTE(L158,LEFT(L158,SEARCH(",",L158)),""))),""))),""))),SEARCH("'",LEFT(SUBSTITUTE(SUBSTITUTE(SUBSTITUTE(L158,LEFT(L158,SEARCH(",",L158)),""),LEFT(SUBSTITUTE(L158,LEFT(L158,SEARCH(",",L158)),""),SEARCH(",",SUBSTITUTE(L158,LEFT(L158,SEARCH(",",L158)),""))),""),LEFT(SUBSTITUTE(SUBSTITUTE(L158,LEFT(L158,SEARCH(",",L158)),""),LEFT(SUBSTITUTE(L158,LEFT(L158,SEARCH(",",L158)),""),SEARCH(",",SUBSTITUTE(L158,LEFT(L158,SEARCH(",",L158)),""))),""),SEARCH(",",SUBSTITUTE(SUBSTITUTE(L158,LEFT(L158,SEARCH(",",L158)),""),LEFT(SUBSTITUTE(L158,LEFT(L158,SEARCH(",",L158)),""),SEARCH(",",SUBSTITUTE(L158,LEFT(L158,SEARCH(",",L158)),""))),""))),""),SEARCH(")",SUBSTITUTE(SUBSTITUTE(SUBSTITUTE(L158,LEFT(L158,SEARCH(",",L158)),""),LEFT(SUBSTITUTE(L158,LEFT(L158,SEARCH(",",L158)),""),SEARCH(",",SUBSTITUTE(L158,LEFT(L158,SEARCH(",",L158)),""))),""),LEFT(SUBSTITUTE(SUBSTITUTE(L158,LEFT(L158,SEARCH(",",L158)),""),LEFT(SUBSTITUTE(L158,LEFT(L158,SEARCH(",",L158)),""),SEARCH(",",SUBSTITUTE(L158,LEFT(L158,SEARCH(",",L158)),""))),""),SEARCH(",",SUBSTITUTE(SUBSTITUTE(L158,LEFT(L158,SEARCH(",",L158)),""),LEFT(SUBSTITUTE(L158,LEFT(L158,SEARCH(",",L158)),""),SEARCH(",",SUBSTITUTE(L158,LEFT(L158,SEARCH(",",L158)),""))),""))),""))))),""),")",""),VLOOKUP(L158,Breachs!B:D,3,FALSE)),IF(ISNUMBER(FIND(")",L158)),"20"&amp;SUBSTITUTE(SUBSTITUTE(LEFT(SUBSTITUTE(SUBSTITUTE(SUBSTITUTE(L158,LEFT(L158,SEARCH(",",L158)),""),LEFT(SUBSTITUTE(L158,LEFT(L158,SEARCH(",",L158)),""),SEARCH(",",SUBSTITUTE(L158,LEFT(L158,SEARCH(",",L158)),""))),""),LEFT(SUBSTITUTE(SUBSTITUTE(L158,LEFT(L158,SEARCH(",",L158)),""),LEFT(SUBSTITUTE(L158,LEFT(L158,SEARCH(",",L158)),""),SEARCH(",",SUBSTITUTE(L158,LEFT(L158,SEARCH(",",L158)),""))),""),SEARCH(",",SUBSTITUTE(SUBSTITUTE(L158,LEFT(L158,SEARCH(",",L158)),""),LEFT(SUBSTITUTE(L158,LEFT(L158,SEARCH(",",L158)),""),SEARCH(",",SUBSTITUTE(L158,LEFT(L158,SEARCH(",",L158)),""))),""))),""),SEARCH(")",SUBSTITUTE(SUBSTITUTE(SUBSTITUTE(L158,LEFT(L158,SEARCH(",",L158)),""),LEFT(SUBSTITUTE(L158,LEFT(L158,SEARCH(",",L158)),""),SEARCH(",",SUBSTITUTE(L158,LEFT(L158,SEARCH(",",L158)),""))),""),LEFT(SUBSTITUTE(SUBSTITUTE(L158,LEFT(L158,SEARCH(",",L158)),""),LEFT(SUBSTITUTE(L158,LEFT(L158,SEARCH(",",L158)),""),SEARCH(",",SUBSTITUTE(L158,LEFT(L158,SEARCH(",",L158)),""))),""),SEARCH(",",SUBSTITUTE(SUBSTITUTE(L158,LEFT(L158,SEARCH(",",L158)),""),LEFT(SUBSTITUTE(L158,LEFT(L158,SEARCH(",",L158)),""),SEARCH(",",SUBSTITUTE(L158,LEFT(L158,SEARCH(",",L158)),""))),""))),""))),LEFT(LEFT(SUBSTITUTE(SUBSTITUTE(SUBSTITUTE(L158,LEFT(L158,SEARCH(",",L158)),""),LEFT(SUBSTITUTE(L158,LEFT(L158,SEARCH(",",L158)),""),SEARCH(",",SUBSTITUTE(L158,LEFT(L158,SEARCH(",",L158)),""))),""),LEFT(SUBSTITUTE(SUBSTITUTE(L158,LEFT(L158,SEARCH(",",L158)),""),LEFT(SUBSTITUTE(L158,LEFT(L158,SEARCH(",",L158)),""),SEARCH(",",SUBSTITUTE(L158,LEFT(L158,SEARCH(",",L158)),""))),""),SEARCH(",",SUBSTITUTE(SUBSTITUTE(L158,LEFT(L158,SEARCH(",",L158)),""),LEFT(SUBSTITUTE(L158,LEFT(L158,SEARCH(",",L158)),""),SEARCH(",",SUBSTITUTE(L158,LEFT(L158,SEARCH(",",L158)),""))),""))),""),SEARCH(")",SUBSTITUTE(SUBSTITUTE(SUBSTITUTE(L158,LEFT(L158,SEARCH(",",L158)),""),LEFT(SUBSTITUTE(L158,LEFT(L158,SEARCH(",",L158)),""),SEARCH(",",SUBSTITUTE(L158,LEFT(L158,SEARCH(",",L158)),""))),""),LEFT(SUBSTITUTE(SUBSTITUTE(L158,LEFT(L158,SEARCH(",",L158)),""),LEFT(SUBSTITUTE(L158,LEFT(L158,SEARCH(",",L158)),""),SEARCH(",",SUBSTITUTE(L158,LEFT(L158,SEARCH(",",L158)),""))),""),SEARCH(",",SUBSTITUTE(SUBSTITUTE(L158,LEFT(L158,SEARCH(",",L158)),""),LEFT(SUBSTITUTE(L158,LEFT(L158,SEARCH(",",L158)),""),SEARCH(",",SUBSTITUTE(L158,LEFT(L158,SEARCH(",",L158)),""))),""))),""))),SEARCH("'",LEFT(SUBSTITUTE(SUBSTITUTE(SUBSTITUTE(L158,LEFT(L158,SEARCH(",",L158)),""),LEFT(SUBSTITUTE(L158,LEFT(L158,SEARCH(",",L158)),""),SEARCH(",",SUBSTITUTE(L158,LEFT(L158,SEARCH(",",L158)),""))),""),LEFT(SUBSTITUTE(SUBSTITUTE(L158,LEFT(L158,SEARCH(",",L158)),""),LEFT(SUBSTITUTE(L158,LEFT(L158,SEARCH(",",L158)),""),SEARCH(",",SUBSTITUTE(L158,LEFT(L158,SEARCH(",",L158)),""))),""),SEARCH(",",SUBSTITUTE(SUBSTITUTE(L158,LEFT(L158,SEARCH(",",L158)),""),LEFT(SUBSTITUTE(L158,LEFT(L158,SEARCH(",",L158)),""),SEARCH(",",SUBSTITUTE(L158,LEFT(L158,SEARCH(",",L158)),""))),""))),""),SEARCH(")",SUBSTITUTE(SUBSTITUTE(SUBSTITUTE(L158,LEFT(L158,SEARCH(",",L158)),""),LEFT(SUBSTITUTE(L158,LEFT(L158,SEARCH(",",L158)),""),SEARCH(",",SUBSTITUTE(L158,LEFT(L158,SEARCH(",",L158)),""))),""),LEFT(SUBSTITUTE(SUBSTITUTE(L158,LEFT(L158,SEARCH(",",L158)),""),LEFT(SUBSTITUTE(L158,LEFT(L158,SEARCH(",",L158)),""),SEARCH(",",SUBSTITUTE(L158,LEFT(L158,SEARCH(",",L158)),""))),""),SEARCH(",",SUBSTITUTE(SUBSTITUTE(L158,LEFT(L158,SEARCH(",",L158)),""),LEFT(SUBSTITUTE(L158,LEFT(L158,SEARCH(",",L158)),""),SEARCH(",",SUBSTITUTE(L158,LEFT(L158,SEARCH(",",L158)),""))),""))),""))))),""),")",""),VLOOKUP(L158,Breachs!B:D,3,FALSE))))</f>
        <v/>
      </c>
      <c r="R158" s="108" t="str">
        <f>IF(G158=5,IF(ISNUMBER(FIND(")",M158)),"20"&amp;SUBSTITUTE(SUBSTITUTE(LEFT(SUBSTITUTE(SUBSTITUTE(SUBSTITUTE(S158,LEFT(S158,SEARCH(",",S158)),""),LEFT(SUBSTITUTE(S158,LEFT(S158,SEARCH(",",S158)),""),SEARCH(",",SUBSTITUTE(S158,LEFT(S158,SEARCH(",",S158)),""))),""),LEFT(SUBSTITUTE(SUBSTITUTE(S158,LEFT(S158,SEARCH(",",S158)),""),LEFT(SUBSTITUTE(S158,LEFT(S158,SEARCH(",",S158)),""),SEARCH(",",SUBSTITUTE(S158,LEFT(S158,SEARCH(",",S158)),""))),""),SEARCH(",",SUBSTITUTE(SUBSTITUTE(S158,LEFT(S158,SEARCH(",",S158)),""),LEFT(SUBSTITUTE(S158,LEFT(S158,SEARCH(",",S158)),""),SEARCH(",",SUBSTITUTE(S158,LEFT(S158,SEARCH(",",S158)),""))),""))),""),SEARCH(")",SUBSTITUTE(SUBSTITUTE(SUBSTITUTE(S158,LEFT(S158,SEARCH(",",S158)),""),LEFT(SUBSTITUTE(S158,LEFT(S158,SEARCH(",",S158)),""),SEARCH(",",SUBSTITUTE(S158,LEFT(S158,SEARCH(",",S158)),""))),""),LEFT(SUBSTITUTE(SUBSTITUTE(S158,LEFT(S158,SEARCH(",",S158)),""),LEFT(SUBSTITUTE(S158,LEFT(S158,SEARCH(",",S158)),""),SEARCH(",",SUBSTITUTE(S158,LEFT(S158,SEARCH(",",S158)),""))),""),SEARCH(",",SUBSTITUTE(SUBSTITUTE(S158,LEFT(S158,SEARCH(",",S158)),""),LEFT(SUBSTITUTE(S158,LEFT(S158,SEARCH(",",S158)),""),SEARCH(",",SUBSTITUTE(S158,LEFT(S158,SEARCH(",",S158)),""))),""))),""))),LEFT(LEFT(SUBSTITUTE(SUBSTITUTE(SUBSTITUTE(S158,LEFT(S158,SEARCH(",",S158)),""),LEFT(SUBSTITUTE(S158,LEFT(S158,SEARCH(",",S158)),""),SEARCH(",",SUBSTITUTE(S158,LEFT(S158,SEARCH(",",S158)),""))),""),LEFT(SUBSTITUTE(SUBSTITUTE(S158,LEFT(S158,SEARCH(",",S158)),""),LEFT(SUBSTITUTE(S158,LEFT(S158,SEARCH(",",S158)),""),SEARCH(",",SUBSTITUTE(S158,LEFT(S158,SEARCH(",",S158)),""))),""),SEARCH(",",SUBSTITUTE(SUBSTITUTE(S158,LEFT(S158,SEARCH(",",S158)),""),LEFT(SUBSTITUTE(S158,LEFT(S158,SEARCH(",",S158)),""),SEARCH(",",SUBSTITUTE(S158,LEFT(S158,SEARCH(",",S158)),""))),""))),""),SEARCH(")",SUBSTITUTE(SUBSTITUTE(SUBSTITUTE(S158,LEFT(S158,SEARCH(",",S158)),""),LEFT(SUBSTITUTE(S158,LEFT(S158,SEARCH(",",S158)),""),SEARCH(",",SUBSTITUTE(S158,LEFT(S158,SEARCH(",",S158)),""))),""),LEFT(SUBSTITUTE(SUBSTITUTE(S158,LEFT(S158,SEARCH(",",S158)),""),LEFT(SUBSTITUTE(S158,LEFT(S158,SEARCH(",",S158)),""),SEARCH(",",SUBSTITUTE(S158,LEFT(S158,SEARCH(",",S158)),""))),""),SEARCH(",",SUBSTITUTE(SUBSTITUTE(S158,LEFT(S158,SEARCH(",",S158)),""),LEFT(SUBSTITUTE(S158,LEFT(S158,SEARCH(",",S158)),""),SEARCH(",",SUBSTITUTE(S158,LEFT(S158,SEARCH(",",S158)),""))),""))),""))),SEARCH("'",LEFT(SUBSTITUTE(SUBSTITUTE(SUBSTITUTE(S158,LEFT(S158,SEARCH(",",S158)),""),LEFT(SUBSTITUTE(S158,LEFT(S158,SEARCH(",",S158)),""),SEARCH(",",SUBSTITUTE(S158,LEFT(S158,SEARCH(",",S158)),""))),""),LEFT(SUBSTITUTE(SUBSTITUTE(S158,LEFT(S158,SEARCH(",",S158)),""),LEFT(SUBSTITUTE(S158,LEFT(S158,SEARCH(",",S158)),""),SEARCH(",",SUBSTITUTE(S158,LEFT(S158,SEARCH(",",S158)),""))),""),SEARCH(",",SUBSTITUTE(SUBSTITUTE(S158,LEFT(S158,SEARCH(",",S158)),""),LEFT(SUBSTITUTE(S158,LEFT(S158,SEARCH(",",S158)),""),SEARCH(",",SUBSTITUTE(S158,LEFT(S158,SEARCH(",",S158)),""))),""))),""),SEARCH(")",SUBSTITUTE(SUBSTITUTE(SUBSTITUTE(S158,LEFT(S158,SEARCH(",",S158)),""),LEFT(SUBSTITUTE(S158,LEFT(S158,SEARCH(",",S158)),""),SEARCH(",",SUBSTITUTE(S158,LEFT(S158,SEARCH(",",S158)),""))),""),LEFT(SUBSTITUTE(SUBSTITUTE(S158,LEFT(S158,SEARCH(",",S158)),""),LEFT(SUBSTITUTE(S158,LEFT(S158,SEARCH(",",S158)),""),SEARCH(",",SUBSTITUTE(S158,LEFT(S158,SEARCH(",",S158)),""))),""),SEARCH(",",SUBSTITUTE(SUBSTITUTE(S158,LEFT(S158,SEARCH(",",S158)),""),LEFT(SUBSTITUTE(S158,LEFT(S158,SEARCH(",",S158)),""),SEARCH(",",SUBSTITUTE(S158,LEFT(S158,SEARCH(",",S158)),""))),""))),""))))),""),")",""),VLOOKUP(M158,Breachs!B:D,3,FALSE)),"")</f>
        <v/>
      </c>
      <c r="T158" s="108" t="str">
        <f>IF(F158="","",IF(ISNUMBER(FIND("'",I158)),VLOOKUP(SUBSTITUTE(RIGHT(LEFT(I158,SEARCH("'",I158)),5)," '",""),Breachs!P:Q,2,FALSE),VLOOKUP(I158,Breachs!B:D,2,FALSE)))</f>
        <v/>
      </c>
      <c r="U158" s="108" t="str">
        <f>IF(G158&lt;2,"",IF(ISNUMBER(FIND("'",J158)),VLOOKUP(SUBSTITUTE(RIGHT(LEFT(J158,SEARCH("'",J158)),5)," '",""),Breachs!P:Q,2,FALSE),VLOOKUP(J158,Breachs!B:D,2,FALSE)))</f>
        <v/>
      </c>
      <c r="V158" s="107" t="str">
        <f>IF(G158&lt;3,"",IF(ISNUMBER(FIND("'",K158)),VLOOKUP(SUBSTITUTE(RIGHT(LEFT(K158,SEARCH("'",K158)),5)," '",""),Breachs!P:Q,2,FALSE),VLOOKUP(K158,Breachs!B:D,2,FALSE)))</f>
        <v/>
      </c>
      <c r="W158" s="107" t="str">
        <f>IF(G158&lt;4,"",IF(ISNUMBER(FIND("'",L158)),VLOOKUP(SUBSTITUTE(RIGHT(LEFT(L158,SEARCH("'",L158)),5)," '",""),Breachs!P:Q,2,FALSE),VLOOKUP(L158,Breachs!B:D,2,FALSE)))</f>
        <v/>
      </c>
      <c r="X158" s="107" t="str">
        <f>IF(G158&lt;5,"",IF(ISNUMBER(FIND("'",M158)),VLOOKUP(SUBSTITUTE(RIGHT(LEFT(M158,SEARCH("'",M158)),5)," '",""),Breachs!P:Q,2,FALSE),VLOOKUP(M158,Breachs!B:D,2,FALSE)))</f>
        <v/>
      </c>
      <c r="Y158" s="34" t="str">
        <f>IFERROR(VLOOKUP(B158,BGU!A:B,2),"")</f>
        <v/>
      </c>
      <c r="Z158" s="34" t="str">
        <f>TEXT(IFERROR(VLOOKUP(B158,BGU!A:C,3),""),"0000-000-000-0000")</f>
        <v/>
      </c>
      <c r="AA158" s="34" t="str">
        <f t="shared" si="41"/>
        <v/>
      </c>
      <c r="AB158" s="34" t="str">
        <f>IFERROR(VLOOKUP(B158,BGU!A:F,6),"")</f>
        <v/>
      </c>
      <c r="AC158" s="34" t="str">
        <f>IFERROR(VLOOKUP(B158,BGU!A:G,7),"")</f>
        <v/>
      </c>
      <c r="AD158" s="34" t="str">
        <f t="shared" si="46"/>
        <v/>
      </c>
    </row>
    <row r="159" spans="1:30" ht="15" customHeight="1" x14ac:dyDescent="0.25">
      <c r="G159" s="31">
        <f t="shared" si="36"/>
        <v>1</v>
      </c>
      <c r="H159" s="31" t="str">
        <f t="shared" si="43"/>
        <v/>
      </c>
      <c r="I159" s="105" t="str">
        <f t="shared" si="44"/>
        <v/>
      </c>
      <c r="J159" s="105" t="str">
        <f t="shared" si="45"/>
        <v/>
      </c>
      <c r="K159" s="106" t="str">
        <f t="shared" si="37"/>
        <v/>
      </c>
      <c r="L159" s="106" t="str">
        <f t="shared" si="38"/>
        <v/>
      </c>
      <c r="M159" s="105" t="str">
        <f t="shared" si="39"/>
        <v/>
      </c>
      <c r="N159" s="107" t="str">
        <f>IF(F159="","",IF(ISNUMBER(FIND(")",I159)),"20"&amp;SUBSTITUTE(RIGHT(SUBSTITUTE(LEFT(F159,SEARCH(")",F159)),LEFT(LEFT(F159,SEARCH(")",F159)),SEARCH("(",LEFT(F159,SEARCH(")",F159)))),""),3),")",""),VLOOKUP(I159,Breachs!B:D,3,FALSE)))</f>
        <v/>
      </c>
      <c r="O159" s="108" t="str">
        <f>IF(G159&lt;2,"",IF(G159&gt;2,IF(ISNUMBER(FIND(")",J159)),"20"&amp;SUBSTITUTE(SUBSTITUTE(LEFT(LEFT(SUBSTITUTE(F159,LEFT(F159,SEARCH(",",F159)),""),SEARCH(",",SUBSTITUTE(F159,LEFT(F159,SEARCH(",",F159)),""))),SEARCH(")",LEFT(SUBSTITUTE(F159,LEFT(F159,SEARCH(",",F159)),""),SEARCH(",",SUBSTITUTE(F159,LEFT(F159,SEARCH(",",F159)),""))))),LEFT(LEFT(LEFT(SUBSTITUTE(F159,LEFT(F159,SEARCH(",",F159)),""),SEARCH(",",SUBSTITUTE(F159,LEFT(F159,SEARCH(",",F159)),""))),SEARCH(")",LEFT(SUBSTITUTE(F159,LEFT(F159,SEARCH(",",F159)),""),SEARCH(",",SUBSTITUTE(F159,LEFT(F159,SEARCH(",",F159)),""))))),SEARCH("'",LEFT(LEFT(SUBSTITUTE(F159,LEFT(F159,SEARCH(",",F159)),""),SEARCH(",",SUBSTITUTE(F159,LEFT(F159,SEARCH(",",F159)),""))),SEARCH(")",LEFT(SUBSTITUTE(F159,LEFT(F159,SEARCH(",",F159)),""),SEARCH(",",SUBSTITUTE(F159,LEFT(F159,SEARCH(",",F159)),""))))))),""),")",""),VLOOKUP(J159,Breachs!B:D,3,FALSE)),IF(ISNUMBER(FIND(")",J159)),"20"&amp;SUBSTITUTE(LEFT(SUBSTITUTE(SUBSTITUTE(F159,LEFT(F159,SEARCH(",",F159)),""),LEFT(SUBSTITUTE(F159,LEFT(F159,SEARCH(",",F159)),""),SEARCH("'",SUBSTITUTE(F159,LEFT(F159,SEARCH(",",F159)),""))),""),SEARCH(")",SUBSTITUTE(SUBSTITUTE(F159,LEFT(F159,SEARCH(",",F159)),""),LEFT(SUBSTITUTE(F159,LEFT(F159,SEARCH(",",F159)),""),SEARCH("'",SUBSTITUTE(F159,LEFT(F159,SEARCH(",",F159)),""))),""))),")",""),VLOOKUP(J159,Breachs!B:D,3,FALSE))))</f>
        <v/>
      </c>
      <c r="P159" s="108" t="str">
        <f>IF(G159&lt;3,"",IF(G159&gt;3,IF(ISNUMBER(FIND(")",K159)),"20"&amp;SUBSTITUTE(SUBSTITUTE(LEFT(LEFT(SUBSTITUTE(SUBSTITUTE(F159,LEFT(F159,SEARCH(",",F159)),""),LEFT(SUBSTITUTE(F159,LEFT(F159,SEARCH(",",F159)),""),SEARCH(",",SUBSTITUTE(F159,LEFT(F159,SEARCH(",",F159)),""))),""),SEARCH(",",SUBSTITUTE(SUBSTITUTE(F159,LEFT(F159,SEARCH(",",F159)),""),LEFT(SUBSTITUTE(F159,LEFT(F159,SEARCH(",",F159)),""),SEARCH(",",SUBSTITUTE(F159,LEFT(F159,SEARCH(",",F159)),""))),""))),SEARCH(")",LEFT(SUBSTITUTE(SUBSTITUTE(F159,LEFT(F159,SEARCH(",",F159)),""),LEFT(SUBSTITUTE(F159,LEFT(F159,SEARCH(",",F159)),""),SEARCH(",",SUBSTITUTE(F159,LEFT(F159,SEARCH(",",F159)),""))),""),SEARCH(",",SUBSTITUTE(SUBSTITUTE(F159,LEFT(F159,SEARCH(",",F159)),""),LEFT(SUBSTITUTE(F159,LEFT(F159,SEARCH(",",F159)),""),SEARCH(",",SUBSTITUTE(F159,LEFT(F159,SEARCH(",",F159)),""))),""))))),LEFT(LEFT(LEFT(SUBSTITUTE(SUBSTITUTE(F159,LEFT(F159,SEARCH(",",F159)),""),LEFT(SUBSTITUTE(F159,LEFT(F159,SEARCH(",",F159)),""),SEARCH(",",SUBSTITUTE(F159,LEFT(F159,SEARCH(",",F159)),""))),""),SEARCH(",",SUBSTITUTE(SUBSTITUTE(F159,LEFT(F159,SEARCH(",",F159)),""),LEFT(SUBSTITUTE(F159,LEFT(F159,SEARCH(",",F159)),""),SEARCH(",",SUBSTITUTE(F159,LEFT(F159,SEARCH(",",F159)),""))),""))),SEARCH(")",LEFT(SUBSTITUTE(SUBSTITUTE(F159,LEFT(F159,SEARCH(",",F159)),""),LEFT(SUBSTITUTE(F159,LEFT(F159,SEARCH(",",F159)),""),SEARCH(",",SUBSTITUTE(F159,LEFT(F159,SEARCH(",",F159)),""))),""),SEARCH(",",SUBSTITUTE(SUBSTITUTE(F159,LEFT(F159,SEARCH(",",F159)),""),LEFT(SUBSTITUTE(F159,LEFT(F159,SEARCH(",",F159)),""),SEARCH(",",SUBSTITUTE(F159,LEFT(F159,SEARCH(",",F159)),""))),""))))),SEARCH("'",LEFT(LEFT(SUBSTITUTE(SUBSTITUTE(F159,LEFT(F159,SEARCH(",",F159)),""),LEFT(SUBSTITUTE(F159,LEFT(F159,SEARCH(",",F159)),""),SEARCH(",",SUBSTITUTE(F159,LEFT(F159,SEARCH(",",F159)),""))),""),SEARCH(",",SUBSTITUTE(SUBSTITUTE(F159,LEFT(F159,SEARCH(",",F159)),""),LEFT(SUBSTITUTE(F159,LEFT(F159,SEARCH(",",F159)),""),SEARCH(",",SUBSTITUTE(F159,LEFT(F159,SEARCH(",",F159)),""))),""))),SEARCH(")",LEFT(SUBSTITUTE(SUBSTITUTE(F159,LEFT(F159,SEARCH(",",F159)),""),LEFT(SUBSTITUTE(F159,LEFT(F159,SEARCH(",",F159)),""),SEARCH(",",SUBSTITUTE(F159,LEFT(F159,SEARCH(",",F159)),""))),""),SEARCH(",",SUBSTITUTE(SUBSTITUTE(F159,LEFT(F159,SEARCH(",",F159)),""),LEFT(SUBSTITUTE(F159,LEFT(F159,SEARCH(",",F159)),""),SEARCH(",",SUBSTITUTE(F159,LEFT(F159,SEARCH(",",F159)),""))),""))))))),""),")",""),VLOOKUP(K159,Breachs!B:D,3,FALSE)),IF(ISNUMBER(FIND(")",K159)),"20"&amp;SUBSTITUTE(SUBSTITUTE(LEFT(SUBSTITUTE(SUBSTITUTE(F159,LEFT(F159,SEARCH(",",F159)),""),LEFT(SUBSTITUTE(F159,LEFT(F159,SEARCH(",",F159)),""),SEARCH(",",SUBSTITUTE(F159,LEFT(F159,SEARCH(",",F159)),""))),""),SEARCH(")",SUBSTITUTE(SUBSTITUTE(F159,LEFT(F159,SEARCH(",",F159)),""),LEFT(SUBSTITUTE(F159,LEFT(F159,SEARCH(",",F159)),""),SEARCH(",",SUBSTITUTE(F159,LEFT(F159,SEARCH(",",F159)),""))),""))),LEFT(LEFT(SUBSTITUTE(SUBSTITUTE(F159,LEFT(F159,SEARCH(",",F159)),""),LEFT(SUBSTITUTE(F159,LEFT(F159,SEARCH(",",F159)),""),SEARCH(",",SUBSTITUTE(F159,LEFT(F159,SEARCH(",",F159)),""))),""),SEARCH(")",SUBSTITUTE(SUBSTITUTE(F159,LEFT(F159,SEARCH(",",F159)),""),LEFT(SUBSTITUTE(F159,LEFT(F159,SEARCH(",",F159)),""),SEARCH(",",SUBSTITUTE(F159,LEFT(F159,SEARCH(",",F159)),""))),""))),SEARCH("'",LEFT(SUBSTITUTE(SUBSTITUTE(F159,LEFT(F159,SEARCH(",",F159)),""),LEFT(SUBSTITUTE(F159,LEFT(F159,SEARCH(",",F159)),""),SEARCH(",",SUBSTITUTE(F159,LEFT(F159,SEARCH(",",F159)),""))),""),SEARCH(")",SUBSTITUTE(SUBSTITUTE(F159,LEFT(F159,SEARCH(",",F159)),""),LEFT(SUBSTITUTE(F159,LEFT(F159,SEARCH(",",F159)),""),SEARCH(",",SUBSTITUTE(F159,LEFT(F159,SEARCH(",",F159)),""))),""))))),""),")",""),VLOOKUP(K159,Breachs!B:D,3,FALSE))))</f>
        <v/>
      </c>
      <c r="Q159" s="108" t="str">
        <f>IF(G159&lt;4,"",IF(G159&gt;4,IF(ISNUMBER(FIND(")",L159)),"20"&amp;SUBSTITUTE(SUBSTITUTE(LEFT(SUBSTITUTE(SUBSTITUTE(SUBSTITUTE(L159,LEFT(L159,SEARCH(",",L159)),""),LEFT(SUBSTITUTE(L159,LEFT(L159,SEARCH(",",L159)),""),SEARCH(",",SUBSTITUTE(L159,LEFT(L159,SEARCH(",",L159)),""))),""),LEFT(SUBSTITUTE(SUBSTITUTE(L159,LEFT(L159,SEARCH(",",L159)),""),LEFT(SUBSTITUTE(L159,LEFT(L159,SEARCH(",",L159)),""),SEARCH(",",SUBSTITUTE(L159,LEFT(L159,SEARCH(",",L159)),""))),""),SEARCH(",",SUBSTITUTE(SUBSTITUTE(L159,LEFT(L159,SEARCH(",",L159)),""),LEFT(SUBSTITUTE(L159,LEFT(L159,SEARCH(",",L159)),""),SEARCH(",",SUBSTITUTE(L159,LEFT(L159,SEARCH(",",L159)),""))),""))),""),SEARCH(")",SUBSTITUTE(SUBSTITUTE(SUBSTITUTE(L159,LEFT(L159,SEARCH(",",L159)),""),LEFT(SUBSTITUTE(L159,LEFT(L159,SEARCH(",",L159)),""),SEARCH(",",SUBSTITUTE(L159,LEFT(L159,SEARCH(",",L159)),""))),""),LEFT(SUBSTITUTE(SUBSTITUTE(L159,LEFT(L159,SEARCH(",",L159)),""),LEFT(SUBSTITUTE(L159,LEFT(L159,SEARCH(",",L159)),""),SEARCH(",",SUBSTITUTE(L159,LEFT(L159,SEARCH(",",L159)),""))),""),SEARCH(",",SUBSTITUTE(SUBSTITUTE(L159,LEFT(L159,SEARCH(",",L159)),""),LEFT(SUBSTITUTE(L159,LEFT(L159,SEARCH(",",L159)),""),SEARCH(",",SUBSTITUTE(L159,LEFT(L159,SEARCH(",",L159)),""))),""))),""))),LEFT(LEFT(SUBSTITUTE(SUBSTITUTE(SUBSTITUTE(L159,LEFT(L159,SEARCH(",",L159)),""),LEFT(SUBSTITUTE(L159,LEFT(L159,SEARCH(",",L159)),""),SEARCH(",",SUBSTITUTE(L159,LEFT(L159,SEARCH(",",L159)),""))),""),LEFT(SUBSTITUTE(SUBSTITUTE(L159,LEFT(L159,SEARCH(",",L159)),""),LEFT(SUBSTITUTE(L159,LEFT(L159,SEARCH(",",L159)),""),SEARCH(",",SUBSTITUTE(L159,LEFT(L159,SEARCH(",",L159)),""))),""),SEARCH(",",SUBSTITUTE(SUBSTITUTE(L159,LEFT(L159,SEARCH(",",L159)),""),LEFT(SUBSTITUTE(L159,LEFT(L159,SEARCH(",",L159)),""),SEARCH(",",SUBSTITUTE(L159,LEFT(L159,SEARCH(",",L159)),""))),""))),""),SEARCH(")",SUBSTITUTE(SUBSTITUTE(SUBSTITUTE(L159,LEFT(L159,SEARCH(",",L159)),""),LEFT(SUBSTITUTE(L159,LEFT(L159,SEARCH(",",L159)),""),SEARCH(",",SUBSTITUTE(L159,LEFT(L159,SEARCH(",",L159)),""))),""),LEFT(SUBSTITUTE(SUBSTITUTE(L159,LEFT(L159,SEARCH(",",L159)),""),LEFT(SUBSTITUTE(L159,LEFT(L159,SEARCH(",",L159)),""),SEARCH(",",SUBSTITUTE(L159,LEFT(L159,SEARCH(",",L159)),""))),""),SEARCH(",",SUBSTITUTE(SUBSTITUTE(L159,LEFT(L159,SEARCH(",",L159)),""),LEFT(SUBSTITUTE(L159,LEFT(L159,SEARCH(",",L159)),""),SEARCH(",",SUBSTITUTE(L159,LEFT(L159,SEARCH(",",L159)),""))),""))),""))),SEARCH("'",LEFT(SUBSTITUTE(SUBSTITUTE(SUBSTITUTE(L159,LEFT(L159,SEARCH(",",L159)),""),LEFT(SUBSTITUTE(L159,LEFT(L159,SEARCH(",",L159)),""),SEARCH(",",SUBSTITUTE(L159,LEFT(L159,SEARCH(",",L159)),""))),""),LEFT(SUBSTITUTE(SUBSTITUTE(L159,LEFT(L159,SEARCH(",",L159)),""),LEFT(SUBSTITUTE(L159,LEFT(L159,SEARCH(",",L159)),""),SEARCH(",",SUBSTITUTE(L159,LEFT(L159,SEARCH(",",L159)),""))),""),SEARCH(",",SUBSTITUTE(SUBSTITUTE(L159,LEFT(L159,SEARCH(",",L159)),""),LEFT(SUBSTITUTE(L159,LEFT(L159,SEARCH(",",L159)),""),SEARCH(",",SUBSTITUTE(L159,LEFT(L159,SEARCH(",",L159)),""))),""))),""),SEARCH(")",SUBSTITUTE(SUBSTITUTE(SUBSTITUTE(L159,LEFT(L159,SEARCH(",",L159)),""),LEFT(SUBSTITUTE(L159,LEFT(L159,SEARCH(",",L159)),""),SEARCH(",",SUBSTITUTE(L159,LEFT(L159,SEARCH(",",L159)),""))),""),LEFT(SUBSTITUTE(SUBSTITUTE(L159,LEFT(L159,SEARCH(",",L159)),""),LEFT(SUBSTITUTE(L159,LEFT(L159,SEARCH(",",L159)),""),SEARCH(",",SUBSTITUTE(L159,LEFT(L159,SEARCH(",",L159)),""))),""),SEARCH(",",SUBSTITUTE(SUBSTITUTE(L159,LEFT(L159,SEARCH(",",L159)),""),LEFT(SUBSTITUTE(L159,LEFT(L159,SEARCH(",",L159)),""),SEARCH(",",SUBSTITUTE(L159,LEFT(L159,SEARCH(",",L159)),""))),""))),""))))),""),")",""),VLOOKUP(L159,Breachs!B:D,3,FALSE)),IF(ISNUMBER(FIND(")",L159)),"20"&amp;SUBSTITUTE(SUBSTITUTE(LEFT(SUBSTITUTE(SUBSTITUTE(SUBSTITUTE(L159,LEFT(L159,SEARCH(",",L159)),""),LEFT(SUBSTITUTE(L159,LEFT(L159,SEARCH(",",L159)),""),SEARCH(",",SUBSTITUTE(L159,LEFT(L159,SEARCH(",",L159)),""))),""),LEFT(SUBSTITUTE(SUBSTITUTE(L159,LEFT(L159,SEARCH(",",L159)),""),LEFT(SUBSTITUTE(L159,LEFT(L159,SEARCH(",",L159)),""),SEARCH(",",SUBSTITUTE(L159,LEFT(L159,SEARCH(",",L159)),""))),""),SEARCH(",",SUBSTITUTE(SUBSTITUTE(L159,LEFT(L159,SEARCH(",",L159)),""),LEFT(SUBSTITUTE(L159,LEFT(L159,SEARCH(",",L159)),""),SEARCH(",",SUBSTITUTE(L159,LEFT(L159,SEARCH(",",L159)),""))),""))),""),SEARCH(")",SUBSTITUTE(SUBSTITUTE(SUBSTITUTE(L159,LEFT(L159,SEARCH(",",L159)),""),LEFT(SUBSTITUTE(L159,LEFT(L159,SEARCH(",",L159)),""),SEARCH(",",SUBSTITUTE(L159,LEFT(L159,SEARCH(",",L159)),""))),""),LEFT(SUBSTITUTE(SUBSTITUTE(L159,LEFT(L159,SEARCH(",",L159)),""),LEFT(SUBSTITUTE(L159,LEFT(L159,SEARCH(",",L159)),""),SEARCH(",",SUBSTITUTE(L159,LEFT(L159,SEARCH(",",L159)),""))),""),SEARCH(",",SUBSTITUTE(SUBSTITUTE(L159,LEFT(L159,SEARCH(",",L159)),""),LEFT(SUBSTITUTE(L159,LEFT(L159,SEARCH(",",L159)),""),SEARCH(",",SUBSTITUTE(L159,LEFT(L159,SEARCH(",",L159)),""))),""))),""))),LEFT(LEFT(SUBSTITUTE(SUBSTITUTE(SUBSTITUTE(L159,LEFT(L159,SEARCH(",",L159)),""),LEFT(SUBSTITUTE(L159,LEFT(L159,SEARCH(",",L159)),""),SEARCH(",",SUBSTITUTE(L159,LEFT(L159,SEARCH(",",L159)),""))),""),LEFT(SUBSTITUTE(SUBSTITUTE(L159,LEFT(L159,SEARCH(",",L159)),""),LEFT(SUBSTITUTE(L159,LEFT(L159,SEARCH(",",L159)),""),SEARCH(",",SUBSTITUTE(L159,LEFT(L159,SEARCH(",",L159)),""))),""),SEARCH(",",SUBSTITUTE(SUBSTITUTE(L159,LEFT(L159,SEARCH(",",L159)),""),LEFT(SUBSTITUTE(L159,LEFT(L159,SEARCH(",",L159)),""),SEARCH(",",SUBSTITUTE(L159,LEFT(L159,SEARCH(",",L159)),""))),""))),""),SEARCH(")",SUBSTITUTE(SUBSTITUTE(SUBSTITUTE(L159,LEFT(L159,SEARCH(",",L159)),""),LEFT(SUBSTITUTE(L159,LEFT(L159,SEARCH(",",L159)),""),SEARCH(",",SUBSTITUTE(L159,LEFT(L159,SEARCH(",",L159)),""))),""),LEFT(SUBSTITUTE(SUBSTITUTE(L159,LEFT(L159,SEARCH(",",L159)),""),LEFT(SUBSTITUTE(L159,LEFT(L159,SEARCH(",",L159)),""),SEARCH(",",SUBSTITUTE(L159,LEFT(L159,SEARCH(",",L159)),""))),""),SEARCH(",",SUBSTITUTE(SUBSTITUTE(L159,LEFT(L159,SEARCH(",",L159)),""),LEFT(SUBSTITUTE(L159,LEFT(L159,SEARCH(",",L159)),""),SEARCH(",",SUBSTITUTE(L159,LEFT(L159,SEARCH(",",L159)),""))),""))),""))),SEARCH("'",LEFT(SUBSTITUTE(SUBSTITUTE(SUBSTITUTE(L159,LEFT(L159,SEARCH(",",L159)),""),LEFT(SUBSTITUTE(L159,LEFT(L159,SEARCH(",",L159)),""),SEARCH(",",SUBSTITUTE(L159,LEFT(L159,SEARCH(",",L159)),""))),""),LEFT(SUBSTITUTE(SUBSTITUTE(L159,LEFT(L159,SEARCH(",",L159)),""),LEFT(SUBSTITUTE(L159,LEFT(L159,SEARCH(",",L159)),""),SEARCH(",",SUBSTITUTE(L159,LEFT(L159,SEARCH(",",L159)),""))),""),SEARCH(",",SUBSTITUTE(SUBSTITUTE(L159,LEFT(L159,SEARCH(",",L159)),""),LEFT(SUBSTITUTE(L159,LEFT(L159,SEARCH(",",L159)),""),SEARCH(",",SUBSTITUTE(L159,LEFT(L159,SEARCH(",",L159)),""))),""))),""),SEARCH(")",SUBSTITUTE(SUBSTITUTE(SUBSTITUTE(L159,LEFT(L159,SEARCH(",",L159)),""),LEFT(SUBSTITUTE(L159,LEFT(L159,SEARCH(",",L159)),""),SEARCH(",",SUBSTITUTE(L159,LEFT(L159,SEARCH(",",L159)),""))),""),LEFT(SUBSTITUTE(SUBSTITUTE(L159,LEFT(L159,SEARCH(",",L159)),""),LEFT(SUBSTITUTE(L159,LEFT(L159,SEARCH(",",L159)),""),SEARCH(",",SUBSTITUTE(L159,LEFT(L159,SEARCH(",",L159)),""))),""),SEARCH(",",SUBSTITUTE(SUBSTITUTE(L159,LEFT(L159,SEARCH(",",L159)),""),LEFT(SUBSTITUTE(L159,LEFT(L159,SEARCH(",",L159)),""),SEARCH(",",SUBSTITUTE(L159,LEFT(L159,SEARCH(",",L159)),""))),""))),""))))),""),")",""),VLOOKUP(L159,Breachs!B:D,3,FALSE))))</f>
        <v/>
      </c>
      <c r="R159" s="108" t="str">
        <f>IF(G159=5,IF(ISNUMBER(FIND(")",M159)),"20"&amp;SUBSTITUTE(SUBSTITUTE(LEFT(SUBSTITUTE(SUBSTITUTE(SUBSTITUTE(S159,LEFT(S159,SEARCH(",",S159)),""),LEFT(SUBSTITUTE(S159,LEFT(S159,SEARCH(",",S159)),""),SEARCH(",",SUBSTITUTE(S159,LEFT(S159,SEARCH(",",S159)),""))),""),LEFT(SUBSTITUTE(SUBSTITUTE(S159,LEFT(S159,SEARCH(",",S159)),""),LEFT(SUBSTITUTE(S159,LEFT(S159,SEARCH(",",S159)),""),SEARCH(",",SUBSTITUTE(S159,LEFT(S159,SEARCH(",",S159)),""))),""),SEARCH(",",SUBSTITUTE(SUBSTITUTE(S159,LEFT(S159,SEARCH(",",S159)),""),LEFT(SUBSTITUTE(S159,LEFT(S159,SEARCH(",",S159)),""),SEARCH(",",SUBSTITUTE(S159,LEFT(S159,SEARCH(",",S159)),""))),""))),""),SEARCH(")",SUBSTITUTE(SUBSTITUTE(SUBSTITUTE(S159,LEFT(S159,SEARCH(",",S159)),""),LEFT(SUBSTITUTE(S159,LEFT(S159,SEARCH(",",S159)),""),SEARCH(",",SUBSTITUTE(S159,LEFT(S159,SEARCH(",",S159)),""))),""),LEFT(SUBSTITUTE(SUBSTITUTE(S159,LEFT(S159,SEARCH(",",S159)),""),LEFT(SUBSTITUTE(S159,LEFT(S159,SEARCH(",",S159)),""),SEARCH(",",SUBSTITUTE(S159,LEFT(S159,SEARCH(",",S159)),""))),""),SEARCH(",",SUBSTITUTE(SUBSTITUTE(S159,LEFT(S159,SEARCH(",",S159)),""),LEFT(SUBSTITUTE(S159,LEFT(S159,SEARCH(",",S159)),""),SEARCH(",",SUBSTITUTE(S159,LEFT(S159,SEARCH(",",S159)),""))),""))),""))),LEFT(LEFT(SUBSTITUTE(SUBSTITUTE(SUBSTITUTE(S159,LEFT(S159,SEARCH(",",S159)),""),LEFT(SUBSTITUTE(S159,LEFT(S159,SEARCH(",",S159)),""),SEARCH(",",SUBSTITUTE(S159,LEFT(S159,SEARCH(",",S159)),""))),""),LEFT(SUBSTITUTE(SUBSTITUTE(S159,LEFT(S159,SEARCH(",",S159)),""),LEFT(SUBSTITUTE(S159,LEFT(S159,SEARCH(",",S159)),""),SEARCH(",",SUBSTITUTE(S159,LEFT(S159,SEARCH(",",S159)),""))),""),SEARCH(",",SUBSTITUTE(SUBSTITUTE(S159,LEFT(S159,SEARCH(",",S159)),""),LEFT(SUBSTITUTE(S159,LEFT(S159,SEARCH(",",S159)),""),SEARCH(",",SUBSTITUTE(S159,LEFT(S159,SEARCH(",",S159)),""))),""))),""),SEARCH(")",SUBSTITUTE(SUBSTITUTE(SUBSTITUTE(S159,LEFT(S159,SEARCH(",",S159)),""),LEFT(SUBSTITUTE(S159,LEFT(S159,SEARCH(",",S159)),""),SEARCH(",",SUBSTITUTE(S159,LEFT(S159,SEARCH(",",S159)),""))),""),LEFT(SUBSTITUTE(SUBSTITUTE(S159,LEFT(S159,SEARCH(",",S159)),""),LEFT(SUBSTITUTE(S159,LEFT(S159,SEARCH(",",S159)),""),SEARCH(",",SUBSTITUTE(S159,LEFT(S159,SEARCH(",",S159)),""))),""),SEARCH(",",SUBSTITUTE(SUBSTITUTE(S159,LEFT(S159,SEARCH(",",S159)),""),LEFT(SUBSTITUTE(S159,LEFT(S159,SEARCH(",",S159)),""),SEARCH(",",SUBSTITUTE(S159,LEFT(S159,SEARCH(",",S159)),""))),""))),""))),SEARCH("'",LEFT(SUBSTITUTE(SUBSTITUTE(SUBSTITUTE(S159,LEFT(S159,SEARCH(",",S159)),""),LEFT(SUBSTITUTE(S159,LEFT(S159,SEARCH(",",S159)),""),SEARCH(",",SUBSTITUTE(S159,LEFT(S159,SEARCH(",",S159)),""))),""),LEFT(SUBSTITUTE(SUBSTITUTE(S159,LEFT(S159,SEARCH(",",S159)),""),LEFT(SUBSTITUTE(S159,LEFT(S159,SEARCH(",",S159)),""),SEARCH(",",SUBSTITUTE(S159,LEFT(S159,SEARCH(",",S159)),""))),""),SEARCH(",",SUBSTITUTE(SUBSTITUTE(S159,LEFT(S159,SEARCH(",",S159)),""),LEFT(SUBSTITUTE(S159,LEFT(S159,SEARCH(",",S159)),""),SEARCH(",",SUBSTITUTE(S159,LEFT(S159,SEARCH(",",S159)),""))),""))),""),SEARCH(")",SUBSTITUTE(SUBSTITUTE(SUBSTITUTE(S159,LEFT(S159,SEARCH(",",S159)),""),LEFT(SUBSTITUTE(S159,LEFT(S159,SEARCH(",",S159)),""),SEARCH(",",SUBSTITUTE(S159,LEFT(S159,SEARCH(",",S159)),""))),""),LEFT(SUBSTITUTE(SUBSTITUTE(S159,LEFT(S159,SEARCH(",",S159)),""),LEFT(SUBSTITUTE(S159,LEFT(S159,SEARCH(",",S159)),""),SEARCH(",",SUBSTITUTE(S159,LEFT(S159,SEARCH(",",S159)),""))),""),SEARCH(",",SUBSTITUTE(SUBSTITUTE(S159,LEFT(S159,SEARCH(",",S159)),""),LEFT(SUBSTITUTE(S159,LEFT(S159,SEARCH(",",S159)),""),SEARCH(",",SUBSTITUTE(S159,LEFT(S159,SEARCH(",",S159)),""))),""))),""))))),""),")",""),VLOOKUP(M159,Breachs!B:D,3,FALSE)),"")</f>
        <v/>
      </c>
      <c r="T159" s="108" t="str">
        <f>IF(F159="","",IF(ISNUMBER(FIND("'",I159)),VLOOKUP(SUBSTITUTE(RIGHT(LEFT(I159,SEARCH("'",I159)),5)," '",""),Breachs!P:Q,2,FALSE),VLOOKUP(I159,Breachs!B:D,2,FALSE)))</f>
        <v/>
      </c>
      <c r="U159" s="108" t="str">
        <f>IF(G159&lt;2,"",IF(ISNUMBER(FIND("'",J159)),VLOOKUP(SUBSTITUTE(RIGHT(LEFT(J159,SEARCH("'",J159)),5)," '",""),Breachs!P:Q,2,FALSE),VLOOKUP(J159,Breachs!B:D,2,FALSE)))</f>
        <v/>
      </c>
      <c r="V159" s="107" t="str">
        <f>IF(G159&lt;3,"",IF(ISNUMBER(FIND("'",K159)),VLOOKUP(SUBSTITUTE(RIGHT(LEFT(K159,SEARCH("'",K159)),5)," '",""),Breachs!P:Q,2,FALSE),VLOOKUP(K159,Breachs!B:D,2,FALSE)))</f>
        <v/>
      </c>
      <c r="W159" s="107" t="str">
        <f>IF(G159&lt;4,"",IF(ISNUMBER(FIND("'",L159)),VLOOKUP(SUBSTITUTE(RIGHT(LEFT(L159,SEARCH("'",L159)),5)," '",""),Breachs!P:Q,2,FALSE),VLOOKUP(L159,Breachs!B:D,2,FALSE)))</f>
        <v/>
      </c>
      <c r="X159" s="107" t="str">
        <f>IF(G159&lt;5,"",IF(ISNUMBER(FIND("'",M159)),VLOOKUP(SUBSTITUTE(RIGHT(LEFT(M159,SEARCH("'",M159)),5)," '",""),Breachs!P:Q,2,FALSE),VLOOKUP(M159,Breachs!B:D,2,FALSE)))</f>
        <v/>
      </c>
      <c r="Y159" s="34" t="str">
        <f>IFERROR(VLOOKUP(B159,BGU!A:B,2),"")</f>
        <v/>
      </c>
      <c r="Z159" s="34" t="str">
        <f>TEXT(IFERROR(VLOOKUP(B159,BGU!A:C,3),""),"0000-000-000-0000")</f>
        <v/>
      </c>
      <c r="AA159" s="34" t="str">
        <f t="shared" si="41"/>
        <v/>
      </c>
      <c r="AB159" s="34" t="str">
        <f>IFERROR(VLOOKUP(B159,BGU!A:F,6),"")</f>
        <v/>
      </c>
      <c r="AC159" s="34" t="str">
        <f>IFERROR(VLOOKUP(B159,BGU!A:G,7),"")</f>
        <v/>
      </c>
      <c r="AD159" s="34" t="str">
        <f t="shared" si="46"/>
        <v/>
      </c>
    </row>
    <row r="160" spans="1:30" ht="15" customHeight="1" x14ac:dyDescent="0.25">
      <c r="G160" s="31">
        <f t="shared" si="36"/>
        <v>1</v>
      </c>
      <c r="H160" s="31" t="str">
        <f t="shared" si="43"/>
        <v/>
      </c>
      <c r="I160" s="105" t="str">
        <f t="shared" si="44"/>
        <v/>
      </c>
      <c r="J160" s="105" t="str">
        <f t="shared" si="45"/>
        <v/>
      </c>
      <c r="K160" s="106" t="str">
        <f t="shared" si="37"/>
        <v/>
      </c>
      <c r="L160" s="106" t="str">
        <f t="shared" si="38"/>
        <v/>
      </c>
      <c r="M160" s="105" t="str">
        <f t="shared" si="39"/>
        <v/>
      </c>
      <c r="N160" s="107" t="str">
        <f>IF(F160="","",IF(ISNUMBER(FIND(")",I160)),"20"&amp;SUBSTITUTE(RIGHT(SUBSTITUTE(LEFT(F160,SEARCH(")",F160)),LEFT(LEFT(F160,SEARCH(")",F160)),SEARCH("(",LEFT(F160,SEARCH(")",F160)))),""),3),")",""),VLOOKUP(I160,Breachs!B:D,3,FALSE)))</f>
        <v/>
      </c>
      <c r="O160" s="108" t="str">
        <f>IF(G160&lt;2,"",IF(G160&gt;2,IF(ISNUMBER(FIND(")",J160)),"20"&amp;SUBSTITUTE(SUBSTITUTE(LEFT(LEFT(SUBSTITUTE(F160,LEFT(F160,SEARCH(",",F160)),""),SEARCH(",",SUBSTITUTE(F160,LEFT(F160,SEARCH(",",F160)),""))),SEARCH(")",LEFT(SUBSTITUTE(F160,LEFT(F160,SEARCH(",",F160)),""),SEARCH(",",SUBSTITUTE(F160,LEFT(F160,SEARCH(",",F160)),""))))),LEFT(LEFT(LEFT(SUBSTITUTE(F160,LEFT(F160,SEARCH(",",F160)),""),SEARCH(",",SUBSTITUTE(F160,LEFT(F160,SEARCH(",",F160)),""))),SEARCH(")",LEFT(SUBSTITUTE(F160,LEFT(F160,SEARCH(",",F160)),""),SEARCH(",",SUBSTITUTE(F160,LEFT(F160,SEARCH(",",F160)),""))))),SEARCH("'",LEFT(LEFT(SUBSTITUTE(F160,LEFT(F160,SEARCH(",",F160)),""),SEARCH(",",SUBSTITUTE(F160,LEFT(F160,SEARCH(",",F160)),""))),SEARCH(")",LEFT(SUBSTITUTE(F160,LEFT(F160,SEARCH(",",F160)),""),SEARCH(",",SUBSTITUTE(F160,LEFT(F160,SEARCH(",",F160)),""))))))),""),")",""),VLOOKUP(J160,Breachs!B:D,3,FALSE)),IF(ISNUMBER(FIND(")",J160)),"20"&amp;SUBSTITUTE(LEFT(SUBSTITUTE(SUBSTITUTE(F160,LEFT(F160,SEARCH(",",F160)),""),LEFT(SUBSTITUTE(F160,LEFT(F160,SEARCH(",",F160)),""),SEARCH("'",SUBSTITUTE(F160,LEFT(F160,SEARCH(",",F160)),""))),""),SEARCH(")",SUBSTITUTE(SUBSTITUTE(F160,LEFT(F160,SEARCH(",",F160)),""),LEFT(SUBSTITUTE(F160,LEFT(F160,SEARCH(",",F160)),""),SEARCH("'",SUBSTITUTE(F160,LEFT(F160,SEARCH(",",F160)),""))),""))),")",""),VLOOKUP(J160,Breachs!B:D,3,FALSE))))</f>
        <v/>
      </c>
      <c r="P160" s="108" t="str">
        <f>IF(G160&lt;3,"",IF(G160&gt;3,IF(ISNUMBER(FIND(")",K160)),"20"&amp;SUBSTITUTE(SUBSTITUTE(LEFT(LEFT(SUBSTITUTE(SUBSTITUTE(F160,LEFT(F160,SEARCH(",",F160)),""),LEFT(SUBSTITUTE(F160,LEFT(F160,SEARCH(",",F160)),""),SEARCH(",",SUBSTITUTE(F160,LEFT(F160,SEARCH(",",F160)),""))),""),SEARCH(",",SUBSTITUTE(SUBSTITUTE(F160,LEFT(F160,SEARCH(",",F160)),""),LEFT(SUBSTITUTE(F160,LEFT(F160,SEARCH(",",F160)),""),SEARCH(",",SUBSTITUTE(F160,LEFT(F160,SEARCH(",",F160)),""))),""))),SEARCH(")",LEFT(SUBSTITUTE(SUBSTITUTE(F160,LEFT(F160,SEARCH(",",F160)),""),LEFT(SUBSTITUTE(F160,LEFT(F160,SEARCH(",",F160)),""),SEARCH(",",SUBSTITUTE(F160,LEFT(F160,SEARCH(",",F160)),""))),""),SEARCH(",",SUBSTITUTE(SUBSTITUTE(F160,LEFT(F160,SEARCH(",",F160)),""),LEFT(SUBSTITUTE(F160,LEFT(F160,SEARCH(",",F160)),""),SEARCH(",",SUBSTITUTE(F160,LEFT(F160,SEARCH(",",F160)),""))),""))))),LEFT(LEFT(LEFT(SUBSTITUTE(SUBSTITUTE(F160,LEFT(F160,SEARCH(",",F160)),""),LEFT(SUBSTITUTE(F160,LEFT(F160,SEARCH(",",F160)),""),SEARCH(",",SUBSTITUTE(F160,LEFT(F160,SEARCH(",",F160)),""))),""),SEARCH(",",SUBSTITUTE(SUBSTITUTE(F160,LEFT(F160,SEARCH(",",F160)),""),LEFT(SUBSTITUTE(F160,LEFT(F160,SEARCH(",",F160)),""),SEARCH(",",SUBSTITUTE(F160,LEFT(F160,SEARCH(",",F160)),""))),""))),SEARCH(")",LEFT(SUBSTITUTE(SUBSTITUTE(F160,LEFT(F160,SEARCH(",",F160)),""),LEFT(SUBSTITUTE(F160,LEFT(F160,SEARCH(",",F160)),""),SEARCH(",",SUBSTITUTE(F160,LEFT(F160,SEARCH(",",F160)),""))),""),SEARCH(",",SUBSTITUTE(SUBSTITUTE(F160,LEFT(F160,SEARCH(",",F160)),""),LEFT(SUBSTITUTE(F160,LEFT(F160,SEARCH(",",F160)),""),SEARCH(",",SUBSTITUTE(F160,LEFT(F160,SEARCH(",",F160)),""))),""))))),SEARCH("'",LEFT(LEFT(SUBSTITUTE(SUBSTITUTE(F160,LEFT(F160,SEARCH(",",F160)),""),LEFT(SUBSTITUTE(F160,LEFT(F160,SEARCH(",",F160)),""),SEARCH(",",SUBSTITUTE(F160,LEFT(F160,SEARCH(",",F160)),""))),""),SEARCH(",",SUBSTITUTE(SUBSTITUTE(F160,LEFT(F160,SEARCH(",",F160)),""),LEFT(SUBSTITUTE(F160,LEFT(F160,SEARCH(",",F160)),""),SEARCH(",",SUBSTITUTE(F160,LEFT(F160,SEARCH(",",F160)),""))),""))),SEARCH(")",LEFT(SUBSTITUTE(SUBSTITUTE(F160,LEFT(F160,SEARCH(",",F160)),""),LEFT(SUBSTITUTE(F160,LEFT(F160,SEARCH(",",F160)),""),SEARCH(",",SUBSTITUTE(F160,LEFT(F160,SEARCH(",",F160)),""))),""),SEARCH(",",SUBSTITUTE(SUBSTITUTE(F160,LEFT(F160,SEARCH(",",F160)),""),LEFT(SUBSTITUTE(F160,LEFT(F160,SEARCH(",",F160)),""),SEARCH(",",SUBSTITUTE(F160,LEFT(F160,SEARCH(",",F160)),""))),""))))))),""),")",""),VLOOKUP(K160,Breachs!B:D,3,FALSE)),IF(ISNUMBER(FIND(")",K160)),"20"&amp;SUBSTITUTE(SUBSTITUTE(LEFT(SUBSTITUTE(SUBSTITUTE(F160,LEFT(F160,SEARCH(",",F160)),""),LEFT(SUBSTITUTE(F160,LEFT(F160,SEARCH(",",F160)),""),SEARCH(",",SUBSTITUTE(F160,LEFT(F160,SEARCH(",",F160)),""))),""),SEARCH(")",SUBSTITUTE(SUBSTITUTE(F160,LEFT(F160,SEARCH(",",F160)),""),LEFT(SUBSTITUTE(F160,LEFT(F160,SEARCH(",",F160)),""),SEARCH(",",SUBSTITUTE(F160,LEFT(F160,SEARCH(",",F160)),""))),""))),LEFT(LEFT(SUBSTITUTE(SUBSTITUTE(F160,LEFT(F160,SEARCH(",",F160)),""),LEFT(SUBSTITUTE(F160,LEFT(F160,SEARCH(",",F160)),""),SEARCH(",",SUBSTITUTE(F160,LEFT(F160,SEARCH(",",F160)),""))),""),SEARCH(")",SUBSTITUTE(SUBSTITUTE(F160,LEFT(F160,SEARCH(",",F160)),""),LEFT(SUBSTITUTE(F160,LEFT(F160,SEARCH(",",F160)),""),SEARCH(",",SUBSTITUTE(F160,LEFT(F160,SEARCH(",",F160)),""))),""))),SEARCH("'",LEFT(SUBSTITUTE(SUBSTITUTE(F160,LEFT(F160,SEARCH(",",F160)),""),LEFT(SUBSTITUTE(F160,LEFT(F160,SEARCH(",",F160)),""),SEARCH(",",SUBSTITUTE(F160,LEFT(F160,SEARCH(",",F160)),""))),""),SEARCH(")",SUBSTITUTE(SUBSTITUTE(F160,LEFT(F160,SEARCH(",",F160)),""),LEFT(SUBSTITUTE(F160,LEFT(F160,SEARCH(",",F160)),""),SEARCH(",",SUBSTITUTE(F160,LEFT(F160,SEARCH(",",F160)),""))),""))))),""),")",""),VLOOKUP(K160,Breachs!B:D,3,FALSE))))</f>
        <v/>
      </c>
      <c r="Q160" s="108" t="str">
        <f>IF(G160&lt;4,"",IF(G160&gt;4,IF(ISNUMBER(FIND(")",L160)),"20"&amp;SUBSTITUTE(SUBSTITUTE(LEFT(SUBSTITUTE(SUBSTITUTE(SUBSTITUTE(L160,LEFT(L160,SEARCH(",",L160)),""),LEFT(SUBSTITUTE(L160,LEFT(L160,SEARCH(",",L160)),""),SEARCH(",",SUBSTITUTE(L160,LEFT(L160,SEARCH(",",L160)),""))),""),LEFT(SUBSTITUTE(SUBSTITUTE(L160,LEFT(L160,SEARCH(",",L160)),""),LEFT(SUBSTITUTE(L160,LEFT(L160,SEARCH(",",L160)),""),SEARCH(",",SUBSTITUTE(L160,LEFT(L160,SEARCH(",",L160)),""))),""),SEARCH(",",SUBSTITUTE(SUBSTITUTE(L160,LEFT(L160,SEARCH(",",L160)),""),LEFT(SUBSTITUTE(L160,LEFT(L160,SEARCH(",",L160)),""),SEARCH(",",SUBSTITUTE(L160,LEFT(L160,SEARCH(",",L160)),""))),""))),""),SEARCH(")",SUBSTITUTE(SUBSTITUTE(SUBSTITUTE(L160,LEFT(L160,SEARCH(",",L160)),""),LEFT(SUBSTITUTE(L160,LEFT(L160,SEARCH(",",L160)),""),SEARCH(",",SUBSTITUTE(L160,LEFT(L160,SEARCH(",",L160)),""))),""),LEFT(SUBSTITUTE(SUBSTITUTE(L160,LEFT(L160,SEARCH(",",L160)),""),LEFT(SUBSTITUTE(L160,LEFT(L160,SEARCH(",",L160)),""),SEARCH(",",SUBSTITUTE(L160,LEFT(L160,SEARCH(",",L160)),""))),""),SEARCH(",",SUBSTITUTE(SUBSTITUTE(L160,LEFT(L160,SEARCH(",",L160)),""),LEFT(SUBSTITUTE(L160,LEFT(L160,SEARCH(",",L160)),""),SEARCH(",",SUBSTITUTE(L160,LEFT(L160,SEARCH(",",L160)),""))),""))),""))),LEFT(LEFT(SUBSTITUTE(SUBSTITUTE(SUBSTITUTE(L160,LEFT(L160,SEARCH(",",L160)),""),LEFT(SUBSTITUTE(L160,LEFT(L160,SEARCH(",",L160)),""),SEARCH(",",SUBSTITUTE(L160,LEFT(L160,SEARCH(",",L160)),""))),""),LEFT(SUBSTITUTE(SUBSTITUTE(L160,LEFT(L160,SEARCH(",",L160)),""),LEFT(SUBSTITUTE(L160,LEFT(L160,SEARCH(",",L160)),""),SEARCH(",",SUBSTITUTE(L160,LEFT(L160,SEARCH(",",L160)),""))),""),SEARCH(",",SUBSTITUTE(SUBSTITUTE(L160,LEFT(L160,SEARCH(",",L160)),""),LEFT(SUBSTITUTE(L160,LEFT(L160,SEARCH(",",L160)),""),SEARCH(",",SUBSTITUTE(L160,LEFT(L160,SEARCH(",",L160)),""))),""))),""),SEARCH(")",SUBSTITUTE(SUBSTITUTE(SUBSTITUTE(L160,LEFT(L160,SEARCH(",",L160)),""),LEFT(SUBSTITUTE(L160,LEFT(L160,SEARCH(",",L160)),""),SEARCH(",",SUBSTITUTE(L160,LEFT(L160,SEARCH(",",L160)),""))),""),LEFT(SUBSTITUTE(SUBSTITUTE(L160,LEFT(L160,SEARCH(",",L160)),""),LEFT(SUBSTITUTE(L160,LEFT(L160,SEARCH(",",L160)),""),SEARCH(",",SUBSTITUTE(L160,LEFT(L160,SEARCH(",",L160)),""))),""),SEARCH(",",SUBSTITUTE(SUBSTITUTE(L160,LEFT(L160,SEARCH(",",L160)),""),LEFT(SUBSTITUTE(L160,LEFT(L160,SEARCH(",",L160)),""),SEARCH(",",SUBSTITUTE(L160,LEFT(L160,SEARCH(",",L160)),""))),""))),""))),SEARCH("'",LEFT(SUBSTITUTE(SUBSTITUTE(SUBSTITUTE(L160,LEFT(L160,SEARCH(",",L160)),""),LEFT(SUBSTITUTE(L160,LEFT(L160,SEARCH(",",L160)),""),SEARCH(",",SUBSTITUTE(L160,LEFT(L160,SEARCH(",",L160)),""))),""),LEFT(SUBSTITUTE(SUBSTITUTE(L160,LEFT(L160,SEARCH(",",L160)),""),LEFT(SUBSTITUTE(L160,LEFT(L160,SEARCH(",",L160)),""),SEARCH(",",SUBSTITUTE(L160,LEFT(L160,SEARCH(",",L160)),""))),""),SEARCH(",",SUBSTITUTE(SUBSTITUTE(L160,LEFT(L160,SEARCH(",",L160)),""),LEFT(SUBSTITUTE(L160,LEFT(L160,SEARCH(",",L160)),""),SEARCH(",",SUBSTITUTE(L160,LEFT(L160,SEARCH(",",L160)),""))),""))),""),SEARCH(")",SUBSTITUTE(SUBSTITUTE(SUBSTITUTE(L160,LEFT(L160,SEARCH(",",L160)),""),LEFT(SUBSTITUTE(L160,LEFT(L160,SEARCH(",",L160)),""),SEARCH(",",SUBSTITUTE(L160,LEFT(L160,SEARCH(",",L160)),""))),""),LEFT(SUBSTITUTE(SUBSTITUTE(L160,LEFT(L160,SEARCH(",",L160)),""),LEFT(SUBSTITUTE(L160,LEFT(L160,SEARCH(",",L160)),""),SEARCH(",",SUBSTITUTE(L160,LEFT(L160,SEARCH(",",L160)),""))),""),SEARCH(",",SUBSTITUTE(SUBSTITUTE(L160,LEFT(L160,SEARCH(",",L160)),""),LEFT(SUBSTITUTE(L160,LEFT(L160,SEARCH(",",L160)),""),SEARCH(",",SUBSTITUTE(L160,LEFT(L160,SEARCH(",",L160)),""))),""))),""))))),""),")",""),VLOOKUP(L160,Breachs!B:D,3,FALSE)),IF(ISNUMBER(FIND(")",L160)),"20"&amp;SUBSTITUTE(SUBSTITUTE(LEFT(SUBSTITUTE(SUBSTITUTE(SUBSTITUTE(L160,LEFT(L160,SEARCH(",",L160)),""),LEFT(SUBSTITUTE(L160,LEFT(L160,SEARCH(",",L160)),""),SEARCH(",",SUBSTITUTE(L160,LEFT(L160,SEARCH(",",L160)),""))),""),LEFT(SUBSTITUTE(SUBSTITUTE(L160,LEFT(L160,SEARCH(",",L160)),""),LEFT(SUBSTITUTE(L160,LEFT(L160,SEARCH(",",L160)),""),SEARCH(",",SUBSTITUTE(L160,LEFT(L160,SEARCH(",",L160)),""))),""),SEARCH(",",SUBSTITUTE(SUBSTITUTE(L160,LEFT(L160,SEARCH(",",L160)),""),LEFT(SUBSTITUTE(L160,LEFT(L160,SEARCH(",",L160)),""),SEARCH(",",SUBSTITUTE(L160,LEFT(L160,SEARCH(",",L160)),""))),""))),""),SEARCH(")",SUBSTITUTE(SUBSTITUTE(SUBSTITUTE(L160,LEFT(L160,SEARCH(",",L160)),""),LEFT(SUBSTITUTE(L160,LEFT(L160,SEARCH(",",L160)),""),SEARCH(",",SUBSTITUTE(L160,LEFT(L160,SEARCH(",",L160)),""))),""),LEFT(SUBSTITUTE(SUBSTITUTE(L160,LEFT(L160,SEARCH(",",L160)),""),LEFT(SUBSTITUTE(L160,LEFT(L160,SEARCH(",",L160)),""),SEARCH(",",SUBSTITUTE(L160,LEFT(L160,SEARCH(",",L160)),""))),""),SEARCH(",",SUBSTITUTE(SUBSTITUTE(L160,LEFT(L160,SEARCH(",",L160)),""),LEFT(SUBSTITUTE(L160,LEFT(L160,SEARCH(",",L160)),""),SEARCH(",",SUBSTITUTE(L160,LEFT(L160,SEARCH(",",L160)),""))),""))),""))),LEFT(LEFT(SUBSTITUTE(SUBSTITUTE(SUBSTITUTE(L160,LEFT(L160,SEARCH(",",L160)),""),LEFT(SUBSTITUTE(L160,LEFT(L160,SEARCH(",",L160)),""),SEARCH(",",SUBSTITUTE(L160,LEFT(L160,SEARCH(",",L160)),""))),""),LEFT(SUBSTITUTE(SUBSTITUTE(L160,LEFT(L160,SEARCH(",",L160)),""),LEFT(SUBSTITUTE(L160,LEFT(L160,SEARCH(",",L160)),""),SEARCH(",",SUBSTITUTE(L160,LEFT(L160,SEARCH(",",L160)),""))),""),SEARCH(",",SUBSTITUTE(SUBSTITUTE(L160,LEFT(L160,SEARCH(",",L160)),""),LEFT(SUBSTITUTE(L160,LEFT(L160,SEARCH(",",L160)),""),SEARCH(",",SUBSTITUTE(L160,LEFT(L160,SEARCH(",",L160)),""))),""))),""),SEARCH(")",SUBSTITUTE(SUBSTITUTE(SUBSTITUTE(L160,LEFT(L160,SEARCH(",",L160)),""),LEFT(SUBSTITUTE(L160,LEFT(L160,SEARCH(",",L160)),""),SEARCH(",",SUBSTITUTE(L160,LEFT(L160,SEARCH(",",L160)),""))),""),LEFT(SUBSTITUTE(SUBSTITUTE(L160,LEFT(L160,SEARCH(",",L160)),""),LEFT(SUBSTITUTE(L160,LEFT(L160,SEARCH(",",L160)),""),SEARCH(",",SUBSTITUTE(L160,LEFT(L160,SEARCH(",",L160)),""))),""),SEARCH(",",SUBSTITUTE(SUBSTITUTE(L160,LEFT(L160,SEARCH(",",L160)),""),LEFT(SUBSTITUTE(L160,LEFT(L160,SEARCH(",",L160)),""),SEARCH(",",SUBSTITUTE(L160,LEFT(L160,SEARCH(",",L160)),""))),""))),""))),SEARCH("'",LEFT(SUBSTITUTE(SUBSTITUTE(SUBSTITUTE(L160,LEFT(L160,SEARCH(",",L160)),""),LEFT(SUBSTITUTE(L160,LEFT(L160,SEARCH(",",L160)),""),SEARCH(",",SUBSTITUTE(L160,LEFT(L160,SEARCH(",",L160)),""))),""),LEFT(SUBSTITUTE(SUBSTITUTE(L160,LEFT(L160,SEARCH(",",L160)),""),LEFT(SUBSTITUTE(L160,LEFT(L160,SEARCH(",",L160)),""),SEARCH(",",SUBSTITUTE(L160,LEFT(L160,SEARCH(",",L160)),""))),""),SEARCH(",",SUBSTITUTE(SUBSTITUTE(L160,LEFT(L160,SEARCH(",",L160)),""),LEFT(SUBSTITUTE(L160,LEFT(L160,SEARCH(",",L160)),""),SEARCH(",",SUBSTITUTE(L160,LEFT(L160,SEARCH(",",L160)),""))),""))),""),SEARCH(")",SUBSTITUTE(SUBSTITUTE(SUBSTITUTE(L160,LEFT(L160,SEARCH(",",L160)),""),LEFT(SUBSTITUTE(L160,LEFT(L160,SEARCH(",",L160)),""),SEARCH(",",SUBSTITUTE(L160,LEFT(L160,SEARCH(",",L160)),""))),""),LEFT(SUBSTITUTE(SUBSTITUTE(L160,LEFT(L160,SEARCH(",",L160)),""),LEFT(SUBSTITUTE(L160,LEFT(L160,SEARCH(",",L160)),""),SEARCH(",",SUBSTITUTE(L160,LEFT(L160,SEARCH(",",L160)),""))),""),SEARCH(",",SUBSTITUTE(SUBSTITUTE(L160,LEFT(L160,SEARCH(",",L160)),""),LEFT(SUBSTITUTE(L160,LEFT(L160,SEARCH(",",L160)),""),SEARCH(",",SUBSTITUTE(L160,LEFT(L160,SEARCH(",",L160)),""))),""))),""))))),""),")",""),VLOOKUP(L160,Breachs!B:D,3,FALSE))))</f>
        <v/>
      </c>
      <c r="R160" s="108" t="str">
        <f>IF(G160=5,IF(ISNUMBER(FIND(")",M160)),"20"&amp;SUBSTITUTE(SUBSTITUTE(LEFT(SUBSTITUTE(SUBSTITUTE(SUBSTITUTE(S160,LEFT(S160,SEARCH(",",S160)),""),LEFT(SUBSTITUTE(S160,LEFT(S160,SEARCH(",",S160)),""),SEARCH(",",SUBSTITUTE(S160,LEFT(S160,SEARCH(",",S160)),""))),""),LEFT(SUBSTITUTE(SUBSTITUTE(S160,LEFT(S160,SEARCH(",",S160)),""),LEFT(SUBSTITUTE(S160,LEFT(S160,SEARCH(",",S160)),""),SEARCH(",",SUBSTITUTE(S160,LEFT(S160,SEARCH(",",S160)),""))),""),SEARCH(",",SUBSTITUTE(SUBSTITUTE(S160,LEFT(S160,SEARCH(",",S160)),""),LEFT(SUBSTITUTE(S160,LEFT(S160,SEARCH(",",S160)),""),SEARCH(",",SUBSTITUTE(S160,LEFT(S160,SEARCH(",",S160)),""))),""))),""),SEARCH(")",SUBSTITUTE(SUBSTITUTE(SUBSTITUTE(S160,LEFT(S160,SEARCH(",",S160)),""),LEFT(SUBSTITUTE(S160,LEFT(S160,SEARCH(",",S160)),""),SEARCH(",",SUBSTITUTE(S160,LEFT(S160,SEARCH(",",S160)),""))),""),LEFT(SUBSTITUTE(SUBSTITUTE(S160,LEFT(S160,SEARCH(",",S160)),""),LEFT(SUBSTITUTE(S160,LEFT(S160,SEARCH(",",S160)),""),SEARCH(",",SUBSTITUTE(S160,LEFT(S160,SEARCH(",",S160)),""))),""),SEARCH(",",SUBSTITUTE(SUBSTITUTE(S160,LEFT(S160,SEARCH(",",S160)),""),LEFT(SUBSTITUTE(S160,LEFT(S160,SEARCH(",",S160)),""),SEARCH(",",SUBSTITUTE(S160,LEFT(S160,SEARCH(",",S160)),""))),""))),""))),LEFT(LEFT(SUBSTITUTE(SUBSTITUTE(SUBSTITUTE(S160,LEFT(S160,SEARCH(",",S160)),""),LEFT(SUBSTITUTE(S160,LEFT(S160,SEARCH(",",S160)),""),SEARCH(",",SUBSTITUTE(S160,LEFT(S160,SEARCH(",",S160)),""))),""),LEFT(SUBSTITUTE(SUBSTITUTE(S160,LEFT(S160,SEARCH(",",S160)),""),LEFT(SUBSTITUTE(S160,LEFT(S160,SEARCH(",",S160)),""),SEARCH(",",SUBSTITUTE(S160,LEFT(S160,SEARCH(",",S160)),""))),""),SEARCH(",",SUBSTITUTE(SUBSTITUTE(S160,LEFT(S160,SEARCH(",",S160)),""),LEFT(SUBSTITUTE(S160,LEFT(S160,SEARCH(",",S160)),""),SEARCH(",",SUBSTITUTE(S160,LEFT(S160,SEARCH(",",S160)),""))),""))),""),SEARCH(")",SUBSTITUTE(SUBSTITUTE(SUBSTITUTE(S160,LEFT(S160,SEARCH(",",S160)),""),LEFT(SUBSTITUTE(S160,LEFT(S160,SEARCH(",",S160)),""),SEARCH(",",SUBSTITUTE(S160,LEFT(S160,SEARCH(",",S160)),""))),""),LEFT(SUBSTITUTE(SUBSTITUTE(S160,LEFT(S160,SEARCH(",",S160)),""),LEFT(SUBSTITUTE(S160,LEFT(S160,SEARCH(",",S160)),""),SEARCH(",",SUBSTITUTE(S160,LEFT(S160,SEARCH(",",S160)),""))),""),SEARCH(",",SUBSTITUTE(SUBSTITUTE(S160,LEFT(S160,SEARCH(",",S160)),""),LEFT(SUBSTITUTE(S160,LEFT(S160,SEARCH(",",S160)),""),SEARCH(",",SUBSTITUTE(S160,LEFT(S160,SEARCH(",",S160)),""))),""))),""))),SEARCH("'",LEFT(SUBSTITUTE(SUBSTITUTE(SUBSTITUTE(S160,LEFT(S160,SEARCH(",",S160)),""),LEFT(SUBSTITUTE(S160,LEFT(S160,SEARCH(",",S160)),""),SEARCH(",",SUBSTITUTE(S160,LEFT(S160,SEARCH(",",S160)),""))),""),LEFT(SUBSTITUTE(SUBSTITUTE(S160,LEFT(S160,SEARCH(",",S160)),""),LEFT(SUBSTITUTE(S160,LEFT(S160,SEARCH(",",S160)),""),SEARCH(",",SUBSTITUTE(S160,LEFT(S160,SEARCH(",",S160)),""))),""),SEARCH(",",SUBSTITUTE(SUBSTITUTE(S160,LEFT(S160,SEARCH(",",S160)),""),LEFT(SUBSTITUTE(S160,LEFT(S160,SEARCH(",",S160)),""),SEARCH(",",SUBSTITUTE(S160,LEFT(S160,SEARCH(",",S160)),""))),""))),""),SEARCH(")",SUBSTITUTE(SUBSTITUTE(SUBSTITUTE(S160,LEFT(S160,SEARCH(",",S160)),""),LEFT(SUBSTITUTE(S160,LEFT(S160,SEARCH(",",S160)),""),SEARCH(",",SUBSTITUTE(S160,LEFT(S160,SEARCH(",",S160)),""))),""),LEFT(SUBSTITUTE(SUBSTITUTE(S160,LEFT(S160,SEARCH(",",S160)),""),LEFT(SUBSTITUTE(S160,LEFT(S160,SEARCH(",",S160)),""),SEARCH(",",SUBSTITUTE(S160,LEFT(S160,SEARCH(",",S160)),""))),""),SEARCH(",",SUBSTITUTE(SUBSTITUTE(S160,LEFT(S160,SEARCH(",",S160)),""),LEFT(SUBSTITUTE(S160,LEFT(S160,SEARCH(",",S160)),""),SEARCH(",",SUBSTITUTE(S160,LEFT(S160,SEARCH(",",S160)),""))),""))),""))))),""),")",""),VLOOKUP(M160,Breachs!B:D,3,FALSE)),"")</f>
        <v/>
      </c>
      <c r="T160" s="108" t="str">
        <f>IF(F160="","",IF(ISNUMBER(FIND("'",I160)),VLOOKUP(SUBSTITUTE(RIGHT(LEFT(I160,SEARCH("'",I160)),5)," '",""),Breachs!P:Q,2,FALSE),VLOOKUP(I160,Breachs!B:D,2,FALSE)))</f>
        <v/>
      </c>
      <c r="U160" s="108" t="str">
        <f>IF(G160&lt;2,"",IF(ISNUMBER(FIND("'",J160)),VLOOKUP(SUBSTITUTE(RIGHT(LEFT(J160,SEARCH("'",J160)),5)," '",""),Breachs!P:Q,2,FALSE),VLOOKUP(J160,Breachs!B:D,2,FALSE)))</f>
        <v/>
      </c>
      <c r="V160" s="107" t="str">
        <f>IF(G160&lt;3,"",IF(ISNUMBER(FIND("'",K160)),VLOOKUP(SUBSTITUTE(RIGHT(LEFT(K160,SEARCH("'",K160)),5)," '",""),Breachs!P:Q,2,FALSE),VLOOKUP(K160,Breachs!B:D,2,FALSE)))</f>
        <v/>
      </c>
      <c r="W160" s="107" t="str">
        <f>IF(G160&lt;4,"",IF(ISNUMBER(FIND("'",L160)),VLOOKUP(SUBSTITUTE(RIGHT(LEFT(L160,SEARCH("'",L160)),5)," '",""),Breachs!P:Q,2,FALSE),VLOOKUP(L160,Breachs!B:D,2,FALSE)))</f>
        <v/>
      </c>
      <c r="X160" s="107" t="str">
        <f>IF(G160&lt;5,"",IF(ISNUMBER(FIND("'",M160)),VLOOKUP(SUBSTITUTE(RIGHT(LEFT(M160,SEARCH("'",M160)),5)," '",""),Breachs!P:Q,2,FALSE),VLOOKUP(M160,Breachs!B:D,2,FALSE)))</f>
        <v/>
      </c>
      <c r="Y160" s="34" t="str">
        <f>IFERROR(VLOOKUP(B160,BGU!A:B,2),"")</f>
        <v/>
      </c>
      <c r="Z160" s="34" t="str">
        <f>TEXT(IFERROR(VLOOKUP(B160,BGU!A:C,3),""),"0000-000-000-0000")</f>
        <v/>
      </c>
      <c r="AA160" s="34" t="str">
        <f t="shared" si="41"/>
        <v/>
      </c>
      <c r="AB160" s="34" t="str">
        <f>IFERROR(VLOOKUP(B160,BGU!A:F,6),"")</f>
        <v/>
      </c>
      <c r="AC160" s="34" t="str">
        <f>IFERROR(VLOOKUP(B160,BGU!A:G,7),"")</f>
        <v/>
      </c>
      <c r="AD160" s="34" t="str">
        <f t="shared" si="46"/>
        <v/>
      </c>
    </row>
    <row r="161" spans="7:30" ht="15" customHeight="1" x14ac:dyDescent="0.25">
      <c r="G161" s="31">
        <f t="shared" si="36"/>
        <v>1</v>
      </c>
      <c r="H161" s="31" t="str">
        <f t="shared" si="43"/>
        <v/>
      </c>
      <c r="I161" s="105" t="str">
        <f t="shared" si="44"/>
        <v/>
      </c>
      <c r="J161" s="105" t="str">
        <f t="shared" si="45"/>
        <v/>
      </c>
      <c r="K161" s="106" t="str">
        <f t="shared" si="37"/>
        <v/>
      </c>
      <c r="L161" s="106" t="str">
        <f t="shared" si="38"/>
        <v/>
      </c>
      <c r="M161" s="105" t="str">
        <f t="shared" si="39"/>
        <v/>
      </c>
      <c r="N161" s="107" t="str">
        <f>IF(F161="","",IF(ISNUMBER(FIND(")",I161)),"20"&amp;SUBSTITUTE(RIGHT(SUBSTITUTE(LEFT(F161,SEARCH(")",F161)),LEFT(LEFT(F161,SEARCH(")",F161)),SEARCH("(",LEFT(F161,SEARCH(")",F161)))),""),3),")",""),VLOOKUP(I161,Breachs!B:D,3,FALSE)))</f>
        <v/>
      </c>
      <c r="O161" s="108" t="str">
        <f>IF(G161&lt;2,"",IF(G161&gt;2,IF(ISNUMBER(FIND(")",J161)),"20"&amp;SUBSTITUTE(SUBSTITUTE(LEFT(LEFT(SUBSTITUTE(F161,LEFT(F161,SEARCH(",",F161)),""),SEARCH(",",SUBSTITUTE(F161,LEFT(F161,SEARCH(",",F161)),""))),SEARCH(")",LEFT(SUBSTITUTE(F161,LEFT(F161,SEARCH(",",F161)),""),SEARCH(",",SUBSTITUTE(F161,LEFT(F161,SEARCH(",",F161)),""))))),LEFT(LEFT(LEFT(SUBSTITUTE(F161,LEFT(F161,SEARCH(",",F161)),""),SEARCH(",",SUBSTITUTE(F161,LEFT(F161,SEARCH(",",F161)),""))),SEARCH(")",LEFT(SUBSTITUTE(F161,LEFT(F161,SEARCH(",",F161)),""),SEARCH(",",SUBSTITUTE(F161,LEFT(F161,SEARCH(",",F161)),""))))),SEARCH("'",LEFT(LEFT(SUBSTITUTE(F161,LEFT(F161,SEARCH(",",F161)),""),SEARCH(",",SUBSTITUTE(F161,LEFT(F161,SEARCH(",",F161)),""))),SEARCH(")",LEFT(SUBSTITUTE(F161,LEFT(F161,SEARCH(",",F161)),""),SEARCH(",",SUBSTITUTE(F161,LEFT(F161,SEARCH(",",F161)),""))))))),""),")",""),VLOOKUP(J161,Breachs!B:D,3,FALSE)),IF(ISNUMBER(FIND(")",J161)),"20"&amp;SUBSTITUTE(LEFT(SUBSTITUTE(SUBSTITUTE(F161,LEFT(F161,SEARCH(",",F161)),""),LEFT(SUBSTITUTE(F161,LEFT(F161,SEARCH(",",F161)),""),SEARCH("'",SUBSTITUTE(F161,LEFT(F161,SEARCH(",",F161)),""))),""),SEARCH(")",SUBSTITUTE(SUBSTITUTE(F161,LEFT(F161,SEARCH(",",F161)),""),LEFT(SUBSTITUTE(F161,LEFT(F161,SEARCH(",",F161)),""),SEARCH("'",SUBSTITUTE(F161,LEFT(F161,SEARCH(",",F161)),""))),""))),")",""),VLOOKUP(J161,Breachs!B:D,3,FALSE))))</f>
        <v/>
      </c>
      <c r="P161" s="108" t="str">
        <f>IF(G161&lt;3,"",IF(G161&gt;3,IF(ISNUMBER(FIND(")",K161)),"20"&amp;SUBSTITUTE(SUBSTITUTE(LEFT(LEFT(SUBSTITUTE(SUBSTITUTE(F161,LEFT(F161,SEARCH(",",F161)),""),LEFT(SUBSTITUTE(F161,LEFT(F161,SEARCH(",",F161)),""),SEARCH(",",SUBSTITUTE(F161,LEFT(F161,SEARCH(",",F161)),""))),""),SEARCH(",",SUBSTITUTE(SUBSTITUTE(F161,LEFT(F161,SEARCH(",",F161)),""),LEFT(SUBSTITUTE(F161,LEFT(F161,SEARCH(",",F161)),""),SEARCH(",",SUBSTITUTE(F161,LEFT(F161,SEARCH(",",F161)),""))),""))),SEARCH(")",LEFT(SUBSTITUTE(SUBSTITUTE(F161,LEFT(F161,SEARCH(",",F161)),""),LEFT(SUBSTITUTE(F161,LEFT(F161,SEARCH(",",F161)),""),SEARCH(",",SUBSTITUTE(F161,LEFT(F161,SEARCH(",",F161)),""))),""),SEARCH(",",SUBSTITUTE(SUBSTITUTE(F161,LEFT(F161,SEARCH(",",F161)),""),LEFT(SUBSTITUTE(F161,LEFT(F161,SEARCH(",",F161)),""),SEARCH(",",SUBSTITUTE(F161,LEFT(F161,SEARCH(",",F161)),""))),""))))),LEFT(LEFT(LEFT(SUBSTITUTE(SUBSTITUTE(F161,LEFT(F161,SEARCH(",",F161)),""),LEFT(SUBSTITUTE(F161,LEFT(F161,SEARCH(",",F161)),""),SEARCH(",",SUBSTITUTE(F161,LEFT(F161,SEARCH(",",F161)),""))),""),SEARCH(",",SUBSTITUTE(SUBSTITUTE(F161,LEFT(F161,SEARCH(",",F161)),""),LEFT(SUBSTITUTE(F161,LEFT(F161,SEARCH(",",F161)),""),SEARCH(",",SUBSTITUTE(F161,LEFT(F161,SEARCH(",",F161)),""))),""))),SEARCH(")",LEFT(SUBSTITUTE(SUBSTITUTE(F161,LEFT(F161,SEARCH(",",F161)),""),LEFT(SUBSTITUTE(F161,LEFT(F161,SEARCH(",",F161)),""),SEARCH(",",SUBSTITUTE(F161,LEFT(F161,SEARCH(",",F161)),""))),""),SEARCH(",",SUBSTITUTE(SUBSTITUTE(F161,LEFT(F161,SEARCH(",",F161)),""),LEFT(SUBSTITUTE(F161,LEFT(F161,SEARCH(",",F161)),""),SEARCH(",",SUBSTITUTE(F161,LEFT(F161,SEARCH(",",F161)),""))),""))))),SEARCH("'",LEFT(LEFT(SUBSTITUTE(SUBSTITUTE(F161,LEFT(F161,SEARCH(",",F161)),""),LEFT(SUBSTITUTE(F161,LEFT(F161,SEARCH(",",F161)),""),SEARCH(",",SUBSTITUTE(F161,LEFT(F161,SEARCH(",",F161)),""))),""),SEARCH(",",SUBSTITUTE(SUBSTITUTE(F161,LEFT(F161,SEARCH(",",F161)),""),LEFT(SUBSTITUTE(F161,LEFT(F161,SEARCH(",",F161)),""),SEARCH(",",SUBSTITUTE(F161,LEFT(F161,SEARCH(",",F161)),""))),""))),SEARCH(")",LEFT(SUBSTITUTE(SUBSTITUTE(F161,LEFT(F161,SEARCH(",",F161)),""),LEFT(SUBSTITUTE(F161,LEFT(F161,SEARCH(",",F161)),""),SEARCH(",",SUBSTITUTE(F161,LEFT(F161,SEARCH(",",F161)),""))),""),SEARCH(",",SUBSTITUTE(SUBSTITUTE(F161,LEFT(F161,SEARCH(",",F161)),""),LEFT(SUBSTITUTE(F161,LEFT(F161,SEARCH(",",F161)),""),SEARCH(",",SUBSTITUTE(F161,LEFT(F161,SEARCH(",",F161)),""))),""))))))),""),")",""),VLOOKUP(K161,Breachs!B:D,3,FALSE)),IF(ISNUMBER(FIND(")",K161)),"20"&amp;SUBSTITUTE(SUBSTITUTE(LEFT(SUBSTITUTE(SUBSTITUTE(F161,LEFT(F161,SEARCH(",",F161)),""),LEFT(SUBSTITUTE(F161,LEFT(F161,SEARCH(",",F161)),""),SEARCH(",",SUBSTITUTE(F161,LEFT(F161,SEARCH(",",F161)),""))),""),SEARCH(")",SUBSTITUTE(SUBSTITUTE(F161,LEFT(F161,SEARCH(",",F161)),""),LEFT(SUBSTITUTE(F161,LEFT(F161,SEARCH(",",F161)),""),SEARCH(",",SUBSTITUTE(F161,LEFT(F161,SEARCH(",",F161)),""))),""))),LEFT(LEFT(SUBSTITUTE(SUBSTITUTE(F161,LEFT(F161,SEARCH(",",F161)),""),LEFT(SUBSTITUTE(F161,LEFT(F161,SEARCH(",",F161)),""),SEARCH(",",SUBSTITUTE(F161,LEFT(F161,SEARCH(",",F161)),""))),""),SEARCH(")",SUBSTITUTE(SUBSTITUTE(F161,LEFT(F161,SEARCH(",",F161)),""),LEFT(SUBSTITUTE(F161,LEFT(F161,SEARCH(",",F161)),""),SEARCH(",",SUBSTITUTE(F161,LEFT(F161,SEARCH(",",F161)),""))),""))),SEARCH("'",LEFT(SUBSTITUTE(SUBSTITUTE(F161,LEFT(F161,SEARCH(",",F161)),""),LEFT(SUBSTITUTE(F161,LEFT(F161,SEARCH(",",F161)),""),SEARCH(",",SUBSTITUTE(F161,LEFT(F161,SEARCH(",",F161)),""))),""),SEARCH(")",SUBSTITUTE(SUBSTITUTE(F161,LEFT(F161,SEARCH(",",F161)),""),LEFT(SUBSTITUTE(F161,LEFT(F161,SEARCH(",",F161)),""),SEARCH(",",SUBSTITUTE(F161,LEFT(F161,SEARCH(",",F161)),""))),""))))),""),")",""),VLOOKUP(K161,Breachs!B:D,3,FALSE))))</f>
        <v/>
      </c>
      <c r="Q161" s="108" t="str">
        <f>IF(G161&lt;4,"",IF(G161&gt;4,IF(ISNUMBER(FIND(")",L161)),"20"&amp;SUBSTITUTE(SUBSTITUTE(LEFT(SUBSTITUTE(SUBSTITUTE(SUBSTITUTE(L161,LEFT(L161,SEARCH(",",L161)),""),LEFT(SUBSTITUTE(L161,LEFT(L161,SEARCH(",",L161)),""),SEARCH(",",SUBSTITUTE(L161,LEFT(L161,SEARCH(",",L161)),""))),""),LEFT(SUBSTITUTE(SUBSTITUTE(L161,LEFT(L161,SEARCH(",",L161)),""),LEFT(SUBSTITUTE(L161,LEFT(L161,SEARCH(",",L161)),""),SEARCH(",",SUBSTITUTE(L161,LEFT(L161,SEARCH(",",L161)),""))),""),SEARCH(",",SUBSTITUTE(SUBSTITUTE(L161,LEFT(L161,SEARCH(",",L161)),""),LEFT(SUBSTITUTE(L161,LEFT(L161,SEARCH(",",L161)),""),SEARCH(",",SUBSTITUTE(L161,LEFT(L161,SEARCH(",",L161)),""))),""))),""),SEARCH(")",SUBSTITUTE(SUBSTITUTE(SUBSTITUTE(L161,LEFT(L161,SEARCH(",",L161)),""),LEFT(SUBSTITUTE(L161,LEFT(L161,SEARCH(",",L161)),""),SEARCH(",",SUBSTITUTE(L161,LEFT(L161,SEARCH(",",L161)),""))),""),LEFT(SUBSTITUTE(SUBSTITUTE(L161,LEFT(L161,SEARCH(",",L161)),""),LEFT(SUBSTITUTE(L161,LEFT(L161,SEARCH(",",L161)),""),SEARCH(",",SUBSTITUTE(L161,LEFT(L161,SEARCH(",",L161)),""))),""),SEARCH(",",SUBSTITUTE(SUBSTITUTE(L161,LEFT(L161,SEARCH(",",L161)),""),LEFT(SUBSTITUTE(L161,LEFT(L161,SEARCH(",",L161)),""),SEARCH(",",SUBSTITUTE(L161,LEFT(L161,SEARCH(",",L161)),""))),""))),""))),LEFT(LEFT(SUBSTITUTE(SUBSTITUTE(SUBSTITUTE(L161,LEFT(L161,SEARCH(",",L161)),""),LEFT(SUBSTITUTE(L161,LEFT(L161,SEARCH(",",L161)),""),SEARCH(",",SUBSTITUTE(L161,LEFT(L161,SEARCH(",",L161)),""))),""),LEFT(SUBSTITUTE(SUBSTITUTE(L161,LEFT(L161,SEARCH(",",L161)),""),LEFT(SUBSTITUTE(L161,LEFT(L161,SEARCH(",",L161)),""),SEARCH(",",SUBSTITUTE(L161,LEFT(L161,SEARCH(",",L161)),""))),""),SEARCH(",",SUBSTITUTE(SUBSTITUTE(L161,LEFT(L161,SEARCH(",",L161)),""),LEFT(SUBSTITUTE(L161,LEFT(L161,SEARCH(",",L161)),""),SEARCH(",",SUBSTITUTE(L161,LEFT(L161,SEARCH(",",L161)),""))),""))),""),SEARCH(")",SUBSTITUTE(SUBSTITUTE(SUBSTITUTE(L161,LEFT(L161,SEARCH(",",L161)),""),LEFT(SUBSTITUTE(L161,LEFT(L161,SEARCH(",",L161)),""),SEARCH(",",SUBSTITUTE(L161,LEFT(L161,SEARCH(",",L161)),""))),""),LEFT(SUBSTITUTE(SUBSTITUTE(L161,LEFT(L161,SEARCH(",",L161)),""),LEFT(SUBSTITUTE(L161,LEFT(L161,SEARCH(",",L161)),""),SEARCH(",",SUBSTITUTE(L161,LEFT(L161,SEARCH(",",L161)),""))),""),SEARCH(",",SUBSTITUTE(SUBSTITUTE(L161,LEFT(L161,SEARCH(",",L161)),""),LEFT(SUBSTITUTE(L161,LEFT(L161,SEARCH(",",L161)),""),SEARCH(",",SUBSTITUTE(L161,LEFT(L161,SEARCH(",",L161)),""))),""))),""))),SEARCH("'",LEFT(SUBSTITUTE(SUBSTITUTE(SUBSTITUTE(L161,LEFT(L161,SEARCH(",",L161)),""),LEFT(SUBSTITUTE(L161,LEFT(L161,SEARCH(",",L161)),""),SEARCH(",",SUBSTITUTE(L161,LEFT(L161,SEARCH(",",L161)),""))),""),LEFT(SUBSTITUTE(SUBSTITUTE(L161,LEFT(L161,SEARCH(",",L161)),""),LEFT(SUBSTITUTE(L161,LEFT(L161,SEARCH(",",L161)),""),SEARCH(",",SUBSTITUTE(L161,LEFT(L161,SEARCH(",",L161)),""))),""),SEARCH(",",SUBSTITUTE(SUBSTITUTE(L161,LEFT(L161,SEARCH(",",L161)),""),LEFT(SUBSTITUTE(L161,LEFT(L161,SEARCH(",",L161)),""),SEARCH(",",SUBSTITUTE(L161,LEFT(L161,SEARCH(",",L161)),""))),""))),""),SEARCH(")",SUBSTITUTE(SUBSTITUTE(SUBSTITUTE(L161,LEFT(L161,SEARCH(",",L161)),""),LEFT(SUBSTITUTE(L161,LEFT(L161,SEARCH(",",L161)),""),SEARCH(",",SUBSTITUTE(L161,LEFT(L161,SEARCH(",",L161)),""))),""),LEFT(SUBSTITUTE(SUBSTITUTE(L161,LEFT(L161,SEARCH(",",L161)),""),LEFT(SUBSTITUTE(L161,LEFT(L161,SEARCH(",",L161)),""),SEARCH(",",SUBSTITUTE(L161,LEFT(L161,SEARCH(",",L161)),""))),""),SEARCH(",",SUBSTITUTE(SUBSTITUTE(L161,LEFT(L161,SEARCH(",",L161)),""),LEFT(SUBSTITUTE(L161,LEFT(L161,SEARCH(",",L161)),""),SEARCH(",",SUBSTITUTE(L161,LEFT(L161,SEARCH(",",L161)),""))),""))),""))))),""),")",""),VLOOKUP(L161,Breachs!B:D,3,FALSE)),IF(ISNUMBER(FIND(")",L161)),"20"&amp;SUBSTITUTE(SUBSTITUTE(LEFT(SUBSTITUTE(SUBSTITUTE(SUBSTITUTE(L161,LEFT(L161,SEARCH(",",L161)),""),LEFT(SUBSTITUTE(L161,LEFT(L161,SEARCH(",",L161)),""),SEARCH(",",SUBSTITUTE(L161,LEFT(L161,SEARCH(",",L161)),""))),""),LEFT(SUBSTITUTE(SUBSTITUTE(L161,LEFT(L161,SEARCH(",",L161)),""),LEFT(SUBSTITUTE(L161,LEFT(L161,SEARCH(",",L161)),""),SEARCH(",",SUBSTITUTE(L161,LEFT(L161,SEARCH(",",L161)),""))),""),SEARCH(",",SUBSTITUTE(SUBSTITUTE(L161,LEFT(L161,SEARCH(",",L161)),""),LEFT(SUBSTITUTE(L161,LEFT(L161,SEARCH(",",L161)),""),SEARCH(",",SUBSTITUTE(L161,LEFT(L161,SEARCH(",",L161)),""))),""))),""),SEARCH(")",SUBSTITUTE(SUBSTITUTE(SUBSTITUTE(L161,LEFT(L161,SEARCH(",",L161)),""),LEFT(SUBSTITUTE(L161,LEFT(L161,SEARCH(",",L161)),""),SEARCH(",",SUBSTITUTE(L161,LEFT(L161,SEARCH(",",L161)),""))),""),LEFT(SUBSTITUTE(SUBSTITUTE(L161,LEFT(L161,SEARCH(",",L161)),""),LEFT(SUBSTITUTE(L161,LEFT(L161,SEARCH(",",L161)),""),SEARCH(",",SUBSTITUTE(L161,LEFT(L161,SEARCH(",",L161)),""))),""),SEARCH(",",SUBSTITUTE(SUBSTITUTE(L161,LEFT(L161,SEARCH(",",L161)),""),LEFT(SUBSTITUTE(L161,LEFT(L161,SEARCH(",",L161)),""),SEARCH(",",SUBSTITUTE(L161,LEFT(L161,SEARCH(",",L161)),""))),""))),""))),LEFT(LEFT(SUBSTITUTE(SUBSTITUTE(SUBSTITUTE(L161,LEFT(L161,SEARCH(",",L161)),""),LEFT(SUBSTITUTE(L161,LEFT(L161,SEARCH(",",L161)),""),SEARCH(",",SUBSTITUTE(L161,LEFT(L161,SEARCH(",",L161)),""))),""),LEFT(SUBSTITUTE(SUBSTITUTE(L161,LEFT(L161,SEARCH(",",L161)),""),LEFT(SUBSTITUTE(L161,LEFT(L161,SEARCH(",",L161)),""),SEARCH(",",SUBSTITUTE(L161,LEFT(L161,SEARCH(",",L161)),""))),""),SEARCH(",",SUBSTITUTE(SUBSTITUTE(L161,LEFT(L161,SEARCH(",",L161)),""),LEFT(SUBSTITUTE(L161,LEFT(L161,SEARCH(",",L161)),""),SEARCH(",",SUBSTITUTE(L161,LEFT(L161,SEARCH(",",L161)),""))),""))),""),SEARCH(")",SUBSTITUTE(SUBSTITUTE(SUBSTITUTE(L161,LEFT(L161,SEARCH(",",L161)),""),LEFT(SUBSTITUTE(L161,LEFT(L161,SEARCH(",",L161)),""),SEARCH(",",SUBSTITUTE(L161,LEFT(L161,SEARCH(",",L161)),""))),""),LEFT(SUBSTITUTE(SUBSTITUTE(L161,LEFT(L161,SEARCH(",",L161)),""),LEFT(SUBSTITUTE(L161,LEFT(L161,SEARCH(",",L161)),""),SEARCH(",",SUBSTITUTE(L161,LEFT(L161,SEARCH(",",L161)),""))),""),SEARCH(",",SUBSTITUTE(SUBSTITUTE(L161,LEFT(L161,SEARCH(",",L161)),""),LEFT(SUBSTITUTE(L161,LEFT(L161,SEARCH(",",L161)),""),SEARCH(",",SUBSTITUTE(L161,LEFT(L161,SEARCH(",",L161)),""))),""))),""))),SEARCH("'",LEFT(SUBSTITUTE(SUBSTITUTE(SUBSTITUTE(L161,LEFT(L161,SEARCH(",",L161)),""),LEFT(SUBSTITUTE(L161,LEFT(L161,SEARCH(",",L161)),""),SEARCH(",",SUBSTITUTE(L161,LEFT(L161,SEARCH(",",L161)),""))),""),LEFT(SUBSTITUTE(SUBSTITUTE(L161,LEFT(L161,SEARCH(",",L161)),""),LEFT(SUBSTITUTE(L161,LEFT(L161,SEARCH(",",L161)),""),SEARCH(",",SUBSTITUTE(L161,LEFT(L161,SEARCH(",",L161)),""))),""),SEARCH(",",SUBSTITUTE(SUBSTITUTE(L161,LEFT(L161,SEARCH(",",L161)),""),LEFT(SUBSTITUTE(L161,LEFT(L161,SEARCH(",",L161)),""),SEARCH(",",SUBSTITUTE(L161,LEFT(L161,SEARCH(",",L161)),""))),""))),""),SEARCH(")",SUBSTITUTE(SUBSTITUTE(SUBSTITUTE(L161,LEFT(L161,SEARCH(",",L161)),""),LEFT(SUBSTITUTE(L161,LEFT(L161,SEARCH(",",L161)),""),SEARCH(",",SUBSTITUTE(L161,LEFT(L161,SEARCH(",",L161)),""))),""),LEFT(SUBSTITUTE(SUBSTITUTE(L161,LEFT(L161,SEARCH(",",L161)),""),LEFT(SUBSTITUTE(L161,LEFT(L161,SEARCH(",",L161)),""),SEARCH(",",SUBSTITUTE(L161,LEFT(L161,SEARCH(",",L161)),""))),""),SEARCH(",",SUBSTITUTE(SUBSTITUTE(L161,LEFT(L161,SEARCH(",",L161)),""),LEFT(SUBSTITUTE(L161,LEFT(L161,SEARCH(",",L161)),""),SEARCH(",",SUBSTITUTE(L161,LEFT(L161,SEARCH(",",L161)),""))),""))),""))))),""),")",""),VLOOKUP(L161,Breachs!B:D,3,FALSE))))</f>
        <v/>
      </c>
      <c r="R161" s="108" t="str">
        <f>IF(G161=5,IF(ISNUMBER(FIND(")",M161)),"20"&amp;SUBSTITUTE(SUBSTITUTE(LEFT(SUBSTITUTE(SUBSTITUTE(SUBSTITUTE(S161,LEFT(S161,SEARCH(",",S161)),""),LEFT(SUBSTITUTE(S161,LEFT(S161,SEARCH(",",S161)),""),SEARCH(",",SUBSTITUTE(S161,LEFT(S161,SEARCH(",",S161)),""))),""),LEFT(SUBSTITUTE(SUBSTITUTE(S161,LEFT(S161,SEARCH(",",S161)),""),LEFT(SUBSTITUTE(S161,LEFT(S161,SEARCH(",",S161)),""),SEARCH(",",SUBSTITUTE(S161,LEFT(S161,SEARCH(",",S161)),""))),""),SEARCH(",",SUBSTITUTE(SUBSTITUTE(S161,LEFT(S161,SEARCH(",",S161)),""),LEFT(SUBSTITUTE(S161,LEFT(S161,SEARCH(",",S161)),""),SEARCH(",",SUBSTITUTE(S161,LEFT(S161,SEARCH(",",S161)),""))),""))),""),SEARCH(")",SUBSTITUTE(SUBSTITUTE(SUBSTITUTE(S161,LEFT(S161,SEARCH(",",S161)),""),LEFT(SUBSTITUTE(S161,LEFT(S161,SEARCH(",",S161)),""),SEARCH(",",SUBSTITUTE(S161,LEFT(S161,SEARCH(",",S161)),""))),""),LEFT(SUBSTITUTE(SUBSTITUTE(S161,LEFT(S161,SEARCH(",",S161)),""),LEFT(SUBSTITUTE(S161,LEFT(S161,SEARCH(",",S161)),""),SEARCH(",",SUBSTITUTE(S161,LEFT(S161,SEARCH(",",S161)),""))),""),SEARCH(",",SUBSTITUTE(SUBSTITUTE(S161,LEFT(S161,SEARCH(",",S161)),""),LEFT(SUBSTITUTE(S161,LEFT(S161,SEARCH(",",S161)),""),SEARCH(",",SUBSTITUTE(S161,LEFT(S161,SEARCH(",",S161)),""))),""))),""))),LEFT(LEFT(SUBSTITUTE(SUBSTITUTE(SUBSTITUTE(S161,LEFT(S161,SEARCH(",",S161)),""),LEFT(SUBSTITUTE(S161,LEFT(S161,SEARCH(",",S161)),""),SEARCH(",",SUBSTITUTE(S161,LEFT(S161,SEARCH(",",S161)),""))),""),LEFT(SUBSTITUTE(SUBSTITUTE(S161,LEFT(S161,SEARCH(",",S161)),""),LEFT(SUBSTITUTE(S161,LEFT(S161,SEARCH(",",S161)),""),SEARCH(",",SUBSTITUTE(S161,LEFT(S161,SEARCH(",",S161)),""))),""),SEARCH(",",SUBSTITUTE(SUBSTITUTE(S161,LEFT(S161,SEARCH(",",S161)),""),LEFT(SUBSTITUTE(S161,LEFT(S161,SEARCH(",",S161)),""),SEARCH(",",SUBSTITUTE(S161,LEFT(S161,SEARCH(",",S161)),""))),""))),""),SEARCH(")",SUBSTITUTE(SUBSTITUTE(SUBSTITUTE(S161,LEFT(S161,SEARCH(",",S161)),""),LEFT(SUBSTITUTE(S161,LEFT(S161,SEARCH(",",S161)),""),SEARCH(",",SUBSTITUTE(S161,LEFT(S161,SEARCH(",",S161)),""))),""),LEFT(SUBSTITUTE(SUBSTITUTE(S161,LEFT(S161,SEARCH(",",S161)),""),LEFT(SUBSTITUTE(S161,LEFT(S161,SEARCH(",",S161)),""),SEARCH(",",SUBSTITUTE(S161,LEFT(S161,SEARCH(",",S161)),""))),""),SEARCH(",",SUBSTITUTE(SUBSTITUTE(S161,LEFT(S161,SEARCH(",",S161)),""),LEFT(SUBSTITUTE(S161,LEFT(S161,SEARCH(",",S161)),""),SEARCH(",",SUBSTITUTE(S161,LEFT(S161,SEARCH(",",S161)),""))),""))),""))),SEARCH("'",LEFT(SUBSTITUTE(SUBSTITUTE(SUBSTITUTE(S161,LEFT(S161,SEARCH(",",S161)),""),LEFT(SUBSTITUTE(S161,LEFT(S161,SEARCH(",",S161)),""),SEARCH(",",SUBSTITUTE(S161,LEFT(S161,SEARCH(",",S161)),""))),""),LEFT(SUBSTITUTE(SUBSTITUTE(S161,LEFT(S161,SEARCH(",",S161)),""),LEFT(SUBSTITUTE(S161,LEFT(S161,SEARCH(",",S161)),""),SEARCH(",",SUBSTITUTE(S161,LEFT(S161,SEARCH(",",S161)),""))),""),SEARCH(",",SUBSTITUTE(SUBSTITUTE(S161,LEFT(S161,SEARCH(",",S161)),""),LEFT(SUBSTITUTE(S161,LEFT(S161,SEARCH(",",S161)),""),SEARCH(",",SUBSTITUTE(S161,LEFT(S161,SEARCH(",",S161)),""))),""))),""),SEARCH(")",SUBSTITUTE(SUBSTITUTE(SUBSTITUTE(S161,LEFT(S161,SEARCH(",",S161)),""),LEFT(SUBSTITUTE(S161,LEFT(S161,SEARCH(",",S161)),""),SEARCH(",",SUBSTITUTE(S161,LEFT(S161,SEARCH(",",S161)),""))),""),LEFT(SUBSTITUTE(SUBSTITUTE(S161,LEFT(S161,SEARCH(",",S161)),""),LEFT(SUBSTITUTE(S161,LEFT(S161,SEARCH(",",S161)),""),SEARCH(",",SUBSTITUTE(S161,LEFT(S161,SEARCH(",",S161)),""))),""),SEARCH(",",SUBSTITUTE(SUBSTITUTE(S161,LEFT(S161,SEARCH(",",S161)),""),LEFT(SUBSTITUTE(S161,LEFT(S161,SEARCH(",",S161)),""),SEARCH(",",SUBSTITUTE(S161,LEFT(S161,SEARCH(",",S161)),""))),""))),""))))),""),")",""),VLOOKUP(M161,Breachs!B:D,3,FALSE)),"")</f>
        <v/>
      </c>
      <c r="T161" s="108" t="str">
        <f>IF(F161="","",IF(ISNUMBER(FIND("'",I161)),VLOOKUP(SUBSTITUTE(RIGHT(LEFT(I161,SEARCH("'",I161)),5)," '",""),Breachs!P:Q,2,FALSE),VLOOKUP(I161,Breachs!B:D,2,FALSE)))</f>
        <v/>
      </c>
      <c r="U161" s="108" t="str">
        <f>IF(G161&lt;2,"",IF(ISNUMBER(FIND("'",J161)),VLOOKUP(SUBSTITUTE(RIGHT(LEFT(J161,SEARCH("'",J161)),5)," '",""),Breachs!P:Q,2,FALSE),VLOOKUP(J161,Breachs!B:D,2,FALSE)))</f>
        <v/>
      </c>
      <c r="V161" s="107" t="str">
        <f>IF(G161&lt;3,"",IF(ISNUMBER(FIND("'",K161)),VLOOKUP(SUBSTITUTE(RIGHT(LEFT(K161,SEARCH("'",K161)),5)," '",""),Breachs!P:Q,2,FALSE),VLOOKUP(K161,Breachs!B:D,2,FALSE)))</f>
        <v/>
      </c>
      <c r="W161" s="107" t="str">
        <f>IF(G161&lt;4,"",IF(ISNUMBER(FIND("'",L161)),VLOOKUP(SUBSTITUTE(RIGHT(LEFT(L161,SEARCH("'",L161)),5)," '",""),Breachs!P:Q,2,FALSE),VLOOKUP(L161,Breachs!B:D,2,FALSE)))</f>
        <v/>
      </c>
      <c r="X161" s="107" t="str">
        <f>IF(G161&lt;5,"",IF(ISNUMBER(FIND("'",M161)),VLOOKUP(SUBSTITUTE(RIGHT(LEFT(M161,SEARCH("'",M161)),5)," '",""),Breachs!P:Q,2,FALSE),VLOOKUP(M161,Breachs!B:D,2,FALSE)))</f>
        <v/>
      </c>
      <c r="Y161" s="34" t="str">
        <f>IFERROR(VLOOKUP(B161,BGU!A:B,2),"")</f>
        <v/>
      </c>
      <c r="Z161" s="34" t="str">
        <f>TEXT(IFERROR(VLOOKUP(B161,BGU!A:C,3),""),"0000-000-000-0000")</f>
        <v/>
      </c>
      <c r="AA161" s="34" t="str">
        <f t="shared" si="41"/>
        <v/>
      </c>
      <c r="AB161" s="34" t="str">
        <f>IFERROR(VLOOKUP(B161,BGU!A:F,6),"")</f>
        <v/>
      </c>
      <c r="AC161" s="34" t="str">
        <f>IFERROR(VLOOKUP(B161,BGU!A:G,7),"")</f>
        <v/>
      </c>
      <c r="AD161" s="34" t="str">
        <f t="shared" si="46"/>
        <v/>
      </c>
    </row>
    <row r="162" spans="7:30" ht="15" customHeight="1" x14ac:dyDescent="0.25">
      <c r="G162" s="31">
        <f t="shared" si="36"/>
        <v>1</v>
      </c>
      <c r="H162" s="31" t="str">
        <f t="shared" si="43"/>
        <v/>
      </c>
      <c r="I162" s="105" t="str">
        <f t="shared" si="44"/>
        <v/>
      </c>
      <c r="J162" s="105" t="str">
        <f t="shared" si="45"/>
        <v/>
      </c>
      <c r="K162" s="106" t="str">
        <f t="shared" ref="K162:K180" si="47">IF(G162&lt;3,"",IF(G162&gt;3,RIGHT(LEFT(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LEN(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)-1),LEN(LEFT(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LEN(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)-1))-1),RIGHT(LEFT(LEFT(SUBSTITUTE(F162,LEFT(F162,SEARCH(",",F162)),""),SEARCH(",",SUBSTITUTE(F162,LEFT(F162,SEARCH(",",F162)),""))),LEN(LEFT(SUBSTITUTE(F162,LEFT(F162,SEARCH(",",F162)),""),SEARCH(",",SUBSTITUTE(F162,LEFT(F162,SEARCH(",",F162)),""))))-1),LEN(LEFT(LEFT(SUBSTITUTE(F162,LEFT(F162,SEARCH(",",F162)),""),SEARCH(",",SUBSTITUTE(F162,LEFT(F162,SEARCH(",",F162)),""))),LEN(LEFT(SUBSTITUTE(F162,LEFT(F162,SEARCH(",",F162)),""),SEARCH(",",SUBSTITUTE(F162,LEFT(F162,SEARCH(",",F162)),""))))-1))-1)))</f>
        <v/>
      </c>
      <c r="L162" s="106" t="str">
        <f t="shared" ref="L162:L180" si="48">IF(G162&lt;4,"",IF(G162&gt;4,RIGHT(LEFT(LEFT(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,SEARCH(",",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)),LEN(LEFT(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,SEARCH(",",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)))-1),LEN(LEFT(LEFT(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,SEARCH(",",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)),LEN(LEFT(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,SEARCH(",",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)))-1))-1),RIGHT(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,LEN(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)-1)))</f>
        <v/>
      </c>
      <c r="M162" s="105" t="str">
        <f t="shared" ref="M162:M180" si="49">IF(G162&lt;5,"",IF(G162&gt;5,"Código ainda não desenvolvido",RIGHT(SUBSTITUTE(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,LEFT(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,SEARCH(",",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)),""),LEN(SUBSTITUTE(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,LEFT(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,SEARCH(",",SUBSTITUTE(SUBSTITUTE(SUBSTITUTE(F162,LEFT(F162,SEARCH(",",F162)),""),LEFT(SUBSTITUTE(F162,LEFT(F162,SEARCH(",",F162)),""),SEARCH(",",SUBSTITUTE(F162,LEFT(F162,SEARCH(",",F162)),""))),"")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""))),""))-1)))</f>
        <v/>
      </c>
      <c r="N162" s="107" t="str">
        <f>IF(F162="","",IF(ISNUMBER(FIND(")",I162)),"20"&amp;SUBSTITUTE(RIGHT(SUBSTITUTE(LEFT(F162,SEARCH(")",F162)),LEFT(LEFT(F162,SEARCH(")",F162)),SEARCH("(",LEFT(F162,SEARCH(")",F162)))),""),3),")",""),VLOOKUP(I162,Breachs!B:D,3,FALSE)))</f>
        <v/>
      </c>
      <c r="O162" s="108" t="str">
        <f>IF(G162&lt;2,"",IF(G162&gt;2,IF(ISNUMBER(FIND(")",J162)),"20"&amp;SUBSTITUTE(SUBSTITUTE(LEFT(LEFT(SUBSTITUTE(F162,LEFT(F162,SEARCH(",",F162)),""),SEARCH(",",SUBSTITUTE(F162,LEFT(F162,SEARCH(",",F162)),""))),SEARCH(")",LEFT(SUBSTITUTE(F162,LEFT(F162,SEARCH(",",F162)),""),SEARCH(",",SUBSTITUTE(F162,LEFT(F162,SEARCH(",",F162)),""))))),LEFT(LEFT(LEFT(SUBSTITUTE(F162,LEFT(F162,SEARCH(",",F162)),""),SEARCH(",",SUBSTITUTE(F162,LEFT(F162,SEARCH(",",F162)),""))),SEARCH(")",LEFT(SUBSTITUTE(F162,LEFT(F162,SEARCH(",",F162)),""),SEARCH(",",SUBSTITUTE(F162,LEFT(F162,SEARCH(",",F162)),""))))),SEARCH("'",LEFT(LEFT(SUBSTITUTE(F162,LEFT(F162,SEARCH(",",F162)),""),SEARCH(",",SUBSTITUTE(F162,LEFT(F162,SEARCH(",",F162)),""))),SEARCH(")",LEFT(SUBSTITUTE(F162,LEFT(F162,SEARCH(",",F162)),""),SEARCH(",",SUBSTITUTE(F162,LEFT(F162,SEARCH(",",F162)),""))))))),""),")",""),VLOOKUP(J162,Breachs!B:D,3,FALSE)),IF(ISNUMBER(FIND(")",J162)),"20"&amp;SUBSTITUTE(LEFT(SUBSTITUTE(SUBSTITUTE(F162,LEFT(F162,SEARCH(",",F162)),""),LEFT(SUBSTITUTE(F162,LEFT(F162,SEARCH(",",F162)),""),SEARCH("'",SUBSTITUTE(F162,LEFT(F162,SEARCH(",",F162)),""))),""),SEARCH(")",SUBSTITUTE(SUBSTITUTE(F162,LEFT(F162,SEARCH(",",F162)),""),LEFT(SUBSTITUTE(F162,LEFT(F162,SEARCH(",",F162)),""),SEARCH("'",SUBSTITUTE(F162,LEFT(F162,SEARCH(",",F162)),""))),""))),")",""),VLOOKUP(J162,Breachs!B:D,3,FALSE))))</f>
        <v/>
      </c>
      <c r="P162" s="108" t="str">
        <f>IF(G162&lt;3,"",IF(G162&gt;3,IF(ISNUMBER(FIND(")",K162)),"20"&amp;SUBSTITUTE(SUBSTITUTE(LEFT(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SEARCH(")"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)),LEFT(LEFT(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SEARCH(")"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)),SEARCH("'",LEFT(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,SEARCH(")",LEFT(SUBSTITUTE(SUBSTITUTE(F162,LEFT(F162,SEARCH(",",F162)),""),LEFT(SUBSTITUTE(F162,LEFT(F162,SEARCH(",",F162)),""),SEARCH(",",SUBSTITUTE(F162,LEFT(F162,SEARCH(",",F162)),""))),""),SEARCH(",",SUBSTITUTE(SUBSTITUTE(F162,LEFT(F162,SEARCH(",",F162)),""),LEFT(SUBSTITUTE(F162,LEFT(F162,SEARCH(",",F162)),""),SEARCH(",",SUBSTITUTE(F162,LEFT(F162,SEARCH(",",F162)),""))),""))))))),""),")",""),VLOOKUP(K162,Breachs!B:D,3,FALSE)),IF(ISNUMBER(FIND(")",K162)),"20"&amp;SUBSTITUTE(SUBSTITUTE(LEFT(SUBSTITUTE(SUBSTITUTE(F162,LEFT(F162,SEARCH(",",F162)),""),LEFT(SUBSTITUTE(F162,LEFT(F162,SEARCH(",",F162)),""),SEARCH(",",SUBSTITUTE(F162,LEFT(F162,SEARCH(",",F162)),""))),""),SEARCH(")",SUBSTITUTE(SUBSTITUTE(F162,LEFT(F162,SEARCH(",",F162)),""),LEFT(SUBSTITUTE(F162,LEFT(F162,SEARCH(",",F162)),""),SEARCH(",",SUBSTITUTE(F162,LEFT(F162,SEARCH(",",F162)),""))),""))),LEFT(LEFT(SUBSTITUTE(SUBSTITUTE(F162,LEFT(F162,SEARCH(",",F162)),""),LEFT(SUBSTITUTE(F162,LEFT(F162,SEARCH(",",F162)),""),SEARCH(",",SUBSTITUTE(F162,LEFT(F162,SEARCH(",",F162)),""))),""),SEARCH(")",SUBSTITUTE(SUBSTITUTE(F162,LEFT(F162,SEARCH(",",F162)),""),LEFT(SUBSTITUTE(F162,LEFT(F162,SEARCH(",",F162)),""),SEARCH(",",SUBSTITUTE(F162,LEFT(F162,SEARCH(",",F162)),""))),""))),SEARCH("'",LEFT(SUBSTITUTE(SUBSTITUTE(F162,LEFT(F162,SEARCH(",",F162)),""),LEFT(SUBSTITUTE(F162,LEFT(F162,SEARCH(",",F162)),""),SEARCH(",",SUBSTITUTE(F162,LEFT(F162,SEARCH(",",F162)),""))),""),SEARCH(")",SUBSTITUTE(SUBSTITUTE(F162,LEFT(F162,SEARCH(",",F162)),""),LEFT(SUBSTITUTE(F162,LEFT(F162,SEARCH(",",F162)),""),SEARCH(",",SUBSTITUTE(F162,LEFT(F162,SEARCH(",",F162)),""))),""))))),""),")",""),VLOOKUP(K162,Breachs!B:D,3,FALSE))))</f>
        <v/>
      </c>
      <c r="Q162" s="108" t="str">
        <f>IF(G162&lt;4,"",IF(G162&gt;4,IF(ISNUMBER(FIND(")",L162)),"20"&amp;SUBSTITUTE(SUBSTITUTE(LEFT(SUBSTITUTE(SUBSTITUTE(SUBSTITUTE(L162,LEFT(L162,SEARCH(",",L162)),""),LEFT(SUBSTITUTE(L162,LEFT(L162,SEARCH(",",L162)),""),SEARCH(",",SUBSTITUTE(L162,LEFT(L162,SEARCH(",",L162)),""))),""),LEFT(SUBSTITUTE(SUBSTITUTE(L162,LEFT(L162,SEARCH(",",L162)),""),LEFT(SUBSTITUTE(L162,LEFT(L162,SEARCH(",",L162)),""),SEARCH(",",SUBSTITUTE(L162,LEFT(L162,SEARCH(",",L162)),""))),""),SEARCH(",",SUBSTITUTE(SUBSTITUTE(L162,LEFT(L162,SEARCH(",",L162)),""),LEFT(SUBSTITUTE(L162,LEFT(L162,SEARCH(",",L162)),""),SEARCH(",",SUBSTITUTE(L162,LEFT(L162,SEARCH(",",L162)),""))),""))),""),SEARCH(")",SUBSTITUTE(SUBSTITUTE(SUBSTITUTE(L162,LEFT(L162,SEARCH(",",L162)),""),LEFT(SUBSTITUTE(L162,LEFT(L162,SEARCH(",",L162)),""),SEARCH(",",SUBSTITUTE(L162,LEFT(L162,SEARCH(",",L162)),""))),""),LEFT(SUBSTITUTE(SUBSTITUTE(L162,LEFT(L162,SEARCH(",",L162)),""),LEFT(SUBSTITUTE(L162,LEFT(L162,SEARCH(",",L162)),""),SEARCH(",",SUBSTITUTE(L162,LEFT(L162,SEARCH(",",L162)),""))),""),SEARCH(",",SUBSTITUTE(SUBSTITUTE(L162,LEFT(L162,SEARCH(",",L162)),""),LEFT(SUBSTITUTE(L162,LEFT(L162,SEARCH(",",L162)),""),SEARCH(",",SUBSTITUTE(L162,LEFT(L162,SEARCH(",",L162)),""))),""))),""))),LEFT(LEFT(SUBSTITUTE(SUBSTITUTE(SUBSTITUTE(L162,LEFT(L162,SEARCH(",",L162)),""),LEFT(SUBSTITUTE(L162,LEFT(L162,SEARCH(",",L162)),""),SEARCH(",",SUBSTITUTE(L162,LEFT(L162,SEARCH(",",L162)),""))),""),LEFT(SUBSTITUTE(SUBSTITUTE(L162,LEFT(L162,SEARCH(",",L162)),""),LEFT(SUBSTITUTE(L162,LEFT(L162,SEARCH(",",L162)),""),SEARCH(",",SUBSTITUTE(L162,LEFT(L162,SEARCH(",",L162)),""))),""),SEARCH(",",SUBSTITUTE(SUBSTITUTE(L162,LEFT(L162,SEARCH(",",L162)),""),LEFT(SUBSTITUTE(L162,LEFT(L162,SEARCH(",",L162)),""),SEARCH(",",SUBSTITUTE(L162,LEFT(L162,SEARCH(",",L162)),""))),""))),""),SEARCH(")",SUBSTITUTE(SUBSTITUTE(SUBSTITUTE(L162,LEFT(L162,SEARCH(",",L162)),""),LEFT(SUBSTITUTE(L162,LEFT(L162,SEARCH(",",L162)),""),SEARCH(",",SUBSTITUTE(L162,LEFT(L162,SEARCH(",",L162)),""))),""),LEFT(SUBSTITUTE(SUBSTITUTE(L162,LEFT(L162,SEARCH(",",L162)),""),LEFT(SUBSTITUTE(L162,LEFT(L162,SEARCH(",",L162)),""),SEARCH(",",SUBSTITUTE(L162,LEFT(L162,SEARCH(",",L162)),""))),""),SEARCH(",",SUBSTITUTE(SUBSTITUTE(L162,LEFT(L162,SEARCH(",",L162)),""),LEFT(SUBSTITUTE(L162,LEFT(L162,SEARCH(",",L162)),""),SEARCH(",",SUBSTITUTE(L162,LEFT(L162,SEARCH(",",L162)),""))),""))),""))),SEARCH("'",LEFT(SUBSTITUTE(SUBSTITUTE(SUBSTITUTE(L162,LEFT(L162,SEARCH(",",L162)),""),LEFT(SUBSTITUTE(L162,LEFT(L162,SEARCH(",",L162)),""),SEARCH(",",SUBSTITUTE(L162,LEFT(L162,SEARCH(",",L162)),""))),""),LEFT(SUBSTITUTE(SUBSTITUTE(L162,LEFT(L162,SEARCH(",",L162)),""),LEFT(SUBSTITUTE(L162,LEFT(L162,SEARCH(",",L162)),""),SEARCH(",",SUBSTITUTE(L162,LEFT(L162,SEARCH(",",L162)),""))),""),SEARCH(",",SUBSTITUTE(SUBSTITUTE(L162,LEFT(L162,SEARCH(",",L162)),""),LEFT(SUBSTITUTE(L162,LEFT(L162,SEARCH(",",L162)),""),SEARCH(",",SUBSTITUTE(L162,LEFT(L162,SEARCH(",",L162)),""))),""))),""),SEARCH(")",SUBSTITUTE(SUBSTITUTE(SUBSTITUTE(L162,LEFT(L162,SEARCH(",",L162)),""),LEFT(SUBSTITUTE(L162,LEFT(L162,SEARCH(",",L162)),""),SEARCH(",",SUBSTITUTE(L162,LEFT(L162,SEARCH(",",L162)),""))),""),LEFT(SUBSTITUTE(SUBSTITUTE(L162,LEFT(L162,SEARCH(",",L162)),""),LEFT(SUBSTITUTE(L162,LEFT(L162,SEARCH(",",L162)),""),SEARCH(",",SUBSTITUTE(L162,LEFT(L162,SEARCH(",",L162)),""))),""),SEARCH(",",SUBSTITUTE(SUBSTITUTE(L162,LEFT(L162,SEARCH(",",L162)),""),LEFT(SUBSTITUTE(L162,LEFT(L162,SEARCH(",",L162)),""),SEARCH(",",SUBSTITUTE(L162,LEFT(L162,SEARCH(",",L162)),""))),""))),""))))),""),")",""),VLOOKUP(L162,Breachs!B:D,3,FALSE)),IF(ISNUMBER(FIND(")",L162)),"20"&amp;SUBSTITUTE(SUBSTITUTE(LEFT(SUBSTITUTE(SUBSTITUTE(SUBSTITUTE(L162,LEFT(L162,SEARCH(",",L162)),""),LEFT(SUBSTITUTE(L162,LEFT(L162,SEARCH(",",L162)),""),SEARCH(",",SUBSTITUTE(L162,LEFT(L162,SEARCH(",",L162)),""))),""),LEFT(SUBSTITUTE(SUBSTITUTE(L162,LEFT(L162,SEARCH(",",L162)),""),LEFT(SUBSTITUTE(L162,LEFT(L162,SEARCH(",",L162)),""),SEARCH(",",SUBSTITUTE(L162,LEFT(L162,SEARCH(",",L162)),""))),""),SEARCH(",",SUBSTITUTE(SUBSTITUTE(L162,LEFT(L162,SEARCH(",",L162)),""),LEFT(SUBSTITUTE(L162,LEFT(L162,SEARCH(",",L162)),""),SEARCH(",",SUBSTITUTE(L162,LEFT(L162,SEARCH(",",L162)),""))),""))),""),SEARCH(")",SUBSTITUTE(SUBSTITUTE(SUBSTITUTE(L162,LEFT(L162,SEARCH(",",L162)),""),LEFT(SUBSTITUTE(L162,LEFT(L162,SEARCH(",",L162)),""),SEARCH(",",SUBSTITUTE(L162,LEFT(L162,SEARCH(",",L162)),""))),""),LEFT(SUBSTITUTE(SUBSTITUTE(L162,LEFT(L162,SEARCH(",",L162)),""),LEFT(SUBSTITUTE(L162,LEFT(L162,SEARCH(",",L162)),""),SEARCH(",",SUBSTITUTE(L162,LEFT(L162,SEARCH(",",L162)),""))),""),SEARCH(",",SUBSTITUTE(SUBSTITUTE(L162,LEFT(L162,SEARCH(",",L162)),""),LEFT(SUBSTITUTE(L162,LEFT(L162,SEARCH(",",L162)),""),SEARCH(",",SUBSTITUTE(L162,LEFT(L162,SEARCH(",",L162)),""))),""))),""))),LEFT(LEFT(SUBSTITUTE(SUBSTITUTE(SUBSTITUTE(L162,LEFT(L162,SEARCH(",",L162)),""),LEFT(SUBSTITUTE(L162,LEFT(L162,SEARCH(",",L162)),""),SEARCH(",",SUBSTITUTE(L162,LEFT(L162,SEARCH(",",L162)),""))),""),LEFT(SUBSTITUTE(SUBSTITUTE(L162,LEFT(L162,SEARCH(",",L162)),""),LEFT(SUBSTITUTE(L162,LEFT(L162,SEARCH(",",L162)),""),SEARCH(",",SUBSTITUTE(L162,LEFT(L162,SEARCH(",",L162)),""))),""),SEARCH(",",SUBSTITUTE(SUBSTITUTE(L162,LEFT(L162,SEARCH(",",L162)),""),LEFT(SUBSTITUTE(L162,LEFT(L162,SEARCH(",",L162)),""),SEARCH(",",SUBSTITUTE(L162,LEFT(L162,SEARCH(",",L162)),""))),""))),""),SEARCH(")",SUBSTITUTE(SUBSTITUTE(SUBSTITUTE(L162,LEFT(L162,SEARCH(",",L162)),""),LEFT(SUBSTITUTE(L162,LEFT(L162,SEARCH(",",L162)),""),SEARCH(",",SUBSTITUTE(L162,LEFT(L162,SEARCH(",",L162)),""))),""),LEFT(SUBSTITUTE(SUBSTITUTE(L162,LEFT(L162,SEARCH(",",L162)),""),LEFT(SUBSTITUTE(L162,LEFT(L162,SEARCH(",",L162)),""),SEARCH(",",SUBSTITUTE(L162,LEFT(L162,SEARCH(",",L162)),""))),""),SEARCH(",",SUBSTITUTE(SUBSTITUTE(L162,LEFT(L162,SEARCH(",",L162)),""),LEFT(SUBSTITUTE(L162,LEFT(L162,SEARCH(",",L162)),""),SEARCH(",",SUBSTITUTE(L162,LEFT(L162,SEARCH(",",L162)),""))),""))),""))),SEARCH("'",LEFT(SUBSTITUTE(SUBSTITUTE(SUBSTITUTE(L162,LEFT(L162,SEARCH(",",L162)),""),LEFT(SUBSTITUTE(L162,LEFT(L162,SEARCH(",",L162)),""),SEARCH(",",SUBSTITUTE(L162,LEFT(L162,SEARCH(",",L162)),""))),""),LEFT(SUBSTITUTE(SUBSTITUTE(L162,LEFT(L162,SEARCH(",",L162)),""),LEFT(SUBSTITUTE(L162,LEFT(L162,SEARCH(",",L162)),""),SEARCH(",",SUBSTITUTE(L162,LEFT(L162,SEARCH(",",L162)),""))),""),SEARCH(",",SUBSTITUTE(SUBSTITUTE(L162,LEFT(L162,SEARCH(",",L162)),""),LEFT(SUBSTITUTE(L162,LEFT(L162,SEARCH(",",L162)),""),SEARCH(",",SUBSTITUTE(L162,LEFT(L162,SEARCH(",",L162)),""))),""))),""),SEARCH(")",SUBSTITUTE(SUBSTITUTE(SUBSTITUTE(L162,LEFT(L162,SEARCH(",",L162)),""),LEFT(SUBSTITUTE(L162,LEFT(L162,SEARCH(",",L162)),""),SEARCH(",",SUBSTITUTE(L162,LEFT(L162,SEARCH(",",L162)),""))),""),LEFT(SUBSTITUTE(SUBSTITUTE(L162,LEFT(L162,SEARCH(",",L162)),""),LEFT(SUBSTITUTE(L162,LEFT(L162,SEARCH(",",L162)),""),SEARCH(",",SUBSTITUTE(L162,LEFT(L162,SEARCH(",",L162)),""))),""),SEARCH(",",SUBSTITUTE(SUBSTITUTE(L162,LEFT(L162,SEARCH(",",L162)),""),LEFT(SUBSTITUTE(L162,LEFT(L162,SEARCH(",",L162)),""),SEARCH(",",SUBSTITUTE(L162,LEFT(L162,SEARCH(",",L162)),""))),""))),""))))),""),")",""),VLOOKUP(L162,Breachs!B:D,3,FALSE))))</f>
        <v/>
      </c>
      <c r="R162" s="108" t="str">
        <f>IF(G162=5,IF(ISNUMBER(FIND(")",M162)),"20"&amp;SUBSTITUTE(SUBSTITUTE(LEFT(SUBSTITUTE(SUBSTITUTE(SUBSTITUTE(S162,LEFT(S162,SEARCH(",",S162)),""),LEFT(SUBSTITUTE(S162,LEFT(S162,SEARCH(",",S162)),""),SEARCH(",",SUBSTITUTE(S162,LEFT(S162,SEARCH(",",S162)),""))),""),LEFT(SUBSTITUTE(SUBSTITUTE(S162,LEFT(S162,SEARCH(",",S162)),""),LEFT(SUBSTITUTE(S162,LEFT(S162,SEARCH(",",S162)),""),SEARCH(",",SUBSTITUTE(S162,LEFT(S162,SEARCH(",",S162)),""))),""),SEARCH(",",SUBSTITUTE(SUBSTITUTE(S162,LEFT(S162,SEARCH(",",S162)),""),LEFT(SUBSTITUTE(S162,LEFT(S162,SEARCH(",",S162)),""),SEARCH(",",SUBSTITUTE(S162,LEFT(S162,SEARCH(",",S162)),""))),""))),""),SEARCH(")",SUBSTITUTE(SUBSTITUTE(SUBSTITUTE(S162,LEFT(S162,SEARCH(",",S162)),""),LEFT(SUBSTITUTE(S162,LEFT(S162,SEARCH(",",S162)),""),SEARCH(",",SUBSTITUTE(S162,LEFT(S162,SEARCH(",",S162)),""))),""),LEFT(SUBSTITUTE(SUBSTITUTE(S162,LEFT(S162,SEARCH(",",S162)),""),LEFT(SUBSTITUTE(S162,LEFT(S162,SEARCH(",",S162)),""),SEARCH(",",SUBSTITUTE(S162,LEFT(S162,SEARCH(",",S162)),""))),""),SEARCH(",",SUBSTITUTE(SUBSTITUTE(S162,LEFT(S162,SEARCH(",",S162)),""),LEFT(SUBSTITUTE(S162,LEFT(S162,SEARCH(",",S162)),""),SEARCH(",",SUBSTITUTE(S162,LEFT(S162,SEARCH(",",S162)),""))),""))),""))),LEFT(LEFT(SUBSTITUTE(SUBSTITUTE(SUBSTITUTE(S162,LEFT(S162,SEARCH(",",S162)),""),LEFT(SUBSTITUTE(S162,LEFT(S162,SEARCH(",",S162)),""),SEARCH(",",SUBSTITUTE(S162,LEFT(S162,SEARCH(",",S162)),""))),""),LEFT(SUBSTITUTE(SUBSTITUTE(S162,LEFT(S162,SEARCH(",",S162)),""),LEFT(SUBSTITUTE(S162,LEFT(S162,SEARCH(",",S162)),""),SEARCH(",",SUBSTITUTE(S162,LEFT(S162,SEARCH(",",S162)),""))),""),SEARCH(",",SUBSTITUTE(SUBSTITUTE(S162,LEFT(S162,SEARCH(",",S162)),""),LEFT(SUBSTITUTE(S162,LEFT(S162,SEARCH(",",S162)),""),SEARCH(",",SUBSTITUTE(S162,LEFT(S162,SEARCH(",",S162)),""))),""))),""),SEARCH(")",SUBSTITUTE(SUBSTITUTE(SUBSTITUTE(S162,LEFT(S162,SEARCH(",",S162)),""),LEFT(SUBSTITUTE(S162,LEFT(S162,SEARCH(",",S162)),""),SEARCH(",",SUBSTITUTE(S162,LEFT(S162,SEARCH(",",S162)),""))),""),LEFT(SUBSTITUTE(SUBSTITUTE(S162,LEFT(S162,SEARCH(",",S162)),""),LEFT(SUBSTITUTE(S162,LEFT(S162,SEARCH(",",S162)),""),SEARCH(",",SUBSTITUTE(S162,LEFT(S162,SEARCH(",",S162)),""))),""),SEARCH(",",SUBSTITUTE(SUBSTITUTE(S162,LEFT(S162,SEARCH(",",S162)),""),LEFT(SUBSTITUTE(S162,LEFT(S162,SEARCH(",",S162)),""),SEARCH(",",SUBSTITUTE(S162,LEFT(S162,SEARCH(",",S162)),""))),""))),""))),SEARCH("'",LEFT(SUBSTITUTE(SUBSTITUTE(SUBSTITUTE(S162,LEFT(S162,SEARCH(",",S162)),""),LEFT(SUBSTITUTE(S162,LEFT(S162,SEARCH(",",S162)),""),SEARCH(",",SUBSTITUTE(S162,LEFT(S162,SEARCH(",",S162)),""))),""),LEFT(SUBSTITUTE(SUBSTITUTE(S162,LEFT(S162,SEARCH(",",S162)),""),LEFT(SUBSTITUTE(S162,LEFT(S162,SEARCH(",",S162)),""),SEARCH(",",SUBSTITUTE(S162,LEFT(S162,SEARCH(",",S162)),""))),""),SEARCH(",",SUBSTITUTE(SUBSTITUTE(S162,LEFT(S162,SEARCH(",",S162)),""),LEFT(SUBSTITUTE(S162,LEFT(S162,SEARCH(",",S162)),""),SEARCH(",",SUBSTITUTE(S162,LEFT(S162,SEARCH(",",S162)),""))),""))),""),SEARCH(")",SUBSTITUTE(SUBSTITUTE(SUBSTITUTE(S162,LEFT(S162,SEARCH(",",S162)),""),LEFT(SUBSTITUTE(S162,LEFT(S162,SEARCH(",",S162)),""),SEARCH(",",SUBSTITUTE(S162,LEFT(S162,SEARCH(",",S162)),""))),""),LEFT(SUBSTITUTE(SUBSTITUTE(S162,LEFT(S162,SEARCH(",",S162)),""),LEFT(SUBSTITUTE(S162,LEFT(S162,SEARCH(",",S162)),""),SEARCH(",",SUBSTITUTE(S162,LEFT(S162,SEARCH(",",S162)),""))),""),SEARCH(",",SUBSTITUTE(SUBSTITUTE(S162,LEFT(S162,SEARCH(",",S162)),""),LEFT(SUBSTITUTE(S162,LEFT(S162,SEARCH(",",S162)),""),SEARCH(",",SUBSTITUTE(S162,LEFT(S162,SEARCH(",",S162)),""))),""))),""))))),""),")",""),VLOOKUP(M162,Breachs!B:D,3,FALSE)),"")</f>
        <v/>
      </c>
      <c r="T162" s="108" t="str">
        <f>IF(F162="","",IF(ISNUMBER(FIND("'",I162)),VLOOKUP(SUBSTITUTE(RIGHT(LEFT(I162,SEARCH("'",I162)),5)," '",""),Breachs!P:Q,2,FALSE),VLOOKUP(I162,Breachs!B:D,2,FALSE)))</f>
        <v/>
      </c>
      <c r="U162" s="108" t="str">
        <f>IF(G162&lt;2,"",IF(ISNUMBER(FIND("'",J162)),VLOOKUP(SUBSTITUTE(RIGHT(LEFT(J162,SEARCH("'",J162)),5)," '",""),Breachs!P:Q,2,FALSE),VLOOKUP(J162,Breachs!B:D,2,FALSE)))</f>
        <v/>
      </c>
      <c r="V162" s="107" t="str">
        <f>IF(G162&lt;3,"",IF(ISNUMBER(FIND("'",K162)),VLOOKUP(SUBSTITUTE(RIGHT(LEFT(K162,SEARCH("'",K162)),5)," '",""),Breachs!P:Q,2,FALSE),VLOOKUP(K162,Breachs!B:D,2,FALSE)))</f>
        <v/>
      </c>
      <c r="W162" s="107" t="str">
        <f>IF(G162&lt;4,"",IF(ISNUMBER(FIND("'",L162)),VLOOKUP(SUBSTITUTE(RIGHT(LEFT(L162,SEARCH("'",L162)),5)," '",""),Breachs!P:Q,2,FALSE),VLOOKUP(L162,Breachs!B:D,2,FALSE)))</f>
        <v/>
      </c>
      <c r="X162" s="107" t="str">
        <f>IF(G162&lt;5,"",IF(ISNUMBER(FIND("'",M162)),VLOOKUP(SUBSTITUTE(RIGHT(LEFT(M162,SEARCH("'",M162)),5)," '",""),Breachs!P:Q,2,FALSE),VLOOKUP(M162,Breachs!B:D,2,FALSE)))</f>
        <v/>
      </c>
      <c r="Y162" s="34" t="str">
        <f>IFERROR(VLOOKUP(B162,BGU!A:B,2),"")</f>
        <v/>
      </c>
      <c r="Z162" s="34" t="str">
        <f>TEXT(IFERROR(VLOOKUP(B162,BGU!A:C,3),""),"0000-000-000-0000")</f>
        <v/>
      </c>
      <c r="AA162" s="34" t="str">
        <f t="shared" si="41"/>
        <v/>
      </c>
      <c r="AB162" s="34" t="str">
        <f>IFERROR(VLOOKUP(B162,BGU!A:F,6),"")</f>
        <v/>
      </c>
      <c r="AC162" s="34" t="str">
        <f>IFERROR(VLOOKUP(B162,BGU!A:G,7),"")</f>
        <v/>
      </c>
      <c r="AD162" s="34" t="str">
        <f t="shared" si="46"/>
        <v/>
      </c>
    </row>
    <row r="163" spans="7:30" ht="15" customHeight="1" x14ac:dyDescent="0.25">
      <c r="G163" s="31">
        <f t="shared" si="36"/>
        <v>1</v>
      </c>
      <c r="H163" s="31" t="str">
        <f t="shared" si="43"/>
        <v/>
      </c>
      <c r="I163" s="105" t="str">
        <f t="shared" si="44"/>
        <v/>
      </c>
      <c r="J163" s="105" t="str">
        <f t="shared" ref="J163:J180" si="50">IF(G163&lt;2,"",IF(G163&gt;2,RIGHT(LEFT(LEFT(SUBSTITUTE(F163,LEFT(F163,SEARCH(",",F163)),""),SEARCH(",",SUBSTITUTE(F163,LEFT(F163,SEARCH(",",F163)),""))),LEN(LEFT(SUBSTITUTE(F163,LEFT(F163,SEARCH(",",F163)),""),SEARCH(",",SUBSTITUTE(F163,LEFT(F163,SEARCH(",",F163)),""))))-1),LEN(LEFT(LEFT(SUBSTITUTE(F163,LEFT(F163,SEARCH(",",F163)),""),SEARCH(",",SUBSTITUTE(F163,LEFT(F163,SEARCH(",",F163)),""))),LEN(LEFT(SUBSTITUTE(F163,LEFT(F163,SEARCH(",",F163)),""),SEARCH(",",SUBSTITUTE(F163,LEFT(F163,SEARCH(",",F163)),""))))-1))-1),RIGHT(SUBSTITUTE(F163,LEFT(F163,SEARCH(",",F163)),""),LEN(SUBSTITUTE(F163,LEFT(F163,SEARCH(",",F163)),""))-1)))</f>
        <v/>
      </c>
      <c r="K163" s="106" t="str">
        <f t="shared" si="47"/>
        <v/>
      </c>
      <c r="L163" s="106" t="str">
        <f t="shared" si="48"/>
        <v/>
      </c>
      <c r="M163" s="105" t="str">
        <f t="shared" si="49"/>
        <v/>
      </c>
      <c r="N163" s="107" t="str">
        <f>IF(F163="","",IF(ISNUMBER(FIND(")",I163)),"20"&amp;SUBSTITUTE(RIGHT(SUBSTITUTE(LEFT(F163,SEARCH(")",F163)),LEFT(LEFT(F163,SEARCH(")",F163)),SEARCH("(",LEFT(F163,SEARCH(")",F163)))),""),3),")",""),VLOOKUP(I163,Breachs!B:D,3,FALSE)))</f>
        <v/>
      </c>
      <c r="O163" s="108" t="str">
        <f>IF(G163&lt;2,"",IF(G163&gt;2,IF(ISNUMBER(FIND(")",J163)),"20"&amp;SUBSTITUTE(SUBSTITUTE(LEFT(LEFT(SUBSTITUTE(F163,LEFT(F163,SEARCH(",",F163)),""),SEARCH(",",SUBSTITUTE(F163,LEFT(F163,SEARCH(",",F163)),""))),SEARCH(")",LEFT(SUBSTITUTE(F163,LEFT(F163,SEARCH(",",F163)),""),SEARCH(",",SUBSTITUTE(F163,LEFT(F163,SEARCH(",",F163)),""))))),LEFT(LEFT(LEFT(SUBSTITUTE(F163,LEFT(F163,SEARCH(",",F163)),""),SEARCH(",",SUBSTITUTE(F163,LEFT(F163,SEARCH(",",F163)),""))),SEARCH(")",LEFT(SUBSTITUTE(F163,LEFT(F163,SEARCH(",",F163)),""),SEARCH(",",SUBSTITUTE(F163,LEFT(F163,SEARCH(",",F163)),""))))),SEARCH("'",LEFT(LEFT(SUBSTITUTE(F163,LEFT(F163,SEARCH(",",F163)),""),SEARCH(",",SUBSTITUTE(F163,LEFT(F163,SEARCH(",",F163)),""))),SEARCH(")",LEFT(SUBSTITUTE(F163,LEFT(F163,SEARCH(",",F163)),""),SEARCH(",",SUBSTITUTE(F163,LEFT(F163,SEARCH(",",F163)),""))))))),""),")",""),VLOOKUP(J163,Breachs!B:D,3,FALSE)),IF(ISNUMBER(FIND(")",J163)),"20"&amp;SUBSTITUTE(LEFT(SUBSTITUTE(SUBSTITUTE(F163,LEFT(F163,SEARCH(",",F163)),""),LEFT(SUBSTITUTE(F163,LEFT(F163,SEARCH(",",F163)),""),SEARCH("'",SUBSTITUTE(F163,LEFT(F163,SEARCH(",",F163)),""))),""),SEARCH(")",SUBSTITUTE(SUBSTITUTE(F163,LEFT(F163,SEARCH(",",F163)),""),LEFT(SUBSTITUTE(F163,LEFT(F163,SEARCH(",",F163)),""),SEARCH("'",SUBSTITUTE(F163,LEFT(F163,SEARCH(",",F163)),""))),""))),")",""),VLOOKUP(J163,Breachs!B:D,3,FALSE))))</f>
        <v/>
      </c>
      <c r="P163" s="108" t="str">
        <f>IF(G163&lt;3,"",IF(G163&gt;3,IF(ISNUMBER(FIND(")",K163)),"20"&amp;SUBSTITUTE(SUBSTITUTE(LEFT(LEFT(SUBSTITUTE(SUBSTITUTE(F163,LEFT(F163,SEARCH(",",F163)),""),LEFT(SUBSTITUTE(F163,LEFT(F163,SEARCH(",",F163)),""),SEARCH(",",SUBSTITUTE(F163,LEFT(F163,SEARCH(",",F163)),""))),""),SEARCH(",",SUBSTITUTE(SUBSTITUTE(F163,LEFT(F163,SEARCH(",",F163)),""),LEFT(SUBSTITUTE(F163,LEFT(F163,SEARCH(",",F163)),""),SEARCH(",",SUBSTITUTE(F163,LEFT(F163,SEARCH(",",F163)),""))),""))),SEARCH(")",LEFT(SUBSTITUTE(SUBSTITUTE(F163,LEFT(F163,SEARCH(",",F163)),""),LEFT(SUBSTITUTE(F163,LEFT(F163,SEARCH(",",F163)),""),SEARCH(",",SUBSTITUTE(F163,LEFT(F163,SEARCH(",",F163)),""))),""),SEARCH(",",SUBSTITUTE(SUBSTITUTE(F163,LEFT(F163,SEARCH(",",F163)),""),LEFT(SUBSTITUTE(F163,LEFT(F163,SEARCH(",",F163)),""),SEARCH(",",SUBSTITUTE(F163,LEFT(F163,SEARCH(",",F163)),""))),""))))),LEFT(LEFT(LEFT(SUBSTITUTE(SUBSTITUTE(F163,LEFT(F163,SEARCH(",",F163)),""),LEFT(SUBSTITUTE(F163,LEFT(F163,SEARCH(",",F163)),""),SEARCH(",",SUBSTITUTE(F163,LEFT(F163,SEARCH(",",F163)),""))),""),SEARCH(",",SUBSTITUTE(SUBSTITUTE(F163,LEFT(F163,SEARCH(",",F163)),""),LEFT(SUBSTITUTE(F163,LEFT(F163,SEARCH(",",F163)),""),SEARCH(",",SUBSTITUTE(F163,LEFT(F163,SEARCH(",",F163)),""))),""))),SEARCH(")",LEFT(SUBSTITUTE(SUBSTITUTE(F163,LEFT(F163,SEARCH(",",F163)),""),LEFT(SUBSTITUTE(F163,LEFT(F163,SEARCH(",",F163)),""),SEARCH(",",SUBSTITUTE(F163,LEFT(F163,SEARCH(",",F163)),""))),""),SEARCH(",",SUBSTITUTE(SUBSTITUTE(F163,LEFT(F163,SEARCH(",",F163)),""),LEFT(SUBSTITUTE(F163,LEFT(F163,SEARCH(",",F163)),""),SEARCH(",",SUBSTITUTE(F163,LEFT(F163,SEARCH(",",F163)),""))),""))))),SEARCH("'",LEFT(LEFT(SUBSTITUTE(SUBSTITUTE(F163,LEFT(F163,SEARCH(",",F163)),""),LEFT(SUBSTITUTE(F163,LEFT(F163,SEARCH(",",F163)),""),SEARCH(",",SUBSTITUTE(F163,LEFT(F163,SEARCH(",",F163)),""))),""),SEARCH(",",SUBSTITUTE(SUBSTITUTE(F163,LEFT(F163,SEARCH(",",F163)),""),LEFT(SUBSTITUTE(F163,LEFT(F163,SEARCH(",",F163)),""),SEARCH(",",SUBSTITUTE(F163,LEFT(F163,SEARCH(",",F163)),""))),""))),SEARCH(")",LEFT(SUBSTITUTE(SUBSTITUTE(F163,LEFT(F163,SEARCH(",",F163)),""),LEFT(SUBSTITUTE(F163,LEFT(F163,SEARCH(",",F163)),""),SEARCH(",",SUBSTITUTE(F163,LEFT(F163,SEARCH(",",F163)),""))),""),SEARCH(",",SUBSTITUTE(SUBSTITUTE(F163,LEFT(F163,SEARCH(",",F163)),""),LEFT(SUBSTITUTE(F163,LEFT(F163,SEARCH(",",F163)),""),SEARCH(",",SUBSTITUTE(F163,LEFT(F163,SEARCH(",",F163)),""))),""))))))),""),")",""),VLOOKUP(K163,Breachs!B:D,3,FALSE)),IF(ISNUMBER(FIND(")",K163)),"20"&amp;SUBSTITUTE(SUBSTITUTE(LEFT(SUBSTITUTE(SUBSTITUTE(F163,LEFT(F163,SEARCH(",",F163)),""),LEFT(SUBSTITUTE(F163,LEFT(F163,SEARCH(",",F163)),""),SEARCH(",",SUBSTITUTE(F163,LEFT(F163,SEARCH(",",F163)),""))),""),SEARCH(")",SUBSTITUTE(SUBSTITUTE(F163,LEFT(F163,SEARCH(",",F163)),""),LEFT(SUBSTITUTE(F163,LEFT(F163,SEARCH(",",F163)),""),SEARCH(",",SUBSTITUTE(F163,LEFT(F163,SEARCH(",",F163)),""))),""))),LEFT(LEFT(SUBSTITUTE(SUBSTITUTE(F163,LEFT(F163,SEARCH(",",F163)),""),LEFT(SUBSTITUTE(F163,LEFT(F163,SEARCH(",",F163)),""),SEARCH(",",SUBSTITUTE(F163,LEFT(F163,SEARCH(",",F163)),""))),""),SEARCH(")",SUBSTITUTE(SUBSTITUTE(F163,LEFT(F163,SEARCH(",",F163)),""),LEFT(SUBSTITUTE(F163,LEFT(F163,SEARCH(",",F163)),""),SEARCH(",",SUBSTITUTE(F163,LEFT(F163,SEARCH(",",F163)),""))),""))),SEARCH("'",LEFT(SUBSTITUTE(SUBSTITUTE(F163,LEFT(F163,SEARCH(",",F163)),""),LEFT(SUBSTITUTE(F163,LEFT(F163,SEARCH(",",F163)),""),SEARCH(",",SUBSTITUTE(F163,LEFT(F163,SEARCH(",",F163)),""))),""),SEARCH(")",SUBSTITUTE(SUBSTITUTE(F163,LEFT(F163,SEARCH(",",F163)),""),LEFT(SUBSTITUTE(F163,LEFT(F163,SEARCH(",",F163)),""),SEARCH(",",SUBSTITUTE(F163,LEFT(F163,SEARCH(",",F163)),""))),""))))),""),")",""),VLOOKUP(K163,Breachs!B:D,3,FALSE))))</f>
        <v/>
      </c>
      <c r="Q163" s="108" t="str">
        <f>IF(G163&lt;4,"",IF(G163&gt;4,IF(ISNUMBER(FIND(")",L163)),"20"&amp;SUBSTITUTE(SUBSTITUTE(LEFT(SUBSTITUTE(SUBSTITUTE(SUBSTITUTE(L163,LEFT(L163,SEARCH(",",L163)),""),LEFT(SUBSTITUTE(L163,LEFT(L163,SEARCH(",",L163)),""),SEARCH(",",SUBSTITUTE(L163,LEFT(L163,SEARCH(",",L163)),""))),""),LEFT(SUBSTITUTE(SUBSTITUTE(L163,LEFT(L163,SEARCH(",",L163)),""),LEFT(SUBSTITUTE(L163,LEFT(L163,SEARCH(",",L163)),""),SEARCH(",",SUBSTITUTE(L163,LEFT(L163,SEARCH(",",L163)),""))),""),SEARCH(",",SUBSTITUTE(SUBSTITUTE(L163,LEFT(L163,SEARCH(",",L163)),""),LEFT(SUBSTITUTE(L163,LEFT(L163,SEARCH(",",L163)),""),SEARCH(",",SUBSTITUTE(L163,LEFT(L163,SEARCH(",",L163)),""))),""))),""),SEARCH(")",SUBSTITUTE(SUBSTITUTE(SUBSTITUTE(L163,LEFT(L163,SEARCH(",",L163)),""),LEFT(SUBSTITUTE(L163,LEFT(L163,SEARCH(",",L163)),""),SEARCH(",",SUBSTITUTE(L163,LEFT(L163,SEARCH(",",L163)),""))),""),LEFT(SUBSTITUTE(SUBSTITUTE(L163,LEFT(L163,SEARCH(",",L163)),""),LEFT(SUBSTITUTE(L163,LEFT(L163,SEARCH(",",L163)),""),SEARCH(",",SUBSTITUTE(L163,LEFT(L163,SEARCH(",",L163)),""))),""),SEARCH(",",SUBSTITUTE(SUBSTITUTE(L163,LEFT(L163,SEARCH(",",L163)),""),LEFT(SUBSTITUTE(L163,LEFT(L163,SEARCH(",",L163)),""),SEARCH(",",SUBSTITUTE(L163,LEFT(L163,SEARCH(",",L163)),""))),""))),""))),LEFT(LEFT(SUBSTITUTE(SUBSTITUTE(SUBSTITUTE(L163,LEFT(L163,SEARCH(",",L163)),""),LEFT(SUBSTITUTE(L163,LEFT(L163,SEARCH(",",L163)),""),SEARCH(",",SUBSTITUTE(L163,LEFT(L163,SEARCH(",",L163)),""))),""),LEFT(SUBSTITUTE(SUBSTITUTE(L163,LEFT(L163,SEARCH(",",L163)),""),LEFT(SUBSTITUTE(L163,LEFT(L163,SEARCH(",",L163)),""),SEARCH(",",SUBSTITUTE(L163,LEFT(L163,SEARCH(",",L163)),""))),""),SEARCH(",",SUBSTITUTE(SUBSTITUTE(L163,LEFT(L163,SEARCH(",",L163)),""),LEFT(SUBSTITUTE(L163,LEFT(L163,SEARCH(",",L163)),""),SEARCH(",",SUBSTITUTE(L163,LEFT(L163,SEARCH(",",L163)),""))),""))),""),SEARCH(")",SUBSTITUTE(SUBSTITUTE(SUBSTITUTE(L163,LEFT(L163,SEARCH(",",L163)),""),LEFT(SUBSTITUTE(L163,LEFT(L163,SEARCH(",",L163)),""),SEARCH(",",SUBSTITUTE(L163,LEFT(L163,SEARCH(",",L163)),""))),""),LEFT(SUBSTITUTE(SUBSTITUTE(L163,LEFT(L163,SEARCH(",",L163)),""),LEFT(SUBSTITUTE(L163,LEFT(L163,SEARCH(",",L163)),""),SEARCH(",",SUBSTITUTE(L163,LEFT(L163,SEARCH(",",L163)),""))),""),SEARCH(",",SUBSTITUTE(SUBSTITUTE(L163,LEFT(L163,SEARCH(",",L163)),""),LEFT(SUBSTITUTE(L163,LEFT(L163,SEARCH(",",L163)),""),SEARCH(",",SUBSTITUTE(L163,LEFT(L163,SEARCH(",",L163)),""))),""))),""))),SEARCH("'",LEFT(SUBSTITUTE(SUBSTITUTE(SUBSTITUTE(L163,LEFT(L163,SEARCH(",",L163)),""),LEFT(SUBSTITUTE(L163,LEFT(L163,SEARCH(",",L163)),""),SEARCH(",",SUBSTITUTE(L163,LEFT(L163,SEARCH(",",L163)),""))),""),LEFT(SUBSTITUTE(SUBSTITUTE(L163,LEFT(L163,SEARCH(",",L163)),""),LEFT(SUBSTITUTE(L163,LEFT(L163,SEARCH(",",L163)),""),SEARCH(",",SUBSTITUTE(L163,LEFT(L163,SEARCH(",",L163)),""))),""),SEARCH(",",SUBSTITUTE(SUBSTITUTE(L163,LEFT(L163,SEARCH(",",L163)),""),LEFT(SUBSTITUTE(L163,LEFT(L163,SEARCH(",",L163)),""),SEARCH(",",SUBSTITUTE(L163,LEFT(L163,SEARCH(",",L163)),""))),""))),""),SEARCH(")",SUBSTITUTE(SUBSTITUTE(SUBSTITUTE(L163,LEFT(L163,SEARCH(",",L163)),""),LEFT(SUBSTITUTE(L163,LEFT(L163,SEARCH(",",L163)),""),SEARCH(",",SUBSTITUTE(L163,LEFT(L163,SEARCH(",",L163)),""))),""),LEFT(SUBSTITUTE(SUBSTITUTE(L163,LEFT(L163,SEARCH(",",L163)),""),LEFT(SUBSTITUTE(L163,LEFT(L163,SEARCH(",",L163)),""),SEARCH(",",SUBSTITUTE(L163,LEFT(L163,SEARCH(",",L163)),""))),""),SEARCH(",",SUBSTITUTE(SUBSTITUTE(L163,LEFT(L163,SEARCH(",",L163)),""),LEFT(SUBSTITUTE(L163,LEFT(L163,SEARCH(",",L163)),""),SEARCH(",",SUBSTITUTE(L163,LEFT(L163,SEARCH(",",L163)),""))),""))),""))))),""),")",""),VLOOKUP(L163,Breachs!B:D,3,FALSE)),IF(ISNUMBER(FIND(")",L163)),"20"&amp;SUBSTITUTE(SUBSTITUTE(LEFT(SUBSTITUTE(SUBSTITUTE(SUBSTITUTE(L163,LEFT(L163,SEARCH(",",L163)),""),LEFT(SUBSTITUTE(L163,LEFT(L163,SEARCH(",",L163)),""),SEARCH(",",SUBSTITUTE(L163,LEFT(L163,SEARCH(",",L163)),""))),""),LEFT(SUBSTITUTE(SUBSTITUTE(L163,LEFT(L163,SEARCH(",",L163)),""),LEFT(SUBSTITUTE(L163,LEFT(L163,SEARCH(",",L163)),""),SEARCH(",",SUBSTITUTE(L163,LEFT(L163,SEARCH(",",L163)),""))),""),SEARCH(",",SUBSTITUTE(SUBSTITUTE(L163,LEFT(L163,SEARCH(",",L163)),""),LEFT(SUBSTITUTE(L163,LEFT(L163,SEARCH(",",L163)),""),SEARCH(",",SUBSTITUTE(L163,LEFT(L163,SEARCH(",",L163)),""))),""))),""),SEARCH(")",SUBSTITUTE(SUBSTITUTE(SUBSTITUTE(L163,LEFT(L163,SEARCH(",",L163)),""),LEFT(SUBSTITUTE(L163,LEFT(L163,SEARCH(",",L163)),""),SEARCH(",",SUBSTITUTE(L163,LEFT(L163,SEARCH(",",L163)),""))),""),LEFT(SUBSTITUTE(SUBSTITUTE(L163,LEFT(L163,SEARCH(",",L163)),""),LEFT(SUBSTITUTE(L163,LEFT(L163,SEARCH(",",L163)),""),SEARCH(",",SUBSTITUTE(L163,LEFT(L163,SEARCH(",",L163)),""))),""),SEARCH(",",SUBSTITUTE(SUBSTITUTE(L163,LEFT(L163,SEARCH(",",L163)),""),LEFT(SUBSTITUTE(L163,LEFT(L163,SEARCH(",",L163)),""),SEARCH(",",SUBSTITUTE(L163,LEFT(L163,SEARCH(",",L163)),""))),""))),""))),LEFT(LEFT(SUBSTITUTE(SUBSTITUTE(SUBSTITUTE(L163,LEFT(L163,SEARCH(",",L163)),""),LEFT(SUBSTITUTE(L163,LEFT(L163,SEARCH(",",L163)),""),SEARCH(",",SUBSTITUTE(L163,LEFT(L163,SEARCH(",",L163)),""))),""),LEFT(SUBSTITUTE(SUBSTITUTE(L163,LEFT(L163,SEARCH(",",L163)),""),LEFT(SUBSTITUTE(L163,LEFT(L163,SEARCH(",",L163)),""),SEARCH(",",SUBSTITUTE(L163,LEFT(L163,SEARCH(",",L163)),""))),""),SEARCH(",",SUBSTITUTE(SUBSTITUTE(L163,LEFT(L163,SEARCH(",",L163)),""),LEFT(SUBSTITUTE(L163,LEFT(L163,SEARCH(",",L163)),""),SEARCH(",",SUBSTITUTE(L163,LEFT(L163,SEARCH(",",L163)),""))),""))),""),SEARCH(")",SUBSTITUTE(SUBSTITUTE(SUBSTITUTE(L163,LEFT(L163,SEARCH(",",L163)),""),LEFT(SUBSTITUTE(L163,LEFT(L163,SEARCH(",",L163)),""),SEARCH(",",SUBSTITUTE(L163,LEFT(L163,SEARCH(",",L163)),""))),""),LEFT(SUBSTITUTE(SUBSTITUTE(L163,LEFT(L163,SEARCH(",",L163)),""),LEFT(SUBSTITUTE(L163,LEFT(L163,SEARCH(",",L163)),""),SEARCH(",",SUBSTITUTE(L163,LEFT(L163,SEARCH(",",L163)),""))),""),SEARCH(",",SUBSTITUTE(SUBSTITUTE(L163,LEFT(L163,SEARCH(",",L163)),""),LEFT(SUBSTITUTE(L163,LEFT(L163,SEARCH(",",L163)),""),SEARCH(",",SUBSTITUTE(L163,LEFT(L163,SEARCH(",",L163)),""))),""))),""))),SEARCH("'",LEFT(SUBSTITUTE(SUBSTITUTE(SUBSTITUTE(L163,LEFT(L163,SEARCH(",",L163)),""),LEFT(SUBSTITUTE(L163,LEFT(L163,SEARCH(",",L163)),""),SEARCH(",",SUBSTITUTE(L163,LEFT(L163,SEARCH(",",L163)),""))),""),LEFT(SUBSTITUTE(SUBSTITUTE(L163,LEFT(L163,SEARCH(",",L163)),""),LEFT(SUBSTITUTE(L163,LEFT(L163,SEARCH(",",L163)),""),SEARCH(",",SUBSTITUTE(L163,LEFT(L163,SEARCH(",",L163)),""))),""),SEARCH(",",SUBSTITUTE(SUBSTITUTE(L163,LEFT(L163,SEARCH(",",L163)),""),LEFT(SUBSTITUTE(L163,LEFT(L163,SEARCH(",",L163)),""),SEARCH(",",SUBSTITUTE(L163,LEFT(L163,SEARCH(",",L163)),""))),""))),""),SEARCH(")",SUBSTITUTE(SUBSTITUTE(SUBSTITUTE(L163,LEFT(L163,SEARCH(",",L163)),""),LEFT(SUBSTITUTE(L163,LEFT(L163,SEARCH(",",L163)),""),SEARCH(",",SUBSTITUTE(L163,LEFT(L163,SEARCH(",",L163)),""))),""),LEFT(SUBSTITUTE(SUBSTITUTE(L163,LEFT(L163,SEARCH(",",L163)),""),LEFT(SUBSTITUTE(L163,LEFT(L163,SEARCH(",",L163)),""),SEARCH(",",SUBSTITUTE(L163,LEFT(L163,SEARCH(",",L163)),""))),""),SEARCH(",",SUBSTITUTE(SUBSTITUTE(L163,LEFT(L163,SEARCH(",",L163)),""),LEFT(SUBSTITUTE(L163,LEFT(L163,SEARCH(",",L163)),""),SEARCH(",",SUBSTITUTE(L163,LEFT(L163,SEARCH(",",L163)),""))),""))),""))))),""),")",""),VLOOKUP(L163,Breachs!B:D,3,FALSE))))</f>
        <v/>
      </c>
      <c r="R163" s="108" t="str">
        <f>IF(G163=5,IF(ISNUMBER(FIND(")",M163)),"20"&amp;SUBSTITUTE(SUBSTITUTE(LEFT(SUBSTITUTE(SUBSTITUTE(SUBSTITUTE(S163,LEFT(S163,SEARCH(",",S163)),""),LEFT(SUBSTITUTE(S163,LEFT(S163,SEARCH(",",S163)),""),SEARCH(",",SUBSTITUTE(S163,LEFT(S163,SEARCH(",",S163)),""))),""),LEFT(SUBSTITUTE(SUBSTITUTE(S163,LEFT(S163,SEARCH(",",S163)),""),LEFT(SUBSTITUTE(S163,LEFT(S163,SEARCH(",",S163)),""),SEARCH(",",SUBSTITUTE(S163,LEFT(S163,SEARCH(",",S163)),""))),""),SEARCH(",",SUBSTITUTE(SUBSTITUTE(S163,LEFT(S163,SEARCH(",",S163)),""),LEFT(SUBSTITUTE(S163,LEFT(S163,SEARCH(",",S163)),""),SEARCH(",",SUBSTITUTE(S163,LEFT(S163,SEARCH(",",S163)),""))),""))),""),SEARCH(")",SUBSTITUTE(SUBSTITUTE(SUBSTITUTE(S163,LEFT(S163,SEARCH(",",S163)),""),LEFT(SUBSTITUTE(S163,LEFT(S163,SEARCH(",",S163)),""),SEARCH(",",SUBSTITUTE(S163,LEFT(S163,SEARCH(",",S163)),""))),""),LEFT(SUBSTITUTE(SUBSTITUTE(S163,LEFT(S163,SEARCH(",",S163)),""),LEFT(SUBSTITUTE(S163,LEFT(S163,SEARCH(",",S163)),""),SEARCH(",",SUBSTITUTE(S163,LEFT(S163,SEARCH(",",S163)),""))),""),SEARCH(",",SUBSTITUTE(SUBSTITUTE(S163,LEFT(S163,SEARCH(",",S163)),""),LEFT(SUBSTITUTE(S163,LEFT(S163,SEARCH(",",S163)),""),SEARCH(",",SUBSTITUTE(S163,LEFT(S163,SEARCH(",",S163)),""))),""))),""))),LEFT(LEFT(SUBSTITUTE(SUBSTITUTE(SUBSTITUTE(S163,LEFT(S163,SEARCH(",",S163)),""),LEFT(SUBSTITUTE(S163,LEFT(S163,SEARCH(",",S163)),""),SEARCH(",",SUBSTITUTE(S163,LEFT(S163,SEARCH(",",S163)),""))),""),LEFT(SUBSTITUTE(SUBSTITUTE(S163,LEFT(S163,SEARCH(",",S163)),""),LEFT(SUBSTITUTE(S163,LEFT(S163,SEARCH(",",S163)),""),SEARCH(",",SUBSTITUTE(S163,LEFT(S163,SEARCH(",",S163)),""))),""),SEARCH(",",SUBSTITUTE(SUBSTITUTE(S163,LEFT(S163,SEARCH(",",S163)),""),LEFT(SUBSTITUTE(S163,LEFT(S163,SEARCH(",",S163)),""),SEARCH(",",SUBSTITUTE(S163,LEFT(S163,SEARCH(",",S163)),""))),""))),""),SEARCH(")",SUBSTITUTE(SUBSTITUTE(SUBSTITUTE(S163,LEFT(S163,SEARCH(",",S163)),""),LEFT(SUBSTITUTE(S163,LEFT(S163,SEARCH(",",S163)),""),SEARCH(",",SUBSTITUTE(S163,LEFT(S163,SEARCH(",",S163)),""))),""),LEFT(SUBSTITUTE(SUBSTITUTE(S163,LEFT(S163,SEARCH(",",S163)),""),LEFT(SUBSTITUTE(S163,LEFT(S163,SEARCH(",",S163)),""),SEARCH(",",SUBSTITUTE(S163,LEFT(S163,SEARCH(",",S163)),""))),""),SEARCH(",",SUBSTITUTE(SUBSTITUTE(S163,LEFT(S163,SEARCH(",",S163)),""),LEFT(SUBSTITUTE(S163,LEFT(S163,SEARCH(",",S163)),""),SEARCH(",",SUBSTITUTE(S163,LEFT(S163,SEARCH(",",S163)),""))),""))),""))),SEARCH("'",LEFT(SUBSTITUTE(SUBSTITUTE(SUBSTITUTE(S163,LEFT(S163,SEARCH(",",S163)),""),LEFT(SUBSTITUTE(S163,LEFT(S163,SEARCH(",",S163)),""),SEARCH(",",SUBSTITUTE(S163,LEFT(S163,SEARCH(",",S163)),""))),""),LEFT(SUBSTITUTE(SUBSTITUTE(S163,LEFT(S163,SEARCH(",",S163)),""),LEFT(SUBSTITUTE(S163,LEFT(S163,SEARCH(",",S163)),""),SEARCH(",",SUBSTITUTE(S163,LEFT(S163,SEARCH(",",S163)),""))),""),SEARCH(",",SUBSTITUTE(SUBSTITUTE(S163,LEFT(S163,SEARCH(",",S163)),""),LEFT(SUBSTITUTE(S163,LEFT(S163,SEARCH(",",S163)),""),SEARCH(",",SUBSTITUTE(S163,LEFT(S163,SEARCH(",",S163)),""))),""))),""),SEARCH(")",SUBSTITUTE(SUBSTITUTE(SUBSTITUTE(S163,LEFT(S163,SEARCH(",",S163)),""),LEFT(SUBSTITUTE(S163,LEFT(S163,SEARCH(",",S163)),""),SEARCH(",",SUBSTITUTE(S163,LEFT(S163,SEARCH(",",S163)),""))),""),LEFT(SUBSTITUTE(SUBSTITUTE(S163,LEFT(S163,SEARCH(",",S163)),""),LEFT(SUBSTITUTE(S163,LEFT(S163,SEARCH(",",S163)),""),SEARCH(",",SUBSTITUTE(S163,LEFT(S163,SEARCH(",",S163)),""))),""),SEARCH(",",SUBSTITUTE(SUBSTITUTE(S163,LEFT(S163,SEARCH(",",S163)),""),LEFT(SUBSTITUTE(S163,LEFT(S163,SEARCH(",",S163)),""),SEARCH(",",SUBSTITUTE(S163,LEFT(S163,SEARCH(",",S163)),""))),""))),""))))),""),")",""),VLOOKUP(M163,Breachs!B:D,3,FALSE)),"")</f>
        <v/>
      </c>
      <c r="T163" s="108" t="str">
        <f>IF(F163="","",IF(ISNUMBER(FIND("'",I163)),VLOOKUP(SUBSTITUTE(RIGHT(LEFT(I163,SEARCH("'",I163)),5)," '",""),Breachs!P:Q,2,FALSE),VLOOKUP(I163,Breachs!B:D,2,FALSE)))</f>
        <v/>
      </c>
      <c r="U163" s="108" t="str">
        <f>IF(G163&lt;2,"",IF(ISNUMBER(FIND("'",J163)),VLOOKUP(SUBSTITUTE(RIGHT(LEFT(J163,SEARCH("'",J163)),5)," '",""),Breachs!P:Q,2,FALSE),VLOOKUP(J163,Breachs!B:D,2,FALSE)))</f>
        <v/>
      </c>
      <c r="V163" s="107" t="str">
        <f>IF(G163&lt;3,"",IF(ISNUMBER(FIND("'",K163)),VLOOKUP(SUBSTITUTE(RIGHT(LEFT(K163,SEARCH("'",K163)),5)," '",""),Breachs!P:Q,2,FALSE),VLOOKUP(K163,Breachs!B:D,2,FALSE)))</f>
        <v/>
      </c>
      <c r="W163" s="107" t="str">
        <f>IF(G163&lt;4,"",IF(ISNUMBER(FIND("'",L163)),VLOOKUP(SUBSTITUTE(RIGHT(LEFT(L163,SEARCH("'",L163)),5)," '",""),Breachs!P:Q,2,FALSE),VLOOKUP(L163,Breachs!B:D,2,FALSE)))</f>
        <v/>
      </c>
      <c r="X163" s="107" t="str">
        <f>IF(G163&lt;5,"",IF(ISNUMBER(FIND("'",M163)),VLOOKUP(SUBSTITUTE(RIGHT(LEFT(M163,SEARCH("'",M163)),5)," '",""),Breachs!P:Q,2,FALSE),VLOOKUP(M163,Breachs!B:D,2,FALSE)))</f>
        <v/>
      </c>
      <c r="Y163" s="34" t="str">
        <f>IFERROR(VLOOKUP(B163,BGU!A:B,2),"")</f>
        <v/>
      </c>
      <c r="Z163" s="34" t="str">
        <f>TEXT(IFERROR(VLOOKUP(B163,BGU!A:C,3),""),"0000-000-000-0000")</f>
        <v/>
      </c>
      <c r="AA163" s="34" t="str">
        <f t="shared" si="41"/>
        <v/>
      </c>
      <c r="AB163" s="34" t="str">
        <f>IFERROR(VLOOKUP(B163,BGU!A:F,6),"")</f>
        <v/>
      </c>
      <c r="AC163" s="34" t="str">
        <f>IFERROR(VLOOKUP(B163,BGU!A:G,7),"")</f>
        <v/>
      </c>
      <c r="AD163" s="34" t="str">
        <f t="shared" si="46"/>
        <v/>
      </c>
    </row>
    <row r="164" spans="7:30" ht="15" customHeight="1" x14ac:dyDescent="0.25">
      <c r="G164" s="31">
        <f t="shared" si="36"/>
        <v>1</v>
      </c>
      <c r="H164" s="31" t="str">
        <f t="shared" si="43"/>
        <v/>
      </c>
      <c r="I164" s="105" t="str">
        <f t="shared" si="44"/>
        <v/>
      </c>
      <c r="J164" s="105" t="str">
        <f t="shared" si="50"/>
        <v/>
      </c>
      <c r="K164" s="106" t="str">
        <f t="shared" si="47"/>
        <v/>
      </c>
      <c r="L164" s="106" t="str">
        <f t="shared" si="48"/>
        <v/>
      </c>
      <c r="M164" s="105" t="str">
        <f t="shared" si="49"/>
        <v/>
      </c>
      <c r="N164" s="107" t="str">
        <f>IF(F164="","",IF(ISNUMBER(FIND(")",I164)),"20"&amp;SUBSTITUTE(RIGHT(SUBSTITUTE(LEFT(F164,SEARCH(")",F164)),LEFT(LEFT(F164,SEARCH(")",F164)),SEARCH("(",LEFT(F164,SEARCH(")",F164)))),""),3),")",""),VLOOKUP(I164,Breachs!B:D,3,FALSE)))</f>
        <v/>
      </c>
      <c r="O164" s="108" t="str">
        <f>IF(G164&lt;2,"",IF(G164&gt;2,IF(ISNUMBER(FIND(")",J164)),"20"&amp;SUBSTITUTE(SUBSTITUTE(LEFT(LEFT(SUBSTITUTE(F164,LEFT(F164,SEARCH(",",F164)),""),SEARCH(",",SUBSTITUTE(F164,LEFT(F164,SEARCH(",",F164)),""))),SEARCH(")",LEFT(SUBSTITUTE(F164,LEFT(F164,SEARCH(",",F164)),""),SEARCH(",",SUBSTITUTE(F164,LEFT(F164,SEARCH(",",F164)),""))))),LEFT(LEFT(LEFT(SUBSTITUTE(F164,LEFT(F164,SEARCH(",",F164)),""),SEARCH(",",SUBSTITUTE(F164,LEFT(F164,SEARCH(",",F164)),""))),SEARCH(")",LEFT(SUBSTITUTE(F164,LEFT(F164,SEARCH(",",F164)),""),SEARCH(",",SUBSTITUTE(F164,LEFT(F164,SEARCH(",",F164)),""))))),SEARCH("'",LEFT(LEFT(SUBSTITUTE(F164,LEFT(F164,SEARCH(",",F164)),""),SEARCH(",",SUBSTITUTE(F164,LEFT(F164,SEARCH(",",F164)),""))),SEARCH(")",LEFT(SUBSTITUTE(F164,LEFT(F164,SEARCH(",",F164)),""),SEARCH(",",SUBSTITUTE(F164,LEFT(F164,SEARCH(",",F164)),""))))))),""),")",""),VLOOKUP(J164,Breachs!B:D,3,FALSE)),IF(ISNUMBER(FIND(")",J164)),"20"&amp;SUBSTITUTE(LEFT(SUBSTITUTE(SUBSTITUTE(F164,LEFT(F164,SEARCH(",",F164)),""),LEFT(SUBSTITUTE(F164,LEFT(F164,SEARCH(",",F164)),""),SEARCH("'",SUBSTITUTE(F164,LEFT(F164,SEARCH(",",F164)),""))),""),SEARCH(")",SUBSTITUTE(SUBSTITUTE(F164,LEFT(F164,SEARCH(",",F164)),""),LEFT(SUBSTITUTE(F164,LEFT(F164,SEARCH(",",F164)),""),SEARCH("'",SUBSTITUTE(F164,LEFT(F164,SEARCH(",",F164)),""))),""))),")",""),VLOOKUP(J164,Breachs!B:D,3,FALSE))))</f>
        <v/>
      </c>
      <c r="P164" s="108" t="str">
        <f>IF(G164&lt;3,"",IF(G164&gt;3,IF(ISNUMBER(FIND(")",K164)),"20"&amp;SUBSTITUTE(SUBSTITUTE(LEFT(LEFT(SUBSTITUTE(SUBSTITUTE(F164,LEFT(F164,SEARCH(",",F164)),""),LEFT(SUBSTITUTE(F164,LEFT(F164,SEARCH(",",F164)),""),SEARCH(",",SUBSTITUTE(F164,LEFT(F164,SEARCH(",",F164)),""))),""),SEARCH(",",SUBSTITUTE(SUBSTITUTE(F164,LEFT(F164,SEARCH(",",F164)),""),LEFT(SUBSTITUTE(F164,LEFT(F164,SEARCH(",",F164)),""),SEARCH(",",SUBSTITUTE(F164,LEFT(F164,SEARCH(",",F164)),""))),""))),SEARCH(")",LEFT(SUBSTITUTE(SUBSTITUTE(F164,LEFT(F164,SEARCH(",",F164)),""),LEFT(SUBSTITUTE(F164,LEFT(F164,SEARCH(",",F164)),""),SEARCH(",",SUBSTITUTE(F164,LEFT(F164,SEARCH(",",F164)),""))),""),SEARCH(",",SUBSTITUTE(SUBSTITUTE(F164,LEFT(F164,SEARCH(",",F164)),""),LEFT(SUBSTITUTE(F164,LEFT(F164,SEARCH(",",F164)),""),SEARCH(",",SUBSTITUTE(F164,LEFT(F164,SEARCH(",",F164)),""))),""))))),LEFT(LEFT(LEFT(SUBSTITUTE(SUBSTITUTE(F164,LEFT(F164,SEARCH(",",F164)),""),LEFT(SUBSTITUTE(F164,LEFT(F164,SEARCH(",",F164)),""),SEARCH(",",SUBSTITUTE(F164,LEFT(F164,SEARCH(",",F164)),""))),""),SEARCH(",",SUBSTITUTE(SUBSTITUTE(F164,LEFT(F164,SEARCH(",",F164)),""),LEFT(SUBSTITUTE(F164,LEFT(F164,SEARCH(",",F164)),""),SEARCH(",",SUBSTITUTE(F164,LEFT(F164,SEARCH(",",F164)),""))),""))),SEARCH(")",LEFT(SUBSTITUTE(SUBSTITUTE(F164,LEFT(F164,SEARCH(",",F164)),""),LEFT(SUBSTITUTE(F164,LEFT(F164,SEARCH(",",F164)),""),SEARCH(",",SUBSTITUTE(F164,LEFT(F164,SEARCH(",",F164)),""))),""),SEARCH(",",SUBSTITUTE(SUBSTITUTE(F164,LEFT(F164,SEARCH(",",F164)),""),LEFT(SUBSTITUTE(F164,LEFT(F164,SEARCH(",",F164)),""),SEARCH(",",SUBSTITUTE(F164,LEFT(F164,SEARCH(",",F164)),""))),""))))),SEARCH("'",LEFT(LEFT(SUBSTITUTE(SUBSTITUTE(F164,LEFT(F164,SEARCH(",",F164)),""),LEFT(SUBSTITUTE(F164,LEFT(F164,SEARCH(",",F164)),""),SEARCH(",",SUBSTITUTE(F164,LEFT(F164,SEARCH(",",F164)),""))),""),SEARCH(",",SUBSTITUTE(SUBSTITUTE(F164,LEFT(F164,SEARCH(",",F164)),""),LEFT(SUBSTITUTE(F164,LEFT(F164,SEARCH(",",F164)),""),SEARCH(",",SUBSTITUTE(F164,LEFT(F164,SEARCH(",",F164)),""))),""))),SEARCH(")",LEFT(SUBSTITUTE(SUBSTITUTE(F164,LEFT(F164,SEARCH(",",F164)),""),LEFT(SUBSTITUTE(F164,LEFT(F164,SEARCH(",",F164)),""),SEARCH(",",SUBSTITUTE(F164,LEFT(F164,SEARCH(",",F164)),""))),""),SEARCH(",",SUBSTITUTE(SUBSTITUTE(F164,LEFT(F164,SEARCH(",",F164)),""),LEFT(SUBSTITUTE(F164,LEFT(F164,SEARCH(",",F164)),""),SEARCH(",",SUBSTITUTE(F164,LEFT(F164,SEARCH(",",F164)),""))),""))))))),""),")",""),VLOOKUP(K164,Breachs!B:D,3,FALSE)),IF(ISNUMBER(FIND(")",K164)),"20"&amp;SUBSTITUTE(SUBSTITUTE(LEFT(SUBSTITUTE(SUBSTITUTE(F164,LEFT(F164,SEARCH(",",F164)),""),LEFT(SUBSTITUTE(F164,LEFT(F164,SEARCH(",",F164)),""),SEARCH(",",SUBSTITUTE(F164,LEFT(F164,SEARCH(",",F164)),""))),""),SEARCH(")",SUBSTITUTE(SUBSTITUTE(F164,LEFT(F164,SEARCH(",",F164)),""),LEFT(SUBSTITUTE(F164,LEFT(F164,SEARCH(",",F164)),""),SEARCH(",",SUBSTITUTE(F164,LEFT(F164,SEARCH(",",F164)),""))),""))),LEFT(LEFT(SUBSTITUTE(SUBSTITUTE(F164,LEFT(F164,SEARCH(",",F164)),""),LEFT(SUBSTITUTE(F164,LEFT(F164,SEARCH(",",F164)),""),SEARCH(",",SUBSTITUTE(F164,LEFT(F164,SEARCH(",",F164)),""))),""),SEARCH(")",SUBSTITUTE(SUBSTITUTE(F164,LEFT(F164,SEARCH(",",F164)),""),LEFT(SUBSTITUTE(F164,LEFT(F164,SEARCH(",",F164)),""),SEARCH(",",SUBSTITUTE(F164,LEFT(F164,SEARCH(",",F164)),""))),""))),SEARCH("'",LEFT(SUBSTITUTE(SUBSTITUTE(F164,LEFT(F164,SEARCH(",",F164)),""),LEFT(SUBSTITUTE(F164,LEFT(F164,SEARCH(",",F164)),""),SEARCH(",",SUBSTITUTE(F164,LEFT(F164,SEARCH(",",F164)),""))),""),SEARCH(")",SUBSTITUTE(SUBSTITUTE(F164,LEFT(F164,SEARCH(",",F164)),""),LEFT(SUBSTITUTE(F164,LEFT(F164,SEARCH(",",F164)),""),SEARCH(",",SUBSTITUTE(F164,LEFT(F164,SEARCH(",",F164)),""))),""))))),""),")",""),VLOOKUP(K164,Breachs!B:D,3,FALSE))))</f>
        <v/>
      </c>
      <c r="Q164" s="108" t="str">
        <f>IF(G164&lt;4,"",IF(G164&gt;4,IF(ISNUMBER(FIND(")",L164)),"20"&amp;SUBSTITUTE(SUBSTITUTE(LEFT(SUBSTITUTE(SUBSTITUTE(SUBSTITUTE(L164,LEFT(L164,SEARCH(",",L164)),""),LEFT(SUBSTITUTE(L164,LEFT(L164,SEARCH(",",L164)),""),SEARCH(",",SUBSTITUTE(L164,LEFT(L164,SEARCH(",",L164)),""))),""),LEFT(SUBSTITUTE(SUBSTITUTE(L164,LEFT(L164,SEARCH(",",L164)),""),LEFT(SUBSTITUTE(L164,LEFT(L164,SEARCH(",",L164)),""),SEARCH(",",SUBSTITUTE(L164,LEFT(L164,SEARCH(",",L164)),""))),""),SEARCH(",",SUBSTITUTE(SUBSTITUTE(L164,LEFT(L164,SEARCH(",",L164)),""),LEFT(SUBSTITUTE(L164,LEFT(L164,SEARCH(",",L164)),""),SEARCH(",",SUBSTITUTE(L164,LEFT(L164,SEARCH(",",L164)),""))),""))),""),SEARCH(")",SUBSTITUTE(SUBSTITUTE(SUBSTITUTE(L164,LEFT(L164,SEARCH(",",L164)),""),LEFT(SUBSTITUTE(L164,LEFT(L164,SEARCH(",",L164)),""),SEARCH(",",SUBSTITUTE(L164,LEFT(L164,SEARCH(",",L164)),""))),""),LEFT(SUBSTITUTE(SUBSTITUTE(L164,LEFT(L164,SEARCH(",",L164)),""),LEFT(SUBSTITUTE(L164,LEFT(L164,SEARCH(",",L164)),""),SEARCH(",",SUBSTITUTE(L164,LEFT(L164,SEARCH(",",L164)),""))),""),SEARCH(",",SUBSTITUTE(SUBSTITUTE(L164,LEFT(L164,SEARCH(",",L164)),""),LEFT(SUBSTITUTE(L164,LEFT(L164,SEARCH(",",L164)),""),SEARCH(",",SUBSTITUTE(L164,LEFT(L164,SEARCH(",",L164)),""))),""))),""))),LEFT(LEFT(SUBSTITUTE(SUBSTITUTE(SUBSTITUTE(L164,LEFT(L164,SEARCH(",",L164)),""),LEFT(SUBSTITUTE(L164,LEFT(L164,SEARCH(",",L164)),""),SEARCH(",",SUBSTITUTE(L164,LEFT(L164,SEARCH(",",L164)),""))),""),LEFT(SUBSTITUTE(SUBSTITUTE(L164,LEFT(L164,SEARCH(",",L164)),""),LEFT(SUBSTITUTE(L164,LEFT(L164,SEARCH(",",L164)),""),SEARCH(",",SUBSTITUTE(L164,LEFT(L164,SEARCH(",",L164)),""))),""),SEARCH(",",SUBSTITUTE(SUBSTITUTE(L164,LEFT(L164,SEARCH(",",L164)),""),LEFT(SUBSTITUTE(L164,LEFT(L164,SEARCH(",",L164)),""),SEARCH(",",SUBSTITUTE(L164,LEFT(L164,SEARCH(",",L164)),""))),""))),""),SEARCH(")",SUBSTITUTE(SUBSTITUTE(SUBSTITUTE(L164,LEFT(L164,SEARCH(",",L164)),""),LEFT(SUBSTITUTE(L164,LEFT(L164,SEARCH(",",L164)),""),SEARCH(",",SUBSTITUTE(L164,LEFT(L164,SEARCH(",",L164)),""))),""),LEFT(SUBSTITUTE(SUBSTITUTE(L164,LEFT(L164,SEARCH(",",L164)),""),LEFT(SUBSTITUTE(L164,LEFT(L164,SEARCH(",",L164)),""),SEARCH(",",SUBSTITUTE(L164,LEFT(L164,SEARCH(",",L164)),""))),""),SEARCH(",",SUBSTITUTE(SUBSTITUTE(L164,LEFT(L164,SEARCH(",",L164)),""),LEFT(SUBSTITUTE(L164,LEFT(L164,SEARCH(",",L164)),""),SEARCH(",",SUBSTITUTE(L164,LEFT(L164,SEARCH(",",L164)),""))),""))),""))),SEARCH("'",LEFT(SUBSTITUTE(SUBSTITUTE(SUBSTITUTE(L164,LEFT(L164,SEARCH(",",L164)),""),LEFT(SUBSTITUTE(L164,LEFT(L164,SEARCH(",",L164)),""),SEARCH(",",SUBSTITUTE(L164,LEFT(L164,SEARCH(",",L164)),""))),""),LEFT(SUBSTITUTE(SUBSTITUTE(L164,LEFT(L164,SEARCH(",",L164)),""),LEFT(SUBSTITUTE(L164,LEFT(L164,SEARCH(",",L164)),""),SEARCH(",",SUBSTITUTE(L164,LEFT(L164,SEARCH(",",L164)),""))),""),SEARCH(",",SUBSTITUTE(SUBSTITUTE(L164,LEFT(L164,SEARCH(",",L164)),""),LEFT(SUBSTITUTE(L164,LEFT(L164,SEARCH(",",L164)),""),SEARCH(",",SUBSTITUTE(L164,LEFT(L164,SEARCH(",",L164)),""))),""))),""),SEARCH(")",SUBSTITUTE(SUBSTITUTE(SUBSTITUTE(L164,LEFT(L164,SEARCH(",",L164)),""),LEFT(SUBSTITUTE(L164,LEFT(L164,SEARCH(",",L164)),""),SEARCH(",",SUBSTITUTE(L164,LEFT(L164,SEARCH(",",L164)),""))),""),LEFT(SUBSTITUTE(SUBSTITUTE(L164,LEFT(L164,SEARCH(",",L164)),""),LEFT(SUBSTITUTE(L164,LEFT(L164,SEARCH(",",L164)),""),SEARCH(",",SUBSTITUTE(L164,LEFT(L164,SEARCH(",",L164)),""))),""),SEARCH(",",SUBSTITUTE(SUBSTITUTE(L164,LEFT(L164,SEARCH(",",L164)),""),LEFT(SUBSTITUTE(L164,LEFT(L164,SEARCH(",",L164)),""),SEARCH(",",SUBSTITUTE(L164,LEFT(L164,SEARCH(",",L164)),""))),""))),""))))),""),")",""),VLOOKUP(L164,Breachs!B:D,3,FALSE)),IF(ISNUMBER(FIND(")",L164)),"20"&amp;SUBSTITUTE(SUBSTITUTE(LEFT(SUBSTITUTE(SUBSTITUTE(SUBSTITUTE(L164,LEFT(L164,SEARCH(",",L164)),""),LEFT(SUBSTITUTE(L164,LEFT(L164,SEARCH(",",L164)),""),SEARCH(",",SUBSTITUTE(L164,LEFT(L164,SEARCH(",",L164)),""))),""),LEFT(SUBSTITUTE(SUBSTITUTE(L164,LEFT(L164,SEARCH(",",L164)),""),LEFT(SUBSTITUTE(L164,LEFT(L164,SEARCH(",",L164)),""),SEARCH(",",SUBSTITUTE(L164,LEFT(L164,SEARCH(",",L164)),""))),""),SEARCH(",",SUBSTITUTE(SUBSTITUTE(L164,LEFT(L164,SEARCH(",",L164)),""),LEFT(SUBSTITUTE(L164,LEFT(L164,SEARCH(",",L164)),""),SEARCH(",",SUBSTITUTE(L164,LEFT(L164,SEARCH(",",L164)),""))),""))),""),SEARCH(")",SUBSTITUTE(SUBSTITUTE(SUBSTITUTE(L164,LEFT(L164,SEARCH(",",L164)),""),LEFT(SUBSTITUTE(L164,LEFT(L164,SEARCH(",",L164)),""),SEARCH(",",SUBSTITUTE(L164,LEFT(L164,SEARCH(",",L164)),""))),""),LEFT(SUBSTITUTE(SUBSTITUTE(L164,LEFT(L164,SEARCH(",",L164)),""),LEFT(SUBSTITUTE(L164,LEFT(L164,SEARCH(",",L164)),""),SEARCH(",",SUBSTITUTE(L164,LEFT(L164,SEARCH(",",L164)),""))),""),SEARCH(",",SUBSTITUTE(SUBSTITUTE(L164,LEFT(L164,SEARCH(",",L164)),""),LEFT(SUBSTITUTE(L164,LEFT(L164,SEARCH(",",L164)),""),SEARCH(",",SUBSTITUTE(L164,LEFT(L164,SEARCH(",",L164)),""))),""))),""))),LEFT(LEFT(SUBSTITUTE(SUBSTITUTE(SUBSTITUTE(L164,LEFT(L164,SEARCH(",",L164)),""),LEFT(SUBSTITUTE(L164,LEFT(L164,SEARCH(",",L164)),""),SEARCH(",",SUBSTITUTE(L164,LEFT(L164,SEARCH(",",L164)),""))),""),LEFT(SUBSTITUTE(SUBSTITUTE(L164,LEFT(L164,SEARCH(",",L164)),""),LEFT(SUBSTITUTE(L164,LEFT(L164,SEARCH(",",L164)),""),SEARCH(",",SUBSTITUTE(L164,LEFT(L164,SEARCH(",",L164)),""))),""),SEARCH(",",SUBSTITUTE(SUBSTITUTE(L164,LEFT(L164,SEARCH(",",L164)),""),LEFT(SUBSTITUTE(L164,LEFT(L164,SEARCH(",",L164)),""),SEARCH(",",SUBSTITUTE(L164,LEFT(L164,SEARCH(",",L164)),""))),""))),""),SEARCH(")",SUBSTITUTE(SUBSTITUTE(SUBSTITUTE(L164,LEFT(L164,SEARCH(",",L164)),""),LEFT(SUBSTITUTE(L164,LEFT(L164,SEARCH(",",L164)),""),SEARCH(",",SUBSTITUTE(L164,LEFT(L164,SEARCH(",",L164)),""))),""),LEFT(SUBSTITUTE(SUBSTITUTE(L164,LEFT(L164,SEARCH(",",L164)),""),LEFT(SUBSTITUTE(L164,LEFT(L164,SEARCH(",",L164)),""),SEARCH(",",SUBSTITUTE(L164,LEFT(L164,SEARCH(",",L164)),""))),""),SEARCH(",",SUBSTITUTE(SUBSTITUTE(L164,LEFT(L164,SEARCH(",",L164)),""),LEFT(SUBSTITUTE(L164,LEFT(L164,SEARCH(",",L164)),""),SEARCH(",",SUBSTITUTE(L164,LEFT(L164,SEARCH(",",L164)),""))),""))),""))),SEARCH("'",LEFT(SUBSTITUTE(SUBSTITUTE(SUBSTITUTE(L164,LEFT(L164,SEARCH(",",L164)),""),LEFT(SUBSTITUTE(L164,LEFT(L164,SEARCH(",",L164)),""),SEARCH(",",SUBSTITUTE(L164,LEFT(L164,SEARCH(",",L164)),""))),""),LEFT(SUBSTITUTE(SUBSTITUTE(L164,LEFT(L164,SEARCH(",",L164)),""),LEFT(SUBSTITUTE(L164,LEFT(L164,SEARCH(",",L164)),""),SEARCH(",",SUBSTITUTE(L164,LEFT(L164,SEARCH(",",L164)),""))),""),SEARCH(",",SUBSTITUTE(SUBSTITUTE(L164,LEFT(L164,SEARCH(",",L164)),""),LEFT(SUBSTITUTE(L164,LEFT(L164,SEARCH(",",L164)),""),SEARCH(",",SUBSTITUTE(L164,LEFT(L164,SEARCH(",",L164)),""))),""))),""),SEARCH(")",SUBSTITUTE(SUBSTITUTE(SUBSTITUTE(L164,LEFT(L164,SEARCH(",",L164)),""),LEFT(SUBSTITUTE(L164,LEFT(L164,SEARCH(",",L164)),""),SEARCH(",",SUBSTITUTE(L164,LEFT(L164,SEARCH(",",L164)),""))),""),LEFT(SUBSTITUTE(SUBSTITUTE(L164,LEFT(L164,SEARCH(",",L164)),""),LEFT(SUBSTITUTE(L164,LEFT(L164,SEARCH(",",L164)),""),SEARCH(",",SUBSTITUTE(L164,LEFT(L164,SEARCH(",",L164)),""))),""),SEARCH(",",SUBSTITUTE(SUBSTITUTE(L164,LEFT(L164,SEARCH(",",L164)),""),LEFT(SUBSTITUTE(L164,LEFT(L164,SEARCH(",",L164)),""),SEARCH(",",SUBSTITUTE(L164,LEFT(L164,SEARCH(",",L164)),""))),""))),""))))),""),")",""),VLOOKUP(L164,Breachs!B:D,3,FALSE))))</f>
        <v/>
      </c>
      <c r="R164" s="108" t="str">
        <f>IF(G164=5,IF(ISNUMBER(FIND(")",M164)),"20"&amp;SUBSTITUTE(SUBSTITUTE(LEFT(SUBSTITUTE(SUBSTITUTE(SUBSTITUTE(S164,LEFT(S164,SEARCH(",",S164)),""),LEFT(SUBSTITUTE(S164,LEFT(S164,SEARCH(",",S164)),""),SEARCH(",",SUBSTITUTE(S164,LEFT(S164,SEARCH(",",S164)),""))),""),LEFT(SUBSTITUTE(SUBSTITUTE(S164,LEFT(S164,SEARCH(",",S164)),""),LEFT(SUBSTITUTE(S164,LEFT(S164,SEARCH(",",S164)),""),SEARCH(",",SUBSTITUTE(S164,LEFT(S164,SEARCH(",",S164)),""))),""),SEARCH(",",SUBSTITUTE(SUBSTITUTE(S164,LEFT(S164,SEARCH(",",S164)),""),LEFT(SUBSTITUTE(S164,LEFT(S164,SEARCH(",",S164)),""),SEARCH(",",SUBSTITUTE(S164,LEFT(S164,SEARCH(",",S164)),""))),""))),""),SEARCH(")",SUBSTITUTE(SUBSTITUTE(SUBSTITUTE(S164,LEFT(S164,SEARCH(",",S164)),""),LEFT(SUBSTITUTE(S164,LEFT(S164,SEARCH(",",S164)),""),SEARCH(",",SUBSTITUTE(S164,LEFT(S164,SEARCH(",",S164)),""))),""),LEFT(SUBSTITUTE(SUBSTITUTE(S164,LEFT(S164,SEARCH(",",S164)),""),LEFT(SUBSTITUTE(S164,LEFT(S164,SEARCH(",",S164)),""),SEARCH(",",SUBSTITUTE(S164,LEFT(S164,SEARCH(",",S164)),""))),""),SEARCH(",",SUBSTITUTE(SUBSTITUTE(S164,LEFT(S164,SEARCH(",",S164)),""),LEFT(SUBSTITUTE(S164,LEFT(S164,SEARCH(",",S164)),""),SEARCH(",",SUBSTITUTE(S164,LEFT(S164,SEARCH(",",S164)),""))),""))),""))),LEFT(LEFT(SUBSTITUTE(SUBSTITUTE(SUBSTITUTE(S164,LEFT(S164,SEARCH(",",S164)),""),LEFT(SUBSTITUTE(S164,LEFT(S164,SEARCH(",",S164)),""),SEARCH(",",SUBSTITUTE(S164,LEFT(S164,SEARCH(",",S164)),""))),""),LEFT(SUBSTITUTE(SUBSTITUTE(S164,LEFT(S164,SEARCH(",",S164)),""),LEFT(SUBSTITUTE(S164,LEFT(S164,SEARCH(",",S164)),""),SEARCH(",",SUBSTITUTE(S164,LEFT(S164,SEARCH(",",S164)),""))),""),SEARCH(",",SUBSTITUTE(SUBSTITUTE(S164,LEFT(S164,SEARCH(",",S164)),""),LEFT(SUBSTITUTE(S164,LEFT(S164,SEARCH(",",S164)),""),SEARCH(",",SUBSTITUTE(S164,LEFT(S164,SEARCH(",",S164)),""))),""))),""),SEARCH(")",SUBSTITUTE(SUBSTITUTE(SUBSTITUTE(S164,LEFT(S164,SEARCH(",",S164)),""),LEFT(SUBSTITUTE(S164,LEFT(S164,SEARCH(",",S164)),""),SEARCH(",",SUBSTITUTE(S164,LEFT(S164,SEARCH(",",S164)),""))),""),LEFT(SUBSTITUTE(SUBSTITUTE(S164,LEFT(S164,SEARCH(",",S164)),""),LEFT(SUBSTITUTE(S164,LEFT(S164,SEARCH(",",S164)),""),SEARCH(",",SUBSTITUTE(S164,LEFT(S164,SEARCH(",",S164)),""))),""),SEARCH(",",SUBSTITUTE(SUBSTITUTE(S164,LEFT(S164,SEARCH(",",S164)),""),LEFT(SUBSTITUTE(S164,LEFT(S164,SEARCH(",",S164)),""),SEARCH(",",SUBSTITUTE(S164,LEFT(S164,SEARCH(",",S164)),""))),""))),""))),SEARCH("'",LEFT(SUBSTITUTE(SUBSTITUTE(SUBSTITUTE(S164,LEFT(S164,SEARCH(",",S164)),""),LEFT(SUBSTITUTE(S164,LEFT(S164,SEARCH(",",S164)),""),SEARCH(",",SUBSTITUTE(S164,LEFT(S164,SEARCH(",",S164)),""))),""),LEFT(SUBSTITUTE(SUBSTITUTE(S164,LEFT(S164,SEARCH(",",S164)),""),LEFT(SUBSTITUTE(S164,LEFT(S164,SEARCH(",",S164)),""),SEARCH(",",SUBSTITUTE(S164,LEFT(S164,SEARCH(",",S164)),""))),""),SEARCH(",",SUBSTITUTE(SUBSTITUTE(S164,LEFT(S164,SEARCH(",",S164)),""),LEFT(SUBSTITUTE(S164,LEFT(S164,SEARCH(",",S164)),""),SEARCH(",",SUBSTITUTE(S164,LEFT(S164,SEARCH(",",S164)),""))),""))),""),SEARCH(")",SUBSTITUTE(SUBSTITUTE(SUBSTITUTE(S164,LEFT(S164,SEARCH(",",S164)),""),LEFT(SUBSTITUTE(S164,LEFT(S164,SEARCH(",",S164)),""),SEARCH(",",SUBSTITUTE(S164,LEFT(S164,SEARCH(",",S164)),""))),""),LEFT(SUBSTITUTE(SUBSTITUTE(S164,LEFT(S164,SEARCH(",",S164)),""),LEFT(SUBSTITUTE(S164,LEFT(S164,SEARCH(",",S164)),""),SEARCH(",",SUBSTITUTE(S164,LEFT(S164,SEARCH(",",S164)),""))),""),SEARCH(",",SUBSTITUTE(SUBSTITUTE(S164,LEFT(S164,SEARCH(",",S164)),""),LEFT(SUBSTITUTE(S164,LEFT(S164,SEARCH(",",S164)),""),SEARCH(",",SUBSTITUTE(S164,LEFT(S164,SEARCH(",",S164)),""))),""))),""))))),""),")",""),VLOOKUP(M164,Breachs!B:D,3,FALSE)),"")</f>
        <v/>
      </c>
      <c r="T164" s="108" t="str">
        <f>IF(F164="","",IF(ISNUMBER(FIND("'",I164)),VLOOKUP(SUBSTITUTE(RIGHT(LEFT(I164,SEARCH("'",I164)),5)," '",""),Breachs!P:Q,2,FALSE),VLOOKUP(I164,Breachs!B:D,2,FALSE)))</f>
        <v/>
      </c>
      <c r="U164" s="108" t="str">
        <f>IF(G164&lt;2,"",IF(ISNUMBER(FIND("'",J164)),VLOOKUP(SUBSTITUTE(RIGHT(LEFT(J164,SEARCH("'",J164)),5)," '",""),Breachs!P:Q,2,FALSE),VLOOKUP(J164,Breachs!B:D,2,FALSE)))</f>
        <v/>
      </c>
      <c r="V164" s="107" t="str">
        <f>IF(G164&lt;3,"",IF(ISNUMBER(FIND("'",K164)),VLOOKUP(SUBSTITUTE(RIGHT(LEFT(K164,SEARCH("'",K164)),5)," '",""),Breachs!P:Q,2,FALSE),VLOOKUP(K164,Breachs!B:D,2,FALSE)))</f>
        <v/>
      </c>
      <c r="W164" s="107" t="str">
        <f>IF(G164&lt;4,"",IF(ISNUMBER(FIND("'",L164)),VLOOKUP(SUBSTITUTE(RIGHT(LEFT(L164,SEARCH("'",L164)),5)," '",""),Breachs!P:Q,2,FALSE),VLOOKUP(L164,Breachs!B:D,2,FALSE)))</f>
        <v/>
      </c>
      <c r="X164" s="107" t="str">
        <f>IF(G164&lt;5,"",IF(ISNUMBER(FIND("'",M164)),VLOOKUP(SUBSTITUTE(RIGHT(LEFT(M164,SEARCH("'",M164)),5)," '",""),Breachs!P:Q,2,FALSE),VLOOKUP(M164,Breachs!B:D,2,FALSE)))</f>
        <v/>
      </c>
      <c r="Y164" s="34" t="str">
        <f>IFERROR(VLOOKUP(B164,BGU!A:B,2),"")</f>
        <v/>
      </c>
      <c r="Z164" s="34" t="str">
        <f>TEXT(IFERROR(VLOOKUP(B164,BGU!A:C,3),""),"0000-000-000-0000")</f>
        <v/>
      </c>
      <c r="AA164" s="34" t="str">
        <f t="shared" si="41"/>
        <v/>
      </c>
      <c r="AB164" s="34" t="str">
        <f>IFERROR(VLOOKUP(B164,BGU!A:F,6),"")</f>
        <v/>
      </c>
      <c r="AC164" s="34" t="str">
        <f>IFERROR(VLOOKUP(B164,BGU!A:G,7),"")</f>
        <v/>
      </c>
      <c r="AD164" s="34" t="str">
        <f t="shared" si="46"/>
        <v/>
      </c>
    </row>
    <row r="165" spans="7:30" ht="15" customHeight="1" x14ac:dyDescent="0.25">
      <c r="G165" s="31">
        <f t="shared" si="36"/>
        <v>1</v>
      </c>
      <c r="H165" s="31" t="str">
        <f t="shared" si="43"/>
        <v/>
      </c>
      <c r="I165" s="105" t="str">
        <f t="shared" si="44"/>
        <v/>
      </c>
      <c r="J165" s="105" t="str">
        <f t="shared" si="50"/>
        <v/>
      </c>
      <c r="K165" s="106" t="str">
        <f t="shared" si="47"/>
        <v/>
      </c>
      <c r="L165" s="106" t="str">
        <f t="shared" si="48"/>
        <v/>
      </c>
      <c r="M165" s="105" t="str">
        <f t="shared" si="49"/>
        <v/>
      </c>
      <c r="N165" s="107" t="str">
        <f>IF(F165="","",IF(ISNUMBER(FIND(")",I165)),"20"&amp;SUBSTITUTE(RIGHT(SUBSTITUTE(LEFT(F165,SEARCH(")",F165)),LEFT(LEFT(F165,SEARCH(")",F165)),SEARCH("(",LEFT(F165,SEARCH(")",F165)))),""),3),")",""),VLOOKUP(I165,Breachs!B:D,3,FALSE)))</f>
        <v/>
      </c>
      <c r="O165" s="108" t="str">
        <f>IF(G165&lt;2,"",IF(G165&gt;2,IF(ISNUMBER(FIND(")",J165)),"20"&amp;SUBSTITUTE(SUBSTITUTE(LEFT(LEFT(SUBSTITUTE(F165,LEFT(F165,SEARCH(",",F165)),""),SEARCH(",",SUBSTITUTE(F165,LEFT(F165,SEARCH(",",F165)),""))),SEARCH(")",LEFT(SUBSTITUTE(F165,LEFT(F165,SEARCH(",",F165)),""),SEARCH(",",SUBSTITUTE(F165,LEFT(F165,SEARCH(",",F165)),""))))),LEFT(LEFT(LEFT(SUBSTITUTE(F165,LEFT(F165,SEARCH(",",F165)),""),SEARCH(",",SUBSTITUTE(F165,LEFT(F165,SEARCH(",",F165)),""))),SEARCH(")",LEFT(SUBSTITUTE(F165,LEFT(F165,SEARCH(",",F165)),""),SEARCH(",",SUBSTITUTE(F165,LEFT(F165,SEARCH(",",F165)),""))))),SEARCH("'",LEFT(LEFT(SUBSTITUTE(F165,LEFT(F165,SEARCH(",",F165)),""),SEARCH(",",SUBSTITUTE(F165,LEFT(F165,SEARCH(",",F165)),""))),SEARCH(")",LEFT(SUBSTITUTE(F165,LEFT(F165,SEARCH(",",F165)),""),SEARCH(",",SUBSTITUTE(F165,LEFT(F165,SEARCH(",",F165)),""))))))),""),")",""),VLOOKUP(J165,Breachs!B:D,3,FALSE)),IF(ISNUMBER(FIND(")",J165)),"20"&amp;SUBSTITUTE(LEFT(SUBSTITUTE(SUBSTITUTE(F165,LEFT(F165,SEARCH(",",F165)),""),LEFT(SUBSTITUTE(F165,LEFT(F165,SEARCH(",",F165)),""),SEARCH("'",SUBSTITUTE(F165,LEFT(F165,SEARCH(",",F165)),""))),""),SEARCH(")",SUBSTITUTE(SUBSTITUTE(F165,LEFT(F165,SEARCH(",",F165)),""),LEFT(SUBSTITUTE(F165,LEFT(F165,SEARCH(",",F165)),""),SEARCH("'",SUBSTITUTE(F165,LEFT(F165,SEARCH(",",F165)),""))),""))),")",""),VLOOKUP(J165,Breachs!B:D,3,FALSE))))</f>
        <v/>
      </c>
      <c r="P165" s="108" t="str">
        <f>IF(G165&lt;3,"",IF(G165&gt;3,IF(ISNUMBER(FIND(")",K165)),"20"&amp;SUBSTITUTE(SUBSTITUTE(LEFT(LEFT(SUBSTITUTE(SUBSTITUTE(F165,LEFT(F165,SEARCH(",",F165)),""),LEFT(SUBSTITUTE(F165,LEFT(F165,SEARCH(",",F165)),""),SEARCH(",",SUBSTITUTE(F165,LEFT(F165,SEARCH(",",F165)),""))),""),SEARCH(",",SUBSTITUTE(SUBSTITUTE(F165,LEFT(F165,SEARCH(",",F165)),""),LEFT(SUBSTITUTE(F165,LEFT(F165,SEARCH(",",F165)),""),SEARCH(",",SUBSTITUTE(F165,LEFT(F165,SEARCH(",",F165)),""))),""))),SEARCH(")",LEFT(SUBSTITUTE(SUBSTITUTE(F165,LEFT(F165,SEARCH(",",F165)),""),LEFT(SUBSTITUTE(F165,LEFT(F165,SEARCH(",",F165)),""),SEARCH(",",SUBSTITUTE(F165,LEFT(F165,SEARCH(",",F165)),""))),""),SEARCH(",",SUBSTITUTE(SUBSTITUTE(F165,LEFT(F165,SEARCH(",",F165)),""),LEFT(SUBSTITUTE(F165,LEFT(F165,SEARCH(",",F165)),""),SEARCH(",",SUBSTITUTE(F165,LEFT(F165,SEARCH(",",F165)),""))),""))))),LEFT(LEFT(LEFT(SUBSTITUTE(SUBSTITUTE(F165,LEFT(F165,SEARCH(",",F165)),""),LEFT(SUBSTITUTE(F165,LEFT(F165,SEARCH(",",F165)),""),SEARCH(",",SUBSTITUTE(F165,LEFT(F165,SEARCH(",",F165)),""))),""),SEARCH(",",SUBSTITUTE(SUBSTITUTE(F165,LEFT(F165,SEARCH(",",F165)),""),LEFT(SUBSTITUTE(F165,LEFT(F165,SEARCH(",",F165)),""),SEARCH(",",SUBSTITUTE(F165,LEFT(F165,SEARCH(",",F165)),""))),""))),SEARCH(")",LEFT(SUBSTITUTE(SUBSTITUTE(F165,LEFT(F165,SEARCH(",",F165)),""),LEFT(SUBSTITUTE(F165,LEFT(F165,SEARCH(",",F165)),""),SEARCH(",",SUBSTITUTE(F165,LEFT(F165,SEARCH(",",F165)),""))),""),SEARCH(",",SUBSTITUTE(SUBSTITUTE(F165,LEFT(F165,SEARCH(",",F165)),""),LEFT(SUBSTITUTE(F165,LEFT(F165,SEARCH(",",F165)),""),SEARCH(",",SUBSTITUTE(F165,LEFT(F165,SEARCH(",",F165)),""))),""))))),SEARCH("'",LEFT(LEFT(SUBSTITUTE(SUBSTITUTE(F165,LEFT(F165,SEARCH(",",F165)),""),LEFT(SUBSTITUTE(F165,LEFT(F165,SEARCH(",",F165)),""),SEARCH(",",SUBSTITUTE(F165,LEFT(F165,SEARCH(",",F165)),""))),""),SEARCH(",",SUBSTITUTE(SUBSTITUTE(F165,LEFT(F165,SEARCH(",",F165)),""),LEFT(SUBSTITUTE(F165,LEFT(F165,SEARCH(",",F165)),""),SEARCH(",",SUBSTITUTE(F165,LEFT(F165,SEARCH(",",F165)),""))),""))),SEARCH(")",LEFT(SUBSTITUTE(SUBSTITUTE(F165,LEFT(F165,SEARCH(",",F165)),""),LEFT(SUBSTITUTE(F165,LEFT(F165,SEARCH(",",F165)),""),SEARCH(",",SUBSTITUTE(F165,LEFT(F165,SEARCH(",",F165)),""))),""),SEARCH(",",SUBSTITUTE(SUBSTITUTE(F165,LEFT(F165,SEARCH(",",F165)),""),LEFT(SUBSTITUTE(F165,LEFT(F165,SEARCH(",",F165)),""),SEARCH(",",SUBSTITUTE(F165,LEFT(F165,SEARCH(",",F165)),""))),""))))))),""),")",""),VLOOKUP(K165,Breachs!B:D,3,FALSE)),IF(ISNUMBER(FIND(")",K165)),"20"&amp;SUBSTITUTE(SUBSTITUTE(LEFT(SUBSTITUTE(SUBSTITUTE(F165,LEFT(F165,SEARCH(",",F165)),""),LEFT(SUBSTITUTE(F165,LEFT(F165,SEARCH(",",F165)),""),SEARCH(",",SUBSTITUTE(F165,LEFT(F165,SEARCH(",",F165)),""))),""),SEARCH(")",SUBSTITUTE(SUBSTITUTE(F165,LEFT(F165,SEARCH(",",F165)),""),LEFT(SUBSTITUTE(F165,LEFT(F165,SEARCH(",",F165)),""),SEARCH(",",SUBSTITUTE(F165,LEFT(F165,SEARCH(",",F165)),""))),""))),LEFT(LEFT(SUBSTITUTE(SUBSTITUTE(F165,LEFT(F165,SEARCH(",",F165)),""),LEFT(SUBSTITUTE(F165,LEFT(F165,SEARCH(",",F165)),""),SEARCH(",",SUBSTITUTE(F165,LEFT(F165,SEARCH(",",F165)),""))),""),SEARCH(")",SUBSTITUTE(SUBSTITUTE(F165,LEFT(F165,SEARCH(",",F165)),""),LEFT(SUBSTITUTE(F165,LEFT(F165,SEARCH(",",F165)),""),SEARCH(",",SUBSTITUTE(F165,LEFT(F165,SEARCH(",",F165)),""))),""))),SEARCH("'",LEFT(SUBSTITUTE(SUBSTITUTE(F165,LEFT(F165,SEARCH(",",F165)),""),LEFT(SUBSTITUTE(F165,LEFT(F165,SEARCH(",",F165)),""),SEARCH(",",SUBSTITUTE(F165,LEFT(F165,SEARCH(",",F165)),""))),""),SEARCH(")",SUBSTITUTE(SUBSTITUTE(F165,LEFT(F165,SEARCH(",",F165)),""),LEFT(SUBSTITUTE(F165,LEFT(F165,SEARCH(",",F165)),""),SEARCH(",",SUBSTITUTE(F165,LEFT(F165,SEARCH(",",F165)),""))),""))))),""),")",""),VLOOKUP(K165,Breachs!B:D,3,FALSE))))</f>
        <v/>
      </c>
      <c r="Q165" s="108" t="str">
        <f>IF(G165&lt;4,"",IF(G165&gt;4,IF(ISNUMBER(FIND(")",L165)),"20"&amp;SUBSTITUTE(SUBSTITUTE(LEFT(SUBSTITUTE(SUBSTITUTE(SUBSTITUTE(L165,LEFT(L165,SEARCH(",",L165)),""),LEFT(SUBSTITUTE(L165,LEFT(L165,SEARCH(",",L165)),""),SEARCH(",",SUBSTITUTE(L165,LEFT(L165,SEARCH(",",L165)),""))),""),LEFT(SUBSTITUTE(SUBSTITUTE(L165,LEFT(L165,SEARCH(",",L165)),""),LEFT(SUBSTITUTE(L165,LEFT(L165,SEARCH(",",L165)),""),SEARCH(",",SUBSTITUTE(L165,LEFT(L165,SEARCH(",",L165)),""))),""),SEARCH(",",SUBSTITUTE(SUBSTITUTE(L165,LEFT(L165,SEARCH(",",L165)),""),LEFT(SUBSTITUTE(L165,LEFT(L165,SEARCH(",",L165)),""),SEARCH(",",SUBSTITUTE(L165,LEFT(L165,SEARCH(",",L165)),""))),""))),""),SEARCH(")",SUBSTITUTE(SUBSTITUTE(SUBSTITUTE(L165,LEFT(L165,SEARCH(",",L165)),""),LEFT(SUBSTITUTE(L165,LEFT(L165,SEARCH(",",L165)),""),SEARCH(",",SUBSTITUTE(L165,LEFT(L165,SEARCH(",",L165)),""))),""),LEFT(SUBSTITUTE(SUBSTITUTE(L165,LEFT(L165,SEARCH(",",L165)),""),LEFT(SUBSTITUTE(L165,LEFT(L165,SEARCH(",",L165)),""),SEARCH(",",SUBSTITUTE(L165,LEFT(L165,SEARCH(",",L165)),""))),""),SEARCH(",",SUBSTITUTE(SUBSTITUTE(L165,LEFT(L165,SEARCH(",",L165)),""),LEFT(SUBSTITUTE(L165,LEFT(L165,SEARCH(",",L165)),""),SEARCH(",",SUBSTITUTE(L165,LEFT(L165,SEARCH(",",L165)),""))),""))),""))),LEFT(LEFT(SUBSTITUTE(SUBSTITUTE(SUBSTITUTE(L165,LEFT(L165,SEARCH(",",L165)),""),LEFT(SUBSTITUTE(L165,LEFT(L165,SEARCH(",",L165)),""),SEARCH(",",SUBSTITUTE(L165,LEFT(L165,SEARCH(",",L165)),""))),""),LEFT(SUBSTITUTE(SUBSTITUTE(L165,LEFT(L165,SEARCH(",",L165)),""),LEFT(SUBSTITUTE(L165,LEFT(L165,SEARCH(",",L165)),""),SEARCH(",",SUBSTITUTE(L165,LEFT(L165,SEARCH(",",L165)),""))),""),SEARCH(",",SUBSTITUTE(SUBSTITUTE(L165,LEFT(L165,SEARCH(",",L165)),""),LEFT(SUBSTITUTE(L165,LEFT(L165,SEARCH(",",L165)),""),SEARCH(",",SUBSTITUTE(L165,LEFT(L165,SEARCH(",",L165)),""))),""))),""),SEARCH(")",SUBSTITUTE(SUBSTITUTE(SUBSTITUTE(L165,LEFT(L165,SEARCH(",",L165)),""),LEFT(SUBSTITUTE(L165,LEFT(L165,SEARCH(",",L165)),""),SEARCH(",",SUBSTITUTE(L165,LEFT(L165,SEARCH(",",L165)),""))),""),LEFT(SUBSTITUTE(SUBSTITUTE(L165,LEFT(L165,SEARCH(",",L165)),""),LEFT(SUBSTITUTE(L165,LEFT(L165,SEARCH(",",L165)),""),SEARCH(",",SUBSTITUTE(L165,LEFT(L165,SEARCH(",",L165)),""))),""),SEARCH(",",SUBSTITUTE(SUBSTITUTE(L165,LEFT(L165,SEARCH(",",L165)),""),LEFT(SUBSTITUTE(L165,LEFT(L165,SEARCH(",",L165)),""),SEARCH(",",SUBSTITUTE(L165,LEFT(L165,SEARCH(",",L165)),""))),""))),""))),SEARCH("'",LEFT(SUBSTITUTE(SUBSTITUTE(SUBSTITUTE(L165,LEFT(L165,SEARCH(",",L165)),""),LEFT(SUBSTITUTE(L165,LEFT(L165,SEARCH(",",L165)),""),SEARCH(",",SUBSTITUTE(L165,LEFT(L165,SEARCH(",",L165)),""))),""),LEFT(SUBSTITUTE(SUBSTITUTE(L165,LEFT(L165,SEARCH(",",L165)),""),LEFT(SUBSTITUTE(L165,LEFT(L165,SEARCH(",",L165)),""),SEARCH(",",SUBSTITUTE(L165,LEFT(L165,SEARCH(",",L165)),""))),""),SEARCH(",",SUBSTITUTE(SUBSTITUTE(L165,LEFT(L165,SEARCH(",",L165)),""),LEFT(SUBSTITUTE(L165,LEFT(L165,SEARCH(",",L165)),""),SEARCH(",",SUBSTITUTE(L165,LEFT(L165,SEARCH(",",L165)),""))),""))),""),SEARCH(")",SUBSTITUTE(SUBSTITUTE(SUBSTITUTE(L165,LEFT(L165,SEARCH(",",L165)),""),LEFT(SUBSTITUTE(L165,LEFT(L165,SEARCH(",",L165)),""),SEARCH(",",SUBSTITUTE(L165,LEFT(L165,SEARCH(",",L165)),""))),""),LEFT(SUBSTITUTE(SUBSTITUTE(L165,LEFT(L165,SEARCH(",",L165)),""),LEFT(SUBSTITUTE(L165,LEFT(L165,SEARCH(",",L165)),""),SEARCH(",",SUBSTITUTE(L165,LEFT(L165,SEARCH(",",L165)),""))),""),SEARCH(",",SUBSTITUTE(SUBSTITUTE(L165,LEFT(L165,SEARCH(",",L165)),""),LEFT(SUBSTITUTE(L165,LEFT(L165,SEARCH(",",L165)),""),SEARCH(",",SUBSTITUTE(L165,LEFT(L165,SEARCH(",",L165)),""))),""))),""))))),""),")",""),VLOOKUP(L165,Breachs!B:D,3,FALSE)),IF(ISNUMBER(FIND(")",L165)),"20"&amp;SUBSTITUTE(SUBSTITUTE(LEFT(SUBSTITUTE(SUBSTITUTE(SUBSTITUTE(L165,LEFT(L165,SEARCH(",",L165)),""),LEFT(SUBSTITUTE(L165,LEFT(L165,SEARCH(",",L165)),""),SEARCH(",",SUBSTITUTE(L165,LEFT(L165,SEARCH(",",L165)),""))),""),LEFT(SUBSTITUTE(SUBSTITUTE(L165,LEFT(L165,SEARCH(",",L165)),""),LEFT(SUBSTITUTE(L165,LEFT(L165,SEARCH(",",L165)),""),SEARCH(",",SUBSTITUTE(L165,LEFT(L165,SEARCH(",",L165)),""))),""),SEARCH(",",SUBSTITUTE(SUBSTITUTE(L165,LEFT(L165,SEARCH(",",L165)),""),LEFT(SUBSTITUTE(L165,LEFT(L165,SEARCH(",",L165)),""),SEARCH(",",SUBSTITUTE(L165,LEFT(L165,SEARCH(",",L165)),""))),""))),""),SEARCH(")",SUBSTITUTE(SUBSTITUTE(SUBSTITUTE(L165,LEFT(L165,SEARCH(",",L165)),""),LEFT(SUBSTITUTE(L165,LEFT(L165,SEARCH(",",L165)),""),SEARCH(",",SUBSTITUTE(L165,LEFT(L165,SEARCH(",",L165)),""))),""),LEFT(SUBSTITUTE(SUBSTITUTE(L165,LEFT(L165,SEARCH(",",L165)),""),LEFT(SUBSTITUTE(L165,LEFT(L165,SEARCH(",",L165)),""),SEARCH(",",SUBSTITUTE(L165,LEFT(L165,SEARCH(",",L165)),""))),""),SEARCH(",",SUBSTITUTE(SUBSTITUTE(L165,LEFT(L165,SEARCH(",",L165)),""),LEFT(SUBSTITUTE(L165,LEFT(L165,SEARCH(",",L165)),""),SEARCH(",",SUBSTITUTE(L165,LEFT(L165,SEARCH(",",L165)),""))),""))),""))),LEFT(LEFT(SUBSTITUTE(SUBSTITUTE(SUBSTITUTE(L165,LEFT(L165,SEARCH(",",L165)),""),LEFT(SUBSTITUTE(L165,LEFT(L165,SEARCH(",",L165)),""),SEARCH(",",SUBSTITUTE(L165,LEFT(L165,SEARCH(",",L165)),""))),""),LEFT(SUBSTITUTE(SUBSTITUTE(L165,LEFT(L165,SEARCH(",",L165)),""),LEFT(SUBSTITUTE(L165,LEFT(L165,SEARCH(",",L165)),""),SEARCH(",",SUBSTITUTE(L165,LEFT(L165,SEARCH(",",L165)),""))),""),SEARCH(",",SUBSTITUTE(SUBSTITUTE(L165,LEFT(L165,SEARCH(",",L165)),""),LEFT(SUBSTITUTE(L165,LEFT(L165,SEARCH(",",L165)),""),SEARCH(",",SUBSTITUTE(L165,LEFT(L165,SEARCH(",",L165)),""))),""))),""),SEARCH(")",SUBSTITUTE(SUBSTITUTE(SUBSTITUTE(L165,LEFT(L165,SEARCH(",",L165)),""),LEFT(SUBSTITUTE(L165,LEFT(L165,SEARCH(",",L165)),""),SEARCH(",",SUBSTITUTE(L165,LEFT(L165,SEARCH(",",L165)),""))),""),LEFT(SUBSTITUTE(SUBSTITUTE(L165,LEFT(L165,SEARCH(",",L165)),""),LEFT(SUBSTITUTE(L165,LEFT(L165,SEARCH(",",L165)),""),SEARCH(",",SUBSTITUTE(L165,LEFT(L165,SEARCH(",",L165)),""))),""),SEARCH(",",SUBSTITUTE(SUBSTITUTE(L165,LEFT(L165,SEARCH(",",L165)),""),LEFT(SUBSTITUTE(L165,LEFT(L165,SEARCH(",",L165)),""),SEARCH(",",SUBSTITUTE(L165,LEFT(L165,SEARCH(",",L165)),""))),""))),""))),SEARCH("'",LEFT(SUBSTITUTE(SUBSTITUTE(SUBSTITUTE(L165,LEFT(L165,SEARCH(",",L165)),""),LEFT(SUBSTITUTE(L165,LEFT(L165,SEARCH(",",L165)),""),SEARCH(",",SUBSTITUTE(L165,LEFT(L165,SEARCH(",",L165)),""))),""),LEFT(SUBSTITUTE(SUBSTITUTE(L165,LEFT(L165,SEARCH(",",L165)),""),LEFT(SUBSTITUTE(L165,LEFT(L165,SEARCH(",",L165)),""),SEARCH(",",SUBSTITUTE(L165,LEFT(L165,SEARCH(",",L165)),""))),""),SEARCH(",",SUBSTITUTE(SUBSTITUTE(L165,LEFT(L165,SEARCH(",",L165)),""),LEFT(SUBSTITUTE(L165,LEFT(L165,SEARCH(",",L165)),""),SEARCH(",",SUBSTITUTE(L165,LEFT(L165,SEARCH(",",L165)),""))),""))),""),SEARCH(")",SUBSTITUTE(SUBSTITUTE(SUBSTITUTE(L165,LEFT(L165,SEARCH(",",L165)),""),LEFT(SUBSTITUTE(L165,LEFT(L165,SEARCH(",",L165)),""),SEARCH(",",SUBSTITUTE(L165,LEFT(L165,SEARCH(",",L165)),""))),""),LEFT(SUBSTITUTE(SUBSTITUTE(L165,LEFT(L165,SEARCH(",",L165)),""),LEFT(SUBSTITUTE(L165,LEFT(L165,SEARCH(",",L165)),""),SEARCH(",",SUBSTITUTE(L165,LEFT(L165,SEARCH(",",L165)),""))),""),SEARCH(",",SUBSTITUTE(SUBSTITUTE(L165,LEFT(L165,SEARCH(",",L165)),""),LEFT(SUBSTITUTE(L165,LEFT(L165,SEARCH(",",L165)),""),SEARCH(",",SUBSTITUTE(L165,LEFT(L165,SEARCH(",",L165)),""))),""))),""))))),""),")",""),VLOOKUP(L165,Breachs!B:D,3,FALSE))))</f>
        <v/>
      </c>
      <c r="R165" s="108" t="str">
        <f>IF(G165=5,IF(ISNUMBER(FIND(")",M165)),"20"&amp;SUBSTITUTE(SUBSTITUTE(LEFT(SUBSTITUTE(SUBSTITUTE(SUBSTITUTE(S165,LEFT(S165,SEARCH(",",S165)),""),LEFT(SUBSTITUTE(S165,LEFT(S165,SEARCH(",",S165)),""),SEARCH(",",SUBSTITUTE(S165,LEFT(S165,SEARCH(",",S165)),""))),""),LEFT(SUBSTITUTE(SUBSTITUTE(S165,LEFT(S165,SEARCH(",",S165)),""),LEFT(SUBSTITUTE(S165,LEFT(S165,SEARCH(",",S165)),""),SEARCH(",",SUBSTITUTE(S165,LEFT(S165,SEARCH(",",S165)),""))),""),SEARCH(",",SUBSTITUTE(SUBSTITUTE(S165,LEFT(S165,SEARCH(",",S165)),""),LEFT(SUBSTITUTE(S165,LEFT(S165,SEARCH(",",S165)),""),SEARCH(",",SUBSTITUTE(S165,LEFT(S165,SEARCH(",",S165)),""))),""))),""),SEARCH(")",SUBSTITUTE(SUBSTITUTE(SUBSTITUTE(S165,LEFT(S165,SEARCH(",",S165)),""),LEFT(SUBSTITUTE(S165,LEFT(S165,SEARCH(",",S165)),""),SEARCH(",",SUBSTITUTE(S165,LEFT(S165,SEARCH(",",S165)),""))),""),LEFT(SUBSTITUTE(SUBSTITUTE(S165,LEFT(S165,SEARCH(",",S165)),""),LEFT(SUBSTITUTE(S165,LEFT(S165,SEARCH(",",S165)),""),SEARCH(",",SUBSTITUTE(S165,LEFT(S165,SEARCH(",",S165)),""))),""),SEARCH(",",SUBSTITUTE(SUBSTITUTE(S165,LEFT(S165,SEARCH(",",S165)),""),LEFT(SUBSTITUTE(S165,LEFT(S165,SEARCH(",",S165)),""),SEARCH(",",SUBSTITUTE(S165,LEFT(S165,SEARCH(",",S165)),""))),""))),""))),LEFT(LEFT(SUBSTITUTE(SUBSTITUTE(SUBSTITUTE(S165,LEFT(S165,SEARCH(",",S165)),""),LEFT(SUBSTITUTE(S165,LEFT(S165,SEARCH(",",S165)),""),SEARCH(",",SUBSTITUTE(S165,LEFT(S165,SEARCH(",",S165)),""))),""),LEFT(SUBSTITUTE(SUBSTITUTE(S165,LEFT(S165,SEARCH(",",S165)),""),LEFT(SUBSTITUTE(S165,LEFT(S165,SEARCH(",",S165)),""),SEARCH(",",SUBSTITUTE(S165,LEFT(S165,SEARCH(",",S165)),""))),""),SEARCH(",",SUBSTITUTE(SUBSTITUTE(S165,LEFT(S165,SEARCH(",",S165)),""),LEFT(SUBSTITUTE(S165,LEFT(S165,SEARCH(",",S165)),""),SEARCH(",",SUBSTITUTE(S165,LEFT(S165,SEARCH(",",S165)),""))),""))),""),SEARCH(")",SUBSTITUTE(SUBSTITUTE(SUBSTITUTE(S165,LEFT(S165,SEARCH(",",S165)),""),LEFT(SUBSTITUTE(S165,LEFT(S165,SEARCH(",",S165)),""),SEARCH(",",SUBSTITUTE(S165,LEFT(S165,SEARCH(",",S165)),""))),""),LEFT(SUBSTITUTE(SUBSTITUTE(S165,LEFT(S165,SEARCH(",",S165)),""),LEFT(SUBSTITUTE(S165,LEFT(S165,SEARCH(",",S165)),""),SEARCH(",",SUBSTITUTE(S165,LEFT(S165,SEARCH(",",S165)),""))),""),SEARCH(",",SUBSTITUTE(SUBSTITUTE(S165,LEFT(S165,SEARCH(",",S165)),""),LEFT(SUBSTITUTE(S165,LEFT(S165,SEARCH(",",S165)),""),SEARCH(",",SUBSTITUTE(S165,LEFT(S165,SEARCH(",",S165)),""))),""))),""))),SEARCH("'",LEFT(SUBSTITUTE(SUBSTITUTE(SUBSTITUTE(S165,LEFT(S165,SEARCH(",",S165)),""),LEFT(SUBSTITUTE(S165,LEFT(S165,SEARCH(",",S165)),""),SEARCH(",",SUBSTITUTE(S165,LEFT(S165,SEARCH(",",S165)),""))),""),LEFT(SUBSTITUTE(SUBSTITUTE(S165,LEFT(S165,SEARCH(",",S165)),""),LEFT(SUBSTITUTE(S165,LEFT(S165,SEARCH(",",S165)),""),SEARCH(",",SUBSTITUTE(S165,LEFT(S165,SEARCH(",",S165)),""))),""),SEARCH(",",SUBSTITUTE(SUBSTITUTE(S165,LEFT(S165,SEARCH(",",S165)),""),LEFT(SUBSTITUTE(S165,LEFT(S165,SEARCH(",",S165)),""),SEARCH(",",SUBSTITUTE(S165,LEFT(S165,SEARCH(",",S165)),""))),""))),""),SEARCH(")",SUBSTITUTE(SUBSTITUTE(SUBSTITUTE(S165,LEFT(S165,SEARCH(",",S165)),""),LEFT(SUBSTITUTE(S165,LEFT(S165,SEARCH(",",S165)),""),SEARCH(",",SUBSTITUTE(S165,LEFT(S165,SEARCH(",",S165)),""))),""),LEFT(SUBSTITUTE(SUBSTITUTE(S165,LEFT(S165,SEARCH(",",S165)),""),LEFT(SUBSTITUTE(S165,LEFT(S165,SEARCH(",",S165)),""),SEARCH(",",SUBSTITUTE(S165,LEFT(S165,SEARCH(",",S165)),""))),""),SEARCH(",",SUBSTITUTE(SUBSTITUTE(S165,LEFT(S165,SEARCH(",",S165)),""),LEFT(SUBSTITUTE(S165,LEFT(S165,SEARCH(",",S165)),""),SEARCH(",",SUBSTITUTE(S165,LEFT(S165,SEARCH(",",S165)),""))),""))),""))))),""),")",""),VLOOKUP(M165,Breachs!B:D,3,FALSE)),"")</f>
        <v/>
      </c>
      <c r="T165" s="108" t="str">
        <f>IF(F165="","",IF(ISNUMBER(FIND("'",I165)),VLOOKUP(SUBSTITUTE(RIGHT(LEFT(I165,SEARCH("'",I165)),5)," '",""),Breachs!P:Q,2,FALSE),VLOOKUP(I165,Breachs!B:D,2,FALSE)))</f>
        <v/>
      </c>
      <c r="U165" s="108" t="str">
        <f>IF(G165&lt;2,"",IF(ISNUMBER(FIND("'",J165)),VLOOKUP(SUBSTITUTE(RIGHT(LEFT(J165,SEARCH("'",J165)),5)," '",""),Breachs!P:Q,2,FALSE),VLOOKUP(J165,Breachs!B:D,2,FALSE)))</f>
        <v/>
      </c>
      <c r="V165" s="107" t="str">
        <f>IF(G165&lt;3,"",IF(ISNUMBER(FIND("'",K165)),VLOOKUP(SUBSTITUTE(RIGHT(LEFT(K165,SEARCH("'",K165)),5)," '",""),Breachs!P:Q,2,FALSE),VLOOKUP(K165,Breachs!B:D,2,FALSE)))</f>
        <v/>
      </c>
      <c r="W165" s="107" t="str">
        <f>IF(G165&lt;4,"",IF(ISNUMBER(FIND("'",L165)),VLOOKUP(SUBSTITUTE(RIGHT(LEFT(L165,SEARCH("'",L165)),5)," '",""),Breachs!P:Q,2,FALSE),VLOOKUP(L165,Breachs!B:D,2,FALSE)))</f>
        <v/>
      </c>
      <c r="X165" s="107" t="str">
        <f>IF(G165&lt;5,"",IF(ISNUMBER(FIND("'",M165)),VLOOKUP(SUBSTITUTE(RIGHT(LEFT(M165,SEARCH("'",M165)),5)," '",""),Breachs!P:Q,2,FALSE),VLOOKUP(M165,Breachs!B:D,2,FALSE)))</f>
        <v/>
      </c>
      <c r="Y165" s="34" t="str">
        <f>IFERROR(VLOOKUP(B165,BGU!A:B,2),"")</f>
        <v/>
      </c>
      <c r="Z165" s="34" t="str">
        <f>TEXT(IFERROR(VLOOKUP(B165,BGU!A:C,3),""),"0000-000-000-0000")</f>
        <v/>
      </c>
      <c r="AA165" s="34" t="str">
        <f t="shared" si="41"/>
        <v/>
      </c>
      <c r="AB165" s="34" t="str">
        <f>IFERROR(VLOOKUP(B165,BGU!A:F,6),"")</f>
        <v/>
      </c>
      <c r="AC165" s="34" t="str">
        <f>IFERROR(VLOOKUP(B165,BGU!A:G,7),"")</f>
        <v/>
      </c>
      <c r="AD165" s="34" t="str">
        <f t="shared" si="46"/>
        <v/>
      </c>
    </row>
    <row r="166" spans="7:30" ht="15" customHeight="1" x14ac:dyDescent="0.25">
      <c r="G166" s="31">
        <f t="shared" si="36"/>
        <v>1</v>
      </c>
      <c r="H166" s="31" t="str">
        <f t="shared" si="43"/>
        <v/>
      </c>
      <c r="I166" s="105" t="str">
        <f t="shared" si="44"/>
        <v/>
      </c>
      <c r="J166" s="105" t="str">
        <f t="shared" si="50"/>
        <v/>
      </c>
      <c r="K166" s="106" t="str">
        <f t="shared" si="47"/>
        <v/>
      </c>
      <c r="L166" s="106" t="str">
        <f t="shared" si="48"/>
        <v/>
      </c>
      <c r="M166" s="105" t="str">
        <f t="shared" si="49"/>
        <v/>
      </c>
      <c r="N166" s="107" t="str">
        <f>IF(F166="","",IF(ISNUMBER(FIND(")",I166)),"20"&amp;SUBSTITUTE(RIGHT(SUBSTITUTE(LEFT(F166,SEARCH(")",F166)),LEFT(LEFT(F166,SEARCH(")",F166)),SEARCH("(",LEFT(F166,SEARCH(")",F166)))),""),3),")",""),VLOOKUP(I166,Breachs!B:D,3,FALSE)))</f>
        <v/>
      </c>
      <c r="O166" s="108" t="str">
        <f>IF(G166&lt;2,"",IF(G166&gt;2,IF(ISNUMBER(FIND(")",J166)),"20"&amp;SUBSTITUTE(SUBSTITUTE(LEFT(LEFT(SUBSTITUTE(F166,LEFT(F166,SEARCH(",",F166)),""),SEARCH(",",SUBSTITUTE(F166,LEFT(F166,SEARCH(",",F166)),""))),SEARCH(")",LEFT(SUBSTITUTE(F166,LEFT(F166,SEARCH(",",F166)),""),SEARCH(",",SUBSTITUTE(F166,LEFT(F166,SEARCH(",",F166)),""))))),LEFT(LEFT(LEFT(SUBSTITUTE(F166,LEFT(F166,SEARCH(",",F166)),""),SEARCH(",",SUBSTITUTE(F166,LEFT(F166,SEARCH(",",F166)),""))),SEARCH(")",LEFT(SUBSTITUTE(F166,LEFT(F166,SEARCH(",",F166)),""),SEARCH(",",SUBSTITUTE(F166,LEFT(F166,SEARCH(",",F166)),""))))),SEARCH("'",LEFT(LEFT(SUBSTITUTE(F166,LEFT(F166,SEARCH(",",F166)),""),SEARCH(",",SUBSTITUTE(F166,LEFT(F166,SEARCH(",",F166)),""))),SEARCH(")",LEFT(SUBSTITUTE(F166,LEFT(F166,SEARCH(",",F166)),""),SEARCH(",",SUBSTITUTE(F166,LEFT(F166,SEARCH(",",F166)),""))))))),""),")",""),VLOOKUP(J166,Breachs!B:D,3,FALSE)),IF(ISNUMBER(FIND(")",J166)),"20"&amp;SUBSTITUTE(LEFT(SUBSTITUTE(SUBSTITUTE(F166,LEFT(F166,SEARCH(",",F166)),""),LEFT(SUBSTITUTE(F166,LEFT(F166,SEARCH(",",F166)),""),SEARCH("'",SUBSTITUTE(F166,LEFT(F166,SEARCH(",",F166)),""))),""),SEARCH(")",SUBSTITUTE(SUBSTITUTE(F166,LEFT(F166,SEARCH(",",F166)),""),LEFT(SUBSTITUTE(F166,LEFT(F166,SEARCH(",",F166)),""),SEARCH("'",SUBSTITUTE(F166,LEFT(F166,SEARCH(",",F166)),""))),""))),")",""),VLOOKUP(J166,Breachs!B:D,3,FALSE))))</f>
        <v/>
      </c>
      <c r="P166" s="108" t="str">
        <f>IF(G166&lt;3,"",IF(G166&gt;3,IF(ISNUMBER(FIND(")",K166)),"20"&amp;SUBSTITUTE(SUBSTITUTE(LEFT(LEFT(SUBSTITUTE(SUBSTITUTE(F166,LEFT(F166,SEARCH(",",F166)),""),LEFT(SUBSTITUTE(F166,LEFT(F166,SEARCH(",",F166)),""),SEARCH(",",SUBSTITUTE(F166,LEFT(F166,SEARCH(",",F166)),""))),""),SEARCH(",",SUBSTITUTE(SUBSTITUTE(F166,LEFT(F166,SEARCH(",",F166)),""),LEFT(SUBSTITUTE(F166,LEFT(F166,SEARCH(",",F166)),""),SEARCH(",",SUBSTITUTE(F166,LEFT(F166,SEARCH(",",F166)),""))),""))),SEARCH(")",LEFT(SUBSTITUTE(SUBSTITUTE(F166,LEFT(F166,SEARCH(",",F166)),""),LEFT(SUBSTITUTE(F166,LEFT(F166,SEARCH(",",F166)),""),SEARCH(",",SUBSTITUTE(F166,LEFT(F166,SEARCH(",",F166)),""))),""),SEARCH(",",SUBSTITUTE(SUBSTITUTE(F166,LEFT(F166,SEARCH(",",F166)),""),LEFT(SUBSTITUTE(F166,LEFT(F166,SEARCH(",",F166)),""),SEARCH(",",SUBSTITUTE(F166,LEFT(F166,SEARCH(",",F166)),""))),""))))),LEFT(LEFT(LEFT(SUBSTITUTE(SUBSTITUTE(F166,LEFT(F166,SEARCH(",",F166)),""),LEFT(SUBSTITUTE(F166,LEFT(F166,SEARCH(",",F166)),""),SEARCH(",",SUBSTITUTE(F166,LEFT(F166,SEARCH(",",F166)),""))),""),SEARCH(",",SUBSTITUTE(SUBSTITUTE(F166,LEFT(F166,SEARCH(",",F166)),""),LEFT(SUBSTITUTE(F166,LEFT(F166,SEARCH(",",F166)),""),SEARCH(",",SUBSTITUTE(F166,LEFT(F166,SEARCH(",",F166)),""))),""))),SEARCH(")",LEFT(SUBSTITUTE(SUBSTITUTE(F166,LEFT(F166,SEARCH(",",F166)),""),LEFT(SUBSTITUTE(F166,LEFT(F166,SEARCH(",",F166)),""),SEARCH(",",SUBSTITUTE(F166,LEFT(F166,SEARCH(",",F166)),""))),""),SEARCH(",",SUBSTITUTE(SUBSTITUTE(F166,LEFT(F166,SEARCH(",",F166)),""),LEFT(SUBSTITUTE(F166,LEFT(F166,SEARCH(",",F166)),""),SEARCH(",",SUBSTITUTE(F166,LEFT(F166,SEARCH(",",F166)),""))),""))))),SEARCH("'",LEFT(LEFT(SUBSTITUTE(SUBSTITUTE(F166,LEFT(F166,SEARCH(",",F166)),""),LEFT(SUBSTITUTE(F166,LEFT(F166,SEARCH(",",F166)),""),SEARCH(",",SUBSTITUTE(F166,LEFT(F166,SEARCH(",",F166)),""))),""),SEARCH(",",SUBSTITUTE(SUBSTITUTE(F166,LEFT(F166,SEARCH(",",F166)),""),LEFT(SUBSTITUTE(F166,LEFT(F166,SEARCH(",",F166)),""),SEARCH(",",SUBSTITUTE(F166,LEFT(F166,SEARCH(",",F166)),""))),""))),SEARCH(")",LEFT(SUBSTITUTE(SUBSTITUTE(F166,LEFT(F166,SEARCH(",",F166)),""),LEFT(SUBSTITUTE(F166,LEFT(F166,SEARCH(",",F166)),""),SEARCH(",",SUBSTITUTE(F166,LEFT(F166,SEARCH(",",F166)),""))),""),SEARCH(",",SUBSTITUTE(SUBSTITUTE(F166,LEFT(F166,SEARCH(",",F166)),""),LEFT(SUBSTITUTE(F166,LEFT(F166,SEARCH(",",F166)),""),SEARCH(",",SUBSTITUTE(F166,LEFT(F166,SEARCH(",",F166)),""))),""))))))),""),")",""),VLOOKUP(K166,Breachs!B:D,3,FALSE)),IF(ISNUMBER(FIND(")",K166)),"20"&amp;SUBSTITUTE(SUBSTITUTE(LEFT(SUBSTITUTE(SUBSTITUTE(F166,LEFT(F166,SEARCH(",",F166)),""),LEFT(SUBSTITUTE(F166,LEFT(F166,SEARCH(",",F166)),""),SEARCH(",",SUBSTITUTE(F166,LEFT(F166,SEARCH(",",F166)),""))),""),SEARCH(")",SUBSTITUTE(SUBSTITUTE(F166,LEFT(F166,SEARCH(",",F166)),""),LEFT(SUBSTITUTE(F166,LEFT(F166,SEARCH(",",F166)),""),SEARCH(",",SUBSTITUTE(F166,LEFT(F166,SEARCH(",",F166)),""))),""))),LEFT(LEFT(SUBSTITUTE(SUBSTITUTE(F166,LEFT(F166,SEARCH(",",F166)),""),LEFT(SUBSTITUTE(F166,LEFT(F166,SEARCH(",",F166)),""),SEARCH(",",SUBSTITUTE(F166,LEFT(F166,SEARCH(",",F166)),""))),""),SEARCH(")",SUBSTITUTE(SUBSTITUTE(F166,LEFT(F166,SEARCH(",",F166)),""),LEFT(SUBSTITUTE(F166,LEFT(F166,SEARCH(",",F166)),""),SEARCH(",",SUBSTITUTE(F166,LEFT(F166,SEARCH(",",F166)),""))),""))),SEARCH("'",LEFT(SUBSTITUTE(SUBSTITUTE(F166,LEFT(F166,SEARCH(",",F166)),""),LEFT(SUBSTITUTE(F166,LEFT(F166,SEARCH(",",F166)),""),SEARCH(",",SUBSTITUTE(F166,LEFT(F166,SEARCH(",",F166)),""))),""),SEARCH(")",SUBSTITUTE(SUBSTITUTE(F166,LEFT(F166,SEARCH(",",F166)),""),LEFT(SUBSTITUTE(F166,LEFT(F166,SEARCH(",",F166)),""),SEARCH(",",SUBSTITUTE(F166,LEFT(F166,SEARCH(",",F166)),""))),""))))),""),")",""),VLOOKUP(K166,Breachs!B:D,3,FALSE))))</f>
        <v/>
      </c>
      <c r="Q166" s="108" t="str">
        <f>IF(G166&lt;4,"",IF(G166&gt;4,IF(ISNUMBER(FIND(")",L166)),"20"&amp;SUBSTITUTE(SUBSTITUTE(LEFT(SUBSTITUTE(SUBSTITUTE(SUBSTITUTE(L166,LEFT(L166,SEARCH(",",L166)),""),LEFT(SUBSTITUTE(L166,LEFT(L166,SEARCH(",",L166)),""),SEARCH(",",SUBSTITUTE(L166,LEFT(L166,SEARCH(",",L166)),""))),""),LEFT(SUBSTITUTE(SUBSTITUTE(L166,LEFT(L166,SEARCH(",",L166)),""),LEFT(SUBSTITUTE(L166,LEFT(L166,SEARCH(",",L166)),""),SEARCH(",",SUBSTITUTE(L166,LEFT(L166,SEARCH(",",L166)),""))),""),SEARCH(",",SUBSTITUTE(SUBSTITUTE(L166,LEFT(L166,SEARCH(",",L166)),""),LEFT(SUBSTITUTE(L166,LEFT(L166,SEARCH(",",L166)),""),SEARCH(",",SUBSTITUTE(L166,LEFT(L166,SEARCH(",",L166)),""))),""))),""),SEARCH(")",SUBSTITUTE(SUBSTITUTE(SUBSTITUTE(L166,LEFT(L166,SEARCH(",",L166)),""),LEFT(SUBSTITUTE(L166,LEFT(L166,SEARCH(",",L166)),""),SEARCH(",",SUBSTITUTE(L166,LEFT(L166,SEARCH(",",L166)),""))),""),LEFT(SUBSTITUTE(SUBSTITUTE(L166,LEFT(L166,SEARCH(",",L166)),""),LEFT(SUBSTITUTE(L166,LEFT(L166,SEARCH(",",L166)),""),SEARCH(",",SUBSTITUTE(L166,LEFT(L166,SEARCH(",",L166)),""))),""),SEARCH(",",SUBSTITUTE(SUBSTITUTE(L166,LEFT(L166,SEARCH(",",L166)),""),LEFT(SUBSTITUTE(L166,LEFT(L166,SEARCH(",",L166)),""),SEARCH(",",SUBSTITUTE(L166,LEFT(L166,SEARCH(",",L166)),""))),""))),""))),LEFT(LEFT(SUBSTITUTE(SUBSTITUTE(SUBSTITUTE(L166,LEFT(L166,SEARCH(",",L166)),""),LEFT(SUBSTITUTE(L166,LEFT(L166,SEARCH(",",L166)),""),SEARCH(",",SUBSTITUTE(L166,LEFT(L166,SEARCH(",",L166)),""))),""),LEFT(SUBSTITUTE(SUBSTITUTE(L166,LEFT(L166,SEARCH(",",L166)),""),LEFT(SUBSTITUTE(L166,LEFT(L166,SEARCH(",",L166)),""),SEARCH(",",SUBSTITUTE(L166,LEFT(L166,SEARCH(",",L166)),""))),""),SEARCH(",",SUBSTITUTE(SUBSTITUTE(L166,LEFT(L166,SEARCH(",",L166)),""),LEFT(SUBSTITUTE(L166,LEFT(L166,SEARCH(",",L166)),""),SEARCH(",",SUBSTITUTE(L166,LEFT(L166,SEARCH(",",L166)),""))),""))),""),SEARCH(")",SUBSTITUTE(SUBSTITUTE(SUBSTITUTE(L166,LEFT(L166,SEARCH(",",L166)),""),LEFT(SUBSTITUTE(L166,LEFT(L166,SEARCH(",",L166)),""),SEARCH(",",SUBSTITUTE(L166,LEFT(L166,SEARCH(",",L166)),""))),""),LEFT(SUBSTITUTE(SUBSTITUTE(L166,LEFT(L166,SEARCH(",",L166)),""),LEFT(SUBSTITUTE(L166,LEFT(L166,SEARCH(",",L166)),""),SEARCH(",",SUBSTITUTE(L166,LEFT(L166,SEARCH(",",L166)),""))),""),SEARCH(",",SUBSTITUTE(SUBSTITUTE(L166,LEFT(L166,SEARCH(",",L166)),""),LEFT(SUBSTITUTE(L166,LEFT(L166,SEARCH(",",L166)),""),SEARCH(",",SUBSTITUTE(L166,LEFT(L166,SEARCH(",",L166)),""))),""))),""))),SEARCH("'",LEFT(SUBSTITUTE(SUBSTITUTE(SUBSTITUTE(L166,LEFT(L166,SEARCH(",",L166)),""),LEFT(SUBSTITUTE(L166,LEFT(L166,SEARCH(",",L166)),""),SEARCH(",",SUBSTITUTE(L166,LEFT(L166,SEARCH(",",L166)),""))),""),LEFT(SUBSTITUTE(SUBSTITUTE(L166,LEFT(L166,SEARCH(",",L166)),""),LEFT(SUBSTITUTE(L166,LEFT(L166,SEARCH(",",L166)),""),SEARCH(",",SUBSTITUTE(L166,LEFT(L166,SEARCH(",",L166)),""))),""),SEARCH(",",SUBSTITUTE(SUBSTITUTE(L166,LEFT(L166,SEARCH(",",L166)),""),LEFT(SUBSTITUTE(L166,LEFT(L166,SEARCH(",",L166)),""),SEARCH(",",SUBSTITUTE(L166,LEFT(L166,SEARCH(",",L166)),""))),""))),""),SEARCH(")",SUBSTITUTE(SUBSTITUTE(SUBSTITUTE(L166,LEFT(L166,SEARCH(",",L166)),""),LEFT(SUBSTITUTE(L166,LEFT(L166,SEARCH(",",L166)),""),SEARCH(",",SUBSTITUTE(L166,LEFT(L166,SEARCH(",",L166)),""))),""),LEFT(SUBSTITUTE(SUBSTITUTE(L166,LEFT(L166,SEARCH(",",L166)),""),LEFT(SUBSTITUTE(L166,LEFT(L166,SEARCH(",",L166)),""),SEARCH(",",SUBSTITUTE(L166,LEFT(L166,SEARCH(",",L166)),""))),""),SEARCH(",",SUBSTITUTE(SUBSTITUTE(L166,LEFT(L166,SEARCH(",",L166)),""),LEFT(SUBSTITUTE(L166,LEFT(L166,SEARCH(",",L166)),""),SEARCH(",",SUBSTITUTE(L166,LEFT(L166,SEARCH(",",L166)),""))),""))),""))))),""),")",""),VLOOKUP(L166,Breachs!B:D,3,FALSE)),IF(ISNUMBER(FIND(")",L166)),"20"&amp;SUBSTITUTE(SUBSTITUTE(LEFT(SUBSTITUTE(SUBSTITUTE(SUBSTITUTE(L166,LEFT(L166,SEARCH(",",L166)),""),LEFT(SUBSTITUTE(L166,LEFT(L166,SEARCH(",",L166)),""),SEARCH(",",SUBSTITUTE(L166,LEFT(L166,SEARCH(",",L166)),""))),""),LEFT(SUBSTITUTE(SUBSTITUTE(L166,LEFT(L166,SEARCH(",",L166)),""),LEFT(SUBSTITUTE(L166,LEFT(L166,SEARCH(",",L166)),""),SEARCH(",",SUBSTITUTE(L166,LEFT(L166,SEARCH(",",L166)),""))),""),SEARCH(",",SUBSTITUTE(SUBSTITUTE(L166,LEFT(L166,SEARCH(",",L166)),""),LEFT(SUBSTITUTE(L166,LEFT(L166,SEARCH(",",L166)),""),SEARCH(",",SUBSTITUTE(L166,LEFT(L166,SEARCH(",",L166)),""))),""))),""),SEARCH(")",SUBSTITUTE(SUBSTITUTE(SUBSTITUTE(L166,LEFT(L166,SEARCH(",",L166)),""),LEFT(SUBSTITUTE(L166,LEFT(L166,SEARCH(",",L166)),""),SEARCH(",",SUBSTITUTE(L166,LEFT(L166,SEARCH(",",L166)),""))),""),LEFT(SUBSTITUTE(SUBSTITUTE(L166,LEFT(L166,SEARCH(",",L166)),""),LEFT(SUBSTITUTE(L166,LEFT(L166,SEARCH(",",L166)),""),SEARCH(",",SUBSTITUTE(L166,LEFT(L166,SEARCH(",",L166)),""))),""),SEARCH(",",SUBSTITUTE(SUBSTITUTE(L166,LEFT(L166,SEARCH(",",L166)),""),LEFT(SUBSTITUTE(L166,LEFT(L166,SEARCH(",",L166)),""),SEARCH(",",SUBSTITUTE(L166,LEFT(L166,SEARCH(",",L166)),""))),""))),""))),LEFT(LEFT(SUBSTITUTE(SUBSTITUTE(SUBSTITUTE(L166,LEFT(L166,SEARCH(",",L166)),""),LEFT(SUBSTITUTE(L166,LEFT(L166,SEARCH(",",L166)),""),SEARCH(",",SUBSTITUTE(L166,LEFT(L166,SEARCH(",",L166)),""))),""),LEFT(SUBSTITUTE(SUBSTITUTE(L166,LEFT(L166,SEARCH(",",L166)),""),LEFT(SUBSTITUTE(L166,LEFT(L166,SEARCH(",",L166)),""),SEARCH(",",SUBSTITUTE(L166,LEFT(L166,SEARCH(",",L166)),""))),""),SEARCH(",",SUBSTITUTE(SUBSTITUTE(L166,LEFT(L166,SEARCH(",",L166)),""),LEFT(SUBSTITUTE(L166,LEFT(L166,SEARCH(",",L166)),""),SEARCH(",",SUBSTITUTE(L166,LEFT(L166,SEARCH(",",L166)),""))),""))),""),SEARCH(")",SUBSTITUTE(SUBSTITUTE(SUBSTITUTE(L166,LEFT(L166,SEARCH(",",L166)),""),LEFT(SUBSTITUTE(L166,LEFT(L166,SEARCH(",",L166)),""),SEARCH(",",SUBSTITUTE(L166,LEFT(L166,SEARCH(",",L166)),""))),""),LEFT(SUBSTITUTE(SUBSTITUTE(L166,LEFT(L166,SEARCH(",",L166)),""),LEFT(SUBSTITUTE(L166,LEFT(L166,SEARCH(",",L166)),""),SEARCH(",",SUBSTITUTE(L166,LEFT(L166,SEARCH(",",L166)),""))),""),SEARCH(",",SUBSTITUTE(SUBSTITUTE(L166,LEFT(L166,SEARCH(",",L166)),""),LEFT(SUBSTITUTE(L166,LEFT(L166,SEARCH(",",L166)),""),SEARCH(",",SUBSTITUTE(L166,LEFT(L166,SEARCH(",",L166)),""))),""))),""))),SEARCH("'",LEFT(SUBSTITUTE(SUBSTITUTE(SUBSTITUTE(L166,LEFT(L166,SEARCH(",",L166)),""),LEFT(SUBSTITUTE(L166,LEFT(L166,SEARCH(",",L166)),""),SEARCH(",",SUBSTITUTE(L166,LEFT(L166,SEARCH(",",L166)),""))),""),LEFT(SUBSTITUTE(SUBSTITUTE(L166,LEFT(L166,SEARCH(",",L166)),""),LEFT(SUBSTITUTE(L166,LEFT(L166,SEARCH(",",L166)),""),SEARCH(",",SUBSTITUTE(L166,LEFT(L166,SEARCH(",",L166)),""))),""),SEARCH(",",SUBSTITUTE(SUBSTITUTE(L166,LEFT(L166,SEARCH(",",L166)),""),LEFT(SUBSTITUTE(L166,LEFT(L166,SEARCH(",",L166)),""),SEARCH(",",SUBSTITUTE(L166,LEFT(L166,SEARCH(",",L166)),""))),""))),""),SEARCH(")",SUBSTITUTE(SUBSTITUTE(SUBSTITUTE(L166,LEFT(L166,SEARCH(",",L166)),""),LEFT(SUBSTITUTE(L166,LEFT(L166,SEARCH(",",L166)),""),SEARCH(",",SUBSTITUTE(L166,LEFT(L166,SEARCH(",",L166)),""))),""),LEFT(SUBSTITUTE(SUBSTITUTE(L166,LEFT(L166,SEARCH(",",L166)),""),LEFT(SUBSTITUTE(L166,LEFT(L166,SEARCH(",",L166)),""),SEARCH(",",SUBSTITUTE(L166,LEFT(L166,SEARCH(",",L166)),""))),""),SEARCH(",",SUBSTITUTE(SUBSTITUTE(L166,LEFT(L166,SEARCH(",",L166)),""),LEFT(SUBSTITUTE(L166,LEFT(L166,SEARCH(",",L166)),""),SEARCH(",",SUBSTITUTE(L166,LEFT(L166,SEARCH(",",L166)),""))),""))),""))))),""),")",""),VLOOKUP(L166,Breachs!B:D,3,FALSE))))</f>
        <v/>
      </c>
      <c r="R166" s="108" t="str">
        <f>IF(G166=5,IF(ISNUMBER(FIND(")",M166)),"20"&amp;SUBSTITUTE(SUBSTITUTE(LEFT(SUBSTITUTE(SUBSTITUTE(SUBSTITUTE(S166,LEFT(S166,SEARCH(",",S166)),""),LEFT(SUBSTITUTE(S166,LEFT(S166,SEARCH(",",S166)),""),SEARCH(",",SUBSTITUTE(S166,LEFT(S166,SEARCH(",",S166)),""))),""),LEFT(SUBSTITUTE(SUBSTITUTE(S166,LEFT(S166,SEARCH(",",S166)),""),LEFT(SUBSTITUTE(S166,LEFT(S166,SEARCH(",",S166)),""),SEARCH(",",SUBSTITUTE(S166,LEFT(S166,SEARCH(",",S166)),""))),""),SEARCH(",",SUBSTITUTE(SUBSTITUTE(S166,LEFT(S166,SEARCH(",",S166)),""),LEFT(SUBSTITUTE(S166,LEFT(S166,SEARCH(",",S166)),""),SEARCH(",",SUBSTITUTE(S166,LEFT(S166,SEARCH(",",S166)),""))),""))),""),SEARCH(")",SUBSTITUTE(SUBSTITUTE(SUBSTITUTE(S166,LEFT(S166,SEARCH(",",S166)),""),LEFT(SUBSTITUTE(S166,LEFT(S166,SEARCH(",",S166)),""),SEARCH(",",SUBSTITUTE(S166,LEFT(S166,SEARCH(",",S166)),""))),""),LEFT(SUBSTITUTE(SUBSTITUTE(S166,LEFT(S166,SEARCH(",",S166)),""),LEFT(SUBSTITUTE(S166,LEFT(S166,SEARCH(",",S166)),""),SEARCH(",",SUBSTITUTE(S166,LEFT(S166,SEARCH(",",S166)),""))),""),SEARCH(",",SUBSTITUTE(SUBSTITUTE(S166,LEFT(S166,SEARCH(",",S166)),""),LEFT(SUBSTITUTE(S166,LEFT(S166,SEARCH(",",S166)),""),SEARCH(",",SUBSTITUTE(S166,LEFT(S166,SEARCH(",",S166)),""))),""))),""))),LEFT(LEFT(SUBSTITUTE(SUBSTITUTE(SUBSTITUTE(S166,LEFT(S166,SEARCH(",",S166)),""),LEFT(SUBSTITUTE(S166,LEFT(S166,SEARCH(",",S166)),""),SEARCH(",",SUBSTITUTE(S166,LEFT(S166,SEARCH(",",S166)),""))),""),LEFT(SUBSTITUTE(SUBSTITUTE(S166,LEFT(S166,SEARCH(",",S166)),""),LEFT(SUBSTITUTE(S166,LEFT(S166,SEARCH(",",S166)),""),SEARCH(",",SUBSTITUTE(S166,LEFT(S166,SEARCH(",",S166)),""))),""),SEARCH(",",SUBSTITUTE(SUBSTITUTE(S166,LEFT(S166,SEARCH(",",S166)),""),LEFT(SUBSTITUTE(S166,LEFT(S166,SEARCH(",",S166)),""),SEARCH(",",SUBSTITUTE(S166,LEFT(S166,SEARCH(",",S166)),""))),""))),""),SEARCH(")",SUBSTITUTE(SUBSTITUTE(SUBSTITUTE(S166,LEFT(S166,SEARCH(",",S166)),""),LEFT(SUBSTITUTE(S166,LEFT(S166,SEARCH(",",S166)),""),SEARCH(",",SUBSTITUTE(S166,LEFT(S166,SEARCH(",",S166)),""))),""),LEFT(SUBSTITUTE(SUBSTITUTE(S166,LEFT(S166,SEARCH(",",S166)),""),LEFT(SUBSTITUTE(S166,LEFT(S166,SEARCH(",",S166)),""),SEARCH(",",SUBSTITUTE(S166,LEFT(S166,SEARCH(",",S166)),""))),""),SEARCH(",",SUBSTITUTE(SUBSTITUTE(S166,LEFT(S166,SEARCH(",",S166)),""),LEFT(SUBSTITUTE(S166,LEFT(S166,SEARCH(",",S166)),""),SEARCH(",",SUBSTITUTE(S166,LEFT(S166,SEARCH(",",S166)),""))),""))),""))),SEARCH("'",LEFT(SUBSTITUTE(SUBSTITUTE(SUBSTITUTE(S166,LEFT(S166,SEARCH(",",S166)),""),LEFT(SUBSTITUTE(S166,LEFT(S166,SEARCH(",",S166)),""),SEARCH(",",SUBSTITUTE(S166,LEFT(S166,SEARCH(",",S166)),""))),""),LEFT(SUBSTITUTE(SUBSTITUTE(S166,LEFT(S166,SEARCH(",",S166)),""),LEFT(SUBSTITUTE(S166,LEFT(S166,SEARCH(",",S166)),""),SEARCH(",",SUBSTITUTE(S166,LEFT(S166,SEARCH(",",S166)),""))),""),SEARCH(",",SUBSTITUTE(SUBSTITUTE(S166,LEFT(S166,SEARCH(",",S166)),""),LEFT(SUBSTITUTE(S166,LEFT(S166,SEARCH(",",S166)),""),SEARCH(",",SUBSTITUTE(S166,LEFT(S166,SEARCH(",",S166)),""))),""))),""),SEARCH(")",SUBSTITUTE(SUBSTITUTE(SUBSTITUTE(S166,LEFT(S166,SEARCH(",",S166)),""),LEFT(SUBSTITUTE(S166,LEFT(S166,SEARCH(",",S166)),""),SEARCH(",",SUBSTITUTE(S166,LEFT(S166,SEARCH(",",S166)),""))),""),LEFT(SUBSTITUTE(SUBSTITUTE(S166,LEFT(S166,SEARCH(",",S166)),""),LEFT(SUBSTITUTE(S166,LEFT(S166,SEARCH(",",S166)),""),SEARCH(",",SUBSTITUTE(S166,LEFT(S166,SEARCH(",",S166)),""))),""),SEARCH(",",SUBSTITUTE(SUBSTITUTE(S166,LEFT(S166,SEARCH(",",S166)),""),LEFT(SUBSTITUTE(S166,LEFT(S166,SEARCH(",",S166)),""),SEARCH(",",SUBSTITUTE(S166,LEFT(S166,SEARCH(",",S166)),""))),""))),""))))),""),")",""),VLOOKUP(M166,Breachs!B:D,3,FALSE)),"")</f>
        <v/>
      </c>
      <c r="T166" s="108" t="str">
        <f>IF(F166="","",IF(ISNUMBER(FIND("'",I166)),VLOOKUP(SUBSTITUTE(RIGHT(LEFT(I166,SEARCH("'",I166)),5)," '",""),Breachs!P:Q,2,FALSE),VLOOKUP(I166,Breachs!B:D,2,FALSE)))</f>
        <v/>
      </c>
      <c r="U166" s="108" t="str">
        <f>IF(G166&lt;2,"",IF(ISNUMBER(FIND("'",J166)),VLOOKUP(SUBSTITUTE(RIGHT(LEFT(J166,SEARCH("'",J166)),5)," '",""),Breachs!P:Q,2,FALSE),VLOOKUP(J166,Breachs!B:D,2,FALSE)))</f>
        <v/>
      </c>
      <c r="V166" s="107" t="str">
        <f>IF(G166&lt;3,"",IF(ISNUMBER(FIND("'",K166)),VLOOKUP(SUBSTITUTE(RIGHT(LEFT(K166,SEARCH("'",K166)),5)," '",""),Breachs!P:Q,2,FALSE),VLOOKUP(K166,Breachs!B:D,2,FALSE)))</f>
        <v/>
      </c>
      <c r="W166" s="107" t="str">
        <f>IF(G166&lt;4,"",IF(ISNUMBER(FIND("'",L166)),VLOOKUP(SUBSTITUTE(RIGHT(LEFT(L166,SEARCH("'",L166)),5)," '",""),Breachs!P:Q,2,FALSE),VLOOKUP(L166,Breachs!B:D,2,FALSE)))</f>
        <v/>
      </c>
      <c r="X166" s="107" t="str">
        <f>IF(G166&lt;5,"",IF(ISNUMBER(FIND("'",M166)),VLOOKUP(SUBSTITUTE(RIGHT(LEFT(M166,SEARCH("'",M166)),5)," '",""),Breachs!P:Q,2,FALSE),VLOOKUP(M166,Breachs!B:D,2,FALSE)))</f>
        <v/>
      </c>
      <c r="Y166" s="34" t="str">
        <f>IFERROR(VLOOKUP(B166,BGU!A:B,2),"")</f>
        <v/>
      </c>
      <c r="Z166" s="34" t="str">
        <f>TEXT(IFERROR(VLOOKUP(B166,BGU!A:C,3),""),"0000-000-000-0000")</f>
        <v/>
      </c>
      <c r="AA166" s="34" t="str">
        <f t="shared" si="41"/>
        <v/>
      </c>
      <c r="AB166" s="34" t="str">
        <f>IFERROR(VLOOKUP(B166,BGU!A:F,6),"")</f>
        <v/>
      </c>
      <c r="AC166" s="34" t="str">
        <f>IFERROR(VLOOKUP(B166,BGU!A:G,7),"")</f>
        <v/>
      </c>
      <c r="AD166" s="34" t="str">
        <f t="shared" si="46"/>
        <v/>
      </c>
    </row>
    <row r="167" spans="7:30" ht="15" customHeight="1" x14ac:dyDescent="0.25">
      <c r="G167" s="31">
        <f t="shared" si="36"/>
        <v>1</v>
      </c>
      <c r="H167" s="31" t="str">
        <f t="shared" si="43"/>
        <v/>
      </c>
      <c r="I167" s="105" t="str">
        <f t="shared" si="44"/>
        <v/>
      </c>
      <c r="J167" s="105" t="str">
        <f t="shared" si="50"/>
        <v/>
      </c>
      <c r="K167" s="106" t="str">
        <f t="shared" si="47"/>
        <v/>
      </c>
      <c r="L167" s="106" t="str">
        <f t="shared" si="48"/>
        <v/>
      </c>
      <c r="M167" s="105" t="str">
        <f t="shared" si="49"/>
        <v/>
      </c>
      <c r="N167" s="107" t="str">
        <f>IF(F167="","",IF(ISNUMBER(FIND(")",I167)),"20"&amp;SUBSTITUTE(RIGHT(SUBSTITUTE(LEFT(F167,SEARCH(")",F167)),LEFT(LEFT(F167,SEARCH(")",F167)),SEARCH("(",LEFT(F167,SEARCH(")",F167)))),""),3),")",""),VLOOKUP(I167,Breachs!B:D,3,FALSE)))</f>
        <v/>
      </c>
      <c r="O167" s="108" t="str">
        <f>IF(G167&lt;2,"",IF(G167&gt;2,IF(ISNUMBER(FIND(")",J167)),"20"&amp;SUBSTITUTE(SUBSTITUTE(LEFT(LEFT(SUBSTITUTE(F167,LEFT(F167,SEARCH(",",F167)),""),SEARCH(",",SUBSTITUTE(F167,LEFT(F167,SEARCH(",",F167)),""))),SEARCH(")",LEFT(SUBSTITUTE(F167,LEFT(F167,SEARCH(",",F167)),""),SEARCH(",",SUBSTITUTE(F167,LEFT(F167,SEARCH(",",F167)),""))))),LEFT(LEFT(LEFT(SUBSTITUTE(F167,LEFT(F167,SEARCH(",",F167)),""),SEARCH(",",SUBSTITUTE(F167,LEFT(F167,SEARCH(",",F167)),""))),SEARCH(")",LEFT(SUBSTITUTE(F167,LEFT(F167,SEARCH(",",F167)),""),SEARCH(",",SUBSTITUTE(F167,LEFT(F167,SEARCH(",",F167)),""))))),SEARCH("'",LEFT(LEFT(SUBSTITUTE(F167,LEFT(F167,SEARCH(",",F167)),""),SEARCH(",",SUBSTITUTE(F167,LEFT(F167,SEARCH(",",F167)),""))),SEARCH(")",LEFT(SUBSTITUTE(F167,LEFT(F167,SEARCH(",",F167)),""),SEARCH(",",SUBSTITUTE(F167,LEFT(F167,SEARCH(",",F167)),""))))))),""),")",""),VLOOKUP(J167,Breachs!B:D,3,FALSE)),IF(ISNUMBER(FIND(")",J167)),"20"&amp;SUBSTITUTE(LEFT(SUBSTITUTE(SUBSTITUTE(F167,LEFT(F167,SEARCH(",",F167)),""),LEFT(SUBSTITUTE(F167,LEFT(F167,SEARCH(",",F167)),""),SEARCH("'",SUBSTITUTE(F167,LEFT(F167,SEARCH(",",F167)),""))),""),SEARCH(")",SUBSTITUTE(SUBSTITUTE(F167,LEFT(F167,SEARCH(",",F167)),""),LEFT(SUBSTITUTE(F167,LEFT(F167,SEARCH(",",F167)),""),SEARCH("'",SUBSTITUTE(F167,LEFT(F167,SEARCH(",",F167)),""))),""))),")",""),VLOOKUP(J167,Breachs!B:D,3,FALSE))))</f>
        <v/>
      </c>
      <c r="P167" s="108" t="str">
        <f>IF(G167&lt;3,"",IF(G167&gt;3,IF(ISNUMBER(FIND(")",K167)),"20"&amp;SUBSTITUTE(SUBSTITUTE(LEFT(LEFT(SUBSTITUTE(SUBSTITUTE(F167,LEFT(F167,SEARCH(",",F167)),""),LEFT(SUBSTITUTE(F167,LEFT(F167,SEARCH(",",F167)),""),SEARCH(",",SUBSTITUTE(F167,LEFT(F167,SEARCH(",",F167)),""))),""),SEARCH(",",SUBSTITUTE(SUBSTITUTE(F167,LEFT(F167,SEARCH(",",F167)),""),LEFT(SUBSTITUTE(F167,LEFT(F167,SEARCH(",",F167)),""),SEARCH(",",SUBSTITUTE(F167,LEFT(F167,SEARCH(",",F167)),""))),""))),SEARCH(")",LEFT(SUBSTITUTE(SUBSTITUTE(F167,LEFT(F167,SEARCH(",",F167)),""),LEFT(SUBSTITUTE(F167,LEFT(F167,SEARCH(",",F167)),""),SEARCH(",",SUBSTITUTE(F167,LEFT(F167,SEARCH(",",F167)),""))),""),SEARCH(",",SUBSTITUTE(SUBSTITUTE(F167,LEFT(F167,SEARCH(",",F167)),""),LEFT(SUBSTITUTE(F167,LEFT(F167,SEARCH(",",F167)),""),SEARCH(",",SUBSTITUTE(F167,LEFT(F167,SEARCH(",",F167)),""))),""))))),LEFT(LEFT(LEFT(SUBSTITUTE(SUBSTITUTE(F167,LEFT(F167,SEARCH(",",F167)),""),LEFT(SUBSTITUTE(F167,LEFT(F167,SEARCH(",",F167)),""),SEARCH(",",SUBSTITUTE(F167,LEFT(F167,SEARCH(",",F167)),""))),""),SEARCH(",",SUBSTITUTE(SUBSTITUTE(F167,LEFT(F167,SEARCH(",",F167)),""),LEFT(SUBSTITUTE(F167,LEFT(F167,SEARCH(",",F167)),""),SEARCH(",",SUBSTITUTE(F167,LEFT(F167,SEARCH(",",F167)),""))),""))),SEARCH(")",LEFT(SUBSTITUTE(SUBSTITUTE(F167,LEFT(F167,SEARCH(",",F167)),""),LEFT(SUBSTITUTE(F167,LEFT(F167,SEARCH(",",F167)),""),SEARCH(",",SUBSTITUTE(F167,LEFT(F167,SEARCH(",",F167)),""))),""),SEARCH(",",SUBSTITUTE(SUBSTITUTE(F167,LEFT(F167,SEARCH(",",F167)),""),LEFT(SUBSTITUTE(F167,LEFT(F167,SEARCH(",",F167)),""),SEARCH(",",SUBSTITUTE(F167,LEFT(F167,SEARCH(",",F167)),""))),""))))),SEARCH("'",LEFT(LEFT(SUBSTITUTE(SUBSTITUTE(F167,LEFT(F167,SEARCH(",",F167)),""),LEFT(SUBSTITUTE(F167,LEFT(F167,SEARCH(",",F167)),""),SEARCH(",",SUBSTITUTE(F167,LEFT(F167,SEARCH(",",F167)),""))),""),SEARCH(",",SUBSTITUTE(SUBSTITUTE(F167,LEFT(F167,SEARCH(",",F167)),""),LEFT(SUBSTITUTE(F167,LEFT(F167,SEARCH(",",F167)),""),SEARCH(",",SUBSTITUTE(F167,LEFT(F167,SEARCH(",",F167)),""))),""))),SEARCH(")",LEFT(SUBSTITUTE(SUBSTITUTE(F167,LEFT(F167,SEARCH(",",F167)),""),LEFT(SUBSTITUTE(F167,LEFT(F167,SEARCH(",",F167)),""),SEARCH(",",SUBSTITUTE(F167,LEFT(F167,SEARCH(",",F167)),""))),""),SEARCH(",",SUBSTITUTE(SUBSTITUTE(F167,LEFT(F167,SEARCH(",",F167)),""),LEFT(SUBSTITUTE(F167,LEFT(F167,SEARCH(",",F167)),""),SEARCH(",",SUBSTITUTE(F167,LEFT(F167,SEARCH(",",F167)),""))),""))))))),""),")",""),VLOOKUP(K167,Breachs!B:D,3,FALSE)),IF(ISNUMBER(FIND(")",K167)),"20"&amp;SUBSTITUTE(SUBSTITUTE(LEFT(SUBSTITUTE(SUBSTITUTE(F167,LEFT(F167,SEARCH(",",F167)),""),LEFT(SUBSTITUTE(F167,LEFT(F167,SEARCH(",",F167)),""),SEARCH(",",SUBSTITUTE(F167,LEFT(F167,SEARCH(",",F167)),""))),""),SEARCH(")",SUBSTITUTE(SUBSTITUTE(F167,LEFT(F167,SEARCH(",",F167)),""),LEFT(SUBSTITUTE(F167,LEFT(F167,SEARCH(",",F167)),""),SEARCH(",",SUBSTITUTE(F167,LEFT(F167,SEARCH(",",F167)),""))),""))),LEFT(LEFT(SUBSTITUTE(SUBSTITUTE(F167,LEFT(F167,SEARCH(",",F167)),""),LEFT(SUBSTITUTE(F167,LEFT(F167,SEARCH(",",F167)),""),SEARCH(",",SUBSTITUTE(F167,LEFT(F167,SEARCH(",",F167)),""))),""),SEARCH(")",SUBSTITUTE(SUBSTITUTE(F167,LEFT(F167,SEARCH(",",F167)),""),LEFT(SUBSTITUTE(F167,LEFT(F167,SEARCH(",",F167)),""),SEARCH(",",SUBSTITUTE(F167,LEFT(F167,SEARCH(",",F167)),""))),""))),SEARCH("'",LEFT(SUBSTITUTE(SUBSTITUTE(F167,LEFT(F167,SEARCH(",",F167)),""),LEFT(SUBSTITUTE(F167,LEFT(F167,SEARCH(",",F167)),""),SEARCH(",",SUBSTITUTE(F167,LEFT(F167,SEARCH(",",F167)),""))),""),SEARCH(")",SUBSTITUTE(SUBSTITUTE(F167,LEFT(F167,SEARCH(",",F167)),""),LEFT(SUBSTITUTE(F167,LEFT(F167,SEARCH(",",F167)),""),SEARCH(",",SUBSTITUTE(F167,LEFT(F167,SEARCH(",",F167)),""))),""))))),""),")",""),VLOOKUP(K167,Breachs!B:D,3,FALSE))))</f>
        <v/>
      </c>
      <c r="Q167" s="108" t="str">
        <f>IF(G167&lt;4,"",IF(G167&gt;4,IF(ISNUMBER(FIND(")",L167)),"20"&amp;SUBSTITUTE(SUBSTITUTE(LEFT(SUBSTITUTE(SUBSTITUTE(SUBSTITUTE(L167,LEFT(L167,SEARCH(",",L167)),""),LEFT(SUBSTITUTE(L167,LEFT(L167,SEARCH(",",L167)),""),SEARCH(",",SUBSTITUTE(L167,LEFT(L167,SEARCH(",",L167)),""))),""),LEFT(SUBSTITUTE(SUBSTITUTE(L167,LEFT(L167,SEARCH(",",L167)),""),LEFT(SUBSTITUTE(L167,LEFT(L167,SEARCH(",",L167)),""),SEARCH(",",SUBSTITUTE(L167,LEFT(L167,SEARCH(",",L167)),""))),""),SEARCH(",",SUBSTITUTE(SUBSTITUTE(L167,LEFT(L167,SEARCH(",",L167)),""),LEFT(SUBSTITUTE(L167,LEFT(L167,SEARCH(",",L167)),""),SEARCH(",",SUBSTITUTE(L167,LEFT(L167,SEARCH(",",L167)),""))),""))),""),SEARCH(")",SUBSTITUTE(SUBSTITUTE(SUBSTITUTE(L167,LEFT(L167,SEARCH(",",L167)),""),LEFT(SUBSTITUTE(L167,LEFT(L167,SEARCH(",",L167)),""),SEARCH(",",SUBSTITUTE(L167,LEFT(L167,SEARCH(",",L167)),""))),""),LEFT(SUBSTITUTE(SUBSTITUTE(L167,LEFT(L167,SEARCH(",",L167)),""),LEFT(SUBSTITUTE(L167,LEFT(L167,SEARCH(",",L167)),""),SEARCH(",",SUBSTITUTE(L167,LEFT(L167,SEARCH(",",L167)),""))),""),SEARCH(",",SUBSTITUTE(SUBSTITUTE(L167,LEFT(L167,SEARCH(",",L167)),""),LEFT(SUBSTITUTE(L167,LEFT(L167,SEARCH(",",L167)),""),SEARCH(",",SUBSTITUTE(L167,LEFT(L167,SEARCH(",",L167)),""))),""))),""))),LEFT(LEFT(SUBSTITUTE(SUBSTITUTE(SUBSTITUTE(L167,LEFT(L167,SEARCH(",",L167)),""),LEFT(SUBSTITUTE(L167,LEFT(L167,SEARCH(",",L167)),""),SEARCH(",",SUBSTITUTE(L167,LEFT(L167,SEARCH(",",L167)),""))),""),LEFT(SUBSTITUTE(SUBSTITUTE(L167,LEFT(L167,SEARCH(",",L167)),""),LEFT(SUBSTITUTE(L167,LEFT(L167,SEARCH(",",L167)),""),SEARCH(",",SUBSTITUTE(L167,LEFT(L167,SEARCH(",",L167)),""))),""),SEARCH(",",SUBSTITUTE(SUBSTITUTE(L167,LEFT(L167,SEARCH(",",L167)),""),LEFT(SUBSTITUTE(L167,LEFT(L167,SEARCH(",",L167)),""),SEARCH(",",SUBSTITUTE(L167,LEFT(L167,SEARCH(",",L167)),""))),""))),""),SEARCH(")",SUBSTITUTE(SUBSTITUTE(SUBSTITUTE(L167,LEFT(L167,SEARCH(",",L167)),""),LEFT(SUBSTITUTE(L167,LEFT(L167,SEARCH(",",L167)),""),SEARCH(",",SUBSTITUTE(L167,LEFT(L167,SEARCH(",",L167)),""))),""),LEFT(SUBSTITUTE(SUBSTITUTE(L167,LEFT(L167,SEARCH(",",L167)),""),LEFT(SUBSTITUTE(L167,LEFT(L167,SEARCH(",",L167)),""),SEARCH(",",SUBSTITUTE(L167,LEFT(L167,SEARCH(",",L167)),""))),""),SEARCH(",",SUBSTITUTE(SUBSTITUTE(L167,LEFT(L167,SEARCH(",",L167)),""),LEFT(SUBSTITUTE(L167,LEFT(L167,SEARCH(",",L167)),""),SEARCH(",",SUBSTITUTE(L167,LEFT(L167,SEARCH(",",L167)),""))),""))),""))),SEARCH("'",LEFT(SUBSTITUTE(SUBSTITUTE(SUBSTITUTE(L167,LEFT(L167,SEARCH(",",L167)),""),LEFT(SUBSTITUTE(L167,LEFT(L167,SEARCH(",",L167)),""),SEARCH(",",SUBSTITUTE(L167,LEFT(L167,SEARCH(",",L167)),""))),""),LEFT(SUBSTITUTE(SUBSTITUTE(L167,LEFT(L167,SEARCH(",",L167)),""),LEFT(SUBSTITUTE(L167,LEFT(L167,SEARCH(",",L167)),""),SEARCH(",",SUBSTITUTE(L167,LEFT(L167,SEARCH(",",L167)),""))),""),SEARCH(",",SUBSTITUTE(SUBSTITUTE(L167,LEFT(L167,SEARCH(",",L167)),""),LEFT(SUBSTITUTE(L167,LEFT(L167,SEARCH(",",L167)),""),SEARCH(",",SUBSTITUTE(L167,LEFT(L167,SEARCH(",",L167)),""))),""))),""),SEARCH(")",SUBSTITUTE(SUBSTITUTE(SUBSTITUTE(L167,LEFT(L167,SEARCH(",",L167)),""),LEFT(SUBSTITUTE(L167,LEFT(L167,SEARCH(",",L167)),""),SEARCH(",",SUBSTITUTE(L167,LEFT(L167,SEARCH(",",L167)),""))),""),LEFT(SUBSTITUTE(SUBSTITUTE(L167,LEFT(L167,SEARCH(",",L167)),""),LEFT(SUBSTITUTE(L167,LEFT(L167,SEARCH(",",L167)),""),SEARCH(",",SUBSTITUTE(L167,LEFT(L167,SEARCH(",",L167)),""))),""),SEARCH(",",SUBSTITUTE(SUBSTITUTE(L167,LEFT(L167,SEARCH(",",L167)),""),LEFT(SUBSTITUTE(L167,LEFT(L167,SEARCH(",",L167)),""),SEARCH(",",SUBSTITUTE(L167,LEFT(L167,SEARCH(",",L167)),""))),""))),""))))),""),")",""),VLOOKUP(L167,Breachs!B:D,3,FALSE)),IF(ISNUMBER(FIND(")",L167)),"20"&amp;SUBSTITUTE(SUBSTITUTE(LEFT(SUBSTITUTE(SUBSTITUTE(SUBSTITUTE(L167,LEFT(L167,SEARCH(",",L167)),""),LEFT(SUBSTITUTE(L167,LEFT(L167,SEARCH(",",L167)),""),SEARCH(",",SUBSTITUTE(L167,LEFT(L167,SEARCH(",",L167)),""))),""),LEFT(SUBSTITUTE(SUBSTITUTE(L167,LEFT(L167,SEARCH(",",L167)),""),LEFT(SUBSTITUTE(L167,LEFT(L167,SEARCH(",",L167)),""),SEARCH(",",SUBSTITUTE(L167,LEFT(L167,SEARCH(",",L167)),""))),""),SEARCH(",",SUBSTITUTE(SUBSTITUTE(L167,LEFT(L167,SEARCH(",",L167)),""),LEFT(SUBSTITUTE(L167,LEFT(L167,SEARCH(",",L167)),""),SEARCH(",",SUBSTITUTE(L167,LEFT(L167,SEARCH(",",L167)),""))),""))),""),SEARCH(")",SUBSTITUTE(SUBSTITUTE(SUBSTITUTE(L167,LEFT(L167,SEARCH(",",L167)),""),LEFT(SUBSTITUTE(L167,LEFT(L167,SEARCH(",",L167)),""),SEARCH(",",SUBSTITUTE(L167,LEFT(L167,SEARCH(",",L167)),""))),""),LEFT(SUBSTITUTE(SUBSTITUTE(L167,LEFT(L167,SEARCH(",",L167)),""),LEFT(SUBSTITUTE(L167,LEFT(L167,SEARCH(",",L167)),""),SEARCH(",",SUBSTITUTE(L167,LEFT(L167,SEARCH(",",L167)),""))),""),SEARCH(",",SUBSTITUTE(SUBSTITUTE(L167,LEFT(L167,SEARCH(",",L167)),""),LEFT(SUBSTITUTE(L167,LEFT(L167,SEARCH(",",L167)),""),SEARCH(",",SUBSTITUTE(L167,LEFT(L167,SEARCH(",",L167)),""))),""))),""))),LEFT(LEFT(SUBSTITUTE(SUBSTITUTE(SUBSTITUTE(L167,LEFT(L167,SEARCH(",",L167)),""),LEFT(SUBSTITUTE(L167,LEFT(L167,SEARCH(",",L167)),""),SEARCH(",",SUBSTITUTE(L167,LEFT(L167,SEARCH(",",L167)),""))),""),LEFT(SUBSTITUTE(SUBSTITUTE(L167,LEFT(L167,SEARCH(",",L167)),""),LEFT(SUBSTITUTE(L167,LEFT(L167,SEARCH(",",L167)),""),SEARCH(",",SUBSTITUTE(L167,LEFT(L167,SEARCH(",",L167)),""))),""),SEARCH(",",SUBSTITUTE(SUBSTITUTE(L167,LEFT(L167,SEARCH(",",L167)),""),LEFT(SUBSTITUTE(L167,LEFT(L167,SEARCH(",",L167)),""),SEARCH(",",SUBSTITUTE(L167,LEFT(L167,SEARCH(",",L167)),""))),""))),""),SEARCH(")",SUBSTITUTE(SUBSTITUTE(SUBSTITUTE(L167,LEFT(L167,SEARCH(",",L167)),""),LEFT(SUBSTITUTE(L167,LEFT(L167,SEARCH(",",L167)),""),SEARCH(",",SUBSTITUTE(L167,LEFT(L167,SEARCH(",",L167)),""))),""),LEFT(SUBSTITUTE(SUBSTITUTE(L167,LEFT(L167,SEARCH(",",L167)),""),LEFT(SUBSTITUTE(L167,LEFT(L167,SEARCH(",",L167)),""),SEARCH(",",SUBSTITUTE(L167,LEFT(L167,SEARCH(",",L167)),""))),""),SEARCH(",",SUBSTITUTE(SUBSTITUTE(L167,LEFT(L167,SEARCH(",",L167)),""),LEFT(SUBSTITUTE(L167,LEFT(L167,SEARCH(",",L167)),""),SEARCH(",",SUBSTITUTE(L167,LEFT(L167,SEARCH(",",L167)),""))),""))),""))),SEARCH("'",LEFT(SUBSTITUTE(SUBSTITUTE(SUBSTITUTE(L167,LEFT(L167,SEARCH(",",L167)),""),LEFT(SUBSTITUTE(L167,LEFT(L167,SEARCH(",",L167)),""),SEARCH(",",SUBSTITUTE(L167,LEFT(L167,SEARCH(",",L167)),""))),""),LEFT(SUBSTITUTE(SUBSTITUTE(L167,LEFT(L167,SEARCH(",",L167)),""),LEFT(SUBSTITUTE(L167,LEFT(L167,SEARCH(",",L167)),""),SEARCH(",",SUBSTITUTE(L167,LEFT(L167,SEARCH(",",L167)),""))),""),SEARCH(",",SUBSTITUTE(SUBSTITUTE(L167,LEFT(L167,SEARCH(",",L167)),""),LEFT(SUBSTITUTE(L167,LEFT(L167,SEARCH(",",L167)),""),SEARCH(",",SUBSTITUTE(L167,LEFT(L167,SEARCH(",",L167)),""))),""))),""),SEARCH(")",SUBSTITUTE(SUBSTITUTE(SUBSTITUTE(L167,LEFT(L167,SEARCH(",",L167)),""),LEFT(SUBSTITUTE(L167,LEFT(L167,SEARCH(",",L167)),""),SEARCH(",",SUBSTITUTE(L167,LEFT(L167,SEARCH(",",L167)),""))),""),LEFT(SUBSTITUTE(SUBSTITUTE(L167,LEFT(L167,SEARCH(",",L167)),""),LEFT(SUBSTITUTE(L167,LEFT(L167,SEARCH(",",L167)),""),SEARCH(",",SUBSTITUTE(L167,LEFT(L167,SEARCH(",",L167)),""))),""),SEARCH(",",SUBSTITUTE(SUBSTITUTE(L167,LEFT(L167,SEARCH(",",L167)),""),LEFT(SUBSTITUTE(L167,LEFT(L167,SEARCH(",",L167)),""),SEARCH(",",SUBSTITUTE(L167,LEFT(L167,SEARCH(",",L167)),""))),""))),""))))),""),")",""),VLOOKUP(L167,Breachs!B:D,3,FALSE))))</f>
        <v/>
      </c>
      <c r="R167" s="108" t="str">
        <f>IF(G167=5,IF(ISNUMBER(FIND(")",M167)),"20"&amp;SUBSTITUTE(SUBSTITUTE(LEFT(SUBSTITUTE(SUBSTITUTE(SUBSTITUTE(S167,LEFT(S167,SEARCH(",",S167)),""),LEFT(SUBSTITUTE(S167,LEFT(S167,SEARCH(",",S167)),""),SEARCH(",",SUBSTITUTE(S167,LEFT(S167,SEARCH(",",S167)),""))),""),LEFT(SUBSTITUTE(SUBSTITUTE(S167,LEFT(S167,SEARCH(",",S167)),""),LEFT(SUBSTITUTE(S167,LEFT(S167,SEARCH(",",S167)),""),SEARCH(",",SUBSTITUTE(S167,LEFT(S167,SEARCH(",",S167)),""))),""),SEARCH(",",SUBSTITUTE(SUBSTITUTE(S167,LEFT(S167,SEARCH(",",S167)),""),LEFT(SUBSTITUTE(S167,LEFT(S167,SEARCH(",",S167)),""),SEARCH(",",SUBSTITUTE(S167,LEFT(S167,SEARCH(",",S167)),""))),""))),""),SEARCH(")",SUBSTITUTE(SUBSTITUTE(SUBSTITUTE(S167,LEFT(S167,SEARCH(",",S167)),""),LEFT(SUBSTITUTE(S167,LEFT(S167,SEARCH(",",S167)),""),SEARCH(",",SUBSTITUTE(S167,LEFT(S167,SEARCH(",",S167)),""))),""),LEFT(SUBSTITUTE(SUBSTITUTE(S167,LEFT(S167,SEARCH(",",S167)),""),LEFT(SUBSTITUTE(S167,LEFT(S167,SEARCH(",",S167)),""),SEARCH(",",SUBSTITUTE(S167,LEFT(S167,SEARCH(",",S167)),""))),""),SEARCH(",",SUBSTITUTE(SUBSTITUTE(S167,LEFT(S167,SEARCH(",",S167)),""),LEFT(SUBSTITUTE(S167,LEFT(S167,SEARCH(",",S167)),""),SEARCH(",",SUBSTITUTE(S167,LEFT(S167,SEARCH(",",S167)),""))),""))),""))),LEFT(LEFT(SUBSTITUTE(SUBSTITUTE(SUBSTITUTE(S167,LEFT(S167,SEARCH(",",S167)),""),LEFT(SUBSTITUTE(S167,LEFT(S167,SEARCH(",",S167)),""),SEARCH(",",SUBSTITUTE(S167,LEFT(S167,SEARCH(",",S167)),""))),""),LEFT(SUBSTITUTE(SUBSTITUTE(S167,LEFT(S167,SEARCH(",",S167)),""),LEFT(SUBSTITUTE(S167,LEFT(S167,SEARCH(",",S167)),""),SEARCH(",",SUBSTITUTE(S167,LEFT(S167,SEARCH(",",S167)),""))),""),SEARCH(",",SUBSTITUTE(SUBSTITUTE(S167,LEFT(S167,SEARCH(",",S167)),""),LEFT(SUBSTITUTE(S167,LEFT(S167,SEARCH(",",S167)),""),SEARCH(",",SUBSTITUTE(S167,LEFT(S167,SEARCH(",",S167)),""))),""))),""),SEARCH(")",SUBSTITUTE(SUBSTITUTE(SUBSTITUTE(S167,LEFT(S167,SEARCH(",",S167)),""),LEFT(SUBSTITUTE(S167,LEFT(S167,SEARCH(",",S167)),""),SEARCH(",",SUBSTITUTE(S167,LEFT(S167,SEARCH(",",S167)),""))),""),LEFT(SUBSTITUTE(SUBSTITUTE(S167,LEFT(S167,SEARCH(",",S167)),""),LEFT(SUBSTITUTE(S167,LEFT(S167,SEARCH(",",S167)),""),SEARCH(",",SUBSTITUTE(S167,LEFT(S167,SEARCH(",",S167)),""))),""),SEARCH(",",SUBSTITUTE(SUBSTITUTE(S167,LEFT(S167,SEARCH(",",S167)),""),LEFT(SUBSTITUTE(S167,LEFT(S167,SEARCH(",",S167)),""),SEARCH(",",SUBSTITUTE(S167,LEFT(S167,SEARCH(",",S167)),""))),""))),""))),SEARCH("'",LEFT(SUBSTITUTE(SUBSTITUTE(SUBSTITUTE(S167,LEFT(S167,SEARCH(",",S167)),""),LEFT(SUBSTITUTE(S167,LEFT(S167,SEARCH(",",S167)),""),SEARCH(",",SUBSTITUTE(S167,LEFT(S167,SEARCH(",",S167)),""))),""),LEFT(SUBSTITUTE(SUBSTITUTE(S167,LEFT(S167,SEARCH(",",S167)),""),LEFT(SUBSTITUTE(S167,LEFT(S167,SEARCH(",",S167)),""),SEARCH(",",SUBSTITUTE(S167,LEFT(S167,SEARCH(",",S167)),""))),""),SEARCH(",",SUBSTITUTE(SUBSTITUTE(S167,LEFT(S167,SEARCH(",",S167)),""),LEFT(SUBSTITUTE(S167,LEFT(S167,SEARCH(",",S167)),""),SEARCH(",",SUBSTITUTE(S167,LEFT(S167,SEARCH(",",S167)),""))),""))),""),SEARCH(")",SUBSTITUTE(SUBSTITUTE(SUBSTITUTE(S167,LEFT(S167,SEARCH(",",S167)),""),LEFT(SUBSTITUTE(S167,LEFT(S167,SEARCH(",",S167)),""),SEARCH(",",SUBSTITUTE(S167,LEFT(S167,SEARCH(",",S167)),""))),""),LEFT(SUBSTITUTE(SUBSTITUTE(S167,LEFT(S167,SEARCH(",",S167)),""),LEFT(SUBSTITUTE(S167,LEFT(S167,SEARCH(",",S167)),""),SEARCH(",",SUBSTITUTE(S167,LEFT(S167,SEARCH(",",S167)),""))),""),SEARCH(",",SUBSTITUTE(SUBSTITUTE(S167,LEFT(S167,SEARCH(",",S167)),""),LEFT(SUBSTITUTE(S167,LEFT(S167,SEARCH(",",S167)),""),SEARCH(",",SUBSTITUTE(S167,LEFT(S167,SEARCH(",",S167)),""))),""))),""))))),""),")",""),VLOOKUP(M167,Breachs!B:D,3,FALSE)),"")</f>
        <v/>
      </c>
      <c r="T167" s="108" t="str">
        <f>IF(F167="","",IF(ISNUMBER(FIND("'",I167)),VLOOKUP(SUBSTITUTE(RIGHT(LEFT(I167,SEARCH("'",I167)),5)," '",""),Breachs!P:Q,2,FALSE),VLOOKUP(I167,Breachs!B:D,2,FALSE)))</f>
        <v/>
      </c>
      <c r="U167" s="108" t="str">
        <f>IF(G167&lt;2,"",IF(ISNUMBER(FIND("'",J167)),VLOOKUP(SUBSTITUTE(RIGHT(LEFT(J167,SEARCH("'",J167)),5)," '",""),Breachs!P:Q,2,FALSE),VLOOKUP(J167,Breachs!B:D,2,FALSE)))</f>
        <v/>
      </c>
      <c r="V167" s="107" t="str">
        <f>IF(G167&lt;3,"",IF(ISNUMBER(FIND("'",K167)),VLOOKUP(SUBSTITUTE(RIGHT(LEFT(K167,SEARCH("'",K167)),5)," '",""),Breachs!P:Q,2,FALSE),VLOOKUP(K167,Breachs!B:D,2,FALSE)))</f>
        <v/>
      </c>
      <c r="W167" s="107" t="str">
        <f>IF(G167&lt;4,"",IF(ISNUMBER(FIND("'",L167)),VLOOKUP(SUBSTITUTE(RIGHT(LEFT(L167,SEARCH("'",L167)),5)," '",""),Breachs!P:Q,2,FALSE),VLOOKUP(L167,Breachs!B:D,2,FALSE)))</f>
        <v/>
      </c>
      <c r="X167" s="107" t="str">
        <f>IF(G167&lt;5,"",IF(ISNUMBER(FIND("'",M167)),VLOOKUP(SUBSTITUTE(RIGHT(LEFT(M167,SEARCH("'",M167)),5)," '",""),Breachs!P:Q,2,FALSE),VLOOKUP(M167,Breachs!B:D,2,FALSE)))</f>
        <v/>
      </c>
      <c r="Y167" s="34" t="str">
        <f>IFERROR(VLOOKUP(B167,BGU!A:B,2),"")</f>
        <v/>
      </c>
      <c r="Z167" s="34" t="str">
        <f>TEXT(IFERROR(VLOOKUP(B167,BGU!A:C,3),""),"0000-000-000-0000")</f>
        <v/>
      </c>
      <c r="AA167" s="34" t="str">
        <f t="shared" si="41"/>
        <v/>
      </c>
      <c r="AB167" s="34" t="str">
        <f>IFERROR(VLOOKUP(B167,BGU!A:F,6),"")</f>
        <v/>
      </c>
      <c r="AC167" s="34" t="str">
        <f>IFERROR(VLOOKUP(B167,BGU!A:G,7),"")</f>
        <v/>
      </c>
      <c r="AD167" s="34" t="str">
        <f t="shared" si="46"/>
        <v/>
      </c>
    </row>
    <row r="168" spans="7:30" ht="15" customHeight="1" x14ac:dyDescent="0.25">
      <c r="G168" s="31">
        <f t="shared" si="36"/>
        <v>1</v>
      </c>
      <c r="H168" s="31" t="str">
        <f t="shared" si="43"/>
        <v/>
      </c>
      <c r="I168" s="105" t="str">
        <f t="shared" si="44"/>
        <v/>
      </c>
      <c r="J168" s="105" t="str">
        <f t="shared" si="50"/>
        <v/>
      </c>
      <c r="K168" s="106" t="str">
        <f t="shared" si="47"/>
        <v/>
      </c>
      <c r="L168" s="106" t="str">
        <f t="shared" si="48"/>
        <v/>
      </c>
      <c r="M168" s="105" t="str">
        <f t="shared" si="49"/>
        <v/>
      </c>
      <c r="N168" s="107" t="str">
        <f>IF(F168="","",IF(ISNUMBER(FIND(")",I168)),"20"&amp;SUBSTITUTE(RIGHT(SUBSTITUTE(LEFT(F168,SEARCH(")",F168)),LEFT(LEFT(F168,SEARCH(")",F168)),SEARCH("(",LEFT(F168,SEARCH(")",F168)))),""),3),")",""),VLOOKUP(I168,Breachs!B:D,3,FALSE)))</f>
        <v/>
      </c>
      <c r="O168" s="108" t="str">
        <f>IF(G168&lt;2,"",IF(G168&gt;2,IF(ISNUMBER(FIND(")",J168)),"20"&amp;SUBSTITUTE(SUBSTITUTE(LEFT(LEFT(SUBSTITUTE(F168,LEFT(F168,SEARCH(",",F168)),""),SEARCH(",",SUBSTITUTE(F168,LEFT(F168,SEARCH(",",F168)),""))),SEARCH(")",LEFT(SUBSTITUTE(F168,LEFT(F168,SEARCH(",",F168)),""),SEARCH(",",SUBSTITUTE(F168,LEFT(F168,SEARCH(",",F168)),""))))),LEFT(LEFT(LEFT(SUBSTITUTE(F168,LEFT(F168,SEARCH(",",F168)),""),SEARCH(",",SUBSTITUTE(F168,LEFT(F168,SEARCH(",",F168)),""))),SEARCH(")",LEFT(SUBSTITUTE(F168,LEFT(F168,SEARCH(",",F168)),""),SEARCH(",",SUBSTITUTE(F168,LEFT(F168,SEARCH(",",F168)),""))))),SEARCH("'",LEFT(LEFT(SUBSTITUTE(F168,LEFT(F168,SEARCH(",",F168)),""),SEARCH(",",SUBSTITUTE(F168,LEFT(F168,SEARCH(",",F168)),""))),SEARCH(")",LEFT(SUBSTITUTE(F168,LEFT(F168,SEARCH(",",F168)),""),SEARCH(",",SUBSTITUTE(F168,LEFT(F168,SEARCH(",",F168)),""))))))),""),")",""),VLOOKUP(J168,Breachs!B:D,3,FALSE)),IF(ISNUMBER(FIND(")",J168)),"20"&amp;SUBSTITUTE(LEFT(SUBSTITUTE(SUBSTITUTE(F168,LEFT(F168,SEARCH(",",F168)),""),LEFT(SUBSTITUTE(F168,LEFT(F168,SEARCH(",",F168)),""),SEARCH("'",SUBSTITUTE(F168,LEFT(F168,SEARCH(",",F168)),""))),""),SEARCH(")",SUBSTITUTE(SUBSTITUTE(F168,LEFT(F168,SEARCH(",",F168)),""),LEFT(SUBSTITUTE(F168,LEFT(F168,SEARCH(",",F168)),""),SEARCH("'",SUBSTITUTE(F168,LEFT(F168,SEARCH(",",F168)),""))),""))),")",""),VLOOKUP(J168,Breachs!B:D,3,FALSE))))</f>
        <v/>
      </c>
      <c r="P168" s="108" t="str">
        <f>IF(G168&lt;3,"",IF(G168&gt;3,IF(ISNUMBER(FIND(")",K168)),"20"&amp;SUBSTITUTE(SUBSTITUTE(LEFT(LEFT(SUBSTITUTE(SUBSTITUTE(F168,LEFT(F168,SEARCH(",",F168)),""),LEFT(SUBSTITUTE(F168,LEFT(F168,SEARCH(",",F168)),""),SEARCH(",",SUBSTITUTE(F168,LEFT(F168,SEARCH(",",F168)),""))),""),SEARCH(",",SUBSTITUTE(SUBSTITUTE(F168,LEFT(F168,SEARCH(",",F168)),""),LEFT(SUBSTITUTE(F168,LEFT(F168,SEARCH(",",F168)),""),SEARCH(",",SUBSTITUTE(F168,LEFT(F168,SEARCH(",",F168)),""))),""))),SEARCH(")",LEFT(SUBSTITUTE(SUBSTITUTE(F168,LEFT(F168,SEARCH(",",F168)),""),LEFT(SUBSTITUTE(F168,LEFT(F168,SEARCH(",",F168)),""),SEARCH(",",SUBSTITUTE(F168,LEFT(F168,SEARCH(",",F168)),""))),""),SEARCH(",",SUBSTITUTE(SUBSTITUTE(F168,LEFT(F168,SEARCH(",",F168)),""),LEFT(SUBSTITUTE(F168,LEFT(F168,SEARCH(",",F168)),""),SEARCH(",",SUBSTITUTE(F168,LEFT(F168,SEARCH(",",F168)),""))),""))))),LEFT(LEFT(LEFT(SUBSTITUTE(SUBSTITUTE(F168,LEFT(F168,SEARCH(",",F168)),""),LEFT(SUBSTITUTE(F168,LEFT(F168,SEARCH(",",F168)),""),SEARCH(",",SUBSTITUTE(F168,LEFT(F168,SEARCH(",",F168)),""))),""),SEARCH(",",SUBSTITUTE(SUBSTITUTE(F168,LEFT(F168,SEARCH(",",F168)),""),LEFT(SUBSTITUTE(F168,LEFT(F168,SEARCH(",",F168)),""),SEARCH(",",SUBSTITUTE(F168,LEFT(F168,SEARCH(",",F168)),""))),""))),SEARCH(")",LEFT(SUBSTITUTE(SUBSTITUTE(F168,LEFT(F168,SEARCH(",",F168)),""),LEFT(SUBSTITUTE(F168,LEFT(F168,SEARCH(",",F168)),""),SEARCH(",",SUBSTITUTE(F168,LEFT(F168,SEARCH(",",F168)),""))),""),SEARCH(",",SUBSTITUTE(SUBSTITUTE(F168,LEFT(F168,SEARCH(",",F168)),""),LEFT(SUBSTITUTE(F168,LEFT(F168,SEARCH(",",F168)),""),SEARCH(",",SUBSTITUTE(F168,LEFT(F168,SEARCH(",",F168)),""))),""))))),SEARCH("'",LEFT(LEFT(SUBSTITUTE(SUBSTITUTE(F168,LEFT(F168,SEARCH(",",F168)),""),LEFT(SUBSTITUTE(F168,LEFT(F168,SEARCH(",",F168)),""),SEARCH(",",SUBSTITUTE(F168,LEFT(F168,SEARCH(",",F168)),""))),""),SEARCH(",",SUBSTITUTE(SUBSTITUTE(F168,LEFT(F168,SEARCH(",",F168)),""),LEFT(SUBSTITUTE(F168,LEFT(F168,SEARCH(",",F168)),""),SEARCH(",",SUBSTITUTE(F168,LEFT(F168,SEARCH(",",F168)),""))),""))),SEARCH(")",LEFT(SUBSTITUTE(SUBSTITUTE(F168,LEFT(F168,SEARCH(",",F168)),""),LEFT(SUBSTITUTE(F168,LEFT(F168,SEARCH(",",F168)),""),SEARCH(",",SUBSTITUTE(F168,LEFT(F168,SEARCH(",",F168)),""))),""),SEARCH(",",SUBSTITUTE(SUBSTITUTE(F168,LEFT(F168,SEARCH(",",F168)),""),LEFT(SUBSTITUTE(F168,LEFT(F168,SEARCH(",",F168)),""),SEARCH(",",SUBSTITUTE(F168,LEFT(F168,SEARCH(",",F168)),""))),""))))))),""),")",""),VLOOKUP(K168,Breachs!B:D,3,FALSE)),IF(ISNUMBER(FIND(")",K168)),"20"&amp;SUBSTITUTE(SUBSTITUTE(LEFT(SUBSTITUTE(SUBSTITUTE(F168,LEFT(F168,SEARCH(",",F168)),""),LEFT(SUBSTITUTE(F168,LEFT(F168,SEARCH(",",F168)),""),SEARCH(",",SUBSTITUTE(F168,LEFT(F168,SEARCH(",",F168)),""))),""),SEARCH(")",SUBSTITUTE(SUBSTITUTE(F168,LEFT(F168,SEARCH(",",F168)),""),LEFT(SUBSTITUTE(F168,LEFT(F168,SEARCH(",",F168)),""),SEARCH(",",SUBSTITUTE(F168,LEFT(F168,SEARCH(",",F168)),""))),""))),LEFT(LEFT(SUBSTITUTE(SUBSTITUTE(F168,LEFT(F168,SEARCH(",",F168)),""),LEFT(SUBSTITUTE(F168,LEFT(F168,SEARCH(",",F168)),""),SEARCH(",",SUBSTITUTE(F168,LEFT(F168,SEARCH(",",F168)),""))),""),SEARCH(")",SUBSTITUTE(SUBSTITUTE(F168,LEFT(F168,SEARCH(",",F168)),""),LEFT(SUBSTITUTE(F168,LEFT(F168,SEARCH(",",F168)),""),SEARCH(",",SUBSTITUTE(F168,LEFT(F168,SEARCH(",",F168)),""))),""))),SEARCH("'",LEFT(SUBSTITUTE(SUBSTITUTE(F168,LEFT(F168,SEARCH(",",F168)),""),LEFT(SUBSTITUTE(F168,LEFT(F168,SEARCH(",",F168)),""),SEARCH(",",SUBSTITUTE(F168,LEFT(F168,SEARCH(",",F168)),""))),""),SEARCH(")",SUBSTITUTE(SUBSTITUTE(F168,LEFT(F168,SEARCH(",",F168)),""),LEFT(SUBSTITUTE(F168,LEFT(F168,SEARCH(",",F168)),""),SEARCH(",",SUBSTITUTE(F168,LEFT(F168,SEARCH(",",F168)),""))),""))))),""),")",""),VLOOKUP(K168,Breachs!B:D,3,FALSE))))</f>
        <v/>
      </c>
      <c r="Q168" s="108" t="str">
        <f>IF(G168&lt;4,"",IF(G168&gt;4,IF(ISNUMBER(FIND(")",L168)),"20"&amp;SUBSTITUTE(SUBSTITUTE(LEFT(SUBSTITUTE(SUBSTITUTE(SUBSTITUTE(L168,LEFT(L168,SEARCH(",",L168)),""),LEFT(SUBSTITUTE(L168,LEFT(L168,SEARCH(",",L168)),""),SEARCH(",",SUBSTITUTE(L168,LEFT(L168,SEARCH(",",L168)),""))),""),LEFT(SUBSTITUTE(SUBSTITUTE(L168,LEFT(L168,SEARCH(",",L168)),""),LEFT(SUBSTITUTE(L168,LEFT(L168,SEARCH(",",L168)),""),SEARCH(",",SUBSTITUTE(L168,LEFT(L168,SEARCH(",",L168)),""))),""),SEARCH(",",SUBSTITUTE(SUBSTITUTE(L168,LEFT(L168,SEARCH(",",L168)),""),LEFT(SUBSTITUTE(L168,LEFT(L168,SEARCH(",",L168)),""),SEARCH(",",SUBSTITUTE(L168,LEFT(L168,SEARCH(",",L168)),""))),""))),""),SEARCH(")",SUBSTITUTE(SUBSTITUTE(SUBSTITUTE(L168,LEFT(L168,SEARCH(",",L168)),""),LEFT(SUBSTITUTE(L168,LEFT(L168,SEARCH(",",L168)),""),SEARCH(",",SUBSTITUTE(L168,LEFT(L168,SEARCH(",",L168)),""))),""),LEFT(SUBSTITUTE(SUBSTITUTE(L168,LEFT(L168,SEARCH(",",L168)),""),LEFT(SUBSTITUTE(L168,LEFT(L168,SEARCH(",",L168)),""),SEARCH(",",SUBSTITUTE(L168,LEFT(L168,SEARCH(",",L168)),""))),""),SEARCH(",",SUBSTITUTE(SUBSTITUTE(L168,LEFT(L168,SEARCH(",",L168)),""),LEFT(SUBSTITUTE(L168,LEFT(L168,SEARCH(",",L168)),""),SEARCH(",",SUBSTITUTE(L168,LEFT(L168,SEARCH(",",L168)),""))),""))),""))),LEFT(LEFT(SUBSTITUTE(SUBSTITUTE(SUBSTITUTE(L168,LEFT(L168,SEARCH(",",L168)),""),LEFT(SUBSTITUTE(L168,LEFT(L168,SEARCH(",",L168)),""),SEARCH(",",SUBSTITUTE(L168,LEFT(L168,SEARCH(",",L168)),""))),""),LEFT(SUBSTITUTE(SUBSTITUTE(L168,LEFT(L168,SEARCH(",",L168)),""),LEFT(SUBSTITUTE(L168,LEFT(L168,SEARCH(",",L168)),""),SEARCH(",",SUBSTITUTE(L168,LEFT(L168,SEARCH(",",L168)),""))),""),SEARCH(",",SUBSTITUTE(SUBSTITUTE(L168,LEFT(L168,SEARCH(",",L168)),""),LEFT(SUBSTITUTE(L168,LEFT(L168,SEARCH(",",L168)),""),SEARCH(",",SUBSTITUTE(L168,LEFT(L168,SEARCH(",",L168)),""))),""))),""),SEARCH(")",SUBSTITUTE(SUBSTITUTE(SUBSTITUTE(L168,LEFT(L168,SEARCH(",",L168)),""),LEFT(SUBSTITUTE(L168,LEFT(L168,SEARCH(",",L168)),""),SEARCH(",",SUBSTITUTE(L168,LEFT(L168,SEARCH(",",L168)),""))),""),LEFT(SUBSTITUTE(SUBSTITUTE(L168,LEFT(L168,SEARCH(",",L168)),""),LEFT(SUBSTITUTE(L168,LEFT(L168,SEARCH(",",L168)),""),SEARCH(",",SUBSTITUTE(L168,LEFT(L168,SEARCH(",",L168)),""))),""),SEARCH(",",SUBSTITUTE(SUBSTITUTE(L168,LEFT(L168,SEARCH(",",L168)),""),LEFT(SUBSTITUTE(L168,LEFT(L168,SEARCH(",",L168)),""),SEARCH(",",SUBSTITUTE(L168,LEFT(L168,SEARCH(",",L168)),""))),""))),""))),SEARCH("'",LEFT(SUBSTITUTE(SUBSTITUTE(SUBSTITUTE(L168,LEFT(L168,SEARCH(",",L168)),""),LEFT(SUBSTITUTE(L168,LEFT(L168,SEARCH(",",L168)),""),SEARCH(",",SUBSTITUTE(L168,LEFT(L168,SEARCH(",",L168)),""))),""),LEFT(SUBSTITUTE(SUBSTITUTE(L168,LEFT(L168,SEARCH(",",L168)),""),LEFT(SUBSTITUTE(L168,LEFT(L168,SEARCH(",",L168)),""),SEARCH(",",SUBSTITUTE(L168,LEFT(L168,SEARCH(",",L168)),""))),""),SEARCH(",",SUBSTITUTE(SUBSTITUTE(L168,LEFT(L168,SEARCH(",",L168)),""),LEFT(SUBSTITUTE(L168,LEFT(L168,SEARCH(",",L168)),""),SEARCH(",",SUBSTITUTE(L168,LEFT(L168,SEARCH(",",L168)),""))),""))),""),SEARCH(")",SUBSTITUTE(SUBSTITUTE(SUBSTITUTE(L168,LEFT(L168,SEARCH(",",L168)),""),LEFT(SUBSTITUTE(L168,LEFT(L168,SEARCH(",",L168)),""),SEARCH(",",SUBSTITUTE(L168,LEFT(L168,SEARCH(",",L168)),""))),""),LEFT(SUBSTITUTE(SUBSTITUTE(L168,LEFT(L168,SEARCH(",",L168)),""),LEFT(SUBSTITUTE(L168,LEFT(L168,SEARCH(",",L168)),""),SEARCH(",",SUBSTITUTE(L168,LEFT(L168,SEARCH(",",L168)),""))),""),SEARCH(",",SUBSTITUTE(SUBSTITUTE(L168,LEFT(L168,SEARCH(",",L168)),""),LEFT(SUBSTITUTE(L168,LEFT(L168,SEARCH(",",L168)),""),SEARCH(",",SUBSTITUTE(L168,LEFT(L168,SEARCH(",",L168)),""))),""))),""))))),""),")",""),VLOOKUP(L168,Breachs!B:D,3,FALSE)),IF(ISNUMBER(FIND(")",L168)),"20"&amp;SUBSTITUTE(SUBSTITUTE(LEFT(SUBSTITUTE(SUBSTITUTE(SUBSTITUTE(L168,LEFT(L168,SEARCH(",",L168)),""),LEFT(SUBSTITUTE(L168,LEFT(L168,SEARCH(",",L168)),""),SEARCH(",",SUBSTITUTE(L168,LEFT(L168,SEARCH(",",L168)),""))),""),LEFT(SUBSTITUTE(SUBSTITUTE(L168,LEFT(L168,SEARCH(",",L168)),""),LEFT(SUBSTITUTE(L168,LEFT(L168,SEARCH(",",L168)),""),SEARCH(",",SUBSTITUTE(L168,LEFT(L168,SEARCH(",",L168)),""))),""),SEARCH(",",SUBSTITUTE(SUBSTITUTE(L168,LEFT(L168,SEARCH(",",L168)),""),LEFT(SUBSTITUTE(L168,LEFT(L168,SEARCH(",",L168)),""),SEARCH(",",SUBSTITUTE(L168,LEFT(L168,SEARCH(",",L168)),""))),""))),""),SEARCH(")",SUBSTITUTE(SUBSTITUTE(SUBSTITUTE(L168,LEFT(L168,SEARCH(",",L168)),""),LEFT(SUBSTITUTE(L168,LEFT(L168,SEARCH(",",L168)),""),SEARCH(",",SUBSTITUTE(L168,LEFT(L168,SEARCH(",",L168)),""))),""),LEFT(SUBSTITUTE(SUBSTITUTE(L168,LEFT(L168,SEARCH(",",L168)),""),LEFT(SUBSTITUTE(L168,LEFT(L168,SEARCH(",",L168)),""),SEARCH(",",SUBSTITUTE(L168,LEFT(L168,SEARCH(",",L168)),""))),""),SEARCH(",",SUBSTITUTE(SUBSTITUTE(L168,LEFT(L168,SEARCH(",",L168)),""),LEFT(SUBSTITUTE(L168,LEFT(L168,SEARCH(",",L168)),""),SEARCH(",",SUBSTITUTE(L168,LEFT(L168,SEARCH(",",L168)),""))),""))),""))),LEFT(LEFT(SUBSTITUTE(SUBSTITUTE(SUBSTITUTE(L168,LEFT(L168,SEARCH(",",L168)),""),LEFT(SUBSTITUTE(L168,LEFT(L168,SEARCH(",",L168)),""),SEARCH(",",SUBSTITUTE(L168,LEFT(L168,SEARCH(",",L168)),""))),""),LEFT(SUBSTITUTE(SUBSTITUTE(L168,LEFT(L168,SEARCH(",",L168)),""),LEFT(SUBSTITUTE(L168,LEFT(L168,SEARCH(",",L168)),""),SEARCH(",",SUBSTITUTE(L168,LEFT(L168,SEARCH(",",L168)),""))),""),SEARCH(",",SUBSTITUTE(SUBSTITUTE(L168,LEFT(L168,SEARCH(",",L168)),""),LEFT(SUBSTITUTE(L168,LEFT(L168,SEARCH(",",L168)),""),SEARCH(",",SUBSTITUTE(L168,LEFT(L168,SEARCH(",",L168)),""))),""))),""),SEARCH(")",SUBSTITUTE(SUBSTITUTE(SUBSTITUTE(L168,LEFT(L168,SEARCH(",",L168)),""),LEFT(SUBSTITUTE(L168,LEFT(L168,SEARCH(",",L168)),""),SEARCH(",",SUBSTITUTE(L168,LEFT(L168,SEARCH(",",L168)),""))),""),LEFT(SUBSTITUTE(SUBSTITUTE(L168,LEFT(L168,SEARCH(",",L168)),""),LEFT(SUBSTITUTE(L168,LEFT(L168,SEARCH(",",L168)),""),SEARCH(",",SUBSTITUTE(L168,LEFT(L168,SEARCH(",",L168)),""))),""),SEARCH(",",SUBSTITUTE(SUBSTITUTE(L168,LEFT(L168,SEARCH(",",L168)),""),LEFT(SUBSTITUTE(L168,LEFT(L168,SEARCH(",",L168)),""),SEARCH(",",SUBSTITUTE(L168,LEFT(L168,SEARCH(",",L168)),""))),""))),""))),SEARCH("'",LEFT(SUBSTITUTE(SUBSTITUTE(SUBSTITUTE(L168,LEFT(L168,SEARCH(",",L168)),""),LEFT(SUBSTITUTE(L168,LEFT(L168,SEARCH(",",L168)),""),SEARCH(",",SUBSTITUTE(L168,LEFT(L168,SEARCH(",",L168)),""))),""),LEFT(SUBSTITUTE(SUBSTITUTE(L168,LEFT(L168,SEARCH(",",L168)),""),LEFT(SUBSTITUTE(L168,LEFT(L168,SEARCH(",",L168)),""),SEARCH(",",SUBSTITUTE(L168,LEFT(L168,SEARCH(",",L168)),""))),""),SEARCH(",",SUBSTITUTE(SUBSTITUTE(L168,LEFT(L168,SEARCH(",",L168)),""),LEFT(SUBSTITUTE(L168,LEFT(L168,SEARCH(",",L168)),""),SEARCH(",",SUBSTITUTE(L168,LEFT(L168,SEARCH(",",L168)),""))),""))),""),SEARCH(")",SUBSTITUTE(SUBSTITUTE(SUBSTITUTE(L168,LEFT(L168,SEARCH(",",L168)),""),LEFT(SUBSTITUTE(L168,LEFT(L168,SEARCH(",",L168)),""),SEARCH(",",SUBSTITUTE(L168,LEFT(L168,SEARCH(",",L168)),""))),""),LEFT(SUBSTITUTE(SUBSTITUTE(L168,LEFT(L168,SEARCH(",",L168)),""),LEFT(SUBSTITUTE(L168,LEFT(L168,SEARCH(",",L168)),""),SEARCH(",",SUBSTITUTE(L168,LEFT(L168,SEARCH(",",L168)),""))),""),SEARCH(",",SUBSTITUTE(SUBSTITUTE(L168,LEFT(L168,SEARCH(",",L168)),""),LEFT(SUBSTITUTE(L168,LEFT(L168,SEARCH(",",L168)),""),SEARCH(",",SUBSTITUTE(L168,LEFT(L168,SEARCH(",",L168)),""))),""))),""))))),""),")",""),VLOOKUP(L168,Breachs!B:D,3,FALSE))))</f>
        <v/>
      </c>
      <c r="R168" s="108" t="str">
        <f>IF(G168=5,IF(ISNUMBER(FIND(")",M168)),"20"&amp;SUBSTITUTE(SUBSTITUTE(LEFT(SUBSTITUTE(SUBSTITUTE(SUBSTITUTE(S168,LEFT(S168,SEARCH(",",S168)),""),LEFT(SUBSTITUTE(S168,LEFT(S168,SEARCH(",",S168)),""),SEARCH(",",SUBSTITUTE(S168,LEFT(S168,SEARCH(",",S168)),""))),""),LEFT(SUBSTITUTE(SUBSTITUTE(S168,LEFT(S168,SEARCH(",",S168)),""),LEFT(SUBSTITUTE(S168,LEFT(S168,SEARCH(",",S168)),""),SEARCH(",",SUBSTITUTE(S168,LEFT(S168,SEARCH(",",S168)),""))),""),SEARCH(",",SUBSTITUTE(SUBSTITUTE(S168,LEFT(S168,SEARCH(",",S168)),""),LEFT(SUBSTITUTE(S168,LEFT(S168,SEARCH(",",S168)),""),SEARCH(",",SUBSTITUTE(S168,LEFT(S168,SEARCH(",",S168)),""))),""))),""),SEARCH(")",SUBSTITUTE(SUBSTITUTE(SUBSTITUTE(S168,LEFT(S168,SEARCH(",",S168)),""),LEFT(SUBSTITUTE(S168,LEFT(S168,SEARCH(",",S168)),""),SEARCH(",",SUBSTITUTE(S168,LEFT(S168,SEARCH(",",S168)),""))),""),LEFT(SUBSTITUTE(SUBSTITUTE(S168,LEFT(S168,SEARCH(",",S168)),""),LEFT(SUBSTITUTE(S168,LEFT(S168,SEARCH(",",S168)),""),SEARCH(",",SUBSTITUTE(S168,LEFT(S168,SEARCH(",",S168)),""))),""),SEARCH(",",SUBSTITUTE(SUBSTITUTE(S168,LEFT(S168,SEARCH(",",S168)),""),LEFT(SUBSTITUTE(S168,LEFT(S168,SEARCH(",",S168)),""),SEARCH(",",SUBSTITUTE(S168,LEFT(S168,SEARCH(",",S168)),""))),""))),""))),LEFT(LEFT(SUBSTITUTE(SUBSTITUTE(SUBSTITUTE(S168,LEFT(S168,SEARCH(",",S168)),""),LEFT(SUBSTITUTE(S168,LEFT(S168,SEARCH(",",S168)),""),SEARCH(",",SUBSTITUTE(S168,LEFT(S168,SEARCH(",",S168)),""))),""),LEFT(SUBSTITUTE(SUBSTITUTE(S168,LEFT(S168,SEARCH(",",S168)),""),LEFT(SUBSTITUTE(S168,LEFT(S168,SEARCH(",",S168)),""),SEARCH(",",SUBSTITUTE(S168,LEFT(S168,SEARCH(",",S168)),""))),""),SEARCH(",",SUBSTITUTE(SUBSTITUTE(S168,LEFT(S168,SEARCH(",",S168)),""),LEFT(SUBSTITUTE(S168,LEFT(S168,SEARCH(",",S168)),""),SEARCH(",",SUBSTITUTE(S168,LEFT(S168,SEARCH(",",S168)),""))),""))),""),SEARCH(")",SUBSTITUTE(SUBSTITUTE(SUBSTITUTE(S168,LEFT(S168,SEARCH(",",S168)),""),LEFT(SUBSTITUTE(S168,LEFT(S168,SEARCH(",",S168)),""),SEARCH(",",SUBSTITUTE(S168,LEFT(S168,SEARCH(",",S168)),""))),""),LEFT(SUBSTITUTE(SUBSTITUTE(S168,LEFT(S168,SEARCH(",",S168)),""),LEFT(SUBSTITUTE(S168,LEFT(S168,SEARCH(",",S168)),""),SEARCH(",",SUBSTITUTE(S168,LEFT(S168,SEARCH(",",S168)),""))),""),SEARCH(",",SUBSTITUTE(SUBSTITUTE(S168,LEFT(S168,SEARCH(",",S168)),""),LEFT(SUBSTITUTE(S168,LEFT(S168,SEARCH(",",S168)),""),SEARCH(",",SUBSTITUTE(S168,LEFT(S168,SEARCH(",",S168)),""))),""))),""))),SEARCH("'",LEFT(SUBSTITUTE(SUBSTITUTE(SUBSTITUTE(S168,LEFT(S168,SEARCH(",",S168)),""),LEFT(SUBSTITUTE(S168,LEFT(S168,SEARCH(",",S168)),""),SEARCH(",",SUBSTITUTE(S168,LEFT(S168,SEARCH(",",S168)),""))),""),LEFT(SUBSTITUTE(SUBSTITUTE(S168,LEFT(S168,SEARCH(",",S168)),""),LEFT(SUBSTITUTE(S168,LEFT(S168,SEARCH(",",S168)),""),SEARCH(",",SUBSTITUTE(S168,LEFT(S168,SEARCH(",",S168)),""))),""),SEARCH(",",SUBSTITUTE(SUBSTITUTE(S168,LEFT(S168,SEARCH(",",S168)),""),LEFT(SUBSTITUTE(S168,LEFT(S168,SEARCH(",",S168)),""),SEARCH(",",SUBSTITUTE(S168,LEFT(S168,SEARCH(",",S168)),""))),""))),""),SEARCH(")",SUBSTITUTE(SUBSTITUTE(SUBSTITUTE(S168,LEFT(S168,SEARCH(",",S168)),""),LEFT(SUBSTITUTE(S168,LEFT(S168,SEARCH(",",S168)),""),SEARCH(",",SUBSTITUTE(S168,LEFT(S168,SEARCH(",",S168)),""))),""),LEFT(SUBSTITUTE(SUBSTITUTE(S168,LEFT(S168,SEARCH(",",S168)),""),LEFT(SUBSTITUTE(S168,LEFT(S168,SEARCH(",",S168)),""),SEARCH(",",SUBSTITUTE(S168,LEFT(S168,SEARCH(",",S168)),""))),""),SEARCH(",",SUBSTITUTE(SUBSTITUTE(S168,LEFT(S168,SEARCH(",",S168)),""),LEFT(SUBSTITUTE(S168,LEFT(S168,SEARCH(",",S168)),""),SEARCH(",",SUBSTITUTE(S168,LEFT(S168,SEARCH(",",S168)),""))),""))),""))))),""),")",""),VLOOKUP(M168,Breachs!B:D,3,FALSE)),"")</f>
        <v/>
      </c>
      <c r="T168" s="108" t="str">
        <f>IF(F168="","",IF(ISNUMBER(FIND("'",I168)),VLOOKUP(SUBSTITUTE(RIGHT(LEFT(I168,SEARCH("'",I168)),5)," '",""),Breachs!P:Q,2,FALSE),VLOOKUP(I168,Breachs!B:D,2,FALSE)))</f>
        <v/>
      </c>
      <c r="U168" s="108" t="str">
        <f>IF(G168&lt;2,"",IF(ISNUMBER(FIND("'",J168)),VLOOKUP(SUBSTITUTE(RIGHT(LEFT(J168,SEARCH("'",J168)),5)," '",""),Breachs!P:Q,2,FALSE),VLOOKUP(J168,Breachs!B:D,2,FALSE)))</f>
        <v/>
      </c>
      <c r="V168" s="107" t="str">
        <f>IF(G168&lt;3,"",IF(ISNUMBER(FIND("'",K168)),VLOOKUP(SUBSTITUTE(RIGHT(LEFT(K168,SEARCH("'",K168)),5)," '",""),Breachs!P:Q,2,FALSE),VLOOKUP(K168,Breachs!B:D,2,FALSE)))</f>
        <v/>
      </c>
      <c r="W168" s="107" t="str">
        <f>IF(G168&lt;4,"",IF(ISNUMBER(FIND("'",L168)),VLOOKUP(SUBSTITUTE(RIGHT(LEFT(L168,SEARCH("'",L168)),5)," '",""),Breachs!P:Q,2,FALSE),VLOOKUP(L168,Breachs!B:D,2,FALSE)))</f>
        <v/>
      </c>
      <c r="X168" s="107" t="str">
        <f>IF(G168&lt;5,"",IF(ISNUMBER(FIND("'",M168)),VLOOKUP(SUBSTITUTE(RIGHT(LEFT(M168,SEARCH("'",M168)),5)," '",""),Breachs!P:Q,2,FALSE),VLOOKUP(M168,Breachs!B:D,2,FALSE)))</f>
        <v/>
      </c>
      <c r="Y168" s="34" t="str">
        <f>IFERROR(VLOOKUP(B168,BGU!A:B,2),"")</f>
        <v/>
      </c>
      <c r="Z168" s="34" t="str">
        <f>TEXT(IFERROR(VLOOKUP(B168,BGU!A:C,3),""),"0000-000-000-0000")</f>
        <v/>
      </c>
      <c r="AA168" s="34" t="str">
        <f t="shared" si="41"/>
        <v/>
      </c>
      <c r="AB168" s="34" t="str">
        <f>IFERROR(VLOOKUP(B168,BGU!A:F,6),"")</f>
        <v/>
      </c>
      <c r="AC168" s="34" t="str">
        <f>IFERROR(VLOOKUP(B168,BGU!A:G,7),"")</f>
        <v/>
      </c>
      <c r="AD168" s="34" t="str">
        <f t="shared" si="46"/>
        <v/>
      </c>
    </row>
    <row r="169" spans="7:30" ht="15" customHeight="1" x14ac:dyDescent="0.25">
      <c r="G169" s="31">
        <f t="shared" si="36"/>
        <v>1</v>
      </c>
      <c r="H169" s="31" t="str">
        <f t="shared" si="43"/>
        <v/>
      </c>
      <c r="I169" s="105" t="str">
        <f t="shared" si="44"/>
        <v/>
      </c>
      <c r="J169" s="105" t="str">
        <f t="shared" si="50"/>
        <v/>
      </c>
      <c r="K169" s="106" t="str">
        <f t="shared" si="47"/>
        <v/>
      </c>
      <c r="L169" s="106" t="str">
        <f t="shared" si="48"/>
        <v/>
      </c>
      <c r="M169" s="105" t="str">
        <f t="shared" si="49"/>
        <v/>
      </c>
      <c r="N169" s="107" t="str">
        <f>IF(F169="","",IF(ISNUMBER(FIND(")",I169)),"20"&amp;SUBSTITUTE(RIGHT(SUBSTITUTE(LEFT(F169,SEARCH(")",F169)),LEFT(LEFT(F169,SEARCH(")",F169)),SEARCH("(",LEFT(F169,SEARCH(")",F169)))),""),3),")",""),VLOOKUP(I169,Breachs!B:D,3,FALSE)))</f>
        <v/>
      </c>
      <c r="O169" s="108" t="str">
        <f>IF(G169&lt;2,"",IF(G169&gt;2,IF(ISNUMBER(FIND(")",J169)),"20"&amp;SUBSTITUTE(SUBSTITUTE(LEFT(LEFT(SUBSTITUTE(F169,LEFT(F169,SEARCH(",",F169)),""),SEARCH(",",SUBSTITUTE(F169,LEFT(F169,SEARCH(",",F169)),""))),SEARCH(")",LEFT(SUBSTITUTE(F169,LEFT(F169,SEARCH(",",F169)),""),SEARCH(",",SUBSTITUTE(F169,LEFT(F169,SEARCH(",",F169)),""))))),LEFT(LEFT(LEFT(SUBSTITUTE(F169,LEFT(F169,SEARCH(",",F169)),""),SEARCH(",",SUBSTITUTE(F169,LEFT(F169,SEARCH(",",F169)),""))),SEARCH(")",LEFT(SUBSTITUTE(F169,LEFT(F169,SEARCH(",",F169)),""),SEARCH(",",SUBSTITUTE(F169,LEFT(F169,SEARCH(",",F169)),""))))),SEARCH("'",LEFT(LEFT(SUBSTITUTE(F169,LEFT(F169,SEARCH(",",F169)),""),SEARCH(",",SUBSTITUTE(F169,LEFT(F169,SEARCH(",",F169)),""))),SEARCH(")",LEFT(SUBSTITUTE(F169,LEFT(F169,SEARCH(",",F169)),""),SEARCH(",",SUBSTITUTE(F169,LEFT(F169,SEARCH(",",F169)),""))))))),""),")",""),VLOOKUP(J169,Breachs!B:D,3,FALSE)),IF(ISNUMBER(FIND(")",J169)),"20"&amp;SUBSTITUTE(LEFT(SUBSTITUTE(SUBSTITUTE(F169,LEFT(F169,SEARCH(",",F169)),""),LEFT(SUBSTITUTE(F169,LEFT(F169,SEARCH(",",F169)),""),SEARCH("'",SUBSTITUTE(F169,LEFT(F169,SEARCH(",",F169)),""))),""),SEARCH(")",SUBSTITUTE(SUBSTITUTE(F169,LEFT(F169,SEARCH(",",F169)),""),LEFT(SUBSTITUTE(F169,LEFT(F169,SEARCH(",",F169)),""),SEARCH("'",SUBSTITUTE(F169,LEFT(F169,SEARCH(",",F169)),""))),""))),")",""),VLOOKUP(J169,Breachs!B:D,3,FALSE))))</f>
        <v/>
      </c>
      <c r="P169" s="108" t="str">
        <f>IF(G169&lt;3,"",IF(G169&gt;3,IF(ISNUMBER(FIND(")",K169)),"20"&amp;SUBSTITUTE(SUBSTITUTE(LEFT(LEFT(SUBSTITUTE(SUBSTITUTE(F169,LEFT(F169,SEARCH(",",F169)),""),LEFT(SUBSTITUTE(F169,LEFT(F169,SEARCH(",",F169)),""),SEARCH(",",SUBSTITUTE(F169,LEFT(F169,SEARCH(",",F169)),""))),""),SEARCH(",",SUBSTITUTE(SUBSTITUTE(F169,LEFT(F169,SEARCH(",",F169)),""),LEFT(SUBSTITUTE(F169,LEFT(F169,SEARCH(",",F169)),""),SEARCH(",",SUBSTITUTE(F169,LEFT(F169,SEARCH(",",F169)),""))),""))),SEARCH(")",LEFT(SUBSTITUTE(SUBSTITUTE(F169,LEFT(F169,SEARCH(",",F169)),""),LEFT(SUBSTITUTE(F169,LEFT(F169,SEARCH(",",F169)),""),SEARCH(",",SUBSTITUTE(F169,LEFT(F169,SEARCH(",",F169)),""))),""),SEARCH(",",SUBSTITUTE(SUBSTITUTE(F169,LEFT(F169,SEARCH(",",F169)),""),LEFT(SUBSTITUTE(F169,LEFT(F169,SEARCH(",",F169)),""),SEARCH(",",SUBSTITUTE(F169,LEFT(F169,SEARCH(",",F169)),""))),""))))),LEFT(LEFT(LEFT(SUBSTITUTE(SUBSTITUTE(F169,LEFT(F169,SEARCH(",",F169)),""),LEFT(SUBSTITUTE(F169,LEFT(F169,SEARCH(",",F169)),""),SEARCH(",",SUBSTITUTE(F169,LEFT(F169,SEARCH(",",F169)),""))),""),SEARCH(",",SUBSTITUTE(SUBSTITUTE(F169,LEFT(F169,SEARCH(",",F169)),""),LEFT(SUBSTITUTE(F169,LEFT(F169,SEARCH(",",F169)),""),SEARCH(",",SUBSTITUTE(F169,LEFT(F169,SEARCH(",",F169)),""))),""))),SEARCH(")",LEFT(SUBSTITUTE(SUBSTITUTE(F169,LEFT(F169,SEARCH(",",F169)),""),LEFT(SUBSTITUTE(F169,LEFT(F169,SEARCH(",",F169)),""),SEARCH(",",SUBSTITUTE(F169,LEFT(F169,SEARCH(",",F169)),""))),""),SEARCH(",",SUBSTITUTE(SUBSTITUTE(F169,LEFT(F169,SEARCH(",",F169)),""),LEFT(SUBSTITUTE(F169,LEFT(F169,SEARCH(",",F169)),""),SEARCH(",",SUBSTITUTE(F169,LEFT(F169,SEARCH(",",F169)),""))),""))))),SEARCH("'",LEFT(LEFT(SUBSTITUTE(SUBSTITUTE(F169,LEFT(F169,SEARCH(",",F169)),""),LEFT(SUBSTITUTE(F169,LEFT(F169,SEARCH(",",F169)),""),SEARCH(",",SUBSTITUTE(F169,LEFT(F169,SEARCH(",",F169)),""))),""),SEARCH(",",SUBSTITUTE(SUBSTITUTE(F169,LEFT(F169,SEARCH(",",F169)),""),LEFT(SUBSTITUTE(F169,LEFT(F169,SEARCH(",",F169)),""),SEARCH(",",SUBSTITUTE(F169,LEFT(F169,SEARCH(",",F169)),""))),""))),SEARCH(")",LEFT(SUBSTITUTE(SUBSTITUTE(F169,LEFT(F169,SEARCH(",",F169)),""),LEFT(SUBSTITUTE(F169,LEFT(F169,SEARCH(",",F169)),""),SEARCH(",",SUBSTITUTE(F169,LEFT(F169,SEARCH(",",F169)),""))),""),SEARCH(",",SUBSTITUTE(SUBSTITUTE(F169,LEFT(F169,SEARCH(",",F169)),""),LEFT(SUBSTITUTE(F169,LEFT(F169,SEARCH(",",F169)),""),SEARCH(",",SUBSTITUTE(F169,LEFT(F169,SEARCH(",",F169)),""))),""))))))),""),")",""),VLOOKUP(K169,Breachs!B:D,3,FALSE)),IF(ISNUMBER(FIND(")",K169)),"20"&amp;SUBSTITUTE(SUBSTITUTE(LEFT(SUBSTITUTE(SUBSTITUTE(F169,LEFT(F169,SEARCH(",",F169)),""),LEFT(SUBSTITUTE(F169,LEFT(F169,SEARCH(",",F169)),""),SEARCH(",",SUBSTITUTE(F169,LEFT(F169,SEARCH(",",F169)),""))),""),SEARCH(")",SUBSTITUTE(SUBSTITUTE(F169,LEFT(F169,SEARCH(",",F169)),""),LEFT(SUBSTITUTE(F169,LEFT(F169,SEARCH(",",F169)),""),SEARCH(",",SUBSTITUTE(F169,LEFT(F169,SEARCH(",",F169)),""))),""))),LEFT(LEFT(SUBSTITUTE(SUBSTITUTE(F169,LEFT(F169,SEARCH(",",F169)),""),LEFT(SUBSTITUTE(F169,LEFT(F169,SEARCH(",",F169)),""),SEARCH(",",SUBSTITUTE(F169,LEFT(F169,SEARCH(",",F169)),""))),""),SEARCH(")",SUBSTITUTE(SUBSTITUTE(F169,LEFT(F169,SEARCH(",",F169)),""),LEFT(SUBSTITUTE(F169,LEFT(F169,SEARCH(",",F169)),""),SEARCH(",",SUBSTITUTE(F169,LEFT(F169,SEARCH(",",F169)),""))),""))),SEARCH("'",LEFT(SUBSTITUTE(SUBSTITUTE(F169,LEFT(F169,SEARCH(",",F169)),""),LEFT(SUBSTITUTE(F169,LEFT(F169,SEARCH(",",F169)),""),SEARCH(",",SUBSTITUTE(F169,LEFT(F169,SEARCH(",",F169)),""))),""),SEARCH(")",SUBSTITUTE(SUBSTITUTE(F169,LEFT(F169,SEARCH(",",F169)),""),LEFT(SUBSTITUTE(F169,LEFT(F169,SEARCH(",",F169)),""),SEARCH(",",SUBSTITUTE(F169,LEFT(F169,SEARCH(",",F169)),""))),""))))),""),")",""),VLOOKUP(K169,Breachs!B:D,3,FALSE))))</f>
        <v/>
      </c>
      <c r="Q169" s="108" t="str">
        <f>IF(G169&lt;4,"",IF(G169&gt;4,IF(ISNUMBER(FIND(")",L169)),"20"&amp;SUBSTITUTE(SUBSTITUTE(LEFT(SUBSTITUTE(SUBSTITUTE(SUBSTITUTE(L169,LEFT(L169,SEARCH(",",L169)),""),LEFT(SUBSTITUTE(L169,LEFT(L169,SEARCH(",",L169)),""),SEARCH(",",SUBSTITUTE(L169,LEFT(L169,SEARCH(",",L169)),""))),""),LEFT(SUBSTITUTE(SUBSTITUTE(L169,LEFT(L169,SEARCH(",",L169)),""),LEFT(SUBSTITUTE(L169,LEFT(L169,SEARCH(",",L169)),""),SEARCH(",",SUBSTITUTE(L169,LEFT(L169,SEARCH(",",L169)),""))),""),SEARCH(",",SUBSTITUTE(SUBSTITUTE(L169,LEFT(L169,SEARCH(",",L169)),""),LEFT(SUBSTITUTE(L169,LEFT(L169,SEARCH(",",L169)),""),SEARCH(",",SUBSTITUTE(L169,LEFT(L169,SEARCH(",",L169)),""))),""))),""),SEARCH(")",SUBSTITUTE(SUBSTITUTE(SUBSTITUTE(L169,LEFT(L169,SEARCH(",",L169)),""),LEFT(SUBSTITUTE(L169,LEFT(L169,SEARCH(",",L169)),""),SEARCH(",",SUBSTITUTE(L169,LEFT(L169,SEARCH(",",L169)),""))),""),LEFT(SUBSTITUTE(SUBSTITUTE(L169,LEFT(L169,SEARCH(",",L169)),""),LEFT(SUBSTITUTE(L169,LEFT(L169,SEARCH(",",L169)),""),SEARCH(",",SUBSTITUTE(L169,LEFT(L169,SEARCH(",",L169)),""))),""),SEARCH(",",SUBSTITUTE(SUBSTITUTE(L169,LEFT(L169,SEARCH(",",L169)),""),LEFT(SUBSTITUTE(L169,LEFT(L169,SEARCH(",",L169)),""),SEARCH(",",SUBSTITUTE(L169,LEFT(L169,SEARCH(",",L169)),""))),""))),""))),LEFT(LEFT(SUBSTITUTE(SUBSTITUTE(SUBSTITUTE(L169,LEFT(L169,SEARCH(",",L169)),""),LEFT(SUBSTITUTE(L169,LEFT(L169,SEARCH(",",L169)),""),SEARCH(",",SUBSTITUTE(L169,LEFT(L169,SEARCH(",",L169)),""))),""),LEFT(SUBSTITUTE(SUBSTITUTE(L169,LEFT(L169,SEARCH(",",L169)),""),LEFT(SUBSTITUTE(L169,LEFT(L169,SEARCH(",",L169)),""),SEARCH(",",SUBSTITUTE(L169,LEFT(L169,SEARCH(",",L169)),""))),""),SEARCH(",",SUBSTITUTE(SUBSTITUTE(L169,LEFT(L169,SEARCH(",",L169)),""),LEFT(SUBSTITUTE(L169,LEFT(L169,SEARCH(",",L169)),""),SEARCH(",",SUBSTITUTE(L169,LEFT(L169,SEARCH(",",L169)),""))),""))),""),SEARCH(")",SUBSTITUTE(SUBSTITUTE(SUBSTITUTE(L169,LEFT(L169,SEARCH(",",L169)),""),LEFT(SUBSTITUTE(L169,LEFT(L169,SEARCH(",",L169)),""),SEARCH(",",SUBSTITUTE(L169,LEFT(L169,SEARCH(",",L169)),""))),""),LEFT(SUBSTITUTE(SUBSTITUTE(L169,LEFT(L169,SEARCH(",",L169)),""),LEFT(SUBSTITUTE(L169,LEFT(L169,SEARCH(",",L169)),""),SEARCH(",",SUBSTITUTE(L169,LEFT(L169,SEARCH(",",L169)),""))),""),SEARCH(",",SUBSTITUTE(SUBSTITUTE(L169,LEFT(L169,SEARCH(",",L169)),""),LEFT(SUBSTITUTE(L169,LEFT(L169,SEARCH(",",L169)),""),SEARCH(",",SUBSTITUTE(L169,LEFT(L169,SEARCH(",",L169)),""))),""))),""))),SEARCH("'",LEFT(SUBSTITUTE(SUBSTITUTE(SUBSTITUTE(L169,LEFT(L169,SEARCH(",",L169)),""),LEFT(SUBSTITUTE(L169,LEFT(L169,SEARCH(",",L169)),""),SEARCH(",",SUBSTITUTE(L169,LEFT(L169,SEARCH(",",L169)),""))),""),LEFT(SUBSTITUTE(SUBSTITUTE(L169,LEFT(L169,SEARCH(",",L169)),""),LEFT(SUBSTITUTE(L169,LEFT(L169,SEARCH(",",L169)),""),SEARCH(",",SUBSTITUTE(L169,LEFT(L169,SEARCH(",",L169)),""))),""),SEARCH(",",SUBSTITUTE(SUBSTITUTE(L169,LEFT(L169,SEARCH(",",L169)),""),LEFT(SUBSTITUTE(L169,LEFT(L169,SEARCH(",",L169)),""),SEARCH(",",SUBSTITUTE(L169,LEFT(L169,SEARCH(",",L169)),""))),""))),""),SEARCH(")",SUBSTITUTE(SUBSTITUTE(SUBSTITUTE(L169,LEFT(L169,SEARCH(",",L169)),""),LEFT(SUBSTITUTE(L169,LEFT(L169,SEARCH(",",L169)),""),SEARCH(",",SUBSTITUTE(L169,LEFT(L169,SEARCH(",",L169)),""))),""),LEFT(SUBSTITUTE(SUBSTITUTE(L169,LEFT(L169,SEARCH(",",L169)),""),LEFT(SUBSTITUTE(L169,LEFT(L169,SEARCH(",",L169)),""),SEARCH(",",SUBSTITUTE(L169,LEFT(L169,SEARCH(",",L169)),""))),""),SEARCH(",",SUBSTITUTE(SUBSTITUTE(L169,LEFT(L169,SEARCH(",",L169)),""),LEFT(SUBSTITUTE(L169,LEFT(L169,SEARCH(",",L169)),""),SEARCH(",",SUBSTITUTE(L169,LEFT(L169,SEARCH(",",L169)),""))),""))),""))))),""),")",""),VLOOKUP(L169,Breachs!B:D,3,FALSE)),IF(ISNUMBER(FIND(")",L169)),"20"&amp;SUBSTITUTE(SUBSTITUTE(LEFT(SUBSTITUTE(SUBSTITUTE(SUBSTITUTE(L169,LEFT(L169,SEARCH(",",L169)),""),LEFT(SUBSTITUTE(L169,LEFT(L169,SEARCH(",",L169)),""),SEARCH(",",SUBSTITUTE(L169,LEFT(L169,SEARCH(",",L169)),""))),""),LEFT(SUBSTITUTE(SUBSTITUTE(L169,LEFT(L169,SEARCH(",",L169)),""),LEFT(SUBSTITUTE(L169,LEFT(L169,SEARCH(",",L169)),""),SEARCH(",",SUBSTITUTE(L169,LEFT(L169,SEARCH(",",L169)),""))),""),SEARCH(",",SUBSTITUTE(SUBSTITUTE(L169,LEFT(L169,SEARCH(",",L169)),""),LEFT(SUBSTITUTE(L169,LEFT(L169,SEARCH(",",L169)),""),SEARCH(",",SUBSTITUTE(L169,LEFT(L169,SEARCH(",",L169)),""))),""))),""),SEARCH(")",SUBSTITUTE(SUBSTITUTE(SUBSTITUTE(L169,LEFT(L169,SEARCH(",",L169)),""),LEFT(SUBSTITUTE(L169,LEFT(L169,SEARCH(",",L169)),""),SEARCH(",",SUBSTITUTE(L169,LEFT(L169,SEARCH(",",L169)),""))),""),LEFT(SUBSTITUTE(SUBSTITUTE(L169,LEFT(L169,SEARCH(",",L169)),""),LEFT(SUBSTITUTE(L169,LEFT(L169,SEARCH(",",L169)),""),SEARCH(",",SUBSTITUTE(L169,LEFT(L169,SEARCH(",",L169)),""))),""),SEARCH(",",SUBSTITUTE(SUBSTITUTE(L169,LEFT(L169,SEARCH(",",L169)),""),LEFT(SUBSTITUTE(L169,LEFT(L169,SEARCH(",",L169)),""),SEARCH(",",SUBSTITUTE(L169,LEFT(L169,SEARCH(",",L169)),""))),""))),""))),LEFT(LEFT(SUBSTITUTE(SUBSTITUTE(SUBSTITUTE(L169,LEFT(L169,SEARCH(",",L169)),""),LEFT(SUBSTITUTE(L169,LEFT(L169,SEARCH(",",L169)),""),SEARCH(",",SUBSTITUTE(L169,LEFT(L169,SEARCH(",",L169)),""))),""),LEFT(SUBSTITUTE(SUBSTITUTE(L169,LEFT(L169,SEARCH(",",L169)),""),LEFT(SUBSTITUTE(L169,LEFT(L169,SEARCH(",",L169)),""),SEARCH(",",SUBSTITUTE(L169,LEFT(L169,SEARCH(",",L169)),""))),""),SEARCH(",",SUBSTITUTE(SUBSTITUTE(L169,LEFT(L169,SEARCH(",",L169)),""),LEFT(SUBSTITUTE(L169,LEFT(L169,SEARCH(",",L169)),""),SEARCH(",",SUBSTITUTE(L169,LEFT(L169,SEARCH(",",L169)),""))),""))),""),SEARCH(")",SUBSTITUTE(SUBSTITUTE(SUBSTITUTE(L169,LEFT(L169,SEARCH(",",L169)),""),LEFT(SUBSTITUTE(L169,LEFT(L169,SEARCH(",",L169)),""),SEARCH(",",SUBSTITUTE(L169,LEFT(L169,SEARCH(",",L169)),""))),""),LEFT(SUBSTITUTE(SUBSTITUTE(L169,LEFT(L169,SEARCH(",",L169)),""),LEFT(SUBSTITUTE(L169,LEFT(L169,SEARCH(",",L169)),""),SEARCH(",",SUBSTITUTE(L169,LEFT(L169,SEARCH(",",L169)),""))),""),SEARCH(",",SUBSTITUTE(SUBSTITUTE(L169,LEFT(L169,SEARCH(",",L169)),""),LEFT(SUBSTITUTE(L169,LEFT(L169,SEARCH(",",L169)),""),SEARCH(",",SUBSTITUTE(L169,LEFT(L169,SEARCH(",",L169)),""))),""))),""))),SEARCH("'",LEFT(SUBSTITUTE(SUBSTITUTE(SUBSTITUTE(L169,LEFT(L169,SEARCH(",",L169)),""),LEFT(SUBSTITUTE(L169,LEFT(L169,SEARCH(",",L169)),""),SEARCH(",",SUBSTITUTE(L169,LEFT(L169,SEARCH(",",L169)),""))),""),LEFT(SUBSTITUTE(SUBSTITUTE(L169,LEFT(L169,SEARCH(",",L169)),""),LEFT(SUBSTITUTE(L169,LEFT(L169,SEARCH(",",L169)),""),SEARCH(",",SUBSTITUTE(L169,LEFT(L169,SEARCH(",",L169)),""))),""),SEARCH(",",SUBSTITUTE(SUBSTITUTE(L169,LEFT(L169,SEARCH(",",L169)),""),LEFT(SUBSTITUTE(L169,LEFT(L169,SEARCH(",",L169)),""),SEARCH(",",SUBSTITUTE(L169,LEFT(L169,SEARCH(",",L169)),""))),""))),""),SEARCH(")",SUBSTITUTE(SUBSTITUTE(SUBSTITUTE(L169,LEFT(L169,SEARCH(",",L169)),""),LEFT(SUBSTITUTE(L169,LEFT(L169,SEARCH(",",L169)),""),SEARCH(",",SUBSTITUTE(L169,LEFT(L169,SEARCH(",",L169)),""))),""),LEFT(SUBSTITUTE(SUBSTITUTE(L169,LEFT(L169,SEARCH(",",L169)),""),LEFT(SUBSTITUTE(L169,LEFT(L169,SEARCH(",",L169)),""),SEARCH(",",SUBSTITUTE(L169,LEFT(L169,SEARCH(",",L169)),""))),""),SEARCH(",",SUBSTITUTE(SUBSTITUTE(L169,LEFT(L169,SEARCH(",",L169)),""),LEFT(SUBSTITUTE(L169,LEFT(L169,SEARCH(",",L169)),""),SEARCH(",",SUBSTITUTE(L169,LEFT(L169,SEARCH(",",L169)),""))),""))),""))))),""),")",""),VLOOKUP(L169,Breachs!B:D,3,FALSE))))</f>
        <v/>
      </c>
      <c r="R169" s="108" t="str">
        <f>IF(G169=5,IF(ISNUMBER(FIND(")",M169)),"20"&amp;SUBSTITUTE(SUBSTITUTE(LEFT(SUBSTITUTE(SUBSTITUTE(SUBSTITUTE(S169,LEFT(S169,SEARCH(",",S169)),""),LEFT(SUBSTITUTE(S169,LEFT(S169,SEARCH(",",S169)),""),SEARCH(",",SUBSTITUTE(S169,LEFT(S169,SEARCH(",",S169)),""))),""),LEFT(SUBSTITUTE(SUBSTITUTE(S169,LEFT(S169,SEARCH(",",S169)),""),LEFT(SUBSTITUTE(S169,LEFT(S169,SEARCH(",",S169)),""),SEARCH(",",SUBSTITUTE(S169,LEFT(S169,SEARCH(",",S169)),""))),""),SEARCH(",",SUBSTITUTE(SUBSTITUTE(S169,LEFT(S169,SEARCH(",",S169)),""),LEFT(SUBSTITUTE(S169,LEFT(S169,SEARCH(",",S169)),""),SEARCH(",",SUBSTITUTE(S169,LEFT(S169,SEARCH(",",S169)),""))),""))),""),SEARCH(")",SUBSTITUTE(SUBSTITUTE(SUBSTITUTE(S169,LEFT(S169,SEARCH(",",S169)),""),LEFT(SUBSTITUTE(S169,LEFT(S169,SEARCH(",",S169)),""),SEARCH(",",SUBSTITUTE(S169,LEFT(S169,SEARCH(",",S169)),""))),""),LEFT(SUBSTITUTE(SUBSTITUTE(S169,LEFT(S169,SEARCH(",",S169)),""),LEFT(SUBSTITUTE(S169,LEFT(S169,SEARCH(",",S169)),""),SEARCH(",",SUBSTITUTE(S169,LEFT(S169,SEARCH(",",S169)),""))),""),SEARCH(",",SUBSTITUTE(SUBSTITUTE(S169,LEFT(S169,SEARCH(",",S169)),""),LEFT(SUBSTITUTE(S169,LEFT(S169,SEARCH(",",S169)),""),SEARCH(",",SUBSTITUTE(S169,LEFT(S169,SEARCH(",",S169)),""))),""))),""))),LEFT(LEFT(SUBSTITUTE(SUBSTITUTE(SUBSTITUTE(S169,LEFT(S169,SEARCH(",",S169)),""),LEFT(SUBSTITUTE(S169,LEFT(S169,SEARCH(",",S169)),""),SEARCH(",",SUBSTITUTE(S169,LEFT(S169,SEARCH(",",S169)),""))),""),LEFT(SUBSTITUTE(SUBSTITUTE(S169,LEFT(S169,SEARCH(",",S169)),""),LEFT(SUBSTITUTE(S169,LEFT(S169,SEARCH(",",S169)),""),SEARCH(",",SUBSTITUTE(S169,LEFT(S169,SEARCH(",",S169)),""))),""),SEARCH(",",SUBSTITUTE(SUBSTITUTE(S169,LEFT(S169,SEARCH(",",S169)),""),LEFT(SUBSTITUTE(S169,LEFT(S169,SEARCH(",",S169)),""),SEARCH(",",SUBSTITUTE(S169,LEFT(S169,SEARCH(",",S169)),""))),""))),""),SEARCH(")",SUBSTITUTE(SUBSTITUTE(SUBSTITUTE(S169,LEFT(S169,SEARCH(",",S169)),""),LEFT(SUBSTITUTE(S169,LEFT(S169,SEARCH(",",S169)),""),SEARCH(",",SUBSTITUTE(S169,LEFT(S169,SEARCH(",",S169)),""))),""),LEFT(SUBSTITUTE(SUBSTITUTE(S169,LEFT(S169,SEARCH(",",S169)),""),LEFT(SUBSTITUTE(S169,LEFT(S169,SEARCH(",",S169)),""),SEARCH(",",SUBSTITUTE(S169,LEFT(S169,SEARCH(",",S169)),""))),""),SEARCH(",",SUBSTITUTE(SUBSTITUTE(S169,LEFT(S169,SEARCH(",",S169)),""),LEFT(SUBSTITUTE(S169,LEFT(S169,SEARCH(",",S169)),""),SEARCH(",",SUBSTITUTE(S169,LEFT(S169,SEARCH(",",S169)),""))),""))),""))),SEARCH("'",LEFT(SUBSTITUTE(SUBSTITUTE(SUBSTITUTE(S169,LEFT(S169,SEARCH(",",S169)),""),LEFT(SUBSTITUTE(S169,LEFT(S169,SEARCH(",",S169)),""),SEARCH(",",SUBSTITUTE(S169,LEFT(S169,SEARCH(",",S169)),""))),""),LEFT(SUBSTITUTE(SUBSTITUTE(S169,LEFT(S169,SEARCH(",",S169)),""),LEFT(SUBSTITUTE(S169,LEFT(S169,SEARCH(",",S169)),""),SEARCH(",",SUBSTITUTE(S169,LEFT(S169,SEARCH(",",S169)),""))),""),SEARCH(",",SUBSTITUTE(SUBSTITUTE(S169,LEFT(S169,SEARCH(",",S169)),""),LEFT(SUBSTITUTE(S169,LEFT(S169,SEARCH(",",S169)),""),SEARCH(",",SUBSTITUTE(S169,LEFT(S169,SEARCH(",",S169)),""))),""))),""),SEARCH(")",SUBSTITUTE(SUBSTITUTE(SUBSTITUTE(S169,LEFT(S169,SEARCH(",",S169)),""),LEFT(SUBSTITUTE(S169,LEFT(S169,SEARCH(",",S169)),""),SEARCH(",",SUBSTITUTE(S169,LEFT(S169,SEARCH(",",S169)),""))),""),LEFT(SUBSTITUTE(SUBSTITUTE(S169,LEFT(S169,SEARCH(",",S169)),""),LEFT(SUBSTITUTE(S169,LEFT(S169,SEARCH(",",S169)),""),SEARCH(",",SUBSTITUTE(S169,LEFT(S169,SEARCH(",",S169)),""))),""),SEARCH(",",SUBSTITUTE(SUBSTITUTE(S169,LEFT(S169,SEARCH(",",S169)),""),LEFT(SUBSTITUTE(S169,LEFT(S169,SEARCH(",",S169)),""),SEARCH(",",SUBSTITUTE(S169,LEFT(S169,SEARCH(",",S169)),""))),""))),""))))),""),")",""),VLOOKUP(M169,Breachs!B:D,3,FALSE)),"")</f>
        <v/>
      </c>
      <c r="T169" s="108" t="str">
        <f>IF(F169="","",IF(ISNUMBER(FIND("'",I169)),VLOOKUP(SUBSTITUTE(RIGHT(LEFT(I169,SEARCH("'",I169)),5)," '",""),Breachs!P:Q,2,FALSE),VLOOKUP(I169,Breachs!B:D,2,FALSE)))</f>
        <v/>
      </c>
      <c r="U169" s="108" t="str">
        <f>IF(G169&lt;2,"",IF(ISNUMBER(FIND("'",J169)),VLOOKUP(SUBSTITUTE(RIGHT(LEFT(J169,SEARCH("'",J169)),5)," '",""),Breachs!P:Q,2,FALSE),VLOOKUP(J169,Breachs!B:D,2,FALSE)))</f>
        <v/>
      </c>
      <c r="V169" s="107" t="str">
        <f>IF(G169&lt;3,"",IF(ISNUMBER(FIND("'",K169)),VLOOKUP(SUBSTITUTE(RIGHT(LEFT(K169,SEARCH("'",K169)),5)," '",""),Breachs!P:Q,2,FALSE),VLOOKUP(K169,Breachs!B:D,2,FALSE)))</f>
        <v/>
      </c>
      <c r="W169" s="107" t="str">
        <f>IF(G169&lt;4,"",IF(ISNUMBER(FIND("'",L169)),VLOOKUP(SUBSTITUTE(RIGHT(LEFT(L169,SEARCH("'",L169)),5)," '",""),Breachs!P:Q,2,FALSE),VLOOKUP(L169,Breachs!B:D,2,FALSE)))</f>
        <v/>
      </c>
      <c r="X169" s="107" t="str">
        <f>IF(G169&lt;5,"",IF(ISNUMBER(FIND("'",M169)),VLOOKUP(SUBSTITUTE(RIGHT(LEFT(M169,SEARCH("'",M169)),5)," '",""),Breachs!P:Q,2,FALSE),VLOOKUP(M169,Breachs!B:D,2,FALSE)))</f>
        <v/>
      </c>
      <c r="Y169" s="34" t="str">
        <f>IFERROR(VLOOKUP(B169,BGU!A:B,2),"")</f>
        <v/>
      </c>
      <c r="Z169" s="34" t="str">
        <f>TEXT(IFERROR(VLOOKUP(B169,BGU!A:C,3),""),"0000-000-000-0000")</f>
        <v/>
      </c>
      <c r="AA169" s="34" t="str">
        <f t="shared" si="41"/>
        <v/>
      </c>
      <c r="AB169" s="34" t="str">
        <f>IFERROR(VLOOKUP(B169,BGU!A:F,6),"")</f>
        <v/>
      </c>
      <c r="AC169" s="34" t="str">
        <f>IFERROR(VLOOKUP(B169,BGU!A:G,7),"")</f>
        <v/>
      </c>
      <c r="AD169" s="34" t="str">
        <f t="shared" si="46"/>
        <v/>
      </c>
    </row>
    <row r="170" spans="7:30" ht="15" customHeight="1" x14ac:dyDescent="0.25">
      <c r="G170" s="31">
        <f t="shared" si="36"/>
        <v>1</v>
      </c>
      <c r="H170" s="31" t="str">
        <f t="shared" si="43"/>
        <v/>
      </c>
      <c r="I170" s="105" t="str">
        <f t="shared" si="44"/>
        <v/>
      </c>
      <c r="J170" s="105" t="str">
        <f t="shared" si="50"/>
        <v/>
      </c>
      <c r="K170" s="106" t="str">
        <f t="shared" si="47"/>
        <v/>
      </c>
      <c r="L170" s="106" t="str">
        <f t="shared" si="48"/>
        <v/>
      </c>
      <c r="M170" s="105" t="str">
        <f t="shared" si="49"/>
        <v/>
      </c>
      <c r="N170" s="107" t="str">
        <f>IF(F170="","",IF(ISNUMBER(FIND(")",I170)),"20"&amp;SUBSTITUTE(RIGHT(SUBSTITUTE(LEFT(F170,SEARCH(")",F170)),LEFT(LEFT(F170,SEARCH(")",F170)),SEARCH("(",LEFT(F170,SEARCH(")",F170)))),""),3),")",""),VLOOKUP(I170,Breachs!B:D,3,FALSE)))</f>
        <v/>
      </c>
      <c r="O170" s="108" t="str">
        <f>IF(G170&lt;2,"",IF(G170&gt;2,IF(ISNUMBER(FIND(")",J170)),"20"&amp;SUBSTITUTE(SUBSTITUTE(LEFT(LEFT(SUBSTITUTE(F170,LEFT(F170,SEARCH(",",F170)),""),SEARCH(",",SUBSTITUTE(F170,LEFT(F170,SEARCH(",",F170)),""))),SEARCH(")",LEFT(SUBSTITUTE(F170,LEFT(F170,SEARCH(",",F170)),""),SEARCH(",",SUBSTITUTE(F170,LEFT(F170,SEARCH(",",F170)),""))))),LEFT(LEFT(LEFT(SUBSTITUTE(F170,LEFT(F170,SEARCH(",",F170)),""),SEARCH(",",SUBSTITUTE(F170,LEFT(F170,SEARCH(",",F170)),""))),SEARCH(")",LEFT(SUBSTITUTE(F170,LEFT(F170,SEARCH(",",F170)),""),SEARCH(",",SUBSTITUTE(F170,LEFT(F170,SEARCH(",",F170)),""))))),SEARCH("'",LEFT(LEFT(SUBSTITUTE(F170,LEFT(F170,SEARCH(",",F170)),""),SEARCH(",",SUBSTITUTE(F170,LEFT(F170,SEARCH(",",F170)),""))),SEARCH(")",LEFT(SUBSTITUTE(F170,LEFT(F170,SEARCH(",",F170)),""),SEARCH(",",SUBSTITUTE(F170,LEFT(F170,SEARCH(",",F170)),""))))))),""),")",""),VLOOKUP(J170,Breachs!B:D,3,FALSE)),IF(ISNUMBER(FIND(")",J170)),"20"&amp;SUBSTITUTE(LEFT(SUBSTITUTE(SUBSTITUTE(F170,LEFT(F170,SEARCH(",",F170)),""),LEFT(SUBSTITUTE(F170,LEFT(F170,SEARCH(",",F170)),""),SEARCH("'",SUBSTITUTE(F170,LEFT(F170,SEARCH(",",F170)),""))),""),SEARCH(")",SUBSTITUTE(SUBSTITUTE(F170,LEFT(F170,SEARCH(",",F170)),""),LEFT(SUBSTITUTE(F170,LEFT(F170,SEARCH(",",F170)),""),SEARCH("'",SUBSTITUTE(F170,LEFT(F170,SEARCH(",",F170)),""))),""))),")",""),VLOOKUP(J170,Breachs!B:D,3,FALSE))))</f>
        <v/>
      </c>
      <c r="P170" s="108" t="str">
        <f>IF(G170&lt;3,"",IF(G170&gt;3,IF(ISNUMBER(FIND(")",K170)),"20"&amp;SUBSTITUTE(SUBSTITUTE(LEFT(LEFT(SUBSTITUTE(SUBSTITUTE(F170,LEFT(F170,SEARCH(",",F170)),""),LEFT(SUBSTITUTE(F170,LEFT(F170,SEARCH(",",F170)),""),SEARCH(",",SUBSTITUTE(F170,LEFT(F170,SEARCH(",",F170)),""))),""),SEARCH(",",SUBSTITUTE(SUBSTITUTE(F170,LEFT(F170,SEARCH(",",F170)),""),LEFT(SUBSTITUTE(F170,LEFT(F170,SEARCH(",",F170)),""),SEARCH(",",SUBSTITUTE(F170,LEFT(F170,SEARCH(",",F170)),""))),""))),SEARCH(")",LEFT(SUBSTITUTE(SUBSTITUTE(F170,LEFT(F170,SEARCH(",",F170)),""),LEFT(SUBSTITUTE(F170,LEFT(F170,SEARCH(",",F170)),""),SEARCH(",",SUBSTITUTE(F170,LEFT(F170,SEARCH(",",F170)),""))),""),SEARCH(",",SUBSTITUTE(SUBSTITUTE(F170,LEFT(F170,SEARCH(",",F170)),""),LEFT(SUBSTITUTE(F170,LEFT(F170,SEARCH(",",F170)),""),SEARCH(",",SUBSTITUTE(F170,LEFT(F170,SEARCH(",",F170)),""))),""))))),LEFT(LEFT(LEFT(SUBSTITUTE(SUBSTITUTE(F170,LEFT(F170,SEARCH(",",F170)),""),LEFT(SUBSTITUTE(F170,LEFT(F170,SEARCH(",",F170)),""),SEARCH(",",SUBSTITUTE(F170,LEFT(F170,SEARCH(",",F170)),""))),""),SEARCH(",",SUBSTITUTE(SUBSTITUTE(F170,LEFT(F170,SEARCH(",",F170)),""),LEFT(SUBSTITUTE(F170,LEFT(F170,SEARCH(",",F170)),""),SEARCH(",",SUBSTITUTE(F170,LEFT(F170,SEARCH(",",F170)),""))),""))),SEARCH(")",LEFT(SUBSTITUTE(SUBSTITUTE(F170,LEFT(F170,SEARCH(",",F170)),""),LEFT(SUBSTITUTE(F170,LEFT(F170,SEARCH(",",F170)),""),SEARCH(",",SUBSTITUTE(F170,LEFT(F170,SEARCH(",",F170)),""))),""),SEARCH(",",SUBSTITUTE(SUBSTITUTE(F170,LEFT(F170,SEARCH(",",F170)),""),LEFT(SUBSTITUTE(F170,LEFT(F170,SEARCH(",",F170)),""),SEARCH(",",SUBSTITUTE(F170,LEFT(F170,SEARCH(",",F170)),""))),""))))),SEARCH("'",LEFT(LEFT(SUBSTITUTE(SUBSTITUTE(F170,LEFT(F170,SEARCH(",",F170)),""),LEFT(SUBSTITUTE(F170,LEFT(F170,SEARCH(",",F170)),""),SEARCH(",",SUBSTITUTE(F170,LEFT(F170,SEARCH(",",F170)),""))),""),SEARCH(",",SUBSTITUTE(SUBSTITUTE(F170,LEFT(F170,SEARCH(",",F170)),""),LEFT(SUBSTITUTE(F170,LEFT(F170,SEARCH(",",F170)),""),SEARCH(",",SUBSTITUTE(F170,LEFT(F170,SEARCH(",",F170)),""))),""))),SEARCH(")",LEFT(SUBSTITUTE(SUBSTITUTE(F170,LEFT(F170,SEARCH(",",F170)),""),LEFT(SUBSTITUTE(F170,LEFT(F170,SEARCH(",",F170)),""),SEARCH(",",SUBSTITUTE(F170,LEFT(F170,SEARCH(",",F170)),""))),""),SEARCH(",",SUBSTITUTE(SUBSTITUTE(F170,LEFT(F170,SEARCH(",",F170)),""),LEFT(SUBSTITUTE(F170,LEFT(F170,SEARCH(",",F170)),""),SEARCH(",",SUBSTITUTE(F170,LEFT(F170,SEARCH(",",F170)),""))),""))))))),""),")",""),VLOOKUP(K170,Breachs!B:D,3,FALSE)),IF(ISNUMBER(FIND(")",K170)),"20"&amp;SUBSTITUTE(SUBSTITUTE(LEFT(SUBSTITUTE(SUBSTITUTE(F170,LEFT(F170,SEARCH(",",F170)),""),LEFT(SUBSTITUTE(F170,LEFT(F170,SEARCH(",",F170)),""),SEARCH(",",SUBSTITUTE(F170,LEFT(F170,SEARCH(",",F170)),""))),""),SEARCH(")",SUBSTITUTE(SUBSTITUTE(F170,LEFT(F170,SEARCH(",",F170)),""),LEFT(SUBSTITUTE(F170,LEFT(F170,SEARCH(",",F170)),""),SEARCH(",",SUBSTITUTE(F170,LEFT(F170,SEARCH(",",F170)),""))),""))),LEFT(LEFT(SUBSTITUTE(SUBSTITUTE(F170,LEFT(F170,SEARCH(",",F170)),""),LEFT(SUBSTITUTE(F170,LEFT(F170,SEARCH(",",F170)),""),SEARCH(",",SUBSTITUTE(F170,LEFT(F170,SEARCH(",",F170)),""))),""),SEARCH(")",SUBSTITUTE(SUBSTITUTE(F170,LEFT(F170,SEARCH(",",F170)),""),LEFT(SUBSTITUTE(F170,LEFT(F170,SEARCH(",",F170)),""),SEARCH(",",SUBSTITUTE(F170,LEFT(F170,SEARCH(",",F170)),""))),""))),SEARCH("'",LEFT(SUBSTITUTE(SUBSTITUTE(F170,LEFT(F170,SEARCH(",",F170)),""),LEFT(SUBSTITUTE(F170,LEFT(F170,SEARCH(",",F170)),""),SEARCH(",",SUBSTITUTE(F170,LEFT(F170,SEARCH(",",F170)),""))),""),SEARCH(")",SUBSTITUTE(SUBSTITUTE(F170,LEFT(F170,SEARCH(",",F170)),""),LEFT(SUBSTITUTE(F170,LEFT(F170,SEARCH(",",F170)),""),SEARCH(",",SUBSTITUTE(F170,LEFT(F170,SEARCH(",",F170)),""))),""))))),""),")",""),VLOOKUP(K170,Breachs!B:D,3,FALSE))))</f>
        <v/>
      </c>
      <c r="Q170" s="108" t="str">
        <f>IF(G170&lt;4,"",IF(G170&gt;4,IF(ISNUMBER(FIND(")",L170)),"20"&amp;SUBSTITUTE(SUBSTITUTE(LEFT(SUBSTITUTE(SUBSTITUTE(SUBSTITUTE(L170,LEFT(L170,SEARCH(",",L170)),""),LEFT(SUBSTITUTE(L170,LEFT(L170,SEARCH(",",L170)),""),SEARCH(",",SUBSTITUTE(L170,LEFT(L170,SEARCH(",",L170)),""))),""),LEFT(SUBSTITUTE(SUBSTITUTE(L170,LEFT(L170,SEARCH(",",L170)),""),LEFT(SUBSTITUTE(L170,LEFT(L170,SEARCH(",",L170)),""),SEARCH(",",SUBSTITUTE(L170,LEFT(L170,SEARCH(",",L170)),""))),""),SEARCH(",",SUBSTITUTE(SUBSTITUTE(L170,LEFT(L170,SEARCH(",",L170)),""),LEFT(SUBSTITUTE(L170,LEFT(L170,SEARCH(",",L170)),""),SEARCH(",",SUBSTITUTE(L170,LEFT(L170,SEARCH(",",L170)),""))),""))),""),SEARCH(")",SUBSTITUTE(SUBSTITUTE(SUBSTITUTE(L170,LEFT(L170,SEARCH(",",L170)),""),LEFT(SUBSTITUTE(L170,LEFT(L170,SEARCH(",",L170)),""),SEARCH(",",SUBSTITUTE(L170,LEFT(L170,SEARCH(",",L170)),""))),""),LEFT(SUBSTITUTE(SUBSTITUTE(L170,LEFT(L170,SEARCH(",",L170)),""),LEFT(SUBSTITUTE(L170,LEFT(L170,SEARCH(",",L170)),""),SEARCH(",",SUBSTITUTE(L170,LEFT(L170,SEARCH(",",L170)),""))),""),SEARCH(",",SUBSTITUTE(SUBSTITUTE(L170,LEFT(L170,SEARCH(",",L170)),""),LEFT(SUBSTITUTE(L170,LEFT(L170,SEARCH(",",L170)),""),SEARCH(",",SUBSTITUTE(L170,LEFT(L170,SEARCH(",",L170)),""))),""))),""))),LEFT(LEFT(SUBSTITUTE(SUBSTITUTE(SUBSTITUTE(L170,LEFT(L170,SEARCH(",",L170)),""),LEFT(SUBSTITUTE(L170,LEFT(L170,SEARCH(",",L170)),""),SEARCH(",",SUBSTITUTE(L170,LEFT(L170,SEARCH(",",L170)),""))),""),LEFT(SUBSTITUTE(SUBSTITUTE(L170,LEFT(L170,SEARCH(",",L170)),""),LEFT(SUBSTITUTE(L170,LEFT(L170,SEARCH(",",L170)),""),SEARCH(",",SUBSTITUTE(L170,LEFT(L170,SEARCH(",",L170)),""))),""),SEARCH(",",SUBSTITUTE(SUBSTITUTE(L170,LEFT(L170,SEARCH(",",L170)),""),LEFT(SUBSTITUTE(L170,LEFT(L170,SEARCH(",",L170)),""),SEARCH(",",SUBSTITUTE(L170,LEFT(L170,SEARCH(",",L170)),""))),""))),""),SEARCH(")",SUBSTITUTE(SUBSTITUTE(SUBSTITUTE(L170,LEFT(L170,SEARCH(",",L170)),""),LEFT(SUBSTITUTE(L170,LEFT(L170,SEARCH(",",L170)),""),SEARCH(",",SUBSTITUTE(L170,LEFT(L170,SEARCH(",",L170)),""))),""),LEFT(SUBSTITUTE(SUBSTITUTE(L170,LEFT(L170,SEARCH(",",L170)),""),LEFT(SUBSTITUTE(L170,LEFT(L170,SEARCH(",",L170)),""),SEARCH(",",SUBSTITUTE(L170,LEFT(L170,SEARCH(",",L170)),""))),""),SEARCH(",",SUBSTITUTE(SUBSTITUTE(L170,LEFT(L170,SEARCH(",",L170)),""),LEFT(SUBSTITUTE(L170,LEFT(L170,SEARCH(",",L170)),""),SEARCH(",",SUBSTITUTE(L170,LEFT(L170,SEARCH(",",L170)),""))),""))),""))),SEARCH("'",LEFT(SUBSTITUTE(SUBSTITUTE(SUBSTITUTE(L170,LEFT(L170,SEARCH(",",L170)),""),LEFT(SUBSTITUTE(L170,LEFT(L170,SEARCH(",",L170)),""),SEARCH(",",SUBSTITUTE(L170,LEFT(L170,SEARCH(",",L170)),""))),""),LEFT(SUBSTITUTE(SUBSTITUTE(L170,LEFT(L170,SEARCH(",",L170)),""),LEFT(SUBSTITUTE(L170,LEFT(L170,SEARCH(",",L170)),""),SEARCH(",",SUBSTITUTE(L170,LEFT(L170,SEARCH(",",L170)),""))),""),SEARCH(",",SUBSTITUTE(SUBSTITUTE(L170,LEFT(L170,SEARCH(",",L170)),""),LEFT(SUBSTITUTE(L170,LEFT(L170,SEARCH(",",L170)),""),SEARCH(",",SUBSTITUTE(L170,LEFT(L170,SEARCH(",",L170)),""))),""))),""),SEARCH(")",SUBSTITUTE(SUBSTITUTE(SUBSTITUTE(L170,LEFT(L170,SEARCH(",",L170)),""),LEFT(SUBSTITUTE(L170,LEFT(L170,SEARCH(",",L170)),""),SEARCH(",",SUBSTITUTE(L170,LEFT(L170,SEARCH(",",L170)),""))),""),LEFT(SUBSTITUTE(SUBSTITUTE(L170,LEFT(L170,SEARCH(",",L170)),""),LEFT(SUBSTITUTE(L170,LEFT(L170,SEARCH(",",L170)),""),SEARCH(",",SUBSTITUTE(L170,LEFT(L170,SEARCH(",",L170)),""))),""),SEARCH(",",SUBSTITUTE(SUBSTITUTE(L170,LEFT(L170,SEARCH(",",L170)),""),LEFT(SUBSTITUTE(L170,LEFT(L170,SEARCH(",",L170)),""),SEARCH(",",SUBSTITUTE(L170,LEFT(L170,SEARCH(",",L170)),""))),""))),""))))),""),")",""),VLOOKUP(L170,Breachs!B:D,3,FALSE)),IF(ISNUMBER(FIND(")",L170)),"20"&amp;SUBSTITUTE(SUBSTITUTE(LEFT(SUBSTITUTE(SUBSTITUTE(SUBSTITUTE(L170,LEFT(L170,SEARCH(",",L170)),""),LEFT(SUBSTITUTE(L170,LEFT(L170,SEARCH(",",L170)),""),SEARCH(",",SUBSTITUTE(L170,LEFT(L170,SEARCH(",",L170)),""))),""),LEFT(SUBSTITUTE(SUBSTITUTE(L170,LEFT(L170,SEARCH(",",L170)),""),LEFT(SUBSTITUTE(L170,LEFT(L170,SEARCH(",",L170)),""),SEARCH(",",SUBSTITUTE(L170,LEFT(L170,SEARCH(",",L170)),""))),""),SEARCH(",",SUBSTITUTE(SUBSTITUTE(L170,LEFT(L170,SEARCH(",",L170)),""),LEFT(SUBSTITUTE(L170,LEFT(L170,SEARCH(",",L170)),""),SEARCH(",",SUBSTITUTE(L170,LEFT(L170,SEARCH(",",L170)),""))),""))),""),SEARCH(")",SUBSTITUTE(SUBSTITUTE(SUBSTITUTE(L170,LEFT(L170,SEARCH(",",L170)),""),LEFT(SUBSTITUTE(L170,LEFT(L170,SEARCH(",",L170)),""),SEARCH(",",SUBSTITUTE(L170,LEFT(L170,SEARCH(",",L170)),""))),""),LEFT(SUBSTITUTE(SUBSTITUTE(L170,LEFT(L170,SEARCH(",",L170)),""),LEFT(SUBSTITUTE(L170,LEFT(L170,SEARCH(",",L170)),""),SEARCH(",",SUBSTITUTE(L170,LEFT(L170,SEARCH(",",L170)),""))),""),SEARCH(",",SUBSTITUTE(SUBSTITUTE(L170,LEFT(L170,SEARCH(",",L170)),""),LEFT(SUBSTITUTE(L170,LEFT(L170,SEARCH(",",L170)),""),SEARCH(",",SUBSTITUTE(L170,LEFT(L170,SEARCH(",",L170)),""))),""))),""))),LEFT(LEFT(SUBSTITUTE(SUBSTITUTE(SUBSTITUTE(L170,LEFT(L170,SEARCH(",",L170)),""),LEFT(SUBSTITUTE(L170,LEFT(L170,SEARCH(",",L170)),""),SEARCH(",",SUBSTITUTE(L170,LEFT(L170,SEARCH(",",L170)),""))),""),LEFT(SUBSTITUTE(SUBSTITUTE(L170,LEFT(L170,SEARCH(",",L170)),""),LEFT(SUBSTITUTE(L170,LEFT(L170,SEARCH(",",L170)),""),SEARCH(",",SUBSTITUTE(L170,LEFT(L170,SEARCH(",",L170)),""))),""),SEARCH(",",SUBSTITUTE(SUBSTITUTE(L170,LEFT(L170,SEARCH(",",L170)),""),LEFT(SUBSTITUTE(L170,LEFT(L170,SEARCH(",",L170)),""),SEARCH(",",SUBSTITUTE(L170,LEFT(L170,SEARCH(",",L170)),""))),""))),""),SEARCH(")",SUBSTITUTE(SUBSTITUTE(SUBSTITUTE(L170,LEFT(L170,SEARCH(",",L170)),""),LEFT(SUBSTITUTE(L170,LEFT(L170,SEARCH(",",L170)),""),SEARCH(",",SUBSTITUTE(L170,LEFT(L170,SEARCH(",",L170)),""))),""),LEFT(SUBSTITUTE(SUBSTITUTE(L170,LEFT(L170,SEARCH(",",L170)),""),LEFT(SUBSTITUTE(L170,LEFT(L170,SEARCH(",",L170)),""),SEARCH(",",SUBSTITUTE(L170,LEFT(L170,SEARCH(",",L170)),""))),""),SEARCH(",",SUBSTITUTE(SUBSTITUTE(L170,LEFT(L170,SEARCH(",",L170)),""),LEFT(SUBSTITUTE(L170,LEFT(L170,SEARCH(",",L170)),""),SEARCH(",",SUBSTITUTE(L170,LEFT(L170,SEARCH(",",L170)),""))),""))),""))),SEARCH("'",LEFT(SUBSTITUTE(SUBSTITUTE(SUBSTITUTE(L170,LEFT(L170,SEARCH(",",L170)),""),LEFT(SUBSTITUTE(L170,LEFT(L170,SEARCH(",",L170)),""),SEARCH(",",SUBSTITUTE(L170,LEFT(L170,SEARCH(",",L170)),""))),""),LEFT(SUBSTITUTE(SUBSTITUTE(L170,LEFT(L170,SEARCH(",",L170)),""),LEFT(SUBSTITUTE(L170,LEFT(L170,SEARCH(",",L170)),""),SEARCH(",",SUBSTITUTE(L170,LEFT(L170,SEARCH(",",L170)),""))),""),SEARCH(",",SUBSTITUTE(SUBSTITUTE(L170,LEFT(L170,SEARCH(",",L170)),""),LEFT(SUBSTITUTE(L170,LEFT(L170,SEARCH(",",L170)),""),SEARCH(",",SUBSTITUTE(L170,LEFT(L170,SEARCH(",",L170)),""))),""))),""),SEARCH(")",SUBSTITUTE(SUBSTITUTE(SUBSTITUTE(L170,LEFT(L170,SEARCH(",",L170)),""),LEFT(SUBSTITUTE(L170,LEFT(L170,SEARCH(",",L170)),""),SEARCH(",",SUBSTITUTE(L170,LEFT(L170,SEARCH(",",L170)),""))),""),LEFT(SUBSTITUTE(SUBSTITUTE(L170,LEFT(L170,SEARCH(",",L170)),""),LEFT(SUBSTITUTE(L170,LEFT(L170,SEARCH(",",L170)),""),SEARCH(",",SUBSTITUTE(L170,LEFT(L170,SEARCH(",",L170)),""))),""),SEARCH(",",SUBSTITUTE(SUBSTITUTE(L170,LEFT(L170,SEARCH(",",L170)),""),LEFT(SUBSTITUTE(L170,LEFT(L170,SEARCH(",",L170)),""),SEARCH(",",SUBSTITUTE(L170,LEFT(L170,SEARCH(",",L170)),""))),""))),""))))),""),")",""),VLOOKUP(L170,Breachs!B:D,3,FALSE))))</f>
        <v/>
      </c>
      <c r="R170" s="108" t="str">
        <f>IF(G170=5,IF(ISNUMBER(FIND(")",M170)),"20"&amp;SUBSTITUTE(SUBSTITUTE(LEFT(SUBSTITUTE(SUBSTITUTE(SUBSTITUTE(S170,LEFT(S170,SEARCH(",",S170)),""),LEFT(SUBSTITUTE(S170,LEFT(S170,SEARCH(",",S170)),""),SEARCH(",",SUBSTITUTE(S170,LEFT(S170,SEARCH(",",S170)),""))),""),LEFT(SUBSTITUTE(SUBSTITUTE(S170,LEFT(S170,SEARCH(",",S170)),""),LEFT(SUBSTITUTE(S170,LEFT(S170,SEARCH(",",S170)),""),SEARCH(",",SUBSTITUTE(S170,LEFT(S170,SEARCH(",",S170)),""))),""),SEARCH(",",SUBSTITUTE(SUBSTITUTE(S170,LEFT(S170,SEARCH(",",S170)),""),LEFT(SUBSTITUTE(S170,LEFT(S170,SEARCH(",",S170)),""),SEARCH(",",SUBSTITUTE(S170,LEFT(S170,SEARCH(",",S170)),""))),""))),""),SEARCH(")",SUBSTITUTE(SUBSTITUTE(SUBSTITUTE(S170,LEFT(S170,SEARCH(",",S170)),""),LEFT(SUBSTITUTE(S170,LEFT(S170,SEARCH(",",S170)),""),SEARCH(",",SUBSTITUTE(S170,LEFT(S170,SEARCH(",",S170)),""))),""),LEFT(SUBSTITUTE(SUBSTITUTE(S170,LEFT(S170,SEARCH(",",S170)),""),LEFT(SUBSTITUTE(S170,LEFT(S170,SEARCH(",",S170)),""),SEARCH(",",SUBSTITUTE(S170,LEFT(S170,SEARCH(",",S170)),""))),""),SEARCH(",",SUBSTITUTE(SUBSTITUTE(S170,LEFT(S170,SEARCH(",",S170)),""),LEFT(SUBSTITUTE(S170,LEFT(S170,SEARCH(",",S170)),""),SEARCH(",",SUBSTITUTE(S170,LEFT(S170,SEARCH(",",S170)),""))),""))),""))),LEFT(LEFT(SUBSTITUTE(SUBSTITUTE(SUBSTITUTE(S170,LEFT(S170,SEARCH(",",S170)),""),LEFT(SUBSTITUTE(S170,LEFT(S170,SEARCH(",",S170)),""),SEARCH(",",SUBSTITUTE(S170,LEFT(S170,SEARCH(",",S170)),""))),""),LEFT(SUBSTITUTE(SUBSTITUTE(S170,LEFT(S170,SEARCH(",",S170)),""),LEFT(SUBSTITUTE(S170,LEFT(S170,SEARCH(",",S170)),""),SEARCH(",",SUBSTITUTE(S170,LEFT(S170,SEARCH(",",S170)),""))),""),SEARCH(",",SUBSTITUTE(SUBSTITUTE(S170,LEFT(S170,SEARCH(",",S170)),""),LEFT(SUBSTITUTE(S170,LEFT(S170,SEARCH(",",S170)),""),SEARCH(",",SUBSTITUTE(S170,LEFT(S170,SEARCH(",",S170)),""))),""))),""),SEARCH(")",SUBSTITUTE(SUBSTITUTE(SUBSTITUTE(S170,LEFT(S170,SEARCH(",",S170)),""),LEFT(SUBSTITUTE(S170,LEFT(S170,SEARCH(",",S170)),""),SEARCH(",",SUBSTITUTE(S170,LEFT(S170,SEARCH(",",S170)),""))),""),LEFT(SUBSTITUTE(SUBSTITUTE(S170,LEFT(S170,SEARCH(",",S170)),""),LEFT(SUBSTITUTE(S170,LEFT(S170,SEARCH(",",S170)),""),SEARCH(",",SUBSTITUTE(S170,LEFT(S170,SEARCH(",",S170)),""))),""),SEARCH(",",SUBSTITUTE(SUBSTITUTE(S170,LEFT(S170,SEARCH(",",S170)),""),LEFT(SUBSTITUTE(S170,LEFT(S170,SEARCH(",",S170)),""),SEARCH(",",SUBSTITUTE(S170,LEFT(S170,SEARCH(",",S170)),""))),""))),""))),SEARCH("'",LEFT(SUBSTITUTE(SUBSTITUTE(SUBSTITUTE(S170,LEFT(S170,SEARCH(",",S170)),""),LEFT(SUBSTITUTE(S170,LEFT(S170,SEARCH(",",S170)),""),SEARCH(",",SUBSTITUTE(S170,LEFT(S170,SEARCH(",",S170)),""))),""),LEFT(SUBSTITUTE(SUBSTITUTE(S170,LEFT(S170,SEARCH(",",S170)),""),LEFT(SUBSTITUTE(S170,LEFT(S170,SEARCH(",",S170)),""),SEARCH(",",SUBSTITUTE(S170,LEFT(S170,SEARCH(",",S170)),""))),""),SEARCH(",",SUBSTITUTE(SUBSTITUTE(S170,LEFT(S170,SEARCH(",",S170)),""),LEFT(SUBSTITUTE(S170,LEFT(S170,SEARCH(",",S170)),""),SEARCH(",",SUBSTITUTE(S170,LEFT(S170,SEARCH(",",S170)),""))),""))),""),SEARCH(")",SUBSTITUTE(SUBSTITUTE(SUBSTITUTE(S170,LEFT(S170,SEARCH(",",S170)),""),LEFT(SUBSTITUTE(S170,LEFT(S170,SEARCH(",",S170)),""),SEARCH(",",SUBSTITUTE(S170,LEFT(S170,SEARCH(",",S170)),""))),""),LEFT(SUBSTITUTE(SUBSTITUTE(S170,LEFT(S170,SEARCH(",",S170)),""),LEFT(SUBSTITUTE(S170,LEFT(S170,SEARCH(",",S170)),""),SEARCH(",",SUBSTITUTE(S170,LEFT(S170,SEARCH(",",S170)),""))),""),SEARCH(",",SUBSTITUTE(SUBSTITUTE(S170,LEFT(S170,SEARCH(",",S170)),""),LEFT(SUBSTITUTE(S170,LEFT(S170,SEARCH(",",S170)),""),SEARCH(",",SUBSTITUTE(S170,LEFT(S170,SEARCH(",",S170)),""))),""))),""))))),""),")",""),VLOOKUP(M170,Breachs!B:D,3,FALSE)),"")</f>
        <v/>
      </c>
      <c r="T170" s="108" t="str">
        <f>IF(F170="","",IF(ISNUMBER(FIND("'",I170)),VLOOKUP(SUBSTITUTE(RIGHT(LEFT(I170,SEARCH("'",I170)),5)," '",""),Breachs!P:Q,2,FALSE),VLOOKUP(I170,Breachs!B:D,2,FALSE)))</f>
        <v/>
      </c>
      <c r="U170" s="108" t="str">
        <f>IF(G170&lt;2,"",IF(ISNUMBER(FIND("'",J170)),VLOOKUP(SUBSTITUTE(RIGHT(LEFT(J170,SEARCH("'",J170)),5)," '",""),Breachs!P:Q,2,FALSE),VLOOKUP(J170,Breachs!B:D,2,FALSE)))</f>
        <v/>
      </c>
      <c r="V170" s="107" t="str">
        <f>IF(G170&lt;3,"",IF(ISNUMBER(FIND("'",K170)),VLOOKUP(SUBSTITUTE(RIGHT(LEFT(K170,SEARCH("'",K170)),5)," '",""),Breachs!P:Q,2,FALSE),VLOOKUP(K170,Breachs!B:D,2,FALSE)))</f>
        <v/>
      </c>
      <c r="W170" s="107" t="str">
        <f>IF(G170&lt;4,"",IF(ISNUMBER(FIND("'",L170)),VLOOKUP(SUBSTITUTE(RIGHT(LEFT(L170,SEARCH("'",L170)),5)," '",""),Breachs!P:Q,2,FALSE),VLOOKUP(L170,Breachs!B:D,2,FALSE)))</f>
        <v/>
      </c>
      <c r="X170" s="107" t="str">
        <f>IF(G170&lt;5,"",IF(ISNUMBER(FIND("'",M170)),VLOOKUP(SUBSTITUTE(RIGHT(LEFT(M170,SEARCH("'",M170)),5)," '",""),Breachs!P:Q,2,FALSE),VLOOKUP(M170,Breachs!B:D,2,FALSE)))</f>
        <v/>
      </c>
      <c r="Y170" s="34" t="str">
        <f>IFERROR(VLOOKUP(B170,BGU!A:B,2),"")</f>
        <v/>
      </c>
      <c r="Z170" s="34" t="str">
        <f>TEXT(IFERROR(VLOOKUP(B170,BGU!A:C,3),""),"0000-000-000-0000")</f>
        <v/>
      </c>
      <c r="AA170" s="34" t="str">
        <f t="shared" si="41"/>
        <v/>
      </c>
      <c r="AB170" s="34" t="str">
        <f>IFERROR(VLOOKUP(B170,BGU!A:F,6),"")</f>
        <v/>
      </c>
      <c r="AC170" s="34" t="str">
        <f>IFERROR(VLOOKUP(B170,BGU!A:G,7),"")</f>
        <v/>
      </c>
      <c r="AD170" s="34" t="str">
        <f t="shared" si="46"/>
        <v/>
      </c>
    </row>
    <row r="171" spans="7:30" ht="15" customHeight="1" x14ac:dyDescent="0.25">
      <c r="G171" s="31">
        <f t="shared" si="36"/>
        <v>1</v>
      </c>
      <c r="H171" s="31" t="str">
        <f t="shared" si="43"/>
        <v/>
      </c>
      <c r="I171" s="105" t="str">
        <f t="shared" si="44"/>
        <v/>
      </c>
      <c r="J171" s="105" t="str">
        <f t="shared" si="50"/>
        <v/>
      </c>
      <c r="K171" s="106" t="str">
        <f t="shared" si="47"/>
        <v/>
      </c>
      <c r="L171" s="106" t="str">
        <f t="shared" si="48"/>
        <v/>
      </c>
      <c r="M171" s="105" t="str">
        <f t="shared" si="49"/>
        <v/>
      </c>
      <c r="N171" s="107" t="str">
        <f>IF(F171="","",IF(ISNUMBER(FIND(")",I171)),"20"&amp;SUBSTITUTE(RIGHT(SUBSTITUTE(LEFT(F171,SEARCH(")",F171)),LEFT(LEFT(F171,SEARCH(")",F171)),SEARCH("(",LEFT(F171,SEARCH(")",F171)))),""),3),")",""),VLOOKUP(I171,Breachs!B:D,3,FALSE)))</f>
        <v/>
      </c>
      <c r="O171" s="108" t="str">
        <f>IF(G171&lt;2,"",IF(G171&gt;2,IF(ISNUMBER(FIND(")",J171)),"20"&amp;SUBSTITUTE(SUBSTITUTE(LEFT(LEFT(SUBSTITUTE(F171,LEFT(F171,SEARCH(",",F171)),""),SEARCH(",",SUBSTITUTE(F171,LEFT(F171,SEARCH(",",F171)),""))),SEARCH(")",LEFT(SUBSTITUTE(F171,LEFT(F171,SEARCH(",",F171)),""),SEARCH(",",SUBSTITUTE(F171,LEFT(F171,SEARCH(",",F171)),""))))),LEFT(LEFT(LEFT(SUBSTITUTE(F171,LEFT(F171,SEARCH(",",F171)),""),SEARCH(",",SUBSTITUTE(F171,LEFT(F171,SEARCH(",",F171)),""))),SEARCH(")",LEFT(SUBSTITUTE(F171,LEFT(F171,SEARCH(",",F171)),""),SEARCH(",",SUBSTITUTE(F171,LEFT(F171,SEARCH(",",F171)),""))))),SEARCH("'",LEFT(LEFT(SUBSTITUTE(F171,LEFT(F171,SEARCH(",",F171)),""),SEARCH(",",SUBSTITUTE(F171,LEFT(F171,SEARCH(",",F171)),""))),SEARCH(")",LEFT(SUBSTITUTE(F171,LEFT(F171,SEARCH(",",F171)),""),SEARCH(",",SUBSTITUTE(F171,LEFT(F171,SEARCH(",",F171)),""))))))),""),")",""),VLOOKUP(J171,Breachs!B:D,3,FALSE)),IF(ISNUMBER(FIND(")",J171)),"20"&amp;SUBSTITUTE(LEFT(SUBSTITUTE(SUBSTITUTE(F171,LEFT(F171,SEARCH(",",F171)),""),LEFT(SUBSTITUTE(F171,LEFT(F171,SEARCH(",",F171)),""),SEARCH("'",SUBSTITUTE(F171,LEFT(F171,SEARCH(",",F171)),""))),""),SEARCH(")",SUBSTITUTE(SUBSTITUTE(F171,LEFT(F171,SEARCH(",",F171)),""),LEFT(SUBSTITUTE(F171,LEFT(F171,SEARCH(",",F171)),""),SEARCH("'",SUBSTITUTE(F171,LEFT(F171,SEARCH(",",F171)),""))),""))),")",""),VLOOKUP(J171,Breachs!B:D,3,FALSE))))</f>
        <v/>
      </c>
      <c r="P171" s="108" t="str">
        <f>IF(G171&lt;3,"",IF(G171&gt;3,IF(ISNUMBER(FIND(")",K171)),"20"&amp;SUBSTITUTE(SUBSTITUTE(LEFT(LEFT(SUBSTITUTE(SUBSTITUTE(F171,LEFT(F171,SEARCH(",",F171)),""),LEFT(SUBSTITUTE(F171,LEFT(F171,SEARCH(",",F171)),""),SEARCH(",",SUBSTITUTE(F171,LEFT(F171,SEARCH(",",F171)),""))),""),SEARCH(",",SUBSTITUTE(SUBSTITUTE(F171,LEFT(F171,SEARCH(",",F171)),""),LEFT(SUBSTITUTE(F171,LEFT(F171,SEARCH(",",F171)),""),SEARCH(",",SUBSTITUTE(F171,LEFT(F171,SEARCH(",",F171)),""))),""))),SEARCH(")",LEFT(SUBSTITUTE(SUBSTITUTE(F171,LEFT(F171,SEARCH(",",F171)),""),LEFT(SUBSTITUTE(F171,LEFT(F171,SEARCH(",",F171)),""),SEARCH(",",SUBSTITUTE(F171,LEFT(F171,SEARCH(",",F171)),""))),""),SEARCH(",",SUBSTITUTE(SUBSTITUTE(F171,LEFT(F171,SEARCH(",",F171)),""),LEFT(SUBSTITUTE(F171,LEFT(F171,SEARCH(",",F171)),""),SEARCH(",",SUBSTITUTE(F171,LEFT(F171,SEARCH(",",F171)),""))),""))))),LEFT(LEFT(LEFT(SUBSTITUTE(SUBSTITUTE(F171,LEFT(F171,SEARCH(",",F171)),""),LEFT(SUBSTITUTE(F171,LEFT(F171,SEARCH(",",F171)),""),SEARCH(",",SUBSTITUTE(F171,LEFT(F171,SEARCH(",",F171)),""))),""),SEARCH(",",SUBSTITUTE(SUBSTITUTE(F171,LEFT(F171,SEARCH(",",F171)),""),LEFT(SUBSTITUTE(F171,LEFT(F171,SEARCH(",",F171)),""),SEARCH(",",SUBSTITUTE(F171,LEFT(F171,SEARCH(",",F171)),""))),""))),SEARCH(")",LEFT(SUBSTITUTE(SUBSTITUTE(F171,LEFT(F171,SEARCH(",",F171)),""),LEFT(SUBSTITUTE(F171,LEFT(F171,SEARCH(",",F171)),""),SEARCH(",",SUBSTITUTE(F171,LEFT(F171,SEARCH(",",F171)),""))),""),SEARCH(",",SUBSTITUTE(SUBSTITUTE(F171,LEFT(F171,SEARCH(",",F171)),""),LEFT(SUBSTITUTE(F171,LEFT(F171,SEARCH(",",F171)),""),SEARCH(",",SUBSTITUTE(F171,LEFT(F171,SEARCH(",",F171)),""))),""))))),SEARCH("'",LEFT(LEFT(SUBSTITUTE(SUBSTITUTE(F171,LEFT(F171,SEARCH(",",F171)),""),LEFT(SUBSTITUTE(F171,LEFT(F171,SEARCH(",",F171)),""),SEARCH(",",SUBSTITUTE(F171,LEFT(F171,SEARCH(",",F171)),""))),""),SEARCH(",",SUBSTITUTE(SUBSTITUTE(F171,LEFT(F171,SEARCH(",",F171)),""),LEFT(SUBSTITUTE(F171,LEFT(F171,SEARCH(",",F171)),""),SEARCH(",",SUBSTITUTE(F171,LEFT(F171,SEARCH(",",F171)),""))),""))),SEARCH(")",LEFT(SUBSTITUTE(SUBSTITUTE(F171,LEFT(F171,SEARCH(",",F171)),""),LEFT(SUBSTITUTE(F171,LEFT(F171,SEARCH(",",F171)),""),SEARCH(",",SUBSTITUTE(F171,LEFT(F171,SEARCH(",",F171)),""))),""),SEARCH(",",SUBSTITUTE(SUBSTITUTE(F171,LEFT(F171,SEARCH(",",F171)),""),LEFT(SUBSTITUTE(F171,LEFT(F171,SEARCH(",",F171)),""),SEARCH(",",SUBSTITUTE(F171,LEFT(F171,SEARCH(",",F171)),""))),""))))))),""),")",""),VLOOKUP(K171,Breachs!B:D,3,FALSE)),IF(ISNUMBER(FIND(")",K171)),"20"&amp;SUBSTITUTE(SUBSTITUTE(LEFT(SUBSTITUTE(SUBSTITUTE(F171,LEFT(F171,SEARCH(",",F171)),""),LEFT(SUBSTITUTE(F171,LEFT(F171,SEARCH(",",F171)),""),SEARCH(",",SUBSTITUTE(F171,LEFT(F171,SEARCH(",",F171)),""))),""),SEARCH(")",SUBSTITUTE(SUBSTITUTE(F171,LEFT(F171,SEARCH(",",F171)),""),LEFT(SUBSTITUTE(F171,LEFT(F171,SEARCH(",",F171)),""),SEARCH(",",SUBSTITUTE(F171,LEFT(F171,SEARCH(",",F171)),""))),""))),LEFT(LEFT(SUBSTITUTE(SUBSTITUTE(F171,LEFT(F171,SEARCH(",",F171)),""),LEFT(SUBSTITUTE(F171,LEFT(F171,SEARCH(",",F171)),""),SEARCH(",",SUBSTITUTE(F171,LEFT(F171,SEARCH(",",F171)),""))),""),SEARCH(")",SUBSTITUTE(SUBSTITUTE(F171,LEFT(F171,SEARCH(",",F171)),""),LEFT(SUBSTITUTE(F171,LEFT(F171,SEARCH(",",F171)),""),SEARCH(",",SUBSTITUTE(F171,LEFT(F171,SEARCH(",",F171)),""))),""))),SEARCH("'",LEFT(SUBSTITUTE(SUBSTITUTE(F171,LEFT(F171,SEARCH(",",F171)),""),LEFT(SUBSTITUTE(F171,LEFT(F171,SEARCH(",",F171)),""),SEARCH(",",SUBSTITUTE(F171,LEFT(F171,SEARCH(",",F171)),""))),""),SEARCH(")",SUBSTITUTE(SUBSTITUTE(F171,LEFT(F171,SEARCH(",",F171)),""),LEFT(SUBSTITUTE(F171,LEFT(F171,SEARCH(",",F171)),""),SEARCH(",",SUBSTITUTE(F171,LEFT(F171,SEARCH(",",F171)),""))),""))))),""),")",""),VLOOKUP(K171,Breachs!B:D,3,FALSE))))</f>
        <v/>
      </c>
      <c r="Q171" s="108" t="str">
        <f>IF(G171&lt;4,"",IF(G171&gt;4,IF(ISNUMBER(FIND(")",L171)),"20"&amp;SUBSTITUTE(SUBSTITUTE(LEFT(SUBSTITUTE(SUBSTITUTE(SUBSTITUTE(L171,LEFT(L171,SEARCH(",",L171)),""),LEFT(SUBSTITUTE(L171,LEFT(L171,SEARCH(",",L171)),""),SEARCH(",",SUBSTITUTE(L171,LEFT(L171,SEARCH(",",L171)),""))),""),LEFT(SUBSTITUTE(SUBSTITUTE(L171,LEFT(L171,SEARCH(",",L171)),""),LEFT(SUBSTITUTE(L171,LEFT(L171,SEARCH(",",L171)),""),SEARCH(",",SUBSTITUTE(L171,LEFT(L171,SEARCH(",",L171)),""))),""),SEARCH(",",SUBSTITUTE(SUBSTITUTE(L171,LEFT(L171,SEARCH(",",L171)),""),LEFT(SUBSTITUTE(L171,LEFT(L171,SEARCH(",",L171)),""),SEARCH(",",SUBSTITUTE(L171,LEFT(L171,SEARCH(",",L171)),""))),""))),""),SEARCH(")",SUBSTITUTE(SUBSTITUTE(SUBSTITUTE(L171,LEFT(L171,SEARCH(",",L171)),""),LEFT(SUBSTITUTE(L171,LEFT(L171,SEARCH(",",L171)),""),SEARCH(",",SUBSTITUTE(L171,LEFT(L171,SEARCH(",",L171)),""))),""),LEFT(SUBSTITUTE(SUBSTITUTE(L171,LEFT(L171,SEARCH(",",L171)),""),LEFT(SUBSTITUTE(L171,LEFT(L171,SEARCH(",",L171)),""),SEARCH(",",SUBSTITUTE(L171,LEFT(L171,SEARCH(",",L171)),""))),""),SEARCH(",",SUBSTITUTE(SUBSTITUTE(L171,LEFT(L171,SEARCH(",",L171)),""),LEFT(SUBSTITUTE(L171,LEFT(L171,SEARCH(",",L171)),""),SEARCH(",",SUBSTITUTE(L171,LEFT(L171,SEARCH(",",L171)),""))),""))),""))),LEFT(LEFT(SUBSTITUTE(SUBSTITUTE(SUBSTITUTE(L171,LEFT(L171,SEARCH(",",L171)),""),LEFT(SUBSTITUTE(L171,LEFT(L171,SEARCH(",",L171)),""),SEARCH(",",SUBSTITUTE(L171,LEFT(L171,SEARCH(",",L171)),""))),""),LEFT(SUBSTITUTE(SUBSTITUTE(L171,LEFT(L171,SEARCH(",",L171)),""),LEFT(SUBSTITUTE(L171,LEFT(L171,SEARCH(",",L171)),""),SEARCH(",",SUBSTITUTE(L171,LEFT(L171,SEARCH(",",L171)),""))),""),SEARCH(",",SUBSTITUTE(SUBSTITUTE(L171,LEFT(L171,SEARCH(",",L171)),""),LEFT(SUBSTITUTE(L171,LEFT(L171,SEARCH(",",L171)),""),SEARCH(",",SUBSTITUTE(L171,LEFT(L171,SEARCH(",",L171)),""))),""))),""),SEARCH(")",SUBSTITUTE(SUBSTITUTE(SUBSTITUTE(L171,LEFT(L171,SEARCH(",",L171)),""),LEFT(SUBSTITUTE(L171,LEFT(L171,SEARCH(",",L171)),""),SEARCH(",",SUBSTITUTE(L171,LEFT(L171,SEARCH(",",L171)),""))),""),LEFT(SUBSTITUTE(SUBSTITUTE(L171,LEFT(L171,SEARCH(",",L171)),""),LEFT(SUBSTITUTE(L171,LEFT(L171,SEARCH(",",L171)),""),SEARCH(",",SUBSTITUTE(L171,LEFT(L171,SEARCH(",",L171)),""))),""),SEARCH(",",SUBSTITUTE(SUBSTITUTE(L171,LEFT(L171,SEARCH(",",L171)),""),LEFT(SUBSTITUTE(L171,LEFT(L171,SEARCH(",",L171)),""),SEARCH(",",SUBSTITUTE(L171,LEFT(L171,SEARCH(",",L171)),""))),""))),""))),SEARCH("'",LEFT(SUBSTITUTE(SUBSTITUTE(SUBSTITUTE(L171,LEFT(L171,SEARCH(",",L171)),""),LEFT(SUBSTITUTE(L171,LEFT(L171,SEARCH(",",L171)),""),SEARCH(",",SUBSTITUTE(L171,LEFT(L171,SEARCH(",",L171)),""))),""),LEFT(SUBSTITUTE(SUBSTITUTE(L171,LEFT(L171,SEARCH(",",L171)),""),LEFT(SUBSTITUTE(L171,LEFT(L171,SEARCH(",",L171)),""),SEARCH(",",SUBSTITUTE(L171,LEFT(L171,SEARCH(",",L171)),""))),""),SEARCH(",",SUBSTITUTE(SUBSTITUTE(L171,LEFT(L171,SEARCH(",",L171)),""),LEFT(SUBSTITUTE(L171,LEFT(L171,SEARCH(",",L171)),""),SEARCH(",",SUBSTITUTE(L171,LEFT(L171,SEARCH(",",L171)),""))),""))),""),SEARCH(")",SUBSTITUTE(SUBSTITUTE(SUBSTITUTE(L171,LEFT(L171,SEARCH(",",L171)),""),LEFT(SUBSTITUTE(L171,LEFT(L171,SEARCH(",",L171)),""),SEARCH(",",SUBSTITUTE(L171,LEFT(L171,SEARCH(",",L171)),""))),""),LEFT(SUBSTITUTE(SUBSTITUTE(L171,LEFT(L171,SEARCH(",",L171)),""),LEFT(SUBSTITUTE(L171,LEFT(L171,SEARCH(",",L171)),""),SEARCH(",",SUBSTITUTE(L171,LEFT(L171,SEARCH(",",L171)),""))),""),SEARCH(",",SUBSTITUTE(SUBSTITUTE(L171,LEFT(L171,SEARCH(",",L171)),""),LEFT(SUBSTITUTE(L171,LEFT(L171,SEARCH(",",L171)),""),SEARCH(",",SUBSTITUTE(L171,LEFT(L171,SEARCH(",",L171)),""))),""))),""))))),""),")",""),VLOOKUP(L171,Breachs!B:D,3,FALSE)),IF(ISNUMBER(FIND(")",L171)),"20"&amp;SUBSTITUTE(SUBSTITUTE(LEFT(SUBSTITUTE(SUBSTITUTE(SUBSTITUTE(L171,LEFT(L171,SEARCH(",",L171)),""),LEFT(SUBSTITUTE(L171,LEFT(L171,SEARCH(",",L171)),""),SEARCH(",",SUBSTITUTE(L171,LEFT(L171,SEARCH(",",L171)),""))),""),LEFT(SUBSTITUTE(SUBSTITUTE(L171,LEFT(L171,SEARCH(",",L171)),""),LEFT(SUBSTITUTE(L171,LEFT(L171,SEARCH(",",L171)),""),SEARCH(",",SUBSTITUTE(L171,LEFT(L171,SEARCH(",",L171)),""))),""),SEARCH(",",SUBSTITUTE(SUBSTITUTE(L171,LEFT(L171,SEARCH(",",L171)),""),LEFT(SUBSTITUTE(L171,LEFT(L171,SEARCH(",",L171)),""),SEARCH(",",SUBSTITUTE(L171,LEFT(L171,SEARCH(",",L171)),""))),""))),""),SEARCH(")",SUBSTITUTE(SUBSTITUTE(SUBSTITUTE(L171,LEFT(L171,SEARCH(",",L171)),""),LEFT(SUBSTITUTE(L171,LEFT(L171,SEARCH(",",L171)),""),SEARCH(",",SUBSTITUTE(L171,LEFT(L171,SEARCH(",",L171)),""))),""),LEFT(SUBSTITUTE(SUBSTITUTE(L171,LEFT(L171,SEARCH(",",L171)),""),LEFT(SUBSTITUTE(L171,LEFT(L171,SEARCH(",",L171)),""),SEARCH(",",SUBSTITUTE(L171,LEFT(L171,SEARCH(",",L171)),""))),""),SEARCH(",",SUBSTITUTE(SUBSTITUTE(L171,LEFT(L171,SEARCH(",",L171)),""),LEFT(SUBSTITUTE(L171,LEFT(L171,SEARCH(",",L171)),""),SEARCH(",",SUBSTITUTE(L171,LEFT(L171,SEARCH(",",L171)),""))),""))),""))),LEFT(LEFT(SUBSTITUTE(SUBSTITUTE(SUBSTITUTE(L171,LEFT(L171,SEARCH(",",L171)),""),LEFT(SUBSTITUTE(L171,LEFT(L171,SEARCH(",",L171)),""),SEARCH(",",SUBSTITUTE(L171,LEFT(L171,SEARCH(",",L171)),""))),""),LEFT(SUBSTITUTE(SUBSTITUTE(L171,LEFT(L171,SEARCH(",",L171)),""),LEFT(SUBSTITUTE(L171,LEFT(L171,SEARCH(",",L171)),""),SEARCH(",",SUBSTITUTE(L171,LEFT(L171,SEARCH(",",L171)),""))),""),SEARCH(",",SUBSTITUTE(SUBSTITUTE(L171,LEFT(L171,SEARCH(",",L171)),""),LEFT(SUBSTITUTE(L171,LEFT(L171,SEARCH(",",L171)),""),SEARCH(",",SUBSTITUTE(L171,LEFT(L171,SEARCH(",",L171)),""))),""))),""),SEARCH(")",SUBSTITUTE(SUBSTITUTE(SUBSTITUTE(L171,LEFT(L171,SEARCH(",",L171)),""),LEFT(SUBSTITUTE(L171,LEFT(L171,SEARCH(",",L171)),""),SEARCH(",",SUBSTITUTE(L171,LEFT(L171,SEARCH(",",L171)),""))),""),LEFT(SUBSTITUTE(SUBSTITUTE(L171,LEFT(L171,SEARCH(",",L171)),""),LEFT(SUBSTITUTE(L171,LEFT(L171,SEARCH(",",L171)),""),SEARCH(",",SUBSTITUTE(L171,LEFT(L171,SEARCH(",",L171)),""))),""),SEARCH(",",SUBSTITUTE(SUBSTITUTE(L171,LEFT(L171,SEARCH(",",L171)),""),LEFT(SUBSTITUTE(L171,LEFT(L171,SEARCH(",",L171)),""),SEARCH(",",SUBSTITUTE(L171,LEFT(L171,SEARCH(",",L171)),""))),""))),""))),SEARCH("'",LEFT(SUBSTITUTE(SUBSTITUTE(SUBSTITUTE(L171,LEFT(L171,SEARCH(",",L171)),""),LEFT(SUBSTITUTE(L171,LEFT(L171,SEARCH(",",L171)),""),SEARCH(",",SUBSTITUTE(L171,LEFT(L171,SEARCH(",",L171)),""))),""),LEFT(SUBSTITUTE(SUBSTITUTE(L171,LEFT(L171,SEARCH(",",L171)),""),LEFT(SUBSTITUTE(L171,LEFT(L171,SEARCH(",",L171)),""),SEARCH(",",SUBSTITUTE(L171,LEFT(L171,SEARCH(",",L171)),""))),""),SEARCH(",",SUBSTITUTE(SUBSTITUTE(L171,LEFT(L171,SEARCH(",",L171)),""),LEFT(SUBSTITUTE(L171,LEFT(L171,SEARCH(",",L171)),""),SEARCH(",",SUBSTITUTE(L171,LEFT(L171,SEARCH(",",L171)),""))),""))),""),SEARCH(")",SUBSTITUTE(SUBSTITUTE(SUBSTITUTE(L171,LEFT(L171,SEARCH(",",L171)),""),LEFT(SUBSTITUTE(L171,LEFT(L171,SEARCH(",",L171)),""),SEARCH(",",SUBSTITUTE(L171,LEFT(L171,SEARCH(",",L171)),""))),""),LEFT(SUBSTITUTE(SUBSTITUTE(L171,LEFT(L171,SEARCH(",",L171)),""),LEFT(SUBSTITUTE(L171,LEFT(L171,SEARCH(",",L171)),""),SEARCH(",",SUBSTITUTE(L171,LEFT(L171,SEARCH(",",L171)),""))),""),SEARCH(",",SUBSTITUTE(SUBSTITUTE(L171,LEFT(L171,SEARCH(",",L171)),""),LEFT(SUBSTITUTE(L171,LEFT(L171,SEARCH(",",L171)),""),SEARCH(",",SUBSTITUTE(L171,LEFT(L171,SEARCH(",",L171)),""))),""))),""))))),""),")",""),VLOOKUP(L171,Breachs!B:D,3,FALSE))))</f>
        <v/>
      </c>
      <c r="R171" s="108" t="str">
        <f>IF(G171=5,IF(ISNUMBER(FIND(")",M171)),"20"&amp;SUBSTITUTE(SUBSTITUTE(LEFT(SUBSTITUTE(SUBSTITUTE(SUBSTITUTE(S171,LEFT(S171,SEARCH(",",S171)),""),LEFT(SUBSTITUTE(S171,LEFT(S171,SEARCH(",",S171)),""),SEARCH(",",SUBSTITUTE(S171,LEFT(S171,SEARCH(",",S171)),""))),""),LEFT(SUBSTITUTE(SUBSTITUTE(S171,LEFT(S171,SEARCH(",",S171)),""),LEFT(SUBSTITUTE(S171,LEFT(S171,SEARCH(",",S171)),""),SEARCH(",",SUBSTITUTE(S171,LEFT(S171,SEARCH(",",S171)),""))),""),SEARCH(",",SUBSTITUTE(SUBSTITUTE(S171,LEFT(S171,SEARCH(",",S171)),""),LEFT(SUBSTITUTE(S171,LEFT(S171,SEARCH(",",S171)),""),SEARCH(",",SUBSTITUTE(S171,LEFT(S171,SEARCH(",",S171)),""))),""))),""),SEARCH(")",SUBSTITUTE(SUBSTITUTE(SUBSTITUTE(S171,LEFT(S171,SEARCH(",",S171)),""),LEFT(SUBSTITUTE(S171,LEFT(S171,SEARCH(",",S171)),""),SEARCH(",",SUBSTITUTE(S171,LEFT(S171,SEARCH(",",S171)),""))),""),LEFT(SUBSTITUTE(SUBSTITUTE(S171,LEFT(S171,SEARCH(",",S171)),""),LEFT(SUBSTITUTE(S171,LEFT(S171,SEARCH(",",S171)),""),SEARCH(",",SUBSTITUTE(S171,LEFT(S171,SEARCH(",",S171)),""))),""),SEARCH(",",SUBSTITUTE(SUBSTITUTE(S171,LEFT(S171,SEARCH(",",S171)),""),LEFT(SUBSTITUTE(S171,LEFT(S171,SEARCH(",",S171)),""),SEARCH(",",SUBSTITUTE(S171,LEFT(S171,SEARCH(",",S171)),""))),""))),""))),LEFT(LEFT(SUBSTITUTE(SUBSTITUTE(SUBSTITUTE(S171,LEFT(S171,SEARCH(",",S171)),""),LEFT(SUBSTITUTE(S171,LEFT(S171,SEARCH(",",S171)),""),SEARCH(",",SUBSTITUTE(S171,LEFT(S171,SEARCH(",",S171)),""))),""),LEFT(SUBSTITUTE(SUBSTITUTE(S171,LEFT(S171,SEARCH(",",S171)),""),LEFT(SUBSTITUTE(S171,LEFT(S171,SEARCH(",",S171)),""),SEARCH(",",SUBSTITUTE(S171,LEFT(S171,SEARCH(",",S171)),""))),""),SEARCH(",",SUBSTITUTE(SUBSTITUTE(S171,LEFT(S171,SEARCH(",",S171)),""),LEFT(SUBSTITUTE(S171,LEFT(S171,SEARCH(",",S171)),""),SEARCH(",",SUBSTITUTE(S171,LEFT(S171,SEARCH(",",S171)),""))),""))),""),SEARCH(")",SUBSTITUTE(SUBSTITUTE(SUBSTITUTE(S171,LEFT(S171,SEARCH(",",S171)),""),LEFT(SUBSTITUTE(S171,LEFT(S171,SEARCH(",",S171)),""),SEARCH(",",SUBSTITUTE(S171,LEFT(S171,SEARCH(",",S171)),""))),""),LEFT(SUBSTITUTE(SUBSTITUTE(S171,LEFT(S171,SEARCH(",",S171)),""),LEFT(SUBSTITUTE(S171,LEFT(S171,SEARCH(",",S171)),""),SEARCH(",",SUBSTITUTE(S171,LEFT(S171,SEARCH(",",S171)),""))),""),SEARCH(",",SUBSTITUTE(SUBSTITUTE(S171,LEFT(S171,SEARCH(",",S171)),""),LEFT(SUBSTITUTE(S171,LEFT(S171,SEARCH(",",S171)),""),SEARCH(",",SUBSTITUTE(S171,LEFT(S171,SEARCH(",",S171)),""))),""))),""))),SEARCH("'",LEFT(SUBSTITUTE(SUBSTITUTE(SUBSTITUTE(S171,LEFT(S171,SEARCH(",",S171)),""),LEFT(SUBSTITUTE(S171,LEFT(S171,SEARCH(",",S171)),""),SEARCH(",",SUBSTITUTE(S171,LEFT(S171,SEARCH(",",S171)),""))),""),LEFT(SUBSTITUTE(SUBSTITUTE(S171,LEFT(S171,SEARCH(",",S171)),""),LEFT(SUBSTITUTE(S171,LEFT(S171,SEARCH(",",S171)),""),SEARCH(",",SUBSTITUTE(S171,LEFT(S171,SEARCH(",",S171)),""))),""),SEARCH(",",SUBSTITUTE(SUBSTITUTE(S171,LEFT(S171,SEARCH(",",S171)),""),LEFT(SUBSTITUTE(S171,LEFT(S171,SEARCH(",",S171)),""),SEARCH(",",SUBSTITUTE(S171,LEFT(S171,SEARCH(",",S171)),""))),""))),""),SEARCH(")",SUBSTITUTE(SUBSTITUTE(SUBSTITUTE(S171,LEFT(S171,SEARCH(",",S171)),""),LEFT(SUBSTITUTE(S171,LEFT(S171,SEARCH(",",S171)),""),SEARCH(",",SUBSTITUTE(S171,LEFT(S171,SEARCH(",",S171)),""))),""),LEFT(SUBSTITUTE(SUBSTITUTE(S171,LEFT(S171,SEARCH(",",S171)),""),LEFT(SUBSTITUTE(S171,LEFT(S171,SEARCH(",",S171)),""),SEARCH(",",SUBSTITUTE(S171,LEFT(S171,SEARCH(",",S171)),""))),""),SEARCH(",",SUBSTITUTE(SUBSTITUTE(S171,LEFT(S171,SEARCH(",",S171)),""),LEFT(SUBSTITUTE(S171,LEFT(S171,SEARCH(",",S171)),""),SEARCH(",",SUBSTITUTE(S171,LEFT(S171,SEARCH(",",S171)),""))),""))),""))))),""),")",""),VLOOKUP(M171,Breachs!B:D,3,FALSE)),"")</f>
        <v/>
      </c>
      <c r="T171" s="108" t="str">
        <f>IF(F171="","",IF(ISNUMBER(FIND("'",I171)),VLOOKUP(SUBSTITUTE(RIGHT(LEFT(I171,SEARCH("'",I171)),5)," '",""),Breachs!P:Q,2,FALSE),VLOOKUP(I171,Breachs!B:D,2,FALSE)))</f>
        <v/>
      </c>
      <c r="U171" s="108" t="str">
        <f>IF(G171&lt;2,"",IF(ISNUMBER(FIND("'",J171)),VLOOKUP(SUBSTITUTE(RIGHT(LEFT(J171,SEARCH("'",J171)),5)," '",""),Breachs!P:Q,2,FALSE),VLOOKUP(J171,Breachs!B:D,2,FALSE)))</f>
        <v/>
      </c>
      <c r="V171" s="107" t="str">
        <f>IF(G171&lt;3,"",IF(ISNUMBER(FIND("'",K171)),VLOOKUP(SUBSTITUTE(RIGHT(LEFT(K171,SEARCH("'",K171)),5)," '",""),Breachs!P:Q,2,FALSE),VLOOKUP(K171,Breachs!B:D,2,FALSE)))</f>
        <v/>
      </c>
      <c r="W171" s="107" t="str">
        <f>IF(G171&lt;4,"",IF(ISNUMBER(FIND("'",L171)),VLOOKUP(SUBSTITUTE(RIGHT(LEFT(L171,SEARCH("'",L171)),5)," '",""),Breachs!P:Q,2,FALSE),VLOOKUP(L171,Breachs!B:D,2,FALSE)))</f>
        <v/>
      </c>
      <c r="X171" s="107" t="str">
        <f>IF(G171&lt;5,"",IF(ISNUMBER(FIND("'",M171)),VLOOKUP(SUBSTITUTE(RIGHT(LEFT(M171,SEARCH("'",M171)),5)," '",""),Breachs!P:Q,2,FALSE),VLOOKUP(M171,Breachs!B:D,2,FALSE)))</f>
        <v/>
      </c>
      <c r="Y171" s="34" t="str">
        <f>IFERROR(VLOOKUP(B171,BGU!A:B,2),"")</f>
        <v/>
      </c>
      <c r="Z171" s="34" t="str">
        <f>TEXT(IFERROR(VLOOKUP(B171,BGU!A:C,3),""),"0000-000-000-0000")</f>
        <v/>
      </c>
      <c r="AA171" s="34" t="str">
        <f t="shared" si="41"/>
        <v/>
      </c>
      <c r="AB171" s="34" t="str">
        <f>IFERROR(VLOOKUP(B171,BGU!A:F,6),"")</f>
        <v/>
      </c>
      <c r="AC171" s="34" t="str">
        <f>IFERROR(VLOOKUP(B171,BGU!A:G,7),"")</f>
        <v/>
      </c>
      <c r="AD171" s="34" t="str">
        <f t="shared" si="46"/>
        <v/>
      </c>
    </row>
    <row r="172" spans="7:30" ht="15" customHeight="1" x14ac:dyDescent="0.25">
      <c r="G172" s="31">
        <f t="shared" si="36"/>
        <v>1</v>
      </c>
      <c r="H172" s="31" t="str">
        <f t="shared" si="43"/>
        <v/>
      </c>
      <c r="I172" s="105" t="str">
        <f t="shared" si="44"/>
        <v/>
      </c>
      <c r="J172" s="105" t="str">
        <f t="shared" si="50"/>
        <v/>
      </c>
      <c r="K172" s="106" t="str">
        <f t="shared" si="47"/>
        <v/>
      </c>
      <c r="L172" s="106" t="str">
        <f t="shared" si="48"/>
        <v/>
      </c>
      <c r="M172" s="105" t="str">
        <f t="shared" si="49"/>
        <v/>
      </c>
      <c r="N172" s="107" t="str">
        <f>IF(F172="","",IF(ISNUMBER(FIND(")",I172)),"20"&amp;SUBSTITUTE(RIGHT(SUBSTITUTE(LEFT(F172,SEARCH(")",F172)),LEFT(LEFT(F172,SEARCH(")",F172)),SEARCH("(",LEFT(F172,SEARCH(")",F172)))),""),3),")",""),VLOOKUP(I172,Breachs!B:D,3,FALSE)))</f>
        <v/>
      </c>
      <c r="O172" s="108" t="str">
        <f>IF(G172&lt;2,"",IF(G172&gt;2,IF(ISNUMBER(FIND(")",J172)),"20"&amp;SUBSTITUTE(SUBSTITUTE(LEFT(LEFT(SUBSTITUTE(F172,LEFT(F172,SEARCH(",",F172)),""),SEARCH(",",SUBSTITUTE(F172,LEFT(F172,SEARCH(",",F172)),""))),SEARCH(")",LEFT(SUBSTITUTE(F172,LEFT(F172,SEARCH(",",F172)),""),SEARCH(",",SUBSTITUTE(F172,LEFT(F172,SEARCH(",",F172)),""))))),LEFT(LEFT(LEFT(SUBSTITUTE(F172,LEFT(F172,SEARCH(",",F172)),""),SEARCH(",",SUBSTITUTE(F172,LEFT(F172,SEARCH(",",F172)),""))),SEARCH(")",LEFT(SUBSTITUTE(F172,LEFT(F172,SEARCH(",",F172)),""),SEARCH(",",SUBSTITUTE(F172,LEFT(F172,SEARCH(",",F172)),""))))),SEARCH("'",LEFT(LEFT(SUBSTITUTE(F172,LEFT(F172,SEARCH(",",F172)),""),SEARCH(",",SUBSTITUTE(F172,LEFT(F172,SEARCH(",",F172)),""))),SEARCH(")",LEFT(SUBSTITUTE(F172,LEFT(F172,SEARCH(",",F172)),""),SEARCH(",",SUBSTITUTE(F172,LEFT(F172,SEARCH(",",F172)),""))))))),""),")",""),VLOOKUP(J172,Breachs!B:D,3,FALSE)),IF(ISNUMBER(FIND(")",J172)),"20"&amp;SUBSTITUTE(LEFT(SUBSTITUTE(SUBSTITUTE(F172,LEFT(F172,SEARCH(",",F172)),""),LEFT(SUBSTITUTE(F172,LEFT(F172,SEARCH(",",F172)),""),SEARCH("'",SUBSTITUTE(F172,LEFT(F172,SEARCH(",",F172)),""))),""),SEARCH(")",SUBSTITUTE(SUBSTITUTE(F172,LEFT(F172,SEARCH(",",F172)),""),LEFT(SUBSTITUTE(F172,LEFT(F172,SEARCH(",",F172)),""),SEARCH("'",SUBSTITUTE(F172,LEFT(F172,SEARCH(",",F172)),""))),""))),")",""),VLOOKUP(J172,Breachs!B:D,3,FALSE))))</f>
        <v/>
      </c>
      <c r="P172" s="108" t="str">
        <f>IF(G172&lt;3,"",IF(G172&gt;3,IF(ISNUMBER(FIND(")",K172)),"20"&amp;SUBSTITUTE(SUBSTITUTE(LEFT(LEFT(SUBSTITUTE(SUBSTITUTE(F172,LEFT(F172,SEARCH(",",F172)),""),LEFT(SUBSTITUTE(F172,LEFT(F172,SEARCH(",",F172)),""),SEARCH(",",SUBSTITUTE(F172,LEFT(F172,SEARCH(",",F172)),""))),""),SEARCH(",",SUBSTITUTE(SUBSTITUTE(F172,LEFT(F172,SEARCH(",",F172)),""),LEFT(SUBSTITUTE(F172,LEFT(F172,SEARCH(",",F172)),""),SEARCH(",",SUBSTITUTE(F172,LEFT(F172,SEARCH(",",F172)),""))),""))),SEARCH(")",LEFT(SUBSTITUTE(SUBSTITUTE(F172,LEFT(F172,SEARCH(",",F172)),""),LEFT(SUBSTITUTE(F172,LEFT(F172,SEARCH(",",F172)),""),SEARCH(",",SUBSTITUTE(F172,LEFT(F172,SEARCH(",",F172)),""))),""),SEARCH(",",SUBSTITUTE(SUBSTITUTE(F172,LEFT(F172,SEARCH(",",F172)),""),LEFT(SUBSTITUTE(F172,LEFT(F172,SEARCH(",",F172)),""),SEARCH(",",SUBSTITUTE(F172,LEFT(F172,SEARCH(",",F172)),""))),""))))),LEFT(LEFT(LEFT(SUBSTITUTE(SUBSTITUTE(F172,LEFT(F172,SEARCH(",",F172)),""),LEFT(SUBSTITUTE(F172,LEFT(F172,SEARCH(",",F172)),""),SEARCH(",",SUBSTITUTE(F172,LEFT(F172,SEARCH(",",F172)),""))),""),SEARCH(",",SUBSTITUTE(SUBSTITUTE(F172,LEFT(F172,SEARCH(",",F172)),""),LEFT(SUBSTITUTE(F172,LEFT(F172,SEARCH(",",F172)),""),SEARCH(",",SUBSTITUTE(F172,LEFT(F172,SEARCH(",",F172)),""))),""))),SEARCH(")",LEFT(SUBSTITUTE(SUBSTITUTE(F172,LEFT(F172,SEARCH(",",F172)),""),LEFT(SUBSTITUTE(F172,LEFT(F172,SEARCH(",",F172)),""),SEARCH(",",SUBSTITUTE(F172,LEFT(F172,SEARCH(",",F172)),""))),""),SEARCH(",",SUBSTITUTE(SUBSTITUTE(F172,LEFT(F172,SEARCH(",",F172)),""),LEFT(SUBSTITUTE(F172,LEFT(F172,SEARCH(",",F172)),""),SEARCH(",",SUBSTITUTE(F172,LEFT(F172,SEARCH(",",F172)),""))),""))))),SEARCH("'",LEFT(LEFT(SUBSTITUTE(SUBSTITUTE(F172,LEFT(F172,SEARCH(",",F172)),""),LEFT(SUBSTITUTE(F172,LEFT(F172,SEARCH(",",F172)),""),SEARCH(",",SUBSTITUTE(F172,LEFT(F172,SEARCH(",",F172)),""))),""),SEARCH(",",SUBSTITUTE(SUBSTITUTE(F172,LEFT(F172,SEARCH(",",F172)),""),LEFT(SUBSTITUTE(F172,LEFT(F172,SEARCH(",",F172)),""),SEARCH(",",SUBSTITUTE(F172,LEFT(F172,SEARCH(",",F172)),""))),""))),SEARCH(")",LEFT(SUBSTITUTE(SUBSTITUTE(F172,LEFT(F172,SEARCH(",",F172)),""),LEFT(SUBSTITUTE(F172,LEFT(F172,SEARCH(",",F172)),""),SEARCH(",",SUBSTITUTE(F172,LEFT(F172,SEARCH(",",F172)),""))),""),SEARCH(",",SUBSTITUTE(SUBSTITUTE(F172,LEFT(F172,SEARCH(",",F172)),""),LEFT(SUBSTITUTE(F172,LEFT(F172,SEARCH(",",F172)),""),SEARCH(",",SUBSTITUTE(F172,LEFT(F172,SEARCH(",",F172)),""))),""))))))),""),")",""),VLOOKUP(K172,Breachs!B:D,3,FALSE)),IF(ISNUMBER(FIND(")",K172)),"20"&amp;SUBSTITUTE(SUBSTITUTE(LEFT(SUBSTITUTE(SUBSTITUTE(F172,LEFT(F172,SEARCH(",",F172)),""),LEFT(SUBSTITUTE(F172,LEFT(F172,SEARCH(",",F172)),""),SEARCH(",",SUBSTITUTE(F172,LEFT(F172,SEARCH(",",F172)),""))),""),SEARCH(")",SUBSTITUTE(SUBSTITUTE(F172,LEFT(F172,SEARCH(",",F172)),""),LEFT(SUBSTITUTE(F172,LEFT(F172,SEARCH(",",F172)),""),SEARCH(",",SUBSTITUTE(F172,LEFT(F172,SEARCH(",",F172)),""))),""))),LEFT(LEFT(SUBSTITUTE(SUBSTITUTE(F172,LEFT(F172,SEARCH(",",F172)),""),LEFT(SUBSTITUTE(F172,LEFT(F172,SEARCH(",",F172)),""),SEARCH(",",SUBSTITUTE(F172,LEFT(F172,SEARCH(",",F172)),""))),""),SEARCH(")",SUBSTITUTE(SUBSTITUTE(F172,LEFT(F172,SEARCH(",",F172)),""),LEFT(SUBSTITUTE(F172,LEFT(F172,SEARCH(",",F172)),""),SEARCH(",",SUBSTITUTE(F172,LEFT(F172,SEARCH(",",F172)),""))),""))),SEARCH("'",LEFT(SUBSTITUTE(SUBSTITUTE(F172,LEFT(F172,SEARCH(",",F172)),""),LEFT(SUBSTITUTE(F172,LEFT(F172,SEARCH(",",F172)),""),SEARCH(",",SUBSTITUTE(F172,LEFT(F172,SEARCH(",",F172)),""))),""),SEARCH(")",SUBSTITUTE(SUBSTITUTE(F172,LEFT(F172,SEARCH(",",F172)),""),LEFT(SUBSTITUTE(F172,LEFT(F172,SEARCH(",",F172)),""),SEARCH(",",SUBSTITUTE(F172,LEFT(F172,SEARCH(",",F172)),""))),""))))),""),")",""),VLOOKUP(K172,Breachs!B:D,3,FALSE))))</f>
        <v/>
      </c>
      <c r="Q172" s="108" t="str">
        <f>IF(G172&lt;4,"",IF(G172&gt;4,IF(ISNUMBER(FIND(")",L172)),"20"&amp;SUBSTITUTE(SUBSTITUTE(LEFT(SUBSTITUTE(SUBSTITUTE(SUBSTITUTE(L172,LEFT(L172,SEARCH(",",L172)),""),LEFT(SUBSTITUTE(L172,LEFT(L172,SEARCH(",",L172)),""),SEARCH(",",SUBSTITUTE(L172,LEFT(L172,SEARCH(",",L172)),""))),""),LEFT(SUBSTITUTE(SUBSTITUTE(L172,LEFT(L172,SEARCH(",",L172)),""),LEFT(SUBSTITUTE(L172,LEFT(L172,SEARCH(",",L172)),""),SEARCH(",",SUBSTITUTE(L172,LEFT(L172,SEARCH(",",L172)),""))),""),SEARCH(",",SUBSTITUTE(SUBSTITUTE(L172,LEFT(L172,SEARCH(",",L172)),""),LEFT(SUBSTITUTE(L172,LEFT(L172,SEARCH(",",L172)),""),SEARCH(",",SUBSTITUTE(L172,LEFT(L172,SEARCH(",",L172)),""))),""))),""),SEARCH(")",SUBSTITUTE(SUBSTITUTE(SUBSTITUTE(L172,LEFT(L172,SEARCH(",",L172)),""),LEFT(SUBSTITUTE(L172,LEFT(L172,SEARCH(",",L172)),""),SEARCH(",",SUBSTITUTE(L172,LEFT(L172,SEARCH(",",L172)),""))),""),LEFT(SUBSTITUTE(SUBSTITUTE(L172,LEFT(L172,SEARCH(",",L172)),""),LEFT(SUBSTITUTE(L172,LEFT(L172,SEARCH(",",L172)),""),SEARCH(",",SUBSTITUTE(L172,LEFT(L172,SEARCH(",",L172)),""))),""),SEARCH(",",SUBSTITUTE(SUBSTITUTE(L172,LEFT(L172,SEARCH(",",L172)),""),LEFT(SUBSTITUTE(L172,LEFT(L172,SEARCH(",",L172)),""),SEARCH(",",SUBSTITUTE(L172,LEFT(L172,SEARCH(",",L172)),""))),""))),""))),LEFT(LEFT(SUBSTITUTE(SUBSTITUTE(SUBSTITUTE(L172,LEFT(L172,SEARCH(",",L172)),""),LEFT(SUBSTITUTE(L172,LEFT(L172,SEARCH(",",L172)),""),SEARCH(",",SUBSTITUTE(L172,LEFT(L172,SEARCH(",",L172)),""))),""),LEFT(SUBSTITUTE(SUBSTITUTE(L172,LEFT(L172,SEARCH(",",L172)),""),LEFT(SUBSTITUTE(L172,LEFT(L172,SEARCH(",",L172)),""),SEARCH(",",SUBSTITUTE(L172,LEFT(L172,SEARCH(",",L172)),""))),""),SEARCH(",",SUBSTITUTE(SUBSTITUTE(L172,LEFT(L172,SEARCH(",",L172)),""),LEFT(SUBSTITUTE(L172,LEFT(L172,SEARCH(",",L172)),""),SEARCH(",",SUBSTITUTE(L172,LEFT(L172,SEARCH(",",L172)),""))),""))),""),SEARCH(")",SUBSTITUTE(SUBSTITUTE(SUBSTITUTE(L172,LEFT(L172,SEARCH(",",L172)),""),LEFT(SUBSTITUTE(L172,LEFT(L172,SEARCH(",",L172)),""),SEARCH(",",SUBSTITUTE(L172,LEFT(L172,SEARCH(",",L172)),""))),""),LEFT(SUBSTITUTE(SUBSTITUTE(L172,LEFT(L172,SEARCH(",",L172)),""),LEFT(SUBSTITUTE(L172,LEFT(L172,SEARCH(",",L172)),""),SEARCH(",",SUBSTITUTE(L172,LEFT(L172,SEARCH(",",L172)),""))),""),SEARCH(",",SUBSTITUTE(SUBSTITUTE(L172,LEFT(L172,SEARCH(",",L172)),""),LEFT(SUBSTITUTE(L172,LEFT(L172,SEARCH(",",L172)),""),SEARCH(",",SUBSTITUTE(L172,LEFT(L172,SEARCH(",",L172)),""))),""))),""))),SEARCH("'",LEFT(SUBSTITUTE(SUBSTITUTE(SUBSTITUTE(L172,LEFT(L172,SEARCH(",",L172)),""),LEFT(SUBSTITUTE(L172,LEFT(L172,SEARCH(",",L172)),""),SEARCH(",",SUBSTITUTE(L172,LEFT(L172,SEARCH(",",L172)),""))),""),LEFT(SUBSTITUTE(SUBSTITUTE(L172,LEFT(L172,SEARCH(",",L172)),""),LEFT(SUBSTITUTE(L172,LEFT(L172,SEARCH(",",L172)),""),SEARCH(",",SUBSTITUTE(L172,LEFT(L172,SEARCH(",",L172)),""))),""),SEARCH(",",SUBSTITUTE(SUBSTITUTE(L172,LEFT(L172,SEARCH(",",L172)),""),LEFT(SUBSTITUTE(L172,LEFT(L172,SEARCH(",",L172)),""),SEARCH(",",SUBSTITUTE(L172,LEFT(L172,SEARCH(",",L172)),""))),""))),""),SEARCH(")",SUBSTITUTE(SUBSTITUTE(SUBSTITUTE(L172,LEFT(L172,SEARCH(",",L172)),""),LEFT(SUBSTITUTE(L172,LEFT(L172,SEARCH(",",L172)),""),SEARCH(",",SUBSTITUTE(L172,LEFT(L172,SEARCH(",",L172)),""))),""),LEFT(SUBSTITUTE(SUBSTITUTE(L172,LEFT(L172,SEARCH(",",L172)),""),LEFT(SUBSTITUTE(L172,LEFT(L172,SEARCH(",",L172)),""),SEARCH(",",SUBSTITUTE(L172,LEFT(L172,SEARCH(",",L172)),""))),""),SEARCH(",",SUBSTITUTE(SUBSTITUTE(L172,LEFT(L172,SEARCH(",",L172)),""),LEFT(SUBSTITUTE(L172,LEFT(L172,SEARCH(",",L172)),""),SEARCH(",",SUBSTITUTE(L172,LEFT(L172,SEARCH(",",L172)),""))),""))),""))))),""),")",""),VLOOKUP(L172,Breachs!B:D,3,FALSE)),IF(ISNUMBER(FIND(")",L172)),"20"&amp;SUBSTITUTE(SUBSTITUTE(LEFT(SUBSTITUTE(SUBSTITUTE(SUBSTITUTE(L172,LEFT(L172,SEARCH(",",L172)),""),LEFT(SUBSTITUTE(L172,LEFT(L172,SEARCH(",",L172)),""),SEARCH(",",SUBSTITUTE(L172,LEFT(L172,SEARCH(",",L172)),""))),""),LEFT(SUBSTITUTE(SUBSTITUTE(L172,LEFT(L172,SEARCH(",",L172)),""),LEFT(SUBSTITUTE(L172,LEFT(L172,SEARCH(",",L172)),""),SEARCH(",",SUBSTITUTE(L172,LEFT(L172,SEARCH(",",L172)),""))),""),SEARCH(",",SUBSTITUTE(SUBSTITUTE(L172,LEFT(L172,SEARCH(",",L172)),""),LEFT(SUBSTITUTE(L172,LEFT(L172,SEARCH(",",L172)),""),SEARCH(",",SUBSTITUTE(L172,LEFT(L172,SEARCH(",",L172)),""))),""))),""),SEARCH(")",SUBSTITUTE(SUBSTITUTE(SUBSTITUTE(L172,LEFT(L172,SEARCH(",",L172)),""),LEFT(SUBSTITUTE(L172,LEFT(L172,SEARCH(",",L172)),""),SEARCH(",",SUBSTITUTE(L172,LEFT(L172,SEARCH(",",L172)),""))),""),LEFT(SUBSTITUTE(SUBSTITUTE(L172,LEFT(L172,SEARCH(",",L172)),""),LEFT(SUBSTITUTE(L172,LEFT(L172,SEARCH(",",L172)),""),SEARCH(",",SUBSTITUTE(L172,LEFT(L172,SEARCH(",",L172)),""))),""),SEARCH(",",SUBSTITUTE(SUBSTITUTE(L172,LEFT(L172,SEARCH(",",L172)),""),LEFT(SUBSTITUTE(L172,LEFT(L172,SEARCH(",",L172)),""),SEARCH(",",SUBSTITUTE(L172,LEFT(L172,SEARCH(",",L172)),""))),""))),""))),LEFT(LEFT(SUBSTITUTE(SUBSTITUTE(SUBSTITUTE(L172,LEFT(L172,SEARCH(",",L172)),""),LEFT(SUBSTITUTE(L172,LEFT(L172,SEARCH(",",L172)),""),SEARCH(",",SUBSTITUTE(L172,LEFT(L172,SEARCH(",",L172)),""))),""),LEFT(SUBSTITUTE(SUBSTITUTE(L172,LEFT(L172,SEARCH(",",L172)),""),LEFT(SUBSTITUTE(L172,LEFT(L172,SEARCH(",",L172)),""),SEARCH(",",SUBSTITUTE(L172,LEFT(L172,SEARCH(",",L172)),""))),""),SEARCH(",",SUBSTITUTE(SUBSTITUTE(L172,LEFT(L172,SEARCH(",",L172)),""),LEFT(SUBSTITUTE(L172,LEFT(L172,SEARCH(",",L172)),""),SEARCH(",",SUBSTITUTE(L172,LEFT(L172,SEARCH(",",L172)),""))),""))),""),SEARCH(")",SUBSTITUTE(SUBSTITUTE(SUBSTITUTE(L172,LEFT(L172,SEARCH(",",L172)),""),LEFT(SUBSTITUTE(L172,LEFT(L172,SEARCH(",",L172)),""),SEARCH(",",SUBSTITUTE(L172,LEFT(L172,SEARCH(",",L172)),""))),""),LEFT(SUBSTITUTE(SUBSTITUTE(L172,LEFT(L172,SEARCH(",",L172)),""),LEFT(SUBSTITUTE(L172,LEFT(L172,SEARCH(",",L172)),""),SEARCH(",",SUBSTITUTE(L172,LEFT(L172,SEARCH(",",L172)),""))),""),SEARCH(",",SUBSTITUTE(SUBSTITUTE(L172,LEFT(L172,SEARCH(",",L172)),""),LEFT(SUBSTITUTE(L172,LEFT(L172,SEARCH(",",L172)),""),SEARCH(",",SUBSTITUTE(L172,LEFT(L172,SEARCH(",",L172)),""))),""))),""))),SEARCH("'",LEFT(SUBSTITUTE(SUBSTITUTE(SUBSTITUTE(L172,LEFT(L172,SEARCH(",",L172)),""),LEFT(SUBSTITUTE(L172,LEFT(L172,SEARCH(",",L172)),""),SEARCH(",",SUBSTITUTE(L172,LEFT(L172,SEARCH(",",L172)),""))),""),LEFT(SUBSTITUTE(SUBSTITUTE(L172,LEFT(L172,SEARCH(",",L172)),""),LEFT(SUBSTITUTE(L172,LEFT(L172,SEARCH(",",L172)),""),SEARCH(",",SUBSTITUTE(L172,LEFT(L172,SEARCH(",",L172)),""))),""),SEARCH(",",SUBSTITUTE(SUBSTITUTE(L172,LEFT(L172,SEARCH(",",L172)),""),LEFT(SUBSTITUTE(L172,LEFT(L172,SEARCH(",",L172)),""),SEARCH(",",SUBSTITUTE(L172,LEFT(L172,SEARCH(",",L172)),""))),""))),""),SEARCH(")",SUBSTITUTE(SUBSTITUTE(SUBSTITUTE(L172,LEFT(L172,SEARCH(",",L172)),""),LEFT(SUBSTITUTE(L172,LEFT(L172,SEARCH(",",L172)),""),SEARCH(",",SUBSTITUTE(L172,LEFT(L172,SEARCH(",",L172)),""))),""),LEFT(SUBSTITUTE(SUBSTITUTE(L172,LEFT(L172,SEARCH(",",L172)),""),LEFT(SUBSTITUTE(L172,LEFT(L172,SEARCH(",",L172)),""),SEARCH(",",SUBSTITUTE(L172,LEFT(L172,SEARCH(",",L172)),""))),""),SEARCH(",",SUBSTITUTE(SUBSTITUTE(L172,LEFT(L172,SEARCH(",",L172)),""),LEFT(SUBSTITUTE(L172,LEFT(L172,SEARCH(",",L172)),""),SEARCH(",",SUBSTITUTE(L172,LEFT(L172,SEARCH(",",L172)),""))),""))),""))))),""),")",""),VLOOKUP(L172,Breachs!B:D,3,FALSE))))</f>
        <v/>
      </c>
      <c r="R172" s="108" t="str">
        <f>IF(G172=5,IF(ISNUMBER(FIND(")",M172)),"20"&amp;SUBSTITUTE(SUBSTITUTE(LEFT(SUBSTITUTE(SUBSTITUTE(SUBSTITUTE(S172,LEFT(S172,SEARCH(",",S172)),""),LEFT(SUBSTITUTE(S172,LEFT(S172,SEARCH(",",S172)),""),SEARCH(",",SUBSTITUTE(S172,LEFT(S172,SEARCH(",",S172)),""))),""),LEFT(SUBSTITUTE(SUBSTITUTE(S172,LEFT(S172,SEARCH(",",S172)),""),LEFT(SUBSTITUTE(S172,LEFT(S172,SEARCH(",",S172)),""),SEARCH(",",SUBSTITUTE(S172,LEFT(S172,SEARCH(",",S172)),""))),""),SEARCH(",",SUBSTITUTE(SUBSTITUTE(S172,LEFT(S172,SEARCH(",",S172)),""),LEFT(SUBSTITUTE(S172,LEFT(S172,SEARCH(",",S172)),""),SEARCH(",",SUBSTITUTE(S172,LEFT(S172,SEARCH(",",S172)),""))),""))),""),SEARCH(")",SUBSTITUTE(SUBSTITUTE(SUBSTITUTE(S172,LEFT(S172,SEARCH(",",S172)),""),LEFT(SUBSTITUTE(S172,LEFT(S172,SEARCH(",",S172)),""),SEARCH(",",SUBSTITUTE(S172,LEFT(S172,SEARCH(",",S172)),""))),""),LEFT(SUBSTITUTE(SUBSTITUTE(S172,LEFT(S172,SEARCH(",",S172)),""),LEFT(SUBSTITUTE(S172,LEFT(S172,SEARCH(",",S172)),""),SEARCH(",",SUBSTITUTE(S172,LEFT(S172,SEARCH(",",S172)),""))),""),SEARCH(",",SUBSTITUTE(SUBSTITUTE(S172,LEFT(S172,SEARCH(",",S172)),""),LEFT(SUBSTITUTE(S172,LEFT(S172,SEARCH(",",S172)),""),SEARCH(",",SUBSTITUTE(S172,LEFT(S172,SEARCH(",",S172)),""))),""))),""))),LEFT(LEFT(SUBSTITUTE(SUBSTITUTE(SUBSTITUTE(S172,LEFT(S172,SEARCH(",",S172)),""),LEFT(SUBSTITUTE(S172,LEFT(S172,SEARCH(",",S172)),""),SEARCH(",",SUBSTITUTE(S172,LEFT(S172,SEARCH(",",S172)),""))),""),LEFT(SUBSTITUTE(SUBSTITUTE(S172,LEFT(S172,SEARCH(",",S172)),""),LEFT(SUBSTITUTE(S172,LEFT(S172,SEARCH(",",S172)),""),SEARCH(",",SUBSTITUTE(S172,LEFT(S172,SEARCH(",",S172)),""))),""),SEARCH(",",SUBSTITUTE(SUBSTITUTE(S172,LEFT(S172,SEARCH(",",S172)),""),LEFT(SUBSTITUTE(S172,LEFT(S172,SEARCH(",",S172)),""),SEARCH(",",SUBSTITUTE(S172,LEFT(S172,SEARCH(",",S172)),""))),""))),""),SEARCH(")",SUBSTITUTE(SUBSTITUTE(SUBSTITUTE(S172,LEFT(S172,SEARCH(",",S172)),""),LEFT(SUBSTITUTE(S172,LEFT(S172,SEARCH(",",S172)),""),SEARCH(",",SUBSTITUTE(S172,LEFT(S172,SEARCH(",",S172)),""))),""),LEFT(SUBSTITUTE(SUBSTITUTE(S172,LEFT(S172,SEARCH(",",S172)),""),LEFT(SUBSTITUTE(S172,LEFT(S172,SEARCH(",",S172)),""),SEARCH(",",SUBSTITUTE(S172,LEFT(S172,SEARCH(",",S172)),""))),""),SEARCH(",",SUBSTITUTE(SUBSTITUTE(S172,LEFT(S172,SEARCH(",",S172)),""),LEFT(SUBSTITUTE(S172,LEFT(S172,SEARCH(",",S172)),""),SEARCH(",",SUBSTITUTE(S172,LEFT(S172,SEARCH(",",S172)),""))),""))),""))),SEARCH("'",LEFT(SUBSTITUTE(SUBSTITUTE(SUBSTITUTE(S172,LEFT(S172,SEARCH(",",S172)),""),LEFT(SUBSTITUTE(S172,LEFT(S172,SEARCH(",",S172)),""),SEARCH(",",SUBSTITUTE(S172,LEFT(S172,SEARCH(",",S172)),""))),""),LEFT(SUBSTITUTE(SUBSTITUTE(S172,LEFT(S172,SEARCH(",",S172)),""),LEFT(SUBSTITUTE(S172,LEFT(S172,SEARCH(",",S172)),""),SEARCH(",",SUBSTITUTE(S172,LEFT(S172,SEARCH(",",S172)),""))),""),SEARCH(",",SUBSTITUTE(SUBSTITUTE(S172,LEFT(S172,SEARCH(",",S172)),""),LEFT(SUBSTITUTE(S172,LEFT(S172,SEARCH(",",S172)),""),SEARCH(",",SUBSTITUTE(S172,LEFT(S172,SEARCH(",",S172)),""))),""))),""),SEARCH(")",SUBSTITUTE(SUBSTITUTE(SUBSTITUTE(S172,LEFT(S172,SEARCH(",",S172)),""),LEFT(SUBSTITUTE(S172,LEFT(S172,SEARCH(",",S172)),""),SEARCH(",",SUBSTITUTE(S172,LEFT(S172,SEARCH(",",S172)),""))),""),LEFT(SUBSTITUTE(SUBSTITUTE(S172,LEFT(S172,SEARCH(",",S172)),""),LEFT(SUBSTITUTE(S172,LEFT(S172,SEARCH(",",S172)),""),SEARCH(",",SUBSTITUTE(S172,LEFT(S172,SEARCH(",",S172)),""))),""),SEARCH(",",SUBSTITUTE(SUBSTITUTE(S172,LEFT(S172,SEARCH(",",S172)),""),LEFT(SUBSTITUTE(S172,LEFT(S172,SEARCH(",",S172)),""),SEARCH(",",SUBSTITUTE(S172,LEFT(S172,SEARCH(",",S172)),""))),""))),""))))),""),")",""),VLOOKUP(M172,Breachs!B:D,3,FALSE)),"")</f>
        <v/>
      </c>
      <c r="T172" s="108" t="str">
        <f>IF(F172="","",IF(ISNUMBER(FIND("'",I172)),VLOOKUP(SUBSTITUTE(RIGHT(LEFT(I172,SEARCH("'",I172)),5)," '",""),Breachs!P:Q,2,FALSE),VLOOKUP(I172,Breachs!B:D,2,FALSE)))</f>
        <v/>
      </c>
      <c r="U172" s="108" t="str">
        <f>IF(G172&lt;2,"",IF(ISNUMBER(FIND("'",J172)),VLOOKUP(SUBSTITUTE(RIGHT(LEFT(J172,SEARCH("'",J172)),5)," '",""),Breachs!P:Q,2,FALSE),VLOOKUP(J172,Breachs!B:D,2,FALSE)))</f>
        <v/>
      </c>
      <c r="V172" s="107" t="str">
        <f>IF(G172&lt;3,"",IF(ISNUMBER(FIND("'",K172)),VLOOKUP(SUBSTITUTE(RIGHT(LEFT(K172,SEARCH("'",K172)),5)," '",""),Breachs!P:Q,2,FALSE),VLOOKUP(K172,Breachs!B:D,2,FALSE)))</f>
        <v/>
      </c>
      <c r="W172" s="107" t="str">
        <f>IF(G172&lt;4,"",IF(ISNUMBER(FIND("'",L172)),VLOOKUP(SUBSTITUTE(RIGHT(LEFT(L172,SEARCH("'",L172)),5)," '",""),Breachs!P:Q,2,FALSE),VLOOKUP(L172,Breachs!B:D,2,FALSE)))</f>
        <v/>
      </c>
      <c r="X172" s="107" t="str">
        <f>IF(G172&lt;5,"",IF(ISNUMBER(FIND("'",M172)),VLOOKUP(SUBSTITUTE(RIGHT(LEFT(M172,SEARCH("'",M172)),5)," '",""),Breachs!P:Q,2,FALSE),VLOOKUP(M172,Breachs!B:D,2,FALSE)))</f>
        <v/>
      </c>
      <c r="Y172" s="34" t="str">
        <f>IFERROR(VLOOKUP(B172,BGU!A:B,2),"")</f>
        <v/>
      </c>
      <c r="Z172" s="34" t="str">
        <f>TEXT(IFERROR(VLOOKUP(B172,BGU!A:C,3),""),"0000-000-000-0000")</f>
        <v/>
      </c>
      <c r="AA172" s="34" t="str">
        <f t="shared" si="41"/>
        <v/>
      </c>
      <c r="AB172" s="34" t="str">
        <f>IFERROR(VLOOKUP(B172,BGU!A:F,6),"")</f>
        <v/>
      </c>
      <c r="AC172" s="34" t="str">
        <f>IFERROR(VLOOKUP(B172,BGU!A:G,7),"")</f>
        <v/>
      </c>
      <c r="AD172" s="34" t="str">
        <f t="shared" si="46"/>
        <v/>
      </c>
    </row>
    <row r="173" spans="7:30" ht="15" customHeight="1" x14ac:dyDescent="0.25">
      <c r="G173" s="31">
        <f t="shared" si="36"/>
        <v>1</v>
      </c>
      <c r="H173" s="31" t="str">
        <f t="shared" si="43"/>
        <v/>
      </c>
      <c r="I173" s="105" t="str">
        <f t="shared" si="44"/>
        <v/>
      </c>
      <c r="J173" s="105" t="str">
        <f t="shared" si="50"/>
        <v/>
      </c>
      <c r="K173" s="106" t="str">
        <f t="shared" si="47"/>
        <v/>
      </c>
      <c r="L173" s="106" t="str">
        <f t="shared" si="48"/>
        <v/>
      </c>
      <c r="M173" s="105" t="str">
        <f t="shared" si="49"/>
        <v/>
      </c>
      <c r="N173" s="107" t="str">
        <f>IF(F173="","",IF(ISNUMBER(FIND(")",I173)),"20"&amp;SUBSTITUTE(RIGHT(SUBSTITUTE(LEFT(F173,SEARCH(")",F173)),LEFT(LEFT(F173,SEARCH(")",F173)),SEARCH("(",LEFT(F173,SEARCH(")",F173)))),""),3),")",""),VLOOKUP(I173,Breachs!B:D,3,FALSE)))</f>
        <v/>
      </c>
      <c r="O173" s="108" t="str">
        <f>IF(G173&lt;2,"",IF(G173&gt;2,IF(ISNUMBER(FIND(")",J173)),"20"&amp;SUBSTITUTE(SUBSTITUTE(LEFT(LEFT(SUBSTITUTE(F173,LEFT(F173,SEARCH(",",F173)),""),SEARCH(",",SUBSTITUTE(F173,LEFT(F173,SEARCH(",",F173)),""))),SEARCH(")",LEFT(SUBSTITUTE(F173,LEFT(F173,SEARCH(",",F173)),""),SEARCH(",",SUBSTITUTE(F173,LEFT(F173,SEARCH(",",F173)),""))))),LEFT(LEFT(LEFT(SUBSTITUTE(F173,LEFT(F173,SEARCH(",",F173)),""),SEARCH(",",SUBSTITUTE(F173,LEFT(F173,SEARCH(",",F173)),""))),SEARCH(")",LEFT(SUBSTITUTE(F173,LEFT(F173,SEARCH(",",F173)),""),SEARCH(",",SUBSTITUTE(F173,LEFT(F173,SEARCH(",",F173)),""))))),SEARCH("'",LEFT(LEFT(SUBSTITUTE(F173,LEFT(F173,SEARCH(",",F173)),""),SEARCH(",",SUBSTITUTE(F173,LEFT(F173,SEARCH(",",F173)),""))),SEARCH(")",LEFT(SUBSTITUTE(F173,LEFT(F173,SEARCH(",",F173)),""),SEARCH(",",SUBSTITUTE(F173,LEFT(F173,SEARCH(",",F173)),""))))))),""),")",""),VLOOKUP(J173,Breachs!B:D,3,FALSE)),IF(ISNUMBER(FIND(")",J173)),"20"&amp;SUBSTITUTE(LEFT(SUBSTITUTE(SUBSTITUTE(F173,LEFT(F173,SEARCH(",",F173)),""),LEFT(SUBSTITUTE(F173,LEFT(F173,SEARCH(",",F173)),""),SEARCH("'",SUBSTITUTE(F173,LEFT(F173,SEARCH(",",F173)),""))),""),SEARCH(")",SUBSTITUTE(SUBSTITUTE(F173,LEFT(F173,SEARCH(",",F173)),""),LEFT(SUBSTITUTE(F173,LEFT(F173,SEARCH(",",F173)),""),SEARCH("'",SUBSTITUTE(F173,LEFT(F173,SEARCH(",",F173)),""))),""))),")",""),VLOOKUP(J173,Breachs!B:D,3,FALSE))))</f>
        <v/>
      </c>
      <c r="P173" s="108" t="str">
        <f>IF(G173&lt;3,"",IF(G173&gt;3,IF(ISNUMBER(FIND(")",K173)),"20"&amp;SUBSTITUTE(SUBSTITUTE(LEFT(LEFT(SUBSTITUTE(SUBSTITUTE(F173,LEFT(F173,SEARCH(",",F173)),""),LEFT(SUBSTITUTE(F173,LEFT(F173,SEARCH(",",F173)),""),SEARCH(",",SUBSTITUTE(F173,LEFT(F173,SEARCH(",",F173)),""))),""),SEARCH(",",SUBSTITUTE(SUBSTITUTE(F173,LEFT(F173,SEARCH(",",F173)),""),LEFT(SUBSTITUTE(F173,LEFT(F173,SEARCH(",",F173)),""),SEARCH(",",SUBSTITUTE(F173,LEFT(F173,SEARCH(",",F173)),""))),""))),SEARCH(")",LEFT(SUBSTITUTE(SUBSTITUTE(F173,LEFT(F173,SEARCH(",",F173)),""),LEFT(SUBSTITUTE(F173,LEFT(F173,SEARCH(",",F173)),""),SEARCH(",",SUBSTITUTE(F173,LEFT(F173,SEARCH(",",F173)),""))),""),SEARCH(",",SUBSTITUTE(SUBSTITUTE(F173,LEFT(F173,SEARCH(",",F173)),""),LEFT(SUBSTITUTE(F173,LEFT(F173,SEARCH(",",F173)),""),SEARCH(",",SUBSTITUTE(F173,LEFT(F173,SEARCH(",",F173)),""))),""))))),LEFT(LEFT(LEFT(SUBSTITUTE(SUBSTITUTE(F173,LEFT(F173,SEARCH(",",F173)),""),LEFT(SUBSTITUTE(F173,LEFT(F173,SEARCH(",",F173)),""),SEARCH(",",SUBSTITUTE(F173,LEFT(F173,SEARCH(",",F173)),""))),""),SEARCH(",",SUBSTITUTE(SUBSTITUTE(F173,LEFT(F173,SEARCH(",",F173)),""),LEFT(SUBSTITUTE(F173,LEFT(F173,SEARCH(",",F173)),""),SEARCH(",",SUBSTITUTE(F173,LEFT(F173,SEARCH(",",F173)),""))),""))),SEARCH(")",LEFT(SUBSTITUTE(SUBSTITUTE(F173,LEFT(F173,SEARCH(",",F173)),""),LEFT(SUBSTITUTE(F173,LEFT(F173,SEARCH(",",F173)),""),SEARCH(",",SUBSTITUTE(F173,LEFT(F173,SEARCH(",",F173)),""))),""),SEARCH(",",SUBSTITUTE(SUBSTITUTE(F173,LEFT(F173,SEARCH(",",F173)),""),LEFT(SUBSTITUTE(F173,LEFT(F173,SEARCH(",",F173)),""),SEARCH(",",SUBSTITUTE(F173,LEFT(F173,SEARCH(",",F173)),""))),""))))),SEARCH("'",LEFT(LEFT(SUBSTITUTE(SUBSTITUTE(F173,LEFT(F173,SEARCH(",",F173)),""),LEFT(SUBSTITUTE(F173,LEFT(F173,SEARCH(",",F173)),""),SEARCH(",",SUBSTITUTE(F173,LEFT(F173,SEARCH(",",F173)),""))),""),SEARCH(",",SUBSTITUTE(SUBSTITUTE(F173,LEFT(F173,SEARCH(",",F173)),""),LEFT(SUBSTITUTE(F173,LEFT(F173,SEARCH(",",F173)),""),SEARCH(",",SUBSTITUTE(F173,LEFT(F173,SEARCH(",",F173)),""))),""))),SEARCH(")",LEFT(SUBSTITUTE(SUBSTITUTE(F173,LEFT(F173,SEARCH(",",F173)),""),LEFT(SUBSTITUTE(F173,LEFT(F173,SEARCH(",",F173)),""),SEARCH(",",SUBSTITUTE(F173,LEFT(F173,SEARCH(",",F173)),""))),""),SEARCH(",",SUBSTITUTE(SUBSTITUTE(F173,LEFT(F173,SEARCH(",",F173)),""),LEFT(SUBSTITUTE(F173,LEFT(F173,SEARCH(",",F173)),""),SEARCH(",",SUBSTITUTE(F173,LEFT(F173,SEARCH(",",F173)),""))),""))))))),""),")",""),VLOOKUP(K173,Breachs!B:D,3,FALSE)),IF(ISNUMBER(FIND(")",K173)),"20"&amp;SUBSTITUTE(SUBSTITUTE(LEFT(SUBSTITUTE(SUBSTITUTE(F173,LEFT(F173,SEARCH(",",F173)),""),LEFT(SUBSTITUTE(F173,LEFT(F173,SEARCH(",",F173)),""),SEARCH(",",SUBSTITUTE(F173,LEFT(F173,SEARCH(",",F173)),""))),""),SEARCH(")",SUBSTITUTE(SUBSTITUTE(F173,LEFT(F173,SEARCH(",",F173)),""),LEFT(SUBSTITUTE(F173,LEFT(F173,SEARCH(",",F173)),""),SEARCH(",",SUBSTITUTE(F173,LEFT(F173,SEARCH(",",F173)),""))),""))),LEFT(LEFT(SUBSTITUTE(SUBSTITUTE(F173,LEFT(F173,SEARCH(",",F173)),""),LEFT(SUBSTITUTE(F173,LEFT(F173,SEARCH(",",F173)),""),SEARCH(",",SUBSTITUTE(F173,LEFT(F173,SEARCH(",",F173)),""))),""),SEARCH(")",SUBSTITUTE(SUBSTITUTE(F173,LEFT(F173,SEARCH(",",F173)),""),LEFT(SUBSTITUTE(F173,LEFT(F173,SEARCH(",",F173)),""),SEARCH(",",SUBSTITUTE(F173,LEFT(F173,SEARCH(",",F173)),""))),""))),SEARCH("'",LEFT(SUBSTITUTE(SUBSTITUTE(F173,LEFT(F173,SEARCH(",",F173)),""),LEFT(SUBSTITUTE(F173,LEFT(F173,SEARCH(",",F173)),""),SEARCH(",",SUBSTITUTE(F173,LEFT(F173,SEARCH(",",F173)),""))),""),SEARCH(")",SUBSTITUTE(SUBSTITUTE(F173,LEFT(F173,SEARCH(",",F173)),""),LEFT(SUBSTITUTE(F173,LEFT(F173,SEARCH(",",F173)),""),SEARCH(",",SUBSTITUTE(F173,LEFT(F173,SEARCH(",",F173)),""))),""))))),""),")",""),VLOOKUP(K173,Breachs!B:D,3,FALSE))))</f>
        <v/>
      </c>
      <c r="Q173" s="108" t="str">
        <f>IF(G173&lt;4,"",IF(G173&gt;4,IF(ISNUMBER(FIND(")",L173)),"20"&amp;SUBSTITUTE(SUBSTITUTE(LEFT(SUBSTITUTE(SUBSTITUTE(SUBSTITUTE(L173,LEFT(L173,SEARCH(",",L173)),""),LEFT(SUBSTITUTE(L173,LEFT(L173,SEARCH(",",L173)),""),SEARCH(",",SUBSTITUTE(L173,LEFT(L173,SEARCH(",",L173)),""))),""),LEFT(SUBSTITUTE(SUBSTITUTE(L173,LEFT(L173,SEARCH(",",L173)),""),LEFT(SUBSTITUTE(L173,LEFT(L173,SEARCH(",",L173)),""),SEARCH(",",SUBSTITUTE(L173,LEFT(L173,SEARCH(",",L173)),""))),""),SEARCH(",",SUBSTITUTE(SUBSTITUTE(L173,LEFT(L173,SEARCH(",",L173)),""),LEFT(SUBSTITUTE(L173,LEFT(L173,SEARCH(",",L173)),""),SEARCH(",",SUBSTITUTE(L173,LEFT(L173,SEARCH(",",L173)),""))),""))),""),SEARCH(")",SUBSTITUTE(SUBSTITUTE(SUBSTITUTE(L173,LEFT(L173,SEARCH(",",L173)),""),LEFT(SUBSTITUTE(L173,LEFT(L173,SEARCH(",",L173)),""),SEARCH(",",SUBSTITUTE(L173,LEFT(L173,SEARCH(",",L173)),""))),""),LEFT(SUBSTITUTE(SUBSTITUTE(L173,LEFT(L173,SEARCH(",",L173)),""),LEFT(SUBSTITUTE(L173,LEFT(L173,SEARCH(",",L173)),""),SEARCH(",",SUBSTITUTE(L173,LEFT(L173,SEARCH(",",L173)),""))),""),SEARCH(",",SUBSTITUTE(SUBSTITUTE(L173,LEFT(L173,SEARCH(",",L173)),""),LEFT(SUBSTITUTE(L173,LEFT(L173,SEARCH(",",L173)),""),SEARCH(",",SUBSTITUTE(L173,LEFT(L173,SEARCH(",",L173)),""))),""))),""))),LEFT(LEFT(SUBSTITUTE(SUBSTITUTE(SUBSTITUTE(L173,LEFT(L173,SEARCH(",",L173)),""),LEFT(SUBSTITUTE(L173,LEFT(L173,SEARCH(",",L173)),""),SEARCH(",",SUBSTITUTE(L173,LEFT(L173,SEARCH(",",L173)),""))),""),LEFT(SUBSTITUTE(SUBSTITUTE(L173,LEFT(L173,SEARCH(",",L173)),""),LEFT(SUBSTITUTE(L173,LEFT(L173,SEARCH(",",L173)),""),SEARCH(",",SUBSTITUTE(L173,LEFT(L173,SEARCH(",",L173)),""))),""),SEARCH(",",SUBSTITUTE(SUBSTITUTE(L173,LEFT(L173,SEARCH(",",L173)),""),LEFT(SUBSTITUTE(L173,LEFT(L173,SEARCH(",",L173)),""),SEARCH(",",SUBSTITUTE(L173,LEFT(L173,SEARCH(",",L173)),""))),""))),""),SEARCH(")",SUBSTITUTE(SUBSTITUTE(SUBSTITUTE(L173,LEFT(L173,SEARCH(",",L173)),""),LEFT(SUBSTITUTE(L173,LEFT(L173,SEARCH(",",L173)),""),SEARCH(",",SUBSTITUTE(L173,LEFT(L173,SEARCH(",",L173)),""))),""),LEFT(SUBSTITUTE(SUBSTITUTE(L173,LEFT(L173,SEARCH(",",L173)),""),LEFT(SUBSTITUTE(L173,LEFT(L173,SEARCH(",",L173)),""),SEARCH(",",SUBSTITUTE(L173,LEFT(L173,SEARCH(",",L173)),""))),""),SEARCH(",",SUBSTITUTE(SUBSTITUTE(L173,LEFT(L173,SEARCH(",",L173)),""),LEFT(SUBSTITUTE(L173,LEFT(L173,SEARCH(",",L173)),""),SEARCH(",",SUBSTITUTE(L173,LEFT(L173,SEARCH(",",L173)),""))),""))),""))),SEARCH("'",LEFT(SUBSTITUTE(SUBSTITUTE(SUBSTITUTE(L173,LEFT(L173,SEARCH(",",L173)),""),LEFT(SUBSTITUTE(L173,LEFT(L173,SEARCH(",",L173)),""),SEARCH(",",SUBSTITUTE(L173,LEFT(L173,SEARCH(",",L173)),""))),""),LEFT(SUBSTITUTE(SUBSTITUTE(L173,LEFT(L173,SEARCH(",",L173)),""),LEFT(SUBSTITUTE(L173,LEFT(L173,SEARCH(",",L173)),""),SEARCH(",",SUBSTITUTE(L173,LEFT(L173,SEARCH(",",L173)),""))),""),SEARCH(",",SUBSTITUTE(SUBSTITUTE(L173,LEFT(L173,SEARCH(",",L173)),""),LEFT(SUBSTITUTE(L173,LEFT(L173,SEARCH(",",L173)),""),SEARCH(",",SUBSTITUTE(L173,LEFT(L173,SEARCH(",",L173)),""))),""))),""),SEARCH(")",SUBSTITUTE(SUBSTITUTE(SUBSTITUTE(L173,LEFT(L173,SEARCH(",",L173)),""),LEFT(SUBSTITUTE(L173,LEFT(L173,SEARCH(",",L173)),""),SEARCH(",",SUBSTITUTE(L173,LEFT(L173,SEARCH(",",L173)),""))),""),LEFT(SUBSTITUTE(SUBSTITUTE(L173,LEFT(L173,SEARCH(",",L173)),""),LEFT(SUBSTITUTE(L173,LEFT(L173,SEARCH(",",L173)),""),SEARCH(",",SUBSTITUTE(L173,LEFT(L173,SEARCH(",",L173)),""))),""),SEARCH(",",SUBSTITUTE(SUBSTITUTE(L173,LEFT(L173,SEARCH(",",L173)),""),LEFT(SUBSTITUTE(L173,LEFT(L173,SEARCH(",",L173)),""),SEARCH(",",SUBSTITUTE(L173,LEFT(L173,SEARCH(",",L173)),""))),""))),""))))),""),")",""),VLOOKUP(L173,Breachs!B:D,3,FALSE)),IF(ISNUMBER(FIND(")",L173)),"20"&amp;SUBSTITUTE(SUBSTITUTE(LEFT(SUBSTITUTE(SUBSTITUTE(SUBSTITUTE(L173,LEFT(L173,SEARCH(",",L173)),""),LEFT(SUBSTITUTE(L173,LEFT(L173,SEARCH(",",L173)),""),SEARCH(",",SUBSTITUTE(L173,LEFT(L173,SEARCH(",",L173)),""))),""),LEFT(SUBSTITUTE(SUBSTITUTE(L173,LEFT(L173,SEARCH(",",L173)),""),LEFT(SUBSTITUTE(L173,LEFT(L173,SEARCH(",",L173)),""),SEARCH(",",SUBSTITUTE(L173,LEFT(L173,SEARCH(",",L173)),""))),""),SEARCH(",",SUBSTITUTE(SUBSTITUTE(L173,LEFT(L173,SEARCH(",",L173)),""),LEFT(SUBSTITUTE(L173,LEFT(L173,SEARCH(",",L173)),""),SEARCH(",",SUBSTITUTE(L173,LEFT(L173,SEARCH(",",L173)),""))),""))),""),SEARCH(")",SUBSTITUTE(SUBSTITUTE(SUBSTITUTE(L173,LEFT(L173,SEARCH(",",L173)),""),LEFT(SUBSTITUTE(L173,LEFT(L173,SEARCH(",",L173)),""),SEARCH(",",SUBSTITUTE(L173,LEFT(L173,SEARCH(",",L173)),""))),""),LEFT(SUBSTITUTE(SUBSTITUTE(L173,LEFT(L173,SEARCH(",",L173)),""),LEFT(SUBSTITUTE(L173,LEFT(L173,SEARCH(",",L173)),""),SEARCH(",",SUBSTITUTE(L173,LEFT(L173,SEARCH(",",L173)),""))),""),SEARCH(",",SUBSTITUTE(SUBSTITUTE(L173,LEFT(L173,SEARCH(",",L173)),""),LEFT(SUBSTITUTE(L173,LEFT(L173,SEARCH(",",L173)),""),SEARCH(",",SUBSTITUTE(L173,LEFT(L173,SEARCH(",",L173)),""))),""))),""))),LEFT(LEFT(SUBSTITUTE(SUBSTITUTE(SUBSTITUTE(L173,LEFT(L173,SEARCH(",",L173)),""),LEFT(SUBSTITUTE(L173,LEFT(L173,SEARCH(",",L173)),""),SEARCH(",",SUBSTITUTE(L173,LEFT(L173,SEARCH(",",L173)),""))),""),LEFT(SUBSTITUTE(SUBSTITUTE(L173,LEFT(L173,SEARCH(",",L173)),""),LEFT(SUBSTITUTE(L173,LEFT(L173,SEARCH(",",L173)),""),SEARCH(",",SUBSTITUTE(L173,LEFT(L173,SEARCH(",",L173)),""))),""),SEARCH(",",SUBSTITUTE(SUBSTITUTE(L173,LEFT(L173,SEARCH(",",L173)),""),LEFT(SUBSTITUTE(L173,LEFT(L173,SEARCH(",",L173)),""),SEARCH(",",SUBSTITUTE(L173,LEFT(L173,SEARCH(",",L173)),""))),""))),""),SEARCH(")",SUBSTITUTE(SUBSTITUTE(SUBSTITUTE(L173,LEFT(L173,SEARCH(",",L173)),""),LEFT(SUBSTITUTE(L173,LEFT(L173,SEARCH(",",L173)),""),SEARCH(",",SUBSTITUTE(L173,LEFT(L173,SEARCH(",",L173)),""))),""),LEFT(SUBSTITUTE(SUBSTITUTE(L173,LEFT(L173,SEARCH(",",L173)),""),LEFT(SUBSTITUTE(L173,LEFT(L173,SEARCH(",",L173)),""),SEARCH(",",SUBSTITUTE(L173,LEFT(L173,SEARCH(",",L173)),""))),""),SEARCH(",",SUBSTITUTE(SUBSTITUTE(L173,LEFT(L173,SEARCH(",",L173)),""),LEFT(SUBSTITUTE(L173,LEFT(L173,SEARCH(",",L173)),""),SEARCH(",",SUBSTITUTE(L173,LEFT(L173,SEARCH(",",L173)),""))),""))),""))),SEARCH("'",LEFT(SUBSTITUTE(SUBSTITUTE(SUBSTITUTE(L173,LEFT(L173,SEARCH(",",L173)),""),LEFT(SUBSTITUTE(L173,LEFT(L173,SEARCH(",",L173)),""),SEARCH(",",SUBSTITUTE(L173,LEFT(L173,SEARCH(",",L173)),""))),""),LEFT(SUBSTITUTE(SUBSTITUTE(L173,LEFT(L173,SEARCH(",",L173)),""),LEFT(SUBSTITUTE(L173,LEFT(L173,SEARCH(",",L173)),""),SEARCH(",",SUBSTITUTE(L173,LEFT(L173,SEARCH(",",L173)),""))),""),SEARCH(",",SUBSTITUTE(SUBSTITUTE(L173,LEFT(L173,SEARCH(",",L173)),""),LEFT(SUBSTITUTE(L173,LEFT(L173,SEARCH(",",L173)),""),SEARCH(",",SUBSTITUTE(L173,LEFT(L173,SEARCH(",",L173)),""))),""))),""),SEARCH(")",SUBSTITUTE(SUBSTITUTE(SUBSTITUTE(L173,LEFT(L173,SEARCH(",",L173)),""),LEFT(SUBSTITUTE(L173,LEFT(L173,SEARCH(",",L173)),""),SEARCH(",",SUBSTITUTE(L173,LEFT(L173,SEARCH(",",L173)),""))),""),LEFT(SUBSTITUTE(SUBSTITUTE(L173,LEFT(L173,SEARCH(",",L173)),""),LEFT(SUBSTITUTE(L173,LEFT(L173,SEARCH(",",L173)),""),SEARCH(",",SUBSTITUTE(L173,LEFT(L173,SEARCH(",",L173)),""))),""),SEARCH(",",SUBSTITUTE(SUBSTITUTE(L173,LEFT(L173,SEARCH(",",L173)),""),LEFT(SUBSTITUTE(L173,LEFT(L173,SEARCH(",",L173)),""),SEARCH(",",SUBSTITUTE(L173,LEFT(L173,SEARCH(",",L173)),""))),""))),""))))),""),")",""),VLOOKUP(L173,Breachs!B:D,3,FALSE))))</f>
        <v/>
      </c>
      <c r="R173" s="108" t="str">
        <f>IF(G173=5,IF(ISNUMBER(FIND(")",M173)),"20"&amp;SUBSTITUTE(SUBSTITUTE(LEFT(SUBSTITUTE(SUBSTITUTE(SUBSTITUTE(S173,LEFT(S173,SEARCH(",",S173)),""),LEFT(SUBSTITUTE(S173,LEFT(S173,SEARCH(",",S173)),""),SEARCH(",",SUBSTITUTE(S173,LEFT(S173,SEARCH(",",S173)),""))),""),LEFT(SUBSTITUTE(SUBSTITUTE(S173,LEFT(S173,SEARCH(",",S173)),""),LEFT(SUBSTITUTE(S173,LEFT(S173,SEARCH(",",S173)),""),SEARCH(",",SUBSTITUTE(S173,LEFT(S173,SEARCH(",",S173)),""))),""),SEARCH(",",SUBSTITUTE(SUBSTITUTE(S173,LEFT(S173,SEARCH(",",S173)),""),LEFT(SUBSTITUTE(S173,LEFT(S173,SEARCH(",",S173)),""),SEARCH(",",SUBSTITUTE(S173,LEFT(S173,SEARCH(",",S173)),""))),""))),""),SEARCH(")",SUBSTITUTE(SUBSTITUTE(SUBSTITUTE(S173,LEFT(S173,SEARCH(",",S173)),""),LEFT(SUBSTITUTE(S173,LEFT(S173,SEARCH(",",S173)),""),SEARCH(",",SUBSTITUTE(S173,LEFT(S173,SEARCH(",",S173)),""))),""),LEFT(SUBSTITUTE(SUBSTITUTE(S173,LEFT(S173,SEARCH(",",S173)),""),LEFT(SUBSTITUTE(S173,LEFT(S173,SEARCH(",",S173)),""),SEARCH(",",SUBSTITUTE(S173,LEFT(S173,SEARCH(",",S173)),""))),""),SEARCH(",",SUBSTITUTE(SUBSTITUTE(S173,LEFT(S173,SEARCH(",",S173)),""),LEFT(SUBSTITUTE(S173,LEFT(S173,SEARCH(",",S173)),""),SEARCH(",",SUBSTITUTE(S173,LEFT(S173,SEARCH(",",S173)),""))),""))),""))),LEFT(LEFT(SUBSTITUTE(SUBSTITUTE(SUBSTITUTE(S173,LEFT(S173,SEARCH(",",S173)),""),LEFT(SUBSTITUTE(S173,LEFT(S173,SEARCH(",",S173)),""),SEARCH(",",SUBSTITUTE(S173,LEFT(S173,SEARCH(",",S173)),""))),""),LEFT(SUBSTITUTE(SUBSTITUTE(S173,LEFT(S173,SEARCH(",",S173)),""),LEFT(SUBSTITUTE(S173,LEFT(S173,SEARCH(",",S173)),""),SEARCH(",",SUBSTITUTE(S173,LEFT(S173,SEARCH(",",S173)),""))),""),SEARCH(",",SUBSTITUTE(SUBSTITUTE(S173,LEFT(S173,SEARCH(",",S173)),""),LEFT(SUBSTITUTE(S173,LEFT(S173,SEARCH(",",S173)),""),SEARCH(",",SUBSTITUTE(S173,LEFT(S173,SEARCH(",",S173)),""))),""))),""),SEARCH(")",SUBSTITUTE(SUBSTITUTE(SUBSTITUTE(S173,LEFT(S173,SEARCH(",",S173)),""),LEFT(SUBSTITUTE(S173,LEFT(S173,SEARCH(",",S173)),""),SEARCH(",",SUBSTITUTE(S173,LEFT(S173,SEARCH(",",S173)),""))),""),LEFT(SUBSTITUTE(SUBSTITUTE(S173,LEFT(S173,SEARCH(",",S173)),""),LEFT(SUBSTITUTE(S173,LEFT(S173,SEARCH(",",S173)),""),SEARCH(",",SUBSTITUTE(S173,LEFT(S173,SEARCH(",",S173)),""))),""),SEARCH(",",SUBSTITUTE(SUBSTITUTE(S173,LEFT(S173,SEARCH(",",S173)),""),LEFT(SUBSTITUTE(S173,LEFT(S173,SEARCH(",",S173)),""),SEARCH(",",SUBSTITUTE(S173,LEFT(S173,SEARCH(",",S173)),""))),""))),""))),SEARCH("'",LEFT(SUBSTITUTE(SUBSTITUTE(SUBSTITUTE(S173,LEFT(S173,SEARCH(",",S173)),""),LEFT(SUBSTITUTE(S173,LEFT(S173,SEARCH(",",S173)),""),SEARCH(",",SUBSTITUTE(S173,LEFT(S173,SEARCH(",",S173)),""))),""),LEFT(SUBSTITUTE(SUBSTITUTE(S173,LEFT(S173,SEARCH(",",S173)),""),LEFT(SUBSTITUTE(S173,LEFT(S173,SEARCH(",",S173)),""),SEARCH(",",SUBSTITUTE(S173,LEFT(S173,SEARCH(",",S173)),""))),""),SEARCH(",",SUBSTITUTE(SUBSTITUTE(S173,LEFT(S173,SEARCH(",",S173)),""),LEFT(SUBSTITUTE(S173,LEFT(S173,SEARCH(",",S173)),""),SEARCH(",",SUBSTITUTE(S173,LEFT(S173,SEARCH(",",S173)),""))),""))),""),SEARCH(")",SUBSTITUTE(SUBSTITUTE(SUBSTITUTE(S173,LEFT(S173,SEARCH(",",S173)),""),LEFT(SUBSTITUTE(S173,LEFT(S173,SEARCH(",",S173)),""),SEARCH(",",SUBSTITUTE(S173,LEFT(S173,SEARCH(",",S173)),""))),""),LEFT(SUBSTITUTE(SUBSTITUTE(S173,LEFT(S173,SEARCH(",",S173)),""),LEFT(SUBSTITUTE(S173,LEFT(S173,SEARCH(",",S173)),""),SEARCH(",",SUBSTITUTE(S173,LEFT(S173,SEARCH(",",S173)),""))),""),SEARCH(",",SUBSTITUTE(SUBSTITUTE(S173,LEFT(S173,SEARCH(",",S173)),""),LEFT(SUBSTITUTE(S173,LEFT(S173,SEARCH(",",S173)),""),SEARCH(",",SUBSTITUTE(S173,LEFT(S173,SEARCH(",",S173)),""))),""))),""))))),""),")",""),VLOOKUP(M173,Breachs!B:D,3,FALSE)),"")</f>
        <v/>
      </c>
      <c r="T173" s="108" t="str">
        <f>IF(F173="","",IF(ISNUMBER(FIND("'",I173)),VLOOKUP(SUBSTITUTE(RIGHT(LEFT(I173,SEARCH("'",I173)),5)," '",""),Breachs!P:Q,2,FALSE),VLOOKUP(I173,Breachs!B:D,2,FALSE)))</f>
        <v/>
      </c>
      <c r="U173" s="108" t="str">
        <f>IF(G173&lt;2,"",IF(ISNUMBER(FIND("'",J173)),VLOOKUP(SUBSTITUTE(RIGHT(LEFT(J173,SEARCH("'",J173)),5)," '",""),Breachs!P:Q,2,FALSE),VLOOKUP(J173,Breachs!B:D,2,FALSE)))</f>
        <v/>
      </c>
      <c r="V173" s="107" t="str">
        <f>IF(G173&lt;3,"",IF(ISNUMBER(FIND("'",K173)),VLOOKUP(SUBSTITUTE(RIGHT(LEFT(K173,SEARCH("'",K173)),5)," '",""),Breachs!P:Q,2,FALSE),VLOOKUP(K173,Breachs!B:D,2,FALSE)))</f>
        <v/>
      </c>
      <c r="W173" s="107" t="str">
        <f>IF(G173&lt;4,"",IF(ISNUMBER(FIND("'",L173)),VLOOKUP(SUBSTITUTE(RIGHT(LEFT(L173,SEARCH("'",L173)),5)," '",""),Breachs!P:Q,2,FALSE),VLOOKUP(L173,Breachs!B:D,2,FALSE)))</f>
        <v/>
      </c>
      <c r="X173" s="107" t="str">
        <f>IF(G173&lt;5,"",IF(ISNUMBER(FIND("'",M173)),VLOOKUP(SUBSTITUTE(RIGHT(LEFT(M173,SEARCH("'",M173)),5)," '",""),Breachs!P:Q,2,FALSE),VLOOKUP(M173,Breachs!B:D,2,FALSE)))</f>
        <v/>
      </c>
      <c r="Y173" s="34" t="str">
        <f>IFERROR(VLOOKUP(B173,BGU!A:B,2),"")</f>
        <v/>
      </c>
      <c r="Z173" s="34" t="str">
        <f>TEXT(IFERROR(VLOOKUP(B173,BGU!A:C,3),""),"0000-000-000-0000")</f>
        <v/>
      </c>
      <c r="AA173" s="34" t="str">
        <f t="shared" si="41"/>
        <v/>
      </c>
      <c r="AB173" s="34" t="str">
        <f>IFERROR(VLOOKUP(B173,BGU!A:F,6),"")</f>
        <v/>
      </c>
      <c r="AC173" s="34" t="str">
        <f>IFERROR(VLOOKUP(B173,BGU!A:G,7),"")</f>
        <v/>
      </c>
      <c r="AD173" s="34" t="str">
        <f t="shared" si="46"/>
        <v/>
      </c>
    </row>
    <row r="174" spans="7:30" ht="15" customHeight="1" x14ac:dyDescent="0.25">
      <c r="G174" s="31">
        <f t="shared" si="36"/>
        <v>1</v>
      </c>
      <c r="H174" s="31" t="str">
        <f t="shared" si="43"/>
        <v/>
      </c>
      <c r="I174" s="105" t="str">
        <f t="shared" si="44"/>
        <v/>
      </c>
      <c r="J174" s="105" t="str">
        <f t="shared" si="50"/>
        <v/>
      </c>
      <c r="K174" s="106" t="str">
        <f t="shared" si="47"/>
        <v/>
      </c>
      <c r="L174" s="106" t="str">
        <f t="shared" si="48"/>
        <v/>
      </c>
      <c r="M174" s="105" t="str">
        <f t="shared" si="49"/>
        <v/>
      </c>
      <c r="N174" s="107" t="str">
        <f>IF(F174="","",IF(ISNUMBER(FIND(")",I174)),"20"&amp;SUBSTITUTE(RIGHT(SUBSTITUTE(LEFT(F174,SEARCH(")",F174)),LEFT(LEFT(F174,SEARCH(")",F174)),SEARCH("(",LEFT(F174,SEARCH(")",F174)))),""),3),")",""),VLOOKUP(I174,Breachs!B:D,3,FALSE)))</f>
        <v/>
      </c>
      <c r="O174" s="108" t="str">
        <f>IF(G174&lt;2,"",IF(G174&gt;2,IF(ISNUMBER(FIND(")",J174)),"20"&amp;SUBSTITUTE(SUBSTITUTE(LEFT(LEFT(SUBSTITUTE(F174,LEFT(F174,SEARCH(",",F174)),""),SEARCH(",",SUBSTITUTE(F174,LEFT(F174,SEARCH(",",F174)),""))),SEARCH(")",LEFT(SUBSTITUTE(F174,LEFT(F174,SEARCH(",",F174)),""),SEARCH(",",SUBSTITUTE(F174,LEFT(F174,SEARCH(",",F174)),""))))),LEFT(LEFT(LEFT(SUBSTITUTE(F174,LEFT(F174,SEARCH(",",F174)),""),SEARCH(",",SUBSTITUTE(F174,LEFT(F174,SEARCH(",",F174)),""))),SEARCH(")",LEFT(SUBSTITUTE(F174,LEFT(F174,SEARCH(",",F174)),""),SEARCH(",",SUBSTITUTE(F174,LEFT(F174,SEARCH(",",F174)),""))))),SEARCH("'",LEFT(LEFT(SUBSTITUTE(F174,LEFT(F174,SEARCH(",",F174)),""),SEARCH(",",SUBSTITUTE(F174,LEFT(F174,SEARCH(",",F174)),""))),SEARCH(")",LEFT(SUBSTITUTE(F174,LEFT(F174,SEARCH(",",F174)),""),SEARCH(",",SUBSTITUTE(F174,LEFT(F174,SEARCH(",",F174)),""))))))),""),")",""),VLOOKUP(J174,Breachs!B:D,3,FALSE)),IF(ISNUMBER(FIND(")",J174)),"20"&amp;SUBSTITUTE(LEFT(SUBSTITUTE(SUBSTITUTE(F174,LEFT(F174,SEARCH(",",F174)),""),LEFT(SUBSTITUTE(F174,LEFT(F174,SEARCH(",",F174)),""),SEARCH("'",SUBSTITUTE(F174,LEFT(F174,SEARCH(",",F174)),""))),""),SEARCH(")",SUBSTITUTE(SUBSTITUTE(F174,LEFT(F174,SEARCH(",",F174)),""),LEFT(SUBSTITUTE(F174,LEFT(F174,SEARCH(",",F174)),""),SEARCH("'",SUBSTITUTE(F174,LEFT(F174,SEARCH(",",F174)),""))),""))),")",""),VLOOKUP(J174,Breachs!B:D,3,FALSE))))</f>
        <v/>
      </c>
      <c r="P174" s="108" t="str">
        <f>IF(G174&lt;3,"",IF(G174&gt;3,IF(ISNUMBER(FIND(")",K174)),"20"&amp;SUBSTITUTE(SUBSTITUTE(LEFT(LEFT(SUBSTITUTE(SUBSTITUTE(F174,LEFT(F174,SEARCH(",",F174)),""),LEFT(SUBSTITUTE(F174,LEFT(F174,SEARCH(",",F174)),""),SEARCH(",",SUBSTITUTE(F174,LEFT(F174,SEARCH(",",F174)),""))),""),SEARCH(",",SUBSTITUTE(SUBSTITUTE(F174,LEFT(F174,SEARCH(",",F174)),""),LEFT(SUBSTITUTE(F174,LEFT(F174,SEARCH(",",F174)),""),SEARCH(",",SUBSTITUTE(F174,LEFT(F174,SEARCH(",",F174)),""))),""))),SEARCH(")",LEFT(SUBSTITUTE(SUBSTITUTE(F174,LEFT(F174,SEARCH(",",F174)),""),LEFT(SUBSTITUTE(F174,LEFT(F174,SEARCH(",",F174)),""),SEARCH(",",SUBSTITUTE(F174,LEFT(F174,SEARCH(",",F174)),""))),""),SEARCH(",",SUBSTITUTE(SUBSTITUTE(F174,LEFT(F174,SEARCH(",",F174)),""),LEFT(SUBSTITUTE(F174,LEFT(F174,SEARCH(",",F174)),""),SEARCH(",",SUBSTITUTE(F174,LEFT(F174,SEARCH(",",F174)),""))),""))))),LEFT(LEFT(LEFT(SUBSTITUTE(SUBSTITUTE(F174,LEFT(F174,SEARCH(",",F174)),""),LEFT(SUBSTITUTE(F174,LEFT(F174,SEARCH(",",F174)),""),SEARCH(",",SUBSTITUTE(F174,LEFT(F174,SEARCH(",",F174)),""))),""),SEARCH(",",SUBSTITUTE(SUBSTITUTE(F174,LEFT(F174,SEARCH(",",F174)),""),LEFT(SUBSTITUTE(F174,LEFT(F174,SEARCH(",",F174)),""),SEARCH(",",SUBSTITUTE(F174,LEFT(F174,SEARCH(",",F174)),""))),""))),SEARCH(")",LEFT(SUBSTITUTE(SUBSTITUTE(F174,LEFT(F174,SEARCH(",",F174)),""),LEFT(SUBSTITUTE(F174,LEFT(F174,SEARCH(",",F174)),""),SEARCH(",",SUBSTITUTE(F174,LEFT(F174,SEARCH(",",F174)),""))),""),SEARCH(",",SUBSTITUTE(SUBSTITUTE(F174,LEFT(F174,SEARCH(",",F174)),""),LEFT(SUBSTITUTE(F174,LEFT(F174,SEARCH(",",F174)),""),SEARCH(",",SUBSTITUTE(F174,LEFT(F174,SEARCH(",",F174)),""))),""))))),SEARCH("'",LEFT(LEFT(SUBSTITUTE(SUBSTITUTE(F174,LEFT(F174,SEARCH(",",F174)),""),LEFT(SUBSTITUTE(F174,LEFT(F174,SEARCH(",",F174)),""),SEARCH(",",SUBSTITUTE(F174,LEFT(F174,SEARCH(",",F174)),""))),""),SEARCH(",",SUBSTITUTE(SUBSTITUTE(F174,LEFT(F174,SEARCH(",",F174)),""),LEFT(SUBSTITUTE(F174,LEFT(F174,SEARCH(",",F174)),""),SEARCH(",",SUBSTITUTE(F174,LEFT(F174,SEARCH(",",F174)),""))),""))),SEARCH(")",LEFT(SUBSTITUTE(SUBSTITUTE(F174,LEFT(F174,SEARCH(",",F174)),""),LEFT(SUBSTITUTE(F174,LEFT(F174,SEARCH(",",F174)),""),SEARCH(",",SUBSTITUTE(F174,LEFT(F174,SEARCH(",",F174)),""))),""),SEARCH(",",SUBSTITUTE(SUBSTITUTE(F174,LEFT(F174,SEARCH(",",F174)),""),LEFT(SUBSTITUTE(F174,LEFT(F174,SEARCH(",",F174)),""),SEARCH(",",SUBSTITUTE(F174,LEFT(F174,SEARCH(",",F174)),""))),""))))))),""),")",""),VLOOKUP(K174,Breachs!B:D,3,FALSE)),IF(ISNUMBER(FIND(")",K174)),"20"&amp;SUBSTITUTE(SUBSTITUTE(LEFT(SUBSTITUTE(SUBSTITUTE(F174,LEFT(F174,SEARCH(",",F174)),""),LEFT(SUBSTITUTE(F174,LEFT(F174,SEARCH(",",F174)),""),SEARCH(",",SUBSTITUTE(F174,LEFT(F174,SEARCH(",",F174)),""))),""),SEARCH(")",SUBSTITUTE(SUBSTITUTE(F174,LEFT(F174,SEARCH(",",F174)),""),LEFT(SUBSTITUTE(F174,LEFT(F174,SEARCH(",",F174)),""),SEARCH(",",SUBSTITUTE(F174,LEFT(F174,SEARCH(",",F174)),""))),""))),LEFT(LEFT(SUBSTITUTE(SUBSTITUTE(F174,LEFT(F174,SEARCH(",",F174)),""),LEFT(SUBSTITUTE(F174,LEFT(F174,SEARCH(",",F174)),""),SEARCH(",",SUBSTITUTE(F174,LEFT(F174,SEARCH(",",F174)),""))),""),SEARCH(")",SUBSTITUTE(SUBSTITUTE(F174,LEFT(F174,SEARCH(",",F174)),""),LEFT(SUBSTITUTE(F174,LEFT(F174,SEARCH(",",F174)),""),SEARCH(",",SUBSTITUTE(F174,LEFT(F174,SEARCH(",",F174)),""))),""))),SEARCH("'",LEFT(SUBSTITUTE(SUBSTITUTE(F174,LEFT(F174,SEARCH(",",F174)),""),LEFT(SUBSTITUTE(F174,LEFT(F174,SEARCH(",",F174)),""),SEARCH(",",SUBSTITUTE(F174,LEFT(F174,SEARCH(",",F174)),""))),""),SEARCH(")",SUBSTITUTE(SUBSTITUTE(F174,LEFT(F174,SEARCH(",",F174)),""),LEFT(SUBSTITUTE(F174,LEFT(F174,SEARCH(",",F174)),""),SEARCH(",",SUBSTITUTE(F174,LEFT(F174,SEARCH(",",F174)),""))),""))))),""),")",""),VLOOKUP(K174,Breachs!B:D,3,FALSE))))</f>
        <v/>
      </c>
      <c r="Q174" s="108" t="str">
        <f>IF(G174&lt;4,"",IF(G174&gt;4,IF(ISNUMBER(FIND(")",L174)),"20"&amp;SUBSTITUTE(SUBSTITUTE(LEFT(SUBSTITUTE(SUBSTITUTE(SUBSTITUTE(L174,LEFT(L174,SEARCH(",",L174)),""),LEFT(SUBSTITUTE(L174,LEFT(L174,SEARCH(",",L174)),""),SEARCH(",",SUBSTITUTE(L174,LEFT(L174,SEARCH(",",L174)),""))),""),LEFT(SUBSTITUTE(SUBSTITUTE(L174,LEFT(L174,SEARCH(",",L174)),""),LEFT(SUBSTITUTE(L174,LEFT(L174,SEARCH(",",L174)),""),SEARCH(",",SUBSTITUTE(L174,LEFT(L174,SEARCH(",",L174)),""))),""),SEARCH(",",SUBSTITUTE(SUBSTITUTE(L174,LEFT(L174,SEARCH(",",L174)),""),LEFT(SUBSTITUTE(L174,LEFT(L174,SEARCH(",",L174)),""),SEARCH(",",SUBSTITUTE(L174,LEFT(L174,SEARCH(",",L174)),""))),""))),""),SEARCH(")",SUBSTITUTE(SUBSTITUTE(SUBSTITUTE(L174,LEFT(L174,SEARCH(",",L174)),""),LEFT(SUBSTITUTE(L174,LEFT(L174,SEARCH(",",L174)),""),SEARCH(",",SUBSTITUTE(L174,LEFT(L174,SEARCH(",",L174)),""))),""),LEFT(SUBSTITUTE(SUBSTITUTE(L174,LEFT(L174,SEARCH(",",L174)),""),LEFT(SUBSTITUTE(L174,LEFT(L174,SEARCH(",",L174)),""),SEARCH(",",SUBSTITUTE(L174,LEFT(L174,SEARCH(",",L174)),""))),""),SEARCH(",",SUBSTITUTE(SUBSTITUTE(L174,LEFT(L174,SEARCH(",",L174)),""),LEFT(SUBSTITUTE(L174,LEFT(L174,SEARCH(",",L174)),""),SEARCH(",",SUBSTITUTE(L174,LEFT(L174,SEARCH(",",L174)),""))),""))),""))),LEFT(LEFT(SUBSTITUTE(SUBSTITUTE(SUBSTITUTE(L174,LEFT(L174,SEARCH(",",L174)),""),LEFT(SUBSTITUTE(L174,LEFT(L174,SEARCH(",",L174)),""),SEARCH(",",SUBSTITUTE(L174,LEFT(L174,SEARCH(",",L174)),""))),""),LEFT(SUBSTITUTE(SUBSTITUTE(L174,LEFT(L174,SEARCH(",",L174)),""),LEFT(SUBSTITUTE(L174,LEFT(L174,SEARCH(",",L174)),""),SEARCH(",",SUBSTITUTE(L174,LEFT(L174,SEARCH(",",L174)),""))),""),SEARCH(",",SUBSTITUTE(SUBSTITUTE(L174,LEFT(L174,SEARCH(",",L174)),""),LEFT(SUBSTITUTE(L174,LEFT(L174,SEARCH(",",L174)),""),SEARCH(",",SUBSTITUTE(L174,LEFT(L174,SEARCH(",",L174)),""))),""))),""),SEARCH(")",SUBSTITUTE(SUBSTITUTE(SUBSTITUTE(L174,LEFT(L174,SEARCH(",",L174)),""),LEFT(SUBSTITUTE(L174,LEFT(L174,SEARCH(",",L174)),""),SEARCH(",",SUBSTITUTE(L174,LEFT(L174,SEARCH(",",L174)),""))),""),LEFT(SUBSTITUTE(SUBSTITUTE(L174,LEFT(L174,SEARCH(",",L174)),""),LEFT(SUBSTITUTE(L174,LEFT(L174,SEARCH(",",L174)),""),SEARCH(",",SUBSTITUTE(L174,LEFT(L174,SEARCH(",",L174)),""))),""),SEARCH(",",SUBSTITUTE(SUBSTITUTE(L174,LEFT(L174,SEARCH(",",L174)),""),LEFT(SUBSTITUTE(L174,LEFT(L174,SEARCH(",",L174)),""),SEARCH(",",SUBSTITUTE(L174,LEFT(L174,SEARCH(",",L174)),""))),""))),""))),SEARCH("'",LEFT(SUBSTITUTE(SUBSTITUTE(SUBSTITUTE(L174,LEFT(L174,SEARCH(",",L174)),""),LEFT(SUBSTITUTE(L174,LEFT(L174,SEARCH(",",L174)),""),SEARCH(",",SUBSTITUTE(L174,LEFT(L174,SEARCH(",",L174)),""))),""),LEFT(SUBSTITUTE(SUBSTITUTE(L174,LEFT(L174,SEARCH(",",L174)),""),LEFT(SUBSTITUTE(L174,LEFT(L174,SEARCH(",",L174)),""),SEARCH(",",SUBSTITUTE(L174,LEFT(L174,SEARCH(",",L174)),""))),""),SEARCH(",",SUBSTITUTE(SUBSTITUTE(L174,LEFT(L174,SEARCH(",",L174)),""),LEFT(SUBSTITUTE(L174,LEFT(L174,SEARCH(",",L174)),""),SEARCH(",",SUBSTITUTE(L174,LEFT(L174,SEARCH(",",L174)),""))),""))),""),SEARCH(")",SUBSTITUTE(SUBSTITUTE(SUBSTITUTE(L174,LEFT(L174,SEARCH(",",L174)),""),LEFT(SUBSTITUTE(L174,LEFT(L174,SEARCH(",",L174)),""),SEARCH(",",SUBSTITUTE(L174,LEFT(L174,SEARCH(",",L174)),""))),""),LEFT(SUBSTITUTE(SUBSTITUTE(L174,LEFT(L174,SEARCH(",",L174)),""),LEFT(SUBSTITUTE(L174,LEFT(L174,SEARCH(",",L174)),""),SEARCH(",",SUBSTITUTE(L174,LEFT(L174,SEARCH(",",L174)),""))),""),SEARCH(",",SUBSTITUTE(SUBSTITUTE(L174,LEFT(L174,SEARCH(",",L174)),""),LEFT(SUBSTITUTE(L174,LEFT(L174,SEARCH(",",L174)),""),SEARCH(",",SUBSTITUTE(L174,LEFT(L174,SEARCH(",",L174)),""))),""))),""))))),""),")",""),VLOOKUP(L174,Breachs!B:D,3,FALSE)),IF(ISNUMBER(FIND(")",L174)),"20"&amp;SUBSTITUTE(SUBSTITUTE(LEFT(SUBSTITUTE(SUBSTITUTE(SUBSTITUTE(L174,LEFT(L174,SEARCH(",",L174)),""),LEFT(SUBSTITUTE(L174,LEFT(L174,SEARCH(",",L174)),""),SEARCH(",",SUBSTITUTE(L174,LEFT(L174,SEARCH(",",L174)),""))),""),LEFT(SUBSTITUTE(SUBSTITUTE(L174,LEFT(L174,SEARCH(",",L174)),""),LEFT(SUBSTITUTE(L174,LEFT(L174,SEARCH(",",L174)),""),SEARCH(",",SUBSTITUTE(L174,LEFT(L174,SEARCH(",",L174)),""))),""),SEARCH(",",SUBSTITUTE(SUBSTITUTE(L174,LEFT(L174,SEARCH(",",L174)),""),LEFT(SUBSTITUTE(L174,LEFT(L174,SEARCH(",",L174)),""),SEARCH(",",SUBSTITUTE(L174,LEFT(L174,SEARCH(",",L174)),""))),""))),""),SEARCH(")",SUBSTITUTE(SUBSTITUTE(SUBSTITUTE(L174,LEFT(L174,SEARCH(",",L174)),""),LEFT(SUBSTITUTE(L174,LEFT(L174,SEARCH(",",L174)),""),SEARCH(",",SUBSTITUTE(L174,LEFT(L174,SEARCH(",",L174)),""))),""),LEFT(SUBSTITUTE(SUBSTITUTE(L174,LEFT(L174,SEARCH(",",L174)),""),LEFT(SUBSTITUTE(L174,LEFT(L174,SEARCH(",",L174)),""),SEARCH(",",SUBSTITUTE(L174,LEFT(L174,SEARCH(",",L174)),""))),""),SEARCH(",",SUBSTITUTE(SUBSTITUTE(L174,LEFT(L174,SEARCH(",",L174)),""),LEFT(SUBSTITUTE(L174,LEFT(L174,SEARCH(",",L174)),""),SEARCH(",",SUBSTITUTE(L174,LEFT(L174,SEARCH(",",L174)),""))),""))),""))),LEFT(LEFT(SUBSTITUTE(SUBSTITUTE(SUBSTITUTE(L174,LEFT(L174,SEARCH(",",L174)),""),LEFT(SUBSTITUTE(L174,LEFT(L174,SEARCH(",",L174)),""),SEARCH(",",SUBSTITUTE(L174,LEFT(L174,SEARCH(",",L174)),""))),""),LEFT(SUBSTITUTE(SUBSTITUTE(L174,LEFT(L174,SEARCH(",",L174)),""),LEFT(SUBSTITUTE(L174,LEFT(L174,SEARCH(",",L174)),""),SEARCH(",",SUBSTITUTE(L174,LEFT(L174,SEARCH(",",L174)),""))),""),SEARCH(",",SUBSTITUTE(SUBSTITUTE(L174,LEFT(L174,SEARCH(",",L174)),""),LEFT(SUBSTITUTE(L174,LEFT(L174,SEARCH(",",L174)),""),SEARCH(",",SUBSTITUTE(L174,LEFT(L174,SEARCH(",",L174)),""))),""))),""),SEARCH(")",SUBSTITUTE(SUBSTITUTE(SUBSTITUTE(L174,LEFT(L174,SEARCH(",",L174)),""),LEFT(SUBSTITUTE(L174,LEFT(L174,SEARCH(",",L174)),""),SEARCH(",",SUBSTITUTE(L174,LEFT(L174,SEARCH(",",L174)),""))),""),LEFT(SUBSTITUTE(SUBSTITUTE(L174,LEFT(L174,SEARCH(",",L174)),""),LEFT(SUBSTITUTE(L174,LEFT(L174,SEARCH(",",L174)),""),SEARCH(",",SUBSTITUTE(L174,LEFT(L174,SEARCH(",",L174)),""))),""),SEARCH(",",SUBSTITUTE(SUBSTITUTE(L174,LEFT(L174,SEARCH(",",L174)),""),LEFT(SUBSTITUTE(L174,LEFT(L174,SEARCH(",",L174)),""),SEARCH(",",SUBSTITUTE(L174,LEFT(L174,SEARCH(",",L174)),""))),""))),""))),SEARCH("'",LEFT(SUBSTITUTE(SUBSTITUTE(SUBSTITUTE(L174,LEFT(L174,SEARCH(",",L174)),""),LEFT(SUBSTITUTE(L174,LEFT(L174,SEARCH(",",L174)),""),SEARCH(",",SUBSTITUTE(L174,LEFT(L174,SEARCH(",",L174)),""))),""),LEFT(SUBSTITUTE(SUBSTITUTE(L174,LEFT(L174,SEARCH(",",L174)),""),LEFT(SUBSTITUTE(L174,LEFT(L174,SEARCH(",",L174)),""),SEARCH(",",SUBSTITUTE(L174,LEFT(L174,SEARCH(",",L174)),""))),""),SEARCH(",",SUBSTITUTE(SUBSTITUTE(L174,LEFT(L174,SEARCH(",",L174)),""),LEFT(SUBSTITUTE(L174,LEFT(L174,SEARCH(",",L174)),""),SEARCH(",",SUBSTITUTE(L174,LEFT(L174,SEARCH(",",L174)),""))),""))),""),SEARCH(")",SUBSTITUTE(SUBSTITUTE(SUBSTITUTE(L174,LEFT(L174,SEARCH(",",L174)),""),LEFT(SUBSTITUTE(L174,LEFT(L174,SEARCH(",",L174)),""),SEARCH(",",SUBSTITUTE(L174,LEFT(L174,SEARCH(",",L174)),""))),""),LEFT(SUBSTITUTE(SUBSTITUTE(L174,LEFT(L174,SEARCH(",",L174)),""),LEFT(SUBSTITUTE(L174,LEFT(L174,SEARCH(",",L174)),""),SEARCH(",",SUBSTITUTE(L174,LEFT(L174,SEARCH(",",L174)),""))),""),SEARCH(",",SUBSTITUTE(SUBSTITUTE(L174,LEFT(L174,SEARCH(",",L174)),""),LEFT(SUBSTITUTE(L174,LEFT(L174,SEARCH(",",L174)),""),SEARCH(",",SUBSTITUTE(L174,LEFT(L174,SEARCH(",",L174)),""))),""))),""))))),""),")",""),VLOOKUP(L174,Breachs!B:D,3,FALSE))))</f>
        <v/>
      </c>
      <c r="R174" s="108" t="str">
        <f>IF(G174=5,IF(ISNUMBER(FIND(")",M174)),"20"&amp;SUBSTITUTE(SUBSTITUTE(LEFT(SUBSTITUTE(SUBSTITUTE(SUBSTITUTE(S174,LEFT(S174,SEARCH(",",S174)),""),LEFT(SUBSTITUTE(S174,LEFT(S174,SEARCH(",",S174)),""),SEARCH(",",SUBSTITUTE(S174,LEFT(S174,SEARCH(",",S174)),""))),""),LEFT(SUBSTITUTE(SUBSTITUTE(S174,LEFT(S174,SEARCH(",",S174)),""),LEFT(SUBSTITUTE(S174,LEFT(S174,SEARCH(",",S174)),""),SEARCH(",",SUBSTITUTE(S174,LEFT(S174,SEARCH(",",S174)),""))),""),SEARCH(",",SUBSTITUTE(SUBSTITUTE(S174,LEFT(S174,SEARCH(",",S174)),""),LEFT(SUBSTITUTE(S174,LEFT(S174,SEARCH(",",S174)),""),SEARCH(",",SUBSTITUTE(S174,LEFT(S174,SEARCH(",",S174)),""))),""))),""),SEARCH(")",SUBSTITUTE(SUBSTITUTE(SUBSTITUTE(S174,LEFT(S174,SEARCH(",",S174)),""),LEFT(SUBSTITUTE(S174,LEFT(S174,SEARCH(",",S174)),""),SEARCH(",",SUBSTITUTE(S174,LEFT(S174,SEARCH(",",S174)),""))),""),LEFT(SUBSTITUTE(SUBSTITUTE(S174,LEFT(S174,SEARCH(",",S174)),""),LEFT(SUBSTITUTE(S174,LEFT(S174,SEARCH(",",S174)),""),SEARCH(",",SUBSTITUTE(S174,LEFT(S174,SEARCH(",",S174)),""))),""),SEARCH(",",SUBSTITUTE(SUBSTITUTE(S174,LEFT(S174,SEARCH(",",S174)),""),LEFT(SUBSTITUTE(S174,LEFT(S174,SEARCH(",",S174)),""),SEARCH(",",SUBSTITUTE(S174,LEFT(S174,SEARCH(",",S174)),""))),""))),""))),LEFT(LEFT(SUBSTITUTE(SUBSTITUTE(SUBSTITUTE(S174,LEFT(S174,SEARCH(",",S174)),""),LEFT(SUBSTITUTE(S174,LEFT(S174,SEARCH(",",S174)),""),SEARCH(",",SUBSTITUTE(S174,LEFT(S174,SEARCH(",",S174)),""))),""),LEFT(SUBSTITUTE(SUBSTITUTE(S174,LEFT(S174,SEARCH(",",S174)),""),LEFT(SUBSTITUTE(S174,LEFT(S174,SEARCH(",",S174)),""),SEARCH(",",SUBSTITUTE(S174,LEFT(S174,SEARCH(",",S174)),""))),""),SEARCH(",",SUBSTITUTE(SUBSTITUTE(S174,LEFT(S174,SEARCH(",",S174)),""),LEFT(SUBSTITUTE(S174,LEFT(S174,SEARCH(",",S174)),""),SEARCH(",",SUBSTITUTE(S174,LEFT(S174,SEARCH(",",S174)),""))),""))),""),SEARCH(")",SUBSTITUTE(SUBSTITUTE(SUBSTITUTE(S174,LEFT(S174,SEARCH(",",S174)),""),LEFT(SUBSTITUTE(S174,LEFT(S174,SEARCH(",",S174)),""),SEARCH(",",SUBSTITUTE(S174,LEFT(S174,SEARCH(",",S174)),""))),""),LEFT(SUBSTITUTE(SUBSTITUTE(S174,LEFT(S174,SEARCH(",",S174)),""),LEFT(SUBSTITUTE(S174,LEFT(S174,SEARCH(",",S174)),""),SEARCH(",",SUBSTITUTE(S174,LEFT(S174,SEARCH(",",S174)),""))),""),SEARCH(",",SUBSTITUTE(SUBSTITUTE(S174,LEFT(S174,SEARCH(",",S174)),""),LEFT(SUBSTITUTE(S174,LEFT(S174,SEARCH(",",S174)),""),SEARCH(",",SUBSTITUTE(S174,LEFT(S174,SEARCH(",",S174)),""))),""))),""))),SEARCH("'",LEFT(SUBSTITUTE(SUBSTITUTE(SUBSTITUTE(S174,LEFT(S174,SEARCH(",",S174)),""),LEFT(SUBSTITUTE(S174,LEFT(S174,SEARCH(",",S174)),""),SEARCH(",",SUBSTITUTE(S174,LEFT(S174,SEARCH(",",S174)),""))),""),LEFT(SUBSTITUTE(SUBSTITUTE(S174,LEFT(S174,SEARCH(",",S174)),""),LEFT(SUBSTITUTE(S174,LEFT(S174,SEARCH(",",S174)),""),SEARCH(",",SUBSTITUTE(S174,LEFT(S174,SEARCH(",",S174)),""))),""),SEARCH(",",SUBSTITUTE(SUBSTITUTE(S174,LEFT(S174,SEARCH(",",S174)),""),LEFT(SUBSTITUTE(S174,LEFT(S174,SEARCH(",",S174)),""),SEARCH(",",SUBSTITUTE(S174,LEFT(S174,SEARCH(",",S174)),""))),""))),""),SEARCH(")",SUBSTITUTE(SUBSTITUTE(SUBSTITUTE(S174,LEFT(S174,SEARCH(",",S174)),""),LEFT(SUBSTITUTE(S174,LEFT(S174,SEARCH(",",S174)),""),SEARCH(",",SUBSTITUTE(S174,LEFT(S174,SEARCH(",",S174)),""))),""),LEFT(SUBSTITUTE(SUBSTITUTE(S174,LEFT(S174,SEARCH(",",S174)),""),LEFT(SUBSTITUTE(S174,LEFT(S174,SEARCH(",",S174)),""),SEARCH(",",SUBSTITUTE(S174,LEFT(S174,SEARCH(",",S174)),""))),""),SEARCH(",",SUBSTITUTE(SUBSTITUTE(S174,LEFT(S174,SEARCH(",",S174)),""),LEFT(SUBSTITUTE(S174,LEFT(S174,SEARCH(",",S174)),""),SEARCH(",",SUBSTITUTE(S174,LEFT(S174,SEARCH(",",S174)),""))),""))),""))))),""),")",""),VLOOKUP(M174,Breachs!B:D,3,FALSE)),"")</f>
        <v/>
      </c>
      <c r="T174" s="108" t="str">
        <f>IF(F174="","",IF(ISNUMBER(FIND("'",I174)),VLOOKUP(SUBSTITUTE(RIGHT(LEFT(I174,SEARCH("'",I174)),5)," '",""),Breachs!P:Q,2,FALSE),VLOOKUP(I174,Breachs!B:D,2,FALSE)))</f>
        <v/>
      </c>
      <c r="U174" s="108" t="str">
        <f>IF(G174&lt;2,"",IF(ISNUMBER(FIND("'",J174)),VLOOKUP(SUBSTITUTE(RIGHT(LEFT(J174,SEARCH("'",J174)),5)," '",""),Breachs!P:Q,2,FALSE),VLOOKUP(J174,Breachs!B:D,2,FALSE)))</f>
        <v/>
      </c>
      <c r="V174" s="107" t="str">
        <f>IF(G174&lt;3,"",IF(ISNUMBER(FIND("'",K174)),VLOOKUP(SUBSTITUTE(RIGHT(LEFT(K174,SEARCH("'",K174)),5)," '",""),Breachs!P:Q,2,FALSE),VLOOKUP(K174,Breachs!B:D,2,FALSE)))</f>
        <v/>
      </c>
      <c r="W174" s="107" t="str">
        <f>IF(G174&lt;4,"",IF(ISNUMBER(FIND("'",L174)),VLOOKUP(SUBSTITUTE(RIGHT(LEFT(L174,SEARCH("'",L174)),5)," '",""),Breachs!P:Q,2,FALSE),VLOOKUP(L174,Breachs!B:D,2,FALSE)))</f>
        <v/>
      </c>
      <c r="X174" s="107" t="str">
        <f>IF(G174&lt;5,"",IF(ISNUMBER(FIND("'",M174)),VLOOKUP(SUBSTITUTE(RIGHT(LEFT(M174,SEARCH("'",M174)),5)," '",""),Breachs!P:Q,2,FALSE),VLOOKUP(M174,Breachs!B:D,2,FALSE)))</f>
        <v/>
      </c>
      <c r="Y174" s="34" t="str">
        <f>IFERROR(VLOOKUP(B174,BGU!A:B,2),"")</f>
        <v/>
      </c>
      <c r="Z174" s="34" t="str">
        <f>TEXT(IFERROR(VLOOKUP(B174,BGU!A:C,3),""),"0000-000-000-0000")</f>
        <v/>
      </c>
      <c r="AA174" s="34" t="str">
        <f t="shared" si="41"/>
        <v/>
      </c>
      <c r="AB174" s="34" t="str">
        <f>IFERROR(VLOOKUP(B174,BGU!A:F,6),"")</f>
        <v/>
      </c>
      <c r="AC174" s="34" t="str">
        <f>IFERROR(VLOOKUP(B174,BGU!A:G,7),"")</f>
        <v/>
      </c>
      <c r="AD174" s="34" t="str">
        <f t="shared" si="46"/>
        <v/>
      </c>
    </row>
    <row r="175" spans="7:30" ht="15" customHeight="1" x14ac:dyDescent="0.25">
      <c r="G175" s="31">
        <f t="shared" si="36"/>
        <v>1</v>
      </c>
      <c r="H175" s="31" t="str">
        <f t="shared" si="43"/>
        <v/>
      </c>
      <c r="I175" s="105" t="str">
        <f t="shared" si="44"/>
        <v/>
      </c>
      <c r="J175" s="105" t="str">
        <f t="shared" si="50"/>
        <v/>
      </c>
      <c r="K175" s="106" t="str">
        <f t="shared" si="47"/>
        <v/>
      </c>
      <c r="L175" s="106" t="str">
        <f t="shared" si="48"/>
        <v/>
      </c>
      <c r="M175" s="105" t="str">
        <f t="shared" si="49"/>
        <v/>
      </c>
      <c r="N175" s="107" t="str">
        <f>IF(F175="","",IF(ISNUMBER(FIND(")",I175)),"20"&amp;SUBSTITUTE(RIGHT(SUBSTITUTE(LEFT(F175,SEARCH(")",F175)),LEFT(LEFT(F175,SEARCH(")",F175)),SEARCH("(",LEFT(F175,SEARCH(")",F175)))),""),3),")",""),VLOOKUP(I175,Breachs!B:D,3,FALSE)))</f>
        <v/>
      </c>
      <c r="O175" s="108" t="str">
        <f>IF(G175&lt;2,"",IF(G175&gt;2,IF(ISNUMBER(FIND(")",J175)),"20"&amp;SUBSTITUTE(SUBSTITUTE(LEFT(LEFT(SUBSTITUTE(F175,LEFT(F175,SEARCH(",",F175)),""),SEARCH(",",SUBSTITUTE(F175,LEFT(F175,SEARCH(",",F175)),""))),SEARCH(")",LEFT(SUBSTITUTE(F175,LEFT(F175,SEARCH(",",F175)),""),SEARCH(",",SUBSTITUTE(F175,LEFT(F175,SEARCH(",",F175)),""))))),LEFT(LEFT(LEFT(SUBSTITUTE(F175,LEFT(F175,SEARCH(",",F175)),""),SEARCH(",",SUBSTITUTE(F175,LEFT(F175,SEARCH(",",F175)),""))),SEARCH(")",LEFT(SUBSTITUTE(F175,LEFT(F175,SEARCH(",",F175)),""),SEARCH(",",SUBSTITUTE(F175,LEFT(F175,SEARCH(",",F175)),""))))),SEARCH("'",LEFT(LEFT(SUBSTITUTE(F175,LEFT(F175,SEARCH(",",F175)),""),SEARCH(",",SUBSTITUTE(F175,LEFT(F175,SEARCH(",",F175)),""))),SEARCH(")",LEFT(SUBSTITUTE(F175,LEFT(F175,SEARCH(",",F175)),""),SEARCH(",",SUBSTITUTE(F175,LEFT(F175,SEARCH(",",F175)),""))))))),""),")",""),VLOOKUP(J175,Breachs!B:D,3,FALSE)),IF(ISNUMBER(FIND(")",J175)),"20"&amp;SUBSTITUTE(LEFT(SUBSTITUTE(SUBSTITUTE(F175,LEFT(F175,SEARCH(",",F175)),""),LEFT(SUBSTITUTE(F175,LEFT(F175,SEARCH(",",F175)),""),SEARCH("'",SUBSTITUTE(F175,LEFT(F175,SEARCH(",",F175)),""))),""),SEARCH(")",SUBSTITUTE(SUBSTITUTE(F175,LEFT(F175,SEARCH(",",F175)),""),LEFT(SUBSTITUTE(F175,LEFT(F175,SEARCH(",",F175)),""),SEARCH("'",SUBSTITUTE(F175,LEFT(F175,SEARCH(",",F175)),""))),""))),")",""),VLOOKUP(J175,Breachs!B:D,3,FALSE))))</f>
        <v/>
      </c>
      <c r="P175" s="108" t="str">
        <f>IF(G175&lt;3,"",IF(G175&gt;3,IF(ISNUMBER(FIND(")",K175)),"20"&amp;SUBSTITUTE(SUBSTITUTE(LEFT(LEFT(SUBSTITUTE(SUBSTITUTE(F175,LEFT(F175,SEARCH(",",F175)),""),LEFT(SUBSTITUTE(F175,LEFT(F175,SEARCH(",",F175)),""),SEARCH(",",SUBSTITUTE(F175,LEFT(F175,SEARCH(",",F175)),""))),""),SEARCH(",",SUBSTITUTE(SUBSTITUTE(F175,LEFT(F175,SEARCH(",",F175)),""),LEFT(SUBSTITUTE(F175,LEFT(F175,SEARCH(",",F175)),""),SEARCH(",",SUBSTITUTE(F175,LEFT(F175,SEARCH(",",F175)),""))),""))),SEARCH(")",LEFT(SUBSTITUTE(SUBSTITUTE(F175,LEFT(F175,SEARCH(",",F175)),""),LEFT(SUBSTITUTE(F175,LEFT(F175,SEARCH(",",F175)),""),SEARCH(",",SUBSTITUTE(F175,LEFT(F175,SEARCH(",",F175)),""))),""),SEARCH(",",SUBSTITUTE(SUBSTITUTE(F175,LEFT(F175,SEARCH(",",F175)),""),LEFT(SUBSTITUTE(F175,LEFT(F175,SEARCH(",",F175)),""),SEARCH(",",SUBSTITUTE(F175,LEFT(F175,SEARCH(",",F175)),""))),""))))),LEFT(LEFT(LEFT(SUBSTITUTE(SUBSTITUTE(F175,LEFT(F175,SEARCH(",",F175)),""),LEFT(SUBSTITUTE(F175,LEFT(F175,SEARCH(",",F175)),""),SEARCH(",",SUBSTITUTE(F175,LEFT(F175,SEARCH(",",F175)),""))),""),SEARCH(",",SUBSTITUTE(SUBSTITUTE(F175,LEFT(F175,SEARCH(",",F175)),""),LEFT(SUBSTITUTE(F175,LEFT(F175,SEARCH(",",F175)),""),SEARCH(",",SUBSTITUTE(F175,LEFT(F175,SEARCH(",",F175)),""))),""))),SEARCH(")",LEFT(SUBSTITUTE(SUBSTITUTE(F175,LEFT(F175,SEARCH(",",F175)),""),LEFT(SUBSTITUTE(F175,LEFT(F175,SEARCH(",",F175)),""),SEARCH(",",SUBSTITUTE(F175,LEFT(F175,SEARCH(",",F175)),""))),""),SEARCH(",",SUBSTITUTE(SUBSTITUTE(F175,LEFT(F175,SEARCH(",",F175)),""),LEFT(SUBSTITUTE(F175,LEFT(F175,SEARCH(",",F175)),""),SEARCH(",",SUBSTITUTE(F175,LEFT(F175,SEARCH(",",F175)),""))),""))))),SEARCH("'",LEFT(LEFT(SUBSTITUTE(SUBSTITUTE(F175,LEFT(F175,SEARCH(",",F175)),""),LEFT(SUBSTITUTE(F175,LEFT(F175,SEARCH(",",F175)),""),SEARCH(",",SUBSTITUTE(F175,LEFT(F175,SEARCH(",",F175)),""))),""),SEARCH(",",SUBSTITUTE(SUBSTITUTE(F175,LEFT(F175,SEARCH(",",F175)),""),LEFT(SUBSTITUTE(F175,LEFT(F175,SEARCH(",",F175)),""),SEARCH(",",SUBSTITUTE(F175,LEFT(F175,SEARCH(",",F175)),""))),""))),SEARCH(")",LEFT(SUBSTITUTE(SUBSTITUTE(F175,LEFT(F175,SEARCH(",",F175)),""),LEFT(SUBSTITUTE(F175,LEFT(F175,SEARCH(",",F175)),""),SEARCH(",",SUBSTITUTE(F175,LEFT(F175,SEARCH(",",F175)),""))),""),SEARCH(",",SUBSTITUTE(SUBSTITUTE(F175,LEFT(F175,SEARCH(",",F175)),""),LEFT(SUBSTITUTE(F175,LEFT(F175,SEARCH(",",F175)),""),SEARCH(",",SUBSTITUTE(F175,LEFT(F175,SEARCH(",",F175)),""))),""))))))),""),")",""),VLOOKUP(K175,Breachs!B:D,3,FALSE)),IF(ISNUMBER(FIND(")",K175)),"20"&amp;SUBSTITUTE(SUBSTITUTE(LEFT(SUBSTITUTE(SUBSTITUTE(F175,LEFT(F175,SEARCH(",",F175)),""),LEFT(SUBSTITUTE(F175,LEFT(F175,SEARCH(",",F175)),""),SEARCH(",",SUBSTITUTE(F175,LEFT(F175,SEARCH(",",F175)),""))),""),SEARCH(")",SUBSTITUTE(SUBSTITUTE(F175,LEFT(F175,SEARCH(",",F175)),""),LEFT(SUBSTITUTE(F175,LEFT(F175,SEARCH(",",F175)),""),SEARCH(",",SUBSTITUTE(F175,LEFT(F175,SEARCH(",",F175)),""))),""))),LEFT(LEFT(SUBSTITUTE(SUBSTITUTE(F175,LEFT(F175,SEARCH(",",F175)),""),LEFT(SUBSTITUTE(F175,LEFT(F175,SEARCH(",",F175)),""),SEARCH(",",SUBSTITUTE(F175,LEFT(F175,SEARCH(",",F175)),""))),""),SEARCH(")",SUBSTITUTE(SUBSTITUTE(F175,LEFT(F175,SEARCH(",",F175)),""),LEFT(SUBSTITUTE(F175,LEFT(F175,SEARCH(",",F175)),""),SEARCH(",",SUBSTITUTE(F175,LEFT(F175,SEARCH(",",F175)),""))),""))),SEARCH("'",LEFT(SUBSTITUTE(SUBSTITUTE(F175,LEFT(F175,SEARCH(",",F175)),""),LEFT(SUBSTITUTE(F175,LEFT(F175,SEARCH(",",F175)),""),SEARCH(",",SUBSTITUTE(F175,LEFT(F175,SEARCH(",",F175)),""))),""),SEARCH(")",SUBSTITUTE(SUBSTITUTE(F175,LEFT(F175,SEARCH(",",F175)),""),LEFT(SUBSTITUTE(F175,LEFT(F175,SEARCH(",",F175)),""),SEARCH(",",SUBSTITUTE(F175,LEFT(F175,SEARCH(",",F175)),""))),""))))),""),")",""),VLOOKUP(K175,Breachs!B:D,3,FALSE))))</f>
        <v/>
      </c>
      <c r="Q175" s="108" t="str">
        <f>IF(G175&lt;4,"",IF(G175&gt;4,IF(ISNUMBER(FIND(")",L175)),"20"&amp;SUBSTITUTE(SUBSTITUTE(LEFT(SUBSTITUTE(SUBSTITUTE(SUBSTITUTE(L175,LEFT(L175,SEARCH(",",L175)),""),LEFT(SUBSTITUTE(L175,LEFT(L175,SEARCH(",",L175)),""),SEARCH(",",SUBSTITUTE(L175,LEFT(L175,SEARCH(",",L175)),""))),""),LEFT(SUBSTITUTE(SUBSTITUTE(L175,LEFT(L175,SEARCH(",",L175)),""),LEFT(SUBSTITUTE(L175,LEFT(L175,SEARCH(",",L175)),""),SEARCH(",",SUBSTITUTE(L175,LEFT(L175,SEARCH(",",L175)),""))),""),SEARCH(",",SUBSTITUTE(SUBSTITUTE(L175,LEFT(L175,SEARCH(",",L175)),""),LEFT(SUBSTITUTE(L175,LEFT(L175,SEARCH(",",L175)),""),SEARCH(",",SUBSTITUTE(L175,LEFT(L175,SEARCH(",",L175)),""))),""))),""),SEARCH(")",SUBSTITUTE(SUBSTITUTE(SUBSTITUTE(L175,LEFT(L175,SEARCH(",",L175)),""),LEFT(SUBSTITUTE(L175,LEFT(L175,SEARCH(",",L175)),""),SEARCH(",",SUBSTITUTE(L175,LEFT(L175,SEARCH(",",L175)),""))),""),LEFT(SUBSTITUTE(SUBSTITUTE(L175,LEFT(L175,SEARCH(",",L175)),""),LEFT(SUBSTITUTE(L175,LEFT(L175,SEARCH(",",L175)),""),SEARCH(",",SUBSTITUTE(L175,LEFT(L175,SEARCH(",",L175)),""))),""),SEARCH(",",SUBSTITUTE(SUBSTITUTE(L175,LEFT(L175,SEARCH(",",L175)),""),LEFT(SUBSTITUTE(L175,LEFT(L175,SEARCH(",",L175)),""),SEARCH(",",SUBSTITUTE(L175,LEFT(L175,SEARCH(",",L175)),""))),""))),""))),LEFT(LEFT(SUBSTITUTE(SUBSTITUTE(SUBSTITUTE(L175,LEFT(L175,SEARCH(",",L175)),""),LEFT(SUBSTITUTE(L175,LEFT(L175,SEARCH(",",L175)),""),SEARCH(",",SUBSTITUTE(L175,LEFT(L175,SEARCH(",",L175)),""))),""),LEFT(SUBSTITUTE(SUBSTITUTE(L175,LEFT(L175,SEARCH(",",L175)),""),LEFT(SUBSTITUTE(L175,LEFT(L175,SEARCH(",",L175)),""),SEARCH(",",SUBSTITUTE(L175,LEFT(L175,SEARCH(",",L175)),""))),""),SEARCH(",",SUBSTITUTE(SUBSTITUTE(L175,LEFT(L175,SEARCH(",",L175)),""),LEFT(SUBSTITUTE(L175,LEFT(L175,SEARCH(",",L175)),""),SEARCH(",",SUBSTITUTE(L175,LEFT(L175,SEARCH(",",L175)),""))),""))),""),SEARCH(")",SUBSTITUTE(SUBSTITUTE(SUBSTITUTE(L175,LEFT(L175,SEARCH(",",L175)),""),LEFT(SUBSTITUTE(L175,LEFT(L175,SEARCH(",",L175)),""),SEARCH(",",SUBSTITUTE(L175,LEFT(L175,SEARCH(",",L175)),""))),""),LEFT(SUBSTITUTE(SUBSTITUTE(L175,LEFT(L175,SEARCH(",",L175)),""),LEFT(SUBSTITUTE(L175,LEFT(L175,SEARCH(",",L175)),""),SEARCH(",",SUBSTITUTE(L175,LEFT(L175,SEARCH(",",L175)),""))),""),SEARCH(",",SUBSTITUTE(SUBSTITUTE(L175,LEFT(L175,SEARCH(",",L175)),""),LEFT(SUBSTITUTE(L175,LEFT(L175,SEARCH(",",L175)),""),SEARCH(",",SUBSTITUTE(L175,LEFT(L175,SEARCH(",",L175)),""))),""))),""))),SEARCH("'",LEFT(SUBSTITUTE(SUBSTITUTE(SUBSTITUTE(L175,LEFT(L175,SEARCH(",",L175)),""),LEFT(SUBSTITUTE(L175,LEFT(L175,SEARCH(",",L175)),""),SEARCH(",",SUBSTITUTE(L175,LEFT(L175,SEARCH(",",L175)),""))),""),LEFT(SUBSTITUTE(SUBSTITUTE(L175,LEFT(L175,SEARCH(",",L175)),""),LEFT(SUBSTITUTE(L175,LEFT(L175,SEARCH(",",L175)),""),SEARCH(",",SUBSTITUTE(L175,LEFT(L175,SEARCH(",",L175)),""))),""),SEARCH(",",SUBSTITUTE(SUBSTITUTE(L175,LEFT(L175,SEARCH(",",L175)),""),LEFT(SUBSTITUTE(L175,LEFT(L175,SEARCH(",",L175)),""),SEARCH(",",SUBSTITUTE(L175,LEFT(L175,SEARCH(",",L175)),""))),""))),""),SEARCH(")",SUBSTITUTE(SUBSTITUTE(SUBSTITUTE(L175,LEFT(L175,SEARCH(",",L175)),""),LEFT(SUBSTITUTE(L175,LEFT(L175,SEARCH(",",L175)),""),SEARCH(",",SUBSTITUTE(L175,LEFT(L175,SEARCH(",",L175)),""))),""),LEFT(SUBSTITUTE(SUBSTITUTE(L175,LEFT(L175,SEARCH(",",L175)),""),LEFT(SUBSTITUTE(L175,LEFT(L175,SEARCH(",",L175)),""),SEARCH(",",SUBSTITUTE(L175,LEFT(L175,SEARCH(",",L175)),""))),""),SEARCH(",",SUBSTITUTE(SUBSTITUTE(L175,LEFT(L175,SEARCH(",",L175)),""),LEFT(SUBSTITUTE(L175,LEFT(L175,SEARCH(",",L175)),""),SEARCH(",",SUBSTITUTE(L175,LEFT(L175,SEARCH(",",L175)),""))),""))),""))))),""),")",""),VLOOKUP(L175,Breachs!B:D,3,FALSE)),IF(ISNUMBER(FIND(")",L175)),"20"&amp;SUBSTITUTE(SUBSTITUTE(LEFT(SUBSTITUTE(SUBSTITUTE(SUBSTITUTE(L175,LEFT(L175,SEARCH(",",L175)),""),LEFT(SUBSTITUTE(L175,LEFT(L175,SEARCH(",",L175)),""),SEARCH(",",SUBSTITUTE(L175,LEFT(L175,SEARCH(",",L175)),""))),""),LEFT(SUBSTITUTE(SUBSTITUTE(L175,LEFT(L175,SEARCH(",",L175)),""),LEFT(SUBSTITUTE(L175,LEFT(L175,SEARCH(",",L175)),""),SEARCH(",",SUBSTITUTE(L175,LEFT(L175,SEARCH(",",L175)),""))),""),SEARCH(",",SUBSTITUTE(SUBSTITUTE(L175,LEFT(L175,SEARCH(",",L175)),""),LEFT(SUBSTITUTE(L175,LEFT(L175,SEARCH(",",L175)),""),SEARCH(",",SUBSTITUTE(L175,LEFT(L175,SEARCH(",",L175)),""))),""))),""),SEARCH(")",SUBSTITUTE(SUBSTITUTE(SUBSTITUTE(L175,LEFT(L175,SEARCH(",",L175)),""),LEFT(SUBSTITUTE(L175,LEFT(L175,SEARCH(",",L175)),""),SEARCH(",",SUBSTITUTE(L175,LEFT(L175,SEARCH(",",L175)),""))),""),LEFT(SUBSTITUTE(SUBSTITUTE(L175,LEFT(L175,SEARCH(",",L175)),""),LEFT(SUBSTITUTE(L175,LEFT(L175,SEARCH(",",L175)),""),SEARCH(",",SUBSTITUTE(L175,LEFT(L175,SEARCH(",",L175)),""))),""),SEARCH(",",SUBSTITUTE(SUBSTITUTE(L175,LEFT(L175,SEARCH(",",L175)),""),LEFT(SUBSTITUTE(L175,LEFT(L175,SEARCH(",",L175)),""),SEARCH(",",SUBSTITUTE(L175,LEFT(L175,SEARCH(",",L175)),""))),""))),""))),LEFT(LEFT(SUBSTITUTE(SUBSTITUTE(SUBSTITUTE(L175,LEFT(L175,SEARCH(",",L175)),""),LEFT(SUBSTITUTE(L175,LEFT(L175,SEARCH(",",L175)),""),SEARCH(",",SUBSTITUTE(L175,LEFT(L175,SEARCH(",",L175)),""))),""),LEFT(SUBSTITUTE(SUBSTITUTE(L175,LEFT(L175,SEARCH(",",L175)),""),LEFT(SUBSTITUTE(L175,LEFT(L175,SEARCH(",",L175)),""),SEARCH(",",SUBSTITUTE(L175,LEFT(L175,SEARCH(",",L175)),""))),""),SEARCH(",",SUBSTITUTE(SUBSTITUTE(L175,LEFT(L175,SEARCH(",",L175)),""),LEFT(SUBSTITUTE(L175,LEFT(L175,SEARCH(",",L175)),""),SEARCH(",",SUBSTITUTE(L175,LEFT(L175,SEARCH(",",L175)),""))),""))),""),SEARCH(")",SUBSTITUTE(SUBSTITUTE(SUBSTITUTE(L175,LEFT(L175,SEARCH(",",L175)),""),LEFT(SUBSTITUTE(L175,LEFT(L175,SEARCH(",",L175)),""),SEARCH(",",SUBSTITUTE(L175,LEFT(L175,SEARCH(",",L175)),""))),""),LEFT(SUBSTITUTE(SUBSTITUTE(L175,LEFT(L175,SEARCH(",",L175)),""),LEFT(SUBSTITUTE(L175,LEFT(L175,SEARCH(",",L175)),""),SEARCH(",",SUBSTITUTE(L175,LEFT(L175,SEARCH(",",L175)),""))),""),SEARCH(",",SUBSTITUTE(SUBSTITUTE(L175,LEFT(L175,SEARCH(",",L175)),""),LEFT(SUBSTITUTE(L175,LEFT(L175,SEARCH(",",L175)),""),SEARCH(",",SUBSTITUTE(L175,LEFT(L175,SEARCH(",",L175)),""))),""))),""))),SEARCH("'",LEFT(SUBSTITUTE(SUBSTITUTE(SUBSTITUTE(L175,LEFT(L175,SEARCH(",",L175)),""),LEFT(SUBSTITUTE(L175,LEFT(L175,SEARCH(",",L175)),""),SEARCH(",",SUBSTITUTE(L175,LEFT(L175,SEARCH(",",L175)),""))),""),LEFT(SUBSTITUTE(SUBSTITUTE(L175,LEFT(L175,SEARCH(",",L175)),""),LEFT(SUBSTITUTE(L175,LEFT(L175,SEARCH(",",L175)),""),SEARCH(",",SUBSTITUTE(L175,LEFT(L175,SEARCH(",",L175)),""))),""),SEARCH(",",SUBSTITUTE(SUBSTITUTE(L175,LEFT(L175,SEARCH(",",L175)),""),LEFT(SUBSTITUTE(L175,LEFT(L175,SEARCH(",",L175)),""),SEARCH(",",SUBSTITUTE(L175,LEFT(L175,SEARCH(",",L175)),""))),""))),""),SEARCH(")",SUBSTITUTE(SUBSTITUTE(SUBSTITUTE(L175,LEFT(L175,SEARCH(",",L175)),""),LEFT(SUBSTITUTE(L175,LEFT(L175,SEARCH(",",L175)),""),SEARCH(",",SUBSTITUTE(L175,LEFT(L175,SEARCH(",",L175)),""))),""),LEFT(SUBSTITUTE(SUBSTITUTE(L175,LEFT(L175,SEARCH(",",L175)),""),LEFT(SUBSTITUTE(L175,LEFT(L175,SEARCH(",",L175)),""),SEARCH(",",SUBSTITUTE(L175,LEFT(L175,SEARCH(",",L175)),""))),""),SEARCH(",",SUBSTITUTE(SUBSTITUTE(L175,LEFT(L175,SEARCH(",",L175)),""),LEFT(SUBSTITUTE(L175,LEFT(L175,SEARCH(",",L175)),""),SEARCH(",",SUBSTITUTE(L175,LEFT(L175,SEARCH(",",L175)),""))),""))),""))))),""),")",""),VLOOKUP(L175,Breachs!B:D,3,FALSE))))</f>
        <v/>
      </c>
      <c r="R175" s="108" t="str">
        <f>IF(G175=5,IF(ISNUMBER(FIND(")",M175)),"20"&amp;SUBSTITUTE(SUBSTITUTE(LEFT(SUBSTITUTE(SUBSTITUTE(SUBSTITUTE(S175,LEFT(S175,SEARCH(",",S175)),""),LEFT(SUBSTITUTE(S175,LEFT(S175,SEARCH(",",S175)),""),SEARCH(",",SUBSTITUTE(S175,LEFT(S175,SEARCH(",",S175)),""))),""),LEFT(SUBSTITUTE(SUBSTITUTE(S175,LEFT(S175,SEARCH(",",S175)),""),LEFT(SUBSTITUTE(S175,LEFT(S175,SEARCH(",",S175)),""),SEARCH(",",SUBSTITUTE(S175,LEFT(S175,SEARCH(",",S175)),""))),""),SEARCH(",",SUBSTITUTE(SUBSTITUTE(S175,LEFT(S175,SEARCH(",",S175)),""),LEFT(SUBSTITUTE(S175,LEFT(S175,SEARCH(",",S175)),""),SEARCH(",",SUBSTITUTE(S175,LEFT(S175,SEARCH(",",S175)),""))),""))),""),SEARCH(")",SUBSTITUTE(SUBSTITUTE(SUBSTITUTE(S175,LEFT(S175,SEARCH(",",S175)),""),LEFT(SUBSTITUTE(S175,LEFT(S175,SEARCH(",",S175)),""),SEARCH(",",SUBSTITUTE(S175,LEFT(S175,SEARCH(",",S175)),""))),""),LEFT(SUBSTITUTE(SUBSTITUTE(S175,LEFT(S175,SEARCH(",",S175)),""),LEFT(SUBSTITUTE(S175,LEFT(S175,SEARCH(",",S175)),""),SEARCH(",",SUBSTITUTE(S175,LEFT(S175,SEARCH(",",S175)),""))),""),SEARCH(",",SUBSTITUTE(SUBSTITUTE(S175,LEFT(S175,SEARCH(",",S175)),""),LEFT(SUBSTITUTE(S175,LEFT(S175,SEARCH(",",S175)),""),SEARCH(",",SUBSTITUTE(S175,LEFT(S175,SEARCH(",",S175)),""))),""))),""))),LEFT(LEFT(SUBSTITUTE(SUBSTITUTE(SUBSTITUTE(S175,LEFT(S175,SEARCH(",",S175)),""),LEFT(SUBSTITUTE(S175,LEFT(S175,SEARCH(",",S175)),""),SEARCH(",",SUBSTITUTE(S175,LEFT(S175,SEARCH(",",S175)),""))),""),LEFT(SUBSTITUTE(SUBSTITUTE(S175,LEFT(S175,SEARCH(",",S175)),""),LEFT(SUBSTITUTE(S175,LEFT(S175,SEARCH(",",S175)),""),SEARCH(",",SUBSTITUTE(S175,LEFT(S175,SEARCH(",",S175)),""))),""),SEARCH(",",SUBSTITUTE(SUBSTITUTE(S175,LEFT(S175,SEARCH(",",S175)),""),LEFT(SUBSTITUTE(S175,LEFT(S175,SEARCH(",",S175)),""),SEARCH(",",SUBSTITUTE(S175,LEFT(S175,SEARCH(",",S175)),""))),""))),""),SEARCH(")",SUBSTITUTE(SUBSTITUTE(SUBSTITUTE(S175,LEFT(S175,SEARCH(",",S175)),""),LEFT(SUBSTITUTE(S175,LEFT(S175,SEARCH(",",S175)),""),SEARCH(",",SUBSTITUTE(S175,LEFT(S175,SEARCH(",",S175)),""))),""),LEFT(SUBSTITUTE(SUBSTITUTE(S175,LEFT(S175,SEARCH(",",S175)),""),LEFT(SUBSTITUTE(S175,LEFT(S175,SEARCH(",",S175)),""),SEARCH(",",SUBSTITUTE(S175,LEFT(S175,SEARCH(",",S175)),""))),""),SEARCH(",",SUBSTITUTE(SUBSTITUTE(S175,LEFT(S175,SEARCH(",",S175)),""),LEFT(SUBSTITUTE(S175,LEFT(S175,SEARCH(",",S175)),""),SEARCH(",",SUBSTITUTE(S175,LEFT(S175,SEARCH(",",S175)),""))),""))),""))),SEARCH("'",LEFT(SUBSTITUTE(SUBSTITUTE(SUBSTITUTE(S175,LEFT(S175,SEARCH(",",S175)),""),LEFT(SUBSTITUTE(S175,LEFT(S175,SEARCH(",",S175)),""),SEARCH(",",SUBSTITUTE(S175,LEFT(S175,SEARCH(",",S175)),""))),""),LEFT(SUBSTITUTE(SUBSTITUTE(S175,LEFT(S175,SEARCH(",",S175)),""),LEFT(SUBSTITUTE(S175,LEFT(S175,SEARCH(",",S175)),""),SEARCH(",",SUBSTITUTE(S175,LEFT(S175,SEARCH(",",S175)),""))),""),SEARCH(",",SUBSTITUTE(SUBSTITUTE(S175,LEFT(S175,SEARCH(",",S175)),""),LEFT(SUBSTITUTE(S175,LEFT(S175,SEARCH(",",S175)),""),SEARCH(",",SUBSTITUTE(S175,LEFT(S175,SEARCH(",",S175)),""))),""))),""),SEARCH(")",SUBSTITUTE(SUBSTITUTE(SUBSTITUTE(S175,LEFT(S175,SEARCH(",",S175)),""),LEFT(SUBSTITUTE(S175,LEFT(S175,SEARCH(",",S175)),""),SEARCH(",",SUBSTITUTE(S175,LEFT(S175,SEARCH(",",S175)),""))),""),LEFT(SUBSTITUTE(SUBSTITUTE(S175,LEFT(S175,SEARCH(",",S175)),""),LEFT(SUBSTITUTE(S175,LEFT(S175,SEARCH(",",S175)),""),SEARCH(",",SUBSTITUTE(S175,LEFT(S175,SEARCH(",",S175)),""))),""),SEARCH(",",SUBSTITUTE(SUBSTITUTE(S175,LEFT(S175,SEARCH(",",S175)),""),LEFT(SUBSTITUTE(S175,LEFT(S175,SEARCH(",",S175)),""),SEARCH(",",SUBSTITUTE(S175,LEFT(S175,SEARCH(",",S175)),""))),""))),""))))),""),")",""),VLOOKUP(M175,Breachs!B:D,3,FALSE)),"")</f>
        <v/>
      </c>
      <c r="T175" s="108" t="str">
        <f>IF(F175="","",IF(ISNUMBER(FIND("'",I175)),VLOOKUP(SUBSTITUTE(RIGHT(LEFT(I175,SEARCH("'",I175)),5)," '",""),Breachs!P:Q,2,FALSE),VLOOKUP(I175,Breachs!B:D,2,FALSE)))</f>
        <v/>
      </c>
      <c r="U175" s="108" t="str">
        <f>IF(G175&lt;2,"",IF(ISNUMBER(FIND("'",J175)),VLOOKUP(SUBSTITUTE(RIGHT(LEFT(J175,SEARCH("'",J175)),5)," '",""),Breachs!P:Q,2,FALSE),VLOOKUP(J175,Breachs!B:D,2,FALSE)))</f>
        <v/>
      </c>
      <c r="V175" s="107" t="str">
        <f>IF(G175&lt;3,"",IF(ISNUMBER(FIND("'",K175)),VLOOKUP(SUBSTITUTE(RIGHT(LEFT(K175,SEARCH("'",K175)),5)," '",""),Breachs!P:Q,2,FALSE),VLOOKUP(K175,Breachs!B:D,2,FALSE)))</f>
        <v/>
      </c>
      <c r="W175" s="107" t="str">
        <f>IF(G175&lt;4,"",IF(ISNUMBER(FIND("'",L175)),VLOOKUP(SUBSTITUTE(RIGHT(LEFT(L175,SEARCH("'",L175)),5)," '",""),Breachs!P:Q,2,FALSE),VLOOKUP(L175,Breachs!B:D,2,FALSE)))</f>
        <v/>
      </c>
      <c r="X175" s="107" t="str">
        <f>IF(G175&lt;5,"",IF(ISNUMBER(FIND("'",M175)),VLOOKUP(SUBSTITUTE(RIGHT(LEFT(M175,SEARCH("'",M175)),5)," '",""),Breachs!P:Q,2,FALSE),VLOOKUP(M175,Breachs!B:D,2,FALSE)))</f>
        <v/>
      </c>
      <c r="Y175" s="34" t="str">
        <f>IFERROR(VLOOKUP(B175,BGU!A:B,2),"")</f>
        <v/>
      </c>
      <c r="Z175" s="34" t="str">
        <f>TEXT(IFERROR(VLOOKUP(B175,BGU!A:C,3),""),"0000-000-000-0000")</f>
        <v/>
      </c>
      <c r="AA175" s="34" t="str">
        <f t="shared" si="41"/>
        <v/>
      </c>
      <c r="AB175" s="34" t="str">
        <f>IFERROR(VLOOKUP(B175,BGU!A:F,6),"")</f>
        <v/>
      </c>
      <c r="AC175" s="34" t="str">
        <f>IFERROR(VLOOKUP(B175,BGU!A:G,7),"")</f>
        <v/>
      </c>
      <c r="AD175" s="34" t="str">
        <f t="shared" si="46"/>
        <v/>
      </c>
    </row>
    <row r="176" spans="7:30" ht="15" customHeight="1" x14ac:dyDescent="0.25">
      <c r="G176" s="31">
        <f t="shared" si="36"/>
        <v>1</v>
      </c>
      <c r="H176" s="31" t="str">
        <f t="shared" si="43"/>
        <v/>
      </c>
      <c r="I176" s="105" t="str">
        <f t="shared" si="44"/>
        <v/>
      </c>
      <c r="J176" s="105" t="str">
        <f t="shared" si="50"/>
        <v/>
      </c>
      <c r="K176" s="106" t="str">
        <f t="shared" si="47"/>
        <v/>
      </c>
      <c r="L176" s="106" t="str">
        <f t="shared" si="48"/>
        <v/>
      </c>
      <c r="M176" s="105" t="str">
        <f t="shared" si="49"/>
        <v/>
      </c>
      <c r="N176" s="107" t="str">
        <f>IF(F176="","",IF(ISNUMBER(FIND(")",I176)),"20"&amp;SUBSTITUTE(RIGHT(SUBSTITUTE(LEFT(F176,SEARCH(")",F176)),LEFT(LEFT(F176,SEARCH(")",F176)),SEARCH("(",LEFT(F176,SEARCH(")",F176)))),""),3),")",""),VLOOKUP(I176,Breachs!B:D,3,FALSE)))</f>
        <v/>
      </c>
      <c r="O176" s="108" t="str">
        <f>IF(G176&lt;2,"",IF(G176&gt;2,IF(ISNUMBER(FIND(")",J176)),"20"&amp;SUBSTITUTE(SUBSTITUTE(LEFT(LEFT(SUBSTITUTE(F176,LEFT(F176,SEARCH(",",F176)),""),SEARCH(",",SUBSTITUTE(F176,LEFT(F176,SEARCH(",",F176)),""))),SEARCH(")",LEFT(SUBSTITUTE(F176,LEFT(F176,SEARCH(",",F176)),""),SEARCH(",",SUBSTITUTE(F176,LEFT(F176,SEARCH(",",F176)),""))))),LEFT(LEFT(LEFT(SUBSTITUTE(F176,LEFT(F176,SEARCH(",",F176)),""),SEARCH(",",SUBSTITUTE(F176,LEFT(F176,SEARCH(",",F176)),""))),SEARCH(")",LEFT(SUBSTITUTE(F176,LEFT(F176,SEARCH(",",F176)),""),SEARCH(",",SUBSTITUTE(F176,LEFT(F176,SEARCH(",",F176)),""))))),SEARCH("'",LEFT(LEFT(SUBSTITUTE(F176,LEFT(F176,SEARCH(",",F176)),""),SEARCH(",",SUBSTITUTE(F176,LEFT(F176,SEARCH(",",F176)),""))),SEARCH(")",LEFT(SUBSTITUTE(F176,LEFT(F176,SEARCH(",",F176)),""),SEARCH(",",SUBSTITUTE(F176,LEFT(F176,SEARCH(",",F176)),""))))))),""),")",""),VLOOKUP(J176,Breachs!B:D,3,FALSE)),IF(ISNUMBER(FIND(")",J176)),"20"&amp;SUBSTITUTE(LEFT(SUBSTITUTE(SUBSTITUTE(F176,LEFT(F176,SEARCH(",",F176)),""),LEFT(SUBSTITUTE(F176,LEFT(F176,SEARCH(",",F176)),""),SEARCH("'",SUBSTITUTE(F176,LEFT(F176,SEARCH(",",F176)),""))),""),SEARCH(")",SUBSTITUTE(SUBSTITUTE(F176,LEFT(F176,SEARCH(",",F176)),""),LEFT(SUBSTITUTE(F176,LEFT(F176,SEARCH(",",F176)),""),SEARCH("'",SUBSTITUTE(F176,LEFT(F176,SEARCH(",",F176)),""))),""))),")",""),VLOOKUP(J176,Breachs!B:D,3,FALSE))))</f>
        <v/>
      </c>
      <c r="P176" s="108" t="str">
        <f>IF(G176&lt;3,"",IF(G176&gt;3,IF(ISNUMBER(FIND(")",K176)),"20"&amp;SUBSTITUTE(SUBSTITUTE(LEFT(LEFT(SUBSTITUTE(SUBSTITUTE(F176,LEFT(F176,SEARCH(",",F176)),""),LEFT(SUBSTITUTE(F176,LEFT(F176,SEARCH(",",F176)),""),SEARCH(",",SUBSTITUTE(F176,LEFT(F176,SEARCH(",",F176)),""))),""),SEARCH(",",SUBSTITUTE(SUBSTITUTE(F176,LEFT(F176,SEARCH(",",F176)),""),LEFT(SUBSTITUTE(F176,LEFT(F176,SEARCH(",",F176)),""),SEARCH(",",SUBSTITUTE(F176,LEFT(F176,SEARCH(",",F176)),""))),""))),SEARCH(")",LEFT(SUBSTITUTE(SUBSTITUTE(F176,LEFT(F176,SEARCH(",",F176)),""),LEFT(SUBSTITUTE(F176,LEFT(F176,SEARCH(",",F176)),""),SEARCH(",",SUBSTITUTE(F176,LEFT(F176,SEARCH(",",F176)),""))),""),SEARCH(",",SUBSTITUTE(SUBSTITUTE(F176,LEFT(F176,SEARCH(",",F176)),""),LEFT(SUBSTITUTE(F176,LEFT(F176,SEARCH(",",F176)),""),SEARCH(",",SUBSTITUTE(F176,LEFT(F176,SEARCH(",",F176)),""))),""))))),LEFT(LEFT(LEFT(SUBSTITUTE(SUBSTITUTE(F176,LEFT(F176,SEARCH(",",F176)),""),LEFT(SUBSTITUTE(F176,LEFT(F176,SEARCH(",",F176)),""),SEARCH(",",SUBSTITUTE(F176,LEFT(F176,SEARCH(",",F176)),""))),""),SEARCH(",",SUBSTITUTE(SUBSTITUTE(F176,LEFT(F176,SEARCH(",",F176)),""),LEFT(SUBSTITUTE(F176,LEFT(F176,SEARCH(",",F176)),""),SEARCH(",",SUBSTITUTE(F176,LEFT(F176,SEARCH(",",F176)),""))),""))),SEARCH(")",LEFT(SUBSTITUTE(SUBSTITUTE(F176,LEFT(F176,SEARCH(",",F176)),""),LEFT(SUBSTITUTE(F176,LEFT(F176,SEARCH(",",F176)),""),SEARCH(",",SUBSTITUTE(F176,LEFT(F176,SEARCH(",",F176)),""))),""),SEARCH(",",SUBSTITUTE(SUBSTITUTE(F176,LEFT(F176,SEARCH(",",F176)),""),LEFT(SUBSTITUTE(F176,LEFT(F176,SEARCH(",",F176)),""),SEARCH(",",SUBSTITUTE(F176,LEFT(F176,SEARCH(",",F176)),""))),""))))),SEARCH("'",LEFT(LEFT(SUBSTITUTE(SUBSTITUTE(F176,LEFT(F176,SEARCH(",",F176)),""),LEFT(SUBSTITUTE(F176,LEFT(F176,SEARCH(",",F176)),""),SEARCH(",",SUBSTITUTE(F176,LEFT(F176,SEARCH(",",F176)),""))),""),SEARCH(",",SUBSTITUTE(SUBSTITUTE(F176,LEFT(F176,SEARCH(",",F176)),""),LEFT(SUBSTITUTE(F176,LEFT(F176,SEARCH(",",F176)),""),SEARCH(",",SUBSTITUTE(F176,LEFT(F176,SEARCH(",",F176)),""))),""))),SEARCH(")",LEFT(SUBSTITUTE(SUBSTITUTE(F176,LEFT(F176,SEARCH(",",F176)),""),LEFT(SUBSTITUTE(F176,LEFT(F176,SEARCH(",",F176)),""),SEARCH(",",SUBSTITUTE(F176,LEFT(F176,SEARCH(",",F176)),""))),""),SEARCH(",",SUBSTITUTE(SUBSTITUTE(F176,LEFT(F176,SEARCH(",",F176)),""),LEFT(SUBSTITUTE(F176,LEFT(F176,SEARCH(",",F176)),""),SEARCH(",",SUBSTITUTE(F176,LEFT(F176,SEARCH(",",F176)),""))),""))))))),""),")",""),VLOOKUP(K176,Breachs!B:D,3,FALSE)),IF(ISNUMBER(FIND(")",K176)),"20"&amp;SUBSTITUTE(SUBSTITUTE(LEFT(SUBSTITUTE(SUBSTITUTE(F176,LEFT(F176,SEARCH(",",F176)),""),LEFT(SUBSTITUTE(F176,LEFT(F176,SEARCH(",",F176)),""),SEARCH(",",SUBSTITUTE(F176,LEFT(F176,SEARCH(",",F176)),""))),""),SEARCH(")",SUBSTITUTE(SUBSTITUTE(F176,LEFT(F176,SEARCH(",",F176)),""),LEFT(SUBSTITUTE(F176,LEFT(F176,SEARCH(",",F176)),""),SEARCH(",",SUBSTITUTE(F176,LEFT(F176,SEARCH(",",F176)),""))),""))),LEFT(LEFT(SUBSTITUTE(SUBSTITUTE(F176,LEFT(F176,SEARCH(",",F176)),""),LEFT(SUBSTITUTE(F176,LEFT(F176,SEARCH(",",F176)),""),SEARCH(",",SUBSTITUTE(F176,LEFT(F176,SEARCH(",",F176)),""))),""),SEARCH(")",SUBSTITUTE(SUBSTITUTE(F176,LEFT(F176,SEARCH(",",F176)),""),LEFT(SUBSTITUTE(F176,LEFT(F176,SEARCH(",",F176)),""),SEARCH(",",SUBSTITUTE(F176,LEFT(F176,SEARCH(",",F176)),""))),""))),SEARCH("'",LEFT(SUBSTITUTE(SUBSTITUTE(F176,LEFT(F176,SEARCH(",",F176)),""),LEFT(SUBSTITUTE(F176,LEFT(F176,SEARCH(",",F176)),""),SEARCH(",",SUBSTITUTE(F176,LEFT(F176,SEARCH(",",F176)),""))),""),SEARCH(")",SUBSTITUTE(SUBSTITUTE(F176,LEFT(F176,SEARCH(",",F176)),""),LEFT(SUBSTITUTE(F176,LEFT(F176,SEARCH(",",F176)),""),SEARCH(",",SUBSTITUTE(F176,LEFT(F176,SEARCH(",",F176)),""))),""))))),""),")",""),VLOOKUP(K176,Breachs!B:D,3,FALSE))))</f>
        <v/>
      </c>
      <c r="Q176" s="108" t="str">
        <f>IF(G176&lt;4,"",IF(G176&gt;4,IF(ISNUMBER(FIND(")",L176)),"20"&amp;SUBSTITUTE(SUBSTITUTE(LEFT(SUBSTITUTE(SUBSTITUTE(SUBSTITUTE(L176,LEFT(L176,SEARCH(",",L176)),""),LEFT(SUBSTITUTE(L176,LEFT(L176,SEARCH(",",L176)),""),SEARCH(",",SUBSTITUTE(L176,LEFT(L176,SEARCH(",",L176)),""))),""),LEFT(SUBSTITUTE(SUBSTITUTE(L176,LEFT(L176,SEARCH(",",L176)),""),LEFT(SUBSTITUTE(L176,LEFT(L176,SEARCH(",",L176)),""),SEARCH(",",SUBSTITUTE(L176,LEFT(L176,SEARCH(",",L176)),""))),""),SEARCH(",",SUBSTITUTE(SUBSTITUTE(L176,LEFT(L176,SEARCH(",",L176)),""),LEFT(SUBSTITUTE(L176,LEFT(L176,SEARCH(",",L176)),""),SEARCH(",",SUBSTITUTE(L176,LEFT(L176,SEARCH(",",L176)),""))),""))),""),SEARCH(")",SUBSTITUTE(SUBSTITUTE(SUBSTITUTE(L176,LEFT(L176,SEARCH(",",L176)),""),LEFT(SUBSTITUTE(L176,LEFT(L176,SEARCH(",",L176)),""),SEARCH(",",SUBSTITUTE(L176,LEFT(L176,SEARCH(",",L176)),""))),""),LEFT(SUBSTITUTE(SUBSTITUTE(L176,LEFT(L176,SEARCH(",",L176)),""),LEFT(SUBSTITUTE(L176,LEFT(L176,SEARCH(",",L176)),""),SEARCH(",",SUBSTITUTE(L176,LEFT(L176,SEARCH(",",L176)),""))),""),SEARCH(",",SUBSTITUTE(SUBSTITUTE(L176,LEFT(L176,SEARCH(",",L176)),""),LEFT(SUBSTITUTE(L176,LEFT(L176,SEARCH(",",L176)),""),SEARCH(",",SUBSTITUTE(L176,LEFT(L176,SEARCH(",",L176)),""))),""))),""))),LEFT(LEFT(SUBSTITUTE(SUBSTITUTE(SUBSTITUTE(L176,LEFT(L176,SEARCH(",",L176)),""),LEFT(SUBSTITUTE(L176,LEFT(L176,SEARCH(",",L176)),""),SEARCH(",",SUBSTITUTE(L176,LEFT(L176,SEARCH(",",L176)),""))),""),LEFT(SUBSTITUTE(SUBSTITUTE(L176,LEFT(L176,SEARCH(",",L176)),""),LEFT(SUBSTITUTE(L176,LEFT(L176,SEARCH(",",L176)),""),SEARCH(",",SUBSTITUTE(L176,LEFT(L176,SEARCH(",",L176)),""))),""),SEARCH(",",SUBSTITUTE(SUBSTITUTE(L176,LEFT(L176,SEARCH(",",L176)),""),LEFT(SUBSTITUTE(L176,LEFT(L176,SEARCH(",",L176)),""),SEARCH(",",SUBSTITUTE(L176,LEFT(L176,SEARCH(",",L176)),""))),""))),""),SEARCH(")",SUBSTITUTE(SUBSTITUTE(SUBSTITUTE(L176,LEFT(L176,SEARCH(",",L176)),""),LEFT(SUBSTITUTE(L176,LEFT(L176,SEARCH(",",L176)),""),SEARCH(",",SUBSTITUTE(L176,LEFT(L176,SEARCH(",",L176)),""))),""),LEFT(SUBSTITUTE(SUBSTITUTE(L176,LEFT(L176,SEARCH(",",L176)),""),LEFT(SUBSTITUTE(L176,LEFT(L176,SEARCH(",",L176)),""),SEARCH(",",SUBSTITUTE(L176,LEFT(L176,SEARCH(",",L176)),""))),""),SEARCH(",",SUBSTITUTE(SUBSTITUTE(L176,LEFT(L176,SEARCH(",",L176)),""),LEFT(SUBSTITUTE(L176,LEFT(L176,SEARCH(",",L176)),""),SEARCH(",",SUBSTITUTE(L176,LEFT(L176,SEARCH(",",L176)),""))),""))),""))),SEARCH("'",LEFT(SUBSTITUTE(SUBSTITUTE(SUBSTITUTE(L176,LEFT(L176,SEARCH(",",L176)),""),LEFT(SUBSTITUTE(L176,LEFT(L176,SEARCH(",",L176)),""),SEARCH(",",SUBSTITUTE(L176,LEFT(L176,SEARCH(",",L176)),""))),""),LEFT(SUBSTITUTE(SUBSTITUTE(L176,LEFT(L176,SEARCH(",",L176)),""),LEFT(SUBSTITUTE(L176,LEFT(L176,SEARCH(",",L176)),""),SEARCH(",",SUBSTITUTE(L176,LEFT(L176,SEARCH(",",L176)),""))),""),SEARCH(",",SUBSTITUTE(SUBSTITUTE(L176,LEFT(L176,SEARCH(",",L176)),""),LEFT(SUBSTITUTE(L176,LEFT(L176,SEARCH(",",L176)),""),SEARCH(",",SUBSTITUTE(L176,LEFT(L176,SEARCH(",",L176)),""))),""))),""),SEARCH(")",SUBSTITUTE(SUBSTITUTE(SUBSTITUTE(L176,LEFT(L176,SEARCH(",",L176)),""),LEFT(SUBSTITUTE(L176,LEFT(L176,SEARCH(",",L176)),""),SEARCH(",",SUBSTITUTE(L176,LEFT(L176,SEARCH(",",L176)),""))),""),LEFT(SUBSTITUTE(SUBSTITUTE(L176,LEFT(L176,SEARCH(",",L176)),""),LEFT(SUBSTITUTE(L176,LEFT(L176,SEARCH(",",L176)),""),SEARCH(",",SUBSTITUTE(L176,LEFT(L176,SEARCH(",",L176)),""))),""),SEARCH(",",SUBSTITUTE(SUBSTITUTE(L176,LEFT(L176,SEARCH(",",L176)),""),LEFT(SUBSTITUTE(L176,LEFT(L176,SEARCH(",",L176)),""),SEARCH(",",SUBSTITUTE(L176,LEFT(L176,SEARCH(",",L176)),""))),""))),""))))),""),")",""),VLOOKUP(L176,Breachs!B:D,3,FALSE)),IF(ISNUMBER(FIND(")",L176)),"20"&amp;SUBSTITUTE(SUBSTITUTE(LEFT(SUBSTITUTE(SUBSTITUTE(SUBSTITUTE(L176,LEFT(L176,SEARCH(",",L176)),""),LEFT(SUBSTITUTE(L176,LEFT(L176,SEARCH(",",L176)),""),SEARCH(",",SUBSTITUTE(L176,LEFT(L176,SEARCH(",",L176)),""))),""),LEFT(SUBSTITUTE(SUBSTITUTE(L176,LEFT(L176,SEARCH(",",L176)),""),LEFT(SUBSTITUTE(L176,LEFT(L176,SEARCH(",",L176)),""),SEARCH(",",SUBSTITUTE(L176,LEFT(L176,SEARCH(",",L176)),""))),""),SEARCH(",",SUBSTITUTE(SUBSTITUTE(L176,LEFT(L176,SEARCH(",",L176)),""),LEFT(SUBSTITUTE(L176,LEFT(L176,SEARCH(",",L176)),""),SEARCH(",",SUBSTITUTE(L176,LEFT(L176,SEARCH(",",L176)),""))),""))),""),SEARCH(")",SUBSTITUTE(SUBSTITUTE(SUBSTITUTE(L176,LEFT(L176,SEARCH(",",L176)),""),LEFT(SUBSTITUTE(L176,LEFT(L176,SEARCH(",",L176)),""),SEARCH(",",SUBSTITUTE(L176,LEFT(L176,SEARCH(",",L176)),""))),""),LEFT(SUBSTITUTE(SUBSTITUTE(L176,LEFT(L176,SEARCH(",",L176)),""),LEFT(SUBSTITUTE(L176,LEFT(L176,SEARCH(",",L176)),""),SEARCH(",",SUBSTITUTE(L176,LEFT(L176,SEARCH(",",L176)),""))),""),SEARCH(",",SUBSTITUTE(SUBSTITUTE(L176,LEFT(L176,SEARCH(",",L176)),""),LEFT(SUBSTITUTE(L176,LEFT(L176,SEARCH(",",L176)),""),SEARCH(",",SUBSTITUTE(L176,LEFT(L176,SEARCH(",",L176)),""))),""))),""))),LEFT(LEFT(SUBSTITUTE(SUBSTITUTE(SUBSTITUTE(L176,LEFT(L176,SEARCH(",",L176)),""),LEFT(SUBSTITUTE(L176,LEFT(L176,SEARCH(",",L176)),""),SEARCH(",",SUBSTITUTE(L176,LEFT(L176,SEARCH(",",L176)),""))),""),LEFT(SUBSTITUTE(SUBSTITUTE(L176,LEFT(L176,SEARCH(",",L176)),""),LEFT(SUBSTITUTE(L176,LEFT(L176,SEARCH(",",L176)),""),SEARCH(",",SUBSTITUTE(L176,LEFT(L176,SEARCH(",",L176)),""))),""),SEARCH(",",SUBSTITUTE(SUBSTITUTE(L176,LEFT(L176,SEARCH(",",L176)),""),LEFT(SUBSTITUTE(L176,LEFT(L176,SEARCH(",",L176)),""),SEARCH(",",SUBSTITUTE(L176,LEFT(L176,SEARCH(",",L176)),""))),""))),""),SEARCH(")",SUBSTITUTE(SUBSTITUTE(SUBSTITUTE(L176,LEFT(L176,SEARCH(",",L176)),""),LEFT(SUBSTITUTE(L176,LEFT(L176,SEARCH(",",L176)),""),SEARCH(",",SUBSTITUTE(L176,LEFT(L176,SEARCH(",",L176)),""))),""),LEFT(SUBSTITUTE(SUBSTITUTE(L176,LEFT(L176,SEARCH(",",L176)),""),LEFT(SUBSTITUTE(L176,LEFT(L176,SEARCH(",",L176)),""),SEARCH(",",SUBSTITUTE(L176,LEFT(L176,SEARCH(",",L176)),""))),""),SEARCH(",",SUBSTITUTE(SUBSTITUTE(L176,LEFT(L176,SEARCH(",",L176)),""),LEFT(SUBSTITUTE(L176,LEFT(L176,SEARCH(",",L176)),""),SEARCH(",",SUBSTITUTE(L176,LEFT(L176,SEARCH(",",L176)),""))),""))),""))),SEARCH("'",LEFT(SUBSTITUTE(SUBSTITUTE(SUBSTITUTE(L176,LEFT(L176,SEARCH(",",L176)),""),LEFT(SUBSTITUTE(L176,LEFT(L176,SEARCH(",",L176)),""),SEARCH(",",SUBSTITUTE(L176,LEFT(L176,SEARCH(",",L176)),""))),""),LEFT(SUBSTITUTE(SUBSTITUTE(L176,LEFT(L176,SEARCH(",",L176)),""),LEFT(SUBSTITUTE(L176,LEFT(L176,SEARCH(",",L176)),""),SEARCH(",",SUBSTITUTE(L176,LEFT(L176,SEARCH(",",L176)),""))),""),SEARCH(",",SUBSTITUTE(SUBSTITUTE(L176,LEFT(L176,SEARCH(",",L176)),""),LEFT(SUBSTITUTE(L176,LEFT(L176,SEARCH(",",L176)),""),SEARCH(",",SUBSTITUTE(L176,LEFT(L176,SEARCH(",",L176)),""))),""))),""),SEARCH(")",SUBSTITUTE(SUBSTITUTE(SUBSTITUTE(L176,LEFT(L176,SEARCH(",",L176)),""),LEFT(SUBSTITUTE(L176,LEFT(L176,SEARCH(",",L176)),""),SEARCH(",",SUBSTITUTE(L176,LEFT(L176,SEARCH(",",L176)),""))),""),LEFT(SUBSTITUTE(SUBSTITUTE(L176,LEFT(L176,SEARCH(",",L176)),""),LEFT(SUBSTITUTE(L176,LEFT(L176,SEARCH(",",L176)),""),SEARCH(",",SUBSTITUTE(L176,LEFT(L176,SEARCH(",",L176)),""))),""),SEARCH(",",SUBSTITUTE(SUBSTITUTE(L176,LEFT(L176,SEARCH(",",L176)),""),LEFT(SUBSTITUTE(L176,LEFT(L176,SEARCH(",",L176)),""),SEARCH(",",SUBSTITUTE(L176,LEFT(L176,SEARCH(",",L176)),""))),""))),""))))),""),")",""),VLOOKUP(L176,Breachs!B:D,3,FALSE))))</f>
        <v/>
      </c>
      <c r="R176" s="108" t="str">
        <f>IF(G176=5,IF(ISNUMBER(FIND(")",M176)),"20"&amp;SUBSTITUTE(SUBSTITUTE(LEFT(SUBSTITUTE(SUBSTITUTE(SUBSTITUTE(S176,LEFT(S176,SEARCH(",",S176)),""),LEFT(SUBSTITUTE(S176,LEFT(S176,SEARCH(",",S176)),""),SEARCH(",",SUBSTITUTE(S176,LEFT(S176,SEARCH(",",S176)),""))),""),LEFT(SUBSTITUTE(SUBSTITUTE(S176,LEFT(S176,SEARCH(",",S176)),""),LEFT(SUBSTITUTE(S176,LEFT(S176,SEARCH(",",S176)),""),SEARCH(",",SUBSTITUTE(S176,LEFT(S176,SEARCH(",",S176)),""))),""),SEARCH(",",SUBSTITUTE(SUBSTITUTE(S176,LEFT(S176,SEARCH(",",S176)),""),LEFT(SUBSTITUTE(S176,LEFT(S176,SEARCH(",",S176)),""),SEARCH(",",SUBSTITUTE(S176,LEFT(S176,SEARCH(",",S176)),""))),""))),""),SEARCH(")",SUBSTITUTE(SUBSTITUTE(SUBSTITUTE(S176,LEFT(S176,SEARCH(",",S176)),""),LEFT(SUBSTITUTE(S176,LEFT(S176,SEARCH(",",S176)),""),SEARCH(",",SUBSTITUTE(S176,LEFT(S176,SEARCH(",",S176)),""))),""),LEFT(SUBSTITUTE(SUBSTITUTE(S176,LEFT(S176,SEARCH(",",S176)),""),LEFT(SUBSTITUTE(S176,LEFT(S176,SEARCH(",",S176)),""),SEARCH(",",SUBSTITUTE(S176,LEFT(S176,SEARCH(",",S176)),""))),""),SEARCH(",",SUBSTITUTE(SUBSTITUTE(S176,LEFT(S176,SEARCH(",",S176)),""),LEFT(SUBSTITUTE(S176,LEFT(S176,SEARCH(",",S176)),""),SEARCH(",",SUBSTITUTE(S176,LEFT(S176,SEARCH(",",S176)),""))),""))),""))),LEFT(LEFT(SUBSTITUTE(SUBSTITUTE(SUBSTITUTE(S176,LEFT(S176,SEARCH(",",S176)),""),LEFT(SUBSTITUTE(S176,LEFT(S176,SEARCH(",",S176)),""),SEARCH(",",SUBSTITUTE(S176,LEFT(S176,SEARCH(",",S176)),""))),""),LEFT(SUBSTITUTE(SUBSTITUTE(S176,LEFT(S176,SEARCH(",",S176)),""),LEFT(SUBSTITUTE(S176,LEFT(S176,SEARCH(",",S176)),""),SEARCH(",",SUBSTITUTE(S176,LEFT(S176,SEARCH(",",S176)),""))),""),SEARCH(",",SUBSTITUTE(SUBSTITUTE(S176,LEFT(S176,SEARCH(",",S176)),""),LEFT(SUBSTITUTE(S176,LEFT(S176,SEARCH(",",S176)),""),SEARCH(",",SUBSTITUTE(S176,LEFT(S176,SEARCH(",",S176)),""))),""))),""),SEARCH(")",SUBSTITUTE(SUBSTITUTE(SUBSTITUTE(S176,LEFT(S176,SEARCH(",",S176)),""),LEFT(SUBSTITUTE(S176,LEFT(S176,SEARCH(",",S176)),""),SEARCH(",",SUBSTITUTE(S176,LEFT(S176,SEARCH(",",S176)),""))),""),LEFT(SUBSTITUTE(SUBSTITUTE(S176,LEFT(S176,SEARCH(",",S176)),""),LEFT(SUBSTITUTE(S176,LEFT(S176,SEARCH(",",S176)),""),SEARCH(",",SUBSTITUTE(S176,LEFT(S176,SEARCH(",",S176)),""))),""),SEARCH(",",SUBSTITUTE(SUBSTITUTE(S176,LEFT(S176,SEARCH(",",S176)),""),LEFT(SUBSTITUTE(S176,LEFT(S176,SEARCH(",",S176)),""),SEARCH(",",SUBSTITUTE(S176,LEFT(S176,SEARCH(",",S176)),""))),""))),""))),SEARCH("'",LEFT(SUBSTITUTE(SUBSTITUTE(SUBSTITUTE(S176,LEFT(S176,SEARCH(",",S176)),""),LEFT(SUBSTITUTE(S176,LEFT(S176,SEARCH(",",S176)),""),SEARCH(",",SUBSTITUTE(S176,LEFT(S176,SEARCH(",",S176)),""))),""),LEFT(SUBSTITUTE(SUBSTITUTE(S176,LEFT(S176,SEARCH(",",S176)),""),LEFT(SUBSTITUTE(S176,LEFT(S176,SEARCH(",",S176)),""),SEARCH(",",SUBSTITUTE(S176,LEFT(S176,SEARCH(",",S176)),""))),""),SEARCH(",",SUBSTITUTE(SUBSTITUTE(S176,LEFT(S176,SEARCH(",",S176)),""),LEFT(SUBSTITUTE(S176,LEFT(S176,SEARCH(",",S176)),""),SEARCH(",",SUBSTITUTE(S176,LEFT(S176,SEARCH(",",S176)),""))),""))),""),SEARCH(")",SUBSTITUTE(SUBSTITUTE(SUBSTITUTE(S176,LEFT(S176,SEARCH(",",S176)),""),LEFT(SUBSTITUTE(S176,LEFT(S176,SEARCH(",",S176)),""),SEARCH(",",SUBSTITUTE(S176,LEFT(S176,SEARCH(",",S176)),""))),""),LEFT(SUBSTITUTE(SUBSTITUTE(S176,LEFT(S176,SEARCH(",",S176)),""),LEFT(SUBSTITUTE(S176,LEFT(S176,SEARCH(",",S176)),""),SEARCH(",",SUBSTITUTE(S176,LEFT(S176,SEARCH(",",S176)),""))),""),SEARCH(",",SUBSTITUTE(SUBSTITUTE(S176,LEFT(S176,SEARCH(",",S176)),""),LEFT(SUBSTITUTE(S176,LEFT(S176,SEARCH(",",S176)),""),SEARCH(",",SUBSTITUTE(S176,LEFT(S176,SEARCH(",",S176)),""))),""))),""))))),""),")",""),VLOOKUP(M176,Breachs!B:D,3,FALSE)),"")</f>
        <v/>
      </c>
      <c r="T176" s="108" t="str">
        <f>IF(F176="","",IF(ISNUMBER(FIND("'",I176)),VLOOKUP(SUBSTITUTE(RIGHT(LEFT(I176,SEARCH("'",I176)),5)," '",""),Breachs!P:Q,2,FALSE),VLOOKUP(I176,Breachs!B:D,2,FALSE)))</f>
        <v/>
      </c>
      <c r="U176" s="108" t="str">
        <f>IF(G176&lt;2,"",IF(ISNUMBER(FIND("'",J176)),VLOOKUP(SUBSTITUTE(RIGHT(LEFT(J176,SEARCH("'",J176)),5)," '",""),Breachs!P:Q,2,FALSE),VLOOKUP(J176,Breachs!B:D,2,FALSE)))</f>
        <v/>
      </c>
      <c r="V176" s="107" t="str">
        <f>IF(G176&lt;3,"",IF(ISNUMBER(FIND("'",K176)),VLOOKUP(SUBSTITUTE(RIGHT(LEFT(K176,SEARCH("'",K176)),5)," '",""),Breachs!P:Q,2,FALSE),VLOOKUP(K176,Breachs!B:D,2,FALSE)))</f>
        <v/>
      </c>
      <c r="W176" s="107" t="str">
        <f>IF(G176&lt;4,"",IF(ISNUMBER(FIND("'",L176)),VLOOKUP(SUBSTITUTE(RIGHT(LEFT(L176,SEARCH("'",L176)),5)," '",""),Breachs!P:Q,2,FALSE),VLOOKUP(L176,Breachs!B:D,2,FALSE)))</f>
        <v/>
      </c>
      <c r="X176" s="107" t="str">
        <f>IF(G176&lt;5,"",IF(ISNUMBER(FIND("'",M176)),VLOOKUP(SUBSTITUTE(RIGHT(LEFT(M176,SEARCH("'",M176)),5)," '",""),Breachs!P:Q,2,FALSE),VLOOKUP(M176,Breachs!B:D,2,FALSE)))</f>
        <v/>
      </c>
      <c r="Y176" s="34" t="str">
        <f>IFERROR(VLOOKUP(B176,BGU!A:B,2),"")</f>
        <v/>
      </c>
      <c r="Z176" s="34" t="str">
        <f>TEXT(IFERROR(VLOOKUP(B176,BGU!A:C,3),""),"0000-000-000-0000")</f>
        <v/>
      </c>
      <c r="AA176" s="34" t="str">
        <f t="shared" si="41"/>
        <v/>
      </c>
      <c r="AB176" s="34" t="str">
        <f>IFERROR(VLOOKUP(B176,BGU!A:F,6),"")</f>
        <v/>
      </c>
      <c r="AC176" s="34" t="str">
        <f>IFERROR(VLOOKUP(B176,BGU!A:G,7),"")</f>
        <v/>
      </c>
      <c r="AD176" s="34" t="str">
        <f t="shared" si="46"/>
        <v/>
      </c>
    </row>
    <row r="177" spans="7:30" ht="15" customHeight="1" x14ac:dyDescent="0.25">
      <c r="G177" s="31">
        <f t="shared" si="36"/>
        <v>1</v>
      </c>
      <c r="H177" s="31" t="str">
        <f t="shared" si="43"/>
        <v/>
      </c>
      <c r="I177" s="105" t="str">
        <f t="shared" si="44"/>
        <v/>
      </c>
      <c r="J177" s="105" t="str">
        <f t="shared" si="50"/>
        <v/>
      </c>
      <c r="K177" s="106" t="str">
        <f t="shared" si="47"/>
        <v/>
      </c>
      <c r="L177" s="106" t="str">
        <f t="shared" si="48"/>
        <v/>
      </c>
      <c r="M177" s="105" t="str">
        <f t="shared" si="49"/>
        <v/>
      </c>
      <c r="N177" s="107" t="str">
        <f>IF(F177="","",IF(ISNUMBER(FIND(")",I177)),"20"&amp;SUBSTITUTE(RIGHT(SUBSTITUTE(LEFT(F177,SEARCH(")",F177)),LEFT(LEFT(F177,SEARCH(")",F177)),SEARCH("(",LEFT(F177,SEARCH(")",F177)))),""),3),")",""),VLOOKUP(I177,Breachs!B:D,3,FALSE)))</f>
        <v/>
      </c>
      <c r="O177" s="108" t="str">
        <f>IF(G177&lt;2,"",IF(G177&gt;2,IF(ISNUMBER(FIND(")",J177)),"20"&amp;SUBSTITUTE(SUBSTITUTE(LEFT(LEFT(SUBSTITUTE(F177,LEFT(F177,SEARCH(",",F177)),""),SEARCH(",",SUBSTITUTE(F177,LEFT(F177,SEARCH(",",F177)),""))),SEARCH(")",LEFT(SUBSTITUTE(F177,LEFT(F177,SEARCH(",",F177)),""),SEARCH(",",SUBSTITUTE(F177,LEFT(F177,SEARCH(",",F177)),""))))),LEFT(LEFT(LEFT(SUBSTITUTE(F177,LEFT(F177,SEARCH(",",F177)),""),SEARCH(",",SUBSTITUTE(F177,LEFT(F177,SEARCH(",",F177)),""))),SEARCH(")",LEFT(SUBSTITUTE(F177,LEFT(F177,SEARCH(",",F177)),""),SEARCH(",",SUBSTITUTE(F177,LEFT(F177,SEARCH(",",F177)),""))))),SEARCH("'",LEFT(LEFT(SUBSTITUTE(F177,LEFT(F177,SEARCH(",",F177)),""),SEARCH(",",SUBSTITUTE(F177,LEFT(F177,SEARCH(",",F177)),""))),SEARCH(")",LEFT(SUBSTITUTE(F177,LEFT(F177,SEARCH(",",F177)),""),SEARCH(",",SUBSTITUTE(F177,LEFT(F177,SEARCH(",",F177)),""))))))),""),")",""),VLOOKUP(J177,Breachs!B:D,3,FALSE)),IF(ISNUMBER(FIND(")",J177)),"20"&amp;SUBSTITUTE(LEFT(SUBSTITUTE(SUBSTITUTE(F177,LEFT(F177,SEARCH(",",F177)),""),LEFT(SUBSTITUTE(F177,LEFT(F177,SEARCH(",",F177)),""),SEARCH("'",SUBSTITUTE(F177,LEFT(F177,SEARCH(",",F177)),""))),""),SEARCH(")",SUBSTITUTE(SUBSTITUTE(F177,LEFT(F177,SEARCH(",",F177)),""),LEFT(SUBSTITUTE(F177,LEFT(F177,SEARCH(",",F177)),""),SEARCH("'",SUBSTITUTE(F177,LEFT(F177,SEARCH(",",F177)),""))),""))),")",""),VLOOKUP(J177,Breachs!B:D,3,FALSE))))</f>
        <v/>
      </c>
      <c r="P177" s="108" t="str">
        <f>IF(G177&lt;3,"",IF(G177&gt;3,IF(ISNUMBER(FIND(")",K177)),"20"&amp;SUBSTITUTE(SUBSTITUTE(LEFT(LEFT(SUBSTITUTE(SUBSTITUTE(F177,LEFT(F177,SEARCH(",",F177)),""),LEFT(SUBSTITUTE(F177,LEFT(F177,SEARCH(",",F177)),""),SEARCH(",",SUBSTITUTE(F177,LEFT(F177,SEARCH(",",F177)),""))),""),SEARCH(",",SUBSTITUTE(SUBSTITUTE(F177,LEFT(F177,SEARCH(",",F177)),""),LEFT(SUBSTITUTE(F177,LEFT(F177,SEARCH(",",F177)),""),SEARCH(",",SUBSTITUTE(F177,LEFT(F177,SEARCH(",",F177)),""))),""))),SEARCH(")",LEFT(SUBSTITUTE(SUBSTITUTE(F177,LEFT(F177,SEARCH(",",F177)),""),LEFT(SUBSTITUTE(F177,LEFT(F177,SEARCH(",",F177)),""),SEARCH(",",SUBSTITUTE(F177,LEFT(F177,SEARCH(",",F177)),""))),""),SEARCH(",",SUBSTITUTE(SUBSTITUTE(F177,LEFT(F177,SEARCH(",",F177)),""),LEFT(SUBSTITUTE(F177,LEFT(F177,SEARCH(",",F177)),""),SEARCH(",",SUBSTITUTE(F177,LEFT(F177,SEARCH(",",F177)),""))),""))))),LEFT(LEFT(LEFT(SUBSTITUTE(SUBSTITUTE(F177,LEFT(F177,SEARCH(",",F177)),""),LEFT(SUBSTITUTE(F177,LEFT(F177,SEARCH(",",F177)),""),SEARCH(",",SUBSTITUTE(F177,LEFT(F177,SEARCH(",",F177)),""))),""),SEARCH(",",SUBSTITUTE(SUBSTITUTE(F177,LEFT(F177,SEARCH(",",F177)),""),LEFT(SUBSTITUTE(F177,LEFT(F177,SEARCH(",",F177)),""),SEARCH(",",SUBSTITUTE(F177,LEFT(F177,SEARCH(",",F177)),""))),""))),SEARCH(")",LEFT(SUBSTITUTE(SUBSTITUTE(F177,LEFT(F177,SEARCH(",",F177)),""),LEFT(SUBSTITUTE(F177,LEFT(F177,SEARCH(",",F177)),""),SEARCH(",",SUBSTITUTE(F177,LEFT(F177,SEARCH(",",F177)),""))),""),SEARCH(",",SUBSTITUTE(SUBSTITUTE(F177,LEFT(F177,SEARCH(",",F177)),""),LEFT(SUBSTITUTE(F177,LEFT(F177,SEARCH(",",F177)),""),SEARCH(",",SUBSTITUTE(F177,LEFT(F177,SEARCH(",",F177)),""))),""))))),SEARCH("'",LEFT(LEFT(SUBSTITUTE(SUBSTITUTE(F177,LEFT(F177,SEARCH(",",F177)),""),LEFT(SUBSTITUTE(F177,LEFT(F177,SEARCH(",",F177)),""),SEARCH(",",SUBSTITUTE(F177,LEFT(F177,SEARCH(",",F177)),""))),""),SEARCH(",",SUBSTITUTE(SUBSTITUTE(F177,LEFT(F177,SEARCH(",",F177)),""),LEFT(SUBSTITUTE(F177,LEFT(F177,SEARCH(",",F177)),""),SEARCH(",",SUBSTITUTE(F177,LEFT(F177,SEARCH(",",F177)),""))),""))),SEARCH(")",LEFT(SUBSTITUTE(SUBSTITUTE(F177,LEFT(F177,SEARCH(",",F177)),""),LEFT(SUBSTITUTE(F177,LEFT(F177,SEARCH(",",F177)),""),SEARCH(",",SUBSTITUTE(F177,LEFT(F177,SEARCH(",",F177)),""))),""),SEARCH(",",SUBSTITUTE(SUBSTITUTE(F177,LEFT(F177,SEARCH(",",F177)),""),LEFT(SUBSTITUTE(F177,LEFT(F177,SEARCH(",",F177)),""),SEARCH(",",SUBSTITUTE(F177,LEFT(F177,SEARCH(",",F177)),""))),""))))))),""),")",""),VLOOKUP(K177,Breachs!B:D,3,FALSE)),IF(ISNUMBER(FIND(")",K177)),"20"&amp;SUBSTITUTE(SUBSTITUTE(LEFT(SUBSTITUTE(SUBSTITUTE(F177,LEFT(F177,SEARCH(",",F177)),""),LEFT(SUBSTITUTE(F177,LEFT(F177,SEARCH(",",F177)),""),SEARCH(",",SUBSTITUTE(F177,LEFT(F177,SEARCH(",",F177)),""))),""),SEARCH(")",SUBSTITUTE(SUBSTITUTE(F177,LEFT(F177,SEARCH(",",F177)),""),LEFT(SUBSTITUTE(F177,LEFT(F177,SEARCH(",",F177)),""),SEARCH(",",SUBSTITUTE(F177,LEFT(F177,SEARCH(",",F177)),""))),""))),LEFT(LEFT(SUBSTITUTE(SUBSTITUTE(F177,LEFT(F177,SEARCH(",",F177)),""),LEFT(SUBSTITUTE(F177,LEFT(F177,SEARCH(",",F177)),""),SEARCH(",",SUBSTITUTE(F177,LEFT(F177,SEARCH(",",F177)),""))),""),SEARCH(")",SUBSTITUTE(SUBSTITUTE(F177,LEFT(F177,SEARCH(",",F177)),""),LEFT(SUBSTITUTE(F177,LEFT(F177,SEARCH(",",F177)),""),SEARCH(",",SUBSTITUTE(F177,LEFT(F177,SEARCH(",",F177)),""))),""))),SEARCH("'",LEFT(SUBSTITUTE(SUBSTITUTE(F177,LEFT(F177,SEARCH(",",F177)),""),LEFT(SUBSTITUTE(F177,LEFT(F177,SEARCH(",",F177)),""),SEARCH(",",SUBSTITUTE(F177,LEFT(F177,SEARCH(",",F177)),""))),""),SEARCH(")",SUBSTITUTE(SUBSTITUTE(F177,LEFT(F177,SEARCH(",",F177)),""),LEFT(SUBSTITUTE(F177,LEFT(F177,SEARCH(",",F177)),""),SEARCH(",",SUBSTITUTE(F177,LEFT(F177,SEARCH(",",F177)),""))),""))))),""),")",""),VLOOKUP(K177,Breachs!B:D,3,FALSE))))</f>
        <v/>
      </c>
      <c r="Q177" s="108" t="str">
        <f>IF(G177&lt;4,"",IF(G177&gt;4,IF(ISNUMBER(FIND(")",L177)),"20"&amp;SUBSTITUTE(SUBSTITUTE(LEFT(SUBSTITUTE(SUBSTITUTE(SUBSTITUTE(L177,LEFT(L177,SEARCH(",",L177)),""),LEFT(SUBSTITUTE(L177,LEFT(L177,SEARCH(",",L177)),""),SEARCH(",",SUBSTITUTE(L177,LEFT(L177,SEARCH(",",L177)),""))),""),LEFT(SUBSTITUTE(SUBSTITUTE(L177,LEFT(L177,SEARCH(",",L177)),""),LEFT(SUBSTITUTE(L177,LEFT(L177,SEARCH(",",L177)),""),SEARCH(",",SUBSTITUTE(L177,LEFT(L177,SEARCH(",",L177)),""))),""),SEARCH(",",SUBSTITUTE(SUBSTITUTE(L177,LEFT(L177,SEARCH(",",L177)),""),LEFT(SUBSTITUTE(L177,LEFT(L177,SEARCH(",",L177)),""),SEARCH(",",SUBSTITUTE(L177,LEFT(L177,SEARCH(",",L177)),""))),""))),""),SEARCH(")",SUBSTITUTE(SUBSTITUTE(SUBSTITUTE(L177,LEFT(L177,SEARCH(",",L177)),""),LEFT(SUBSTITUTE(L177,LEFT(L177,SEARCH(",",L177)),""),SEARCH(",",SUBSTITUTE(L177,LEFT(L177,SEARCH(",",L177)),""))),""),LEFT(SUBSTITUTE(SUBSTITUTE(L177,LEFT(L177,SEARCH(",",L177)),""),LEFT(SUBSTITUTE(L177,LEFT(L177,SEARCH(",",L177)),""),SEARCH(",",SUBSTITUTE(L177,LEFT(L177,SEARCH(",",L177)),""))),""),SEARCH(",",SUBSTITUTE(SUBSTITUTE(L177,LEFT(L177,SEARCH(",",L177)),""),LEFT(SUBSTITUTE(L177,LEFT(L177,SEARCH(",",L177)),""),SEARCH(",",SUBSTITUTE(L177,LEFT(L177,SEARCH(",",L177)),""))),""))),""))),LEFT(LEFT(SUBSTITUTE(SUBSTITUTE(SUBSTITUTE(L177,LEFT(L177,SEARCH(",",L177)),""),LEFT(SUBSTITUTE(L177,LEFT(L177,SEARCH(",",L177)),""),SEARCH(",",SUBSTITUTE(L177,LEFT(L177,SEARCH(",",L177)),""))),""),LEFT(SUBSTITUTE(SUBSTITUTE(L177,LEFT(L177,SEARCH(",",L177)),""),LEFT(SUBSTITUTE(L177,LEFT(L177,SEARCH(",",L177)),""),SEARCH(",",SUBSTITUTE(L177,LEFT(L177,SEARCH(",",L177)),""))),""),SEARCH(",",SUBSTITUTE(SUBSTITUTE(L177,LEFT(L177,SEARCH(",",L177)),""),LEFT(SUBSTITUTE(L177,LEFT(L177,SEARCH(",",L177)),""),SEARCH(",",SUBSTITUTE(L177,LEFT(L177,SEARCH(",",L177)),""))),""))),""),SEARCH(")",SUBSTITUTE(SUBSTITUTE(SUBSTITUTE(L177,LEFT(L177,SEARCH(",",L177)),""),LEFT(SUBSTITUTE(L177,LEFT(L177,SEARCH(",",L177)),""),SEARCH(",",SUBSTITUTE(L177,LEFT(L177,SEARCH(",",L177)),""))),""),LEFT(SUBSTITUTE(SUBSTITUTE(L177,LEFT(L177,SEARCH(",",L177)),""),LEFT(SUBSTITUTE(L177,LEFT(L177,SEARCH(",",L177)),""),SEARCH(",",SUBSTITUTE(L177,LEFT(L177,SEARCH(",",L177)),""))),""),SEARCH(",",SUBSTITUTE(SUBSTITUTE(L177,LEFT(L177,SEARCH(",",L177)),""),LEFT(SUBSTITUTE(L177,LEFT(L177,SEARCH(",",L177)),""),SEARCH(",",SUBSTITUTE(L177,LEFT(L177,SEARCH(",",L177)),""))),""))),""))),SEARCH("'",LEFT(SUBSTITUTE(SUBSTITUTE(SUBSTITUTE(L177,LEFT(L177,SEARCH(",",L177)),""),LEFT(SUBSTITUTE(L177,LEFT(L177,SEARCH(",",L177)),""),SEARCH(",",SUBSTITUTE(L177,LEFT(L177,SEARCH(",",L177)),""))),""),LEFT(SUBSTITUTE(SUBSTITUTE(L177,LEFT(L177,SEARCH(",",L177)),""),LEFT(SUBSTITUTE(L177,LEFT(L177,SEARCH(",",L177)),""),SEARCH(",",SUBSTITUTE(L177,LEFT(L177,SEARCH(",",L177)),""))),""),SEARCH(",",SUBSTITUTE(SUBSTITUTE(L177,LEFT(L177,SEARCH(",",L177)),""),LEFT(SUBSTITUTE(L177,LEFT(L177,SEARCH(",",L177)),""),SEARCH(",",SUBSTITUTE(L177,LEFT(L177,SEARCH(",",L177)),""))),""))),""),SEARCH(")",SUBSTITUTE(SUBSTITUTE(SUBSTITUTE(L177,LEFT(L177,SEARCH(",",L177)),""),LEFT(SUBSTITUTE(L177,LEFT(L177,SEARCH(",",L177)),""),SEARCH(",",SUBSTITUTE(L177,LEFT(L177,SEARCH(",",L177)),""))),""),LEFT(SUBSTITUTE(SUBSTITUTE(L177,LEFT(L177,SEARCH(",",L177)),""),LEFT(SUBSTITUTE(L177,LEFT(L177,SEARCH(",",L177)),""),SEARCH(",",SUBSTITUTE(L177,LEFT(L177,SEARCH(",",L177)),""))),""),SEARCH(",",SUBSTITUTE(SUBSTITUTE(L177,LEFT(L177,SEARCH(",",L177)),""),LEFT(SUBSTITUTE(L177,LEFT(L177,SEARCH(",",L177)),""),SEARCH(",",SUBSTITUTE(L177,LEFT(L177,SEARCH(",",L177)),""))),""))),""))))),""),")",""),VLOOKUP(L177,Breachs!B:D,3,FALSE)),IF(ISNUMBER(FIND(")",L177)),"20"&amp;SUBSTITUTE(SUBSTITUTE(LEFT(SUBSTITUTE(SUBSTITUTE(SUBSTITUTE(L177,LEFT(L177,SEARCH(",",L177)),""),LEFT(SUBSTITUTE(L177,LEFT(L177,SEARCH(",",L177)),""),SEARCH(",",SUBSTITUTE(L177,LEFT(L177,SEARCH(",",L177)),""))),""),LEFT(SUBSTITUTE(SUBSTITUTE(L177,LEFT(L177,SEARCH(",",L177)),""),LEFT(SUBSTITUTE(L177,LEFT(L177,SEARCH(",",L177)),""),SEARCH(",",SUBSTITUTE(L177,LEFT(L177,SEARCH(",",L177)),""))),""),SEARCH(",",SUBSTITUTE(SUBSTITUTE(L177,LEFT(L177,SEARCH(",",L177)),""),LEFT(SUBSTITUTE(L177,LEFT(L177,SEARCH(",",L177)),""),SEARCH(",",SUBSTITUTE(L177,LEFT(L177,SEARCH(",",L177)),""))),""))),""),SEARCH(")",SUBSTITUTE(SUBSTITUTE(SUBSTITUTE(L177,LEFT(L177,SEARCH(",",L177)),""),LEFT(SUBSTITUTE(L177,LEFT(L177,SEARCH(",",L177)),""),SEARCH(",",SUBSTITUTE(L177,LEFT(L177,SEARCH(",",L177)),""))),""),LEFT(SUBSTITUTE(SUBSTITUTE(L177,LEFT(L177,SEARCH(",",L177)),""),LEFT(SUBSTITUTE(L177,LEFT(L177,SEARCH(",",L177)),""),SEARCH(",",SUBSTITUTE(L177,LEFT(L177,SEARCH(",",L177)),""))),""),SEARCH(",",SUBSTITUTE(SUBSTITUTE(L177,LEFT(L177,SEARCH(",",L177)),""),LEFT(SUBSTITUTE(L177,LEFT(L177,SEARCH(",",L177)),""),SEARCH(",",SUBSTITUTE(L177,LEFT(L177,SEARCH(",",L177)),""))),""))),""))),LEFT(LEFT(SUBSTITUTE(SUBSTITUTE(SUBSTITUTE(L177,LEFT(L177,SEARCH(",",L177)),""),LEFT(SUBSTITUTE(L177,LEFT(L177,SEARCH(",",L177)),""),SEARCH(",",SUBSTITUTE(L177,LEFT(L177,SEARCH(",",L177)),""))),""),LEFT(SUBSTITUTE(SUBSTITUTE(L177,LEFT(L177,SEARCH(",",L177)),""),LEFT(SUBSTITUTE(L177,LEFT(L177,SEARCH(",",L177)),""),SEARCH(",",SUBSTITUTE(L177,LEFT(L177,SEARCH(",",L177)),""))),""),SEARCH(",",SUBSTITUTE(SUBSTITUTE(L177,LEFT(L177,SEARCH(",",L177)),""),LEFT(SUBSTITUTE(L177,LEFT(L177,SEARCH(",",L177)),""),SEARCH(",",SUBSTITUTE(L177,LEFT(L177,SEARCH(",",L177)),""))),""))),""),SEARCH(")",SUBSTITUTE(SUBSTITUTE(SUBSTITUTE(L177,LEFT(L177,SEARCH(",",L177)),""),LEFT(SUBSTITUTE(L177,LEFT(L177,SEARCH(",",L177)),""),SEARCH(",",SUBSTITUTE(L177,LEFT(L177,SEARCH(",",L177)),""))),""),LEFT(SUBSTITUTE(SUBSTITUTE(L177,LEFT(L177,SEARCH(",",L177)),""),LEFT(SUBSTITUTE(L177,LEFT(L177,SEARCH(",",L177)),""),SEARCH(",",SUBSTITUTE(L177,LEFT(L177,SEARCH(",",L177)),""))),""),SEARCH(",",SUBSTITUTE(SUBSTITUTE(L177,LEFT(L177,SEARCH(",",L177)),""),LEFT(SUBSTITUTE(L177,LEFT(L177,SEARCH(",",L177)),""),SEARCH(",",SUBSTITUTE(L177,LEFT(L177,SEARCH(",",L177)),""))),""))),""))),SEARCH("'",LEFT(SUBSTITUTE(SUBSTITUTE(SUBSTITUTE(L177,LEFT(L177,SEARCH(",",L177)),""),LEFT(SUBSTITUTE(L177,LEFT(L177,SEARCH(",",L177)),""),SEARCH(",",SUBSTITUTE(L177,LEFT(L177,SEARCH(",",L177)),""))),""),LEFT(SUBSTITUTE(SUBSTITUTE(L177,LEFT(L177,SEARCH(",",L177)),""),LEFT(SUBSTITUTE(L177,LEFT(L177,SEARCH(",",L177)),""),SEARCH(",",SUBSTITUTE(L177,LEFT(L177,SEARCH(",",L177)),""))),""),SEARCH(",",SUBSTITUTE(SUBSTITUTE(L177,LEFT(L177,SEARCH(",",L177)),""),LEFT(SUBSTITUTE(L177,LEFT(L177,SEARCH(",",L177)),""),SEARCH(",",SUBSTITUTE(L177,LEFT(L177,SEARCH(",",L177)),""))),""))),""),SEARCH(")",SUBSTITUTE(SUBSTITUTE(SUBSTITUTE(L177,LEFT(L177,SEARCH(",",L177)),""),LEFT(SUBSTITUTE(L177,LEFT(L177,SEARCH(",",L177)),""),SEARCH(",",SUBSTITUTE(L177,LEFT(L177,SEARCH(",",L177)),""))),""),LEFT(SUBSTITUTE(SUBSTITUTE(L177,LEFT(L177,SEARCH(",",L177)),""),LEFT(SUBSTITUTE(L177,LEFT(L177,SEARCH(",",L177)),""),SEARCH(",",SUBSTITUTE(L177,LEFT(L177,SEARCH(",",L177)),""))),""),SEARCH(",",SUBSTITUTE(SUBSTITUTE(L177,LEFT(L177,SEARCH(",",L177)),""),LEFT(SUBSTITUTE(L177,LEFT(L177,SEARCH(",",L177)),""),SEARCH(",",SUBSTITUTE(L177,LEFT(L177,SEARCH(",",L177)),""))),""))),""))))),""),")",""),VLOOKUP(L177,Breachs!B:D,3,FALSE))))</f>
        <v/>
      </c>
      <c r="R177" s="108" t="str">
        <f>IF(G177=5,IF(ISNUMBER(FIND(")",M177)),"20"&amp;SUBSTITUTE(SUBSTITUTE(LEFT(SUBSTITUTE(SUBSTITUTE(SUBSTITUTE(S177,LEFT(S177,SEARCH(",",S177)),""),LEFT(SUBSTITUTE(S177,LEFT(S177,SEARCH(",",S177)),""),SEARCH(",",SUBSTITUTE(S177,LEFT(S177,SEARCH(",",S177)),""))),""),LEFT(SUBSTITUTE(SUBSTITUTE(S177,LEFT(S177,SEARCH(",",S177)),""),LEFT(SUBSTITUTE(S177,LEFT(S177,SEARCH(",",S177)),""),SEARCH(",",SUBSTITUTE(S177,LEFT(S177,SEARCH(",",S177)),""))),""),SEARCH(",",SUBSTITUTE(SUBSTITUTE(S177,LEFT(S177,SEARCH(",",S177)),""),LEFT(SUBSTITUTE(S177,LEFT(S177,SEARCH(",",S177)),""),SEARCH(",",SUBSTITUTE(S177,LEFT(S177,SEARCH(",",S177)),""))),""))),""),SEARCH(")",SUBSTITUTE(SUBSTITUTE(SUBSTITUTE(S177,LEFT(S177,SEARCH(",",S177)),""),LEFT(SUBSTITUTE(S177,LEFT(S177,SEARCH(",",S177)),""),SEARCH(",",SUBSTITUTE(S177,LEFT(S177,SEARCH(",",S177)),""))),""),LEFT(SUBSTITUTE(SUBSTITUTE(S177,LEFT(S177,SEARCH(",",S177)),""),LEFT(SUBSTITUTE(S177,LEFT(S177,SEARCH(",",S177)),""),SEARCH(",",SUBSTITUTE(S177,LEFT(S177,SEARCH(",",S177)),""))),""),SEARCH(",",SUBSTITUTE(SUBSTITUTE(S177,LEFT(S177,SEARCH(",",S177)),""),LEFT(SUBSTITUTE(S177,LEFT(S177,SEARCH(",",S177)),""),SEARCH(",",SUBSTITUTE(S177,LEFT(S177,SEARCH(",",S177)),""))),""))),""))),LEFT(LEFT(SUBSTITUTE(SUBSTITUTE(SUBSTITUTE(S177,LEFT(S177,SEARCH(",",S177)),""),LEFT(SUBSTITUTE(S177,LEFT(S177,SEARCH(",",S177)),""),SEARCH(",",SUBSTITUTE(S177,LEFT(S177,SEARCH(",",S177)),""))),""),LEFT(SUBSTITUTE(SUBSTITUTE(S177,LEFT(S177,SEARCH(",",S177)),""),LEFT(SUBSTITUTE(S177,LEFT(S177,SEARCH(",",S177)),""),SEARCH(",",SUBSTITUTE(S177,LEFT(S177,SEARCH(",",S177)),""))),""),SEARCH(",",SUBSTITUTE(SUBSTITUTE(S177,LEFT(S177,SEARCH(",",S177)),""),LEFT(SUBSTITUTE(S177,LEFT(S177,SEARCH(",",S177)),""),SEARCH(",",SUBSTITUTE(S177,LEFT(S177,SEARCH(",",S177)),""))),""))),""),SEARCH(")",SUBSTITUTE(SUBSTITUTE(SUBSTITUTE(S177,LEFT(S177,SEARCH(",",S177)),""),LEFT(SUBSTITUTE(S177,LEFT(S177,SEARCH(",",S177)),""),SEARCH(",",SUBSTITUTE(S177,LEFT(S177,SEARCH(",",S177)),""))),""),LEFT(SUBSTITUTE(SUBSTITUTE(S177,LEFT(S177,SEARCH(",",S177)),""),LEFT(SUBSTITUTE(S177,LEFT(S177,SEARCH(",",S177)),""),SEARCH(",",SUBSTITUTE(S177,LEFT(S177,SEARCH(",",S177)),""))),""),SEARCH(",",SUBSTITUTE(SUBSTITUTE(S177,LEFT(S177,SEARCH(",",S177)),""),LEFT(SUBSTITUTE(S177,LEFT(S177,SEARCH(",",S177)),""),SEARCH(",",SUBSTITUTE(S177,LEFT(S177,SEARCH(",",S177)),""))),""))),""))),SEARCH("'",LEFT(SUBSTITUTE(SUBSTITUTE(SUBSTITUTE(S177,LEFT(S177,SEARCH(",",S177)),""),LEFT(SUBSTITUTE(S177,LEFT(S177,SEARCH(",",S177)),""),SEARCH(",",SUBSTITUTE(S177,LEFT(S177,SEARCH(",",S177)),""))),""),LEFT(SUBSTITUTE(SUBSTITUTE(S177,LEFT(S177,SEARCH(",",S177)),""),LEFT(SUBSTITUTE(S177,LEFT(S177,SEARCH(",",S177)),""),SEARCH(",",SUBSTITUTE(S177,LEFT(S177,SEARCH(",",S177)),""))),""),SEARCH(",",SUBSTITUTE(SUBSTITUTE(S177,LEFT(S177,SEARCH(",",S177)),""),LEFT(SUBSTITUTE(S177,LEFT(S177,SEARCH(",",S177)),""),SEARCH(",",SUBSTITUTE(S177,LEFT(S177,SEARCH(",",S177)),""))),""))),""),SEARCH(")",SUBSTITUTE(SUBSTITUTE(SUBSTITUTE(S177,LEFT(S177,SEARCH(",",S177)),""),LEFT(SUBSTITUTE(S177,LEFT(S177,SEARCH(",",S177)),""),SEARCH(",",SUBSTITUTE(S177,LEFT(S177,SEARCH(",",S177)),""))),""),LEFT(SUBSTITUTE(SUBSTITUTE(S177,LEFT(S177,SEARCH(",",S177)),""),LEFT(SUBSTITUTE(S177,LEFT(S177,SEARCH(",",S177)),""),SEARCH(",",SUBSTITUTE(S177,LEFT(S177,SEARCH(",",S177)),""))),""),SEARCH(",",SUBSTITUTE(SUBSTITUTE(S177,LEFT(S177,SEARCH(",",S177)),""),LEFT(SUBSTITUTE(S177,LEFT(S177,SEARCH(",",S177)),""),SEARCH(",",SUBSTITUTE(S177,LEFT(S177,SEARCH(",",S177)),""))),""))),""))))),""),")",""),VLOOKUP(M177,Breachs!B:D,3,FALSE)),"")</f>
        <v/>
      </c>
      <c r="T177" s="108" t="str">
        <f>IF(F177="","",IF(ISNUMBER(FIND("'",I177)),VLOOKUP(SUBSTITUTE(RIGHT(LEFT(I177,SEARCH("'",I177)),5)," '",""),Breachs!P:Q,2,FALSE),VLOOKUP(I177,Breachs!B:D,2,FALSE)))</f>
        <v/>
      </c>
      <c r="U177" s="108" t="str">
        <f>IF(G177&lt;2,"",IF(ISNUMBER(FIND("'",J177)),VLOOKUP(SUBSTITUTE(RIGHT(LEFT(J177,SEARCH("'",J177)),5)," '",""),Breachs!P:Q,2,FALSE),VLOOKUP(J177,Breachs!B:D,2,FALSE)))</f>
        <v/>
      </c>
      <c r="V177" s="107" t="str">
        <f>IF(G177&lt;3,"",IF(ISNUMBER(FIND("'",K177)),VLOOKUP(SUBSTITUTE(RIGHT(LEFT(K177,SEARCH("'",K177)),5)," '",""),Breachs!P:Q,2,FALSE),VLOOKUP(K177,Breachs!B:D,2,FALSE)))</f>
        <v/>
      </c>
      <c r="W177" s="107" t="str">
        <f>IF(G177&lt;4,"",IF(ISNUMBER(FIND("'",L177)),VLOOKUP(SUBSTITUTE(RIGHT(LEFT(L177,SEARCH("'",L177)),5)," '",""),Breachs!P:Q,2,FALSE),VLOOKUP(L177,Breachs!B:D,2,FALSE)))</f>
        <v/>
      </c>
      <c r="X177" s="107" t="str">
        <f>IF(G177&lt;5,"",IF(ISNUMBER(FIND("'",M177)),VLOOKUP(SUBSTITUTE(RIGHT(LEFT(M177,SEARCH("'",M177)),5)," '",""),Breachs!P:Q,2,FALSE),VLOOKUP(M177,Breachs!B:D,2,FALSE)))</f>
        <v/>
      </c>
      <c r="Y177" s="34" t="str">
        <f>IFERROR(VLOOKUP(B177,BGU!A:B,2),"")</f>
        <v/>
      </c>
      <c r="Z177" s="34" t="str">
        <f>TEXT(IFERROR(VLOOKUP(B177,BGU!A:C,3),""),"0000-000-000-0000")</f>
        <v/>
      </c>
      <c r="AA177" s="34" t="str">
        <f t="shared" si="41"/>
        <v/>
      </c>
      <c r="AB177" s="34" t="str">
        <f>IFERROR(VLOOKUP(B177,BGU!A:F,6),"")</f>
        <v/>
      </c>
      <c r="AC177" s="34" t="str">
        <f>IFERROR(VLOOKUP(B177,BGU!A:G,7),"")</f>
        <v/>
      </c>
      <c r="AD177" s="34" t="str">
        <f t="shared" si="46"/>
        <v/>
      </c>
    </row>
    <row r="178" spans="7:30" ht="15" customHeight="1" x14ac:dyDescent="0.25">
      <c r="G178" s="31">
        <f t="shared" si="36"/>
        <v>1</v>
      </c>
      <c r="H178" s="31" t="str">
        <f t="shared" si="43"/>
        <v/>
      </c>
      <c r="I178" s="105" t="str">
        <f t="shared" si="44"/>
        <v/>
      </c>
      <c r="J178" s="105" t="str">
        <f t="shared" si="50"/>
        <v/>
      </c>
      <c r="K178" s="106" t="str">
        <f t="shared" si="47"/>
        <v/>
      </c>
      <c r="L178" s="106" t="str">
        <f t="shared" si="48"/>
        <v/>
      </c>
      <c r="M178" s="105" t="str">
        <f t="shared" si="49"/>
        <v/>
      </c>
      <c r="N178" s="107" t="str">
        <f>IF(F178="","",IF(ISNUMBER(FIND(")",I178)),"20"&amp;SUBSTITUTE(RIGHT(SUBSTITUTE(LEFT(F178,SEARCH(")",F178)),LEFT(LEFT(F178,SEARCH(")",F178)),SEARCH("(",LEFT(F178,SEARCH(")",F178)))),""),3),")",""),VLOOKUP(I178,Breachs!B:D,3,FALSE)))</f>
        <v/>
      </c>
      <c r="O178" s="108" t="str">
        <f>IF(G178&lt;2,"",IF(G178&gt;2,IF(ISNUMBER(FIND(")",J178)),"20"&amp;SUBSTITUTE(SUBSTITUTE(LEFT(LEFT(SUBSTITUTE(F178,LEFT(F178,SEARCH(",",F178)),""),SEARCH(",",SUBSTITUTE(F178,LEFT(F178,SEARCH(",",F178)),""))),SEARCH(")",LEFT(SUBSTITUTE(F178,LEFT(F178,SEARCH(",",F178)),""),SEARCH(",",SUBSTITUTE(F178,LEFT(F178,SEARCH(",",F178)),""))))),LEFT(LEFT(LEFT(SUBSTITUTE(F178,LEFT(F178,SEARCH(",",F178)),""),SEARCH(",",SUBSTITUTE(F178,LEFT(F178,SEARCH(",",F178)),""))),SEARCH(")",LEFT(SUBSTITUTE(F178,LEFT(F178,SEARCH(",",F178)),""),SEARCH(",",SUBSTITUTE(F178,LEFT(F178,SEARCH(",",F178)),""))))),SEARCH("'",LEFT(LEFT(SUBSTITUTE(F178,LEFT(F178,SEARCH(",",F178)),""),SEARCH(",",SUBSTITUTE(F178,LEFT(F178,SEARCH(",",F178)),""))),SEARCH(")",LEFT(SUBSTITUTE(F178,LEFT(F178,SEARCH(",",F178)),""),SEARCH(",",SUBSTITUTE(F178,LEFT(F178,SEARCH(",",F178)),""))))))),""),")",""),VLOOKUP(J178,Breachs!B:D,3,FALSE)),IF(ISNUMBER(FIND(")",J178)),"20"&amp;SUBSTITUTE(LEFT(SUBSTITUTE(SUBSTITUTE(F178,LEFT(F178,SEARCH(",",F178)),""),LEFT(SUBSTITUTE(F178,LEFT(F178,SEARCH(",",F178)),""),SEARCH("'",SUBSTITUTE(F178,LEFT(F178,SEARCH(",",F178)),""))),""),SEARCH(")",SUBSTITUTE(SUBSTITUTE(F178,LEFT(F178,SEARCH(",",F178)),""),LEFT(SUBSTITUTE(F178,LEFT(F178,SEARCH(",",F178)),""),SEARCH("'",SUBSTITUTE(F178,LEFT(F178,SEARCH(",",F178)),""))),""))),")",""),VLOOKUP(J178,Breachs!B:D,3,FALSE))))</f>
        <v/>
      </c>
      <c r="P178" s="108" t="str">
        <f>IF(G178&lt;3,"",IF(G178&gt;3,IF(ISNUMBER(FIND(")",K178)),"20"&amp;SUBSTITUTE(SUBSTITUTE(LEFT(LEFT(SUBSTITUTE(SUBSTITUTE(F178,LEFT(F178,SEARCH(",",F178)),""),LEFT(SUBSTITUTE(F178,LEFT(F178,SEARCH(",",F178)),""),SEARCH(",",SUBSTITUTE(F178,LEFT(F178,SEARCH(",",F178)),""))),""),SEARCH(",",SUBSTITUTE(SUBSTITUTE(F178,LEFT(F178,SEARCH(",",F178)),""),LEFT(SUBSTITUTE(F178,LEFT(F178,SEARCH(",",F178)),""),SEARCH(",",SUBSTITUTE(F178,LEFT(F178,SEARCH(",",F178)),""))),""))),SEARCH(")",LEFT(SUBSTITUTE(SUBSTITUTE(F178,LEFT(F178,SEARCH(",",F178)),""),LEFT(SUBSTITUTE(F178,LEFT(F178,SEARCH(",",F178)),""),SEARCH(",",SUBSTITUTE(F178,LEFT(F178,SEARCH(",",F178)),""))),""),SEARCH(",",SUBSTITUTE(SUBSTITUTE(F178,LEFT(F178,SEARCH(",",F178)),""),LEFT(SUBSTITUTE(F178,LEFT(F178,SEARCH(",",F178)),""),SEARCH(",",SUBSTITUTE(F178,LEFT(F178,SEARCH(",",F178)),""))),""))))),LEFT(LEFT(LEFT(SUBSTITUTE(SUBSTITUTE(F178,LEFT(F178,SEARCH(",",F178)),""),LEFT(SUBSTITUTE(F178,LEFT(F178,SEARCH(",",F178)),""),SEARCH(",",SUBSTITUTE(F178,LEFT(F178,SEARCH(",",F178)),""))),""),SEARCH(",",SUBSTITUTE(SUBSTITUTE(F178,LEFT(F178,SEARCH(",",F178)),""),LEFT(SUBSTITUTE(F178,LEFT(F178,SEARCH(",",F178)),""),SEARCH(",",SUBSTITUTE(F178,LEFT(F178,SEARCH(",",F178)),""))),""))),SEARCH(")",LEFT(SUBSTITUTE(SUBSTITUTE(F178,LEFT(F178,SEARCH(",",F178)),""),LEFT(SUBSTITUTE(F178,LEFT(F178,SEARCH(",",F178)),""),SEARCH(",",SUBSTITUTE(F178,LEFT(F178,SEARCH(",",F178)),""))),""),SEARCH(",",SUBSTITUTE(SUBSTITUTE(F178,LEFT(F178,SEARCH(",",F178)),""),LEFT(SUBSTITUTE(F178,LEFT(F178,SEARCH(",",F178)),""),SEARCH(",",SUBSTITUTE(F178,LEFT(F178,SEARCH(",",F178)),""))),""))))),SEARCH("'",LEFT(LEFT(SUBSTITUTE(SUBSTITUTE(F178,LEFT(F178,SEARCH(",",F178)),""),LEFT(SUBSTITUTE(F178,LEFT(F178,SEARCH(",",F178)),""),SEARCH(",",SUBSTITUTE(F178,LEFT(F178,SEARCH(",",F178)),""))),""),SEARCH(",",SUBSTITUTE(SUBSTITUTE(F178,LEFT(F178,SEARCH(",",F178)),""),LEFT(SUBSTITUTE(F178,LEFT(F178,SEARCH(",",F178)),""),SEARCH(",",SUBSTITUTE(F178,LEFT(F178,SEARCH(",",F178)),""))),""))),SEARCH(")",LEFT(SUBSTITUTE(SUBSTITUTE(F178,LEFT(F178,SEARCH(",",F178)),""),LEFT(SUBSTITUTE(F178,LEFT(F178,SEARCH(",",F178)),""),SEARCH(",",SUBSTITUTE(F178,LEFT(F178,SEARCH(",",F178)),""))),""),SEARCH(",",SUBSTITUTE(SUBSTITUTE(F178,LEFT(F178,SEARCH(",",F178)),""),LEFT(SUBSTITUTE(F178,LEFT(F178,SEARCH(",",F178)),""),SEARCH(",",SUBSTITUTE(F178,LEFT(F178,SEARCH(",",F178)),""))),""))))))),""),")",""),VLOOKUP(K178,Breachs!B:D,3,FALSE)),IF(ISNUMBER(FIND(")",K178)),"20"&amp;SUBSTITUTE(SUBSTITUTE(LEFT(SUBSTITUTE(SUBSTITUTE(F178,LEFT(F178,SEARCH(",",F178)),""),LEFT(SUBSTITUTE(F178,LEFT(F178,SEARCH(",",F178)),""),SEARCH(",",SUBSTITUTE(F178,LEFT(F178,SEARCH(",",F178)),""))),""),SEARCH(")",SUBSTITUTE(SUBSTITUTE(F178,LEFT(F178,SEARCH(",",F178)),""),LEFT(SUBSTITUTE(F178,LEFT(F178,SEARCH(",",F178)),""),SEARCH(",",SUBSTITUTE(F178,LEFT(F178,SEARCH(",",F178)),""))),""))),LEFT(LEFT(SUBSTITUTE(SUBSTITUTE(F178,LEFT(F178,SEARCH(",",F178)),""),LEFT(SUBSTITUTE(F178,LEFT(F178,SEARCH(",",F178)),""),SEARCH(",",SUBSTITUTE(F178,LEFT(F178,SEARCH(",",F178)),""))),""),SEARCH(")",SUBSTITUTE(SUBSTITUTE(F178,LEFT(F178,SEARCH(",",F178)),""),LEFT(SUBSTITUTE(F178,LEFT(F178,SEARCH(",",F178)),""),SEARCH(",",SUBSTITUTE(F178,LEFT(F178,SEARCH(",",F178)),""))),""))),SEARCH("'",LEFT(SUBSTITUTE(SUBSTITUTE(F178,LEFT(F178,SEARCH(",",F178)),""),LEFT(SUBSTITUTE(F178,LEFT(F178,SEARCH(",",F178)),""),SEARCH(",",SUBSTITUTE(F178,LEFT(F178,SEARCH(",",F178)),""))),""),SEARCH(")",SUBSTITUTE(SUBSTITUTE(F178,LEFT(F178,SEARCH(",",F178)),""),LEFT(SUBSTITUTE(F178,LEFT(F178,SEARCH(",",F178)),""),SEARCH(",",SUBSTITUTE(F178,LEFT(F178,SEARCH(",",F178)),""))),""))))),""),")",""),VLOOKUP(K178,Breachs!B:D,3,FALSE))))</f>
        <v/>
      </c>
      <c r="Q178" s="108" t="str">
        <f>IF(G178&lt;4,"",IF(G178&gt;4,IF(ISNUMBER(FIND(")",L178)),"20"&amp;SUBSTITUTE(SUBSTITUTE(LEFT(SUBSTITUTE(SUBSTITUTE(SUBSTITUTE(L178,LEFT(L178,SEARCH(",",L178)),""),LEFT(SUBSTITUTE(L178,LEFT(L178,SEARCH(",",L178)),""),SEARCH(",",SUBSTITUTE(L178,LEFT(L178,SEARCH(",",L178)),""))),""),LEFT(SUBSTITUTE(SUBSTITUTE(L178,LEFT(L178,SEARCH(",",L178)),""),LEFT(SUBSTITUTE(L178,LEFT(L178,SEARCH(",",L178)),""),SEARCH(",",SUBSTITUTE(L178,LEFT(L178,SEARCH(",",L178)),""))),""),SEARCH(",",SUBSTITUTE(SUBSTITUTE(L178,LEFT(L178,SEARCH(",",L178)),""),LEFT(SUBSTITUTE(L178,LEFT(L178,SEARCH(",",L178)),""),SEARCH(",",SUBSTITUTE(L178,LEFT(L178,SEARCH(",",L178)),""))),""))),""),SEARCH(")",SUBSTITUTE(SUBSTITUTE(SUBSTITUTE(L178,LEFT(L178,SEARCH(",",L178)),""),LEFT(SUBSTITUTE(L178,LEFT(L178,SEARCH(",",L178)),""),SEARCH(",",SUBSTITUTE(L178,LEFT(L178,SEARCH(",",L178)),""))),""),LEFT(SUBSTITUTE(SUBSTITUTE(L178,LEFT(L178,SEARCH(",",L178)),""),LEFT(SUBSTITUTE(L178,LEFT(L178,SEARCH(",",L178)),""),SEARCH(",",SUBSTITUTE(L178,LEFT(L178,SEARCH(",",L178)),""))),""),SEARCH(",",SUBSTITUTE(SUBSTITUTE(L178,LEFT(L178,SEARCH(",",L178)),""),LEFT(SUBSTITUTE(L178,LEFT(L178,SEARCH(",",L178)),""),SEARCH(",",SUBSTITUTE(L178,LEFT(L178,SEARCH(",",L178)),""))),""))),""))),LEFT(LEFT(SUBSTITUTE(SUBSTITUTE(SUBSTITUTE(L178,LEFT(L178,SEARCH(",",L178)),""),LEFT(SUBSTITUTE(L178,LEFT(L178,SEARCH(",",L178)),""),SEARCH(",",SUBSTITUTE(L178,LEFT(L178,SEARCH(",",L178)),""))),""),LEFT(SUBSTITUTE(SUBSTITUTE(L178,LEFT(L178,SEARCH(",",L178)),""),LEFT(SUBSTITUTE(L178,LEFT(L178,SEARCH(",",L178)),""),SEARCH(",",SUBSTITUTE(L178,LEFT(L178,SEARCH(",",L178)),""))),""),SEARCH(",",SUBSTITUTE(SUBSTITUTE(L178,LEFT(L178,SEARCH(",",L178)),""),LEFT(SUBSTITUTE(L178,LEFT(L178,SEARCH(",",L178)),""),SEARCH(",",SUBSTITUTE(L178,LEFT(L178,SEARCH(",",L178)),""))),""))),""),SEARCH(")",SUBSTITUTE(SUBSTITUTE(SUBSTITUTE(L178,LEFT(L178,SEARCH(",",L178)),""),LEFT(SUBSTITUTE(L178,LEFT(L178,SEARCH(",",L178)),""),SEARCH(",",SUBSTITUTE(L178,LEFT(L178,SEARCH(",",L178)),""))),""),LEFT(SUBSTITUTE(SUBSTITUTE(L178,LEFT(L178,SEARCH(",",L178)),""),LEFT(SUBSTITUTE(L178,LEFT(L178,SEARCH(",",L178)),""),SEARCH(",",SUBSTITUTE(L178,LEFT(L178,SEARCH(",",L178)),""))),""),SEARCH(",",SUBSTITUTE(SUBSTITUTE(L178,LEFT(L178,SEARCH(",",L178)),""),LEFT(SUBSTITUTE(L178,LEFT(L178,SEARCH(",",L178)),""),SEARCH(",",SUBSTITUTE(L178,LEFT(L178,SEARCH(",",L178)),""))),""))),""))),SEARCH("'",LEFT(SUBSTITUTE(SUBSTITUTE(SUBSTITUTE(L178,LEFT(L178,SEARCH(",",L178)),""),LEFT(SUBSTITUTE(L178,LEFT(L178,SEARCH(",",L178)),""),SEARCH(",",SUBSTITUTE(L178,LEFT(L178,SEARCH(",",L178)),""))),""),LEFT(SUBSTITUTE(SUBSTITUTE(L178,LEFT(L178,SEARCH(",",L178)),""),LEFT(SUBSTITUTE(L178,LEFT(L178,SEARCH(",",L178)),""),SEARCH(",",SUBSTITUTE(L178,LEFT(L178,SEARCH(",",L178)),""))),""),SEARCH(",",SUBSTITUTE(SUBSTITUTE(L178,LEFT(L178,SEARCH(",",L178)),""),LEFT(SUBSTITUTE(L178,LEFT(L178,SEARCH(",",L178)),""),SEARCH(",",SUBSTITUTE(L178,LEFT(L178,SEARCH(",",L178)),""))),""))),""),SEARCH(")",SUBSTITUTE(SUBSTITUTE(SUBSTITUTE(L178,LEFT(L178,SEARCH(",",L178)),""),LEFT(SUBSTITUTE(L178,LEFT(L178,SEARCH(",",L178)),""),SEARCH(",",SUBSTITUTE(L178,LEFT(L178,SEARCH(",",L178)),""))),""),LEFT(SUBSTITUTE(SUBSTITUTE(L178,LEFT(L178,SEARCH(",",L178)),""),LEFT(SUBSTITUTE(L178,LEFT(L178,SEARCH(",",L178)),""),SEARCH(",",SUBSTITUTE(L178,LEFT(L178,SEARCH(",",L178)),""))),""),SEARCH(",",SUBSTITUTE(SUBSTITUTE(L178,LEFT(L178,SEARCH(",",L178)),""),LEFT(SUBSTITUTE(L178,LEFT(L178,SEARCH(",",L178)),""),SEARCH(",",SUBSTITUTE(L178,LEFT(L178,SEARCH(",",L178)),""))),""))),""))))),""),")",""),VLOOKUP(L178,Breachs!B:D,3,FALSE)),IF(ISNUMBER(FIND(")",L178)),"20"&amp;SUBSTITUTE(SUBSTITUTE(LEFT(SUBSTITUTE(SUBSTITUTE(SUBSTITUTE(L178,LEFT(L178,SEARCH(",",L178)),""),LEFT(SUBSTITUTE(L178,LEFT(L178,SEARCH(",",L178)),""),SEARCH(",",SUBSTITUTE(L178,LEFT(L178,SEARCH(",",L178)),""))),""),LEFT(SUBSTITUTE(SUBSTITUTE(L178,LEFT(L178,SEARCH(",",L178)),""),LEFT(SUBSTITUTE(L178,LEFT(L178,SEARCH(",",L178)),""),SEARCH(",",SUBSTITUTE(L178,LEFT(L178,SEARCH(",",L178)),""))),""),SEARCH(",",SUBSTITUTE(SUBSTITUTE(L178,LEFT(L178,SEARCH(",",L178)),""),LEFT(SUBSTITUTE(L178,LEFT(L178,SEARCH(",",L178)),""),SEARCH(",",SUBSTITUTE(L178,LEFT(L178,SEARCH(",",L178)),""))),""))),""),SEARCH(")",SUBSTITUTE(SUBSTITUTE(SUBSTITUTE(L178,LEFT(L178,SEARCH(",",L178)),""),LEFT(SUBSTITUTE(L178,LEFT(L178,SEARCH(",",L178)),""),SEARCH(",",SUBSTITUTE(L178,LEFT(L178,SEARCH(",",L178)),""))),""),LEFT(SUBSTITUTE(SUBSTITUTE(L178,LEFT(L178,SEARCH(",",L178)),""),LEFT(SUBSTITUTE(L178,LEFT(L178,SEARCH(",",L178)),""),SEARCH(",",SUBSTITUTE(L178,LEFT(L178,SEARCH(",",L178)),""))),""),SEARCH(",",SUBSTITUTE(SUBSTITUTE(L178,LEFT(L178,SEARCH(",",L178)),""),LEFT(SUBSTITUTE(L178,LEFT(L178,SEARCH(",",L178)),""),SEARCH(",",SUBSTITUTE(L178,LEFT(L178,SEARCH(",",L178)),""))),""))),""))),LEFT(LEFT(SUBSTITUTE(SUBSTITUTE(SUBSTITUTE(L178,LEFT(L178,SEARCH(",",L178)),""),LEFT(SUBSTITUTE(L178,LEFT(L178,SEARCH(",",L178)),""),SEARCH(",",SUBSTITUTE(L178,LEFT(L178,SEARCH(",",L178)),""))),""),LEFT(SUBSTITUTE(SUBSTITUTE(L178,LEFT(L178,SEARCH(",",L178)),""),LEFT(SUBSTITUTE(L178,LEFT(L178,SEARCH(",",L178)),""),SEARCH(",",SUBSTITUTE(L178,LEFT(L178,SEARCH(",",L178)),""))),""),SEARCH(",",SUBSTITUTE(SUBSTITUTE(L178,LEFT(L178,SEARCH(",",L178)),""),LEFT(SUBSTITUTE(L178,LEFT(L178,SEARCH(",",L178)),""),SEARCH(",",SUBSTITUTE(L178,LEFT(L178,SEARCH(",",L178)),""))),""))),""),SEARCH(")",SUBSTITUTE(SUBSTITUTE(SUBSTITUTE(L178,LEFT(L178,SEARCH(",",L178)),""),LEFT(SUBSTITUTE(L178,LEFT(L178,SEARCH(",",L178)),""),SEARCH(",",SUBSTITUTE(L178,LEFT(L178,SEARCH(",",L178)),""))),""),LEFT(SUBSTITUTE(SUBSTITUTE(L178,LEFT(L178,SEARCH(",",L178)),""),LEFT(SUBSTITUTE(L178,LEFT(L178,SEARCH(",",L178)),""),SEARCH(",",SUBSTITUTE(L178,LEFT(L178,SEARCH(",",L178)),""))),""),SEARCH(",",SUBSTITUTE(SUBSTITUTE(L178,LEFT(L178,SEARCH(",",L178)),""),LEFT(SUBSTITUTE(L178,LEFT(L178,SEARCH(",",L178)),""),SEARCH(",",SUBSTITUTE(L178,LEFT(L178,SEARCH(",",L178)),""))),""))),""))),SEARCH("'",LEFT(SUBSTITUTE(SUBSTITUTE(SUBSTITUTE(L178,LEFT(L178,SEARCH(",",L178)),""),LEFT(SUBSTITUTE(L178,LEFT(L178,SEARCH(",",L178)),""),SEARCH(",",SUBSTITUTE(L178,LEFT(L178,SEARCH(",",L178)),""))),""),LEFT(SUBSTITUTE(SUBSTITUTE(L178,LEFT(L178,SEARCH(",",L178)),""),LEFT(SUBSTITUTE(L178,LEFT(L178,SEARCH(",",L178)),""),SEARCH(",",SUBSTITUTE(L178,LEFT(L178,SEARCH(",",L178)),""))),""),SEARCH(",",SUBSTITUTE(SUBSTITUTE(L178,LEFT(L178,SEARCH(",",L178)),""),LEFT(SUBSTITUTE(L178,LEFT(L178,SEARCH(",",L178)),""),SEARCH(",",SUBSTITUTE(L178,LEFT(L178,SEARCH(",",L178)),""))),""))),""),SEARCH(")",SUBSTITUTE(SUBSTITUTE(SUBSTITUTE(L178,LEFT(L178,SEARCH(",",L178)),""),LEFT(SUBSTITUTE(L178,LEFT(L178,SEARCH(",",L178)),""),SEARCH(",",SUBSTITUTE(L178,LEFT(L178,SEARCH(",",L178)),""))),""),LEFT(SUBSTITUTE(SUBSTITUTE(L178,LEFT(L178,SEARCH(",",L178)),""),LEFT(SUBSTITUTE(L178,LEFT(L178,SEARCH(",",L178)),""),SEARCH(",",SUBSTITUTE(L178,LEFT(L178,SEARCH(",",L178)),""))),""),SEARCH(",",SUBSTITUTE(SUBSTITUTE(L178,LEFT(L178,SEARCH(",",L178)),""),LEFT(SUBSTITUTE(L178,LEFT(L178,SEARCH(",",L178)),""),SEARCH(",",SUBSTITUTE(L178,LEFT(L178,SEARCH(",",L178)),""))),""))),""))))),""),")",""),VLOOKUP(L178,Breachs!B:D,3,FALSE))))</f>
        <v/>
      </c>
      <c r="R178" s="108" t="str">
        <f>IF(G178=5,IF(ISNUMBER(FIND(")",M178)),"20"&amp;SUBSTITUTE(SUBSTITUTE(LEFT(SUBSTITUTE(SUBSTITUTE(SUBSTITUTE(S178,LEFT(S178,SEARCH(",",S178)),""),LEFT(SUBSTITUTE(S178,LEFT(S178,SEARCH(",",S178)),""),SEARCH(",",SUBSTITUTE(S178,LEFT(S178,SEARCH(",",S178)),""))),""),LEFT(SUBSTITUTE(SUBSTITUTE(S178,LEFT(S178,SEARCH(",",S178)),""),LEFT(SUBSTITUTE(S178,LEFT(S178,SEARCH(",",S178)),""),SEARCH(",",SUBSTITUTE(S178,LEFT(S178,SEARCH(",",S178)),""))),""),SEARCH(",",SUBSTITUTE(SUBSTITUTE(S178,LEFT(S178,SEARCH(",",S178)),""),LEFT(SUBSTITUTE(S178,LEFT(S178,SEARCH(",",S178)),""),SEARCH(",",SUBSTITUTE(S178,LEFT(S178,SEARCH(",",S178)),""))),""))),""),SEARCH(")",SUBSTITUTE(SUBSTITUTE(SUBSTITUTE(S178,LEFT(S178,SEARCH(",",S178)),""),LEFT(SUBSTITUTE(S178,LEFT(S178,SEARCH(",",S178)),""),SEARCH(",",SUBSTITUTE(S178,LEFT(S178,SEARCH(",",S178)),""))),""),LEFT(SUBSTITUTE(SUBSTITUTE(S178,LEFT(S178,SEARCH(",",S178)),""),LEFT(SUBSTITUTE(S178,LEFT(S178,SEARCH(",",S178)),""),SEARCH(",",SUBSTITUTE(S178,LEFT(S178,SEARCH(",",S178)),""))),""),SEARCH(",",SUBSTITUTE(SUBSTITUTE(S178,LEFT(S178,SEARCH(",",S178)),""),LEFT(SUBSTITUTE(S178,LEFT(S178,SEARCH(",",S178)),""),SEARCH(",",SUBSTITUTE(S178,LEFT(S178,SEARCH(",",S178)),""))),""))),""))),LEFT(LEFT(SUBSTITUTE(SUBSTITUTE(SUBSTITUTE(S178,LEFT(S178,SEARCH(",",S178)),""),LEFT(SUBSTITUTE(S178,LEFT(S178,SEARCH(",",S178)),""),SEARCH(",",SUBSTITUTE(S178,LEFT(S178,SEARCH(",",S178)),""))),""),LEFT(SUBSTITUTE(SUBSTITUTE(S178,LEFT(S178,SEARCH(",",S178)),""),LEFT(SUBSTITUTE(S178,LEFT(S178,SEARCH(",",S178)),""),SEARCH(",",SUBSTITUTE(S178,LEFT(S178,SEARCH(",",S178)),""))),""),SEARCH(",",SUBSTITUTE(SUBSTITUTE(S178,LEFT(S178,SEARCH(",",S178)),""),LEFT(SUBSTITUTE(S178,LEFT(S178,SEARCH(",",S178)),""),SEARCH(",",SUBSTITUTE(S178,LEFT(S178,SEARCH(",",S178)),""))),""))),""),SEARCH(")",SUBSTITUTE(SUBSTITUTE(SUBSTITUTE(S178,LEFT(S178,SEARCH(",",S178)),""),LEFT(SUBSTITUTE(S178,LEFT(S178,SEARCH(",",S178)),""),SEARCH(",",SUBSTITUTE(S178,LEFT(S178,SEARCH(",",S178)),""))),""),LEFT(SUBSTITUTE(SUBSTITUTE(S178,LEFT(S178,SEARCH(",",S178)),""),LEFT(SUBSTITUTE(S178,LEFT(S178,SEARCH(",",S178)),""),SEARCH(",",SUBSTITUTE(S178,LEFT(S178,SEARCH(",",S178)),""))),""),SEARCH(",",SUBSTITUTE(SUBSTITUTE(S178,LEFT(S178,SEARCH(",",S178)),""),LEFT(SUBSTITUTE(S178,LEFT(S178,SEARCH(",",S178)),""),SEARCH(",",SUBSTITUTE(S178,LEFT(S178,SEARCH(",",S178)),""))),""))),""))),SEARCH("'",LEFT(SUBSTITUTE(SUBSTITUTE(SUBSTITUTE(S178,LEFT(S178,SEARCH(",",S178)),""),LEFT(SUBSTITUTE(S178,LEFT(S178,SEARCH(",",S178)),""),SEARCH(",",SUBSTITUTE(S178,LEFT(S178,SEARCH(",",S178)),""))),""),LEFT(SUBSTITUTE(SUBSTITUTE(S178,LEFT(S178,SEARCH(",",S178)),""),LEFT(SUBSTITUTE(S178,LEFT(S178,SEARCH(",",S178)),""),SEARCH(",",SUBSTITUTE(S178,LEFT(S178,SEARCH(",",S178)),""))),""),SEARCH(",",SUBSTITUTE(SUBSTITUTE(S178,LEFT(S178,SEARCH(",",S178)),""),LEFT(SUBSTITUTE(S178,LEFT(S178,SEARCH(",",S178)),""),SEARCH(",",SUBSTITUTE(S178,LEFT(S178,SEARCH(",",S178)),""))),""))),""),SEARCH(")",SUBSTITUTE(SUBSTITUTE(SUBSTITUTE(S178,LEFT(S178,SEARCH(",",S178)),""),LEFT(SUBSTITUTE(S178,LEFT(S178,SEARCH(",",S178)),""),SEARCH(",",SUBSTITUTE(S178,LEFT(S178,SEARCH(",",S178)),""))),""),LEFT(SUBSTITUTE(SUBSTITUTE(S178,LEFT(S178,SEARCH(",",S178)),""),LEFT(SUBSTITUTE(S178,LEFT(S178,SEARCH(",",S178)),""),SEARCH(",",SUBSTITUTE(S178,LEFT(S178,SEARCH(",",S178)),""))),""),SEARCH(",",SUBSTITUTE(SUBSTITUTE(S178,LEFT(S178,SEARCH(",",S178)),""),LEFT(SUBSTITUTE(S178,LEFT(S178,SEARCH(",",S178)),""),SEARCH(",",SUBSTITUTE(S178,LEFT(S178,SEARCH(",",S178)),""))),""))),""))))),""),")",""),VLOOKUP(M178,Breachs!B:D,3,FALSE)),"")</f>
        <v/>
      </c>
      <c r="T178" s="108" t="str">
        <f>IF(F178="","",IF(ISNUMBER(FIND("'",I178)),VLOOKUP(SUBSTITUTE(RIGHT(LEFT(I178,SEARCH("'",I178)),5)," '",""),Breachs!P:Q,2,FALSE),VLOOKUP(I178,Breachs!B:D,2,FALSE)))</f>
        <v/>
      </c>
      <c r="U178" s="108" t="str">
        <f>IF(G178&lt;2,"",IF(ISNUMBER(FIND("'",J178)),VLOOKUP(SUBSTITUTE(RIGHT(LEFT(J178,SEARCH("'",J178)),5)," '",""),Breachs!P:Q,2,FALSE),VLOOKUP(J178,Breachs!B:D,2,FALSE)))</f>
        <v/>
      </c>
      <c r="V178" s="107" t="str">
        <f>IF(G178&lt;3,"",IF(ISNUMBER(FIND("'",K178)),VLOOKUP(SUBSTITUTE(RIGHT(LEFT(K178,SEARCH("'",K178)),5)," '",""),Breachs!P:Q,2,FALSE),VLOOKUP(K178,Breachs!B:D,2,FALSE)))</f>
        <v/>
      </c>
      <c r="W178" s="107" t="str">
        <f>IF(G178&lt;4,"",IF(ISNUMBER(FIND("'",L178)),VLOOKUP(SUBSTITUTE(RIGHT(LEFT(L178,SEARCH("'",L178)),5)," '",""),Breachs!P:Q,2,FALSE),VLOOKUP(L178,Breachs!B:D,2,FALSE)))</f>
        <v/>
      </c>
      <c r="X178" s="107" t="str">
        <f>IF(G178&lt;5,"",IF(ISNUMBER(FIND("'",M178)),VLOOKUP(SUBSTITUTE(RIGHT(LEFT(M178,SEARCH("'",M178)),5)," '",""),Breachs!P:Q,2,FALSE),VLOOKUP(M178,Breachs!B:D,2,FALSE)))</f>
        <v/>
      </c>
      <c r="Y178" s="34" t="str">
        <f>IFERROR(VLOOKUP(B178,BGU!A:B,2),"")</f>
        <v/>
      </c>
      <c r="Z178" s="34" t="str">
        <f>TEXT(IFERROR(VLOOKUP(B178,BGU!A:C,3),""),"0000-000-000-0000")</f>
        <v/>
      </c>
      <c r="AA178" s="34" t="str">
        <f t="shared" si="41"/>
        <v/>
      </c>
      <c r="AB178" s="34" t="str">
        <f>IFERROR(VLOOKUP(B178,BGU!A:F,6),"")</f>
        <v/>
      </c>
      <c r="AC178" s="34" t="str">
        <f>IFERROR(VLOOKUP(B178,BGU!A:G,7),"")</f>
        <v/>
      </c>
      <c r="AD178" s="34" t="str">
        <f t="shared" si="46"/>
        <v/>
      </c>
    </row>
    <row r="179" spans="7:30" ht="15" customHeight="1" x14ac:dyDescent="0.25">
      <c r="G179" s="31">
        <f t="shared" si="36"/>
        <v>1</v>
      </c>
      <c r="H179" s="31" t="str">
        <f t="shared" si="43"/>
        <v/>
      </c>
      <c r="I179" s="105" t="str">
        <f t="shared" si="44"/>
        <v/>
      </c>
      <c r="J179" s="105" t="str">
        <f t="shared" si="50"/>
        <v/>
      </c>
      <c r="K179" s="106" t="str">
        <f t="shared" si="47"/>
        <v/>
      </c>
      <c r="L179" s="106" t="str">
        <f t="shared" si="48"/>
        <v/>
      </c>
      <c r="M179" s="105" t="str">
        <f t="shared" si="49"/>
        <v/>
      </c>
      <c r="N179" s="107" t="str">
        <f>IF(F179="","",IF(ISNUMBER(FIND(")",I179)),"20"&amp;SUBSTITUTE(RIGHT(SUBSTITUTE(LEFT(F179,SEARCH(")",F179)),LEFT(LEFT(F179,SEARCH(")",F179)),SEARCH("(",LEFT(F179,SEARCH(")",F179)))),""),3),")",""),VLOOKUP(I179,Breachs!B:D,3,FALSE)))</f>
        <v/>
      </c>
      <c r="O179" s="108" t="str">
        <f>IF(G179&lt;2,"",IF(G179&gt;2,IF(ISNUMBER(FIND(")",J179)),"20"&amp;SUBSTITUTE(SUBSTITUTE(LEFT(LEFT(SUBSTITUTE(F179,LEFT(F179,SEARCH(",",F179)),""),SEARCH(",",SUBSTITUTE(F179,LEFT(F179,SEARCH(",",F179)),""))),SEARCH(")",LEFT(SUBSTITUTE(F179,LEFT(F179,SEARCH(",",F179)),""),SEARCH(",",SUBSTITUTE(F179,LEFT(F179,SEARCH(",",F179)),""))))),LEFT(LEFT(LEFT(SUBSTITUTE(F179,LEFT(F179,SEARCH(",",F179)),""),SEARCH(",",SUBSTITUTE(F179,LEFT(F179,SEARCH(",",F179)),""))),SEARCH(")",LEFT(SUBSTITUTE(F179,LEFT(F179,SEARCH(",",F179)),""),SEARCH(",",SUBSTITUTE(F179,LEFT(F179,SEARCH(",",F179)),""))))),SEARCH("'",LEFT(LEFT(SUBSTITUTE(F179,LEFT(F179,SEARCH(",",F179)),""),SEARCH(",",SUBSTITUTE(F179,LEFT(F179,SEARCH(",",F179)),""))),SEARCH(")",LEFT(SUBSTITUTE(F179,LEFT(F179,SEARCH(",",F179)),""),SEARCH(",",SUBSTITUTE(F179,LEFT(F179,SEARCH(",",F179)),""))))))),""),")",""),VLOOKUP(J179,Breachs!B:D,3,FALSE)),IF(ISNUMBER(FIND(")",J179)),"20"&amp;SUBSTITUTE(LEFT(SUBSTITUTE(SUBSTITUTE(F179,LEFT(F179,SEARCH(",",F179)),""),LEFT(SUBSTITUTE(F179,LEFT(F179,SEARCH(",",F179)),""),SEARCH("'",SUBSTITUTE(F179,LEFT(F179,SEARCH(",",F179)),""))),""),SEARCH(")",SUBSTITUTE(SUBSTITUTE(F179,LEFT(F179,SEARCH(",",F179)),""),LEFT(SUBSTITUTE(F179,LEFT(F179,SEARCH(",",F179)),""),SEARCH("'",SUBSTITUTE(F179,LEFT(F179,SEARCH(",",F179)),""))),""))),")",""),VLOOKUP(J179,Breachs!B:D,3,FALSE))))</f>
        <v/>
      </c>
      <c r="P179" s="108" t="str">
        <f>IF(G179&lt;3,"",IF(G179&gt;3,IF(ISNUMBER(FIND(")",K179)),"20"&amp;SUBSTITUTE(SUBSTITUTE(LEFT(LEFT(SUBSTITUTE(SUBSTITUTE(F179,LEFT(F179,SEARCH(",",F179)),""),LEFT(SUBSTITUTE(F179,LEFT(F179,SEARCH(",",F179)),""),SEARCH(",",SUBSTITUTE(F179,LEFT(F179,SEARCH(",",F179)),""))),""),SEARCH(",",SUBSTITUTE(SUBSTITUTE(F179,LEFT(F179,SEARCH(",",F179)),""),LEFT(SUBSTITUTE(F179,LEFT(F179,SEARCH(",",F179)),""),SEARCH(",",SUBSTITUTE(F179,LEFT(F179,SEARCH(",",F179)),""))),""))),SEARCH(")",LEFT(SUBSTITUTE(SUBSTITUTE(F179,LEFT(F179,SEARCH(",",F179)),""),LEFT(SUBSTITUTE(F179,LEFT(F179,SEARCH(",",F179)),""),SEARCH(",",SUBSTITUTE(F179,LEFT(F179,SEARCH(",",F179)),""))),""),SEARCH(",",SUBSTITUTE(SUBSTITUTE(F179,LEFT(F179,SEARCH(",",F179)),""),LEFT(SUBSTITUTE(F179,LEFT(F179,SEARCH(",",F179)),""),SEARCH(",",SUBSTITUTE(F179,LEFT(F179,SEARCH(",",F179)),""))),""))))),LEFT(LEFT(LEFT(SUBSTITUTE(SUBSTITUTE(F179,LEFT(F179,SEARCH(",",F179)),""),LEFT(SUBSTITUTE(F179,LEFT(F179,SEARCH(",",F179)),""),SEARCH(",",SUBSTITUTE(F179,LEFT(F179,SEARCH(",",F179)),""))),""),SEARCH(",",SUBSTITUTE(SUBSTITUTE(F179,LEFT(F179,SEARCH(",",F179)),""),LEFT(SUBSTITUTE(F179,LEFT(F179,SEARCH(",",F179)),""),SEARCH(",",SUBSTITUTE(F179,LEFT(F179,SEARCH(",",F179)),""))),""))),SEARCH(")",LEFT(SUBSTITUTE(SUBSTITUTE(F179,LEFT(F179,SEARCH(",",F179)),""),LEFT(SUBSTITUTE(F179,LEFT(F179,SEARCH(",",F179)),""),SEARCH(",",SUBSTITUTE(F179,LEFT(F179,SEARCH(",",F179)),""))),""),SEARCH(",",SUBSTITUTE(SUBSTITUTE(F179,LEFT(F179,SEARCH(",",F179)),""),LEFT(SUBSTITUTE(F179,LEFT(F179,SEARCH(",",F179)),""),SEARCH(",",SUBSTITUTE(F179,LEFT(F179,SEARCH(",",F179)),""))),""))))),SEARCH("'",LEFT(LEFT(SUBSTITUTE(SUBSTITUTE(F179,LEFT(F179,SEARCH(",",F179)),""),LEFT(SUBSTITUTE(F179,LEFT(F179,SEARCH(",",F179)),""),SEARCH(",",SUBSTITUTE(F179,LEFT(F179,SEARCH(",",F179)),""))),""),SEARCH(",",SUBSTITUTE(SUBSTITUTE(F179,LEFT(F179,SEARCH(",",F179)),""),LEFT(SUBSTITUTE(F179,LEFT(F179,SEARCH(",",F179)),""),SEARCH(",",SUBSTITUTE(F179,LEFT(F179,SEARCH(",",F179)),""))),""))),SEARCH(")",LEFT(SUBSTITUTE(SUBSTITUTE(F179,LEFT(F179,SEARCH(",",F179)),""),LEFT(SUBSTITUTE(F179,LEFT(F179,SEARCH(",",F179)),""),SEARCH(",",SUBSTITUTE(F179,LEFT(F179,SEARCH(",",F179)),""))),""),SEARCH(",",SUBSTITUTE(SUBSTITUTE(F179,LEFT(F179,SEARCH(",",F179)),""),LEFT(SUBSTITUTE(F179,LEFT(F179,SEARCH(",",F179)),""),SEARCH(",",SUBSTITUTE(F179,LEFT(F179,SEARCH(",",F179)),""))),""))))))),""),")",""),VLOOKUP(K179,Breachs!B:D,3,FALSE)),IF(ISNUMBER(FIND(")",K179)),"20"&amp;SUBSTITUTE(SUBSTITUTE(LEFT(SUBSTITUTE(SUBSTITUTE(F179,LEFT(F179,SEARCH(",",F179)),""),LEFT(SUBSTITUTE(F179,LEFT(F179,SEARCH(",",F179)),""),SEARCH(",",SUBSTITUTE(F179,LEFT(F179,SEARCH(",",F179)),""))),""),SEARCH(")",SUBSTITUTE(SUBSTITUTE(F179,LEFT(F179,SEARCH(",",F179)),""),LEFT(SUBSTITUTE(F179,LEFT(F179,SEARCH(",",F179)),""),SEARCH(",",SUBSTITUTE(F179,LEFT(F179,SEARCH(",",F179)),""))),""))),LEFT(LEFT(SUBSTITUTE(SUBSTITUTE(F179,LEFT(F179,SEARCH(",",F179)),""),LEFT(SUBSTITUTE(F179,LEFT(F179,SEARCH(",",F179)),""),SEARCH(",",SUBSTITUTE(F179,LEFT(F179,SEARCH(",",F179)),""))),""),SEARCH(")",SUBSTITUTE(SUBSTITUTE(F179,LEFT(F179,SEARCH(",",F179)),""),LEFT(SUBSTITUTE(F179,LEFT(F179,SEARCH(",",F179)),""),SEARCH(",",SUBSTITUTE(F179,LEFT(F179,SEARCH(",",F179)),""))),""))),SEARCH("'",LEFT(SUBSTITUTE(SUBSTITUTE(F179,LEFT(F179,SEARCH(",",F179)),""),LEFT(SUBSTITUTE(F179,LEFT(F179,SEARCH(",",F179)),""),SEARCH(",",SUBSTITUTE(F179,LEFT(F179,SEARCH(",",F179)),""))),""),SEARCH(")",SUBSTITUTE(SUBSTITUTE(F179,LEFT(F179,SEARCH(",",F179)),""),LEFT(SUBSTITUTE(F179,LEFT(F179,SEARCH(",",F179)),""),SEARCH(",",SUBSTITUTE(F179,LEFT(F179,SEARCH(",",F179)),""))),""))))),""),")",""),VLOOKUP(K179,Breachs!B:D,3,FALSE))))</f>
        <v/>
      </c>
      <c r="Q179" s="108" t="str">
        <f>IF(G179&lt;4,"",IF(G179&gt;4,IF(ISNUMBER(FIND(")",L179)),"20"&amp;SUBSTITUTE(SUBSTITUTE(LEFT(SUBSTITUTE(SUBSTITUTE(SUBSTITUTE(L179,LEFT(L179,SEARCH(",",L179)),""),LEFT(SUBSTITUTE(L179,LEFT(L179,SEARCH(",",L179)),""),SEARCH(",",SUBSTITUTE(L179,LEFT(L179,SEARCH(",",L179)),""))),""),LEFT(SUBSTITUTE(SUBSTITUTE(L179,LEFT(L179,SEARCH(",",L179)),""),LEFT(SUBSTITUTE(L179,LEFT(L179,SEARCH(",",L179)),""),SEARCH(",",SUBSTITUTE(L179,LEFT(L179,SEARCH(",",L179)),""))),""),SEARCH(",",SUBSTITUTE(SUBSTITUTE(L179,LEFT(L179,SEARCH(",",L179)),""),LEFT(SUBSTITUTE(L179,LEFT(L179,SEARCH(",",L179)),""),SEARCH(",",SUBSTITUTE(L179,LEFT(L179,SEARCH(",",L179)),""))),""))),""),SEARCH(")",SUBSTITUTE(SUBSTITUTE(SUBSTITUTE(L179,LEFT(L179,SEARCH(",",L179)),""),LEFT(SUBSTITUTE(L179,LEFT(L179,SEARCH(",",L179)),""),SEARCH(",",SUBSTITUTE(L179,LEFT(L179,SEARCH(",",L179)),""))),""),LEFT(SUBSTITUTE(SUBSTITUTE(L179,LEFT(L179,SEARCH(",",L179)),""),LEFT(SUBSTITUTE(L179,LEFT(L179,SEARCH(",",L179)),""),SEARCH(",",SUBSTITUTE(L179,LEFT(L179,SEARCH(",",L179)),""))),""),SEARCH(",",SUBSTITUTE(SUBSTITUTE(L179,LEFT(L179,SEARCH(",",L179)),""),LEFT(SUBSTITUTE(L179,LEFT(L179,SEARCH(",",L179)),""),SEARCH(",",SUBSTITUTE(L179,LEFT(L179,SEARCH(",",L179)),""))),""))),""))),LEFT(LEFT(SUBSTITUTE(SUBSTITUTE(SUBSTITUTE(L179,LEFT(L179,SEARCH(",",L179)),""),LEFT(SUBSTITUTE(L179,LEFT(L179,SEARCH(",",L179)),""),SEARCH(",",SUBSTITUTE(L179,LEFT(L179,SEARCH(",",L179)),""))),""),LEFT(SUBSTITUTE(SUBSTITUTE(L179,LEFT(L179,SEARCH(",",L179)),""),LEFT(SUBSTITUTE(L179,LEFT(L179,SEARCH(",",L179)),""),SEARCH(",",SUBSTITUTE(L179,LEFT(L179,SEARCH(",",L179)),""))),""),SEARCH(",",SUBSTITUTE(SUBSTITUTE(L179,LEFT(L179,SEARCH(",",L179)),""),LEFT(SUBSTITUTE(L179,LEFT(L179,SEARCH(",",L179)),""),SEARCH(",",SUBSTITUTE(L179,LEFT(L179,SEARCH(",",L179)),""))),""))),""),SEARCH(")",SUBSTITUTE(SUBSTITUTE(SUBSTITUTE(L179,LEFT(L179,SEARCH(",",L179)),""),LEFT(SUBSTITUTE(L179,LEFT(L179,SEARCH(",",L179)),""),SEARCH(",",SUBSTITUTE(L179,LEFT(L179,SEARCH(",",L179)),""))),""),LEFT(SUBSTITUTE(SUBSTITUTE(L179,LEFT(L179,SEARCH(",",L179)),""),LEFT(SUBSTITUTE(L179,LEFT(L179,SEARCH(",",L179)),""),SEARCH(",",SUBSTITUTE(L179,LEFT(L179,SEARCH(",",L179)),""))),""),SEARCH(",",SUBSTITUTE(SUBSTITUTE(L179,LEFT(L179,SEARCH(",",L179)),""),LEFT(SUBSTITUTE(L179,LEFT(L179,SEARCH(",",L179)),""),SEARCH(",",SUBSTITUTE(L179,LEFT(L179,SEARCH(",",L179)),""))),""))),""))),SEARCH("'",LEFT(SUBSTITUTE(SUBSTITUTE(SUBSTITUTE(L179,LEFT(L179,SEARCH(",",L179)),""),LEFT(SUBSTITUTE(L179,LEFT(L179,SEARCH(",",L179)),""),SEARCH(",",SUBSTITUTE(L179,LEFT(L179,SEARCH(",",L179)),""))),""),LEFT(SUBSTITUTE(SUBSTITUTE(L179,LEFT(L179,SEARCH(",",L179)),""),LEFT(SUBSTITUTE(L179,LEFT(L179,SEARCH(",",L179)),""),SEARCH(",",SUBSTITUTE(L179,LEFT(L179,SEARCH(",",L179)),""))),""),SEARCH(",",SUBSTITUTE(SUBSTITUTE(L179,LEFT(L179,SEARCH(",",L179)),""),LEFT(SUBSTITUTE(L179,LEFT(L179,SEARCH(",",L179)),""),SEARCH(",",SUBSTITUTE(L179,LEFT(L179,SEARCH(",",L179)),""))),""))),""),SEARCH(")",SUBSTITUTE(SUBSTITUTE(SUBSTITUTE(L179,LEFT(L179,SEARCH(",",L179)),""),LEFT(SUBSTITUTE(L179,LEFT(L179,SEARCH(",",L179)),""),SEARCH(",",SUBSTITUTE(L179,LEFT(L179,SEARCH(",",L179)),""))),""),LEFT(SUBSTITUTE(SUBSTITUTE(L179,LEFT(L179,SEARCH(",",L179)),""),LEFT(SUBSTITUTE(L179,LEFT(L179,SEARCH(",",L179)),""),SEARCH(",",SUBSTITUTE(L179,LEFT(L179,SEARCH(",",L179)),""))),""),SEARCH(",",SUBSTITUTE(SUBSTITUTE(L179,LEFT(L179,SEARCH(",",L179)),""),LEFT(SUBSTITUTE(L179,LEFT(L179,SEARCH(",",L179)),""),SEARCH(",",SUBSTITUTE(L179,LEFT(L179,SEARCH(",",L179)),""))),""))),""))))),""),")",""),VLOOKUP(L179,Breachs!B:D,3,FALSE)),IF(ISNUMBER(FIND(")",L179)),"20"&amp;SUBSTITUTE(SUBSTITUTE(LEFT(SUBSTITUTE(SUBSTITUTE(SUBSTITUTE(L179,LEFT(L179,SEARCH(",",L179)),""),LEFT(SUBSTITUTE(L179,LEFT(L179,SEARCH(",",L179)),""),SEARCH(",",SUBSTITUTE(L179,LEFT(L179,SEARCH(",",L179)),""))),""),LEFT(SUBSTITUTE(SUBSTITUTE(L179,LEFT(L179,SEARCH(",",L179)),""),LEFT(SUBSTITUTE(L179,LEFT(L179,SEARCH(",",L179)),""),SEARCH(",",SUBSTITUTE(L179,LEFT(L179,SEARCH(",",L179)),""))),""),SEARCH(",",SUBSTITUTE(SUBSTITUTE(L179,LEFT(L179,SEARCH(",",L179)),""),LEFT(SUBSTITUTE(L179,LEFT(L179,SEARCH(",",L179)),""),SEARCH(",",SUBSTITUTE(L179,LEFT(L179,SEARCH(",",L179)),""))),""))),""),SEARCH(")",SUBSTITUTE(SUBSTITUTE(SUBSTITUTE(L179,LEFT(L179,SEARCH(",",L179)),""),LEFT(SUBSTITUTE(L179,LEFT(L179,SEARCH(",",L179)),""),SEARCH(",",SUBSTITUTE(L179,LEFT(L179,SEARCH(",",L179)),""))),""),LEFT(SUBSTITUTE(SUBSTITUTE(L179,LEFT(L179,SEARCH(",",L179)),""),LEFT(SUBSTITUTE(L179,LEFT(L179,SEARCH(",",L179)),""),SEARCH(",",SUBSTITUTE(L179,LEFT(L179,SEARCH(",",L179)),""))),""),SEARCH(",",SUBSTITUTE(SUBSTITUTE(L179,LEFT(L179,SEARCH(",",L179)),""),LEFT(SUBSTITUTE(L179,LEFT(L179,SEARCH(",",L179)),""),SEARCH(",",SUBSTITUTE(L179,LEFT(L179,SEARCH(",",L179)),""))),""))),""))),LEFT(LEFT(SUBSTITUTE(SUBSTITUTE(SUBSTITUTE(L179,LEFT(L179,SEARCH(",",L179)),""),LEFT(SUBSTITUTE(L179,LEFT(L179,SEARCH(",",L179)),""),SEARCH(",",SUBSTITUTE(L179,LEFT(L179,SEARCH(",",L179)),""))),""),LEFT(SUBSTITUTE(SUBSTITUTE(L179,LEFT(L179,SEARCH(",",L179)),""),LEFT(SUBSTITUTE(L179,LEFT(L179,SEARCH(",",L179)),""),SEARCH(",",SUBSTITUTE(L179,LEFT(L179,SEARCH(",",L179)),""))),""),SEARCH(",",SUBSTITUTE(SUBSTITUTE(L179,LEFT(L179,SEARCH(",",L179)),""),LEFT(SUBSTITUTE(L179,LEFT(L179,SEARCH(",",L179)),""),SEARCH(",",SUBSTITUTE(L179,LEFT(L179,SEARCH(",",L179)),""))),""))),""),SEARCH(")",SUBSTITUTE(SUBSTITUTE(SUBSTITUTE(L179,LEFT(L179,SEARCH(",",L179)),""),LEFT(SUBSTITUTE(L179,LEFT(L179,SEARCH(",",L179)),""),SEARCH(",",SUBSTITUTE(L179,LEFT(L179,SEARCH(",",L179)),""))),""),LEFT(SUBSTITUTE(SUBSTITUTE(L179,LEFT(L179,SEARCH(",",L179)),""),LEFT(SUBSTITUTE(L179,LEFT(L179,SEARCH(",",L179)),""),SEARCH(",",SUBSTITUTE(L179,LEFT(L179,SEARCH(",",L179)),""))),""),SEARCH(",",SUBSTITUTE(SUBSTITUTE(L179,LEFT(L179,SEARCH(",",L179)),""),LEFT(SUBSTITUTE(L179,LEFT(L179,SEARCH(",",L179)),""),SEARCH(",",SUBSTITUTE(L179,LEFT(L179,SEARCH(",",L179)),""))),""))),""))),SEARCH("'",LEFT(SUBSTITUTE(SUBSTITUTE(SUBSTITUTE(L179,LEFT(L179,SEARCH(",",L179)),""),LEFT(SUBSTITUTE(L179,LEFT(L179,SEARCH(",",L179)),""),SEARCH(",",SUBSTITUTE(L179,LEFT(L179,SEARCH(",",L179)),""))),""),LEFT(SUBSTITUTE(SUBSTITUTE(L179,LEFT(L179,SEARCH(",",L179)),""),LEFT(SUBSTITUTE(L179,LEFT(L179,SEARCH(",",L179)),""),SEARCH(",",SUBSTITUTE(L179,LEFT(L179,SEARCH(",",L179)),""))),""),SEARCH(",",SUBSTITUTE(SUBSTITUTE(L179,LEFT(L179,SEARCH(",",L179)),""),LEFT(SUBSTITUTE(L179,LEFT(L179,SEARCH(",",L179)),""),SEARCH(",",SUBSTITUTE(L179,LEFT(L179,SEARCH(",",L179)),""))),""))),""),SEARCH(")",SUBSTITUTE(SUBSTITUTE(SUBSTITUTE(L179,LEFT(L179,SEARCH(",",L179)),""),LEFT(SUBSTITUTE(L179,LEFT(L179,SEARCH(",",L179)),""),SEARCH(",",SUBSTITUTE(L179,LEFT(L179,SEARCH(",",L179)),""))),""),LEFT(SUBSTITUTE(SUBSTITUTE(L179,LEFT(L179,SEARCH(",",L179)),""),LEFT(SUBSTITUTE(L179,LEFT(L179,SEARCH(",",L179)),""),SEARCH(",",SUBSTITUTE(L179,LEFT(L179,SEARCH(",",L179)),""))),""),SEARCH(",",SUBSTITUTE(SUBSTITUTE(L179,LEFT(L179,SEARCH(",",L179)),""),LEFT(SUBSTITUTE(L179,LEFT(L179,SEARCH(",",L179)),""),SEARCH(",",SUBSTITUTE(L179,LEFT(L179,SEARCH(",",L179)),""))),""))),""))))),""),")",""),VLOOKUP(L179,Breachs!B:D,3,FALSE))))</f>
        <v/>
      </c>
      <c r="R179" s="108" t="str">
        <f>IF(G179=5,IF(ISNUMBER(FIND(")",M179)),"20"&amp;SUBSTITUTE(SUBSTITUTE(LEFT(SUBSTITUTE(SUBSTITUTE(SUBSTITUTE(S179,LEFT(S179,SEARCH(",",S179)),""),LEFT(SUBSTITUTE(S179,LEFT(S179,SEARCH(",",S179)),""),SEARCH(",",SUBSTITUTE(S179,LEFT(S179,SEARCH(",",S179)),""))),""),LEFT(SUBSTITUTE(SUBSTITUTE(S179,LEFT(S179,SEARCH(",",S179)),""),LEFT(SUBSTITUTE(S179,LEFT(S179,SEARCH(",",S179)),""),SEARCH(",",SUBSTITUTE(S179,LEFT(S179,SEARCH(",",S179)),""))),""),SEARCH(",",SUBSTITUTE(SUBSTITUTE(S179,LEFT(S179,SEARCH(",",S179)),""),LEFT(SUBSTITUTE(S179,LEFT(S179,SEARCH(",",S179)),""),SEARCH(",",SUBSTITUTE(S179,LEFT(S179,SEARCH(",",S179)),""))),""))),""),SEARCH(")",SUBSTITUTE(SUBSTITUTE(SUBSTITUTE(S179,LEFT(S179,SEARCH(",",S179)),""),LEFT(SUBSTITUTE(S179,LEFT(S179,SEARCH(",",S179)),""),SEARCH(",",SUBSTITUTE(S179,LEFT(S179,SEARCH(",",S179)),""))),""),LEFT(SUBSTITUTE(SUBSTITUTE(S179,LEFT(S179,SEARCH(",",S179)),""),LEFT(SUBSTITUTE(S179,LEFT(S179,SEARCH(",",S179)),""),SEARCH(",",SUBSTITUTE(S179,LEFT(S179,SEARCH(",",S179)),""))),""),SEARCH(",",SUBSTITUTE(SUBSTITUTE(S179,LEFT(S179,SEARCH(",",S179)),""),LEFT(SUBSTITUTE(S179,LEFT(S179,SEARCH(",",S179)),""),SEARCH(",",SUBSTITUTE(S179,LEFT(S179,SEARCH(",",S179)),""))),""))),""))),LEFT(LEFT(SUBSTITUTE(SUBSTITUTE(SUBSTITUTE(S179,LEFT(S179,SEARCH(",",S179)),""),LEFT(SUBSTITUTE(S179,LEFT(S179,SEARCH(",",S179)),""),SEARCH(",",SUBSTITUTE(S179,LEFT(S179,SEARCH(",",S179)),""))),""),LEFT(SUBSTITUTE(SUBSTITUTE(S179,LEFT(S179,SEARCH(",",S179)),""),LEFT(SUBSTITUTE(S179,LEFT(S179,SEARCH(",",S179)),""),SEARCH(",",SUBSTITUTE(S179,LEFT(S179,SEARCH(",",S179)),""))),""),SEARCH(",",SUBSTITUTE(SUBSTITUTE(S179,LEFT(S179,SEARCH(",",S179)),""),LEFT(SUBSTITUTE(S179,LEFT(S179,SEARCH(",",S179)),""),SEARCH(",",SUBSTITUTE(S179,LEFT(S179,SEARCH(",",S179)),""))),""))),""),SEARCH(")",SUBSTITUTE(SUBSTITUTE(SUBSTITUTE(S179,LEFT(S179,SEARCH(",",S179)),""),LEFT(SUBSTITUTE(S179,LEFT(S179,SEARCH(",",S179)),""),SEARCH(",",SUBSTITUTE(S179,LEFT(S179,SEARCH(",",S179)),""))),""),LEFT(SUBSTITUTE(SUBSTITUTE(S179,LEFT(S179,SEARCH(",",S179)),""),LEFT(SUBSTITUTE(S179,LEFT(S179,SEARCH(",",S179)),""),SEARCH(",",SUBSTITUTE(S179,LEFT(S179,SEARCH(",",S179)),""))),""),SEARCH(",",SUBSTITUTE(SUBSTITUTE(S179,LEFT(S179,SEARCH(",",S179)),""),LEFT(SUBSTITUTE(S179,LEFT(S179,SEARCH(",",S179)),""),SEARCH(",",SUBSTITUTE(S179,LEFT(S179,SEARCH(",",S179)),""))),""))),""))),SEARCH("'",LEFT(SUBSTITUTE(SUBSTITUTE(SUBSTITUTE(S179,LEFT(S179,SEARCH(",",S179)),""),LEFT(SUBSTITUTE(S179,LEFT(S179,SEARCH(",",S179)),""),SEARCH(",",SUBSTITUTE(S179,LEFT(S179,SEARCH(",",S179)),""))),""),LEFT(SUBSTITUTE(SUBSTITUTE(S179,LEFT(S179,SEARCH(",",S179)),""),LEFT(SUBSTITUTE(S179,LEFT(S179,SEARCH(",",S179)),""),SEARCH(",",SUBSTITUTE(S179,LEFT(S179,SEARCH(",",S179)),""))),""),SEARCH(",",SUBSTITUTE(SUBSTITUTE(S179,LEFT(S179,SEARCH(",",S179)),""),LEFT(SUBSTITUTE(S179,LEFT(S179,SEARCH(",",S179)),""),SEARCH(",",SUBSTITUTE(S179,LEFT(S179,SEARCH(",",S179)),""))),""))),""),SEARCH(")",SUBSTITUTE(SUBSTITUTE(SUBSTITUTE(S179,LEFT(S179,SEARCH(",",S179)),""),LEFT(SUBSTITUTE(S179,LEFT(S179,SEARCH(",",S179)),""),SEARCH(",",SUBSTITUTE(S179,LEFT(S179,SEARCH(",",S179)),""))),""),LEFT(SUBSTITUTE(SUBSTITUTE(S179,LEFT(S179,SEARCH(",",S179)),""),LEFT(SUBSTITUTE(S179,LEFT(S179,SEARCH(",",S179)),""),SEARCH(",",SUBSTITUTE(S179,LEFT(S179,SEARCH(",",S179)),""))),""),SEARCH(",",SUBSTITUTE(SUBSTITUTE(S179,LEFT(S179,SEARCH(",",S179)),""),LEFT(SUBSTITUTE(S179,LEFT(S179,SEARCH(",",S179)),""),SEARCH(",",SUBSTITUTE(S179,LEFT(S179,SEARCH(",",S179)),""))),""))),""))))),""),")",""),VLOOKUP(M179,Breachs!B:D,3,FALSE)),"")</f>
        <v/>
      </c>
      <c r="T179" s="108" t="str">
        <f>IF(F179="","",IF(ISNUMBER(FIND("'",I179)),VLOOKUP(SUBSTITUTE(RIGHT(LEFT(I179,SEARCH("'",I179)),5)," '",""),Breachs!P:Q,2,FALSE),VLOOKUP(I179,Breachs!B:D,2,FALSE)))</f>
        <v/>
      </c>
      <c r="U179" s="108" t="str">
        <f>IF(G179&lt;2,"",IF(ISNUMBER(FIND("'",J179)),VLOOKUP(SUBSTITUTE(RIGHT(LEFT(J179,SEARCH("'",J179)),5)," '",""),Breachs!P:Q,2,FALSE),VLOOKUP(J179,Breachs!B:D,2,FALSE)))</f>
        <v/>
      </c>
      <c r="V179" s="107" t="str">
        <f>IF(G179&lt;3,"",IF(ISNUMBER(FIND("'",K179)),VLOOKUP(SUBSTITUTE(RIGHT(LEFT(K179,SEARCH("'",K179)),5)," '",""),Breachs!P:Q,2,FALSE),VLOOKUP(K179,Breachs!B:D,2,FALSE)))</f>
        <v/>
      </c>
      <c r="W179" s="107" t="str">
        <f>IF(G179&lt;4,"",IF(ISNUMBER(FIND("'",L179)),VLOOKUP(SUBSTITUTE(RIGHT(LEFT(L179,SEARCH("'",L179)),5)," '",""),Breachs!P:Q,2,FALSE),VLOOKUP(L179,Breachs!B:D,2,FALSE)))</f>
        <v/>
      </c>
      <c r="X179" s="107" t="str">
        <f>IF(G179&lt;5,"",IF(ISNUMBER(FIND("'",M179)),VLOOKUP(SUBSTITUTE(RIGHT(LEFT(M179,SEARCH("'",M179)),5)," '",""),Breachs!P:Q,2,FALSE),VLOOKUP(M179,Breachs!B:D,2,FALSE)))</f>
        <v/>
      </c>
      <c r="Y179" s="34" t="str">
        <f>IFERROR(VLOOKUP(B179,BGU!A:B,2),"")</f>
        <v/>
      </c>
      <c r="Z179" s="34" t="str">
        <f>TEXT(IFERROR(VLOOKUP(B179,BGU!A:C,3),""),"0000-000-000-0000")</f>
        <v/>
      </c>
      <c r="AA179" s="34" t="str">
        <f t="shared" si="41"/>
        <v/>
      </c>
      <c r="AB179" s="34" t="str">
        <f>IFERROR(VLOOKUP(B179,BGU!A:F,6),"")</f>
        <v/>
      </c>
      <c r="AC179" s="34" t="str">
        <f>IFERROR(VLOOKUP(B179,BGU!A:G,7),"")</f>
        <v/>
      </c>
      <c r="AD179" s="34" t="str">
        <f t="shared" si="46"/>
        <v/>
      </c>
    </row>
    <row r="180" spans="7:30" ht="15" customHeight="1" x14ac:dyDescent="0.25">
      <c r="G180" s="31">
        <f t="shared" si="36"/>
        <v>1</v>
      </c>
      <c r="H180" s="31" t="str">
        <f t="shared" si="43"/>
        <v/>
      </c>
      <c r="I180" s="105" t="str">
        <f t="shared" si="44"/>
        <v/>
      </c>
      <c r="J180" s="105" t="str">
        <f t="shared" si="50"/>
        <v/>
      </c>
      <c r="K180" s="106" t="str">
        <f t="shared" si="47"/>
        <v/>
      </c>
      <c r="L180" s="106" t="str">
        <f t="shared" si="48"/>
        <v/>
      </c>
      <c r="M180" s="105" t="str">
        <f t="shared" si="49"/>
        <v/>
      </c>
      <c r="N180" s="107" t="str">
        <f>IF(F180="","",IF(ISNUMBER(FIND(")",I180)),"20"&amp;SUBSTITUTE(RIGHT(SUBSTITUTE(LEFT(F180,SEARCH(")",F180)),LEFT(LEFT(F180,SEARCH(")",F180)),SEARCH("(",LEFT(F180,SEARCH(")",F180)))),""),3),")",""),VLOOKUP(I180,Breachs!B:D,3,FALSE)))</f>
        <v/>
      </c>
      <c r="O180" s="108" t="str">
        <f>IF(G180&lt;2,"",IF(G180&gt;2,IF(ISNUMBER(FIND(")",J180)),"20"&amp;SUBSTITUTE(SUBSTITUTE(LEFT(LEFT(SUBSTITUTE(F180,LEFT(F180,SEARCH(",",F180)),""),SEARCH(",",SUBSTITUTE(F180,LEFT(F180,SEARCH(",",F180)),""))),SEARCH(")",LEFT(SUBSTITUTE(F180,LEFT(F180,SEARCH(",",F180)),""),SEARCH(",",SUBSTITUTE(F180,LEFT(F180,SEARCH(",",F180)),""))))),LEFT(LEFT(LEFT(SUBSTITUTE(F180,LEFT(F180,SEARCH(",",F180)),""),SEARCH(",",SUBSTITUTE(F180,LEFT(F180,SEARCH(",",F180)),""))),SEARCH(")",LEFT(SUBSTITUTE(F180,LEFT(F180,SEARCH(",",F180)),""),SEARCH(",",SUBSTITUTE(F180,LEFT(F180,SEARCH(",",F180)),""))))),SEARCH("'",LEFT(LEFT(SUBSTITUTE(F180,LEFT(F180,SEARCH(",",F180)),""),SEARCH(",",SUBSTITUTE(F180,LEFT(F180,SEARCH(",",F180)),""))),SEARCH(")",LEFT(SUBSTITUTE(F180,LEFT(F180,SEARCH(",",F180)),""),SEARCH(",",SUBSTITUTE(F180,LEFT(F180,SEARCH(",",F180)),""))))))),""),")",""),VLOOKUP(J180,Breachs!B:D,3,FALSE)),IF(ISNUMBER(FIND(")",J180)),"20"&amp;SUBSTITUTE(LEFT(SUBSTITUTE(SUBSTITUTE(F180,LEFT(F180,SEARCH(",",F180)),""),LEFT(SUBSTITUTE(F180,LEFT(F180,SEARCH(",",F180)),""),SEARCH("'",SUBSTITUTE(F180,LEFT(F180,SEARCH(",",F180)),""))),""),SEARCH(")",SUBSTITUTE(SUBSTITUTE(F180,LEFT(F180,SEARCH(",",F180)),""),LEFT(SUBSTITUTE(F180,LEFT(F180,SEARCH(",",F180)),""),SEARCH("'",SUBSTITUTE(F180,LEFT(F180,SEARCH(",",F180)),""))),""))),")",""),VLOOKUP(J180,Breachs!B:D,3,FALSE))))</f>
        <v/>
      </c>
      <c r="P180" s="108" t="str">
        <f>IF(G180&lt;3,"",IF(G180&gt;3,IF(ISNUMBER(FIND(")",K180)),"20"&amp;SUBSTITUTE(SUBSTITUTE(LEFT(LEFT(SUBSTITUTE(SUBSTITUTE(F180,LEFT(F180,SEARCH(",",F180)),""),LEFT(SUBSTITUTE(F180,LEFT(F180,SEARCH(",",F180)),""),SEARCH(",",SUBSTITUTE(F180,LEFT(F180,SEARCH(",",F180)),""))),""),SEARCH(",",SUBSTITUTE(SUBSTITUTE(F180,LEFT(F180,SEARCH(",",F180)),""),LEFT(SUBSTITUTE(F180,LEFT(F180,SEARCH(",",F180)),""),SEARCH(",",SUBSTITUTE(F180,LEFT(F180,SEARCH(",",F180)),""))),""))),SEARCH(")",LEFT(SUBSTITUTE(SUBSTITUTE(F180,LEFT(F180,SEARCH(",",F180)),""),LEFT(SUBSTITUTE(F180,LEFT(F180,SEARCH(",",F180)),""),SEARCH(",",SUBSTITUTE(F180,LEFT(F180,SEARCH(",",F180)),""))),""),SEARCH(",",SUBSTITUTE(SUBSTITUTE(F180,LEFT(F180,SEARCH(",",F180)),""),LEFT(SUBSTITUTE(F180,LEFT(F180,SEARCH(",",F180)),""),SEARCH(",",SUBSTITUTE(F180,LEFT(F180,SEARCH(",",F180)),""))),""))))),LEFT(LEFT(LEFT(SUBSTITUTE(SUBSTITUTE(F180,LEFT(F180,SEARCH(",",F180)),""),LEFT(SUBSTITUTE(F180,LEFT(F180,SEARCH(",",F180)),""),SEARCH(",",SUBSTITUTE(F180,LEFT(F180,SEARCH(",",F180)),""))),""),SEARCH(",",SUBSTITUTE(SUBSTITUTE(F180,LEFT(F180,SEARCH(",",F180)),""),LEFT(SUBSTITUTE(F180,LEFT(F180,SEARCH(",",F180)),""),SEARCH(",",SUBSTITUTE(F180,LEFT(F180,SEARCH(",",F180)),""))),""))),SEARCH(")",LEFT(SUBSTITUTE(SUBSTITUTE(F180,LEFT(F180,SEARCH(",",F180)),""),LEFT(SUBSTITUTE(F180,LEFT(F180,SEARCH(",",F180)),""),SEARCH(",",SUBSTITUTE(F180,LEFT(F180,SEARCH(",",F180)),""))),""),SEARCH(",",SUBSTITUTE(SUBSTITUTE(F180,LEFT(F180,SEARCH(",",F180)),""),LEFT(SUBSTITUTE(F180,LEFT(F180,SEARCH(",",F180)),""),SEARCH(",",SUBSTITUTE(F180,LEFT(F180,SEARCH(",",F180)),""))),""))))),SEARCH("'",LEFT(LEFT(SUBSTITUTE(SUBSTITUTE(F180,LEFT(F180,SEARCH(",",F180)),""),LEFT(SUBSTITUTE(F180,LEFT(F180,SEARCH(",",F180)),""),SEARCH(",",SUBSTITUTE(F180,LEFT(F180,SEARCH(",",F180)),""))),""),SEARCH(",",SUBSTITUTE(SUBSTITUTE(F180,LEFT(F180,SEARCH(",",F180)),""),LEFT(SUBSTITUTE(F180,LEFT(F180,SEARCH(",",F180)),""),SEARCH(",",SUBSTITUTE(F180,LEFT(F180,SEARCH(",",F180)),""))),""))),SEARCH(")",LEFT(SUBSTITUTE(SUBSTITUTE(F180,LEFT(F180,SEARCH(",",F180)),""),LEFT(SUBSTITUTE(F180,LEFT(F180,SEARCH(",",F180)),""),SEARCH(",",SUBSTITUTE(F180,LEFT(F180,SEARCH(",",F180)),""))),""),SEARCH(",",SUBSTITUTE(SUBSTITUTE(F180,LEFT(F180,SEARCH(",",F180)),""),LEFT(SUBSTITUTE(F180,LEFT(F180,SEARCH(",",F180)),""),SEARCH(",",SUBSTITUTE(F180,LEFT(F180,SEARCH(",",F180)),""))),""))))))),""),")",""),VLOOKUP(K180,Breachs!B:D,3,FALSE)),IF(ISNUMBER(FIND(")",K180)),"20"&amp;SUBSTITUTE(SUBSTITUTE(LEFT(SUBSTITUTE(SUBSTITUTE(F180,LEFT(F180,SEARCH(",",F180)),""),LEFT(SUBSTITUTE(F180,LEFT(F180,SEARCH(",",F180)),""),SEARCH(",",SUBSTITUTE(F180,LEFT(F180,SEARCH(",",F180)),""))),""),SEARCH(")",SUBSTITUTE(SUBSTITUTE(F180,LEFT(F180,SEARCH(",",F180)),""),LEFT(SUBSTITUTE(F180,LEFT(F180,SEARCH(",",F180)),""),SEARCH(",",SUBSTITUTE(F180,LEFT(F180,SEARCH(",",F180)),""))),""))),LEFT(LEFT(SUBSTITUTE(SUBSTITUTE(F180,LEFT(F180,SEARCH(",",F180)),""),LEFT(SUBSTITUTE(F180,LEFT(F180,SEARCH(",",F180)),""),SEARCH(",",SUBSTITUTE(F180,LEFT(F180,SEARCH(",",F180)),""))),""),SEARCH(")",SUBSTITUTE(SUBSTITUTE(F180,LEFT(F180,SEARCH(",",F180)),""),LEFT(SUBSTITUTE(F180,LEFT(F180,SEARCH(",",F180)),""),SEARCH(",",SUBSTITUTE(F180,LEFT(F180,SEARCH(",",F180)),""))),""))),SEARCH("'",LEFT(SUBSTITUTE(SUBSTITUTE(F180,LEFT(F180,SEARCH(",",F180)),""),LEFT(SUBSTITUTE(F180,LEFT(F180,SEARCH(",",F180)),""),SEARCH(",",SUBSTITUTE(F180,LEFT(F180,SEARCH(",",F180)),""))),""),SEARCH(")",SUBSTITUTE(SUBSTITUTE(F180,LEFT(F180,SEARCH(",",F180)),""),LEFT(SUBSTITUTE(F180,LEFT(F180,SEARCH(",",F180)),""),SEARCH(",",SUBSTITUTE(F180,LEFT(F180,SEARCH(",",F180)),""))),""))))),""),")",""),VLOOKUP(K180,Breachs!B:D,3,FALSE))))</f>
        <v/>
      </c>
      <c r="Q180" s="108" t="str">
        <f>IF(G180&lt;4,"",IF(G180&gt;4,IF(ISNUMBER(FIND(")",L180)),"20"&amp;SUBSTITUTE(SUBSTITUTE(LEFT(SUBSTITUTE(SUBSTITUTE(SUBSTITUTE(L180,LEFT(L180,SEARCH(",",L180)),""),LEFT(SUBSTITUTE(L180,LEFT(L180,SEARCH(",",L180)),""),SEARCH(",",SUBSTITUTE(L180,LEFT(L180,SEARCH(",",L180)),""))),""),LEFT(SUBSTITUTE(SUBSTITUTE(L180,LEFT(L180,SEARCH(",",L180)),""),LEFT(SUBSTITUTE(L180,LEFT(L180,SEARCH(",",L180)),""),SEARCH(",",SUBSTITUTE(L180,LEFT(L180,SEARCH(",",L180)),""))),""),SEARCH(",",SUBSTITUTE(SUBSTITUTE(L180,LEFT(L180,SEARCH(",",L180)),""),LEFT(SUBSTITUTE(L180,LEFT(L180,SEARCH(",",L180)),""),SEARCH(",",SUBSTITUTE(L180,LEFT(L180,SEARCH(",",L180)),""))),""))),""),SEARCH(")",SUBSTITUTE(SUBSTITUTE(SUBSTITUTE(L180,LEFT(L180,SEARCH(",",L180)),""),LEFT(SUBSTITUTE(L180,LEFT(L180,SEARCH(",",L180)),""),SEARCH(",",SUBSTITUTE(L180,LEFT(L180,SEARCH(",",L180)),""))),""),LEFT(SUBSTITUTE(SUBSTITUTE(L180,LEFT(L180,SEARCH(",",L180)),""),LEFT(SUBSTITUTE(L180,LEFT(L180,SEARCH(",",L180)),""),SEARCH(",",SUBSTITUTE(L180,LEFT(L180,SEARCH(",",L180)),""))),""),SEARCH(",",SUBSTITUTE(SUBSTITUTE(L180,LEFT(L180,SEARCH(",",L180)),""),LEFT(SUBSTITUTE(L180,LEFT(L180,SEARCH(",",L180)),""),SEARCH(",",SUBSTITUTE(L180,LEFT(L180,SEARCH(",",L180)),""))),""))),""))),LEFT(LEFT(SUBSTITUTE(SUBSTITUTE(SUBSTITUTE(L180,LEFT(L180,SEARCH(",",L180)),""),LEFT(SUBSTITUTE(L180,LEFT(L180,SEARCH(",",L180)),""),SEARCH(",",SUBSTITUTE(L180,LEFT(L180,SEARCH(",",L180)),""))),""),LEFT(SUBSTITUTE(SUBSTITUTE(L180,LEFT(L180,SEARCH(",",L180)),""),LEFT(SUBSTITUTE(L180,LEFT(L180,SEARCH(",",L180)),""),SEARCH(",",SUBSTITUTE(L180,LEFT(L180,SEARCH(",",L180)),""))),""),SEARCH(",",SUBSTITUTE(SUBSTITUTE(L180,LEFT(L180,SEARCH(",",L180)),""),LEFT(SUBSTITUTE(L180,LEFT(L180,SEARCH(",",L180)),""),SEARCH(",",SUBSTITUTE(L180,LEFT(L180,SEARCH(",",L180)),""))),""))),""),SEARCH(")",SUBSTITUTE(SUBSTITUTE(SUBSTITUTE(L180,LEFT(L180,SEARCH(",",L180)),""),LEFT(SUBSTITUTE(L180,LEFT(L180,SEARCH(",",L180)),""),SEARCH(",",SUBSTITUTE(L180,LEFT(L180,SEARCH(",",L180)),""))),""),LEFT(SUBSTITUTE(SUBSTITUTE(L180,LEFT(L180,SEARCH(",",L180)),""),LEFT(SUBSTITUTE(L180,LEFT(L180,SEARCH(",",L180)),""),SEARCH(",",SUBSTITUTE(L180,LEFT(L180,SEARCH(",",L180)),""))),""),SEARCH(",",SUBSTITUTE(SUBSTITUTE(L180,LEFT(L180,SEARCH(",",L180)),""),LEFT(SUBSTITUTE(L180,LEFT(L180,SEARCH(",",L180)),""),SEARCH(",",SUBSTITUTE(L180,LEFT(L180,SEARCH(",",L180)),""))),""))),""))),SEARCH("'",LEFT(SUBSTITUTE(SUBSTITUTE(SUBSTITUTE(L180,LEFT(L180,SEARCH(",",L180)),""),LEFT(SUBSTITUTE(L180,LEFT(L180,SEARCH(",",L180)),""),SEARCH(",",SUBSTITUTE(L180,LEFT(L180,SEARCH(",",L180)),""))),""),LEFT(SUBSTITUTE(SUBSTITUTE(L180,LEFT(L180,SEARCH(",",L180)),""),LEFT(SUBSTITUTE(L180,LEFT(L180,SEARCH(",",L180)),""),SEARCH(",",SUBSTITUTE(L180,LEFT(L180,SEARCH(",",L180)),""))),""),SEARCH(",",SUBSTITUTE(SUBSTITUTE(L180,LEFT(L180,SEARCH(",",L180)),""),LEFT(SUBSTITUTE(L180,LEFT(L180,SEARCH(",",L180)),""),SEARCH(",",SUBSTITUTE(L180,LEFT(L180,SEARCH(",",L180)),""))),""))),""),SEARCH(")",SUBSTITUTE(SUBSTITUTE(SUBSTITUTE(L180,LEFT(L180,SEARCH(",",L180)),""),LEFT(SUBSTITUTE(L180,LEFT(L180,SEARCH(",",L180)),""),SEARCH(",",SUBSTITUTE(L180,LEFT(L180,SEARCH(",",L180)),""))),""),LEFT(SUBSTITUTE(SUBSTITUTE(L180,LEFT(L180,SEARCH(",",L180)),""),LEFT(SUBSTITUTE(L180,LEFT(L180,SEARCH(",",L180)),""),SEARCH(",",SUBSTITUTE(L180,LEFT(L180,SEARCH(",",L180)),""))),""),SEARCH(",",SUBSTITUTE(SUBSTITUTE(L180,LEFT(L180,SEARCH(",",L180)),""),LEFT(SUBSTITUTE(L180,LEFT(L180,SEARCH(",",L180)),""),SEARCH(",",SUBSTITUTE(L180,LEFT(L180,SEARCH(",",L180)),""))),""))),""))))),""),")",""),VLOOKUP(L180,Breachs!B:D,3,FALSE)),IF(ISNUMBER(FIND(")",L180)),"20"&amp;SUBSTITUTE(SUBSTITUTE(LEFT(SUBSTITUTE(SUBSTITUTE(SUBSTITUTE(L180,LEFT(L180,SEARCH(",",L180)),""),LEFT(SUBSTITUTE(L180,LEFT(L180,SEARCH(",",L180)),""),SEARCH(",",SUBSTITUTE(L180,LEFT(L180,SEARCH(",",L180)),""))),""),LEFT(SUBSTITUTE(SUBSTITUTE(L180,LEFT(L180,SEARCH(",",L180)),""),LEFT(SUBSTITUTE(L180,LEFT(L180,SEARCH(",",L180)),""),SEARCH(",",SUBSTITUTE(L180,LEFT(L180,SEARCH(",",L180)),""))),""),SEARCH(",",SUBSTITUTE(SUBSTITUTE(L180,LEFT(L180,SEARCH(",",L180)),""),LEFT(SUBSTITUTE(L180,LEFT(L180,SEARCH(",",L180)),""),SEARCH(",",SUBSTITUTE(L180,LEFT(L180,SEARCH(",",L180)),""))),""))),""),SEARCH(")",SUBSTITUTE(SUBSTITUTE(SUBSTITUTE(L180,LEFT(L180,SEARCH(",",L180)),""),LEFT(SUBSTITUTE(L180,LEFT(L180,SEARCH(",",L180)),""),SEARCH(",",SUBSTITUTE(L180,LEFT(L180,SEARCH(",",L180)),""))),""),LEFT(SUBSTITUTE(SUBSTITUTE(L180,LEFT(L180,SEARCH(",",L180)),""),LEFT(SUBSTITUTE(L180,LEFT(L180,SEARCH(",",L180)),""),SEARCH(",",SUBSTITUTE(L180,LEFT(L180,SEARCH(",",L180)),""))),""),SEARCH(",",SUBSTITUTE(SUBSTITUTE(L180,LEFT(L180,SEARCH(",",L180)),""),LEFT(SUBSTITUTE(L180,LEFT(L180,SEARCH(",",L180)),""),SEARCH(",",SUBSTITUTE(L180,LEFT(L180,SEARCH(",",L180)),""))),""))),""))),LEFT(LEFT(SUBSTITUTE(SUBSTITUTE(SUBSTITUTE(L180,LEFT(L180,SEARCH(",",L180)),""),LEFT(SUBSTITUTE(L180,LEFT(L180,SEARCH(",",L180)),""),SEARCH(",",SUBSTITUTE(L180,LEFT(L180,SEARCH(",",L180)),""))),""),LEFT(SUBSTITUTE(SUBSTITUTE(L180,LEFT(L180,SEARCH(",",L180)),""),LEFT(SUBSTITUTE(L180,LEFT(L180,SEARCH(",",L180)),""),SEARCH(",",SUBSTITUTE(L180,LEFT(L180,SEARCH(",",L180)),""))),""),SEARCH(",",SUBSTITUTE(SUBSTITUTE(L180,LEFT(L180,SEARCH(",",L180)),""),LEFT(SUBSTITUTE(L180,LEFT(L180,SEARCH(",",L180)),""),SEARCH(",",SUBSTITUTE(L180,LEFT(L180,SEARCH(",",L180)),""))),""))),""),SEARCH(")",SUBSTITUTE(SUBSTITUTE(SUBSTITUTE(L180,LEFT(L180,SEARCH(",",L180)),""),LEFT(SUBSTITUTE(L180,LEFT(L180,SEARCH(",",L180)),""),SEARCH(",",SUBSTITUTE(L180,LEFT(L180,SEARCH(",",L180)),""))),""),LEFT(SUBSTITUTE(SUBSTITUTE(L180,LEFT(L180,SEARCH(",",L180)),""),LEFT(SUBSTITUTE(L180,LEFT(L180,SEARCH(",",L180)),""),SEARCH(",",SUBSTITUTE(L180,LEFT(L180,SEARCH(",",L180)),""))),""),SEARCH(",",SUBSTITUTE(SUBSTITUTE(L180,LEFT(L180,SEARCH(",",L180)),""),LEFT(SUBSTITUTE(L180,LEFT(L180,SEARCH(",",L180)),""),SEARCH(",",SUBSTITUTE(L180,LEFT(L180,SEARCH(",",L180)),""))),""))),""))),SEARCH("'",LEFT(SUBSTITUTE(SUBSTITUTE(SUBSTITUTE(L180,LEFT(L180,SEARCH(",",L180)),""),LEFT(SUBSTITUTE(L180,LEFT(L180,SEARCH(",",L180)),""),SEARCH(",",SUBSTITUTE(L180,LEFT(L180,SEARCH(",",L180)),""))),""),LEFT(SUBSTITUTE(SUBSTITUTE(L180,LEFT(L180,SEARCH(",",L180)),""),LEFT(SUBSTITUTE(L180,LEFT(L180,SEARCH(",",L180)),""),SEARCH(",",SUBSTITUTE(L180,LEFT(L180,SEARCH(",",L180)),""))),""),SEARCH(",",SUBSTITUTE(SUBSTITUTE(L180,LEFT(L180,SEARCH(",",L180)),""),LEFT(SUBSTITUTE(L180,LEFT(L180,SEARCH(",",L180)),""),SEARCH(",",SUBSTITUTE(L180,LEFT(L180,SEARCH(",",L180)),""))),""))),""),SEARCH(")",SUBSTITUTE(SUBSTITUTE(SUBSTITUTE(L180,LEFT(L180,SEARCH(",",L180)),""),LEFT(SUBSTITUTE(L180,LEFT(L180,SEARCH(",",L180)),""),SEARCH(",",SUBSTITUTE(L180,LEFT(L180,SEARCH(",",L180)),""))),""),LEFT(SUBSTITUTE(SUBSTITUTE(L180,LEFT(L180,SEARCH(",",L180)),""),LEFT(SUBSTITUTE(L180,LEFT(L180,SEARCH(",",L180)),""),SEARCH(",",SUBSTITUTE(L180,LEFT(L180,SEARCH(",",L180)),""))),""),SEARCH(",",SUBSTITUTE(SUBSTITUTE(L180,LEFT(L180,SEARCH(",",L180)),""),LEFT(SUBSTITUTE(L180,LEFT(L180,SEARCH(",",L180)),""),SEARCH(",",SUBSTITUTE(L180,LEFT(L180,SEARCH(",",L180)),""))),""))),""))))),""),")",""),VLOOKUP(L180,Breachs!B:D,3,FALSE))))</f>
        <v/>
      </c>
      <c r="R180" s="108" t="str">
        <f>IF(G180=5,IF(ISNUMBER(FIND(")",M180)),"20"&amp;SUBSTITUTE(SUBSTITUTE(LEFT(SUBSTITUTE(SUBSTITUTE(SUBSTITUTE(S180,LEFT(S180,SEARCH(",",S180)),""),LEFT(SUBSTITUTE(S180,LEFT(S180,SEARCH(",",S180)),""),SEARCH(",",SUBSTITUTE(S180,LEFT(S180,SEARCH(",",S180)),""))),""),LEFT(SUBSTITUTE(SUBSTITUTE(S180,LEFT(S180,SEARCH(",",S180)),""),LEFT(SUBSTITUTE(S180,LEFT(S180,SEARCH(",",S180)),""),SEARCH(",",SUBSTITUTE(S180,LEFT(S180,SEARCH(",",S180)),""))),""),SEARCH(",",SUBSTITUTE(SUBSTITUTE(S180,LEFT(S180,SEARCH(",",S180)),""),LEFT(SUBSTITUTE(S180,LEFT(S180,SEARCH(",",S180)),""),SEARCH(",",SUBSTITUTE(S180,LEFT(S180,SEARCH(",",S180)),""))),""))),""),SEARCH(")",SUBSTITUTE(SUBSTITUTE(SUBSTITUTE(S180,LEFT(S180,SEARCH(",",S180)),""),LEFT(SUBSTITUTE(S180,LEFT(S180,SEARCH(",",S180)),""),SEARCH(",",SUBSTITUTE(S180,LEFT(S180,SEARCH(",",S180)),""))),""),LEFT(SUBSTITUTE(SUBSTITUTE(S180,LEFT(S180,SEARCH(",",S180)),""),LEFT(SUBSTITUTE(S180,LEFT(S180,SEARCH(",",S180)),""),SEARCH(",",SUBSTITUTE(S180,LEFT(S180,SEARCH(",",S180)),""))),""),SEARCH(",",SUBSTITUTE(SUBSTITUTE(S180,LEFT(S180,SEARCH(",",S180)),""),LEFT(SUBSTITUTE(S180,LEFT(S180,SEARCH(",",S180)),""),SEARCH(",",SUBSTITUTE(S180,LEFT(S180,SEARCH(",",S180)),""))),""))),""))),LEFT(LEFT(SUBSTITUTE(SUBSTITUTE(SUBSTITUTE(S180,LEFT(S180,SEARCH(",",S180)),""),LEFT(SUBSTITUTE(S180,LEFT(S180,SEARCH(",",S180)),""),SEARCH(",",SUBSTITUTE(S180,LEFT(S180,SEARCH(",",S180)),""))),""),LEFT(SUBSTITUTE(SUBSTITUTE(S180,LEFT(S180,SEARCH(",",S180)),""),LEFT(SUBSTITUTE(S180,LEFT(S180,SEARCH(",",S180)),""),SEARCH(",",SUBSTITUTE(S180,LEFT(S180,SEARCH(",",S180)),""))),""),SEARCH(",",SUBSTITUTE(SUBSTITUTE(S180,LEFT(S180,SEARCH(",",S180)),""),LEFT(SUBSTITUTE(S180,LEFT(S180,SEARCH(",",S180)),""),SEARCH(",",SUBSTITUTE(S180,LEFT(S180,SEARCH(",",S180)),""))),""))),""),SEARCH(")",SUBSTITUTE(SUBSTITUTE(SUBSTITUTE(S180,LEFT(S180,SEARCH(",",S180)),""),LEFT(SUBSTITUTE(S180,LEFT(S180,SEARCH(",",S180)),""),SEARCH(",",SUBSTITUTE(S180,LEFT(S180,SEARCH(",",S180)),""))),""),LEFT(SUBSTITUTE(SUBSTITUTE(S180,LEFT(S180,SEARCH(",",S180)),""),LEFT(SUBSTITUTE(S180,LEFT(S180,SEARCH(",",S180)),""),SEARCH(",",SUBSTITUTE(S180,LEFT(S180,SEARCH(",",S180)),""))),""),SEARCH(",",SUBSTITUTE(SUBSTITUTE(S180,LEFT(S180,SEARCH(",",S180)),""),LEFT(SUBSTITUTE(S180,LEFT(S180,SEARCH(",",S180)),""),SEARCH(",",SUBSTITUTE(S180,LEFT(S180,SEARCH(",",S180)),""))),""))),""))),SEARCH("'",LEFT(SUBSTITUTE(SUBSTITUTE(SUBSTITUTE(S180,LEFT(S180,SEARCH(",",S180)),""),LEFT(SUBSTITUTE(S180,LEFT(S180,SEARCH(",",S180)),""),SEARCH(",",SUBSTITUTE(S180,LEFT(S180,SEARCH(",",S180)),""))),""),LEFT(SUBSTITUTE(SUBSTITUTE(S180,LEFT(S180,SEARCH(",",S180)),""),LEFT(SUBSTITUTE(S180,LEFT(S180,SEARCH(",",S180)),""),SEARCH(",",SUBSTITUTE(S180,LEFT(S180,SEARCH(",",S180)),""))),""),SEARCH(",",SUBSTITUTE(SUBSTITUTE(S180,LEFT(S180,SEARCH(",",S180)),""),LEFT(SUBSTITUTE(S180,LEFT(S180,SEARCH(",",S180)),""),SEARCH(",",SUBSTITUTE(S180,LEFT(S180,SEARCH(",",S180)),""))),""))),""),SEARCH(")",SUBSTITUTE(SUBSTITUTE(SUBSTITUTE(S180,LEFT(S180,SEARCH(",",S180)),""),LEFT(SUBSTITUTE(S180,LEFT(S180,SEARCH(",",S180)),""),SEARCH(",",SUBSTITUTE(S180,LEFT(S180,SEARCH(",",S180)),""))),""),LEFT(SUBSTITUTE(SUBSTITUTE(S180,LEFT(S180,SEARCH(",",S180)),""),LEFT(SUBSTITUTE(S180,LEFT(S180,SEARCH(",",S180)),""),SEARCH(",",SUBSTITUTE(S180,LEFT(S180,SEARCH(",",S180)),""))),""),SEARCH(",",SUBSTITUTE(SUBSTITUTE(S180,LEFT(S180,SEARCH(",",S180)),""),LEFT(SUBSTITUTE(S180,LEFT(S180,SEARCH(",",S180)),""),SEARCH(",",SUBSTITUTE(S180,LEFT(S180,SEARCH(",",S180)),""))),""))),""))))),""),")",""),VLOOKUP(M180,Breachs!B:D,3,FALSE)),"")</f>
        <v/>
      </c>
      <c r="T180" s="108" t="str">
        <f>IF(F180="","",IF(ISNUMBER(FIND("'",I180)),VLOOKUP(SUBSTITUTE(RIGHT(LEFT(I180,SEARCH("'",I180)),5)," '",""),Breachs!P:Q,2,FALSE),VLOOKUP(I180,Breachs!B:D,2,FALSE)))</f>
        <v/>
      </c>
      <c r="U180" s="108" t="str">
        <f>IF(G180&lt;2,"",IF(ISNUMBER(FIND("'",J180)),VLOOKUP(SUBSTITUTE(RIGHT(LEFT(J180,SEARCH("'",J180)),5)," '",""),Breachs!P:Q,2,FALSE),VLOOKUP(J180,Breachs!B:D,2,FALSE)))</f>
        <v/>
      </c>
      <c r="V180" s="107" t="str">
        <f>IF(G180&lt;3,"",IF(ISNUMBER(FIND("'",K180)),VLOOKUP(SUBSTITUTE(RIGHT(LEFT(K180,SEARCH("'",K180)),5)," '",""),Breachs!P:Q,2,FALSE),VLOOKUP(K180,Breachs!B:D,2,FALSE)))</f>
        <v/>
      </c>
      <c r="W180" s="107" t="str">
        <f>IF(G180&lt;4,"",IF(ISNUMBER(FIND("'",L180)),VLOOKUP(SUBSTITUTE(RIGHT(LEFT(L180,SEARCH("'",L180)),5)," '",""),Breachs!P:Q,2,FALSE),VLOOKUP(L180,Breachs!B:D,2,FALSE)))</f>
        <v/>
      </c>
      <c r="X180" s="107" t="str">
        <f>IF(G180&lt;5,"",IF(ISNUMBER(FIND("'",M180)),VLOOKUP(SUBSTITUTE(RIGHT(LEFT(M180,SEARCH("'",M180)),5)," '",""),Breachs!P:Q,2,FALSE),VLOOKUP(M180,Breachs!B:D,2,FALSE)))</f>
        <v/>
      </c>
      <c r="Y180" s="34" t="str">
        <f>IFERROR(VLOOKUP(B180,BGU!A:B,2),"")</f>
        <v/>
      </c>
      <c r="Z180" s="34" t="str">
        <f>TEXT(IFERROR(VLOOKUP(B180,BGU!A:C,3),""),"0000-000-000-0000")</f>
        <v/>
      </c>
      <c r="AA180" s="34" t="str">
        <f t="shared" si="41"/>
        <v/>
      </c>
      <c r="AB180" s="34" t="str">
        <f>IFERROR(VLOOKUP(B180,BGU!A:F,6),"")</f>
        <v/>
      </c>
      <c r="AC180" s="34" t="str">
        <f>IFERROR(VLOOKUP(B180,BGU!A:G,7),"")</f>
        <v/>
      </c>
      <c r="AD180" s="34" t="str">
        <f t="shared" si="46"/>
        <v/>
      </c>
    </row>
  </sheetData>
  <autoFilter ref="A1:AD150">
    <sortState ref="A2:AD191">
      <sortCondition ref="B1:B191"/>
    </sortState>
  </autoFilter>
  <pageMargins left="0.75" right="0.75" top="0.75" bottom="0.5" header="0.5" footer="0.7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0"/>
  <sheetViews>
    <sheetView workbookViewId="0">
      <selection activeCell="C9" sqref="C9"/>
    </sheetView>
  </sheetViews>
  <sheetFormatPr defaultRowHeight="15" x14ac:dyDescent="0.25"/>
  <cols>
    <col min="2" max="2" width="25.28515625" style="34" bestFit="1" customWidth="1"/>
    <col min="3" max="3" width="10.140625" style="35" bestFit="1" customWidth="1"/>
    <col min="4" max="4" width="9.85546875" style="35" customWidth="1"/>
    <col min="5" max="5" width="8.28515625" bestFit="1" customWidth="1"/>
    <col min="6" max="6" width="12.42578125" bestFit="1" customWidth="1"/>
    <col min="7" max="7" width="9.7109375" bestFit="1" customWidth="1"/>
    <col min="8" max="8" width="19.85546875" customWidth="1"/>
    <col min="9" max="9" width="12.42578125" bestFit="1" customWidth="1"/>
    <col min="15" max="16" width="9.7109375" bestFit="1" customWidth="1"/>
    <col min="17" max="17" width="10.42578125" bestFit="1" customWidth="1"/>
  </cols>
  <sheetData>
    <row r="1" spans="2:17" ht="15.75" thickBot="1" x14ac:dyDescent="0.3"/>
    <row r="2" spans="2:17" ht="15.75" thickBot="1" x14ac:dyDescent="0.3">
      <c r="C2" s="38" t="s">
        <v>27988</v>
      </c>
      <c r="D2" s="38" t="s">
        <v>27987</v>
      </c>
      <c r="E2" s="35"/>
      <c r="G2" s="45" t="s">
        <v>28000</v>
      </c>
      <c r="H2" s="135" t="s">
        <v>27997</v>
      </c>
      <c r="I2" s="136"/>
      <c r="J2" s="136"/>
      <c r="K2" s="136"/>
      <c r="L2" s="137"/>
    </row>
    <row r="3" spans="2:17" ht="15.75" thickBot="1" x14ac:dyDescent="0.3">
      <c r="B3" s="39" t="s">
        <v>6</v>
      </c>
      <c r="C3" s="38" t="s">
        <v>27939</v>
      </c>
      <c r="D3" s="38">
        <v>2016</v>
      </c>
      <c r="E3" s="35"/>
      <c r="G3" s="49" t="s">
        <v>28014</v>
      </c>
      <c r="H3" s="52">
        <v>1</v>
      </c>
      <c r="I3" s="52">
        <v>2</v>
      </c>
      <c r="J3" s="52">
        <v>3</v>
      </c>
      <c r="K3" s="52">
        <v>4</v>
      </c>
      <c r="L3" s="53">
        <v>5</v>
      </c>
      <c r="P3" s="54" t="s">
        <v>28014</v>
      </c>
      <c r="Q3" s="55" t="s">
        <v>27988</v>
      </c>
    </row>
    <row r="4" spans="2:17" ht="15.75" thickBot="1" x14ac:dyDescent="0.3">
      <c r="B4" s="39" t="s">
        <v>79</v>
      </c>
      <c r="C4" s="38" t="s">
        <v>27941</v>
      </c>
      <c r="D4" s="38">
        <v>2015</v>
      </c>
      <c r="E4" s="35"/>
      <c r="G4" s="50">
        <v>1</v>
      </c>
      <c r="H4" s="46">
        <f>IF(G4=1,VLOOKUP(B3,Breachs!B:D,3,FALSE),(VLOOKUP(SUBSTITUTE((LEFT(B3,FIND(", ",B3))),",",""),Breachs!B:D,3,FALSE)))</f>
        <v>2016</v>
      </c>
      <c r="I4" s="15" t="s">
        <v>27998</v>
      </c>
      <c r="J4" s="15" t="s">
        <v>27998</v>
      </c>
      <c r="K4" s="15" t="s">
        <v>27998</v>
      </c>
      <c r="L4" s="47" t="s">
        <v>27998</v>
      </c>
      <c r="P4" s="57" t="s">
        <v>28002</v>
      </c>
      <c r="Q4" s="57" t="s">
        <v>27942</v>
      </c>
    </row>
    <row r="5" spans="2:17" ht="15.75" thickBot="1" x14ac:dyDescent="0.3">
      <c r="B5" s="39" t="s">
        <v>22</v>
      </c>
      <c r="C5" s="38" t="s">
        <v>27939</v>
      </c>
      <c r="D5" s="38">
        <v>2013</v>
      </c>
      <c r="E5" s="35"/>
      <c r="G5" s="50">
        <v>2</v>
      </c>
      <c r="H5" s="46" t="e">
        <f>IF(G5=1,VLOOKUP(F5,Breachs!B:D,3,FALSE),(VLOOKUP(SUBSTITUTE((LEFT(F5,FIND(", ",F5))),",",""),Breachs!B:D,3,FALSE)))</f>
        <v>#VALUE!</v>
      </c>
      <c r="I5" s="46" t="e">
        <f>VLOOKUP(RIGHT(#REF!,(LEN(#REF!)-(SEARCH(", ",#REF!)+1))),Breachs!B:D,3,FALSE)</f>
        <v>#REF!</v>
      </c>
      <c r="J5" s="15" t="s">
        <v>27998</v>
      </c>
      <c r="K5" s="15" t="s">
        <v>27998</v>
      </c>
      <c r="L5" s="47" t="s">
        <v>27998</v>
      </c>
      <c r="P5" s="57" t="s">
        <v>28003</v>
      </c>
      <c r="Q5" s="57" t="s">
        <v>27950</v>
      </c>
    </row>
    <row r="6" spans="2:17" ht="15.75" thickBot="1" x14ac:dyDescent="0.3">
      <c r="B6" s="39" t="s">
        <v>27962</v>
      </c>
      <c r="C6" s="38" t="s">
        <v>27943</v>
      </c>
      <c r="D6" s="38">
        <v>2016</v>
      </c>
      <c r="E6" s="35"/>
      <c r="G6" s="50">
        <v>3</v>
      </c>
      <c r="H6" s="46" t="e">
        <f>IF(G6=1,VLOOKUP(F6,Breachs!B:D,3,FALSE),(VLOOKUP(SUBSTITUTE((LEFT(F6,FIND(", ",F6))),",",""),Breachs!B:D,3,FALSE)))</f>
        <v>#VALUE!</v>
      </c>
      <c r="I6" s="46" t="e">
        <f>VLOOKUP(RIGHT(SUBSTITUTE(SUBSTITUTE(SUBSTITUTE(D4,LEFT(D4,FIND(", ",D4)),""),RIGHT(SUBSTITUTE(D4,LEFT(D4,FIND(", ",D4)),""),(LEN(SUBSTITUTE(D4,LEFT(D4,FIND(", ",D4)),""))-(FIND(",",SUBSTITUTE(D4,LEFT(D4,FIND(", ",D4)),""))))),""),",",""),LEN(SUBSTITUTE(SUBSTITUTE(SUBSTITUTE(D4,LEFT(D4,FIND(", ",D4)),""),RIGHT(SUBSTITUTE(D4,LEFT(D4,FIND(", ",D4)),""),(LEN(SUBSTITUTE(D4,LEFT(D4,FIND(", ",D4)),""))-(FIND(",",SUBSTITUTE(D4,LEFT(D4,FIND(", ",D4)),""))))),""),",",""))-1),Breachs!#REF!,3,FALSE)</f>
        <v>#VALUE!</v>
      </c>
      <c r="J6" s="15" t="e">
        <f>VLOOKUP(RIGHT(SUBSTITUTE(SUBSTITUTE(F10,LEFT(F10,SEARCH(",",F10)),"")," ",""),LEN(SUBSTITUTE(SUBSTITUTE(F10,LEFT(F10,SEARCH(",",F10)),"")," ",""))-(FIND(",",SUBSTITUTE(SUBSTITUTE(F10,LEFT(F10,SEARCH(",",F10)),"")," ","")))),Breachs!B:D,3,FALSE)</f>
        <v>#VALUE!</v>
      </c>
      <c r="K6" s="15" t="s">
        <v>27998</v>
      </c>
      <c r="L6" s="47" t="s">
        <v>27998</v>
      </c>
      <c r="P6" s="57" t="s">
        <v>28004</v>
      </c>
      <c r="Q6" s="57" t="s">
        <v>27946</v>
      </c>
    </row>
    <row r="7" spans="2:17" ht="15.75" thickBot="1" x14ac:dyDescent="0.3">
      <c r="B7" s="39" t="s">
        <v>27961</v>
      </c>
      <c r="C7" s="38" t="s">
        <v>27943</v>
      </c>
      <c r="D7" s="38">
        <v>2016</v>
      </c>
      <c r="E7" s="35"/>
      <c r="G7" s="50">
        <v>4</v>
      </c>
      <c r="H7" s="46" t="e">
        <f>IF(G7=1,VLOOKUP(F7,Breachs!B:D,3,FALSE),(VLOOKUP(SUBSTITUTE((LEFT(F7,FIND(", ",F7))),",",""),Breachs!B:D,3,FALSE)))</f>
        <v>#VALUE!</v>
      </c>
      <c r="I7" s="15" t="e">
        <f>VLOOKUP(SUBSTITUTE(SUBSTITUTE(LEFT(SUBSTITUTE(F3,LEFT(F3,SEARCH(", ",F3)),""),SEARCH(",",SUBSTITUTE(F3,LEFT(F3,SEARCH(",",F3)),""))),",","")," ",""),Breachs!B:D,3,FALSE)</f>
        <v>#VALUE!</v>
      </c>
      <c r="J7" s="15" t="e">
        <f>VLOOKUP(RIGHT(SUBSTITUTE(LEFT(RIGHT(SUBSTITUTE(F3,LEFT(F3,SEARCH(",",F3)),""),LEN(SUBSTITUTE(F3,LEFT(F3,SEARCH(",",F3)),""))-(SEARCH(", ",SUBSTITUTE(F3,LEFT(F3,SEARCH(",",F3)),"")))),SEARCH(",",RIGHT(SUBSTITUTE(F3,LEFT(F3,SEARCH(",",F3)),""),LEN(SUBSTITUTE(F3,LEFT(F3,SEARCH(",",F3)),""))-(SEARCH(", ",SUBSTITUTE(F3,LEFT(F3,SEARCH(",",F3)),"")))))),",",""),LEN(SUBSTITUTE(LEFT(RIGHT(SUBSTITUTE(F3,LEFT(F3,SEARCH(",",F3)),""),LEN(SUBSTITUTE(F3,LEFT(F3,SEARCH(",",F3)),""))-(SEARCH(", ",SUBSTITUTE(F3,LEFT(F3,SEARCH(",",F3)),"")))),SEARCH(",",RIGHT(SUBSTITUTE(F3,LEFT(F3,SEARCH(",",F3)),""),LEN(SUBSTITUTE(F3,LEFT(F3,SEARCH(",",F3)),""))-(SEARCH(", ",SUBSTITUTE(F3,LEFT(F3,SEARCH(",",F3)),"")))))),",",""))-1),Breachs!B:D,3,FALSE)</f>
        <v>#VALUE!</v>
      </c>
      <c r="K7" s="15" t="e">
        <f>VLOOKUP(RIGHT(SUBSTITUTE(SUBSTITUTE(F4,LEFT(F4,SEARCH(",",F4)),"")," ",""),LEN(SUBSTITUTE(SUBSTITUTE(F4,LEFT(F4,SEARCH(",",F4)),"")," ",""))-(FIND(",",SUBSTITUTE(SUBSTITUTE(F4,LEFT(F4,SEARCH(",",F4)),"")," ","")))),Breachs!B:D,3,FALSE)</f>
        <v>#VALUE!</v>
      </c>
      <c r="L7" s="47" t="s">
        <v>27998</v>
      </c>
      <c r="P7" s="57" t="s">
        <v>28005</v>
      </c>
      <c r="Q7" s="57" t="s">
        <v>27949</v>
      </c>
    </row>
    <row r="8" spans="2:17" ht="15.75" thickBot="1" x14ac:dyDescent="0.3">
      <c r="B8" s="39" t="s">
        <v>3</v>
      </c>
      <c r="C8" s="38" t="s">
        <v>27940</v>
      </c>
      <c r="D8" s="38">
        <v>2016</v>
      </c>
      <c r="E8" s="35"/>
      <c r="G8" s="51">
        <v>5</v>
      </c>
      <c r="H8" s="48" t="e">
        <f>IF(G8=1,VLOOKUP(F8,Breachs!B:D,3,FALSE),(VLOOKUP(SUBSTITUTE((LEFT(F8,FIND(", ",F8))),",",""),Breachs!B:D,3,FALSE)))</f>
        <v>#VALUE!</v>
      </c>
      <c r="I8" s="43" t="e">
        <f>VLOOKUP(SUBSTITUTE(LEFT(RIGHT(SUBSTITUTE(E18,LEFT(E18,SEARCH(",",E18)),""),LEN(SUBSTITUTE(E18,LEFT(E18,SEARCH(",",E18)),""))-1),SEARCH(",",RIGHT(SUBSTITUTE(E18,LEFT(E18,SEARCH(",",E18)),""),LEN(SUBSTITUTE(E18,LEFT(E18,SEARCH(",",E18)),""))-1))),",",""),B:D,3,FALSE)</f>
        <v>#VALUE!</v>
      </c>
      <c r="J8" s="43" t="e">
        <f>VLOOKUP(SUBSTITUTE(RIGHT(LEFT(SUBSTITUTE(SUBSTITUTE(E18,LEFT(E18,SEARCH(",",E18)),""),LEFT(SUBSTITUTE(E18,LEFT(E18,SEARCH(",",E18)),""),SEARCH(",",SUBSTITUTE(E18,LEFT(E18,SEARCH(",",E18)),""))),""),SEARCH(",",SUBSTITUTE(SUBSTITUTE(E18,LEFT(E18,SEARCH(",",E18)),""),LEFT(SUBSTITUTE(E18,LEFT(E18,SEARCH(",",E18)),""),SEARCH(",",SUBSTITUTE(E18,LEFT(E18,SEARCH(",",E18)),""))),""))),LEN(LEFT(SUBSTITUTE(SUBSTITUTE(E18,LEFT(E18,SEARCH(",",E18)),""),LEFT(SUBSTITUTE(E18,LEFT(E18,SEARCH(",",E18)),""),SEARCH(",",SUBSTITUTE(E18,LEFT(E18,SEARCH(",",E18)),""))),""),SEARCH(",",SUBSTITUTE(SUBSTITUTE(E18,LEFT(E18,SEARCH(",",E18)),""),LEFT(SUBSTITUTE(E18,LEFT(E18,SEARCH(",",E18)),""),SEARCH(",",SUBSTITUTE(E18,LEFT(E18,SEARCH(",",E18)),""))),""))))-1),",",""),B:D,3,FALSE)</f>
        <v>#VALUE!</v>
      </c>
      <c r="K8" s="43" t="e">
        <f>VLOOKUP(RIGHT(SUBSTITUTE(LEFT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SEARCH(",",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)),",",""),LEN(SUBSTITUTE(LEFT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SEARCH(",",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)),",",""))-1),Breachs!B:D,3,FALSE)</f>
        <v>#VALUE!</v>
      </c>
      <c r="L8" s="44" t="e">
        <f>VLOOKUP(RIGHT(SUBSTITUTE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LEFT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SEARCH(",",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)),""),LEN(SUBSTITUTE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LEFT(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,SEARCH(",",SUBSTITUTE(SUBSTITUTE(SUBSTITUTE(F2,LEFT(F2,SEARCH(",",F2)),""),LEFT(SUBSTITUTE(F2,LEFT(F2,SEARCH(",",F2)),""),SEARCH(",",SUBSTITUTE(F2,LEFT(F2,SEARCH(",",F2)),""))),"")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""))),""))-1),Breachs!B:D,3,FALSE)</f>
        <v>#VALUE!</v>
      </c>
      <c r="P8" s="57" t="s">
        <v>28006</v>
      </c>
      <c r="Q8" s="57" t="s">
        <v>27940</v>
      </c>
    </row>
    <row r="9" spans="2:17" ht="15.75" thickBot="1" x14ac:dyDescent="0.3">
      <c r="B9" s="39" t="s">
        <v>83</v>
      </c>
      <c r="C9" s="38" t="s">
        <v>27945</v>
      </c>
      <c r="D9" s="38">
        <v>2016</v>
      </c>
      <c r="E9" s="35"/>
      <c r="P9" s="57" t="s">
        <v>28007</v>
      </c>
      <c r="Q9" s="57" t="s">
        <v>27945</v>
      </c>
    </row>
    <row r="10" spans="2:17" ht="15.75" thickBot="1" x14ac:dyDescent="0.3">
      <c r="B10" s="39" t="s">
        <v>16</v>
      </c>
      <c r="C10" s="38" t="s">
        <v>27947</v>
      </c>
      <c r="D10" s="38">
        <v>2013</v>
      </c>
      <c r="E10" s="35"/>
      <c r="G10" s="45" t="s">
        <v>28001</v>
      </c>
      <c r="H10" s="135" t="s">
        <v>27997</v>
      </c>
      <c r="I10" s="136"/>
      <c r="J10" s="136"/>
      <c r="K10" s="136"/>
      <c r="L10" s="137"/>
      <c r="M10" s="138" t="s">
        <v>28015</v>
      </c>
      <c r="N10" s="139"/>
      <c r="P10" s="57" t="s">
        <v>28008</v>
      </c>
      <c r="Q10" s="57" t="s">
        <v>27941</v>
      </c>
    </row>
    <row r="11" spans="2:17" ht="15.75" thickBot="1" x14ac:dyDescent="0.3">
      <c r="B11" s="39" t="s">
        <v>139</v>
      </c>
      <c r="C11" s="38" t="s">
        <v>27946</v>
      </c>
      <c r="D11" s="38">
        <v>2012</v>
      </c>
      <c r="E11" s="35"/>
      <c r="G11" s="49" t="s">
        <v>28014</v>
      </c>
      <c r="H11" s="52">
        <v>1</v>
      </c>
      <c r="I11" s="52">
        <v>2</v>
      </c>
      <c r="J11" s="52">
        <v>3</v>
      </c>
      <c r="K11" s="52">
        <v>4</v>
      </c>
      <c r="L11" s="53">
        <v>5</v>
      </c>
      <c r="M11" s="56"/>
      <c r="N11" s="61"/>
      <c r="P11" s="57" t="s">
        <v>28009</v>
      </c>
      <c r="Q11" s="57" t="s">
        <v>27944</v>
      </c>
    </row>
    <row r="12" spans="2:17" ht="15.75" thickBot="1" x14ac:dyDescent="0.3">
      <c r="B12" s="39" t="s">
        <v>68</v>
      </c>
      <c r="C12" s="38" t="s">
        <v>27940</v>
      </c>
      <c r="D12" s="38">
        <v>2015</v>
      </c>
      <c r="E12" s="35"/>
      <c r="G12" s="50">
        <v>1</v>
      </c>
      <c r="H12" s="46" t="e">
        <f>"20"&amp;SUBSTITUTE(RIGHT(SUBSTITUTE(LEFT(F2,SEARCH(")",F2)),LEFT(LEFT(F2,SEARCH(")",F2)),SEARCH("(",LEFT(F2,SEARCH(")",F2)))),""),3),")","")</f>
        <v>#VALUE!</v>
      </c>
      <c r="I12" s="15" t="s">
        <v>27998</v>
      </c>
      <c r="J12" s="15" t="s">
        <v>27998</v>
      </c>
      <c r="K12" s="15" t="s">
        <v>27998</v>
      </c>
      <c r="L12" s="47" t="s">
        <v>27998</v>
      </c>
      <c r="M12" s="57"/>
      <c r="N12" s="62"/>
      <c r="P12" s="57" t="s">
        <v>28010</v>
      </c>
      <c r="Q12" s="57" t="s">
        <v>27947</v>
      </c>
    </row>
    <row r="13" spans="2:17" ht="15.75" thickBot="1" x14ac:dyDescent="0.3">
      <c r="B13" s="39" t="s">
        <v>19</v>
      </c>
      <c r="C13" s="38" t="s">
        <v>27942</v>
      </c>
      <c r="D13" s="38">
        <v>2008</v>
      </c>
      <c r="E13" s="35"/>
      <c r="G13" s="50">
        <v>2</v>
      </c>
      <c r="H13" s="46" t="e">
        <f>"20"&amp;SUBSTITUTE(RIGHT(SUBSTITUTE(LEFT(F2,SEARCH(")",F2)),LEFT(LEFT(F2,SEARCH(")",F2)),SEARCH("(",LEFT(F2,SEARCH(")",F2)))),""),3),")","")</f>
        <v>#VALUE!</v>
      </c>
      <c r="I13" s="46" t="e">
        <f>"20"&amp;SUBSTITUTE(LEFT(SUBSTITUTE(SUBSTITUTE(F16,LEFT(F16,SEARCH(",",F16)),""),LEFT(SUBSTITUTE(F16,LEFT(F16,SEARCH(",",F16)),""),SEARCH("'",SUBSTITUTE(F16,LEFT(F16,SEARCH(",",F16)),""))),""),SEARCH(")",SUBSTITUTE(SUBSTITUTE(F16,LEFT(F16,SEARCH(",",F16)),""),LEFT(SUBSTITUTE(F16,LEFT(F16,SEARCH(",",F16)),""),SEARCH("'",SUBSTITUTE(F16,LEFT(F16,SEARCH(",",F16)),""))),""))),")","")</f>
        <v>#VALUE!</v>
      </c>
      <c r="J13" s="15" t="s">
        <v>27998</v>
      </c>
      <c r="K13" s="15" t="s">
        <v>27998</v>
      </c>
      <c r="L13" s="15" t="s">
        <v>27998</v>
      </c>
      <c r="M13" s="57"/>
      <c r="N13" s="62"/>
      <c r="P13" s="57" t="s">
        <v>28011</v>
      </c>
      <c r="Q13" s="57" t="s">
        <v>27939</v>
      </c>
    </row>
    <row r="14" spans="2:17" ht="15.75" thickBot="1" x14ac:dyDescent="0.3">
      <c r="B14" s="39" t="s">
        <v>25</v>
      </c>
      <c r="C14" s="38" t="s">
        <v>27940</v>
      </c>
      <c r="D14" s="38">
        <v>2010</v>
      </c>
      <c r="E14" s="35"/>
      <c r="G14" s="50">
        <v>3</v>
      </c>
      <c r="H14" s="46" t="e">
        <f>"20"&amp;SUBSTITUTE(RIGHT(SUBSTITUTE(LEFT(F2,SEARCH(")",F2)),LEFT(LEFT(F2,SEARCH(")",F2)),SEARCH("(",LEFT(F2,SEARCH(")",F2)))),""),3),")","")</f>
        <v>#VALUE!</v>
      </c>
      <c r="I14" s="15" t="e">
        <f>"20"&amp;SUBSTITUTE(SUBSTITUTE(LEFT(SUBSTITUTE(G14,LEFT(G14,SEARCH(",",G14)),""),SEARCH(")",SUBSTITUTE(G14,LEFT(G14,SEARCH(",",G14)),""))),LEFT(LEFT(SUBSTITUTE(G14,LEFT(G14,SEARCH(",",G14)),""),SEARCH(")",SUBSTITUTE(G14,LEFT(G14,SEARCH(",",G14)),""))),SEARCH("'",LEFT(SUBSTITUTE(G14,LEFT(G14,SEARCH(",",G14)),""),SEARCH(")",SUBSTITUTE(G14,LEFT(G14,SEARCH(",",G14)),""))))),""),")","")</f>
        <v>#VALUE!</v>
      </c>
      <c r="J14" s="10" t="e">
        <f>"20"&amp;SUBSTITUTE(SUBSTITUTE(LEFT(SUBSTITUTE(SUBSTITUTE(G14,LEFT(G14,SEARCH(",",G14)),""),LEFT(SUBSTITUTE(G14,LEFT(G14,SEARCH(",",G14)),""),SEARCH(",",SUBSTITUTE(G14,LEFT(G14,SEARCH(",",G14)),""))),""),SEARCH(")",SUBSTITUTE(SUBSTITUTE(G14,LEFT(G14,SEARCH(",",G14)),""),LEFT(SUBSTITUTE(G14,LEFT(G14,SEARCH(",",G14)),""),SEARCH(",",SUBSTITUTE(G14,LEFT(G14,SEARCH(",",G14)),""))),""))),LEFT(LEFT(SUBSTITUTE(SUBSTITUTE(G14,LEFT(G14,SEARCH(",",G14)),""),LEFT(SUBSTITUTE(G14,LEFT(G14,SEARCH(",",G14)),""),SEARCH(",",SUBSTITUTE(G14,LEFT(G14,SEARCH(",",G14)),""))),""),SEARCH(")",SUBSTITUTE(SUBSTITUTE(G14,LEFT(G14,SEARCH(",",G14)),""),LEFT(SUBSTITUTE(G14,LEFT(G14,SEARCH(",",G14)),""),SEARCH(",",SUBSTITUTE(G14,LEFT(G14,SEARCH(",",G14)),""))),""))),SEARCH("'",LEFT(SUBSTITUTE(SUBSTITUTE(G14,LEFT(G14,SEARCH(",",G14)),""),LEFT(SUBSTITUTE(G14,LEFT(G14,SEARCH(",",G14)),""),SEARCH(",",SUBSTITUTE(G14,LEFT(G14,SEARCH(",",G14)),""))),""),SEARCH(")",SUBSTITUTE(SUBSTITUTE(G14,LEFT(G14,SEARCH(",",G14)),""),LEFT(SUBSTITUTE(G14,LEFT(G14,SEARCH(",",G14)),""),SEARCH(",",SUBSTITUTE(G14,LEFT(G14,SEARCH(",",G14)),""))),""))))),""),")","")</f>
        <v>#VALUE!</v>
      </c>
      <c r="K14" s="15" t="s">
        <v>27998</v>
      </c>
      <c r="L14" s="15" t="s">
        <v>27998</v>
      </c>
      <c r="M14" s="57"/>
      <c r="N14" s="62"/>
      <c r="P14" s="57" t="s">
        <v>28012</v>
      </c>
      <c r="Q14" s="57" t="s">
        <v>27948</v>
      </c>
    </row>
    <row r="15" spans="2:17" ht="15.75" thickBot="1" x14ac:dyDescent="0.3">
      <c r="B15" s="39" t="s">
        <v>60</v>
      </c>
      <c r="C15" s="38" t="s">
        <v>27943</v>
      </c>
      <c r="D15" s="38">
        <v>2015</v>
      </c>
      <c r="E15" s="35"/>
      <c r="G15" s="50">
        <v>4</v>
      </c>
      <c r="H15" s="46" t="e">
        <f>"20"&amp;SUBSTITUTE(RIGHT(SUBSTITUTE(LEFT(F2,SEARCH(")",F2)),LEFT(LEFT(F2,SEARCH(")",F2)),SEARCH("(",LEFT(F2,SEARCH(")",F2)))),""),3),")","")</f>
        <v>#VALUE!</v>
      </c>
      <c r="I15" s="15" t="e">
        <f>"20"&amp;SUBSTITUTE(SUBSTITUTE(LEFT(SUBSTITUTE(G15,LEFT(G15,SEARCH(",",G15)),""),SEARCH(")",SUBSTITUTE(G15,LEFT(G15,SEARCH(",",G15)),""))),LEFT(LEFT(SUBSTITUTE(G15,LEFT(G15,SEARCH(",",G15)),""),SEARCH(")",SUBSTITUTE(G15,LEFT(G15,SEARCH(",",G15)),""))),SEARCH("'",LEFT(SUBSTITUTE(G15,LEFT(G15,SEARCH(",",G15)),""),SEARCH(")",SUBSTITUTE(G15,LEFT(G15,SEARCH(",",G15)),""))))),""),")","")</f>
        <v>#VALUE!</v>
      </c>
      <c r="J15" s="15" t="e">
        <f>"20"&amp;SUBSTITUTE(SUBSTITUTE(LEFT(LEFT(SUBSTITUTE(SUBSTITUTE(G15,LEFT(G15,SEARCH(",",G15)),""),LEFT(SUBSTITUTE(G15,LEFT(G15,SEARCH(",",G15)),""),SEARCH(",",SUBSTITUTE(G15,LEFT(G15,SEARCH(",",G15)),""))),""),SEARCH(",",SUBSTITUTE(SUBSTITUTE(G15,LEFT(G15,SEARCH(",",G15)),""),LEFT(SUBSTITUTE(G15,LEFT(G15,SEARCH(",",G15)),""),SEARCH(",",SUBSTITUTE(G15,LEFT(G15,SEARCH(",",G15)),""))),""))),SEARCH(")",LEFT(SUBSTITUTE(SUBSTITUTE(G15,LEFT(G15,SEARCH(",",G15)),""),LEFT(SUBSTITUTE(G15,LEFT(G15,SEARCH(",",G15)),""),SEARCH(",",SUBSTITUTE(G15,LEFT(G15,SEARCH(",",G15)),""))),""),SEARCH(",",SUBSTITUTE(SUBSTITUTE(G15,LEFT(G15,SEARCH(",",G15)),""),LEFT(SUBSTITUTE(G15,LEFT(G15,SEARCH(",",G15)),""),SEARCH(",",SUBSTITUTE(G15,LEFT(G15,SEARCH(",",G15)),""))),""))))),LEFT(LEFT(LEFT(SUBSTITUTE(SUBSTITUTE(G15,LEFT(G15,SEARCH(",",G15)),""),LEFT(SUBSTITUTE(G15,LEFT(G15,SEARCH(",",G15)),""),SEARCH(",",SUBSTITUTE(G15,LEFT(G15,SEARCH(",",G15)),""))),""),SEARCH(",",SUBSTITUTE(SUBSTITUTE(G15,LEFT(G15,SEARCH(",",G15)),""),LEFT(SUBSTITUTE(G15,LEFT(G15,SEARCH(",",G15)),""),SEARCH(",",SUBSTITUTE(G15,LEFT(G15,SEARCH(",",G15)),""))),""))),SEARCH(")",LEFT(SUBSTITUTE(SUBSTITUTE(G15,LEFT(G15,SEARCH(",",G15)),""),LEFT(SUBSTITUTE(G15,LEFT(G15,SEARCH(",",G15)),""),SEARCH(",",SUBSTITUTE(G15,LEFT(G15,SEARCH(",",G15)),""))),""),SEARCH(",",SUBSTITUTE(SUBSTITUTE(G15,LEFT(G15,SEARCH(",",G15)),""),LEFT(SUBSTITUTE(G15,LEFT(G15,SEARCH(",",G15)),""),SEARCH(",",SUBSTITUTE(G15,LEFT(G15,SEARCH(",",G15)),""))),""))))),SEARCH("'",LEFT(LEFT(SUBSTITUTE(SUBSTITUTE(G15,LEFT(G15,SEARCH(",",G15)),""),LEFT(SUBSTITUTE(G15,LEFT(G15,SEARCH(",",G15)),""),SEARCH(",",SUBSTITUTE(G15,LEFT(G15,SEARCH(",",G15)),""))),""),SEARCH(",",SUBSTITUTE(SUBSTITUTE(G15,LEFT(G15,SEARCH(",",G15)),""),LEFT(SUBSTITUTE(G15,LEFT(G15,SEARCH(",",G15)),""),SEARCH(",",SUBSTITUTE(G15,LEFT(G15,SEARCH(",",G15)),""))),""))),SEARCH(")",LEFT(SUBSTITUTE(SUBSTITUTE(G15,LEFT(G15,SEARCH(",",G15)),""),LEFT(SUBSTITUTE(G15,LEFT(G15,SEARCH(",",G15)),""),SEARCH(",",SUBSTITUTE(G15,LEFT(G15,SEARCH(",",G15)),""))),""),SEARCH(",",SUBSTITUTE(SUBSTITUTE(G15,LEFT(G15,SEARCH(",",G15)),""),LEFT(SUBSTITUTE(G15,LEFT(G15,SEARCH(",",G15)),""),SEARCH(",",SUBSTITUTE(G15,LEFT(G15,SEARCH(",",G15)),""))),""))))))),""),")","")</f>
        <v>#VALUE!</v>
      </c>
      <c r="K15" s="10" t="e">
        <f>"20"&amp;SUBSTITUTE(SUBSTITUTE(LEFT(SUBSTITUTE(SUBSTITUTE(SUBSTITUTE(G15,LEFT(G15,SEARCH(",",G15)),""),LEFT(SUBSTITUTE(G15,LEFT(G15,SEARCH(",",G15)),""),SEARCH(",",SUBSTITUTE(G15,LEFT(G15,SEARCH(",",G15)),""))),""),LEFT(SUBSTITUTE(SUBSTITUTE(G15,LEFT(G15,SEARCH(",",G15)),""),LEFT(SUBSTITUTE(G15,LEFT(G15,SEARCH(",",G15)),""),SEARCH(",",SUBSTITUTE(G15,LEFT(G15,SEARCH(",",G15)),""))),""),SEARCH(",",SUBSTITUTE(SUBSTITUTE(G15,LEFT(G15,SEARCH(",",G15)),""),LEFT(SUBSTITUTE(G15,LEFT(G15,SEARCH(",",G15)),""),SEARCH(",",SUBSTITUTE(G15,LEFT(G15,SEARCH(",",G15)),""))),""))),""),SEARCH(")",SUBSTITUTE(SUBSTITUTE(SUBSTITUTE(G15,LEFT(G15,SEARCH(",",G15)),""),LEFT(SUBSTITUTE(G15,LEFT(G15,SEARCH(",",G15)),""),SEARCH(",",SUBSTITUTE(G15,LEFT(G15,SEARCH(",",G15)),""))),""),LEFT(SUBSTITUTE(SUBSTITUTE(G15,LEFT(G15,SEARCH(",",G15)),""),LEFT(SUBSTITUTE(G15,LEFT(G15,SEARCH(",",G15)),""),SEARCH(",",SUBSTITUTE(G15,LEFT(G15,SEARCH(",",G15)),""))),""),SEARCH(",",SUBSTITUTE(SUBSTITUTE(G15,LEFT(G15,SEARCH(",",G15)),""),LEFT(SUBSTITUTE(G15,LEFT(G15,SEARCH(",",G15)),""),SEARCH(",",SUBSTITUTE(G15,LEFT(G15,SEARCH(",",G15)),""))),""))),""))),LEFT(LEFT(SUBSTITUTE(SUBSTITUTE(SUBSTITUTE(G15,LEFT(G15,SEARCH(",",G15)),""),LEFT(SUBSTITUTE(G15,LEFT(G15,SEARCH(",",G15)),""),SEARCH(",",SUBSTITUTE(G15,LEFT(G15,SEARCH(",",G15)),""))),""),LEFT(SUBSTITUTE(SUBSTITUTE(G15,LEFT(G15,SEARCH(",",G15)),""),LEFT(SUBSTITUTE(G15,LEFT(G15,SEARCH(",",G15)),""),SEARCH(",",SUBSTITUTE(G15,LEFT(G15,SEARCH(",",G15)),""))),""),SEARCH(",",SUBSTITUTE(SUBSTITUTE(G15,LEFT(G15,SEARCH(",",G15)),""),LEFT(SUBSTITUTE(G15,LEFT(G15,SEARCH(",",G15)),""),SEARCH(",",SUBSTITUTE(G15,LEFT(G15,SEARCH(",",G15)),""))),""))),""),SEARCH(")",SUBSTITUTE(SUBSTITUTE(SUBSTITUTE(G15,LEFT(G15,SEARCH(",",G15)),""),LEFT(SUBSTITUTE(G15,LEFT(G15,SEARCH(",",G15)),""),SEARCH(",",SUBSTITUTE(G15,LEFT(G15,SEARCH(",",G15)),""))),""),LEFT(SUBSTITUTE(SUBSTITUTE(G15,LEFT(G15,SEARCH(",",G15)),""),LEFT(SUBSTITUTE(G15,LEFT(G15,SEARCH(",",G15)),""),SEARCH(",",SUBSTITUTE(G15,LEFT(G15,SEARCH(",",G15)),""))),""),SEARCH(",",SUBSTITUTE(SUBSTITUTE(G15,LEFT(G15,SEARCH(",",G15)),""),LEFT(SUBSTITUTE(G15,LEFT(G15,SEARCH(",",G15)),""),SEARCH(",",SUBSTITUTE(G15,LEFT(G15,SEARCH(",",G15)),""))),""))),""))),SEARCH("'",LEFT(SUBSTITUTE(SUBSTITUTE(SUBSTITUTE(G15,LEFT(G15,SEARCH(",",G15)),""),LEFT(SUBSTITUTE(G15,LEFT(G15,SEARCH(",",G15)),""),SEARCH(",",SUBSTITUTE(G15,LEFT(G15,SEARCH(",",G15)),""))),""),LEFT(SUBSTITUTE(SUBSTITUTE(G15,LEFT(G15,SEARCH(",",G15)),""),LEFT(SUBSTITUTE(G15,LEFT(G15,SEARCH(",",G15)),""),SEARCH(",",SUBSTITUTE(G15,LEFT(G15,SEARCH(",",G15)),""))),""),SEARCH(",",SUBSTITUTE(SUBSTITUTE(G15,LEFT(G15,SEARCH(",",G15)),""),LEFT(SUBSTITUTE(G15,LEFT(G15,SEARCH(",",G15)),""),SEARCH(",",SUBSTITUTE(G15,LEFT(G15,SEARCH(",",G15)),""))),""))),""),SEARCH(")",SUBSTITUTE(SUBSTITUTE(SUBSTITUTE(G15,LEFT(G15,SEARCH(",",G15)),""),LEFT(SUBSTITUTE(G15,LEFT(G15,SEARCH(",",G15)),""),SEARCH(",",SUBSTITUTE(G15,LEFT(G15,SEARCH(",",G15)),""))),""),LEFT(SUBSTITUTE(SUBSTITUTE(G15,LEFT(G15,SEARCH(",",G15)),""),LEFT(SUBSTITUTE(G15,LEFT(G15,SEARCH(",",G15)),""),SEARCH(",",SUBSTITUTE(G15,LEFT(G15,SEARCH(",",G15)),""))),""),SEARCH(",",SUBSTITUTE(SUBSTITUTE(G15,LEFT(G15,SEARCH(",",G15)),""),LEFT(SUBSTITUTE(G15,LEFT(G15,SEARCH(",",G15)),""),SEARCH(",",SUBSTITUTE(G15,LEFT(G15,SEARCH(",",G15)),""))),""))),""))))),""),")","")</f>
        <v>#VALUE!</v>
      </c>
      <c r="L15" s="15" t="s">
        <v>27998</v>
      </c>
      <c r="M15" s="57"/>
      <c r="N15" s="62"/>
      <c r="P15" s="58" t="s">
        <v>28013</v>
      </c>
      <c r="Q15" s="58" t="s">
        <v>27943</v>
      </c>
    </row>
    <row r="16" spans="2:17" ht="15.75" thickBot="1" x14ac:dyDescent="0.3">
      <c r="B16" s="39" t="s">
        <v>27930</v>
      </c>
      <c r="C16" s="38" t="s">
        <v>27942</v>
      </c>
      <c r="D16" s="38">
        <v>2017</v>
      </c>
      <c r="E16" s="35"/>
      <c r="G16" s="51">
        <v>5</v>
      </c>
      <c r="H16" s="48" t="e">
        <f>"20"&amp;SUBSTITUTE(RIGHT(SUBSTITUTE(LEFT(F2,SEARCH(")",F2)),LEFT(LEFT(F2,SEARCH(")",F2)),SEARCH("(",LEFT(F2,SEARCH(")",F2)))),""),3),")","")</f>
        <v>#VALUE!</v>
      </c>
      <c r="I16" s="43" t="e">
        <f>"20"&amp;SUBSTITUTE(SUBSTITUTE(LEFT(LEFT(SUBSTITUTE(F2,LEFT(F2,SEARCH(",",F2)),""),SEARCH(",",SUBSTITUTE(F2,LEFT(F2,SEARCH(",",F2)),""))),SEARCH(")",LEFT(SUBSTITUTE(F2,LEFT(F2,SEARCH(",",F2)),""),SEARCH(",",SUBSTITUTE(F2,LEFT(F2,SEARCH(",",F2)),""))))),LEFT(LEFT(LEFT(SUBSTITUTE(F2,LEFT(F2,SEARCH(",",F2)),""),SEARCH(",",SUBSTITUTE(F2,LEFT(F2,SEARCH(",",F2)),""))),SEARCH(")",LEFT(SUBSTITUTE(F2,LEFT(F2,SEARCH(",",F2)),""),SEARCH(",",SUBSTITUTE(F2,LEFT(F2,SEARCH(",",F2)),""))))),SEARCH("'",LEFT(LEFT(SUBSTITUTE(F2,LEFT(F2,SEARCH(",",F2)),""),SEARCH(",",SUBSTITUTE(F2,LEFT(F2,SEARCH(",",F2)),""))),SEARCH(")",LEFT(SUBSTITUTE(F2,LEFT(F2,SEARCH(",",F2)),""),SEARCH(",",SUBSTITUTE(F2,LEFT(F2,SEARCH(",",F2)),""))))))),""),")","")</f>
        <v>#VALUE!</v>
      </c>
      <c r="J16" s="43" t="e">
        <f>"20"&amp;SUBSTITUTE(SUBSTITUTE(LEFT(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SEARCH(")"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)),LEFT(LEFT(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SEARCH(")"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)),SEARCH("'",LEFT(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,SEARCH(")",LEFT(SUBSTITUTE(SUBSTITUTE(F2,LEFT(F2,SEARCH(",",F2)),""),LEFT(SUBSTITUTE(F2,LEFT(F2,SEARCH(",",F2)),""),SEARCH(",",SUBSTITUTE(F2,LEFT(F2,SEARCH(",",F2)),""))),""),SEARCH(",",SUBSTITUTE(SUBSTITUTE(F2,LEFT(F2,SEARCH(",",F2)),""),LEFT(SUBSTITUTE(F2,LEFT(F2,SEARCH(",",F2)),""),SEARCH(",",SUBSTITUTE(F2,LEFT(F2,SEARCH(",",F2)),""))),""))))))),""),")","")</f>
        <v>#VALUE!</v>
      </c>
      <c r="K16" s="7" t="e">
        <f>"20"&amp;SUBSTITUTE(SUBSTITUTE(LEFT(SUBSTITUTE(SUBSTITUTE(SUBSTITUTE(G16,LEFT(G16,SEARCH(",",G16)),""),LEFT(SUBSTITUTE(G16,LEFT(G16,SEARCH(",",G16)),""),SEARCH(",",SUBSTITUTE(G16,LEFT(G16,SEARCH(",",G16)),""))),""),LEFT(SUBSTITUTE(SUBSTITUTE(G16,LEFT(G16,SEARCH(",",G16)),""),LEFT(SUBSTITUTE(G16,LEFT(G16,SEARCH(",",G16)),""),SEARCH(",",SUBSTITUTE(G16,LEFT(G16,SEARCH(",",G16)),""))),""),SEARCH(",",SUBSTITUTE(SUBSTITUTE(G16,LEFT(G16,SEARCH(",",G16)),""),LEFT(SUBSTITUTE(G16,LEFT(G16,SEARCH(",",G16)),""),SEARCH(",",SUBSTITUTE(G16,LEFT(G16,SEARCH(",",G16)),""))),""))),""),SEARCH(")",SUBSTITUTE(SUBSTITUTE(SUBSTITUTE(G16,LEFT(G16,SEARCH(",",G16)),""),LEFT(SUBSTITUTE(G16,LEFT(G16,SEARCH(",",G16)),""),SEARCH(",",SUBSTITUTE(G16,LEFT(G16,SEARCH(",",G16)),""))),""),LEFT(SUBSTITUTE(SUBSTITUTE(G16,LEFT(G16,SEARCH(",",G16)),""),LEFT(SUBSTITUTE(G16,LEFT(G16,SEARCH(",",G16)),""),SEARCH(",",SUBSTITUTE(G16,LEFT(G16,SEARCH(",",G16)),""))),""),SEARCH(",",SUBSTITUTE(SUBSTITUTE(G16,LEFT(G16,SEARCH(",",G16)),""),LEFT(SUBSTITUTE(G16,LEFT(G16,SEARCH(",",G16)),""),SEARCH(",",SUBSTITUTE(G16,LEFT(G16,SEARCH(",",G16)),""))),""))),""))),LEFT(LEFT(SUBSTITUTE(SUBSTITUTE(SUBSTITUTE(G16,LEFT(G16,SEARCH(",",G16)),""),LEFT(SUBSTITUTE(G16,LEFT(G16,SEARCH(",",G16)),""),SEARCH(",",SUBSTITUTE(G16,LEFT(G16,SEARCH(",",G16)),""))),""),LEFT(SUBSTITUTE(SUBSTITUTE(G16,LEFT(G16,SEARCH(",",G16)),""),LEFT(SUBSTITUTE(G16,LEFT(G16,SEARCH(",",G16)),""),SEARCH(",",SUBSTITUTE(G16,LEFT(G16,SEARCH(",",G16)),""))),""),SEARCH(",",SUBSTITUTE(SUBSTITUTE(G16,LEFT(G16,SEARCH(",",G16)),""),LEFT(SUBSTITUTE(G16,LEFT(G16,SEARCH(",",G16)),""),SEARCH(",",SUBSTITUTE(G16,LEFT(G16,SEARCH(",",G16)),""))),""))),""),SEARCH(")",SUBSTITUTE(SUBSTITUTE(SUBSTITUTE(G16,LEFT(G16,SEARCH(",",G16)),""),LEFT(SUBSTITUTE(G16,LEFT(G16,SEARCH(",",G16)),""),SEARCH(",",SUBSTITUTE(G16,LEFT(G16,SEARCH(",",G16)),""))),""),LEFT(SUBSTITUTE(SUBSTITUTE(G16,LEFT(G16,SEARCH(",",G16)),""),LEFT(SUBSTITUTE(G16,LEFT(G16,SEARCH(",",G16)),""),SEARCH(",",SUBSTITUTE(G16,LEFT(G16,SEARCH(",",G16)),""))),""),SEARCH(",",SUBSTITUTE(SUBSTITUTE(G16,LEFT(G16,SEARCH(",",G16)),""),LEFT(SUBSTITUTE(G16,LEFT(G16,SEARCH(",",G16)),""),SEARCH(",",SUBSTITUTE(G16,LEFT(G16,SEARCH(",",G16)),""))),""))),""))),SEARCH("'",LEFT(SUBSTITUTE(SUBSTITUTE(SUBSTITUTE(G16,LEFT(G16,SEARCH(",",G16)),""),LEFT(SUBSTITUTE(G16,LEFT(G16,SEARCH(",",G16)),""),SEARCH(",",SUBSTITUTE(G16,LEFT(G16,SEARCH(",",G16)),""))),""),LEFT(SUBSTITUTE(SUBSTITUTE(G16,LEFT(G16,SEARCH(",",G16)),""),LEFT(SUBSTITUTE(G16,LEFT(G16,SEARCH(",",G16)),""),SEARCH(",",SUBSTITUTE(G16,LEFT(G16,SEARCH(",",G16)),""))),""),SEARCH(",",SUBSTITUTE(SUBSTITUTE(G16,LEFT(G16,SEARCH(",",G16)),""),LEFT(SUBSTITUTE(G16,LEFT(G16,SEARCH(",",G16)),""),SEARCH(",",SUBSTITUTE(G16,LEFT(G16,SEARCH(",",G16)),""))),""))),""),SEARCH(")",SUBSTITUTE(SUBSTITUTE(SUBSTITUTE(G16,LEFT(G16,SEARCH(",",G16)),""),LEFT(SUBSTITUTE(G16,LEFT(G16,SEARCH(",",G16)),""),SEARCH(",",SUBSTITUTE(G16,LEFT(G16,SEARCH(",",G16)),""))),""),LEFT(SUBSTITUTE(SUBSTITUTE(G16,LEFT(G16,SEARCH(",",G16)),""),LEFT(SUBSTITUTE(G16,LEFT(G16,SEARCH(",",G16)),""),SEARCH(",",SUBSTITUTE(G16,LEFT(G16,SEARCH(",",G16)),""))),""),SEARCH(",",SUBSTITUTE(SUBSTITUTE(G16,LEFT(G16,SEARCH(",",G16)),""),LEFT(SUBSTITUTE(G16,LEFT(G16,SEARCH(",",G16)),""),SEARCH(",",SUBSTITUTE(G16,LEFT(G16,SEARCH(",",G16)),""))),""))),""))))),""),")","")</f>
        <v>#VALUE!</v>
      </c>
      <c r="L16" s="59" t="e">
        <f>"20"&amp;SUBSTITUTE(SUBSTITUTE(LEFT(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,SEARCH(")",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)),LEFT(LEFT(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,SEARCH(")",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)),SEARCH("'",LEFT(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,SEARCH(")",SUBSTITUTE(SUBSTITUTE(SUBSTITUTE(L10,LEFT(L10,SEARCH(",",L10)),""),LEFT(SUBSTITUTE(L10,LEFT(L10,SEARCH(",",L10)),""),SEARCH(",",SUBSTITUTE(L10,LEFT(L10,SEARCH(",",L10)),""))),""),LEFT(SUBSTITUTE(SUBSTITUTE(L10,LEFT(L10,SEARCH(",",L10)),""),LEFT(SUBSTITUTE(L10,LEFT(L10,SEARCH(",",L10)),""),SEARCH(",",SUBSTITUTE(L10,LEFT(L10,SEARCH(",",L10)),""))),""),SEARCH(",",SUBSTITUTE(SUBSTITUTE(L10,LEFT(L10,SEARCH(",",L10)),""),LEFT(SUBSTITUTE(L10,LEFT(L10,SEARCH(",",L10)),""),SEARCH(",",SUBSTITUTE(L10,LEFT(L10,SEARCH(",",L10)),""))),""))),""))))),""),")","")</f>
        <v>#VALUE!</v>
      </c>
      <c r="M16" s="58" t="e">
        <f>SUBSTITUTE(H16,LEFT(H16,SEARCH(",",H16)),"")</f>
        <v>#VALUE!</v>
      </c>
      <c r="N16" s="60" t="s">
        <v>28016</v>
      </c>
    </row>
    <row r="18" spans="5:9" x14ac:dyDescent="0.25">
      <c r="E18" s="32"/>
      <c r="F18" s="35"/>
      <c r="H18" s="32"/>
    </row>
    <row r="19" spans="5:9" x14ac:dyDescent="0.25">
      <c r="E19" s="31"/>
      <c r="H19" s="32"/>
    </row>
    <row r="20" spans="5:9" x14ac:dyDescent="0.25">
      <c r="E20" s="31"/>
      <c r="H20" s="33"/>
      <c r="I20" s="35"/>
    </row>
    <row r="21" spans="5:9" x14ac:dyDescent="0.25">
      <c r="E21" s="31"/>
    </row>
    <row r="22" spans="5:9" x14ac:dyDescent="0.25">
      <c r="E22" s="31"/>
    </row>
    <row r="23" spans="5:9" x14ac:dyDescent="0.25">
      <c r="E23" s="31"/>
    </row>
    <row r="24" spans="5:9" x14ac:dyDescent="0.25">
      <c r="E24" s="31"/>
    </row>
    <row r="25" spans="5:9" x14ac:dyDescent="0.25">
      <c r="F25" s="35"/>
    </row>
    <row r="26" spans="5:9" x14ac:dyDescent="0.25">
      <c r="E26" s="31"/>
    </row>
    <row r="27" spans="5:9" x14ac:dyDescent="0.25">
      <c r="E27" s="31"/>
    </row>
    <row r="28" spans="5:9" x14ac:dyDescent="0.25">
      <c r="E28" s="31"/>
    </row>
    <row r="29" spans="5:9" x14ac:dyDescent="0.25">
      <c r="E29" s="31"/>
    </row>
    <row r="30" spans="5:9" x14ac:dyDescent="0.25">
      <c r="E30" s="31"/>
    </row>
  </sheetData>
  <mergeCells count="3">
    <mergeCell ref="H2:L2"/>
    <mergeCell ref="H10:L10"/>
    <mergeCell ref="M10:N10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"/>
  <sheetViews>
    <sheetView zoomScaleNormal="100" workbookViewId="0">
      <selection activeCell="H7" sqref="H7"/>
    </sheetView>
  </sheetViews>
  <sheetFormatPr defaultRowHeight="15" x14ac:dyDescent="0.25"/>
  <cols>
    <col min="2" max="2" width="28.85546875" customWidth="1"/>
    <col min="3" max="3" width="7" bestFit="1" customWidth="1"/>
    <col min="4" max="4" width="3.5703125" bestFit="1" customWidth="1"/>
    <col min="5" max="5" width="5.42578125" bestFit="1" customWidth="1"/>
    <col min="6" max="6" width="8.7109375" bestFit="1" customWidth="1"/>
    <col min="8" max="8" width="15.140625" bestFit="1" customWidth="1"/>
    <col min="10" max="10" width="10.5703125" customWidth="1"/>
    <col min="14" max="14" width="10.7109375" bestFit="1" customWidth="1"/>
    <col min="15" max="19" width="10.7109375" customWidth="1"/>
    <col min="20" max="20" width="11.85546875" customWidth="1"/>
    <col min="21" max="21" width="17.85546875" bestFit="1" customWidth="1"/>
    <col min="22" max="22" width="20.85546875" bestFit="1" customWidth="1"/>
    <col min="23" max="23" width="30.5703125" customWidth="1"/>
  </cols>
  <sheetData>
    <row r="1" spans="1:23" ht="15.75" thickBot="1" x14ac:dyDescent="0.3">
      <c r="F1" s="11" t="s">
        <v>1</v>
      </c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7"/>
      <c r="W1" s="28" t="s">
        <v>27915</v>
      </c>
    </row>
    <row r="2" spans="1:23" ht="15.75" thickBot="1" x14ac:dyDescent="0.3">
      <c r="A2" s="42" t="s">
        <v>27897</v>
      </c>
      <c r="B2" s="42" t="s">
        <v>27900</v>
      </c>
      <c r="C2" s="42" t="s">
        <v>27894</v>
      </c>
      <c r="D2" s="42" t="s">
        <v>337</v>
      </c>
      <c r="E2" s="42" t="s">
        <v>27898</v>
      </c>
      <c r="F2" s="9" t="str">
        <f>Breachs!B5</f>
        <v>Adobe</v>
      </c>
      <c r="G2" s="9" t="str">
        <f>Breachs!B8</f>
        <v>LinkedIn</v>
      </c>
      <c r="H2" s="9" t="str">
        <f>Breachs!B4</f>
        <v>Ashley Madison</v>
      </c>
      <c r="I2" s="9" t="str">
        <f>Breachs!B9</f>
        <v>Dropbox</v>
      </c>
      <c r="J2" s="9" t="str">
        <f>Breachs!B3</f>
        <v>Modern Business Solutions</v>
      </c>
      <c r="K2" s="7" t="str">
        <f>Breachs!B12</f>
        <v>mSpy</v>
      </c>
      <c r="L2" s="9" t="str">
        <f>Breachs!B13</f>
        <v>MySpace</v>
      </c>
      <c r="M2" s="9" t="str">
        <f>Breachs!B14</f>
        <v>Neteller</v>
      </c>
      <c r="N2" s="9" t="str">
        <f>Breachs!B15</f>
        <v>QuinStreet</v>
      </c>
      <c r="O2" s="9" t="str">
        <f>Breachs!B16</f>
        <v>River City Media Spam List</v>
      </c>
      <c r="P2" s="9" t="str">
        <f>Breachs!B6</f>
        <v>Anti Public Combo List</v>
      </c>
      <c r="Q2" s="9" t="str">
        <f>Breachs!B7</f>
        <v>Exploit.In</v>
      </c>
      <c r="R2" s="9" t="str">
        <f>Breachs!B11</f>
        <v>Last.fm</v>
      </c>
      <c r="S2" s="9" t="str">
        <f>Breachs!B10</f>
        <v>iMesh</v>
      </c>
      <c r="T2" s="8" t="s">
        <v>27996</v>
      </c>
      <c r="U2" s="8" t="s">
        <v>27916</v>
      </c>
      <c r="V2" s="11" t="s">
        <v>335</v>
      </c>
      <c r="W2" s="29"/>
    </row>
    <row r="3" spans="1:23" x14ac:dyDescent="0.25">
      <c r="A3" s="131" t="s">
        <v>375</v>
      </c>
      <c r="B3" s="128" t="s">
        <v>376</v>
      </c>
      <c r="C3" s="125">
        <f t="shared" ref="C3:C19" si="0">E3-D3</f>
        <v>0</v>
      </c>
      <c r="D3" s="113">
        <f>COUNTIFS('Breached&amp;Pasted email accounts'!AC:AC,B3,'Breached&amp;Pasted email accounts'!AA:AA,"0010")</f>
        <v>65</v>
      </c>
      <c r="E3" s="113">
        <f>COUNTIF('Breached&amp;Pasted email accounts'!AC:AC,B3)</f>
        <v>65</v>
      </c>
      <c r="F3" s="116">
        <f>SUM(COUNTIFS('Breached&amp;Pasted email accounts'!I:I,Comprometimentos!F2,'Breached&amp;Pasted email accounts'!AC:AC,Comprometimentos!B3),COUNTIFS('Breached&amp;Pasted email accounts'!J:J,Comprometimentos!F2,'Breached&amp;Pasted email accounts'!AC:AC,Comprometimentos!B3),COUNTIFS('Breached&amp;Pasted email accounts'!K:K,Comprometimentos!F2,'Breached&amp;Pasted email accounts'!AC:AC,Comprometimentos!B3),COUNTIFS('Breached&amp;Pasted email accounts'!L:L,Comprometimentos!F2,'Breached&amp;Pasted email accounts'!AC:AC,Comprometimentos!B3),COUNTIFS('Breached&amp;Pasted email accounts'!M:M,Comprometimentos!F2,'Breached&amp;Pasted email accounts'!AC:AC,Comprometimentos!B3))</f>
        <v>22</v>
      </c>
      <c r="G3" s="117">
        <f>SUM(COUNTIFS('Breached&amp;Pasted email accounts'!I:I,Comprometimentos!G2,'Breached&amp;Pasted email accounts'!AC:AC,Comprometimentos!B3),COUNTIFS('Breached&amp;Pasted email accounts'!J:J,Comprometimentos!G2,'Breached&amp;Pasted email accounts'!AC:AC,Comprometimentos!B3),COUNTIFS('Breached&amp;Pasted email accounts'!K:K,Comprometimentos!G2,'Breached&amp;Pasted email accounts'!AC:AC,Comprometimentos!B3),COUNTIFS('Breached&amp;Pasted email accounts'!L:L,Comprometimentos!G2,'Breached&amp;Pasted email accounts'!AC:AC,Comprometimentos!B3),COUNTIFS('Breached&amp;Pasted email accounts'!M:M,Comprometimentos!G2,'Breached&amp;Pasted email accounts'!AC:AC,Comprometimentos!B3))</f>
        <v>27</v>
      </c>
      <c r="H3" s="117">
        <f>SUM(COUNTIFS('Breached&amp;Pasted email accounts'!I:I,Comprometimentos!H2,'Breached&amp;Pasted email accounts'!AC:AC,Comprometimentos!B3),COUNTIFS('Breached&amp;Pasted email accounts'!J:J,Comprometimentos!H2,'Breached&amp;Pasted email accounts'!AC:AC,Comprometimentos!B3),COUNTIFS('Breached&amp;Pasted email accounts'!K:K,Comprometimentos!H2,'Breached&amp;Pasted email accounts'!AC:AC,Comprometimentos!B3),COUNTIFS('Breached&amp;Pasted email accounts'!L:L,Comprometimentos!H2,'Breached&amp;Pasted email accounts'!AC:AC,Comprometimentos!B3),COUNTIFS('Breached&amp;Pasted email accounts'!M:M,Comprometimentos!H2,'Breached&amp;Pasted email accounts'!AC:AC,Comprometimentos!B3))</f>
        <v>0</v>
      </c>
      <c r="I3" s="117">
        <f>SUM(COUNTIFS('Breached&amp;Pasted email accounts'!I:I,Comprometimentos!I2,'Breached&amp;Pasted email accounts'!AC:AC,Comprometimentos!B3),COUNTIFS('Breached&amp;Pasted email accounts'!J:J,Comprometimentos!I2,'Breached&amp;Pasted email accounts'!AC:AC,Comprometimentos!B3),COUNTIFS('Breached&amp;Pasted email accounts'!K:K,Comprometimentos!I2,'Breached&amp;Pasted email accounts'!AC:AC,Comprometimentos!B3),COUNTIFS('Breached&amp;Pasted email accounts'!L:L,Comprometimentos!I2,'Breached&amp;Pasted email accounts'!AC:AC,Comprometimentos!B3),COUNTIFS('Breached&amp;Pasted email accounts'!M:M,Comprometimentos!I2,'Breached&amp;Pasted email accounts'!AC:AC,Comprometimentos!B3))</f>
        <v>0</v>
      </c>
      <c r="J3" s="117">
        <f>SUM(COUNTIFS('Breached&amp;Pasted email accounts'!I:I,Comprometimentos!J2,'Breached&amp;Pasted email accounts'!AC:AC,Comprometimentos!B3),COUNTIFS('Breached&amp;Pasted email accounts'!J:J,Comprometimentos!J2,'Breached&amp;Pasted email accounts'!AC:AC,Comprometimentos!B3),COUNTIFS('Breached&amp;Pasted email accounts'!K:K,Comprometimentos!J2,'Breached&amp;Pasted email accounts'!AC:AC,Comprometimentos!B3),COUNTIFS('Breached&amp;Pasted email accounts'!L:L,Comprometimentos!J2,'Breached&amp;Pasted email accounts'!AC:AC,Comprometimentos!B3),COUNTIFS('Breached&amp;Pasted email accounts'!M:M,Comprometimentos!J2,'Breached&amp;Pasted email accounts'!AC:AC,Comprometimentos!B3))</f>
        <v>4</v>
      </c>
      <c r="K3" s="117">
        <f>SUM(COUNTIFS('Breached&amp;Pasted email accounts'!I:I,Comprometimentos!K2,'Breached&amp;Pasted email accounts'!AC:AC,Comprometimentos!B3),COUNTIFS('Breached&amp;Pasted email accounts'!J:J,Comprometimentos!K2,'Breached&amp;Pasted email accounts'!AC:AC,Comprometimentos!B3),COUNTIFS('Breached&amp;Pasted email accounts'!K:K,Comprometimentos!K2,'Breached&amp;Pasted email accounts'!AC:AC,Comprometimentos!B3),COUNTIFS('Breached&amp;Pasted email accounts'!L:L,Comprometimentos!K2,'Breached&amp;Pasted email accounts'!AC:AC,Comprometimentos!B3),COUNTIFS('Breached&amp;Pasted email accounts'!M:M,Comprometimentos!K2,'Breached&amp;Pasted email accounts'!AC:AC,Comprometimentos!B3))</f>
        <v>0</v>
      </c>
      <c r="L3" s="117">
        <f>SUM(COUNTIFS('Breached&amp;Pasted email accounts'!I:I,Comprometimentos!L2,'Breached&amp;Pasted email accounts'!AC:AC,Comprometimentos!B3),COUNTIFS('Breached&amp;Pasted email accounts'!J:J,Comprometimentos!L2,'Breached&amp;Pasted email accounts'!AC:AC,Comprometimentos!B3),COUNTIFS('Breached&amp;Pasted email accounts'!K:K,Comprometimentos!L2,'Breached&amp;Pasted email accounts'!AC:AC,Comprometimentos!B3),COUNTIFS('Breached&amp;Pasted email accounts'!L:L,Comprometimentos!L2,'Breached&amp;Pasted email accounts'!AC:AC,Comprometimentos!B3),COUNTIFS('Breached&amp;Pasted email accounts'!M:M,Comprometimentos!L2,'Breached&amp;Pasted email accounts'!AC:AC,Comprometimentos!B3))</f>
        <v>0</v>
      </c>
      <c r="M3" s="117">
        <f>SUM(COUNTIFS('Breached&amp;Pasted email accounts'!I:I,Comprometimentos!M2,'Breached&amp;Pasted email accounts'!AC:AC,Comprometimentos!B3),COUNTIFS('Breached&amp;Pasted email accounts'!J:J,Comprometimentos!M2,'Breached&amp;Pasted email accounts'!AC:AC,Comprometimentos!B3),COUNTIFS('Breached&amp;Pasted email accounts'!K:K,Comprometimentos!M2,'Breached&amp;Pasted email accounts'!AC:AC,Comprometimentos!B3),COUNTIFS('Breached&amp;Pasted email accounts'!L:L,Comprometimentos!M2,'Breached&amp;Pasted email accounts'!AC:AC,Comprometimentos!B3),COUNTIFS('Breached&amp;Pasted email accounts'!M:M,Comprometimentos!M2,'Breached&amp;Pasted email accounts'!AC:AC,Comprometimentos!B3))</f>
        <v>0</v>
      </c>
      <c r="N3" s="117">
        <f>SUM(COUNTIFS('Breached&amp;Pasted email accounts'!I:I,Comprometimentos!N2,'Breached&amp;Pasted email accounts'!AC:AC,Comprometimentos!B3),COUNTIFS('Breached&amp;Pasted email accounts'!J:J,Comprometimentos!N2,'Breached&amp;Pasted email accounts'!AC:AC,Comprometimentos!B3),COUNTIFS('Breached&amp;Pasted email accounts'!K:K,Comprometimentos!N2,'Breached&amp;Pasted email accounts'!AC:AC,Comprometimentos!B3),COUNTIFS('Breached&amp;Pasted email accounts'!L:L,Comprometimentos!N2,'Breached&amp;Pasted email accounts'!AC:AC,Comprometimentos!B3),COUNTIFS('Breached&amp;Pasted email accounts'!M:M,Comprometimentos!N2,'Breached&amp;Pasted email accounts'!AC:AC,Comprometimentos!B3))</f>
        <v>1</v>
      </c>
      <c r="O3" s="117">
        <f>SUM(COUNTIFS('Breached&amp;Pasted email accounts'!I:I,Comprometimentos!O2,'Breached&amp;Pasted email accounts'!AC:AC,Comprometimentos!B3),COUNTIFS('Breached&amp;Pasted email accounts'!J:J,Comprometimentos!O2,'Breached&amp;Pasted email accounts'!AC:AC,Comprometimentos!B3),COUNTIFS('Breached&amp;Pasted email accounts'!K:K,Comprometimentos!O2,'Breached&amp;Pasted email accounts'!AC:AC,Comprometimentos!B3),COUNTIFS('Breached&amp;Pasted email accounts'!L:L,Comprometimentos!O2,'Breached&amp;Pasted email accounts'!AC:AC,Comprometimentos!B3),COUNTIFS('Breached&amp;Pasted email accounts'!M:M,Comprometimentos!O2,'Breached&amp;Pasted email accounts'!AC:AC,Comprometimentos!B3))</f>
        <v>0</v>
      </c>
      <c r="P3" s="117">
        <f>SUM(COUNTIFS('Breached&amp;Pasted email accounts'!I:I,Comprometimentos!P2,'Breached&amp;Pasted email accounts'!AC:AC,Comprometimentos!B3),COUNTIFS('Breached&amp;Pasted email accounts'!J:J,Comprometimentos!P2,'Breached&amp;Pasted email accounts'!AC:AC,Comprometimentos!B3),COUNTIFS('Breached&amp;Pasted email accounts'!K:K,Comprometimentos!P2,'Breached&amp;Pasted email accounts'!AC:AC,Comprometimentos!B3),COUNTIFS('Breached&amp;Pasted email accounts'!L:L,Comprometimentos!P2,'Breached&amp;Pasted email accounts'!AC:AC,Comprometimentos!B3),COUNTIFS('Breached&amp;Pasted email accounts'!M:M,Comprometimentos!P2,'Breached&amp;Pasted email accounts'!AC:AC,Comprometimentos!B3))</f>
        <v>11</v>
      </c>
      <c r="Q3" s="117">
        <f>SUM(COUNTIFS('Breached&amp;Pasted email accounts'!I:I,Comprometimentos!Q2,'Breached&amp;Pasted email accounts'!AC:AC,Comprometimentos!B3),COUNTIFS('Breached&amp;Pasted email accounts'!J:J,Comprometimentos!Q2,'Breached&amp;Pasted email accounts'!AC:AC,Comprometimentos!B3),COUNTIFS('Breached&amp;Pasted email accounts'!K:K,Comprometimentos!Q2,'Breached&amp;Pasted email accounts'!AC:AC,Comprometimentos!B3),COUNTIFS('Breached&amp;Pasted email accounts'!L:L,Comprometimentos!Q2,'Breached&amp;Pasted email accounts'!AC:AC,Comprometimentos!B3),COUNTIFS('Breached&amp;Pasted email accounts'!M:M,Comprometimentos!Q2,'Breached&amp;Pasted email accounts'!AC:AC,Comprometimentos!B3))</f>
        <v>4</v>
      </c>
      <c r="R3" s="117">
        <f>SUM(COUNTIFS('Breached&amp;Pasted email accounts'!I:I,Comprometimentos!R2,'Breached&amp;Pasted email accounts'!AC:AC,Comprometimentos!B3),COUNTIFS('Breached&amp;Pasted email accounts'!J:J,Comprometimentos!R2,'Breached&amp;Pasted email accounts'!AC:AC,Comprometimentos!B3),COUNTIFS('Breached&amp;Pasted email accounts'!K:K,Comprometimentos!R2,'Breached&amp;Pasted email accounts'!AC:AC,Comprometimentos!B3),COUNTIFS('Breached&amp;Pasted email accounts'!L:L,Comprometimentos!R2,'Breached&amp;Pasted email accounts'!AC:AC,Comprometimentos!B3),COUNTIFS('Breached&amp;Pasted email accounts'!M:M,Comprometimentos!R2,'Breached&amp;Pasted email accounts'!AC:AC,Comprometimentos!B3))</f>
        <v>0</v>
      </c>
      <c r="S3" s="118">
        <f>SUM(COUNTIFS('Breached&amp;Pasted email accounts'!I:I,Comprometimentos!S2,'Breached&amp;Pasted email accounts'!AC:AC,Comprometimentos!B3),COUNTIFS('Breached&amp;Pasted email accounts'!J:J,Comprometimentos!S2,'Breached&amp;Pasted email accounts'!AC:AC,Comprometimentos!B3),COUNTIFS('Breached&amp;Pasted email accounts'!K:K,Comprometimentos!S2,'Breached&amp;Pasted email accounts'!AC:AC,Comprometimentos!B3),COUNTIFS('Breached&amp;Pasted email accounts'!L:L,Comprometimentos!S2,'Breached&amp;Pasted email accounts'!AC:AC,Comprometimentos!B3),COUNTIFS('Breached&amp;Pasted email accounts'!M:M,Comprometimentos!S2,'Breached&amp;Pasted email accounts'!AC:AC,Comprometimentos!B3))</f>
        <v>0</v>
      </c>
      <c r="T3" s="110">
        <f>SUM(F3+G3+H3+I3+J3+K3+L3+M3+N3+O3+P3+Q3+R3+S3)</f>
        <v>69</v>
      </c>
      <c r="U3" s="110">
        <f t="shared" ref="U3:U19" si="1">E3-W3</f>
        <v>11</v>
      </c>
      <c r="V3" s="110">
        <f>COUNTIFS('Breached&amp;Pasted email accounts'!H:H,TRUE,'Breached&amp;Pasted email accounts'!AC:AC,Comprometimentos!B3)</f>
        <v>9</v>
      </c>
      <c r="W3" s="110">
        <f>COUNTIFS('Breached&amp;Pasted email accounts'!G:G,1,'Breached&amp;Pasted email accounts'!AC:AC,Comprometimentos!B3)</f>
        <v>54</v>
      </c>
    </row>
    <row r="4" spans="1:23" x14ac:dyDescent="0.25">
      <c r="A4" s="132" t="s">
        <v>383</v>
      </c>
      <c r="B4" s="129" t="s">
        <v>384</v>
      </c>
      <c r="C4" s="126">
        <f t="shared" si="0"/>
        <v>23</v>
      </c>
      <c r="D4" s="114">
        <f>COUNTIFS('Breached&amp;Pasted email accounts'!AC:AC,B4,'Breached&amp;Pasted email accounts'!AA:AA,"0010")</f>
        <v>4</v>
      </c>
      <c r="E4" s="114">
        <f>COUNTIF('Breached&amp;Pasted email accounts'!AC:AC,B4)</f>
        <v>27</v>
      </c>
      <c r="F4" s="119">
        <f>SUM(COUNTIFS('Breached&amp;Pasted email accounts'!I:I,Comprometimentos!F2,'Breached&amp;Pasted email accounts'!AC:AC,Comprometimentos!B4),COUNTIFS('Breached&amp;Pasted email accounts'!J:J,Comprometimentos!F2,'Breached&amp;Pasted email accounts'!AC:AC,Comprometimentos!B4),COUNTIFS('Breached&amp;Pasted email accounts'!K:K,Comprometimentos!F2,'Breached&amp;Pasted email accounts'!AC:AC,Comprometimentos!B4),COUNTIFS('Breached&amp;Pasted email accounts'!L:L,Comprometimentos!F2,'Breached&amp;Pasted email accounts'!AC:AC,Comprometimentos!B4),COUNTIFS('Breached&amp;Pasted email accounts'!M:M,Comprometimentos!F2,'Breached&amp;Pasted email accounts'!AC:AC,Comprometimentos!B4))</f>
        <v>0</v>
      </c>
      <c r="G4" s="46">
        <f>SUM(COUNTIFS('Breached&amp;Pasted email accounts'!I:I,Comprometimentos!G2,'Breached&amp;Pasted email accounts'!AC:AC,Comprometimentos!B4),COUNTIFS('Breached&amp;Pasted email accounts'!J:J,Comprometimentos!G2,'Breached&amp;Pasted email accounts'!AC:AC,Comprometimentos!B4),COUNTIFS('Breached&amp;Pasted email accounts'!K:K,Comprometimentos!G2,'Breached&amp;Pasted email accounts'!AC:AC,Comprometimentos!B4),COUNTIFS('Breached&amp;Pasted email accounts'!L:L,Comprometimentos!G2,'Breached&amp;Pasted email accounts'!AC:AC,Comprometimentos!B4),COUNTIFS('Breached&amp;Pasted email accounts'!M:M,Comprometimentos!G2,'Breached&amp;Pasted email accounts'!AC:AC,Comprometimentos!B4))</f>
        <v>12</v>
      </c>
      <c r="H4" s="46">
        <f>SUM(COUNTIFS('Breached&amp;Pasted email accounts'!I:I,Comprometimentos!H2,'Breached&amp;Pasted email accounts'!AC:AC,Comprometimentos!B4),COUNTIFS('Breached&amp;Pasted email accounts'!J:J,Comprometimentos!H2,'Breached&amp;Pasted email accounts'!AC:AC,Comprometimentos!B4),COUNTIFS('Breached&amp;Pasted email accounts'!K:K,Comprometimentos!H2,'Breached&amp;Pasted email accounts'!AC:AC,Comprometimentos!B4),COUNTIFS('Breached&amp;Pasted email accounts'!L:L,Comprometimentos!H2,'Breached&amp;Pasted email accounts'!AC:AC,Comprometimentos!B4),COUNTIFS('Breached&amp;Pasted email accounts'!M:M,Comprometimentos!H2,'Breached&amp;Pasted email accounts'!AC:AC,Comprometimentos!B4))</f>
        <v>1</v>
      </c>
      <c r="I4" s="46">
        <f>SUM(COUNTIFS('Breached&amp;Pasted email accounts'!I:I,Comprometimentos!I2,'Breached&amp;Pasted email accounts'!AC:AC,Comprometimentos!B4),COUNTIFS('Breached&amp;Pasted email accounts'!J:J,Comprometimentos!I2,'Breached&amp;Pasted email accounts'!AC:AC,Comprometimentos!B4),COUNTIFS('Breached&amp;Pasted email accounts'!K:K,Comprometimentos!I2,'Breached&amp;Pasted email accounts'!AC:AC,Comprometimentos!B4),COUNTIFS('Breached&amp;Pasted email accounts'!L:L,Comprometimentos!I2,'Breached&amp;Pasted email accounts'!AC:AC,Comprometimentos!B4),COUNTIFS('Breached&amp;Pasted email accounts'!M:M,Comprometimentos!I2,'Breached&amp;Pasted email accounts'!AC:AC,Comprometimentos!B4))</f>
        <v>0</v>
      </c>
      <c r="J4" s="46">
        <f>SUM(COUNTIFS('Breached&amp;Pasted email accounts'!I:I,Comprometimentos!J2,'Breached&amp;Pasted email accounts'!AC:AC,Comprometimentos!B4),COUNTIFS('Breached&amp;Pasted email accounts'!J:J,Comprometimentos!J2,'Breached&amp;Pasted email accounts'!AC:AC,Comprometimentos!B4),COUNTIFS('Breached&amp;Pasted email accounts'!K:K,Comprometimentos!J2,'Breached&amp;Pasted email accounts'!AC:AC,Comprometimentos!B4),COUNTIFS('Breached&amp;Pasted email accounts'!L:L,Comprometimentos!J2,'Breached&amp;Pasted email accounts'!AC:AC,Comprometimentos!B4),COUNTIFS('Breached&amp;Pasted email accounts'!M:M,Comprometimentos!J2,'Breached&amp;Pasted email accounts'!AC:AC,Comprometimentos!B4))</f>
        <v>9</v>
      </c>
      <c r="K4" s="46">
        <f>SUM(COUNTIFS('Breached&amp;Pasted email accounts'!I:I,Comprometimentos!K2,'Breached&amp;Pasted email accounts'!AC:AC,Comprometimentos!B4),COUNTIFS('Breached&amp;Pasted email accounts'!J:J,Comprometimentos!K2,'Breached&amp;Pasted email accounts'!AC:AC,Comprometimentos!B4),COUNTIFS('Breached&amp;Pasted email accounts'!K:K,Comprometimentos!K2,'Breached&amp;Pasted email accounts'!AC:AC,Comprometimentos!B4),COUNTIFS('Breached&amp;Pasted email accounts'!L:L,Comprometimentos!K2,'Breached&amp;Pasted email accounts'!AC:AC,Comprometimentos!B4),COUNTIFS('Breached&amp;Pasted email accounts'!M:M,Comprometimentos!K2,'Breached&amp;Pasted email accounts'!AC:AC,Comprometimentos!B4))</f>
        <v>0</v>
      </c>
      <c r="L4" s="46">
        <f>SUM(COUNTIFS('Breached&amp;Pasted email accounts'!I:I,Comprometimentos!L2,'Breached&amp;Pasted email accounts'!AC:AC,Comprometimentos!B4),COUNTIFS('Breached&amp;Pasted email accounts'!J:J,Comprometimentos!L2,'Breached&amp;Pasted email accounts'!AC:AC,Comprometimentos!B4),COUNTIFS('Breached&amp;Pasted email accounts'!K:K,Comprometimentos!L2,'Breached&amp;Pasted email accounts'!AC:AC,Comprometimentos!B4),COUNTIFS('Breached&amp;Pasted email accounts'!L:L,Comprometimentos!L2,'Breached&amp;Pasted email accounts'!AC:AC,Comprometimentos!B4),COUNTIFS('Breached&amp;Pasted email accounts'!M:M,Comprometimentos!L2,'Breached&amp;Pasted email accounts'!AC:AC,Comprometimentos!B4))</f>
        <v>0</v>
      </c>
      <c r="M4" s="46">
        <f>SUM(COUNTIFS('Breached&amp;Pasted email accounts'!I:I,Comprometimentos!M2,'Breached&amp;Pasted email accounts'!AC:AC,Comprometimentos!B4),COUNTIFS('Breached&amp;Pasted email accounts'!J:J,Comprometimentos!M2,'Breached&amp;Pasted email accounts'!AC:AC,Comprometimentos!B4),COUNTIFS('Breached&amp;Pasted email accounts'!K:K,Comprometimentos!M2,'Breached&amp;Pasted email accounts'!AC:AC,Comprometimentos!B4),COUNTIFS('Breached&amp;Pasted email accounts'!L:L,Comprometimentos!M2,'Breached&amp;Pasted email accounts'!AC:AC,Comprometimentos!B4),COUNTIFS('Breached&amp;Pasted email accounts'!M:M,Comprometimentos!M2,'Breached&amp;Pasted email accounts'!AC:AC,Comprometimentos!B4))</f>
        <v>0</v>
      </c>
      <c r="N4" s="46">
        <f>SUM(COUNTIFS('Breached&amp;Pasted email accounts'!I:I,Comprometimentos!N2,'Breached&amp;Pasted email accounts'!AC:AC,Comprometimentos!B4),COUNTIFS('Breached&amp;Pasted email accounts'!J:J,Comprometimentos!N2,'Breached&amp;Pasted email accounts'!AC:AC,Comprometimentos!B4),COUNTIFS('Breached&amp;Pasted email accounts'!K:K,Comprometimentos!N2,'Breached&amp;Pasted email accounts'!AC:AC,Comprometimentos!B4),COUNTIFS('Breached&amp;Pasted email accounts'!L:L,Comprometimentos!N2,'Breached&amp;Pasted email accounts'!AC:AC,Comprometimentos!B4),COUNTIFS('Breached&amp;Pasted email accounts'!M:M,Comprometimentos!N2,'Breached&amp;Pasted email accounts'!AC:AC,Comprometimentos!B4))</f>
        <v>0</v>
      </c>
      <c r="O4" s="46">
        <f>SUM(COUNTIFS('Breached&amp;Pasted email accounts'!I:I,Comprometimentos!O2,'Breached&amp;Pasted email accounts'!AC:AC,Comprometimentos!B4),COUNTIFS('Breached&amp;Pasted email accounts'!J:J,Comprometimentos!O2,'Breached&amp;Pasted email accounts'!AC:AC,Comprometimentos!B4),COUNTIFS('Breached&amp;Pasted email accounts'!K:K,Comprometimentos!O2,'Breached&amp;Pasted email accounts'!AC:AC,Comprometimentos!B4),COUNTIFS('Breached&amp;Pasted email accounts'!L:L,Comprometimentos!O2,'Breached&amp;Pasted email accounts'!AC:AC,Comprometimentos!B4),COUNTIFS('Breached&amp;Pasted email accounts'!M:M,Comprometimentos!O2,'Breached&amp;Pasted email accounts'!AC:AC,Comprometimentos!B4))</f>
        <v>0</v>
      </c>
      <c r="P4" s="46">
        <f>SUM(COUNTIFS('Breached&amp;Pasted email accounts'!I:I,Comprometimentos!P2,'Breached&amp;Pasted email accounts'!AC:AC,Comprometimentos!B4),COUNTIFS('Breached&amp;Pasted email accounts'!J:J,Comprometimentos!P2,'Breached&amp;Pasted email accounts'!AC:AC,Comprometimentos!B4),COUNTIFS('Breached&amp;Pasted email accounts'!K:K,Comprometimentos!P2,'Breached&amp;Pasted email accounts'!AC:AC,Comprometimentos!B4),COUNTIFS('Breached&amp;Pasted email accounts'!L:L,Comprometimentos!P2,'Breached&amp;Pasted email accounts'!AC:AC,Comprometimentos!B4),COUNTIFS('Breached&amp;Pasted email accounts'!M:M,Comprometimentos!P2,'Breached&amp;Pasted email accounts'!AC:AC,Comprometimentos!B4))</f>
        <v>5</v>
      </c>
      <c r="Q4" s="46">
        <f>SUM(COUNTIFS('Breached&amp;Pasted email accounts'!I:I,Comprometimentos!Q2,'Breached&amp;Pasted email accounts'!AC:AC,Comprometimentos!B4),COUNTIFS('Breached&amp;Pasted email accounts'!J:J,Comprometimentos!Q2,'Breached&amp;Pasted email accounts'!AC:AC,Comprometimentos!B4),COUNTIFS('Breached&amp;Pasted email accounts'!K:K,Comprometimentos!Q2,'Breached&amp;Pasted email accounts'!AC:AC,Comprometimentos!B4),COUNTIFS('Breached&amp;Pasted email accounts'!L:L,Comprometimentos!Q2,'Breached&amp;Pasted email accounts'!AC:AC,Comprometimentos!B4),COUNTIFS('Breached&amp;Pasted email accounts'!M:M,Comprometimentos!Q2,'Breached&amp;Pasted email accounts'!AC:AC,Comprometimentos!B4))</f>
        <v>2</v>
      </c>
      <c r="R4" s="46">
        <f>SUM(COUNTIFS('Breached&amp;Pasted email accounts'!I:I,Comprometimentos!R2,'Breached&amp;Pasted email accounts'!AC:AC,Comprometimentos!B4),COUNTIFS('Breached&amp;Pasted email accounts'!J:J,Comprometimentos!R2,'Breached&amp;Pasted email accounts'!AC:AC,Comprometimentos!B4),COUNTIFS('Breached&amp;Pasted email accounts'!K:K,Comprometimentos!R2,'Breached&amp;Pasted email accounts'!AC:AC,Comprometimentos!B4),COUNTIFS('Breached&amp;Pasted email accounts'!L:L,Comprometimentos!R2,'Breached&amp;Pasted email accounts'!AC:AC,Comprometimentos!B4),COUNTIFS('Breached&amp;Pasted email accounts'!M:M,Comprometimentos!R2,'Breached&amp;Pasted email accounts'!AC:AC,Comprometimentos!B4))</f>
        <v>0</v>
      </c>
      <c r="S4" s="120">
        <f>SUM(COUNTIFS('Breached&amp;Pasted email accounts'!I:I,Comprometimentos!S2,'Breached&amp;Pasted email accounts'!AC:AC,Comprometimentos!B4),COUNTIFS('Breached&amp;Pasted email accounts'!J:J,Comprometimentos!S2,'Breached&amp;Pasted email accounts'!AC:AC,Comprometimentos!B4),COUNTIFS('Breached&amp;Pasted email accounts'!K:K,Comprometimentos!S2,'Breached&amp;Pasted email accounts'!AC:AC,Comprometimentos!B4),COUNTIFS('Breached&amp;Pasted email accounts'!L:L,Comprometimentos!S2,'Breached&amp;Pasted email accounts'!AC:AC,Comprometimentos!B4),COUNTIFS('Breached&amp;Pasted email accounts'!M:M,Comprometimentos!S2,'Breached&amp;Pasted email accounts'!AC:AC,Comprometimentos!B4))</f>
        <v>0</v>
      </c>
      <c r="T4" s="111">
        <f t="shared" ref="T4:T19" si="2">SUM(F4+G4+H4+I4+J4+K4+L4+M4+N4+O4+P4+Q4+R4+S4)</f>
        <v>29</v>
      </c>
      <c r="U4" s="111">
        <f t="shared" si="1"/>
        <v>5</v>
      </c>
      <c r="V4" s="111">
        <f>COUNTIFS('Breached&amp;Pasted email accounts'!H:H,TRUE,'Breached&amp;Pasted email accounts'!AC:AC,Comprometimentos!B4)</f>
        <v>5</v>
      </c>
      <c r="W4" s="111">
        <f>COUNTIFS('Breached&amp;Pasted email accounts'!G:G,1,'Breached&amp;Pasted email accounts'!AC:AC,Comprometimentos!B4)</f>
        <v>22</v>
      </c>
    </row>
    <row r="5" spans="1:23" x14ac:dyDescent="0.25">
      <c r="A5" s="132" t="s">
        <v>535</v>
      </c>
      <c r="B5" s="129" t="s">
        <v>536</v>
      </c>
      <c r="C5" s="126">
        <f t="shared" si="0"/>
        <v>13</v>
      </c>
      <c r="D5" s="114">
        <f>COUNTIFS('Breached&amp;Pasted email accounts'!AC:AC,B5,'Breached&amp;Pasted email accounts'!AA:AA,"0010")</f>
        <v>0</v>
      </c>
      <c r="E5" s="114">
        <f>COUNTIF('Breached&amp;Pasted email accounts'!AC:AC,B5)</f>
        <v>13</v>
      </c>
      <c r="F5" s="119">
        <f>SUM(COUNTIFS('Breached&amp;Pasted email accounts'!I:I,Comprometimentos!F2,'Breached&amp;Pasted email accounts'!AC:AC,Comprometimentos!B5),COUNTIFS('Breached&amp;Pasted email accounts'!J:J,Comprometimentos!F2,'Breached&amp;Pasted email accounts'!AC:AC,Comprometimentos!B5),COUNTIFS('Breached&amp;Pasted email accounts'!K:K,Comprometimentos!F2,'Breached&amp;Pasted email accounts'!AC:AC,Comprometimentos!B5),COUNTIFS('Breached&amp;Pasted email accounts'!L:L,Comprometimentos!F2,'Breached&amp;Pasted email accounts'!AC:AC,Comprometimentos!B5),COUNTIFS('Breached&amp;Pasted email accounts'!M:M,Comprometimentos!F2,'Breached&amp;Pasted email accounts'!AC:AC,Comprometimentos!B5))</f>
        <v>0</v>
      </c>
      <c r="G5" s="46">
        <f>SUM(COUNTIFS('Breached&amp;Pasted email accounts'!I:I,Comprometimentos!G2,'Breached&amp;Pasted email accounts'!AC:AC,Comprometimentos!B5),COUNTIFS('Breached&amp;Pasted email accounts'!J:J,Comprometimentos!G2,'Breached&amp;Pasted email accounts'!AC:AC,Comprometimentos!B5),COUNTIFS('Breached&amp;Pasted email accounts'!K:K,Comprometimentos!G2,'Breached&amp;Pasted email accounts'!AC:AC,Comprometimentos!B5),COUNTIFS('Breached&amp;Pasted email accounts'!L:L,Comprometimentos!G2,'Breached&amp;Pasted email accounts'!AC:AC,Comprometimentos!B5),COUNTIFS('Breached&amp;Pasted email accounts'!M:M,Comprometimentos!G2,'Breached&amp;Pasted email accounts'!AC:AC,Comprometimentos!B5))</f>
        <v>8</v>
      </c>
      <c r="H5" s="46">
        <f>SUM(COUNTIFS('Breached&amp;Pasted email accounts'!I:I,Comprometimentos!H2,'Breached&amp;Pasted email accounts'!AC:AC,Comprometimentos!B5),COUNTIFS('Breached&amp;Pasted email accounts'!J:J,Comprometimentos!H2,'Breached&amp;Pasted email accounts'!AC:AC,Comprometimentos!B5),COUNTIFS('Breached&amp;Pasted email accounts'!K:K,Comprometimentos!H2,'Breached&amp;Pasted email accounts'!AC:AC,Comprometimentos!B5),COUNTIFS('Breached&amp;Pasted email accounts'!L:L,Comprometimentos!H2,'Breached&amp;Pasted email accounts'!AC:AC,Comprometimentos!B5),COUNTIFS('Breached&amp;Pasted email accounts'!M:M,Comprometimentos!H2,'Breached&amp;Pasted email accounts'!AC:AC,Comprometimentos!B5))</f>
        <v>1</v>
      </c>
      <c r="I5" s="46">
        <f>SUM(COUNTIFS('Breached&amp;Pasted email accounts'!I:I,Comprometimentos!I2,'Breached&amp;Pasted email accounts'!AC:AC,Comprometimentos!B5),COUNTIFS('Breached&amp;Pasted email accounts'!J:J,Comprometimentos!I2,'Breached&amp;Pasted email accounts'!AC:AC,Comprometimentos!B5),COUNTIFS('Breached&amp;Pasted email accounts'!K:K,Comprometimentos!I2,'Breached&amp;Pasted email accounts'!AC:AC,Comprometimentos!B5),COUNTIFS('Breached&amp;Pasted email accounts'!L:L,Comprometimentos!I2,'Breached&amp;Pasted email accounts'!AC:AC,Comprometimentos!B5),COUNTIFS('Breached&amp;Pasted email accounts'!M:M,Comprometimentos!I2,'Breached&amp;Pasted email accounts'!AC:AC,Comprometimentos!B5))</f>
        <v>0</v>
      </c>
      <c r="J5" s="46">
        <f>SUM(COUNTIFS('Breached&amp;Pasted email accounts'!I:I,Comprometimentos!J2,'Breached&amp;Pasted email accounts'!AC:AC,Comprometimentos!B5),COUNTIFS('Breached&amp;Pasted email accounts'!J:J,Comprometimentos!J2,'Breached&amp;Pasted email accounts'!AC:AC,Comprometimentos!B5),COUNTIFS('Breached&amp;Pasted email accounts'!K:K,Comprometimentos!J2,'Breached&amp;Pasted email accounts'!AC:AC,Comprometimentos!B5),COUNTIFS('Breached&amp;Pasted email accounts'!L:L,Comprometimentos!J2,'Breached&amp;Pasted email accounts'!AC:AC,Comprometimentos!B5),COUNTIFS('Breached&amp;Pasted email accounts'!M:M,Comprometimentos!J2,'Breached&amp;Pasted email accounts'!AC:AC,Comprometimentos!B5))</f>
        <v>2</v>
      </c>
      <c r="K5" s="46">
        <f>SUM(COUNTIFS('Breached&amp;Pasted email accounts'!I:I,Comprometimentos!K2,'Breached&amp;Pasted email accounts'!AC:AC,Comprometimentos!B5),COUNTIFS('Breached&amp;Pasted email accounts'!J:J,Comprometimentos!K2,'Breached&amp;Pasted email accounts'!AC:AC,Comprometimentos!B5),COUNTIFS('Breached&amp;Pasted email accounts'!K:K,Comprometimentos!K2,'Breached&amp;Pasted email accounts'!AC:AC,Comprometimentos!B5),COUNTIFS('Breached&amp;Pasted email accounts'!L:L,Comprometimentos!K2,'Breached&amp;Pasted email accounts'!AC:AC,Comprometimentos!B5),COUNTIFS('Breached&amp;Pasted email accounts'!M:M,Comprometimentos!K2,'Breached&amp;Pasted email accounts'!AC:AC,Comprometimentos!B5))</f>
        <v>0</v>
      </c>
      <c r="L5" s="46">
        <f>SUM(COUNTIFS('Breached&amp;Pasted email accounts'!I:I,Comprometimentos!L2,'Breached&amp;Pasted email accounts'!AC:AC,Comprometimentos!B5),COUNTIFS('Breached&amp;Pasted email accounts'!J:J,Comprometimentos!L2,'Breached&amp;Pasted email accounts'!AC:AC,Comprometimentos!B5),COUNTIFS('Breached&amp;Pasted email accounts'!K:K,Comprometimentos!L2,'Breached&amp;Pasted email accounts'!AC:AC,Comprometimentos!B5),COUNTIFS('Breached&amp;Pasted email accounts'!L:L,Comprometimentos!L2,'Breached&amp;Pasted email accounts'!AC:AC,Comprometimentos!B5),COUNTIFS('Breached&amp;Pasted email accounts'!M:M,Comprometimentos!L2,'Breached&amp;Pasted email accounts'!AC:AC,Comprometimentos!B5))</f>
        <v>0</v>
      </c>
      <c r="M5" s="46">
        <f>SUM(COUNTIFS('Breached&amp;Pasted email accounts'!I:I,Comprometimentos!M2,'Breached&amp;Pasted email accounts'!AC:AC,Comprometimentos!B5),COUNTIFS('Breached&amp;Pasted email accounts'!J:J,Comprometimentos!M2,'Breached&amp;Pasted email accounts'!AC:AC,Comprometimentos!B5),COUNTIFS('Breached&amp;Pasted email accounts'!K:K,Comprometimentos!M2,'Breached&amp;Pasted email accounts'!AC:AC,Comprometimentos!B5),COUNTIFS('Breached&amp;Pasted email accounts'!L:L,Comprometimentos!M2,'Breached&amp;Pasted email accounts'!AC:AC,Comprometimentos!B5),COUNTIFS('Breached&amp;Pasted email accounts'!M:M,Comprometimentos!M2,'Breached&amp;Pasted email accounts'!AC:AC,Comprometimentos!B5))</f>
        <v>0</v>
      </c>
      <c r="N5" s="46">
        <f>SUM(COUNTIFS('Breached&amp;Pasted email accounts'!I:I,Comprometimentos!N2,'Breached&amp;Pasted email accounts'!AC:AC,Comprometimentos!B5),COUNTIFS('Breached&amp;Pasted email accounts'!J:J,Comprometimentos!N2,'Breached&amp;Pasted email accounts'!AC:AC,Comprometimentos!B5),COUNTIFS('Breached&amp;Pasted email accounts'!K:K,Comprometimentos!N2,'Breached&amp;Pasted email accounts'!AC:AC,Comprometimentos!B5),COUNTIFS('Breached&amp;Pasted email accounts'!L:L,Comprometimentos!N2,'Breached&amp;Pasted email accounts'!AC:AC,Comprometimentos!B5),COUNTIFS('Breached&amp;Pasted email accounts'!M:M,Comprometimentos!N2,'Breached&amp;Pasted email accounts'!AC:AC,Comprometimentos!B5))</f>
        <v>0</v>
      </c>
      <c r="O5" s="46">
        <f>SUM(COUNTIFS('Breached&amp;Pasted email accounts'!I:I,Comprometimentos!O2,'Breached&amp;Pasted email accounts'!AC:AC,Comprometimentos!B5),COUNTIFS('Breached&amp;Pasted email accounts'!J:J,Comprometimentos!O2,'Breached&amp;Pasted email accounts'!AC:AC,Comprometimentos!B5),COUNTIFS('Breached&amp;Pasted email accounts'!K:K,Comprometimentos!O2,'Breached&amp;Pasted email accounts'!AC:AC,Comprometimentos!B5),COUNTIFS('Breached&amp;Pasted email accounts'!L:L,Comprometimentos!O2,'Breached&amp;Pasted email accounts'!AC:AC,Comprometimentos!B5),COUNTIFS('Breached&amp;Pasted email accounts'!M:M,Comprometimentos!O2,'Breached&amp;Pasted email accounts'!AC:AC,Comprometimentos!B5))</f>
        <v>1</v>
      </c>
      <c r="P5" s="46">
        <f>SUM(COUNTIFS('Breached&amp;Pasted email accounts'!I:I,Comprometimentos!P2,'Breached&amp;Pasted email accounts'!AC:AC,Comprometimentos!B5),COUNTIFS('Breached&amp;Pasted email accounts'!J:J,Comprometimentos!P2,'Breached&amp;Pasted email accounts'!AC:AC,Comprometimentos!B5),COUNTIFS('Breached&amp;Pasted email accounts'!K:K,Comprometimentos!P2,'Breached&amp;Pasted email accounts'!AC:AC,Comprometimentos!B5),COUNTIFS('Breached&amp;Pasted email accounts'!L:L,Comprometimentos!P2,'Breached&amp;Pasted email accounts'!AC:AC,Comprometimentos!B5),COUNTIFS('Breached&amp;Pasted email accounts'!M:M,Comprometimentos!P2,'Breached&amp;Pasted email accounts'!AC:AC,Comprometimentos!B5))</f>
        <v>2</v>
      </c>
      <c r="Q5" s="46">
        <f>SUM(COUNTIFS('Breached&amp;Pasted email accounts'!I:I,Comprometimentos!Q2,'Breached&amp;Pasted email accounts'!AC:AC,Comprometimentos!B5),COUNTIFS('Breached&amp;Pasted email accounts'!J:J,Comprometimentos!Q2,'Breached&amp;Pasted email accounts'!AC:AC,Comprometimentos!B5),COUNTIFS('Breached&amp;Pasted email accounts'!K:K,Comprometimentos!Q2,'Breached&amp;Pasted email accounts'!AC:AC,Comprometimentos!B5),COUNTIFS('Breached&amp;Pasted email accounts'!L:L,Comprometimentos!Q2,'Breached&amp;Pasted email accounts'!AC:AC,Comprometimentos!B5),COUNTIFS('Breached&amp;Pasted email accounts'!M:M,Comprometimentos!Q2,'Breached&amp;Pasted email accounts'!AC:AC,Comprometimentos!B5))</f>
        <v>0</v>
      </c>
      <c r="R5" s="46">
        <f>SUM(COUNTIFS('Breached&amp;Pasted email accounts'!I:I,Comprometimentos!R2,'Breached&amp;Pasted email accounts'!AC:AC,Comprometimentos!B5),COUNTIFS('Breached&amp;Pasted email accounts'!J:J,Comprometimentos!R2,'Breached&amp;Pasted email accounts'!AC:AC,Comprometimentos!B5),COUNTIFS('Breached&amp;Pasted email accounts'!K:K,Comprometimentos!R2,'Breached&amp;Pasted email accounts'!AC:AC,Comprometimentos!B5),COUNTIFS('Breached&amp;Pasted email accounts'!L:L,Comprometimentos!R2,'Breached&amp;Pasted email accounts'!AC:AC,Comprometimentos!B5),COUNTIFS('Breached&amp;Pasted email accounts'!M:M,Comprometimentos!R2,'Breached&amp;Pasted email accounts'!AC:AC,Comprometimentos!B5))</f>
        <v>0</v>
      </c>
      <c r="S5" s="120">
        <f>SUM(COUNTIFS('Breached&amp;Pasted email accounts'!I:I,Comprometimentos!S2,'Breached&amp;Pasted email accounts'!AC:AC,Comprometimentos!B5),COUNTIFS('Breached&amp;Pasted email accounts'!J:J,Comprometimentos!S2,'Breached&amp;Pasted email accounts'!AC:AC,Comprometimentos!B5),COUNTIFS('Breached&amp;Pasted email accounts'!K:K,Comprometimentos!S2,'Breached&amp;Pasted email accounts'!AC:AC,Comprometimentos!B5),COUNTIFS('Breached&amp;Pasted email accounts'!L:L,Comprometimentos!S2,'Breached&amp;Pasted email accounts'!AC:AC,Comprometimentos!B5),COUNTIFS('Breached&amp;Pasted email accounts'!M:M,Comprometimentos!S2,'Breached&amp;Pasted email accounts'!AC:AC,Comprometimentos!B5))</f>
        <v>0</v>
      </c>
      <c r="T5" s="111">
        <f t="shared" si="2"/>
        <v>14</v>
      </c>
      <c r="U5" s="111">
        <f t="shared" si="1"/>
        <v>2</v>
      </c>
      <c r="V5" s="111">
        <f>COUNTIFS('Breached&amp;Pasted email accounts'!H:H,TRUE,'Breached&amp;Pasted email accounts'!AC:AC,Comprometimentos!B5)</f>
        <v>2</v>
      </c>
      <c r="W5" s="111">
        <f>COUNTIFS('Breached&amp;Pasted email accounts'!G:G,1,'Breached&amp;Pasted email accounts'!AC:AC,Comprometimentos!B5)</f>
        <v>11</v>
      </c>
    </row>
    <row r="6" spans="1:23" x14ac:dyDescent="0.25">
      <c r="A6" s="132" t="s">
        <v>503</v>
      </c>
      <c r="B6" s="129" t="s">
        <v>504</v>
      </c>
      <c r="C6" s="126">
        <f t="shared" si="0"/>
        <v>10</v>
      </c>
      <c r="D6" s="114">
        <f>COUNTIFS('Breached&amp;Pasted email accounts'!AC:AC,B6,'Breached&amp;Pasted email accounts'!AA:AA,"0010")</f>
        <v>0</v>
      </c>
      <c r="E6" s="114">
        <f>COUNTIF('Breached&amp;Pasted email accounts'!AC:AC,B6)</f>
        <v>10</v>
      </c>
      <c r="F6" s="119">
        <f>SUM(COUNTIFS('Breached&amp;Pasted email accounts'!I:I,Comprometimentos!F2,'Breached&amp;Pasted email accounts'!AC:AC,Comprometimentos!B6),COUNTIFS('Breached&amp;Pasted email accounts'!J:J,Comprometimentos!F2,'Breached&amp;Pasted email accounts'!AC:AC,Comprometimentos!B6),COUNTIFS('Breached&amp;Pasted email accounts'!K:K,Comprometimentos!F2,'Breached&amp;Pasted email accounts'!AC:AC,Comprometimentos!B6),COUNTIFS('Breached&amp;Pasted email accounts'!L:L,Comprometimentos!F2,'Breached&amp;Pasted email accounts'!AC:AC,Comprometimentos!B6),COUNTIFS('Breached&amp;Pasted email accounts'!M:M,Comprometimentos!F2,'Breached&amp;Pasted email accounts'!AC:AC,Comprometimentos!B6))</f>
        <v>2</v>
      </c>
      <c r="G6" s="46">
        <f>SUM(COUNTIFS('Breached&amp;Pasted email accounts'!I:I,Comprometimentos!G2,'Breached&amp;Pasted email accounts'!AC:AC,Comprometimentos!B6),COUNTIFS('Breached&amp;Pasted email accounts'!J:J,Comprometimentos!G2,'Breached&amp;Pasted email accounts'!AC:AC,Comprometimentos!B6),COUNTIFS('Breached&amp;Pasted email accounts'!K:K,Comprometimentos!G2,'Breached&amp;Pasted email accounts'!AC:AC,Comprometimentos!B6),COUNTIFS('Breached&amp;Pasted email accounts'!L:L,Comprometimentos!G2,'Breached&amp;Pasted email accounts'!AC:AC,Comprometimentos!B6),COUNTIFS('Breached&amp;Pasted email accounts'!M:M,Comprometimentos!G2,'Breached&amp;Pasted email accounts'!AC:AC,Comprometimentos!B6))</f>
        <v>5</v>
      </c>
      <c r="H6" s="46">
        <f>SUM(COUNTIFS('Breached&amp;Pasted email accounts'!I:I,Comprometimentos!H2,'Breached&amp;Pasted email accounts'!AC:AC,Comprometimentos!B6),COUNTIFS('Breached&amp;Pasted email accounts'!J:J,Comprometimentos!H2,'Breached&amp;Pasted email accounts'!AC:AC,Comprometimentos!B6),COUNTIFS('Breached&amp;Pasted email accounts'!K:K,Comprometimentos!H2,'Breached&amp;Pasted email accounts'!AC:AC,Comprometimentos!B6),COUNTIFS('Breached&amp;Pasted email accounts'!L:L,Comprometimentos!H2,'Breached&amp;Pasted email accounts'!AC:AC,Comprometimentos!B6),COUNTIFS('Breached&amp;Pasted email accounts'!M:M,Comprometimentos!H2,'Breached&amp;Pasted email accounts'!AC:AC,Comprometimentos!B6))</f>
        <v>0</v>
      </c>
      <c r="I6" s="46">
        <f>SUM(COUNTIFS('Breached&amp;Pasted email accounts'!I:I,Comprometimentos!I2,'Breached&amp;Pasted email accounts'!AC:AC,Comprometimentos!B6),COUNTIFS('Breached&amp;Pasted email accounts'!J:J,Comprometimentos!I2,'Breached&amp;Pasted email accounts'!AC:AC,Comprometimentos!B6),COUNTIFS('Breached&amp;Pasted email accounts'!K:K,Comprometimentos!I2,'Breached&amp;Pasted email accounts'!AC:AC,Comprometimentos!B6),COUNTIFS('Breached&amp;Pasted email accounts'!L:L,Comprometimentos!I2,'Breached&amp;Pasted email accounts'!AC:AC,Comprometimentos!B6),COUNTIFS('Breached&amp;Pasted email accounts'!M:M,Comprometimentos!I2,'Breached&amp;Pasted email accounts'!AC:AC,Comprometimentos!B6))</f>
        <v>0</v>
      </c>
      <c r="J6" s="46">
        <f>SUM(COUNTIFS('Breached&amp;Pasted email accounts'!I:I,Comprometimentos!J2,'Breached&amp;Pasted email accounts'!AC:AC,Comprometimentos!B6),COUNTIFS('Breached&amp;Pasted email accounts'!J:J,Comprometimentos!J2,'Breached&amp;Pasted email accounts'!AC:AC,Comprometimentos!B6),COUNTIFS('Breached&amp;Pasted email accounts'!K:K,Comprometimentos!J2,'Breached&amp;Pasted email accounts'!AC:AC,Comprometimentos!B6),COUNTIFS('Breached&amp;Pasted email accounts'!L:L,Comprometimentos!J2,'Breached&amp;Pasted email accounts'!AC:AC,Comprometimentos!B6),COUNTIFS('Breached&amp;Pasted email accounts'!M:M,Comprometimentos!J2,'Breached&amp;Pasted email accounts'!AC:AC,Comprometimentos!B6))</f>
        <v>2</v>
      </c>
      <c r="K6" s="46">
        <f>SUM(COUNTIFS('Breached&amp;Pasted email accounts'!I:I,Comprometimentos!K2,'Breached&amp;Pasted email accounts'!AC:AC,Comprometimentos!B6),COUNTIFS('Breached&amp;Pasted email accounts'!J:J,Comprometimentos!K2,'Breached&amp;Pasted email accounts'!AC:AC,Comprometimentos!B6),COUNTIFS('Breached&amp;Pasted email accounts'!K:K,Comprometimentos!K2,'Breached&amp;Pasted email accounts'!AC:AC,Comprometimentos!B6),COUNTIFS('Breached&amp;Pasted email accounts'!L:L,Comprometimentos!K2,'Breached&amp;Pasted email accounts'!AC:AC,Comprometimentos!B6),COUNTIFS('Breached&amp;Pasted email accounts'!M:M,Comprometimentos!K2,'Breached&amp;Pasted email accounts'!AC:AC,Comprometimentos!B6))</f>
        <v>0</v>
      </c>
      <c r="L6" s="46">
        <f>SUM(COUNTIFS('Breached&amp;Pasted email accounts'!I:I,Comprometimentos!L2,'Breached&amp;Pasted email accounts'!AC:AC,Comprometimentos!B6),COUNTIFS('Breached&amp;Pasted email accounts'!J:J,Comprometimentos!L2,'Breached&amp;Pasted email accounts'!AC:AC,Comprometimentos!B6),COUNTIFS('Breached&amp;Pasted email accounts'!K:K,Comprometimentos!L2,'Breached&amp;Pasted email accounts'!AC:AC,Comprometimentos!B6),COUNTIFS('Breached&amp;Pasted email accounts'!L:L,Comprometimentos!L2,'Breached&amp;Pasted email accounts'!AC:AC,Comprometimentos!B6),COUNTIFS('Breached&amp;Pasted email accounts'!M:M,Comprometimentos!L2,'Breached&amp;Pasted email accounts'!AC:AC,Comprometimentos!B6))</f>
        <v>0</v>
      </c>
      <c r="M6" s="46">
        <f>SUM(COUNTIFS('Breached&amp;Pasted email accounts'!I:I,Comprometimentos!M2,'Breached&amp;Pasted email accounts'!AC:AC,Comprometimentos!B6),COUNTIFS('Breached&amp;Pasted email accounts'!J:J,Comprometimentos!M2,'Breached&amp;Pasted email accounts'!AC:AC,Comprometimentos!B6),COUNTIFS('Breached&amp;Pasted email accounts'!K:K,Comprometimentos!M2,'Breached&amp;Pasted email accounts'!AC:AC,Comprometimentos!B6),COUNTIFS('Breached&amp;Pasted email accounts'!L:L,Comprometimentos!M2,'Breached&amp;Pasted email accounts'!AC:AC,Comprometimentos!B6),COUNTIFS('Breached&amp;Pasted email accounts'!M:M,Comprometimentos!M2,'Breached&amp;Pasted email accounts'!AC:AC,Comprometimentos!B6))</f>
        <v>0</v>
      </c>
      <c r="N6" s="46">
        <f>SUM(COUNTIFS('Breached&amp;Pasted email accounts'!I:I,Comprometimentos!N2,'Breached&amp;Pasted email accounts'!AC:AC,Comprometimentos!B6),COUNTIFS('Breached&amp;Pasted email accounts'!J:J,Comprometimentos!N2,'Breached&amp;Pasted email accounts'!AC:AC,Comprometimentos!B6),COUNTIFS('Breached&amp;Pasted email accounts'!K:K,Comprometimentos!N2,'Breached&amp;Pasted email accounts'!AC:AC,Comprometimentos!B6),COUNTIFS('Breached&amp;Pasted email accounts'!L:L,Comprometimentos!N2,'Breached&amp;Pasted email accounts'!AC:AC,Comprometimentos!B6),COUNTIFS('Breached&amp;Pasted email accounts'!M:M,Comprometimentos!N2,'Breached&amp;Pasted email accounts'!AC:AC,Comprometimentos!B6))</f>
        <v>0</v>
      </c>
      <c r="O6" s="46">
        <f>SUM(COUNTIFS('Breached&amp;Pasted email accounts'!I:I,Comprometimentos!O2,'Breached&amp;Pasted email accounts'!AC:AC,Comprometimentos!B6),COUNTIFS('Breached&amp;Pasted email accounts'!J:J,Comprometimentos!O2,'Breached&amp;Pasted email accounts'!AC:AC,Comprometimentos!B6),COUNTIFS('Breached&amp;Pasted email accounts'!K:K,Comprometimentos!O2,'Breached&amp;Pasted email accounts'!AC:AC,Comprometimentos!B6),COUNTIFS('Breached&amp;Pasted email accounts'!L:L,Comprometimentos!O2,'Breached&amp;Pasted email accounts'!AC:AC,Comprometimentos!B6),COUNTIFS('Breached&amp;Pasted email accounts'!M:M,Comprometimentos!O2,'Breached&amp;Pasted email accounts'!AC:AC,Comprometimentos!B6))</f>
        <v>1</v>
      </c>
      <c r="P6" s="46">
        <f>SUM(COUNTIFS('Breached&amp;Pasted email accounts'!I:I,Comprometimentos!P2,'Breached&amp;Pasted email accounts'!AC:AC,Comprometimentos!B6),COUNTIFS('Breached&amp;Pasted email accounts'!J:J,Comprometimentos!P2,'Breached&amp;Pasted email accounts'!AC:AC,Comprometimentos!B6),COUNTIFS('Breached&amp;Pasted email accounts'!K:K,Comprometimentos!P2,'Breached&amp;Pasted email accounts'!AC:AC,Comprometimentos!B6),COUNTIFS('Breached&amp;Pasted email accounts'!L:L,Comprometimentos!P2,'Breached&amp;Pasted email accounts'!AC:AC,Comprometimentos!B6),COUNTIFS('Breached&amp;Pasted email accounts'!M:M,Comprometimentos!P2,'Breached&amp;Pasted email accounts'!AC:AC,Comprometimentos!B6))</f>
        <v>0</v>
      </c>
      <c r="Q6" s="46">
        <f>SUM(COUNTIFS('Breached&amp;Pasted email accounts'!I:I,Comprometimentos!Q2,'Breached&amp;Pasted email accounts'!AC:AC,Comprometimentos!B6),COUNTIFS('Breached&amp;Pasted email accounts'!J:J,Comprometimentos!Q2,'Breached&amp;Pasted email accounts'!AC:AC,Comprometimentos!B6),COUNTIFS('Breached&amp;Pasted email accounts'!K:K,Comprometimentos!Q2,'Breached&amp;Pasted email accounts'!AC:AC,Comprometimentos!B6),COUNTIFS('Breached&amp;Pasted email accounts'!L:L,Comprometimentos!Q2,'Breached&amp;Pasted email accounts'!AC:AC,Comprometimentos!B6),COUNTIFS('Breached&amp;Pasted email accounts'!M:M,Comprometimentos!Q2,'Breached&amp;Pasted email accounts'!AC:AC,Comprometimentos!B6))</f>
        <v>0</v>
      </c>
      <c r="R6" s="46">
        <f>SUM(COUNTIFS('Breached&amp;Pasted email accounts'!I:I,Comprometimentos!R2,'Breached&amp;Pasted email accounts'!AC:AC,Comprometimentos!B6),COUNTIFS('Breached&amp;Pasted email accounts'!J:J,Comprometimentos!R2,'Breached&amp;Pasted email accounts'!AC:AC,Comprometimentos!B6),COUNTIFS('Breached&amp;Pasted email accounts'!K:K,Comprometimentos!R2,'Breached&amp;Pasted email accounts'!AC:AC,Comprometimentos!B6),COUNTIFS('Breached&amp;Pasted email accounts'!L:L,Comprometimentos!R2,'Breached&amp;Pasted email accounts'!AC:AC,Comprometimentos!B6),COUNTIFS('Breached&amp;Pasted email accounts'!M:M,Comprometimentos!R2,'Breached&amp;Pasted email accounts'!AC:AC,Comprometimentos!B6))</f>
        <v>0</v>
      </c>
      <c r="S6" s="120">
        <f>SUM(COUNTIFS('Breached&amp;Pasted email accounts'!I:I,Comprometimentos!S2,'Breached&amp;Pasted email accounts'!AC:AC,Comprometimentos!B6),COUNTIFS('Breached&amp;Pasted email accounts'!J:J,Comprometimentos!S2,'Breached&amp;Pasted email accounts'!AC:AC,Comprometimentos!B6),COUNTIFS('Breached&amp;Pasted email accounts'!K:K,Comprometimentos!S2,'Breached&amp;Pasted email accounts'!AC:AC,Comprometimentos!B6),COUNTIFS('Breached&amp;Pasted email accounts'!L:L,Comprometimentos!S2,'Breached&amp;Pasted email accounts'!AC:AC,Comprometimentos!B6),COUNTIFS('Breached&amp;Pasted email accounts'!M:M,Comprometimentos!S2,'Breached&amp;Pasted email accounts'!AC:AC,Comprometimentos!B6))</f>
        <v>0</v>
      </c>
      <c r="T6" s="111">
        <f t="shared" si="2"/>
        <v>10</v>
      </c>
      <c r="U6" s="111">
        <f t="shared" si="1"/>
        <v>1</v>
      </c>
      <c r="V6" s="111">
        <f>COUNTIFS('Breached&amp;Pasted email accounts'!H:H,TRUE,'Breached&amp;Pasted email accounts'!AC:AC,Comprometimentos!B6)</f>
        <v>1</v>
      </c>
      <c r="W6" s="111">
        <f>COUNTIFS('Breached&amp;Pasted email accounts'!G:G,1,'Breached&amp;Pasted email accounts'!AC:AC,Comprometimentos!B6)</f>
        <v>9</v>
      </c>
    </row>
    <row r="7" spans="1:23" x14ac:dyDescent="0.25">
      <c r="A7" s="132" t="s">
        <v>1099</v>
      </c>
      <c r="B7" s="129" t="s">
        <v>1100</v>
      </c>
      <c r="C7" s="126">
        <f t="shared" si="0"/>
        <v>0</v>
      </c>
      <c r="D7" s="114">
        <f>COUNTIFS('Breached&amp;Pasted email accounts'!AC:AC,B7,'Breached&amp;Pasted email accounts'!AA:AA,"0010")</f>
        <v>7</v>
      </c>
      <c r="E7" s="114">
        <f>COUNTIF('Breached&amp;Pasted email accounts'!AC:AC,B7)</f>
        <v>7</v>
      </c>
      <c r="F7" s="119">
        <f>SUM(COUNTIFS('Breached&amp;Pasted email accounts'!I:I,Comprometimentos!F2,'Breached&amp;Pasted email accounts'!AC:AC,Comprometimentos!B7),COUNTIFS('Breached&amp;Pasted email accounts'!J:J,Comprometimentos!F2,'Breached&amp;Pasted email accounts'!AC:AC,Comprometimentos!B7),COUNTIFS('Breached&amp;Pasted email accounts'!K:K,Comprometimentos!F2,'Breached&amp;Pasted email accounts'!AC:AC,Comprometimentos!B7),COUNTIFS('Breached&amp;Pasted email accounts'!L:L,Comprometimentos!F2,'Breached&amp;Pasted email accounts'!AC:AC,Comprometimentos!B7),COUNTIFS('Breached&amp;Pasted email accounts'!M:M,Comprometimentos!F2,'Breached&amp;Pasted email accounts'!AC:AC,Comprometimentos!B7))</f>
        <v>0</v>
      </c>
      <c r="G7" s="46">
        <f>SUM(COUNTIFS('Breached&amp;Pasted email accounts'!I:I,Comprometimentos!G2,'Breached&amp;Pasted email accounts'!AC:AC,Comprometimentos!B7),COUNTIFS('Breached&amp;Pasted email accounts'!J:J,Comprometimentos!G2,'Breached&amp;Pasted email accounts'!AC:AC,Comprometimentos!B7),COUNTIFS('Breached&amp;Pasted email accounts'!K:K,Comprometimentos!G2,'Breached&amp;Pasted email accounts'!AC:AC,Comprometimentos!B7),COUNTIFS('Breached&amp;Pasted email accounts'!L:L,Comprometimentos!G2,'Breached&amp;Pasted email accounts'!AC:AC,Comprometimentos!B7),COUNTIFS('Breached&amp;Pasted email accounts'!M:M,Comprometimentos!G2,'Breached&amp;Pasted email accounts'!AC:AC,Comprometimentos!B7))</f>
        <v>4</v>
      </c>
      <c r="H7" s="46">
        <f>SUM(COUNTIFS('Breached&amp;Pasted email accounts'!I:I,Comprometimentos!H2,'Breached&amp;Pasted email accounts'!AC:AC,Comprometimentos!B7),COUNTIFS('Breached&amp;Pasted email accounts'!J:J,Comprometimentos!H2,'Breached&amp;Pasted email accounts'!AC:AC,Comprometimentos!B7),COUNTIFS('Breached&amp;Pasted email accounts'!K:K,Comprometimentos!H2,'Breached&amp;Pasted email accounts'!AC:AC,Comprometimentos!B7),COUNTIFS('Breached&amp;Pasted email accounts'!L:L,Comprometimentos!H2,'Breached&amp;Pasted email accounts'!AC:AC,Comprometimentos!B7),COUNTIFS('Breached&amp;Pasted email accounts'!M:M,Comprometimentos!H2,'Breached&amp;Pasted email accounts'!AC:AC,Comprometimentos!B7))</f>
        <v>0</v>
      </c>
      <c r="I7" s="46">
        <f>SUM(COUNTIFS('Breached&amp;Pasted email accounts'!I:I,Comprometimentos!I2,'Breached&amp;Pasted email accounts'!AC:AC,Comprometimentos!B7),COUNTIFS('Breached&amp;Pasted email accounts'!J:J,Comprometimentos!I2,'Breached&amp;Pasted email accounts'!AC:AC,Comprometimentos!B7),COUNTIFS('Breached&amp;Pasted email accounts'!K:K,Comprometimentos!I2,'Breached&amp;Pasted email accounts'!AC:AC,Comprometimentos!B7),COUNTIFS('Breached&amp;Pasted email accounts'!L:L,Comprometimentos!I2,'Breached&amp;Pasted email accounts'!AC:AC,Comprometimentos!B7),COUNTIFS('Breached&amp;Pasted email accounts'!M:M,Comprometimentos!I2,'Breached&amp;Pasted email accounts'!AC:AC,Comprometimentos!B7))</f>
        <v>0</v>
      </c>
      <c r="J7" s="46">
        <f>SUM(COUNTIFS('Breached&amp;Pasted email accounts'!I:I,Comprometimentos!J2,'Breached&amp;Pasted email accounts'!AC:AC,Comprometimentos!B7),COUNTIFS('Breached&amp;Pasted email accounts'!J:J,Comprometimentos!J2,'Breached&amp;Pasted email accounts'!AC:AC,Comprometimentos!B7),COUNTIFS('Breached&amp;Pasted email accounts'!K:K,Comprometimentos!J2,'Breached&amp;Pasted email accounts'!AC:AC,Comprometimentos!B7),COUNTIFS('Breached&amp;Pasted email accounts'!L:L,Comprometimentos!J2,'Breached&amp;Pasted email accounts'!AC:AC,Comprometimentos!B7),COUNTIFS('Breached&amp;Pasted email accounts'!M:M,Comprometimentos!J2,'Breached&amp;Pasted email accounts'!AC:AC,Comprometimentos!B7))</f>
        <v>0</v>
      </c>
      <c r="K7" s="46">
        <f>SUM(COUNTIFS('Breached&amp;Pasted email accounts'!I:I,Comprometimentos!K2,'Breached&amp;Pasted email accounts'!AC:AC,Comprometimentos!B7),COUNTIFS('Breached&amp;Pasted email accounts'!J:J,Comprometimentos!K2,'Breached&amp;Pasted email accounts'!AC:AC,Comprometimentos!B7),COUNTIFS('Breached&amp;Pasted email accounts'!K:K,Comprometimentos!K2,'Breached&amp;Pasted email accounts'!AC:AC,Comprometimentos!B7),COUNTIFS('Breached&amp;Pasted email accounts'!L:L,Comprometimentos!K2,'Breached&amp;Pasted email accounts'!AC:AC,Comprometimentos!B7),COUNTIFS('Breached&amp;Pasted email accounts'!M:M,Comprometimentos!K2,'Breached&amp;Pasted email accounts'!AC:AC,Comprometimentos!B7))</f>
        <v>1</v>
      </c>
      <c r="L7" s="46">
        <f>SUM(COUNTIFS('Breached&amp;Pasted email accounts'!I:I,Comprometimentos!L2,'Breached&amp;Pasted email accounts'!AC:AC,Comprometimentos!B7),COUNTIFS('Breached&amp;Pasted email accounts'!J:J,Comprometimentos!L2,'Breached&amp;Pasted email accounts'!AC:AC,Comprometimentos!B7),COUNTIFS('Breached&amp;Pasted email accounts'!K:K,Comprometimentos!L2,'Breached&amp;Pasted email accounts'!AC:AC,Comprometimentos!B7),COUNTIFS('Breached&amp;Pasted email accounts'!L:L,Comprometimentos!L2,'Breached&amp;Pasted email accounts'!AC:AC,Comprometimentos!B7),COUNTIFS('Breached&amp;Pasted email accounts'!M:M,Comprometimentos!L2,'Breached&amp;Pasted email accounts'!AC:AC,Comprometimentos!B7))</f>
        <v>0</v>
      </c>
      <c r="M7" s="46">
        <f>SUM(COUNTIFS('Breached&amp;Pasted email accounts'!I:I,Comprometimentos!M2,'Breached&amp;Pasted email accounts'!AC:AC,Comprometimentos!B7),COUNTIFS('Breached&amp;Pasted email accounts'!J:J,Comprometimentos!M2,'Breached&amp;Pasted email accounts'!AC:AC,Comprometimentos!B7),COUNTIFS('Breached&amp;Pasted email accounts'!K:K,Comprometimentos!M2,'Breached&amp;Pasted email accounts'!AC:AC,Comprometimentos!B7),COUNTIFS('Breached&amp;Pasted email accounts'!L:L,Comprometimentos!M2,'Breached&amp;Pasted email accounts'!AC:AC,Comprometimentos!B7),COUNTIFS('Breached&amp;Pasted email accounts'!M:M,Comprometimentos!M2,'Breached&amp;Pasted email accounts'!AC:AC,Comprometimentos!B7))</f>
        <v>0</v>
      </c>
      <c r="N7" s="46">
        <f>SUM(COUNTIFS('Breached&amp;Pasted email accounts'!I:I,Comprometimentos!N2,'Breached&amp;Pasted email accounts'!AC:AC,Comprometimentos!B7),COUNTIFS('Breached&amp;Pasted email accounts'!J:J,Comprometimentos!N2,'Breached&amp;Pasted email accounts'!AC:AC,Comprometimentos!B7),COUNTIFS('Breached&amp;Pasted email accounts'!K:K,Comprometimentos!N2,'Breached&amp;Pasted email accounts'!AC:AC,Comprometimentos!B7),COUNTIFS('Breached&amp;Pasted email accounts'!L:L,Comprometimentos!N2,'Breached&amp;Pasted email accounts'!AC:AC,Comprometimentos!B7),COUNTIFS('Breached&amp;Pasted email accounts'!M:M,Comprometimentos!N2,'Breached&amp;Pasted email accounts'!AC:AC,Comprometimentos!B7))</f>
        <v>0</v>
      </c>
      <c r="O7" s="46">
        <f>SUM(COUNTIFS('Breached&amp;Pasted email accounts'!I:I,Comprometimentos!O2,'Breached&amp;Pasted email accounts'!AC:AC,Comprometimentos!B7),COUNTIFS('Breached&amp;Pasted email accounts'!J:J,Comprometimentos!O2,'Breached&amp;Pasted email accounts'!AC:AC,Comprometimentos!B7),COUNTIFS('Breached&amp;Pasted email accounts'!K:K,Comprometimentos!O2,'Breached&amp;Pasted email accounts'!AC:AC,Comprometimentos!B7),COUNTIFS('Breached&amp;Pasted email accounts'!L:L,Comprometimentos!O2,'Breached&amp;Pasted email accounts'!AC:AC,Comprometimentos!B7),COUNTIFS('Breached&amp;Pasted email accounts'!M:M,Comprometimentos!O2,'Breached&amp;Pasted email accounts'!AC:AC,Comprometimentos!B7))</f>
        <v>1</v>
      </c>
      <c r="P7" s="46">
        <f>SUM(COUNTIFS('Breached&amp;Pasted email accounts'!I:I,Comprometimentos!P2,'Breached&amp;Pasted email accounts'!AC:AC,Comprometimentos!B7),COUNTIFS('Breached&amp;Pasted email accounts'!J:J,Comprometimentos!P2,'Breached&amp;Pasted email accounts'!AC:AC,Comprometimentos!B7),COUNTIFS('Breached&amp;Pasted email accounts'!K:K,Comprometimentos!P2,'Breached&amp;Pasted email accounts'!AC:AC,Comprometimentos!B7),COUNTIFS('Breached&amp;Pasted email accounts'!L:L,Comprometimentos!P2,'Breached&amp;Pasted email accounts'!AC:AC,Comprometimentos!B7),COUNTIFS('Breached&amp;Pasted email accounts'!M:M,Comprometimentos!P2,'Breached&amp;Pasted email accounts'!AC:AC,Comprometimentos!B7))</f>
        <v>2</v>
      </c>
      <c r="Q7" s="46">
        <f>SUM(COUNTIFS('Breached&amp;Pasted email accounts'!I:I,Comprometimentos!Q2,'Breached&amp;Pasted email accounts'!AC:AC,Comprometimentos!B7),COUNTIFS('Breached&amp;Pasted email accounts'!J:J,Comprometimentos!Q2,'Breached&amp;Pasted email accounts'!AC:AC,Comprometimentos!B7),COUNTIFS('Breached&amp;Pasted email accounts'!K:K,Comprometimentos!Q2,'Breached&amp;Pasted email accounts'!AC:AC,Comprometimentos!B7),COUNTIFS('Breached&amp;Pasted email accounts'!L:L,Comprometimentos!Q2,'Breached&amp;Pasted email accounts'!AC:AC,Comprometimentos!B7),COUNTIFS('Breached&amp;Pasted email accounts'!M:M,Comprometimentos!Q2,'Breached&amp;Pasted email accounts'!AC:AC,Comprometimentos!B7))</f>
        <v>0</v>
      </c>
      <c r="R7" s="46">
        <f>SUM(COUNTIFS('Breached&amp;Pasted email accounts'!I:I,Comprometimentos!R2,'Breached&amp;Pasted email accounts'!AC:AC,Comprometimentos!B7),COUNTIFS('Breached&amp;Pasted email accounts'!J:J,Comprometimentos!R2,'Breached&amp;Pasted email accounts'!AC:AC,Comprometimentos!B7),COUNTIFS('Breached&amp;Pasted email accounts'!K:K,Comprometimentos!R2,'Breached&amp;Pasted email accounts'!AC:AC,Comprometimentos!B7),COUNTIFS('Breached&amp;Pasted email accounts'!L:L,Comprometimentos!R2,'Breached&amp;Pasted email accounts'!AC:AC,Comprometimentos!B7),COUNTIFS('Breached&amp;Pasted email accounts'!M:M,Comprometimentos!R2,'Breached&amp;Pasted email accounts'!AC:AC,Comprometimentos!B7))</f>
        <v>0</v>
      </c>
      <c r="S7" s="120">
        <f>SUM(COUNTIFS('Breached&amp;Pasted email accounts'!I:I,Comprometimentos!S2,'Breached&amp;Pasted email accounts'!AC:AC,Comprometimentos!B7),COUNTIFS('Breached&amp;Pasted email accounts'!J:J,Comprometimentos!S2,'Breached&amp;Pasted email accounts'!AC:AC,Comprometimentos!B7),COUNTIFS('Breached&amp;Pasted email accounts'!K:K,Comprometimentos!S2,'Breached&amp;Pasted email accounts'!AC:AC,Comprometimentos!B7),COUNTIFS('Breached&amp;Pasted email accounts'!L:L,Comprometimentos!S2,'Breached&amp;Pasted email accounts'!AC:AC,Comprometimentos!B7),COUNTIFS('Breached&amp;Pasted email accounts'!M:M,Comprometimentos!S2,'Breached&amp;Pasted email accounts'!AC:AC,Comprometimentos!B7))</f>
        <v>0</v>
      </c>
      <c r="T7" s="111">
        <f t="shared" si="2"/>
        <v>8</v>
      </c>
      <c r="U7" s="111">
        <f t="shared" si="1"/>
        <v>1</v>
      </c>
      <c r="V7" s="111">
        <f>COUNTIFS('Breached&amp;Pasted email accounts'!H:H,TRUE,'Breached&amp;Pasted email accounts'!AC:AC,Comprometimentos!B7)</f>
        <v>1</v>
      </c>
      <c r="W7" s="111">
        <f>COUNTIFS('Breached&amp;Pasted email accounts'!G:G,1,'Breached&amp;Pasted email accounts'!AC:AC,Comprometimentos!B7)</f>
        <v>6</v>
      </c>
    </row>
    <row r="8" spans="1:23" x14ac:dyDescent="0.25">
      <c r="A8" s="132" t="s">
        <v>507</v>
      </c>
      <c r="B8" s="129" t="s">
        <v>508</v>
      </c>
      <c r="C8" s="126">
        <f t="shared" si="0"/>
        <v>5</v>
      </c>
      <c r="D8" s="114">
        <f>COUNTIFS('Breached&amp;Pasted email accounts'!AC:AC,B8,'Breached&amp;Pasted email accounts'!AA:AA,"0010")</f>
        <v>0</v>
      </c>
      <c r="E8" s="114">
        <f>COUNTIF('Breached&amp;Pasted email accounts'!AC:AC,B8)</f>
        <v>5</v>
      </c>
      <c r="F8" s="119">
        <f>SUM(COUNTIFS('Breached&amp;Pasted email accounts'!I:I,Comprometimentos!F2,'Breached&amp;Pasted email accounts'!AC:AC,Comprometimentos!B8),COUNTIFS('Breached&amp;Pasted email accounts'!J:J,Comprometimentos!F2,'Breached&amp;Pasted email accounts'!AC:AC,Comprometimentos!B8),COUNTIFS('Breached&amp;Pasted email accounts'!K:K,Comprometimentos!F2,'Breached&amp;Pasted email accounts'!AC:AC,Comprometimentos!B8),COUNTIFS('Breached&amp;Pasted email accounts'!L:L,Comprometimentos!F2,'Breached&amp;Pasted email accounts'!AC:AC,Comprometimentos!B8),COUNTIFS('Breached&amp;Pasted email accounts'!M:M,Comprometimentos!F2,'Breached&amp;Pasted email accounts'!AC:AC,Comprometimentos!B8))</f>
        <v>0</v>
      </c>
      <c r="G8" s="46">
        <f>SUM(COUNTIFS('Breached&amp;Pasted email accounts'!I:I,Comprometimentos!G2,'Breached&amp;Pasted email accounts'!AC:AC,Comprometimentos!B8),COUNTIFS('Breached&amp;Pasted email accounts'!J:J,Comprometimentos!G2,'Breached&amp;Pasted email accounts'!AC:AC,Comprometimentos!B8),COUNTIFS('Breached&amp;Pasted email accounts'!K:K,Comprometimentos!G2,'Breached&amp;Pasted email accounts'!AC:AC,Comprometimentos!B8),COUNTIFS('Breached&amp;Pasted email accounts'!L:L,Comprometimentos!G2,'Breached&amp;Pasted email accounts'!AC:AC,Comprometimentos!B8),COUNTIFS('Breached&amp;Pasted email accounts'!M:M,Comprometimentos!G2,'Breached&amp;Pasted email accounts'!AC:AC,Comprometimentos!B8))</f>
        <v>2</v>
      </c>
      <c r="H8" s="46">
        <f>SUM(COUNTIFS('Breached&amp;Pasted email accounts'!I:I,Comprometimentos!H2,'Breached&amp;Pasted email accounts'!AC:AC,Comprometimentos!B8),COUNTIFS('Breached&amp;Pasted email accounts'!J:J,Comprometimentos!H2,'Breached&amp;Pasted email accounts'!AC:AC,Comprometimentos!B8),COUNTIFS('Breached&amp;Pasted email accounts'!K:K,Comprometimentos!H2,'Breached&amp;Pasted email accounts'!AC:AC,Comprometimentos!B8),COUNTIFS('Breached&amp;Pasted email accounts'!L:L,Comprometimentos!H2,'Breached&amp;Pasted email accounts'!AC:AC,Comprometimentos!B8),COUNTIFS('Breached&amp;Pasted email accounts'!M:M,Comprometimentos!H2,'Breached&amp;Pasted email accounts'!AC:AC,Comprometimentos!B8))</f>
        <v>0</v>
      </c>
      <c r="I8" s="46">
        <f>SUM(COUNTIFS('Breached&amp;Pasted email accounts'!I:I,Comprometimentos!I2,'Breached&amp;Pasted email accounts'!AC:AC,Comprometimentos!B8),COUNTIFS('Breached&amp;Pasted email accounts'!J:J,Comprometimentos!I2,'Breached&amp;Pasted email accounts'!AC:AC,Comprometimentos!B8),COUNTIFS('Breached&amp;Pasted email accounts'!K:K,Comprometimentos!I2,'Breached&amp;Pasted email accounts'!AC:AC,Comprometimentos!B8),COUNTIFS('Breached&amp;Pasted email accounts'!L:L,Comprometimentos!I2,'Breached&amp;Pasted email accounts'!AC:AC,Comprometimentos!B8),COUNTIFS('Breached&amp;Pasted email accounts'!M:M,Comprometimentos!I2,'Breached&amp;Pasted email accounts'!AC:AC,Comprometimentos!B8))</f>
        <v>0</v>
      </c>
      <c r="J8" s="46">
        <f>SUM(COUNTIFS('Breached&amp;Pasted email accounts'!I:I,Comprometimentos!J2,'Breached&amp;Pasted email accounts'!AC:AC,Comprometimentos!B8),COUNTIFS('Breached&amp;Pasted email accounts'!J:J,Comprometimentos!J2,'Breached&amp;Pasted email accounts'!AC:AC,Comprometimentos!B8),COUNTIFS('Breached&amp;Pasted email accounts'!K:K,Comprometimentos!J2,'Breached&amp;Pasted email accounts'!AC:AC,Comprometimentos!B8),COUNTIFS('Breached&amp;Pasted email accounts'!L:L,Comprometimentos!J2,'Breached&amp;Pasted email accounts'!AC:AC,Comprometimentos!B8),COUNTIFS('Breached&amp;Pasted email accounts'!M:M,Comprometimentos!J2,'Breached&amp;Pasted email accounts'!AC:AC,Comprometimentos!B8))</f>
        <v>2</v>
      </c>
      <c r="K8" s="46">
        <f>SUM(COUNTIFS('Breached&amp;Pasted email accounts'!I:I,Comprometimentos!K2,'Breached&amp;Pasted email accounts'!AC:AC,Comprometimentos!B8),COUNTIFS('Breached&amp;Pasted email accounts'!J:J,Comprometimentos!K2,'Breached&amp;Pasted email accounts'!AC:AC,Comprometimentos!B8),COUNTIFS('Breached&amp;Pasted email accounts'!K:K,Comprometimentos!K2,'Breached&amp;Pasted email accounts'!AC:AC,Comprometimentos!B8),COUNTIFS('Breached&amp;Pasted email accounts'!L:L,Comprometimentos!K2,'Breached&amp;Pasted email accounts'!AC:AC,Comprometimentos!B8),COUNTIFS('Breached&amp;Pasted email accounts'!M:M,Comprometimentos!K2,'Breached&amp;Pasted email accounts'!AC:AC,Comprometimentos!B8))</f>
        <v>1</v>
      </c>
      <c r="L8" s="46">
        <f>SUM(COUNTIFS('Breached&amp;Pasted email accounts'!I:I,Comprometimentos!L2,'Breached&amp;Pasted email accounts'!AC:AC,Comprometimentos!B8),COUNTIFS('Breached&amp;Pasted email accounts'!J:J,Comprometimentos!L2,'Breached&amp;Pasted email accounts'!AC:AC,Comprometimentos!B8),COUNTIFS('Breached&amp;Pasted email accounts'!K:K,Comprometimentos!L2,'Breached&amp;Pasted email accounts'!AC:AC,Comprometimentos!B8),COUNTIFS('Breached&amp;Pasted email accounts'!L:L,Comprometimentos!L2,'Breached&amp;Pasted email accounts'!AC:AC,Comprometimentos!B8),COUNTIFS('Breached&amp;Pasted email accounts'!M:M,Comprometimentos!L2,'Breached&amp;Pasted email accounts'!AC:AC,Comprometimentos!B8))</f>
        <v>0</v>
      </c>
      <c r="M8" s="46">
        <f>SUM(COUNTIFS('Breached&amp;Pasted email accounts'!I:I,Comprometimentos!M2,'Breached&amp;Pasted email accounts'!AC:AC,Comprometimentos!B8),COUNTIFS('Breached&amp;Pasted email accounts'!J:J,Comprometimentos!M2,'Breached&amp;Pasted email accounts'!AC:AC,Comprometimentos!B8),COUNTIFS('Breached&amp;Pasted email accounts'!K:K,Comprometimentos!M2,'Breached&amp;Pasted email accounts'!AC:AC,Comprometimentos!B8),COUNTIFS('Breached&amp;Pasted email accounts'!L:L,Comprometimentos!M2,'Breached&amp;Pasted email accounts'!AC:AC,Comprometimentos!B8),COUNTIFS('Breached&amp;Pasted email accounts'!M:M,Comprometimentos!M2,'Breached&amp;Pasted email accounts'!AC:AC,Comprometimentos!B8))</f>
        <v>0</v>
      </c>
      <c r="N8" s="46">
        <f>SUM(COUNTIFS('Breached&amp;Pasted email accounts'!I:I,Comprometimentos!N2,'Breached&amp;Pasted email accounts'!AC:AC,Comprometimentos!B8),COUNTIFS('Breached&amp;Pasted email accounts'!J:J,Comprometimentos!N2,'Breached&amp;Pasted email accounts'!AC:AC,Comprometimentos!B8),COUNTIFS('Breached&amp;Pasted email accounts'!K:K,Comprometimentos!N2,'Breached&amp;Pasted email accounts'!AC:AC,Comprometimentos!B8),COUNTIFS('Breached&amp;Pasted email accounts'!L:L,Comprometimentos!N2,'Breached&amp;Pasted email accounts'!AC:AC,Comprometimentos!B8),COUNTIFS('Breached&amp;Pasted email accounts'!M:M,Comprometimentos!N2,'Breached&amp;Pasted email accounts'!AC:AC,Comprometimentos!B8))</f>
        <v>0</v>
      </c>
      <c r="O8" s="46">
        <f>SUM(COUNTIFS('Breached&amp;Pasted email accounts'!I:I,Comprometimentos!O2,'Breached&amp;Pasted email accounts'!AC:AC,Comprometimentos!B8),COUNTIFS('Breached&amp;Pasted email accounts'!J:J,Comprometimentos!O2,'Breached&amp;Pasted email accounts'!AC:AC,Comprometimentos!B8),COUNTIFS('Breached&amp;Pasted email accounts'!K:K,Comprometimentos!O2,'Breached&amp;Pasted email accounts'!AC:AC,Comprometimentos!B8),COUNTIFS('Breached&amp;Pasted email accounts'!L:L,Comprometimentos!O2,'Breached&amp;Pasted email accounts'!AC:AC,Comprometimentos!B8),COUNTIFS('Breached&amp;Pasted email accounts'!M:M,Comprometimentos!O2,'Breached&amp;Pasted email accounts'!AC:AC,Comprometimentos!B8))</f>
        <v>0</v>
      </c>
      <c r="P8" s="46">
        <f>SUM(COUNTIFS('Breached&amp;Pasted email accounts'!I:I,Comprometimentos!P2,'Breached&amp;Pasted email accounts'!AC:AC,Comprometimentos!B8),COUNTIFS('Breached&amp;Pasted email accounts'!J:J,Comprometimentos!P2,'Breached&amp;Pasted email accounts'!AC:AC,Comprometimentos!B8),COUNTIFS('Breached&amp;Pasted email accounts'!K:K,Comprometimentos!P2,'Breached&amp;Pasted email accounts'!AC:AC,Comprometimentos!B8),COUNTIFS('Breached&amp;Pasted email accounts'!L:L,Comprometimentos!P2,'Breached&amp;Pasted email accounts'!AC:AC,Comprometimentos!B8),COUNTIFS('Breached&amp;Pasted email accounts'!M:M,Comprometimentos!P2,'Breached&amp;Pasted email accounts'!AC:AC,Comprometimentos!B8))</f>
        <v>2</v>
      </c>
      <c r="Q8" s="46">
        <f>SUM(COUNTIFS('Breached&amp;Pasted email accounts'!I:I,Comprometimentos!Q2,'Breached&amp;Pasted email accounts'!AC:AC,Comprometimentos!B8),COUNTIFS('Breached&amp;Pasted email accounts'!J:J,Comprometimentos!Q2,'Breached&amp;Pasted email accounts'!AC:AC,Comprometimentos!B8),COUNTIFS('Breached&amp;Pasted email accounts'!K:K,Comprometimentos!Q2,'Breached&amp;Pasted email accounts'!AC:AC,Comprometimentos!B8),COUNTIFS('Breached&amp;Pasted email accounts'!L:L,Comprometimentos!Q2,'Breached&amp;Pasted email accounts'!AC:AC,Comprometimentos!B8),COUNTIFS('Breached&amp;Pasted email accounts'!M:M,Comprometimentos!Q2,'Breached&amp;Pasted email accounts'!AC:AC,Comprometimentos!B8))</f>
        <v>0</v>
      </c>
      <c r="R8" s="46">
        <f>SUM(COUNTIFS('Breached&amp;Pasted email accounts'!I:I,Comprometimentos!R2,'Breached&amp;Pasted email accounts'!AC:AC,Comprometimentos!B8),COUNTIFS('Breached&amp;Pasted email accounts'!J:J,Comprometimentos!R2,'Breached&amp;Pasted email accounts'!AC:AC,Comprometimentos!B8),COUNTIFS('Breached&amp;Pasted email accounts'!K:K,Comprometimentos!R2,'Breached&amp;Pasted email accounts'!AC:AC,Comprometimentos!B8),COUNTIFS('Breached&amp;Pasted email accounts'!L:L,Comprometimentos!R2,'Breached&amp;Pasted email accounts'!AC:AC,Comprometimentos!B8),COUNTIFS('Breached&amp;Pasted email accounts'!M:M,Comprometimentos!R2,'Breached&amp;Pasted email accounts'!AC:AC,Comprometimentos!B8))</f>
        <v>0</v>
      </c>
      <c r="S8" s="120">
        <f>SUM(COUNTIFS('Breached&amp;Pasted email accounts'!I:I,Comprometimentos!S2,'Breached&amp;Pasted email accounts'!AC:AC,Comprometimentos!B8),COUNTIFS('Breached&amp;Pasted email accounts'!J:J,Comprometimentos!S2,'Breached&amp;Pasted email accounts'!AC:AC,Comprometimentos!B8),COUNTIFS('Breached&amp;Pasted email accounts'!K:K,Comprometimentos!S2,'Breached&amp;Pasted email accounts'!AC:AC,Comprometimentos!B8),COUNTIFS('Breached&amp;Pasted email accounts'!L:L,Comprometimentos!S2,'Breached&amp;Pasted email accounts'!AC:AC,Comprometimentos!B8),COUNTIFS('Breached&amp;Pasted email accounts'!M:M,Comprometimentos!S2,'Breached&amp;Pasted email accounts'!AC:AC,Comprometimentos!B8))</f>
        <v>0</v>
      </c>
      <c r="T8" s="111">
        <f t="shared" si="2"/>
        <v>7</v>
      </c>
      <c r="U8" s="111">
        <f t="shared" si="1"/>
        <v>1</v>
      </c>
      <c r="V8" s="111">
        <f>COUNTIFS('Breached&amp;Pasted email accounts'!H:H,TRUE,'Breached&amp;Pasted email accounts'!AC:AC,Comprometimentos!B8)</f>
        <v>0</v>
      </c>
      <c r="W8" s="111">
        <f>COUNTIFS('Breached&amp;Pasted email accounts'!G:G,1,'Breached&amp;Pasted email accounts'!AC:AC,Comprometimentos!B8)</f>
        <v>4</v>
      </c>
    </row>
    <row r="9" spans="1:23" x14ac:dyDescent="0.25">
      <c r="A9" s="132" t="s">
        <v>650</v>
      </c>
      <c r="B9" s="129" t="s">
        <v>651</v>
      </c>
      <c r="C9" s="126">
        <f t="shared" si="0"/>
        <v>0</v>
      </c>
      <c r="D9" s="114">
        <f>COUNTIFS('Breached&amp;Pasted email accounts'!AC:AC,B9,'Breached&amp;Pasted email accounts'!AA:AA,"0010")</f>
        <v>5</v>
      </c>
      <c r="E9" s="114">
        <f>COUNTIF('Breached&amp;Pasted email accounts'!AC:AC,B9)</f>
        <v>5</v>
      </c>
      <c r="F9" s="119">
        <f>SUM(COUNTIFS('Breached&amp;Pasted email accounts'!I:I,Comprometimentos!F2,'Breached&amp;Pasted email accounts'!AC:AC,Comprometimentos!B9),COUNTIFS('Breached&amp;Pasted email accounts'!J:J,Comprometimentos!F2,'Breached&amp;Pasted email accounts'!AC:AC,Comprometimentos!B9),COUNTIFS('Breached&amp;Pasted email accounts'!K:K,Comprometimentos!F2,'Breached&amp;Pasted email accounts'!AC:AC,Comprometimentos!B9),COUNTIFS('Breached&amp;Pasted email accounts'!L:L,Comprometimentos!F2,'Breached&amp;Pasted email accounts'!AC:AC,Comprometimentos!B9),COUNTIFS('Breached&amp;Pasted email accounts'!M:M,Comprometimentos!F2,'Breached&amp;Pasted email accounts'!AC:AC,Comprometimentos!B9))</f>
        <v>1</v>
      </c>
      <c r="G9" s="46">
        <f>SUM(COUNTIFS('Breached&amp;Pasted email accounts'!I:I,Comprometimentos!G2,'Breached&amp;Pasted email accounts'!AC:AC,Comprometimentos!B9),COUNTIFS('Breached&amp;Pasted email accounts'!J:J,Comprometimentos!G2,'Breached&amp;Pasted email accounts'!AC:AC,Comprometimentos!B9),COUNTIFS('Breached&amp;Pasted email accounts'!K:K,Comprometimentos!G2,'Breached&amp;Pasted email accounts'!AC:AC,Comprometimentos!B9),COUNTIFS('Breached&amp;Pasted email accounts'!L:L,Comprometimentos!G2,'Breached&amp;Pasted email accounts'!AC:AC,Comprometimentos!B9),COUNTIFS('Breached&amp;Pasted email accounts'!M:M,Comprometimentos!G2,'Breached&amp;Pasted email accounts'!AC:AC,Comprometimentos!B9))</f>
        <v>1</v>
      </c>
      <c r="H9" s="46">
        <f>SUM(COUNTIFS('Breached&amp;Pasted email accounts'!I:I,Comprometimentos!H2,'Breached&amp;Pasted email accounts'!AC:AC,Comprometimentos!B9),COUNTIFS('Breached&amp;Pasted email accounts'!J:J,Comprometimentos!H2,'Breached&amp;Pasted email accounts'!AC:AC,Comprometimentos!B9),COUNTIFS('Breached&amp;Pasted email accounts'!K:K,Comprometimentos!H2,'Breached&amp;Pasted email accounts'!AC:AC,Comprometimentos!B9),COUNTIFS('Breached&amp;Pasted email accounts'!L:L,Comprometimentos!H2,'Breached&amp;Pasted email accounts'!AC:AC,Comprometimentos!B9),COUNTIFS('Breached&amp;Pasted email accounts'!M:M,Comprometimentos!H2,'Breached&amp;Pasted email accounts'!AC:AC,Comprometimentos!B9))</f>
        <v>0</v>
      </c>
      <c r="I9" s="46">
        <f>SUM(COUNTIFS('Breached&amp;Pasted email accounts'!I:I,Comprometimentos!I2,'Breached&amp;Pasted email accounts'!AC:AC,Comprometimentos!B9),COUNTIFS('Breached&amp;Pasted email accounts'!J:J,Comprometimentos!I2,'Breached&amp;Pasted email accounts'!AC:AC,Comprometimentos!B9),COUNTIFS('Breached&amp;Pasted email accounts'!K:K,Comprometimentos!I2,'Breached&amp;Pasted email accounts'!AC:AC,Comprometimentos!B9),COUNTIFS('Breached&amp;Pasted email accounts'!L:L,Comprometimentos!I2,'Breached&amp;Pasted email accounts'!AC:AC,Comprometimentos!B9),COUNTIFS('Breached&amp;Pasted email accounts'!M:M,Comprometimentos!I2,'Breached&amp;Pasted email accounts'!AC:AC,Comprometimentos!B9))</f>
        <v>0</v>
      </c>
      <c r="J9" s="46">
        <f>SUM(COUNTIFS('Breached&amp;Pasted email accounts'!I:I,Comprometimentos!J2,'Breached&amp;Pasted email accounts'!AC:AC,Comprometimentos!B9),COUNTIFS('Breached&amp;Pasted email accounts'!J:J,Comprometimentos!J2,'Breached&amp;Pasted email accounts'!AC:AC,Comprometimentos!B9),COUNTIFS('Breached&amp;Pasted email accounts'!K:K,Comprometimentos!J2,'Breached&amp;Pasted email accounts'!AC:AC,Comprometimentos!B9),COUNTIFS('Breached&amp;Pasted email accounts'!L:L,Comprometimentos!J2,'Breached&amp;Pasted email accounts'!AC:AC,Comprometimentos!B9),COUNTIFS('Breached&amp;Pasted email accounts'!M:M,Comprometimentos!J2,'Breached&amp;Pasted email accounts'!AC:AC,Comprometimentos!B9))</f>
        <v>0</v>
      </c>
      <c r="K9" s="46">
        <f>SUM(COUNTIFS('Breached&amp;Pasted email accounts'!I:I,Comprometimentos!K2,'Breached&amp;Pasted email accounts'!AC:AC,Comprometimentos!B9),COUNTIFS('Breached&amp;Pasted email accounts'!J:J,Comprometimentos!K2,'Breached&amp;Pasted email accounts'!AC:AC,Comprometimentos!B9),COUNTIFS('Breached&amp;Pasted email accounts'!K:K,Comprometimentos!K2,'Breached&amp;Pasted email accounts'!AC:AC,Comprometimentos!B9),COUNTIFS('Breached&amp;Pasted email accounts'!L:L,Comprometimentos!K2,'Breached&amp;Pasted email accounts'!AC:AC,Comprometimentos!B9),COUNTIFS('Breached&amp;Pasted email accounts'!M:M,Comprometimentos!K2,'Breached&amp;Pasted email accounts'!AC:AC,Comprometimentos!B9))</f>
        <v>0</v>
      </c>
      <c r="L9" s="46">
        <f>SUM(COUNTIFS('Breached&amp;Pasted email accounts'!I:I,Comprometimentos!L2,'Breached&amp;Pasted email accounts'!AC:AC,Comprometimentos!B9),COUNTIFS('Breached&amp;Pasted email accounts'!J:J,Comprometimentos!L2,'Breached&amp;Pasted email accounts'!AC:AC,Comprometimentos!B9),COUNTIFS('Breached&amp;Pasted email accounts'!K:K,Comprometimentos!L2,'Breached&amp;Pasted email accounts'!AC:AC,Comprometimentos!B9),COUNTIFS('Breached&amp;Pasted email accounts'!L:L,Comprometimentos!L2,'Breached&amp;Pasted email accounts'!AC:AC,Comprometimentos!B9),COUNTIFS('Breached&amp;Pasted email accounts'!M:M,Comprometimentos!L2,'Breached&amp;Pasted email accounts'!AC:AC,Comprometimentos!B9))</f>
        <v>0</v>
      </c>
      <c r="M9" s="46">
        <f>SUM(COUNTIFS('Breached&amp;Pasted email accounts'!I:I,Comprometimentos!M2,'Breached&amp;Pasted email accounts'!AC:AC,Comprometimentos!B9),COUNTIFS('Breached&amp;Pasted email accounts'!J:J,Comprometimentos!M2,'Breached&amp;Pasted email accounts'!AC:AC,Comprometimentos!B9),COUNTIFS('Breached&amp;Pasted email accounts'!K:K,Comprometimentos!M2,'Breached&amp;Pasted email accounts'!AC:AC,Comprometimentos!B9),COUNTIFS('Breached&amp;Pasted email accounts'!L:L,Comprometimentos!M2,'Breached&amp;Pasted email accounts'!AC:AC,Comprometimentos!B9),COUNTIFS('Breached&amp;Pasted email accounts'!M:M,Comprometimentos!M2,'Breached&amp;Pasted email accounts'!AC:AC,Comprometimentos!B9))</f>
        <v>1</v>
      </c>
      <c r="N9" s="46">
        <f>SUM(COUNTIFS('Breached&amp;Pasted email accounts'!I:I,Comprometimentos!N2,'Breached&amp;Pasted email accounts'!AC:AC,Comprometimentos!B9),COUNTIFS('Breached&amp;Pasted email accounts'!J:J,Comprometimentos!N2,'Breached&amp;Pasted email accounts'!AC:AC,Comprometimentos!B9),COUNTIFS('Breached&amp;Pasted email accounts'!K:K,Comprometimentos!N2,'Breached&amp;Pasted email accounts'!AC:AC,Comprometimentos!B9),COUNTIFS('Breached&amp;Pasted email accounts'!L:L,Comprometimentos!N2,'Breached&amp;Pasted email accounts'!AC:AC,Comprometimentos!B9),COUNTIFS('Breached&amp;Pasted email accounts'!M:M,Comprometimentos!N2,'Breached&amp;Pasted email accounts'!AC:AC,Comprometimentos!B9))</f>
        <v>0</v>
      </c>
      <c r="O9" s="46">
        <f>SUM(COUNTIFS('Breached&amp;Pasted email accounts'!I:I,Comprometimentos!O2,'Breached&amp;Pasted email accounts'!AC:AC,Comprometimentos!B9),COUNTIFS('Breached&amp;Pasted email accounts'!J:J,Comprometimentos!O2,'Breached&amp;Pasted email accounts'!AC:AC,Comprometimentos!B9),COUNTIFS('Breached&amp;Pasted email accounts'!K:K,Comprometimentos!O2,'Breached&amp;Pasted email accounts'!AC:AC,Comprometimentos!B9),COUNTIFS('Breached&amp;Pasted email accounts'!L:L,Comprometimentos!O2,'Breached&amp;Pasted email accounts'!AC:AC,Comprometimentos!B9),COUNTIFS('Breached&amp;Pasted email accounts'!M:M,Comprometimentos!O2,'Breached&amp;Pasted email accounts'!AC:AC,Comprometimentos!B9))</f>
        <v>0</v>
      </c>
      <c r="P9" s="46">
        <f>SUM(COUNTIFS('Breached&amp;Pasted email accounts'!I:I,Comprometimentos!P2,'Breached&amp;Pasted email accounts'!AC:AC,Comprometimentos!B9),COUNTIFS('Breached&amp;Pasted email accounts'!J:J,Comprometimentos!P2,'Breached&amp;Pasted email accounts'!AC:AC,Comprometimentos!B9),COUNTIFS('Breached&amp;Pasted email accounts'!K:K,Comprometimentos!P2,'Breached&amp;Pasted email accounts'!AC:AC,Comprometimentos!B9),COUNTIFS('Breached&amp;Pasted email accounts'!L:L,Comprometimentos!P2,'Breached&amp;Pasted email accounts'!AC:AC,Comprometimentos!B9),COUNTIFS('Breached&amp;Pasted email accounts'!M:M,Comprometimentos!P2,'Breached&amp;Pasted email accounts'!AC:AC,Comprometimentos!B9))</f>
        <v>2</v>
      </c>
      <c r="Q9" s="46">
        <f>SUM(COUNTIFS('Breached&amp;Pasted email accounts'!I:I,Comprometimentos!Q2,'Breached&amp;Pasted email accounts'!AC:AC,Comprometimentos!B9),COUNTIFS('Breached&amp;Pasted email accounts'!J:J,Comprometimentos!Q2,'Breached&amp;Pasted email accounts'!AC:AC,Comprometimentos!B9),COUNTIFS('Breached&amp;Pasted email accounts'!K:K,Comprometimentos!Q2,'Breached&amp;Pasted email accounts'!AC:AC,Comprometimentos!B9),COUNTIFS('Breached&amp;Pasted email accounts'!L:L,Comprometimentos!Q2,'Breached&amp;Pasted email accounts'!AC:AC,Comprometimentos!B9),COUNTIFS('Breached&amp;Pasted email accounts'!M:M,Comprometimentos!Q2,'Breached&amp;Pasted email accounts'!AC:AC,Comprometimentos!B9))</f>
        <v>2</v>
      </c>
      <c r="R9" s="46">
        <f>SUM(COUNTIFS('Breached&amp;Pasted email accounts'!I:I,Comprometimentos!R2,'Breached&amp;Pasted email accounts'!AC:AC,Comprometimentos!B9),COUNTIFS('Breached&amp;Pasted email accounts'!J:J,Comprometimentos!R2,'Breached&amp;Pasted email accounts'!AC:AC,Comprometimentos!B9),COUNTIFS('Breached&amp;Pasted email accounts'!K:K,Comprometimentos!R2,'Breached&amp;Pasted email accounts'!AC:AC,Comprometimentos!B9),COUNTIFS('Breached&amp;Pasted email accounts'!L:L,Comprometimentos!R2,'Breached&amp;Pasted email accounts'!AC:AC,Comprometimentos!B9),COUNTIFS('Breached&amp;Pasted email accounts'!M:M,Comprometimentos!R2,'Breached&amp;Pasted email accounts'!AC:AC,Comprometimentos!B9))</f>
        <v>0</v>
      </c>
      <c r="S9" s="120">
        <f>SUM(COUNTIFS('Breached&amp;Pasted email accounts'!I:I,Comprometimentos!S2,'Breached&amp;Pasted email accounts'!AC:AC,Comprometimentos!B9),COUNTIFS('Breached&amp;Pasted email accounts'!J:J,Comprometimentos!S2,'Breached&amp;Pasted email accounts'!AC:AC,Comprometimentos!B9),COUNTIFS('Breached&amp;Pasted email accounts'!K:K,Comprometimentos!S2,'Breached&amp;Pasted email accounts'!AC:AC,Comprometimentos!B9),COUNTIFS('Breached&amp;Pasted email accounts'!L:L,Comprometimentos!S2,'Breached&amp;Pasted email accounts'!AC:AC,Comprometimentos!B9),COUNTIFS('Breached&amp;Pasted email accounts'!M:M,Comprometimentos!S2,'Breached&amp;Pasted email accounts'!AC:AC,Comprometimentos!B9))</f>
        <v>0</v>
      </c>
      <c r="T9" s="111">
        <f t="shared" si="2"/>
        <v>7</v>
      </c>
      <c r="U9" s="111">
        <f t="shared" si="1"/>
        <v>3</v>
      </c>
      <c r="V9" s="111">
        <f>COUNTIFS('Breached&amp;Pasted email accounts'!H:H,TRUE,'Breached&amp;Pasted email accounts'!AC:AC,Comprometimentos!B9)</f>
        <v>2</v>
      </c>
      <c r="W9" s="111">
        <f>COUNTIFS('Breached&amp;Pasted email accounts'!G:G,1,'Breached&amp;Pasted email accounts'!AC:AC,Comprometimentos!B9)</f>
        <v>2</v>
      </c>
    </row>
    <row r="10" spans="1:23" x14ac:dyDescent="0.25">
      <c r="A10" s="132" t="s">
        <v>383</v>
      </c>
      <c r="B10" s="129" t="s">
        <v>25879</v>
      </c>
      <c r="C10" s="126">
        <f t="shared" si="0"/>
        <v>0</v>
      </c>
      <c r="D10" s="114">
        <f>COUNTIFS('Breached&amp;Pasted email accounts'!AC:AC,B10,'Breached&amp;Pasted email accounts'!AA:AA,"0010")</f>
        <v>2</v>
      </c>
      <c r="E10" s="114">
        <f>COUNTIF('Breached&amp;Pasted email accounts'!AC:AC,B10)</f>
        <v>2</v>
      </c>
      <c r="F10" s="119">
        <f>SUM(COUNTIFS('Breached&amp;Pasted email accounts'!I:I,Comprometimentos!F2,'Breached&amp;Pasted email accounts'!AC:AC,Comprometimentos!B10),COUNTIFS('Breached&amp;Pasted email accounts'!J:J,Comprometimentos!F2,'Breached&amp;Pasted email accounts'!AC:AC,Comprometimentos!B10),COUNTIFS('Breached&amp;Pasted email accounts'!K:K,Comprometimentos!F2,'Breached&amp;Pasted email accounts'!AC:AC,Comprometimentos!B10),COUNTIFS('Breached&amp;Pasted email accounts'!L:L,Comprometimentos!F2,'Breached&amp;Pasted email accounts'!AC:AC,Comprometimentos!B10),COUNTIFS('Breached&amp;Pasted email accounts'!M:M,Comprometimentos!F2,'Breached&amp;Pasted email accounts'!AC:AC,Comprometimentos!B10))</f>
        <v>1</v>
      </c>
      <c r="G10" s="46">
        <f>SUM(COUNTIFS('Breached&amp;Pasted email accounts'!I:I,Comprometimentos!G2,'Breached&amp;Pasted email accounts'!AC:AC,Comprometimentos!B10),COUNTIFS('Breached&amp;Pasted email accounts'!J:J,Comprometimentos!G2,'Breached&amp;Pasted email accounts'!AC:AC,Comprometimentos!B10),COUNTIFS('Breached&amp;Pasted email accounts'!K:K,Comprometimentos!G2,'Breached&amp;Pasted email accounts'!AC:AC,Comprometimentos!B10),COUNTIFS('Breached&amp;Pasted email accounts'!L:L,Comprometimentos!G2,'Breached&amp;Pasted email accounts'!AC:AC,Comprometimentos!B10),COUNTIFS('Breached&amp;Pasted email accounts'!M:M,Comprometimentos!G2,'Breached&amp;Pasted email accounts'!AC:AC,Comprometimentos!B10))</f>
        <v>0</v>
      </c>
      <c r="H10" s="46">
        <f>SUM(COUNTIFS('Breached&amp;Pasted email accounts'!I:I,Comprometimentos!H2,'Breached&amp;Pasted email accounts'!AC:AC,Comprometimentos!B10),COUNTIFS('Breached&amp;Pasted email accounts'!J:J,Comprometimentos!H2,'Breached&amp;Pasted email accounts'!AC:AC,Comprometimentos!B10),COUNTIFS('Breached&amp;Pasted email accounts'!K:K,Comprometimentos!H2,'Breached&amp;Pasted email accounts'!AC:AC,Comprometimentos!B10),COUNTIFS('Breached&amp;Pasted email accounts'!L:L,Comprometimentos!H2,'Breached&amp;Pasted email accounts'!AC:AC,Comprometimentos!B10),COUNTIFS('Breached&amp;Pasted email accounts'!M:M,Comprometimentos!H2,'Breached&amp;Pasted email accounts'!AC:AC,Comprometimentos!B10))</f>
        <v>0</v>
      </c>
      <c r="I10" s="46">
        <f>SUM(COUNTIFS('Breached&amp;Pasted email accounts'!I:I,Comprometimentos!I2,'Breached&amp;Pasted email accounts'!AC:AC,Comprometimentos!B10),COUNTIFS('Breached&amp;Pasted email accounts'!J:J,Comprometimentos!I2,'Breached&amp;Pasted email accounts'!AC:AC,Comprometimentos!B10),COUNTIFS('Breached&amp;Pasted email accounts'!K:K,Comprometimentos!I2,'Breached&amp;Pasted email accounts'!AC:AC,Comprometimentos!B10),COUNTIFS('Breached&amp;Pasted email accounts'!L:L,Comprometimentos!I2,'Breached&amp;Pasted email accounts'!AC:AC,Comprometimentos!B10),COUNTIFS('Breached&amp;Pasted email accounts'!M:M,Comprometimentos!I2,'Breached&amp;Pasted email accounts'!AC:AC,Comprometimentos!B10))</f>
        <v>0</v>
      </c>
      <c r="J10" s="46">
        <f>SUM(COUNTIFS('Breached&amp;Pasted email accounts'!I:I,Comprometimentos!J2,'Breached&amp;Pasted email accounts'!AC:AC,Comprometimentos!B10),COUNTIFS('Breached&amp;Pasted email accounts'!J:J,Comprometimentos!J2,'Breached&amp;Pasted email accounts'!AC:AC,Comprometimentos!B10),COUNTIFS('Breached&amp;Pasted email accounts'!K:K,Comprometimentos!J2,'Breached&amp;Pasted email accounts'!AC:AC,Comprometimentos!B10),COUNTIFS('Breached&amp;Pasted email accounts'!L:L,Comprometimentos!J2,'Breached&amp;Pasted email accounts'!AC:AC,Comprometimentos!B10),COUNTIFS('Breached&amp;Pasted email accounts'!M:M,Comprometimentos!J2,'Breached&amp;Pasted email accounts'!AC:AC,Comprometimentos!B10))</f>
        <v>0</v>
      </c>
      <c r="K10" s="46">
        <f>SUM(COUNTIFS('Breached&amp;Pasted email accounts'!I:I,Comprometimentos!K2,'Breached&amp;Pasted email accounts'!AC:AC,Comprometimentos!B10),COUNTIFS('Breached&amp;Pasted email accounts'!J:J,Comprometimentos!K2,'Breached&amp;Pasted email accounts'!AC:AC,Comprometimentos!B10),COUNTIFS('Breached&amp;Pasted email accounts'!K:K,Comprometimentos!K2,'Breached&amp;Pasted email accounts'!AC:AC,Comprometimentos!B10),COUNTIFS('Breached&amp;Pasted email accounts'!L:L,Comprometimentos!K2,'Breached&amp;Pasted email accounts'!AC:AC,Comprometimentos!B10),COUNTIFS('Breached&amp;Pasted email accounts'!M:M,Comprometimentos!K2,'Breached&amp;Pasted email accounts'!AC:AC,Comprometimentos!B10))</f>
        <v>0</v>
      </c>
      <c r="L10" s="46">
        <f>SUM(COUNTIFS('Breached&amp;Pasted email accounts'!I:I,Comprometimentos!L2,'Breached&amp;Pasted email accounts'!AC:AC,Comprometimentos!B10),COUNTIFS('Breached&amp;Pasted email accounts'!J:J,Comprometimentos!L2,'Breached&amp;Pasted email accounts'!AC:AC,Comprometimentos!B10),COUNTIFS('Breached&amp;Pasted email accounts'!K:K,Comprometimentos!L2,'Breached&amp;Pasted email accounts'!AC:AC,Comprometimentos!B10),COUNTIFS('Breached&amp;Pasted email accounts'!L:L,Comprometimentos!L2,'Breached&amp;Pasted email accounts'!AC:AC,Comprometimentos!B10),COUNTIFS('Breached&amp;Pasted email accounts'!M:M,Comprometimentos!L2,'Breached&amp;Pasted email accounts'!AC:AC,Comprometimentos!B10))</f>
        <v>0</v>
      </c>
      <c r="M10" s="46">
        <f>SUM(COUNTIFS('Breached&amp;Pasted email accounts'!I:I,Comprometimentos!M2,'Breached&amp;Pasted email accounts'!AC:AC,Comprometimentos!B10),COUNTIFS('Breached&amp;Pasted email accounts'!J:J,Comprometimentos!M2,'Breached&amp;Pasted email accounts'!AC:AC,Comprometimentos!B10),COUNTIFS('Breached&amp;Pasted email accounts'!K:K,Comprometimentos!M2,'Breached&amp;Pasted email accounts'!AC:AC,Comprometimentos!B10),COUNTIFS('Breached&amp;Pasted email accounts'!L:L,Comprometimentos!M2,'Breached&amp;Pasted email accounts'!AC:AC,Comprometimentos!B10),COUNTIFS('Breached&amp;Pasted email accounts'!M:M,Comprometimentos!M2,'Breached&amp;Pasted email accounts'!AC:AC,Comprometimentos!B10))</f>
        <v>0</v>
      </c>
      <c r="N10" s="46">
        <f>SUM(COUNTIFS('Breached&amp;Pasted email accounts'!I:I,Comprometimentos!N2,'Breached&amp;Pasted email accounts'!AC:AC,Comprometimentos!B10),COUNTIFS('Breached&amp;Pasted email accounts'!J:J,Comprometimentos!N2,'Breached&amp;Pasted email accounts'!AC:AC,Comprometimentos!B10),COUNTIFS('Breached&amp;Pasted email accounts'!K:K,Comprometimentos!N2,'Breached&amp;Pasted email accounts'!AC:AC,Comprometimentos!B10),COUNTIFS('Breached&amp;Pasted email accounts'!L:L,Comprometimentos!N2,'Breached&amp;Pasted email accounts'!AC:AC,Comprometimentos!B10),COUNTIFS('Breached&amp;Pasted email accounts'!M:M,Comprometimentos!N2,'Breached&amp;Pasted email accounts'!AC:AC,Comprometimentos!B10))</f>
        <v>0</v>
      </c>
      <c r="O10" s="46">
        <f>SUM(COUNTIFS('Breached&amp;Pasted email accounts'!I:I,Comprometimentos!O2,'Breached&amp;Pasted email accounts'!AC:AC,Comprometimentos!B10),COUNTIFS('Breached&amp;Pasted email accounts'!J:J,Comprometimentos!O2,'Breached&amp;Pasted email accounts'!AC:AC,Comprometimentos!B10),COUNTIFS('Breached&amp;Pasted email accounts'!K:K,Comprometimentos!O2,'Breached&amp;Pasted email accounts'!AC:AC,Comprometimentos!B10),COUNTIFS('Breached&amp;Pasted email accounts'!L:L,Comprometimentos!O2,'Breached&amp;Pasted email accounts'!AC:AC,Comprometimentos!B10),COUNTIFS('Breached&amp;Pasted email accounts'!M:M,Comprometimentos!O2,'Breached&amp;Pasted email accounts'!AC:AC,Comprometimentos!B10))</f>
        <v>0</v>
      </c>
      <c r="P10" s="46">
        <f>SUM(COUNTIFS('Breached&amp;Pasted email accounts'!I:I,Comprometimentos!P2,'Breached&amp;Pasted email accounts'!AC:AC,Comprometimentos!B10),COUNTIFS('Breached&amp;Pasted email accounts'!J:J,Comprometimentos!P2,'Breached&amp;Pasted email accounts'!AC:AC,Comprometimentos!B10),COUNTIFS('Breached&amp;Pasted email accounts'!K:K,Comprometimentos!P2,'Breached&amp;Pasted email accounts'!AC:AC,Comprometimentos!B10),COUNTIFS('Breached&amp;Pasted email accounts'!L:L,Comprometimentos!P2,'Breached&amp;Pasted email accounts'!AC:AC,Comprometimentos!B10),COUNTIFS('Breached&amp;Pasted email accounts'!M:M,Comprometimentos!P2,'Breached&amp;Pasted email accounts'!AC:AC,Comprometimentos!B10))</f>
        <v>0</v>
      </c>
      <c r="Q10" s="46">
        <f>SUM(COUNTIFS('Breached&amp;Pasted email accounts'!I:I,Comprometimentos!Q2,'Breached&amp;Pasted email accounts'!AC:AC,Comprometimentos!B10),COUNTIFS('Breached&amp;Pasted email accounts'!J:J,Comprometimentos!Q2,'Breached&amp;Pasted email accounts'!AC:AC,Comprometimentos!B10),COUNTIFS('Breached&amp;Pasted email accounts'!K:K,Comprometimentos!Q2,'Breached&amp;Pasted email accounts'!AC:AC,Comprometimentos!B10),COUNTIFS('Breached&amp;Pasted email accounts'!L:L,Comprometimentos!Q2,'Breached&amp;Pasted email accounts'!AC:AC,Comprometimentos!B10),COUNTIFS('Breached&amp;Pasted email accounts'!M:M,Comprometimentos!Q2,'Breached&amp;Pasted email accounts'!AC:AC,Comprometimentos!B10))</f>
        <v>0</v>
      </c>
      <c r="R10" s="46">
        <f>SUM(COUNTIFS('Breached&amp;Pasted email accounts'!I:I,Comprometimentos!R2,'Breached&amp;Pasted email accounts'!AC:AC,Comprometimentos!B10),COUNTIFS('Breached&amp;Pasted email accounts'!J:J,Comprometimentos!R2,'Breached&amp;Pasted email accounts'!AC:AC,Comprometimentos!B10),COUNTIFS('Breached&amp;Pasted email accounts'!K:K,Comprometimentos!R2,'Breached&amp;Pasted email accounts'!AC:AC,Comprometimentos!B10),COUNTIFS('Breached&amp;Pasted email accounts'!L:L,Comprometimentos!R2,'Breached&amp;Pasted email accounts'!AC:AC,Comprometimentos!B10),COUNTIFS('Breached&amp;Pasted email accounts'!M:M,Comprometimentos!R2,'Breached&amp;Pasted email accounts'!AC:AC,Comprometimentos!B10))</f>
        <v>0</v>
      </c>
      <c r="S10" s="120">
        <f>SUM(COUNTIFS('Breached&amp;Pasted email accounts'!I:I,Comprometimentos!S2,'Breached&amp;Pasted email accounts'!AC:AC,Comprometimentos!B10),COUNTIFS('Breached&amp;Pasted email accounts'!J:J,Comprometimentos!S2,'Breached&amp;Pasted email accounts'!AC:AC,Comprometimentos!B10),COUNTIFS('Breached&amp;Pasted email accounts'!K:K,Comprometimentos!S2,'Breached&amp;Pasted email accounts'!AC:AC,Comprometimentos!B10),COUNTIFS('Breached&amp;Pasted email accounts'!L:L,Comprometimentos!S2,'Breached&amp;Pasted email accounts'!AC:AC,Comprometimentos!B10),COUNTIFS('Breached&amp;Pasted email accounts'!M:M,Comprometimentos!S2,'Breached&amp;Pasted email accounts'!AC:AC,Comprometimentos!B10))</f>
        <v>0</v>
      </c>
      <c r="T10" s="111">
        <f t="shared" si="2"/>
        <v>1</v>
      </c>
      <c r="U10" s="111">
        <f t="shared" si="1"/>
        <v>0</v>
      </c>
      <c r="V10" s="111">
        <f>COUNTIFS('Breached&amp;Pasted email accounts'!H:H,TRUE,'Breached&amp;Pasted email accounts'!AC:AC,Comprometimentos!B10)</f>
        <v>1</v>
      </c>
      <c r="W10" s="111">
        <f>COUNTIFS('Breached&amp;Pasted email accounts'!G:G,1,'Breached&amp;Pasted email accounts'!AC:AC,Comprometimentos!B10)</f>
        <v>2</v>
      </c>
    </row>
    <row r="11" spans="1:23" x14ac:dyDescent="0.25">
      <c r="A11" s="132" t="s">
        <v>1177</v>
      </c>
      <c r="B11" s="129" t="s">
        <v>1178</v>
      </c>
      <c r="C11" s="126">
        <f t="shared" si="0"/>
        <v>0</v>
      </c>
      <c r="D11" s="114">
        <f>COUNTIFS('Breached&amp;Pasted email accounts'!AC:AC,B11,'Breached&amp;Pasted email accounts'!AA:AA,"0010")</f>
        <v>2</v>
      </c>
      <c r="E11" s="114">
        <f>COUNTIF('Breached&amp;Pasted email accounts'!AC:AC,B11)</f>
        <v>2</v>
      </c>
      <c r="F11" s="119">
        <f>SUM(COUNTIFS('Breached&amp;Pasted email accounts'!I:I,Comprometimentos!F2,'Breached&amp;Pasted email accounts'!AC:AC,Comprometimentos!B11),COUNTIFS('Breached&amp;Pasted email accounts'!J:J,Comprometimentos!F2,'Breached&amp;Pasted email accounts'!AC:AC,Comprometimentos!B11),COUNTIFS('Breached&amp;Pasted email accounts'!K:K,Comprometimentos!F2,'Breached&amp;Pasted email accounts'!AC:AC,Comprometimentos!B11),COUNTIFS('Breached&amp;Pasted email accounts'!L:L,Comprometimentos!F2,'Breached&amp;Pasted email accounts'!AC:AC,Comprometimentos!B11),COUNTIFS('Breached&amp;Pasted email accounts'!M:M,Comprometimentos!F2,'Breached&amp;Pasted email accounts'!AC:AC,Comprometimentos!B11))</f>
        <v>1</v>
      </c>
      <c r="G11" s="46">
        <f>SUM(COUNTIFS('Breached&amp;Pasted email accounts'!I:I,Comprometimentos!G2,'Breached&amp;Pasted email accounts'!AC:AC,Comprometimentos!B11),COUNTIFS('Breached&amp;Pasted email accounts'!J:J,Comprometimentos!G2,'Breached&amp;Pasted email accounts'!AC:AC,Comprometimentos!B11),COUNTIFS('Breached&amp;Pasted email accounts'!K:K,Comprometimentos!G2,'Breached&amp;Pasted email accounts'!AC:AC,Comprometimentos!B11),COUNTIFS('Breached&amp;Pasted email accounts'!L:L,Comprometimentos!G2,'Breached&amp;Pasted email accounts'!AC:AC,Comprometimentos!B11),COUNTIFS('Breached&amp;Pasted email accounts'!M:M,Comprometimentos!G2,'Breached&amp;Pasted email accounts'!AC:AC,Comprometimentos!B11))</f>
        <v>1</v>
      </c>
      <c r="H11" s="46">
        <f>SUM(COUNTIFS('Breached&amp;Pasted email accounts'!I:I,Comprometimentos!H2,'Breached&amp;Pasted email accounts'!AC:AC,Comprometimentos!B11),COUNTIFS('Breached&amp;Pasted email accounts'!J:J,Comprometimentos!H2,'Breached&amp;Pasted email accounts'!AC:AC,Comprometimentos!B11),COUNTIFS('Breached&amp;Pasted email accounts'!K:K,Comprometimentos!H2,'Breached&amp;Pasted email accounts'!AC:AC,Comprometimentos!B11),COUNTIFS('Breached&amp;Pasted email accounts'!L:L,Comprometimentos!H2,'Breached&amp;Pasted email accounts'!AC:AC,Comprometimentos!B11),COUNTIFS('Breached&amp;Pasted email accounts'!M:M,Comprometimentos!H2,'Breached&amp;Pasted email accounts'!AC:AC,Comprometimentos!B11))</f>
        <v>0</v>
      </c>
      <c r="I11" s="46">
        <f>SUM(COUNTIFS('Breached&amp;Pasted email accounts'!I:I,Comprometimentos!I2,'Breached&amp;Pasted email accounts'!AC:AC,Comprometimentos!B11),COUNTIFS('Breached&amp;Pasted email accounts'!J:J,Comprometimentos!I2,'Breached&amp;Pasted email accounts'!AC:AC,Comprometimentos!B11),COUNTIFS('Breached&amp;Pasted email accounts'!K:K,Comprometimentos!I2,'Breached&amp;Pasted email accounts'!AC:AC,Comprometimentos!B11),COUNTIFS('Breached&amp;Pasted email accounts'!L:L,Comprometimentos!I2,'Breached&amp;Pasted email accounts'!AC:AC,Comprometimentos!B11),COUNTIFS('Breached&amp;Pasted email accounts'!M:M,Comprometimentos!I2,'Breached&amp;Pasted email accounts'!AC:AC,Comprometimentos!B11))</f>
        <v>0</v>
      </c>
      <c r="J11" s="46">
        <f>SUM(COUNTIFS('Breached&amp;Pasted email accounts'!I:I,Comprometimentos!J2,'Breached&amp;Pasted email accounts'!AC:AC,Comprometimentos!B11),COUNTIFS('Breached&amp;Pasted email accounts'!J:J,Comprometimentos!J2,'Breached&amp;Pasted email accounts'!AC:AC,Comprometimentos!B11),COUNTIFS('Breached&amp;Pasted email accounts'!K:K,Comprometimentos!J2,'Breached&amp;Pasted email accounts'!AC:AC,Comprometimentos!B11),COUNTIFS('Breached&amp;Pasted email accounts'!L:L,Comprometimentos!J2,'Breached&amp;Pasted email accounts'!AC:AC,Comprometimentos!B11),COUNTIFS('Breached&amp;Pasted email accounts'!M:M,Comprometimentos!J2,'Breached&amp;Pasted email accounts'!AC:AC,Comprometimentos!B11))</f>
        <v>0</v>
      </c>
      <c r="K11" s="46">
        <f>SUM(COUNTIFS('Breached&amp;Pasted email accounts'!I:I,Comprometimentos!K2,'Breached&amp;Pasted email accounts'!AC:AC,Comprometimentos!B11),COUNTIFS('Breached&amp;Pasted email accounts'!J:J,Comprometimentos!K2,'Breached&amp;Pasted email accounts'!AC:AC,Comprometimentos!B11),COUNTIFS('Breached&amp;Pasted email accounts'!K:K,Comprometimentos!K2,'Breached&amp;Pasted email accounts'!AC:AC,Comprometimentos!B11),COUNTIFS('Breached&amp;Pasted email accounts'!L:L,Comprometimentos!K2,'Breached&amp;Pasted email accounts'!AC:AC,Comprometimentos!B11),COUNTIFS('Breached&amp;Pasted email accounts'!M:M,Comprometimentos!K2,'Breached&amp;Pasted email accounts'!AC:AC,Comprometimentos!B11))</f>
        <v>0</v>
      </c>
      <c r="L11" s="46">
        <f>SUM(COUNTIFS('Breached&amp;Pasted email accounts'!I:I,Comprometimentos!L2,'Breached&amp;Pasted email accounts'!AC:AC,Comprometimentos!B11),COUNTIFS('Breached&amp;Pasted email accounts'!J:J,Comprometimentos!L2,'Breached&amp;Pasted email accounts'!AC:AC,Comprometimentos!B11),COUNTIFS('Breached&amp;Pasted email accounts'!K:K,Comprometimentos!L2,'Breached&amp;Pasted email accounts'!AC:AC,Comprometimentos!B11),COUNTIFS('Breached&amp;Pasted email accounts'!L:L,Comprometimentos!L2,'Breached&amp;Pasted email accounts'!AC:AC,Comprometimentos!B11),COUNTIFS('Breached&amp;Pasted email accounts'!M:M,Comprometimentos!L2,'Breached&amp;Pasted email accounts'!AC:AC,Comprometimentos!B11))</f>
        <v>0</v>
      </c>
      <c r="M11" s="46">
        <f>SUM(COUNTIFS('Breached&amp;Pasted email accounts'!I:I,Comprometimentos!M2,'Breached&amp;Pasted email accounts'!AC:AC,Comprometimentos!B11),COUNTIFS('Breached&amp;Pasted email accounts'!J:J,Comprometimentos!M2,'Breached&amp;Pasted email accounts'!AC:AC,Comprometimentos!B11),COUNTIFS('Breached&amp;Pasted email accounts'!K:K,Comprometimentos!M2,'Breached&amp;Pasted email accounts'!AC:AC,Comprometimentos!B11),COUNTIFS('Breached&amp;Pasted email accounts'!L:L,Comprometimentos!M2,'Breached&amp;Pasted email accounts'!AC:AC,Comprometimentos!B11),COUNTIFS('Breached&amp;Pasted email accounts'!M:M,Comprometimentos!M2,'Breached&amp;Pasted email accounts'!AC:AC,Comprometimentos!B11))</f>
        <v>0</v>
      </c>
      <c r="N11" s="46">
        <f>SUM(COUNTIFS('Breached&amp;Pasted email accounts'!I:I,Comprometimentos!N2,'Breached&amp;Pasted email accounts'!AC:AC,Comprometimentos!B11),COUNTIFS('Breached&amp;Pasted email accounts'!J:J,Comprometimentos!N2,'Breached&amp;Pasted email accounts'!AC:AC,Comprometimentos!B11),COUNTIFS('Breached&amp;Pasted email accounts'!K:K,Comprometimentos!N2,'Breached&amp;Pasted email accounts'!AC:AC,Comprometimentos!B11),COUNTIFS('Breached&amp;Pasted email accounts'!L:L,Comprometimentos!N2,'Breached&amp;Pasted email accounts'!AC:AC,Comprometimentos!B11),COUNTIFS('Breached&amp;Pasted email accounts'!M:M,Comprometimentos!N2,'Breached&amp;Pasted email accounts'!AC:AC,Comprometimentos!B11))</f>
        <v>0</v>
      </c>
      <c r="O11" s="46">
        <f>SUM(COUNTIFS('Breached&amp;Pasted email accounts'!I:I,Comprometimentos!O2,'Breached&amp;Pasted email accounts'!AC:AC,Comprometimentos!B11),COUNTIFS('Breached&amp;Pasted email accounts'!J:J,Comprometimentos!O2,'Breached&amp;Pasted email accounts'!AC:AC,Comprometimentos!B11),COUNTIFS('Breached&amp;Pasted email accounts'!K:K,Comprometimentos!O2,'Breached&amp;Pasted email accounts'!AC:AC,Comprometimentos!B11),COUNTIFS('Breached&amp;Pasted email accounts'!L:L,Comprometimentos!O2,'Breached&amp;Pasted email accounts'!AC:AC,Comprometimentos!B11),COUNTIFS('Breached&amp;Pasted email accounts'!M:M,Comprometimentos!O2,'Breached&amp;Pasted email accounts'!AC:AC,Comprometimentos!B11))</f>
        <v>0</v>
      </c>
      <c r="P11" s="46">
        <f>SUM(COUNTIFS('Breached&amp;Pasted email accounts'!I:I,Comprometimentos!P2,'Breached&amp;Pasted email accounts'!AC:AC,Comprometimentos!B11),COUNTIFS('Breached&amp;Pasted email accounts'!J:J,Comprometimentos!P2,'Breached&amp;Pasted email accounts'!AC:AC,Comprometimentos!B11),COUNTIFS('Breached&amp;Pasted email accounts'!K:K,Comprometimentos!P2,'Breached&amp;Pasted email accounts'!AC:AC,Comprometimentos!B11),COUNTIFS('Breached&amp;Pasted email accounts'!L:L,Comprometimentos!P2,'Breached&amp;Pasted email accounts'!AC:AC,Comprometimentos!B11),COUNTIFS('Breached&amp;Pasted email accounts'!M:M,Comprometimentos!P2,'Breached&amp;Pasted email accounts'!AC:AC,Comprometimentos!B11))</f>
        <v>0</v>
      </c>
      <c r="Q11" s="46">
        <f>SUM(COUNTIFS('Breached&amp;Pasted email accounts'!I:I,Comprometimentos!Q2,'Breached&amp;Pasted email accounts'!AC:AC,Comprometimentos!B11),COUNTIFS('Breached&amp;Pasted email accounts'!J:J,Comprometimentos!Q2,'Breached&amp;Pasted email accounts'!AC:AC,Comprometimentos!B11),COUNTIFS('Breached&amp;Pasted email accounts'!K:K,Comprometimentos!Q2,'Breached&amp;Pasted email accounts'!AC:AC,Comprometimentos!B11),COUNTIFS('Breached&amp;Pasted email accounts'!L:L,Comprometimentos!Q2,'Breached&amp;Pasted email accounts'!AC:AC,Comprometimentos!B11),COUNTIFS('Breached&amp;Pasted email accounts'!M:M,Comprometimentos!Q2,'Breached&amp;Pasted email accounts'!AC:AC,Comprometimentos!B11))</f>
        <v>0</v>
      </c>
      <c r="R11" s="46">
        <f>SUM(COUNTIFS('Breached&amp;Pasted email accounts'!I:I,Comprometimentos!R2,'Breached&amp;Pasted email accounts'!AC:AC,Comprometimentos!B11),COUNTIFS('Breached&amp;Pasted email accounts'!J:J,Comprometimentos!R2,'Breached&amp;Pasted email accounts'!AC:AC,Comprometimentos!B11),COUNTIFS('Breached&amp;Pasted email accounts'!K:K,Comprometimentos!R2,'Breached&amp;Pasted email accounts'!AC:AC,Comprometimentos!B11),COUNTIFS('Breached&amp;Pasted email accounts'!L:L,Comprometimentos!R2,'Breached&amp;Pasted email accounts'!AC:AC,Comprometimentos!B11),COUNTIFS('Breached&amp;Pasted email accounts'!M:M,Comprometimentos!R2,'Breached&amp;Pasted email accounts'!AC:AC,Comprometimentos!B11))</f>
        <v>0</v>
      </c>
      <c r="S11" s="120">
        <f>SUM(COUNTIFS('Breached&amp;Pasted email accounts'!I:I,Comprometimentos!S2,'Breached&amp;Pasted email accounts'!AC:AC,Comprometimentos!B11),COUNTIFS('Breached&amp;Pasted email accounts'!J:J,Comprometimentos!S2,'Breached&amp;Pasted email accounts'!AC:AC,Comprometimentos!B11),COUNTIFS('Breached&amp;Pasted email accounts'!K:K,Comprometimentos!S2,'Breached&amp;Pasted email accounts'!AC:AC,Comprometimentos!B11),COUNTIFS('Breached&amp;Pasted email accounts'!L:L,Comprometimentos!S2,'Breached&amp;Pasted email accounts'!AC:AC,Comprometimentos!B11),COUNTIFS('Breached&amp;Pasted email accounts'!M:M,Comprometimentos!S2,'Breached&amp;Pasted email accounts'!AC:AC,Comprometimentos!B11))</f>
        <v>0</v>
      </c>
      <c r="T11" s="111">
        <f t="shared" si="2"/>
        <v>2</v>
      </c>
      <c r="U11" s="111">
        <f t="shared" si="1"/>
        <v>0</v>
      </c>
      <c r="V11" s="111">
        <f>COUNTIFS('Breached&amp;Pasted email accounts'!H:H,TRUE,'Breached&amp;Pasted email accounts'!AC:AC,Comprometimentos!B11)</f>
        <v>0</v>
      </c>
      <c r="W11" s="111">
        <f>COUNTIFS('Breached&amp;Pasted email accounts'!G:G,1,'Breached&amp;Pasted email accounts'!AC:AC,Comprometimentos!B11)</f>
        <v>2</v>
      </c>
    </row>
    <row r="12" spans="1:23" x14ac:dyDescent="0.25">
      <c r="A12" s="132" t="s">
        <v>925</v>
      </c>
      <c r="B12" s="129" t="s">
        <v>926</v>
      </c>
      <c r="C12" s="126">
        <f t="shared" si="0"/>
        <v>1</v>
      </c>
      <c r="D12" s="114">
        <f>COUNTIFS('Breached&amp;Pasted email accounts'!AC:AC,B12,'Breached&amp;Pasted email accounts'!AA:AA,"0010")</f>
        <v>1</v>
      </c>
      <c r="E12" s="114">
        <f>COUNTIF('Breached&amp;Pasted email accounts'!AC:AC,B12)</f>
        <v>2</v>
      </c>
      <c r="F12" s="119">
        <f>SUM(COUNTIFS('Breached&amp;Pasted email accounts'!I:I,Comprometimentos!F2,'Breached&amp;Pasted email accounts'!AC:AC,Comprometimentos!B12),COUNTIFS('Breached&amp;Pasted email accounts'!J:J,Comprometimentos!F2,'Breached&amp;Pasted email accounts'!AC:AC,Comprometimentos!B12),COUNTIFS('Breached&amp;Pasted email accounts'!K:K,Comprometimentos!F2,'Breached&amp;Pasted email accounts'!AC:AC,Comprometimentos!B12),COUNTIFS('Breached&amp;Pasted email accounts'!L:L,Comprometimentos!F2,'Breached&amp;Pasted email accounts'!AC:AC,Comprometimentos!B12),COUNTIFS('Breached&amp;Pasted email accounts'!M:M,Comprometimentos!F2,'Breached&amp;Pasted email accounts'!AC:AC,Comprometimentos!B12))</f>
        <v>0</v>
      </c>
      <c r="G12" s="46">
        <f>SUM(COUNTIFS('Breached&amp;Pasted email accounts'!I:I,Comprometimentos!G2,'Breached&amp;Pasted email accounts'!AC:AC,Comprometimentos!B12),COUNTIFS('Breached&amp;Pasted email accounts'!J:J,Comprometimentos!G2,'Breached&amp;Pasted email accounts'!AC:AC,Comprometimentos!B12),COUNTIFS('Breached&amp;Pasted email accounts'!K:K,Comprometimentos!G2,'Breached&amp;Pasted email accounts'!AC:AC,Comprometimentos!B12),COUNTIFS('Breached&amp;Pasted email accounts'!L:L,Comprometimentos!G2,'Breached&amp;Pasted email accounts'!AC:AC,Comprometimentos!B12),COUNTIFS('Breached&amp;Pasted email accounts'!M:M,Comprometimentos!G2,'Breached&amp;Pasted email accounts'!AC:AC,Comprometimentos!B12))</f>
        <v>1</v>
      </c>
      <c r="H12" s="46">
        <f>SUM(COUNTIFS('Breached&amp;Pasted email accounts'!I:I,Comprometimentos!H2,'Breached&amp;Pasted email accounts'!AC:AC,Comprometimentos!B12),COUNTIFS('Breached&amp;Pasted email accounts'!J:J,Comprometimentos!H2,'Breached&amp;Pasted email accounts'!AC:AC,Comprometimentos!B12),COUNTIFS('Breached&amp;Pasted email accounts'!K:K,Comprometimentos!H2,'Breached&amp;Pasted email accounts'!AC:AC,Comprometimentos!B12),COUNTIFS('Breached&amp;Pasted email accounts'!L:L,Comprometimentos!H2,'Breached&amp;Pasted email accounts'!AC:AC,Comprometimentos!B12),COUNTIFS('Breached&amp;Pasted email accounts'!M:M,Comprometimentos!H2,'Breached&amp;Pasted email accounts'!AC:AC,Comprometimentos!B12))</f>
        <v>0</v>
      </c>
      <c r="I12" s="46">
        <f>SUM(COUNTIFS('Breached&amp;Pasted email accounts'!I:I,Comprometimentos!I2,'Breached&amp;Pasted email accounts'!AC:AC,Comprometimentos!B12),COUNTIFS('Breached&amp;Pasted email accounts'!J:J,Comprometimentos!I2,'Breached&amp;Pasted email accounts'!AC:AC,Comprometimentos!B12),COUNTIFS('Breached&amp;Pasted email accounts'!K:K,Comprometimentos!I2,'Breached&amp;Pasted email accounts'!AC:AC,Comprometimentos!B12),COUNTIFS('Breached&amp;Pasted email accounts'!L:L,Comprometimentos!I2,'Breached&amp;Pasted email accounts'!AC:AC,Comprometimentos!B12),COUNTIFS('Breached&amp;Pasted email accounts'!M:M,Comprometimentos!I2,'Breached&amp;Pasted email accounts'!AC:AC,Comprometimentos!B12))</f>
        <v>0</v>
      </c>
      <c r="J12" s="46">
        <f>SUM(COUNTIFS('Breached&amp;Pasted email accounts'!I:I,Comprometimentos!J2,'Breached&amp;Pasted email accounts'!AC:AC,Comprometimentos!B12),COUNTIFS('Breached&amp;Pasted email accounts'!J:J,Comprometimentos!J2,'Breached&amp;Pasted email accounts'!AC:AC,Comprometimentos!B12),COUNTIFS('Breached&amp;Pasted email accounts'!K:K,Comprometimentos!J2,'Breached&amp;Pasted email accounts'!AC:AC,Comprometimentos!B12),COUNTIFS('Breached&amp;Pasted email accounts'!L:L,Comprometimentos!J2,'Breached&amp;Pasted email accounts'!AC:AC,Comprometimentos!B12),COUNTIFS('Breached&amp;Pasted email accounts'!M:M,Comprometimentos!J2,'Breached&amp;Pasted email accounts'!AC:AC,Comprometimentos!B12))</f>
        <v>0</v>
      </c>
      <c r="K12" s="46">
        <f>SUM(COUNTIFS('Breached&amp;Pasted email accounts'!I:I,Comprometimentos!K2,'Breached&amp;Pasted email accounts'!AC:AC,Comprometimentos!B12),COUNTIFS('Breached&amp;Pasted email accounts'!J:J,Comprometimentos!K2,'Breached&amp;Pasted email accounts'!AC:AC,Comprometimentos!B12),COUNTIFS('Breached&amp;Pasted email accounts'!K:K,Comprometimentos!K2,'Breached&amp;Pasted email accounts'!AC:AC,Comprometimentos!B12),COUNTIFS('Breached&amp;Pasted email accounts'!L:L,Comprometimentos!K2,'Breached&amp;Pasted email accounts'!AC:AC,Comprometimentos!B12),COUNTIFS('Breached&amp;Pasted email accounts'!M:M,Comprometimentos!K2,'Breached&amp;Pasted email accounts'!AC:AC,Comprometimentos!B12))</f>
        <v>0</v>
      </c>
      <c r="L12" s="46">
        <f>SUM(COUNTIFS('Breached&amp;Pasted email accounts'!I:I,Comprometimentos!L2,'Breached&amp;Pasted email accounts'!AC:AC,Comprometimentos!B12),COUNTIFS('Breached&amp;Pasted email accounts'!J:J,Comprometimentos!L2,'Breached&amp;Pasted email accounts'!AC:AC,Comprometimentos!B12),COUNTIFS('Breached&amp;Pasted email accounts'!K:K,Comprometimentos!L2,'Breached&amp;Pasted email accounts'!AC:AC,Comprometimentos!B12),COUNTIFS('Breached&amp;Pasted email accounts'!L:L,Comprometimentos!L2,'Breached&amp;Pasted email accounts'!AC:AC,Comprometimentos!B12),COUNTIFS('Breached&amp;Pasted email accounts'!M:M,Comprometimentos!L2,'Breached&amp;Pasted email accounts'!AC:AC,Comprometimentos!B12))</f>
        <v>1</v>
      </c>
      <c r="M12" s="46">
        <f>SUM(COUNTIFS('Breached&amp;Pasted email accounts'!I:I,Comprometimentos!M2,'Breached&amp;Pasted email accounts'!AC:AC,Comprometimentos!B12),COUNTIFS('Breached&amp;Pasted email accounts'!J:J,Comprometimentos!M2,'Breached&amp;Pasted email accounts'!AC:AC,Comprometimentos!B12),COUNTIFS('Breached&amp;Pasted email accounts'!K:K,Comprometimentos!M2,'Breached&amp;Pasted email accounts'!AC:AC,Comprometimentos!B12),COUNTIFS('Breached&amp;Pasted email accounts'!L:L,Comprometimentos!M2,'Breached&amp;Pasted email accounts'!AC:AC,Comprometimentos!B12),COUNTIFS('Breached&amp;Pasted email accounts'!M:M,Comprometimentos!M2,'Breached&amp;Pasted email accounts'!AC:AC,Comprometimentos!B12))</f>
        <v>0</v>
      </c>
      <c r="N12" s="46">
        <f>SUM(COUNTIFS('Breached&amp;Pasted email accounts'!I:I,Comprometimentos!N2,'Breached&amp;Pasted email accounts'!AC:AC,Comprometimentos!B12),COUNTIFS('Breached&amp;Pasted email accounts'!J:J,Comprometimentos!N2,'Breached&amp;Pasted email accounts'!AC:AC,Comprometimentos!B12),COUNTIFS('Breached&amp;Pasted email accounts'!K:K,Comprometimentos!N2,'Breached&amp;Pasted email accounts'!AC:AC,Comprometimentos!B12),COUNTIFS('Breached&amp;Pasted email accounts'!L:L,Comprometimentos!N2,'Breached&amp;Pasted email accounts'!AC:AC,Comprometimentos!B12),COUNTIFS('Breached&amp;Pasted email accounts'!M:M,Comprometimentos!N2,'Breached&amp;Pasted email accounts'!AC:AC,Comprometimentos!B12))</f>
        <v>0</v>
      </c>
      <c r="O12" s="46">
        <f>SUM(COUNTIFS('Breached&amp;Pasted email accounts'!I:I,Comprometimentos!O2,'Breached&amp;Pasted email accounts'!AC:AC,Comprometimentos!B12),COUNTIFS('Breached&amp;Pasted email accounts'!J:J,Comprometimentos!O2,'Breached&amp;Pasted email accounts'!AC:AC,Comprometimentos!B12),COUNTIFS('Breached&amp;Pasted email accounts'!K:K,Comprometimentos!O2,'Breached&amp;Pasted email accounts'!AC:AC,Comprometimentos!B12),COUNTIFS('Breached&amp;Pasted email accounts'!L:L,Comprometimentos!O2,'Breached&amp;Pasted email accounts'!AC:AC,Comprometimentos!B12),COUNTIFS('Breached&amp;Pasted email accounts'!M:M,Comprometimentos!O2,'Breached&amp;Pasted email accounts'!AC:AC,Comprometimentos!B12))</f>
        <v>0</v>
      </c>
      <c r="P12" s="46">
        <f>SUM(COUNTIFS('Breached&amp;Pasted email accounts'!I:I,Comprometimentos!P2,'Breached&amp;Pasted email accounts'!AC:AC,Comprometimentos!B12),COUNTIFS('Breached&amp;Pasted email accounts'!J:J,Comprometimentos!P2,'Breached&amp;Pasted email accounts'!AC:AC,Comprometimentos!B12),COUNTIFS('Breached&amp;Pasted email accounts'!K:K,Comprometimentos!P2,'Breached&amp;Pasted email accounts'!AC:AC,Comprometimentos!B12),COUNTIFS('Breached&amp;Pasted email accounts'!L:L,Comprometimentos!P2,'Breached&amp;Pasted email accounts'!AC:AC,Comprometimentos!B12),COUNTIFS('Breached&amp;Pasted email accounts'!M:M,Comprometimentos!P2,'Breached&amp;Pasted email accounts'!AC:AC,Comprometimentos!B12))</f>
        <v>2</v>
      </c>
      <c r="Q12" s="46">
        <f>SUM(COUNTIFS('Breached&amp;Pasted email accounts'!I:I,Comprometimentos!Q2,'Breached&amp;Pasted email accounts'!AC:AC,Comprometimentos!B12),COUNTIFS('Breached&amp;Pasted email accounts'!J:J,Comprometimentos!Q2,'Breached&amp;Pasted email accounts'!AC:AC,Comprometimentos!B12),COUNTIFS('Breached&amp;Pasted email accounts'!K:K,Comprometimentos!Q2,'Breached&amp;Pasted email accounts'!AC:AC,Comprometimentos!B12),COUNTIFS('Breached&amp;Pasted email accounts'!L:L,Comprometimentos!Q2,'Breached&amp;Pasted email accounts'!AC:AC,Comprometimentos!B12),COUNTIFS('Breached&amp;Pasted email accounts'!M:M,Comprometimentos!Q2,'Breached&amp;Pasted email accounts'!AC:AC,Comprometimentos!B12))</f>
        <v>0</v>
      </c>
      <c r="R12" s="46">
        <f>SUM(COUNTIFS('Breached&amp;Pasted email accounts'!I:I,Comprometimentos!R2,'Breached&amp;Pasted email accounts'!AC:AC,Comprometimentos!B12),COUNTIFS('Breached&amp;Pasted email accounts'!J:J,Comprometimentos!R2,'Breached&amp;Pasted email accounts'!AC:AC,Comprometimentos!B12),COUNTIFS('Breached&amp;Pasted email accounts'!K:K,Comprometimentos!R2,'Breached&amp;Pasted email accounts'!AC:AC,Comprometimentos!B12),COUNTIFS('Breached&amp;Pasted email accounts'!L:L,Comprometimentos!R2,'Breached&amp;Pasted email accounts'!AC:AC,Comprometimentos!B12),COUNTIFS('Breached&amp;Pasted email accounts'!M:M,Comprometimentos!R2,'Breached&amp;Pasted email accounts'!AC:AC,Comprometimentos!B12))</f>
        <v>0</v>
      </c>
      <c r="S12" s="120">
        <f>SUM(COUNTIFS('Breached&amp;Pasted email accounts'!I:I,Comprometimentos!S2,'Breached&amp;Pasted email accounts'!AC:AC,Comprometimentos!B12),COUNTIFS('Breached&amp;Pasted email accounts'!J:J,Comprometimentos!S2,'Breached&amp;Pasted email accounts'!AC:AC,Comprometimentos!B12),COUNTIFS('Breached&amp;Pasted email accounts'!K:K,Comprometimentos!S2,'Breached&amp;Pasted email accounts'!AC:AC,Comprometimentos!B12),COUNTIFS('Breached&amp;Pasted email accounts'!L:L,Comprometimentos!S2,'Breached&amp;Pasted email accounts'!AC:AC,Comprometimentos!B12),COUNTIFS('Breached&amp;Pasted email accounts'!M:M,Comprometimentos!S2,'Breached&amp;Pasted email accounts'!AC:AC,Comprometimentos!B12))</f>
        <v>0</v>
      </c>
      <c r="T12" s="111">
        <f t="shared" si="2"/>
        <v>4</v>
      </c>
      <c r="U12" s="111">
        <f t="shared" si="1"/>
        <v>1</v>
      </c>
      <c r="V12" s="111">
        <f>COUNTIFS('Breached&amp;Pasted email accounts'!H:H,TRUE,'Breached&amp;Pasted email accounts'!AC:AC,Comprometimentos!B12)</f>
        <v>0</v>
      </c>
      <c r="W12" s="111">
        <f>COUNTIFS('Breached&amp;Pasted email accounts'!G:G,1,'Breached&amp;Pasted email accounts'!AC:AC,Comprometimentos!B12)</f>
        <v>1</v>
      </c>
    </row>
    <row r="13" spans="1:23" x14ac:dyDescent="0.25">
      <c r="A13" s="132" t="s">
        <v>399</v>
      </c>
      <c r="B13" s="129" t="s">
        <v>400</v>
      </c>
      <c r="C13" s="126">
        <f t="shared" si="0"/>
        <v>0</v>
      </c>
      <c r="D13" s="114">
        <f>COUNTIFS('Breached&amp;Pasted email accounts'!AC:AC,B13,'Breached&amp;Pasted email accounts'!AA:AA,"0010")</f>
        <v>1</v>
      </c>
      <c r="E13" s="114">
        <f>COUNTIF('Breached&amp;Pasted email accounts'!AC:AC,B13)</f>
        <v>1</v>
      </c>
      <c r="F13" s="119">
        <f>SUM(COUNTIFS('Breached&amp;Pasted email accounts'!I:I,Comprometimentos!F2,'Breached&amp;Pasted email accounts'!AC:AC,Comprometimentos!B13),COUNTIFS('Breached&amp;Pasted email accounts'!J:J,Comprometimentos!F2,'Breached&amp;Pasted email accounts'!AC:AC,Comprometimentos!B13),COUNTIFS('Breached&amp;Pasted email accounts'!K:K,Comprometimentos!F2,'Breached&amp;Pasted email accounts'!AC:AC,Comprometimentos!B13),COUNTIFS('Breached&amp;Pasted email accounts'!L:L,Comprometimentos!F2,'Breached&amp;Pasted email accounts'!AC:AC,Comprometimentos!B13),COUNTIFS('Breached&amp;Pasted email accounts'!M:M,Comprometimentos!F2,'Breached&amp;Pasted email accounts'!AC:AC,Comprometimentos!B13))</f>
        <v>1</v>
      </c>
      <c r="G13" s="46">
        <f>SUM(COUNTIFS('Breached&amp;Pasted email accounts'!I:I,Comprometimentos!G2,'Breached&amp;Pasted email accounts'!AC:AC,Comprometimentos!B13),COUNTIFS('Breached&amp;Pasted email accounts'!J:J,Comprometimentos!G2,'Breached&amp;Pasted email accounts'!AC:AC,Comprometimentos!B13),COUNTIFS('Breached&amp;Pasted email accounts'!K:K,Comprometimentos!G2,'Breached&amp;Pasted email accounts'!AC:AC,Comprometimentos!B13),COUNTIFS('Breached&amp;Pasted email accounts'!L:L,Comprometimentos!G2,'Breached&amp;Pasted email accounts'!AC:AC,Comprometimentos!B13),COUNTIFS('Breached&amp;Pasted email accounts'!M:M,Comprometimentos!G2,'Breached&amp;Pasted email accounts'!AC:AC,Comprometimentos!B13))</f>
        <v>0</v>
      </c>
      <c r="H13" s="46">
        <f>SUM(COUNTIFS('Breached&amp;Pasted email accounts'!I:I,Comprometimentos!H2,'Breached&amp;Pasted email accounts'!AC:AC,Comprometimentos!B13),COUNTIFS('Breached&amp;Pasted email accounts'!J:J,Comprometimentos!H2,'Breached&amp;Pasted email accounts'!AC:AC,Comprometimentos!B13),COUNTIFS('Breached&amp;Pasted email accounts'!K:K,Comprometimentos!H2,'Breached&amp;Pasted email accounts'!AC:AC,Comprometimentos!B13),COUNTIFS('Breached&amp;Pasted email accounts'!L:L,Comprometimentos!H2,'Breached&amp;Pasted email accounts'!AC:AC,Comprometimentos!B13),COUNTIFS('Breached&amp;Pasted email accounts'!M:M,Comprometimentos!H2,'Breached&amp;Pasted email accounts'!AC:AC,Comprometimentos!B13))</f>
        <v>0</v>
      </c>
      <c r="I13" s="46">
        <f>SUM(COUNTIFS('Breached&amp;Pasted email accounts'!I:I,Comprometimentos!I2,'Breached&amp;Pasted email accounts'!AC:AC,Comprometimentos!B13),COUNTIFS('Breached&amp;Pasted email accounts'!J:J,Comprometimentos!I2,'Breached&amp;Pasted email accounts'!AC:AC,Comprometimentos!B13),COUNTIFS('Breached&amp;Pasted email accounts'!K:K,Comprometimentos!I2,'Breached&amp;Pasted email accounts'!AC:AC,Comprometimentos!B13),COUNTIFS('Breached&amp;Pasted email accounts'!L:L,Comprometimentos!I2,'Breached&amp;Pasted email accounts'!AC:AC,Comprometimentos!B13),COUNTIFS('Breached&amp;Pasted email accounts'!M:M,Comprometimentos!I2,'Breached&amp;Pasted email accounts'!AC:AC,Comprometimentos!B13))</f>
        <v>0</v>
      </c>
      <c r="J13" s="46">
        <f>SUM(COUNTIFS('Breached&amp;Pasted email accounts'!I:I,Comprometimentos!J2,'Breached&amp;Pasted email accounts'!AC:AC,Comprometimentos!B13),COUNTIFS('Breached&amp;Pasted email accounts'!J:J,Comprometimentos!J2,'Breached&amp;Pasted email accounts'!AC:AC,Comprometimentos!B13),COUNTIFS('Breached&amp;Pasted email accounts'!K:K,Comprometimentos!J2,'Breached&amp;Pasted email accounts'!AC:AC,Comprometimentos!B13),COUNTIFS('Breached&amp;Pasted email accounts'!L:L,Comprometimentos!J2,'Breached&amp;Pasted email accounts'!AC:AC,Comprometimentos!B13),COUNTIFS('Breached&amp;Pasted email accounts'!M:M,Comprometimentos!J2,'Breached&amp;Pasted email accounts'!AC:AC,Comprometimentos!B13))</f>
        <v>0</v>
      </c>
      <c r="K13" s="46">
        <f>SUM(COUNTIFS('Breached&amp;Pasted email accounts'!I:I,Comprometimentos!K2,'Breached&amp;Pasted email accounts'!AC:AC,Comprometimentos!B13),COUNTIFS('Breached&amp;Pasted email accounts'!J:J,Comprometimentos!K2,'Breached&amp;Pasted email accounts'!AC:AC,Comprometimentos!B13),COUNTIFS('Breached&amp;Pasted email accounts'!K:K,Comprometimentos!K2,'Breached&amp;Pasted email accounts'!AC:AC,Comprometimentos!B13),COUNTIFS('Breached&amp;Pasted email accounts'!L:L,Comprometimentos!K2,'Breached&amp;Pasted email accounts'!AC:AC,Comprometimentos!B13),COUNTIFS('Breached&amp;Pasted email accounts'!M:M,Comprometimentos!K2,'Breached&amp;Pasted email accounts'!AC:AC,Comprometimentos!B13))</f>
        <v>0</v>
      </c>
      <c r="L13" s="46">
        <f>SUM(COUNTIFS('Breached&amp;Pasted email accounts'!I:I,Comprometimentos!L2,'Breached&amp;Pasted email accounts'!AC:AC,Comprometimentos!B13),COUNTIFS('Breached&amp;Pasted email accounts'!J:J,Comprometimentos!L2,'Breached&amp;Pasted email accounts'!AC:AC,Comprometimentos!B13),COUNTIFS('Breached&amp;Pasted email accounts'!K:K,Comprometimentos!L2,'Breached&amp;Pasted email accounts'!AC:AC,Comprometimentos!B13),COUNTIFS('Breached&amp;Pasted email accounts'!L:L,Comprometimentos!L2,'Breached&amp;Pasted email accounts'!AC:AC,Comprometimentos!B13),COUNTIFS('Breached&amp;Pasted email accounts'!M:M,Comprometimentos!L2,'Breached&amp;Pasted email accounts'!AC:AC,Comprometimentos!B13))</f>
        <v>0</v>
      </c>
      <c r="M13" s="46">
        <f>SUM(COUNTIFS('Breached&amp;Pasted email accounts'!I:I,Comprometimentos!M2,'Breached&amp;Pasted email accounts'!AC:AC,Comprometimentos!B13),COUNTIFS('Breached&amp;Pasted email accounts'!J:J,Comprometimentos!M2,'Breached&amp;Pasted email accounts'!AC:AC,Comprometimentos!B13),COUNTIFS('Breached&amp;Pasted email accounts'!K:K,Comprometimentos!M2,'Breached&amp;Pasted email accounts'!AC:AC,Comprometimentos!B13),COUNTIFS('Breached&amp;Pasted email accounts'!L:L,Comprometimentos!M2,'Breached&amp;Pasted email accounts'!AC:AC,Comprometimentos!B13),COUNTIFS('Breached&amp;Pasted email accounts'!M:M,Comprometimentos!M2,'Breached&amp;Pasted email accounts'!AC:AC,Comprometimentos!B13))</f>
        <v>0</v>
      </c>
      <c r="N13" s="46">
        <f>SUM(COUNTIFS('Breached&amp;Pasted email accounts'!I:I,Comprometimentos!N2,'Breached&amp;Pasted email accounts'!AC:AC,Comprometimentos!B13),COUNTIFS('Breached&amp;Pasted email accounts'!J:J,Comprometimentos!N2,'Breached&amp;Pasted email accounts'!AC:AC,Comprometimentos!B13),COUNTIFS('Breached&amp;Pasted email accounts'!K:K,Comprometimentos!N2,'Breached&amp;Pasted email accounts'!AC:AC,Comprometimentos!B13),COUNTIFS('Breached&amp;Pasted email accounts'!L:L,Comprometimentos!N2,'Breached&amp;Pasted email accounts'!AC:AC,Comprometimentos!B13),COUNTIFS('Breached&amp;Pasted email accounts'!M:M,Comprometimentos!N2,'Breached&amp;Pasted email accounts'!AC:AC,Comprometimentos!B13))</f>
        <v>0</v>
      </c>
      <c r="O13" s="46">
        <f>SUM(COUNTIFS('Breached&amp;Pasted email accounts'!I:I,Comprometimentos!O2,'Breached&amp;Pasted email accounts'!AC:AC,Comprometimentos!B13),COUNTIFS('Breached&amp;Pasted email accounts'!J:J,Comprometimentos!O2,'Breached&amp;Pasted email accounts'!AC:AC,Comprometimentos!B13),COUNTIFS('Breached&amp;Pasted email accounts'!K:K,Comprometimentos!O2,'Breached&amp;Pasted email accounts'!AC:AC,Comprometimentos!B13),COUNTIFS('Breached&amp;Pasted email accounts'!L:L,Comprometimentos!O2,'Breached&amp;Pasted email accounts'!AC:AC,Comprometimentos!B13),COUNTIFS('Breached&amp;Pasted email accounts'!M:M,Comprometimentos!O2,'Breached&amp;Pasted email accounts'!AC:AC,Comprometimentos!B13))</f>
        <v>0</v>
      </c>
      <c r="P13" s="46">
        <f>SUM(COUNTIFS('Breached&amp;Pasted email accounts'!I:I,Comprometimentos!P2,'Breached&amp;Pasted email accounts'!AC:AC,Comprometimentos!B13),COUNTIFS('Breached&amp;Pasted email accounts'!J:J,Comprometimentos!P2,'Breached&amp;Pasted email accounts'!AC:AC,Comprometimentos!B13),COUNTIFS('Breached&amp;Pasted email accounts'!K:K,Comprometimentos!P2,'Breached&amp;Pasted email accounts'!AC:AC,Comprometimentos!B13),COUNTIFS('Breached&amp;Pasted email accounts'!L:L,Comprometimentos!P2,'Breached&amp;Pasted email accounts'!AC:AC,Comprometimentos!B13),COUNTIFS('Breached&amp;Pasted email accounts'!M:M,Comprometimentos!P2,'Breached&amp;Pasted email accounts'!AC:AC,Comprometimentos!B13))</f>
        <v>0</v>
      </c>
      <c r="Q13" s="46">
        <f>SUM(COUNTIFS('Breached&amp;Pasted email accounts'!I:I,Comprometimentos!Q2,'Breached&amp;Pasted email accounts'!AC:AC,Comprometimentos!B13),COUNTIFS('Breached&amp;Pasted email accounts'!J:J,Comprometimentos!Q2,'Breached&amp;Pasted email accounts'!AC:AC,Comprometimentos!B13),COUNTIFS('Breached&amp;Pasted email accounts'!K:K,Comprometimentos!Q2,'Breached&amp;Pasted email accounts'!AC:AC,Comprometimentos!B13),COUNTIFS('Breached&amp;Pasted email accounts'!L:L,Comprometimentos!Q2,'Breached&amp;Pasted email accounts'!AC:AC,Comprometimentos!B13),COUNTIFS('Breached&amp;Pasted email accounts'!M:M,Comprometimentos!Q2,'Breached&amp;Pasted email accounts'!AC:AC,Comprometimentos!B13))</f>
        <v>0</v>
      </c>
      <c r="R13" s="46">
        <f>SUM(COUNTIFS('Breached&amp;Pasted email accounts'!I:I,Comprometimentos!R2,'Breached&amp;Pasted email accounts'!AC:AC,Comprometimentos!B13),COUNTIFS('Breached&amp;Pasted email accounts'!J:J,Comprometimentos!R2,'Breached&amp;Pasted email accounts'!AC:AC,Comprometimentos!B13),COUNTIFS('Breached&amp;Pasted email accounts'!K:K,Comprometimentos!R2,'Breached&amp;Pasted email accounts'!AC:AC,Comprometimentos!B13),COUNTIFS('Breached&amp;Pasted email accounts'!L:L,Comprometimentos!R2,'Breached&amp;Pasted email accounts'!AC:AC,Comprometimentos!B13),COUNTIFS('Breached&amp;Pasted email accounts'!M:M,Comprometimentos!R2,'Breached&amp;Pasted email accounts'!AC:AC,Comprometimentos!B13))</f>
        <v>0</v>
      </c>
      <c r="S13" s="120">
        <f>SUM(COUNTIFS('Breached&amp;Pasted email accounts'!I:I,Comprometimentos!S2,'Breached&amp;Pasted email accounts'!AC:AC,Comprometimentos!B13),COUNTIFS('Breached&amp;Pasted email accounts'!J:J,Comprometimentos!S2,'Breached&amp;Pasted email accounts'!AC:AC,Comprometimentos!B13),COUNTIFS('Breached&amp;Pasted email accounts'!K:K,Comprometimentos!S2,'Breached&amp;Pasted email accounts'!AC:AC,Comprometimentos!B13),COUNTIFS('Breached&amp;Pasted email accounts'!L:L,Comprometimentos!S2,'Breached&amp;Pasted email accounts'!AC:AC,Comprometimentos!B13),COUNTIFS('Breached&amp;Pasted email accounts'!M:M,Comprometimentos!S2,'Breached&amp;Pasted email accounts'!AC:AC,Comprometimentos!B13))</f>
        <v>0</v>
      </c>
      <c r="T13" s="111">
        <f t="shared" si="2"/>
        <v>1</v>
      </c>
      <c r="U13" s="111">
        <f t="shared" si="1"/>
        <v>0</v>
      </c>
      <c r="V13" s="111">
        <f>COUNTIFS('Breached&amp;Pasted email accounts'!H:H,TRUE,'Breached&amp;Pasted email accounts'!AC:AC,Comprometimentos!B13)</f>
        <v>0</v>
      </c>
      <c r="W13" s="111">
        <f>COUNTIFS('Breached&amp;Pasted email accounts'!G:G,1,'Breached&amp;Pasted email accounts'!AC:AC,Comprometimentos!B13)</f>
        <v>1</v>
      </c>
    </row>
    <row r="14" spans="1:23" x14ac:dyDescent="0.25">
      <c r="A14" s="112" t="s">
        <v>605</v>
      </c>
      <c r="B14" s="129" t="s">
        <v>606</v>
      </c>
      <c r="C14" s="126">
        <f t="shared" si="0"/>
        <v>0</v>
      </c>
      <c r="D14" s="114">
        <f>COUNTIFS('Breached&amp;Pasted email accounts'!AC:AC,B14,'Breached&amp;Pasted email accounts'!AA:AA,"0010")</f>
        <v>1</v>
      </c>
      <c r="E14" s="114">
        <f>COUNTIF('Breached&amp;Pasted email accounts'!AC:AC,B14)</f>
        <v>1</v>
      </c>
      <c r="F14" s="119">
        <f>SUM(COUNTIFS('Breached&amp;Pasted email accounts'!I:I,Comprometimentos!F2,'Breached&amp;Pasted email accounts'!AC:AC,Comprometimentos!B14),COUNTIFS('Breached&amp;Pasted email accounts'!J:J,Comprometimentos!F2,'Breached&amp;Pasted email accounts'!AC:AC,Comprometimentos!B14),COUNTIFS('Breached&amp;Pasted email accounts'!K:K,Comprometimentos!F2,'Breached&amp;Pasted email accounts'!AC:AC,Comprometimentos!B14),COUNTIFS('Breached&amp;Pasted email accounts'!L:L,Comprometimentos!F2,'Breached&amp;Pasted email accounts'!AC:AC,Comprometimentos!B14),COUNTIFS('Breached&amp;Pasted email accounts'!M:M,Comprometimentos!F2,'Breached&amp;Pasted email accounts'!AC:AC,Comprometimentos!B14))</f>
        <v>0</v>
      </c>
      <c r="G14" s="46">
        <f>SUM(COUNTIFS('Breached&amp;Pasted email accounts'!I:I,Comprometimentos!G2,'Breached&amp;Pasted email accounts'!AC:AC,Comprometimentos!B14),COUNTIFS('Breached&amp;Pasted email accounts'!J:J,Comprometimentos!G2,'Breached&amp;Pasted email accounts'!AC:AC,Comprometimentos!B14),COUNTIFS('Breached&amp;Pasted email accounts'!K:K,Comprometimentos!G2,'Breached&amp;Pasted email accounts'!AC:AC,Comprometimentos!B14),COUNTIFS('Breached&amp;Pasted email accounts'!L:L,Comprometimentos!G2,'Breached&amp;Pasted email accounts'!AC:AC,Comprometimentos!B14),COUNTIFS('Breached&amp;Pasted email accounts'!M:M,Comprometimentos!G2,'Breached&amp;Pasted email accounts'!AC:AC,Comprometimentos!B14))</f>
        <v>0</v>
      </c>
      <c r="H14" s="46">
        <f>SUM(COUNTIFS('Breached&amp;Pasted email accounts'!I:I,Comprometimentos!H2,'Breached&amp;Pasted email accounts'!AC:AC,Comprometimentos!B14),COUNTIFS('Breached&amp;Pasted email accounts'!J:J,Comprometimentos!H2,'Breached&amp;Pasted email accounts'!AC:AC,Comprometimentos!B14),COUNTIFS('Breached&amp;Pasted email accounts'!K:K,Comprometimentos!H2,'Breached&amp;Pasted email accounts'!AC:AC,Comprometimentos!B14),COUNTIFS('Breached&amp;Pasted email accounts'!L:L,Comprometimentos!H2,'Breached&amp;Pasted email accounts'!AC:AC,Comprometimentos!B14),COUNTIFS('Breached&amp;Pasted email accounts'!M:M,Comprometimentos!H2,'Breached&amp;Pasted email accounts'!AC:AC,Comprometimentos!B14))</f>
        <v>0</v>
      </c>
      <c r="I14" s="46">
        <f>SUM(COUNTIFS('Breached&amp;Pasted email accounts'!I:I,Comprometimentos!I2,'Breached&amp;Pasted email accounts'!AC:AC,Comprometimentos!B14),COUNTIFS('Breached&amp;Pasted email accounts'!J:J,Comprometimentos!I2,'Breached&amp;Pasted email accounts'!AC:AC,Comprometimentos!B14),COUNTIFS('Breached&amp;Pasted email accounts'!K:K,Comprometimentos!I2,'Breached&amp;Pasted email accounts'!AC:AC,Comprometimentos!B14),COUNTIFS('Breached&amp;Pasted email accounts'!L:L,Comprometimentos!I2,'Breached&amp;Pasted email accounts'!AC:AC,Comprometimentos!B14),COUNTIFS('Breached&amp;Pasted email accounts'!M:M,Comprometimentos!I2,'Breached&amp;Pasted email accounts'!AC:AC,Comprometimentos!B14))</f>
        <v>1</v>
      </c>
      <c r="J14" s="46">
        <f>SUM(COUNTIFS('Breached&amp;Pasted email accounts'!I:I,Comprometimentos!J2,'Breached&amp;Pasted email accounts'!AC:AC,Comprometimentos!B14),COUNTIFS('Breached&amp;Pasted email accounts'!J:J,Comprometimentos!J2,'Breached&amp;Pasted email accounts'!AC:AC,Comprometimentos!B14),COUNTIFS('Breached&amp;Pasted email accounts'!K:K,Comprometimentos!J2,'Breached&amp;Pasted email accounts'!AC:AC,Comprometimentos!B14),COUNTIFS('Breached&amp;Pasted email accounts'!L:L,Comprometimentos!J2,'Breached&amp;Pasted email accounts'!AC:AC,Comprometimentos!B14),COUNTIFS('Breached&amp;Pasted email accounts'!M:M,Comprometimentos!J2,'Breached&amp;Pasted email accounts'!AC:AC,Comprometimentos!B14))</f>
        <v>0</v>
      </c>
      <c r="K14" s="46">
        <f>SUM(COUNTIFS('Breached&amp;Pasted email accounts'!I:I,Comprometimentos!K2,'Breached&amp;Pasted email accounts'!AC:AC,Comprometimentos!B14),COUNTIFS('Breached&amp;Pasted email accounts'!J:J,Comprometimentos!K2,'Breached&amp;Pasted email accounts'!AC:AC,Comprometimentos!B14),COUNTIFS('Breached&amp;Pasted email accounts'!K:K,Comprometimentos!K2,'Breached&amp;Pasted email accounts'!AC:AC,Comprometimentos!B14),COUNTIFS('Breached&amp;Pasted email accounts'!L:L,Comprometimentos!K2,'Breached&amp;Pasted email accounts'!AC:AC,Comprometimentos!B14),COUNTIFS('Breached&amp;Pasted email accounts'!M:M,Comprometimentos!K2,'Breached&amp;Pasted email accounts'!AC:AC,Comprometimentos!B14))</f>
        <v>0</v>
      </c>
      <c r="L14" s="46">
        <f>SUM(COUNTIFS('Breached&amp;Pasted email accounts'!I:I,Comprometimentos!L2,'Breached&amp;Pasted email accounts'!AC:AC,Comprometimentos!B14),COUNTIFS('Breached&amp;Pasted email accounts'!J:J,Comprometimentos!L2,'Breached&amp;Pasted email accounts'!AC:AC,Comprometimentos!B14),COUNTIFS('Breached&amp;Pasted email accounts'!K:K,Comprometimentos!L2,'Breached&amp;Pasted email accounts'!AC:AC,Comprometimentos!B14),COUNTIFS('Breached&amp;Pasted email accounts'!L:L,Comprometimentos!L2,'Breached&amp;Pasted email accounts'!AC:AC,Comprometimentos!B14),COUNTIFS('Breached&amp;Pasted email accounts'!M:M,Comprometimentos!L2,'Breached&amp;Pasted email accounts'!AC:AC,Comprometimentos!B14))</f>
        <v>0</v>
      </c>
      <c r="M14" s="46">
        <f>SUM(COUNTIFS('Breached&amp;Pasted email accounts'!I:I,Comprometimentos!M2,'Breached&amp;Pasted email accounts'!AC:AC,Comprometimentos!B14),COUNTIFS('Breached&amp;Pasted email accounts'!J:J,Comprometimentos!M2,'Breached&amp;Pasted email accounts'!AC:AC,Comprometimentos!B14),COUNTIFS('Breached&amp;Pasted email accounts'!K:K,Comprometimentos!M2,'Breached&amp;Pasted email accounts'!AC:AC,Comprometimentos!B14),COUNTIFS('Breached&amp;Pasted email accounts'!L:L,Comprometimentos!M2,'Breached&amp;Pasted email accounts'!AC:AC,Comprometimentos!B14),COUNTIFS('Breached&amp;Pasted email accounts'!M:M,Comprometimentos!M2,'Breached&amp;Pasted email accounts'!AC:AC,Comprometimentos!B14))</f>
        <v>0</v>
      </c>
      <c r="N14" s="46">
        <f>SUM(COUNTIFS('Breached&amp;Pasted email accounts'!I:I,Comprometimentos!N2,'Breached&amp;Pasted email accounts'!AC:AC,Comprometimentos!B14),COUNTIFS('Breached&amp;Pasted email accounts'!J:J,Comprometimentos!N2,'Breached&amp;Pasted email accounts'!AC:AC,Comprometimentos!B14),COUNTIFS('Breached&amp;Pasted email accounts'!K:K,Comprometimentos!N2,'Breached&amp;Pasted email accounts'!AC:AC,Comprometimentos!B14),COUNTIFS('Breached&amp;Pasted email accounts'!L:L,Comprometimentos!N2,'Breached&amp;Pasted email accounts'!AC:AC,Comprometimentos!B14),COUNTIFS('Breached&amp;Pasted email accounts'!M:M,Comprometimentos!N2,'Breached&amp;Pasted email accounts'!AC:AC,Comprometimentos!B14))</f>
        <v>0</v>
      </c>
      <c r="O14" s="46">
        <f>SUM(COUNTIFS('Breached&amp;Pasted email accounts'!I:I,Comprometimentos!O2,'Breached&amp;Pasted email accounts'!AC:AC,Comprometimentos!B14),COUNTIFS('Breached&amp;Pasted email accounts'!J:J,Comprometimentos!O2,'Breached&amp;Pasted email accounts'!AC:AC,Comprometimentos!B14),COUNTIFS('Breached&amp;Pasted email accounts'!K:K,Comprometimentos!O2,'Breached&amp;Pasted email accounts'!AC:AC,Comprometimentos!B14),COUNTIFS('Breached&amp;Pasted email accounts'!L:L,Comprometimentos!O2,'Breached&amp;Pasted email accounts'!AC:AC,Comprometimentos!B14),COUNTIFS('Breached&amp;Pasted email accounts'!M:M,Comprometimentos!O2,'Breached&amp;Pasted email accounts'!AC:AC,Comprometimentos!B14))</f>
        <v>0</v>
      </c>
      <c r="P14" s="46">
        <f>SUM(COUNTIFS('Breached&amp;Pasted email accounts'!I:I,Comprometimentos!P2,'Breached&amp;Pasted email accounts'!AC:AC,Comprometimentos!B14),COUNTIFS('Breached&amp;Pasted email accounts'!J:J,Comprometimentos!P2,'Breached&amp;Pasted email accounts'!AC:AC,Comprometimentos!B14),COUNTIFS('Breached&amp;Pasted email accounts'!K:K,Comprometimentos!P2,'Breached&amp;Pasted email accounts'!AC:AC,Comprometimentos!B14),COUNTIFS('Breached&amp;Pasted email accounts'!L:L,Comprometimentos!P2,'Breached&amp;Pasted email accounts'!AC:AC,Comprometimentos!B14),COUNTIFS('Breached&amp;Pasted email accounts'!M:M,Comprometimentos!P2,'Breached&amp;Pasted email accounts'!AC:AC,Comprometimentos!B14))</f>
        <v>0</v>
      </c>
      <c r="Q14" s="46">
        <f>SUM(COUNTIFS('Breached&amp;Pasted email accounts'!I:I,Comprometimentos!Q2,'Breached&amp;Pasted email accounts'!AC:AC,Comprometimentos!B14),COUNTIFS('Breached&amp;Pasted email accounts'!J:J,Comprometimentos!Q2,'Breached&amp;Pasted email accounts'!AC:AC,Comprometimentos!B14),COUNTIFS('Breached&amp;Pasted email accounts'!K:K,Comprometimentos!Q2,'Breached&amp;Pasted email accounts'!AC:AC,Comprometimentos!B14),COUNTIFS('Breached&amp;Pasted email accounts'!L:L,Comprometimentos!Q2,'Breached&amp;Pasted email accounts'!AC:AC,Comprometimentos!B14),COUNTIFS('Breached&amp;Pasted email accounts'!M:M,Comprometimentos!Q2,'Breached&amp;Pasted email accounts'!AC:AC,Comprometimentos!B14))</f>
        <v>0</v>
      </c>
      <c r="R14" s="46">
        <f>SUM(COUNTIFS('Breached&amp;Pasted email accounts'!I:I,Comprometimentos!R2,'Breached&amp;Pasted email accounts'!AC:AC,Comprometimentos!B14),COUNTIFS('Breached&amp;Pasted email accounts'!J:J,Comprometimentos!R2,'Breached&amp;Pasted email accounts'!AC:AC,Comprometimentos!B14),COUNTIFS('Breached&amp;Pasted email accounts'!K:K,Comprometimentos!R2,'Breached&amp;Pasted email accounts'!AC:AC,Comprometimentos!B14),COUNTIFS('Breached&amp;Pasted email accounts'!L:L,Comprometimentos!R2,'Breached&amp;Pasted email accounts'!AC:AC,Comprometimentos!B14),COUNTIFS('Breached&amp;Pasted email accounts'!M:M,Comprometimentos!R2,'Breached&amp;Pasted email accounts'!AC:AC,Comprometimentos!B14))</f>
        <v>0</v>
      </c>
      <c r="S14" s="120">
        <f>SUM(COUNTIFS('Breached&amp;Pasted email accounts'!I:I,Comprometimentos!S2,'Breached&amp;Pasted email accounts'!AC:AC,Comprometimentos!B14),COUNTIFS('Breached&amp;Pasted email accounts'!J:J,Comprometimentos!S2,'Breached&amp;Pasted email accounts'!AC:AC,Comprometimentos!B14),COUNTIFS('Breached&amp;Pasted email accounts'!K:K,Comprometimentos!S2,'Breached&amp;Pasted email accounts'!AC:AC,Comprometimentos!B14),COUNTIFS('Breached&amp;Pasted email accounts'!L:L,Comprometimentos!S2,'Breached&amp;Pasted email accounts'!AC:AC,Comprometimentos!B14),COUNTIFS('Breached&amp;Pasted email accounts'!M:M,Comprometimentos!S2,'Breached&amp;Pasted email accounts'!AC:AC,Comprometimentos!B14))</f>
        <v>0</v>
      </c>
      <c r="T14" s="111">
        <f t="shared" si="2"/>
        <v>1</v>
      </c>
      <c r="U14" s="111">
        <f t="shared" si="1"/>
        <v>0</v>
      </c>
      <c r="V14" s="111">
        <f>COUNTIFS('Breached&amp;Pasted email accounts'!H:H,TRUE,'Breached&amp;Pasted email accounts'!AC:AC,Comprometimentos!B14)</f>
        <v>0</v>
      </c>
      <c r="W14" s="111">
        <f>COUNTIFS('Breached&amp;Pasted email accounts'!G:G,1,'Breached&amp;Pasted email accounts'!AC:AC,Comprometimentos!B14)</f>
        <v>1</v>
      </c>
    </row>
    <row r="15" spans="1:23" x14ac:dyDescent="0.25">
      <c r="A15" s="132" t="s">
        <v>873</v>
      </c>
      <c r="B15" s="129" t="s">
        <v>874</v>
      </c>
      <c r="C15" s="126">
        <f t="shared" si="0"/>
        <v>0</v>
      </c>
      <c r="D15" s="114">
        <f>COUNTIFS('Breached&amp;Pasted email accounts'!AC:AC,B15,'Breached&amp;Pasted email accounts'!AA:AA,"0010")</f>
        <v>3</v>
      </c>
      <c r="E15" s="114">
        <f>COUNTIF('Breached&amp;Pasted email accounts'!AC:AC,B15)</f>
        <v>3</v>
      </c>
      <c r="F15" s="119">
        <f>SUM(COUNTIFS('Breached&amp;Pasted email accounts'!I:I,Comprometimentos!F2,'Breached&amp;Pasted email accounts'!AC:AC,Comprometimentos!B15),COUNTIFS('Breached&amp;Pasted email accounts'!J:J,Comprometimentos!F2,'Breached&amp;Pasted email accounts'!AC:AC,Comprometimentos!B15),COUNTIFS('Breached&amp;Pasted email accounts'!K:K,Comprometimentos!F2,'Breached&amp;Pasted email accounts'!AC:AC,Comprometimentos!B15),COUNTIFS('Breached&amp;Pasted email accounts'!L:L,Comprometimentos!F2,'Breached&amp;Pasted email accounts'!AC:AC,Comprometimentos!B15),COUNTIFS('Breached&amp;Pasted email accounts'!M:M,Comprometimentos!F2,'Breached&amp;Pasted email accounts'!AC:AC,Comprometimentos!B15))</f>
        <v>0</v>
      </c>
      <c r="G15" s="46">
        <f>SUM(COUNTIFS('Breached&amp;Pasted email accounts'!I:I,Comprometimentos!G2,'Breached&amp;Pasted email accounts'!AC:AC,Comprometimentos!B15),COUNTIFS('Breached&amp;Pasted email accounts'!J:J,Comprometimentos!G2,'Breached&amp;Pasted email accounts'!AC:AC,Comprometimentos!B15),COUNTIFS('Breached&amp;Pasted email accounts'!K:K,Comprometimentos!G2,'Breached&amp;Pasted email accounts'!AC:AC,Comprometimentos!B15),COUNTIFS('Breached&amp;Pasted email accounts'!L:L,Comprometimentos!G2,'Breached&amp;Pasted email accounts'!AC:AC,Comprometimentos!B15),COUNTIFS('Breached&amp;Pasted email accounts'!M:M,Comprometimentos!G2,'Breached&amp;Pasted email accounts'!AC:AC,Comprometimentos!B15))</f>
        <v>0</v>
      </c>
      <c r="H15" s="46">
        <f>SUM(COUNTIFS('Breached&amp;Pasted email accounts'!I:I,Comprometimentos!H2,'Breached&amp;Pasted email accounts'!AC:AC,Comprometimentos!B15),COUNTIFS('Breached&amp;Pasted email accounts'!J:J,Comprometimentos!H2,'Breached&amp;Pasted email accounts'!AC:AC,Comprometimentos!B15),COUNTIFS('Breached&amp;Pasted email accounts'!K:K,Comprometimentos!H2,'Breached&amp;Pasted email accounts'!AC:AC,Comprometimentos!B15),COUNTIFS('Breached&amp;Pasted email accounts'!L:L,Comprometimentos!H2,'Breached&amp;Pasted email accounts'!AC:AC,Comprometimentos!B15),COUNTIFS('Breached&amp;Pasted email accounts'!M:M,Comprometimentos!H2,'Breached&amp;Pasted email accounts'!AC:AC,Comprometimentos!B15))</f>
        <v>0</v>
      </c>
      <c r="I15" s="46">
        <f>SUM(COUNTIFS('Breached&amp;Pasted email accounts'!I:I,Comprometimentos!I2,'Breached&amp;Pasted email accounts'!AC:AC,Comprometimentos!B15),COUNTIFS('Breached&amp;Pasted email accounts'!J:J,Comprometimentos!I2,'Breached&amp;Pasted email accounts'!AC:AC,Comprometimentos!B15),COUNTIFS('Breached&amp;Pasted email accounts'!K:K,Comprometimentos!I2,'Breached&amp;Pasted email accounts'!AC:AC,Comprometimentos!B15),COUNTIFS('Breached&amp;Pasted email accounts'!L:L,Comprometimentos!I2,'Breached&amp;Pasted email accounts'!AC:AC,Comprometimentos!B15),COUNTIFS('Breached&amp;Pasted email accounts'!M:M,Comprometimentos!I2,'Breached&amp;Pasted email accounts'!AC:AC,Comprometimentos!B15))</f>
        <v>0</v>
      </c>
      <c r="J15" s="46">
        <f>SUM(COUNTIFS('Breached&amp;Pasted email accounts'!I:I,Comprometimentos!J2,'Breached&amp;Pasted email accounts'!AC:AC,Comprometimentos!B15),COUNTIFS('Breached&amp;Pasted email accounts'!J:J,Comprometimentos!J2,'Breached&amp;Pasted email accounts'!AC:AC,Comprometimentos!B15),COUNTIFS('Breached&amp;Pasted email accounts'!K:K,Comprometimentos!J2,'Breached&amp;Pasted email accounts'!AC:AC,Comprometimentos!B15),COUNTIFS('Breached&amp;Pasted email accounts'!L:L,Comprometimentos!J2,'Breached&amp;Pasted email accounts'!AC:AC,Comprometimentos!B15),COUNTIFS('Breached&amp;Pasted email accounts'!M:M,Comprometimentos!J2,'Breached&amp;Pasted email accounts'!AC:AC,Comprometimentos!B15))</f>
        <v>0</v>
      </c>
      <c r="K15" s="46">
        <f>SUM(COUNTIFS('Breached&amp;Pasted email accounts'!I:I,Comprometimentos!K2,'Breached&amp;Pasted email accounts'!AC:AC,Comprometimentos!B15),COUNTIFS('Breached&amp;Pasted email accounts'!J:J,Comprometimentos!K2,'Breached&amp;Pasted email accounts'!AC:AC,Comprometimentos!B15),COUNTIFS('Breached&amp;Pasted email accounts'!K:K,Comprometimentos!K2,'Breached&amp;Pasted email accounts'!AC:AC,Comprometimentos!B15),COUNTIFS('Breached&amp;Pasted email accounts'!L:L,Comprometimentos!K2,'Breached&amp;Pasted email accounts'!AC:AC,Comprometimentos!B15),COUNTIFS('Breached&amp;Pasted email accounts'!M:M,Comprometimentos!K2,'Breached&amp;Pasted email accounts'!AC:AC,Comprometimentos!B15))</f>
        <v>0</v>
      </c>
      <c r="L15" s="46">
        <f>SUM(COUNTIFS('Breached&amp;Pasted email accounts'!I:I,Comprometimentos!L2,'Breached&amp;Pasted email accounts'!AC:AC,Comprometimentos!B15),COUNTIFS('Breached&amp;Pasted email accounts'!J:J,Comprometimentos!L2,'Breached&amp;Pasted email accounts'!AC:AC,Comprometimentos!B15),COUNTIFS('Breached&amp;Pasted email accounts'!K:K,Comprometimentos!L2,'Breached&amp;Pasted email accounts'!AC:AC,Comprometimentos!B15),COUNTIFS('Breached&amp;Pasted email accounts'!L:L,Comprometimentos!L2,'Breached&amp;Pasted email accounts'!AC:AC,Comprometimentos!B15),COUNTIFS('Breached&amp;Pasted email accounts'!M:M,Comprometimentos!L2,'Breached&amp;Pasted email accounts'!AC:AC,Comprometimentos!B15))</f>
        <v>0</v>
      </c>
      <c r="M15" s="46">
        <f>SUM(COUNTIFS('Breached&amp;Pasted email accounts'!I:I,Comprometimentos!M2,'Breached&amp;Pasted email accounts'!AC:AC,Comprometimentos!B15),COUNTIFS('Breached&amp;Pasted email accounts'!J:J,Comprometimentos!M2,'Breached&amp;Pasted email accounts'!AC:AC,Comprometimentos!B15),COUNTIFS('Breached&amp;Pasted email accounts'!K:K,Comprometimentos!M2,'Breached&amp;Pasted email accounts'!AC:AC,Comprometimentos!B15),COUNTIFS('Breached&amp;Pasted email accounts'!L:L,Comprometimentos!M2,'Breached&amp;Pasted email accounts'!AC:AC,Comprometimentos!B15),COUNTIFS('Breached&amp;Pasted email accounts'!M:M,Comprometimentos!M2,'Breached&amp;Pasted email accounts'!AC:AC,Comprometimentos!B15))</f>
        <v>0</v>
      </c>
      <c r="N15" s="46">
        <f>SUM(COUNTIFS('Breached&amp;Pasted email accounts'!I:I,Comprometimentos!N2,'Breached&amp;Pasted email accounts'!AC:AC,Comprometimentos!B15),COUNTIFS('Breached&amp;Pasted email accounts'!J:J,Comprometimentos!N2,'Breached&amp;Pasted email accounts'!AC:AC,Comprometimentos!B15),COUNTIFS('Breached&amp;Pasted email accounts'!K:K,Comprometimentos!N2,'Breached&amp;Pasted email accounts'!AC:AC,Comprometimentos!B15),COUNTIFS('Breached&amp;Pasted email accounts'!L:L,Comprometimentos!N2,'Breached&amp;Pasted email accounts'!AC:AC,Comprometimentos!B15),COUNTIFS('Breached&amp;Pasted email accounts'!M:M,Comprometimentos!N2,'Breached&amp;Pasted email accounts'!AC:AC,Comprometimentos!B15))</f>
        <v>0</v>
      </c>
      <c r="O15" s="46">
        <f>SUM(COUNTIFS('Breached&amp;Pasted email accounts'!I:I,Comprometimentos!O2,'Breached&amp;Pasted email accounts'!AC:AC,Comprometimentos!B15),COUNTIFS('Breached&amp;Pasted email accounts'!J:J,Comprometimentos!O2,'Breached&amp;Pasted email accounts'!AC:AC,Comprometimentos!B15),COUNTIFS('Breached&amp;Pasted email accounts'!K:K,Comprometimentos!O2,'Breached&amp;Pasted email accounts'!AC:AC,Comprometimentos!B15),COUNTIFS('Breached&amp;Pasted email accounts'!L:L,Comprometimentos!O2,'Breached&amp;Pasted email accounts'!AC:AC,Comprometimentos!B15),COUNTIFS('Breached&amp;Pasted email accounts'!M:M,Comprometimentos!O2,'Breached&amp;Pasted email accounts'!AC:AC,Comprometimentos!B15))</f>
        <v>0</v>
      </c>
      <c r="P15" s="46">
        <f>SUM(COUNTIFS('Breached&amp;Pasted email accounts'!I:I,Comprometimentos!P2,'Breached&amp;Pasted email accounts'!AC:AC,Comprometimentos!B15),COUNTIFS('Breached&amp;Pasted email accounts'!J:J,Comprometimentos!P2,'Breached&amp;Pasted email accounts'!AC:AC,Comprometimentos!B15),COUNTIFS('Breached&amp;Pasted email accounts'!K:K,Comprometimentos!P2,'Breached&amp;Pasted email accounts'!AC:AC,Comprometimentos!B15),COUNTIFS('Breached&amp;Pasted email accounts'!L:L,Comprometimentos!P2,'Breached&amp;Pasted email accounts'!AC:AC,Comprometimentos!B15),COUNTIFS('Breached&amp;Pasted email accounts'!M:M,Comprometimentos!P2,'Breached&amp;Pasted email accounts'!AC:AC,Comprometimentos!B15))</f>
        <v>2</v>
      </c>
      <c r="Q15" s="46">
        <f>SUM(COUNTIFS('Breached&amp;Pasted email accounts'!I:I,Comprometimentos!Q2,'Breached&amp;Pasted email accounts'!AC:AC,Comprometimentos!B15),COUNTIFS('Breached&amp;Pasted email accounts'!J:J,Comprometimentos!Q2,'Breached&amp;Pasted email accounts'!AC:AC,Comprometimentos!B15),COUNTIFS('Breached&amp;Pasted email accounts'!K:K,Comprometimentos!Q2,'Breached&amp;Pasted email accounts'!AC:AC,Comprometimentos!B15),COUNTIFS('Breached&amp;Pasted email accounts'!L:L,Comprometimentos!Q2,'Breached&amp;Pasted email accounts'!AC:AC,Comprometimentos!B15),COUNTIFS('Breached&amp;Pasted email accounts'!M:M,Comprometimentos!Q2,'Breached&amp;Pasted email accounts'!AC:AC,Comprometimentos!B15))</f>
        <v>0</v>
      </c>
      <c r="R15" s="46">
        <f>SUM(COUNTIFS('Breached&amp;Pasted email accounts'!I:I,Comprometimentos!R2,'Breached&amp;Pasted email accounts'!AC:AC,Comprometimentos!B15),COUNTIFS('Breached&amp;Pasted email accounts'!J:J,Comprometimentos!R2,'Breached&amp;Pasted email accounts'!AC:AC,Comprometimentos!B15),COUNTIFS('Breached&amp;Pasted email accounts'!K:K,Comprometimentos!R2,'Breached&amp;Pasted email accounts'!AC:AC,Comprometimentos!B15),COUNTIFS('Breached&amp;Pasted email accounts'!L:L,Comprometimentos!R2,'Breached&amp;Pasted email accounts'!AC:AC,Comprometimentos!B15),COUNTIFS('Breached&amp;Pasted email accounts'!M:M,Comprometimentos!R2,'Breached&amp;Pasted email accounts'!AC:AC,Comprometimentos!B15))</f>
        <v>0</v>
      </c>
      <c r="S15" s="120">
        <f>SUM(COUNTIFS('Breached&amp;Pasted email accounts'!I:I,Comprometimentos!S2,'Breached&amp;Pasted email accounts'!AC:AC,Comprometimentos!B15),COUNTIFS('Breached&amp;Pasted email accounts'!J:J,Comprometimentos!S2,'Breached&amp;Pasted email accounts'!AC:AC,Comprometimentos!B15),COUNTIFS('Breached&amp;Pasted email accounts'!K:K,Comprometimentos!S2,'Breached&amp;Pasted email accounts'!AC:AC,Comprometimentos!B15),COUNTIFS('Breached&amp;Pasted email accounts'!L:L,Comprometimentos!S2,'Breached&amp;Pasted email accounts'!AC:AC,Comprometimentos!B15),COUNTIFS('Breached&amp;Pasted email accounts'!M:M,Comprometimentos!S2,'Breached&amp;Pasted email accounts'!AC:AC,Comprometimentos!B15))</f>
        <v>0</v>
      </c>
      <c r="T15" s="111">
        <f t="shared" si="2"/>
        <v>2</v>
      </c>
      <c r="U15" s="111">
        <f t="shared" si="1"/>
        <v>0</v>
      </c>
      <c r="V15" s="111">
        <f>COUNTIFS('Breached&amp;Pasted email accounts'!H:H,TRUE,'Breached&amp;Pasted email accounts'!AC:AC,Comprometimentos!B15)</f>
        <v>1</v>
      </c>
      <c r="W15" s="111">
        <f>COUNTIFS('Breached&amp;Pasted email accounts'!G:G,1,'Breached&amp;Pasted email accounts'!AC:AC,Comprometimentos!B15)</f>
        <v>3</v>
      </c>
    </row>
    <row r="16" spans="1:23" x14ac:dyDescent="0.25">
      <c r="A16" s="132" t="s">
        <v>2088</v>
      </c>
      <c r="B16" s="129" t="s">
        <v>2089</v>
      </c>
      <c r="C16" s="126">
        <f t="shared" si="0"/>
        <v>1</v>
      </c>
      <c r="D16" s="114">
        <f>COUNTIFS('Breached&amp;Pasted email accounts'!AC:AC,B16,'Breached&amp;Pasted email accounts'!AA:AA,"0010")</f>
        <v>0</v>
      </c>
      <c r="E16" s="114">
        <f>COUNTIF('Breached&amp;Pasted email accounts'!AC:AC,B16)</f>
        <v>1</v>
      </c>
      <c r="F16" s="119">
        <f>SUM(COUNTIFS('Breached&amp;Pasted email accounts'!I:I,Comprometimentos!F2,'Breached&amp;Pasted email accounts'!AC:AC,Comprometimentos!B16),COUNTIFS('Breached&amp;Pasted email accounts'!J:J,Comprometimentos!F2,'Breached&amp;Pasted email accounts'!AC:AC,Comprometimentos!B16),COUNTIFS('Breached&amp;Pasted email accounts'!K:K,Comprometimentos!F2,'Breached&amp;Pasted email accounts'!AC:AC,Comprometimentos!B16),COUNTIFS('Breached&amp;Pasted email accounts'!L:L,Comprometimentos!F2,'Breached&amp;Pasted email accounts'!AC:AC,Comprometimentos!B16),COUNTIFS('Breached&amp;Pasted email accounts'!M:M,Comprometimentos!F2,'Breached&amp;Pasted email accounts'!AC:AC,Comprometimentos!B16))</f>
        <v>0</v>
      </c>
      <c r="G16" s="46">
        <f>SUM(COUNTIFS('Breached&amp;Pasted email accounts'!I:I,Comprometimentos!G2,'Breached&amp;Pasted email accounts'!AC:AC,Comprometimentos!B16),COUNTIFS('Breached&amp;Pasted email accounts'!J:J,Comprometimentos!G2,'Breached&amp;Pasted email accounts'!AC:AC,Comprometimentos!B16),COUNTIFS('Breached&amp;Pasted email accounts'!K:K,Comprometimentos!G2,'Breached&amp;Pasted email accounts'!AC:AC,Comprometimentos!B16),COUNTIFS('Breached&amp;Pasted email accounts'!L:L,Comprometimentos!G2,'Breached&amp;Pasted email accounts'!AC:AC,Comprometimentos!B16),COUNTIFS('Breached&amp;Pasted email accounts'!M:M,Comprometimentos!G2,'Breached&amp;Pasted email accounts'!AC:AC,Comprometimentos!B16))</f>
        <v>1</v>
      </c>
      <c r="H16" s="46">
        <f>SUM(COUNTIFS('Breached&amp;Pasted email accounts'!I:I,Comprometimentos!H2,'Breached&amp;Pasted email accounts'!AC:AC,Comprometimentos!B16),COUNTIFS('Breached&amp;Pasted email accounts'!J:J,Comprometimentos!H2,'Breached&amp;Pasted email accounts'!AC:AC,Comprometimentos!B16),COUNTIFS('Breached&amp;Pasted email accounts'!K:K,Comprometimentos!H2,'Breached&amp;Pasted email accounts'!AC:AC,Comprometimentos!B16),COUNTIFS('Breached&amp;Pasted email accounts'!L:L,Comprometimentos!H2,'Breached&amp;Pasted email accounts'!AC:AC,Comprometimentos!B16),COUNTIFS('Breached&amp;Pasted email accounts'!M:M,Comprometimentos!H2,'Breached&amp;Pasted email accounts'!AC:AC,Comprometimentos!B16))</f>
        <v>0</v>
      </c>
      <c r="I16" s="46">
        <f>SUM(COUNTIFS('Breached&amp;Pasted email accounts'!I:I,Comprometimentos!I2,'Breached&amp;Pasted email accounts'!AC:AC,Comprometimentos!B16),COUNTIFS('Breached&amp;Pasted email accounts'!J:J,Comprometimentos!I2,'Breached&amp;Pasted email accounts'!AC:AC,Comprometimentos!B16),COUNTIFS('Breached&amp;Pasted email accounts'!K:K,Comprometimentos!I2,'Breached&amp;Pasted email accounts'!AC:AC,Comprometimentos!B16),COUNTIFS('Breached&amp;Pasted email accounts'!L:L,Comprometimentos!I2,'Breached&amp;Pasted email accounts'!AC:AC,Comprometimentos!B16),COUNTIFS('Breached&amp;Pasted email accounts'!M:M,Comprometimentos!I2,'Breached&amp;Pasted email accounts'!AC:AC,Comprometimentos!B16))</f>
        <v>0</v>
      </c>
      <c r="J16" s="46">
        <f>SUM(COUNTIFS('Breached&amp;Pasted email accounts'!I:I,Comprometimentos!J2,'Breached&amp;Pasted email accounts'!AC:AC,Comprometimentos!B16),COUNTIFS('Breached&amp;Pasted email accounts'!J:J,Comprometimentos!J2,'Breached&amp;Pasted email accounts'!AC:AC,Comprometimentos!B16),COUNTIFS('Breached&amp;Pasted email accounts'!K:K,Comprometimentos!J2,'Breached&amp;Pasted email accounts'!AC:AC,Comprometimentos!B16),COUNTIFS('Breached&amp;Pasted email accounts'!L:L,Comprometimentos!J2,'Breached&amp;Pasted email accounts'!AC:AC,Comprometimentos!B16),COUNTIFS('Breached&amp;Pasted email accounts'!M:M,Comprometimentos!J2,'Breached&amp;Pasted email accounts'!AC:AC,Comprometimentos!B16))</f>
        <v>0</v>
      </c>
      <c r="K16" s="46">
        <f>SUM(COUNTIFS('Breached&amp;Pasted email accounts'!I:I,Comprometimentos!K2,'Breached&amp;Pasted email accounts'!AC:AC,Comprometimentos!B16),COUNTIFS('Breached&amp;Pasted email accounts'!J:J,Comprometimentos!K2,'Breached&amp;Pasted email accounts'!AC:AC,Comprometimentos!B16),COUNTIFS('Breached&amp;Pasted email accounts'!K:K,Comprometimentos!K2,'Breached&amp;Pasted email accounts'!AC:AC,Comprometimentos!B16),COUNTIFS('Breached&amp;Pasted email accounts'!L:L,Comprometimentos!K2,'Breached&amp;Pasted email accounts'!AC:AC,Comprometimentos!B16),COUNTIFS('Breached&amp;Pasted email accounts'!M:M,Comprometimentos!K2,'Breached&amp;Pasted email accounts'!AC:AC,Comprometimentos!B16))</f>
        <v>0</v>
      </c>
      <c r="L16" s="46">
        <f>SUM(COUNTIFS('Breached&amp;Pasted email accounts'!I:I,Comprometimentos!L2,'Breached&amp;Pasted email accounts'!AC:AC,Comprometimentos!B16),COUNTIFS('Breached&amp;Pasted email accounts'!J:J,Comprometimentos!L2,'Breached&amp;Pasted email accounts'!AC:AC,Comprometimentos!B16),COUNTIFS('Breached&amp;Pasted email accounts'!K:K,Comprometimentos!L2,'Breached&amp;Pasted email accounts'!AC:AC,Comprometimentos!B16),COUNTIFS('Breached&amp;Pasted email accounts'!L:L,Comprometimentos!L2,'Breached&amp;Pasted email accounts'!AC:AC,Comprometimentos!B16),COUNTIFS('Breached&amp;Pasted email accounts'!M:M,Comprometimentos!L2,'Breached&amp;Pasted email accounts'!AC:AC,Comprometimentos!B16))</f>
        <v>0</v>
      </c>
      <c r="M16" s="46">
        <f>SUM(COUNTIFS('Breached&amp;Pasted email accounts'!I:I,Comprometimentos!M2,'Breached&amp;Pasted email accounts'!AC:AC,Comprometimentos!B16),COUNTIFS('Breached&amp;Pasted email accounts'!J:J,Comprometimentos!M2,'Breached&amp;Pasted email accounts'!AC:AC,Comprometimentos!B16),COUNTIFS('Breached&amp;Pasted email accounts'!K:K,Comprometimentos!M2,'Breached&amp;Pasted email accounts'!AC:AC,Comprometimentos!B16),COUNTIFS('Breached&amp;Pasted email accounts'!L:L,Comprometimentos!M2,'Breached&amp;Pasted email accounts'!AC:AC,Comprometimentos!B16),COUNTIFS('Breached&amp;Pasted email accounts'!M:M,Comprometimentos!M2,'Breached&amp;Pasted email accounts'!AC:AC,Comprometimentos!B16))</f>
        <v>0</v>
      </c>
      <c r="N16" s="46">
        <f>SUM(COUNTIFS('Breached&amp;Pasted email accounts'!I:I,Comprometimentos!N2,'Breached&amp;Pasted email accounts'!AC:AC,Comprometimentos!B16),COUNTIFS('Breached&amp;Pasted email accounts'!J:J,Comprometimentos!N2,'Breached&amp;Pasted email accounts'!AC:AC,Comprometimentos!B16),COUNTIFS('Breached&amp;Pasted email accounts'!K:K,Comprometimentos!N2,'Breached&amp;Pasted email accounts'!AC:AC,Comprometimentos!B16),COUNTIFS('Breached&amp;Pasted email accounts'!L:L,Comprometimentos!N2,'Breached&amp;Pasted email accounts'!AC:AC,Comprometimentos!B16),COUNTIFS('Breached&amp;Pasted email accounts'!M:M,Comprometimentos!N2,'Breached&amp;Pasted email accounts'!AC:AC,Comprometimentos!B16))</f>
        <v>0</v>
      </c>
      <c r="O16" s="46">
        <f>SUM(COUNTIFS('Breached&amp;Pasted email accounts'!I:I,Comprometimentos!O2,'Breached&amp;Pasted email accounts'!AC:AC,Comprometimentos!B16),COUNTIFS('Breached&amp;Pasted email accounts'!J:J,Comprometimentos!O2,'Breached&amp;Pasted email accounts'!AC:AC,Comprometimentos!B16),COUNTIFS('Breached&amp;Pasted email accounts'!K:K,Comprometimentos!O2,'Breached&amp;Pasted email accounts'!AC:AC,Comprometimentos!B16),COUNTIFS('Breached&amp;Pasted email accounts'!L:L,Comprometimentos!O2,'Breached&amp;Pasted email accounts'!AC:AC,Comprometimentos!B16),COUNTIFS('Breached&amp;Pasted email accounts'!M:M,Comprometimentos!O2,'Breached&amp;Pasted email accounts'!AC:AC,Comprometimentos!B16))</f>
        <v>0</v>
      </c>
      <c r="P16" s="46">
        <f>SUM(COUNTIFS('Breached&amp;Pasted email accounts'!I:I,Comprometimentos!P2,'Breached&amp;Pasted email accounts'!AC:AC,Comprometimentos!B16),COUNTIFS('Breached&amp;Pasted email accounts'!J:J,Comprometimentos!P2,'Breached&amp;Pasted email accounts'!AC:AC,Comprometimentos!B16),COUNTIFS('Breached&amp;Pasted email accounts'!K:K,Comprometimentos!P2,'Breached&amp;Pasted email accounts'!AC:AC,Comprometimentos!B16),COUNTIFS('Breached&amp;Pasted email accounts'!L:L,Comprometimentos!P2,'Breached&amp;Pasted email accounts'!AC:AC,Comprometimentos!B16),COUNTIFS('Breached&amp;Pasted email accounts'!M:M,Comprometimentos!P2,'Breached&amp;Pasted email accounts'!AC:AC,Comprometimentos!B16))</f>
        <v>0</v>
      </c>
      <c r="Q16" s="46">
        <f>SUM(COUNTIFS('Breached&amp;Pasted email accounts'!I:I,Comprometimentos!Q2,'Breached&amp;Pasted email accounts'!AC:AC,Comprometimentos!B16),COUNTIFS('Breached&amp;Pasted email accounts'!J:J,Comprometimentos!Q2,'Breached&amp;Pasted email accounts'!AC:AC,Comprometimentos!B16),COUNTIFS('Breached&amp;Pasted email accounts'!K:K,Comprometimentos!Q2,'Breached&amp;Pasted email accounts'!AC:AC,Comprometimentos!B16),COUNTIFS('Breached&amp;Pasted email accounts'!L:L,Comprometimentos!Q2,'Breached&amp;Pasted email accounts'!AC:AC,Comprometimentos!B16),COUNTIFS('Breached&amp;Pasted email accounts'!M:M,Comprometimentos!Q2,'Breached&amp;Pasted email accounts'!AC:AC,Comprometimentos!B16))</f>
        <v>0</v>
      </c>
      <c r="R16" s="46">
        <f>SUM(COUNTIFS('Breached&amp;Pasted email accounts'!I:I,Comprometimentos!R2,'Breached&amp;Pasted email accounts'!AC:AC,Comprometimentos!B16),COUNTIFS('Breached&amp;Pasted email accounts'!J:J,Comprometimentos!R2,'Breached&amp;Pasted email accounts'!AC:AC,Comprometimentos!B16),COUNTIFS('Breached&amp;Pasted email accounts'!K:K,Comprometimentos!R2,'Breached&amp;Pasted email accounts'!AC:AC,Comprometimentos!B16),COUNTIFS('Breached&amp;Pasted email accounts'!L:L,Comprometimentos!R2,'Breached&amp;Pasted email accounts'!AC:AC,Comprometimentos!B16),COUNTIFS('Breached&amp;Pasted email accounts'!M:M,Comprometimentos!R2,'Breached&amp;Pasted email accounts'!AC:AC,Comprometimentos!B16))</f>
        <v>0</v>
      </c>
      <c r="S16" s="120">
        <f>SUM(COUNTIFS('Breached&amp;Pasted email accounts'!I:I,Comprometimentos!S2,'Breached&amp;Pasted email accounts'!AC:AC,Comprometimentos!B16),COUNTIFS('Breached&amp;Pasted email accounts'!J:J,Comprometimentos!S2,'Breached&amp;Pasted email accounts'!AC:AC,Comprometimentos!B16),COUNTIFS('Breached&amp;Pasted email accounts'!K:K,Comprometimentos!S2,'Breached&amp;Pasted email accounts'!AC:AC,Comprometimentos!B16),COUNTIFS('Breached&amp;Pasted email accounts'!L:L,Comprometimentos!S2,'Breached&amp;Pasted email accounts'!AC:AC,Comprometimentos!B16),COUNTIFS('Breached&amp;Pasted email accounts'!M:M,Comprometimentos!S2,'Breached&amp;Pasted email accounts'!AC:AC,Comprometimentos!B16))</f>
        <v>0</v>
      </c>
      <c r="T16" s="111">
        <f t="shared" si="2"/>
        <v>1</v>
      </c>
      <c r="U16" s="111">
        <f t="shared" si="1"/>
        <v>0</v>
      </c>
      <c r="V16" s="111">
        <f>COUNTIFS('Breached&amp;Pasted email accounts'!H:H,TRUE,'Breached&amp;Pasted email accounts'!AC:AC,Comprometimentos!B16)</f>
        <v>0</v>
      </c>
      <c r="W16" s="111">
        <f>COUNTIFS('Breached&amp;Pasted email accounts'!G:G,1,'Breached&amp;Pasted email accounts'!AC:AC,Comprometimentos!B16)</f>
        <v>1</v>
      </c>
    </row>
    <row r="17" spans="1:23" x14ac:dyDescent="0.25">
      <c r="A17" s="132" t="s">
        <v>2925</v>
      </c>
      <c r="B17" s="129" t="s">
        <v>2926</v>
      </c>
      <c r="C17" s="126">
        <f t="shared" si="0"/>
        <v>2</v>
      </c>
      <c r="D17" s="114">
        <f>COUNTIFS('Breached&amp;Pasted email accounts'!AC:AC,B17,'Breached&amp;Pasted email accounts'!AA:AA,"0010")</f>
        <v>0</v>
      </c>
      <c r="E17" s="114">
        <f>COUNTIF('Breached&amp;Pasted email accounts'!AC:AC,B17)</f>
        <v>2</v>
      </c>
      <c r="F17" s="119">
        <f>SUM(COUNTIFS('Breached&amp;Pasted email accounts'!I:I,Comprometimentos!F2,'Breached&amp;Pasted email accounts'!AC:AC,Comprometimentos!B17),COUNTIFS('Breached&amp;Pasted email accounts'!J:J,Comprometimentos!F2,'Breached&amp;Pasted email accounts'!AC:AC,Comprometimentos!B17),COUNTIFS('Breached&amp;Pasted email accounts'!K:K,Comprometimentos!F2,'Breached&amp;Pasted email accounts'!AC:AC,Comprometimentos!B17),COUNTIFS('Breached&amp;Pasted email accounts'!L:L,Comprometimentos!F2,'Breached&amp;Pasted email accounts'!AC:AC,Comprometimentos!B17),COUNTIFS('Breached&amp;Pasted email accounts'!M:M,Comprometimentos!F2,'Breached&amp;Pasted email accounts'!AC:AC,Comprometimentos!B17))</f>
        <v>0</v>
      </c>
      <c r="G17" s="46">
        <f>SUM(COUNTIFS('Breached&amp;Pasted email accounts'!I:I,Comprometimentos!G2,'Breached&amp;Pasted email accounts'!AC:AC,Comprometimentos!B17),COUNTIFS('Breached&amp;Pasted email accounts'!J:J,Comprometimentos!G2,'Breached&amp;Pasted email accounts'!AC:AC,Comprometimentos!B17),COUNTIFS('Breached&amp;Pasted email accounts'!K:K,Comprometimentos!G2,'Breached&amp;Pasted email accounts'!AC:AC,Comprometimentos!B17),COUNTIFS('Breached&amp;Pasted email accounts'!L:L,Comprometimentos!G2,'Breached&amp;Pasted email accounts'!AC:AC,Comprometimentos!B17),COUNTIFS('Breached&amp;Pasted email accounts'!M:M,Comprometimentos!G2,'Breached&amp;Pasted email accounts'!AC:AC,Comprometimentos!B17))</f>
        <v>1</v>
      </c>
      <c r="H17" s="46">
        <f>SUM(COUNTIFS('Breached&amp;Pasted email accounts'!I:I,Comprometimentos!H2,'Breached&amp;Pasted email accounts'!AC:AC,Comprometimentos!B17),COUNTIFS('Breached&amp;Pasted email accounts'!J:J,Comprometimentos!H2,'Breached&amp;Pasted email accounts'!AC:AC,Comprometimentos!B17),COUNTIFS('Breached&amp;Pasted email accounts'!K:K,Comprometimentos!H2,'Breached&amp;Pasted email accounts'!AC:AC,Comprometimentos!B17),COUNTIFS('Breached&amp;Pasted email accounts'!L:L,Comprometimentos!H2,'Breached&amp;Pasted email accounts'!AC:AC,Comprometimentos!B17),COUNTIFS('Breached&amp;Pasted email accounts'!M:M,Comprometimentos!H2,'Breached&amp;Pasted email accounts'!AC:AC,Comprometimentos!B17))</f>
        <v>0</v>
      </c>
      <c r="I17" s="46">
        <f>SUM(COUNTIFS('Breached&amp;Pasted email accounts'!I:I,Comprometimentos!I2,'Breached&amp;Pasted email accounts'!AC:AC,Comprometimentos!B17),COUNTIFS('Breached&amp;Pasted email accounts'!J:J,Comprometimentos!I2,'Breached&amp;Pasted email accounts'!AC:AC,Comprometimentos!B17),COUNTIFS('Breached&amp;Pasted email accounts'!K:K,Comprometimentos!I2,'Breached&amp;Pasted email accounts'!AC:AC,Comprometimentos!B17),COUNTIFS('Breached&amp;Pasted email accounts'!L:L,Comprometimentos!I2,'Breached&amp;Pasted email accounts'!AC:AC,Comprometimentos!B17),COUNTIFS('Breached&amp;Pasted email accounts'!M:M,Comprometimentos!I2,'Breached&amp;Pasted email accounts'!AC:AC,Comprometimentos!B17))</f>
        <v>0</v>
      </c>
      <c r="J17" s="46">
        <f>SUM(COUNTIFS('Breached&amp;Pasted email accounts'!I:I,Comprometimentos!J2,'Breached&amp;Pasted email accounts'!AC:AC,Comprometimentos!B17),COUNTIFS('Breached&amp;Pasted email accounts'!J:J,Comprometimentos!J2,'Breached&amp;Pasted email accounts'!AC:AC,Comprometimentos!B17),COUNTIFS('Breached&amp;Pasted email accounts'!K:K,Comprometimentos!J2,'Breached&amp;Pasted email accounts'!AC:AC,Comprometimentos!B17),COUNTIFS('Breached&amp;Pasted email accounts'!L:L,Comprometimentos!J2,'Breached&amp;Pasted email accounts'!AC:AC,Comprometimentos!B17),COUNTIFS('Breached&amp;Pasted email accounts'!M:M,Comprometimentos!J2,'Breached&amp;Pasted email accounts'!AC:AC,Comprometimentos!B17))</f>
        <v>0</v>
      </c>
      <c r="K17" s="46">
        <f>SUM(COUNTIFS('Breached&amp;Pasted email accounts'!I:I,Comprometimentos!K2,'Breached&amp;Pasted email accounts'!AC:AC,Comprometimentos!B17),COUNTIFS('Breached&amp;Pasted email accounts'!J:J,Comprometimentos!K2,'Breached&amp;Pasted email accounts'!AC:AC,Comprometimentos!B17),COUNTIFS('Breached&amp;Pasted email accounts'!K:K,Comprometimentos!K2,'Breached&amp;Pasted email accounts'!AC:AC,Comprometimentos!B17),COUNTIFS('Breached&amp;Pasted email accounts'!L:L,Comprometimentos!K2,'Breached&amp;Pasted email accounts'!AC:AC,Comprometimentos!B17),COUNTIFS('Breached&amp;Pasted email accounts'!M:M,Comprometimentos!K2,'Breached&amp;Pasted email accounts'!AC:AC,Comprometimentos!B17))</f>
        <v>0</v>
      </c>
      <c r="L17" s="46">
        <f>SUM(COUNTIFS('Breached&amp;Pasted email accounts'!I:I,Comprometimentos!L2,'Breached&amp;Pasted email accounts'!AC:AC,Comprometimentos!B17),COUNTIFS('Breached&amp;Pasted email accounts'!J:J,Comprometimentos!L2,'Breached&amp;Pasted email accounts'!AC:AC,Comprometimentos!B17),COUNTIFS('Breached&amp;Pasted email accounts'!K:K,Comprometimentos!L2,'Breached&amp;Pasted email accounts'!AC:AC,Comprometimentos!B17),COUNTIFS('Breached&amp;Pasted email accounts'!L:L,Comprometimentos!L2,'Breached&amp;Pasted email accounts'!AC:AC,Comprometimentos!B17),COUNTIFS('Breached&amp;Pasted email accounts'!M:M,Comprometimentos!L2,'Breached&amp;Pasted email accounts'!AC:AC,Comprometimentos!B17))</f>
        <v>0</v>
      </c>
      <c r="M17" s="46">
        <f>SUM(COUNTIFS('Breached&amp;Pasted email accounts'!I:I,Comprometimentos!M2,'Breached&amp;Pasted email accounts'!AC:AC,Comprometimentos!B17),COUNTIFS('Breached&amp;Pasted email accounts'!J:J,Comprometimentos!M2,'Breached&amp;Pasted email accounts'!AC:AC,Comprometimentos!B17),COUNTIFS('Breached&amp;Pasted email accounts'!K:K,Comprometimentos!M2,'Breached&amp;Pasted email accounts'!AC:AC,Comprometimentos!B17),COUNTIFS('Breached&amp;Pasted email accounts'!L:L,Comprometimentos!M2,'Breached&amp;Pasted email accounts'!AC:AC,Comprometimentos!B17),COUNTIFS('Breached&amp;Pasted email accounts'!M:M,Comprometimentos!M2,'Breached&amp;Pasted email accounts'!AC:AC,Comprometimentos!B17))</f>
        <v>0</v>
      </c>
      <c r="N17" s="46">
        <f>SUM(COUNTIFS('Breached&amp;Pasted email accounts'!I:I,Comprometimentos!N2,'Breached&amp;Pasted email accounts'!AC:AC,Comprometimentos!B17),COUNTIFS('Breached&amp;Pasted email accounts'!J:J,Comprometimentos!N2,'Breached&amp;Pasted email accounts'!AC:AC,Comprometimentos!B17),COUNTIFS('Breached&amp;Pasted email accounts'!K:K,Comprometimentos!N2,'Breached&amp;Pasted email accounts'!AC:AC,Comprometimentos!B17),COUNTIFS('Breached&amp;Pasted email accounts'!L:L,Comprometimentos!N2,'Breached&amp;Pasted email accounts'!AC:AC,Comprometimentos!B17),COUNTIFS('Breached&amp;Pasted email accounts'!M:M,Comprometimentos!N2,'Breached&amp;Pasted email accounts'!AC:AC,Comprometimentos!B17))</f>
        <v>0</v>
      </c>
      <c r="O17" s="46">
        <f>SUM(COUNTIFS('Breached&amp;Pasted email accounts'!I:I,Comprometimentos!O2,'Breached&amp;Pasted email accounts'!AC:AC,Comprometimentos!B17),COUNTIFS('Breached&amp;Pasted email accounts'!J:J,Comprometimentos!O2,'Breached&amp;Pasted email accounts'!AC:AC,Comprometimentos!B17),COUNTIFS('Breached&amp;Pasted email accounts'!K:K,Comprometimentos!O2,'Breached&amp;Pasted email accounts'!AC:AC,Comprometimentos!B17),COUNTIFS('Breached&amp;Pasted email accounts'!L:L,Comprometimentos!O2,'Breached&amp;Pasted email accounts'!AC:AC,Comprometimentos!B17),COUNTIFS('Breached&amp;Pasted email accounts'!M:M,Comprometimentos!O2,'Breached&amp;Pasted email accounts'!AC:AC,Comprometimentos!B17))</f>
        <v>0</v>
      </c>
      <c r="P17" s="46">
        <f>SUM(COUNTIFS('Breached&amp;Pasted email accounts'!I:I,Comprometimentos!P2,'Breached&amp;Pasted email accounts'!AC:AC,Comprometimentos!B17),COUNTIFS('Breached&amp;Pasted email accounts'!J:J,Comprometimentos!P2,'Breached&amp;Pasted email accounts'!AC:AC,Comprometimentos!B17),COUNTIFS('Breached&amp;Pasted email accounts'!K:K,Comprometimentos!P2,'Breached&amp;Pasted email accounts'!AC:AC,Comprometimentos!B17),COUNTIFS('Breached&amp;Pasted email accounts'!L:L,Comprometimentos!P2,'Breached&amp;Pasted email accounts'!AC:AC,Comprometimentos!B17),COUNTIFS('Breached&amp;Pasted email accounts'!M:M,Comprometimentos!P2,'Breached&amp;Pasted email accounts'!AC:AC,Comprometimentos!B17))</f>
        <v>0</v>
      </c>
      <c r="Q17" s="46">
        <f>SUM(COUNTIFS('Breached&amp;Pasted email accounts'!I:I,Comprometimentos!Q2,'Breached&amp;Pasted email accounts'!AC:AC,Comprometimentos!B17),COUNTIFS('Breached&amp;Pasted email accounts'!J:J,Comprometimentos!Q2,'Breached&amp;Pasted email accounts'!AC:AC,Comprometimentos!B17),COUNTIFS('Breached&amp;Pasted email accounts'!K:K,Comprometimentos!Q2,'Breached&amp;Pasted email accounts'!AC:AC,Comprometimentos!B17),COUNTIFS('Breached&amp;Pasted email accounts'!L:L,Comprometimentos!Q2,'Breached&amp;Pasted email accounts'!AC:AC,Comprometimentos!B17),COUNTIFS('Breached&amp;Pasted email accounts'!M:M,Comprometimentos!Q2,'Breached&amp;Pasted email accounts'!AC:AC,Comprometimentos!B17))</f>
        <v>1</v>
      </c>
      <c r="R17" s="46">
        <f>SUM(COUNTIFS('Breached&amp;Pasted email accounts'!I:I,Comprometimentos!R2,'Breached&amp;Pasted email accounts'!AC:AC,Comprometimentos!B17),COUNTIFS('Breached&amp;Pasted email accounts'!J:J,Comprometimentos!R2,'Breached&amp;Pasted email accounts'!AC:AC,Comprometimentos!B17),COUNTIFS('Breached&amp;Pasted email accounts'!K:K,Comprometimentos!R2,'Breached&amp;Pasted email accounts'!AC:AC,Comprometimentos!B17),COUNTIFS('Breached&amp;Pasted email accounts'!L:L,Comprometimentos!R2,'Breached&amp;Pasted email accounts'!AC:AC,Comprometimentos!B17),COUNTIFS('Breached&amp;Pasted email accounts'!M:M,Comprometimentos!R2,'Breached&amp;Pasted email accounts'!AC:AC,Comprometimentos!B17))</f>
        <v>0</v>
      </c>
      <c r="S17" s="120">
        <f>SUM(COUNTIFS('Breached&amp;Pasted email accounts'!I:I,Comprometimentos!S2,'Breached&amp;Pasted email accounts'!AC:AC,Comprometimentos!B17),COUNTIFS('Breached&amp;Pasted email accounts'!J:J,Comprometimentos!S2,'Breached&amp;Pasted email accounts'!AC:AC,Comprometimentos!B17),COUNTIFS('Breached&amp;Pasted email accounts'!K:K,Comprometimentos!S2,'Breached&amp;Pasted email accounts'!AC:AC,Comprometimentos!B17),COUNTIFS('Breached&amp;Pasted email accounts'!L:L,Comprometimentos!S2,'Breached&amp;Pasted email accounts'!AC:AC,Comprometimentos!B17),COUNTIFS('Breached&amp;Pasted email accounts'!M:M,Comprometimentos!S2,'Breached&amp;Pasted email accounts'!AC:AC,Comprometimentos!B17))</f>
        <v>0</v>
      </c>
      <c r="T17" s="111">
        <f t="shared" si="2"/>
        <v>2</v>
      </c>
      <c r="U17" s="111">
        <f t="shared" si="1"/>
        <v>0</v>
      </c>
      <c r="V17" s="111">
        <f>COUNTIFS('Breached&amp;Pasted email accounts'!H:H,TRUE,'Breached&amp;Pasted email accounts'!AC:AC,Comprometimentos!B17)</f>
        <v>0</v>
      </c>
      <c r="W17" s="111">
        <f>COUNTIFS('Breached&amp;Pasted email accounts'!G:G,1,'Breached&amp;Pasted email accounts'!AC:AC,Comprometimentos!B17)</f>
        <v>2</v>
      </c>
    </row>
    <row r="18" spans="1:23" x14ac:dyDescent="0.25">
      <c r="A18" s="132" t="s">
        <v>415</v>
      </c>
      <c r="B18" s="129" t="s">
        <v>416</v>
      </c>
      <c r="C18" s="126">
        <f t="shared" si="0"/>
        <v>1</v>
      </c>
      <c r="D18" s="114">
        <f>COUNTIFS('Breached&amp;Pasted email accounts'!AC:AC,B18,'Breached&amp;Pasted email accounts'!AA:AA,"0010")</f>
        <v>0</v>
      </c>
      <c r="E18" s="114">
        <f>COUNTIF('Breached&amp;Pasted email accounts'!AC:AC,B18)</f>
        <v>1</v>
      </c>
      <c r="F18" s="119">
        <f>SUM(COUNTIFS('Breached&amp;Pasted email accounts'!I:I,Comprometimentos!F2,'Breached&amp;Pasted email accounts'!AC:AC,Comprometimentos!B18),COUNTIFS('Breached&amp;Pasted email accounts'!J:J,Comprometimentos!F2,'Breached&amp;Pasted email accounts'!AC:AC,Comprometimentos!B18),COUNTIFS('Breached&amp;Pasted email accounts'!K:K,Comprometimentos!F2,'Breached&amp;Pasted email accounts'!AC:AC,Comprometimentos!B18),COUNTIFS('Breached&amp;Pasted email accounts'!L:L,Comprometimentos!F2,'Breached&amp;Pasted email accounts'!AC:AC,Comprometimentos!B18),COUNTIFS('Breached&amp;Pasted email accounts'!M:M,Comprometimentos!F2,'Breached&amp;Pasted email accounts'!AC:AC,Comprometimentos!B18))</f>
        <v>0</v>
      </c>
      <c r="G18" s="46">
        <f>SUM(COUNTIFS('Breached&amp;Pasted email accounts'!I:I,Comprometimentos!G2,'Breached&amp;Pasted email accounts'!AC:AC,Comprometimentos!B18),COUNTIFS('Breached&amp;Pasted email accounts'!J:J,Comprometimentos!G2,'Breached&amp;Pasted email accounts'!AC:AC,Comprometimentos!B18),COUNTIFS('Breached&amp;Pasted email accounts'!K:K,Comprometimentos!G2,'Breached&amp;Pasted email accounts'!AC:AC,Comprometimentos!B18),COUNTIFS('Breached&amp;Pasted email accounts'!L:L,Comprometimentos!G2,'Breached&amp;Pasted email accounts'!AC:AC,Comprometimentos!B18),COUNTIFS('Breached&amp;Pasted email accounts'!M:M,Comprometimentos!G2,'Breached&amp;Pasted email accounts'!AC:AC,Comprometimentos!B18))</f>
        <v>1</v>
      </c>
      <c r="H18" s="46">
        <f>SUM(COUNTIFS('Breached&amp;Pasted email accounts'!I:I,Comprometimentos!H2,'Breached&amp;Pasted email accounts'!AC:AC,Comprometimentos!B18),COUNTIFS('Breached&amp;Pasted email accounts'!J:J,Comprometimentos!H2,'Breached&amp;Pasted email accounts'!AC:AC,Comprometimentos!B18),COUNTIFS('Breached&amp;Pasted email accounts'!K:K,Comprometimentos!H2,'Breached&amp;Pasted email accounts'!AC:AC,Comprometimentos!B18),COUNTIFS('Breached&amp;Pasted email accounts'!L:L,Comprometimentos!H2,'Breached&amp;Pasted email accounts'!AC:AC,Comprometimentos!B18),COUNTIFS('Breached&amp;Pasted email accounts'!M:M,Comprometimentos!H2,'Breached&amp;Pasted email accounts'!AC:AC,Comprometimentos!B18))</f>
        <v>0</v>
      </c>
      <c r="I18" s="46">
        <f>SUM(COUNTIFS('Breached&amp;Pasted email accounts'!I:I,Comprometimentos!I2,'Breached&amp;Pasted email accounts'!AC:AC,Comprometimentos!B18),COUNTIFS('Breached&amp;Pasted email accounts'!J:J,Comprometimentos!I2,'Breached&amp;Pasted email accounts'!AC:AC,Comprometimentos!B18),COUNTIFS('Breached&amp;Pasted email accounts'!K:K,Comprometimentos!I2,'Breached&amp;Pasted email accounts'!AC:AC,Comprometimentos!B18),COUNTIFS('Breached&amp;Pasted email accounts'!L:L,Comprometimentos!I2,'Breached&amp;Pasted email accounts'!AC:AC,Comprometimentos!B18),COUNTIFS('Breached&amp;Pasted email accounts'!M:M,Comprometimentos!I2,'Breached&amp;Pasted email accounts'!AC:AC,Comprometimentos!B18))</f>
        <v>0</v>
      </c>
      <c r="J18" s="46">
        <f>SUM(COUNTIFS('Breached&amp;Pasted email accounts'!I:I,Comprometimentos!J2,'Breached&amp;Pasted email accounts'!AC:AC,Comprometimentos!B18),COUNTIFS('Breached&amp;Pasted email accounts'!J:J,Comprometimentos!J2,'Breached&amp;Pasted email accounts'!AC:AC,Comprometimentos!B18),COUNTIFS('Breached&amp;Pasted email accounts'!K:K,Comprometimentos!J2,'Breached&amp;Pasted email accounts'!AC:AC,Comprometimentos!B18),COUNTIFS('Breached&amp;Pasted email accounts'!L:L,Comprometimentos!J2,'Breached&amp;Pasted email accounts'!AC:AC,Comprometimentos!B18),COUNTIFS('Breached&amp;Pasted email accounts'!M:M,Comprometimentos!J2,'Breached&amp;Pasted email accounts'!AC:AC,Comprometimentos!B18))</f>
        <v>0</v>
      </c>
      <c r="K18" s="46">
        <f>SUM(COUNTIFS('Breached&amp;Pasted email accounts'!I:I,Comprometimentos!K2,'Breached&amp;Pasted email accounts'!AC:AC,Comprometimentos!B18),COUNTIFS('Breached&amp;Pasted email accounts'!J:J,Comprometimentos!K2,'Breached&amp;Pasted email accounts'!AC:AC,Comprometimentos!B18),COUNTIFS('Breached&amp;Pasted email accounts'!K:K,Comprometimentos!K2,'Breached&amp;Pasted email accounts'!AC:AC,Comprometimentos!B18),COUNTIFS('Breached&amp;Pasted email accounts'!L:L,Comprometimentos!K2,'Breached&amp;Pasted email accounts'!AC:AC,Comprometimentos!B18),COUNTIFS('Breached&amp;Pasted email accounts'!M:M,Comprometimentos!K2,'Breached&amp;Pasted email accounts'!AC:AC,Comprometimentos!B18))</f>
        <v>0</v>
      </c>
      <c r="L18" s="46">
        <f>SUM(COUNTIFS('Breached&amp;Pasted email accounts'!I:I,Comprometimentos!L2,'Breached&amp;Pasted email accounts'!AC:AC,Comprometimentos!B18),COUNTIFS('Breached&amp;Pasted email accounts'!J:J,Comprometimentos!L2,'Breached&amp;Pasted email accounts'!AC:AC,Comprometimentos!B18),COUNTIFS('Breached&amp;Pasted email accounts'!K:K,Comprometimentos!L2,'Breached&amp;Pasted email accounts'!AC:AC,Comprometimentos!B18),COUNTIFS('Breached&amp;Pasted email accounts'!L:L,Comprometimentos!L2,'Breached&amp;Pasted email accounts'!AC:AC,Comprometimentos!B18),COUNTIFS('Breached&amp;Pasted email accounts'!M:M,Comprometimentos!L2,'Breached&amp;Pasted email accounts'!AC:AC,Comprometimentos!B18))</f>
        <v>0</v>
      </c>
      <c r="M18" s="46">
        <f>SUM(COUNTIFS('Breached&amp;Pasted email accounts'!I:I,Comprometimentos!M2,'Breached&amp;Pasted email accounts'!AC:AC,Comprometimentos!B18),COUNTIFS('Breached&amp;Pasted email accounts'!J:J,Comprometimentos!M2,'Breached&amp;Pasted email accounts'!AC:AC,Comprometimentos!B18),COUNTIFS('Breached&amp;Pasted email accounts'!K:K,Comprometimentos!M2,'Breached&amp;Pasted email accounts'!AC:AC,Comprometimentos!B18),COUNTIFS('Breached&amp;Pasted email accounts'!L:L,Comprometimentos!M2,'Breached&amp;Pasted email accounts'!AC:AC,Comprometimentos!B18),COUNTIFS('Breached&amp;Pasted email accounts'!M:M,Comprometimentos!M2,'Breached&amp;Pasted email accounts'!AC:AC,Comprometimentos!B18))</f>
        <v>0</v>
      </c>
      <c r="N18" s="46">
        <f>SUM(COUNTIFS('Breached&amp;Pasted email accounts'!I:I,Comprometimentos!N2,'Breached&amp;Pasted email accounts'!AC:AC,Comprometimentos!B18),COUNTIFS('Breached&amp;Pasted email accounts'!J:J,Comprometimentos!N2,'Breached&amp;Pasted email accounts'!AC:AC,Comprometimentos!B18),COUNTIFS('Breached&amp;Pasted email accounts'!K:K,Comprometimentos!N2,'Breached&amp;Pasted email accounts'!AC:AC,Comprometimentos!B18),COUNTIFS('Breached&amp;Pasted email accounts'!L:L,Comprometimentos!N2,'Breached&amp;Pasted email accounts'!AC:AC,Comprometimentos!B18),COUNTIFS('Breached&amp;Pasted email accounts'!M:M,Comprometimentos!N2,'Breached&amp;Pasted email accounts'!AC:AC,Comprometimentos!B18))</f>
        <v>0</v>
      </c>
      <c r="O18" s="46">
        <f>SUM(COUNTIFS('Breached&amp;Pasted email accounts'!I:I,Comprometimentos!O2,'Breached&amp;Pasted email accounts'!AC:AC,Comprometimentos!B18),COUNTIFS('Breached&amp;Pasted email accounts'!J:J,Comprometimentos!O2,'Breached&amp;Pasted email accounts'!AC:AC,Comprometimentos!B18),COUNTIFS('Breached&amp;Pasted email accounts'!K:K,Comprometimentos!O2,'Breached&amp;Pasted email accounts'!AC:AC,Comprometimentos!B18),COUNTIFS('Breached&amp;Pasted email accounts'!L:L,Comprometimentos!O2,'Breached&amp;Pasted email accounts'!AC:AC,Comprometimentos!B18),COUNTIFS('Breached&amp;Pasted email accounts'!M:M,Comprometimentos!O2,'Breached&amp;Pasted email accounts'!AC:AC,Comprometimentos!B18))</f>
        <v>0</v>
      </c>
      <c r="P18" s="46">
        <f>SUM(COUNTIFS('Breached&amp;Pasted email accounts'!I:I,Comprometimentos!P2,'Breached&amp;Pasted email accounts'!AC:AC,Comprometimentos!B18),COUNTIFS('Breached&amp;Pasted email accounts'!J:J,Comprometimentos!P2,'Breached&amp;Pasted email accounts'!AC:AC,Comprometimentos!B18),COUNTIFS('Breached&amp;Pasted email accounts'!K:K,Comprometimentos!P2,'Breached&amp;Pasted email accounts'!AC:AC,Comprometimentos!B18),COUNTIFS('Breached&amp;Pasted email accounts'!L:L,Comprometimentos!P2,'Breached&amp;Pasted email accounts'!AC:AC,Comprometimentos!B18),COUNTIFS('Breached&amp;Pasted email accounts'!M:M,Comprometimentos!P2,'Breached&amp;Pasted email accounts'!AC:AC,Comprometimentos!B18))</f>
        <v>0</v>
      </c>
      <c r="Q18" s="46">
        <f>SUM(COUNTIFS('Breached&amp;Pasted email accounts'!I:I,Comprometimentos!Q2,'Breached&amp;Pasted email accounts'!AC:AC,Comprometimentos!B18),COUNTIFS('Breached&amp;Pasted email accounts'!J:J,Comprometimentos!Q2,'Breached&amp;Pasted email accounts'!AC:AC,Comprometimentos!B18),COUNTIFS('Breached&amp;Pasted email accounts'!K:K,Comprometimentos!Q2,'Breached&amp;Pasted email accounts'!AC:AC,Comprometimentos!B18),COUNTIFS('Breached&amp;Pasted email accounts'!L:L,Comprometimentos!Q2,'Breached&amp;Pasted email accounts'!AC:AC,Comprometimentos!B18),COUNTIFS('Breached&amp;Pasted email accounts'!M:M,Comprometimentos!Q2,'Breached&amp;Pasted email accounts'!AC:AC,Comprometimentos!B18))</f>
        <v>0</v>
      </c>
      <c r="R18" s="46">
        <f>SUM(COUNTIFS('Breached&amp;Pasted email accounts'!I:I,Comprometimentos!R2,'Breached&amp;Pasted email accounts'!AC:AC,Comprometimentos!B18),COUNTIFS('Breached&amp;Pasted email accounts'!J:J,Comprometimentos!R2,'Breached&amp;Pasted email accounts'!AC:AC,Comprometimentos!B18),COUNTIFS('Breached&amp;Pasted email accounts'!K:K,Comprometimentos!R2,'Breached&amp;Pasted email accounts'!AC:AC,Comprometimentos!B18),COUNTIFS('Breached&amp;Pasted email accounts'!L:L,Comprometimentos!R2,'Breached&amp;Pasted email accounts'!AC:AC,Comprometimentos!B18),COUNTIFS('Breached&amp;Pasted email accounts'!M:M,Comprometimentos!R2,'Breached&amp;Pasted email accounts'!AC:AC,Comprometimentos!B18))</f>
        <v>0</v>
      </c>
      <c r="S18" s="120">
        <f>SUM(COUNTIFS('Breached&amp;Pasted email accounts'!I:I,Comprometimentos!S2,'Breached&amp;Pasted email accounts'!AC:AC,Comprometimentos!B18),COUNTIFS('Breached&amp;Pasted email accounts'!J:J,Comprometimentos!S2,'Breached&amp;Pasted email accounts'!AC:AC,Comprometimentos!B18),COUNTIFS('Breached&amp;Pasted email accounts'!K:K,Comprometimentos!S2,'Breached&amp;Pasted email accounts'!AC:AC,Comprometimentos!B18),COUNTIFS('Breached&amp;Pasted email accounts'!L:L,Comprometimentos!S2,'Breached&amp;Pasted email accounts'!AC:AC,Comprometimentos!B18),COUNTIFS('Breached&amp;Pasted email accounts'!M:M,Comprometimentos!S2,'Breached&amp;Pasted email accounts'!AC:AC,Comprometimentos!B18))</f>
        <v>0</v>
      </c>
      <c r="T18" s="111">
        <f t="shared" si="2"/>
        <v>1</v>
      </c>
      <c r="U18" s="111">
        <f t="shared" si="1"/>
        <v>0</v>
      </c>
      <c r="V18" s="111">
        <f>COUNTIFS('Breached&amp;Pasted email accounts'!H:H,TRUE,'Breached&amp;Pasted email accounts'!AC:AC,Comprometimentos!B18)</f>
        <v>0</v>
      </c>
      <c r="W18" s="111">
        <f>COUNTIFS('Breached&amp;Pasted email accounts'!G:G,1,'Breached&amp;Pasted email accounts'!AC:AC,Comprometimentos!B18)</f>
        <v>1</v>
      </c>
    </row>
    <row r="19" spans="1:23" ht="15.75" thickBot="1" x14ac:dyDescent="0.3">
      <c r="A19" s="133" t="s">
        <v>1883</v>
      </c>
      <c r="B19" s="130" t="s">
        <v>1884</v>
      </c>
      <c r="C19" s="127">
        <f t="shared" si="0"/>
        <v>1</v>
      </c>
      <c r="D19" s="115">
        <f>COUNTIFS('Breached&amp;Pasted email accounts'!AC:AC,B19,'Breached&amp;Pasted email accounts'!AA:AA,"0010")</f>
        <v>0</v>
      </c>
      <c r="E19" s="115">
        <f>COUNTIF('Breached&amp;Pasted email accounts'!AC:AC,B19)</f>
        <v>1</v>
      </c>
      <c r="F19" s="121">
        <f>SUM(COUNTIFS('Breached&amp;Pasted email accounts'!I:I,Comprometimentos!F2,'Breached&amp;Pasted email accounts'!AC:AC,Comprometimentos!B19),COUNTIFS('Breached&amp;Pasted email accounts'!J:J,Comprometimentos!F2,'Breached&amp;Pasted email accounts'!AC:AC,Comprometimentos!B19),COUNTIFS('Breached&amp;Pasted email accounts'!K:K,Comprometimentos!F2,'Breached&amp;Pasted email accounts'!AC:AC,Comprometimentos!B19),COUNTIFS('Breached&amp;Pasted email accounts'!L:L,Comprometimentos!F2,'Breached&amp;Pasted email accounts'!AC:AC,Comprometimentos!B19),COUNTIFS('Breached&amp;Pasted email accounts'!M:M,Comprometimentos!F2,'Breached&amp;Pasted email accounts'!AC:AC,Comprometimentos!B19))</f>
        <v>0</v>
      </c>
      <c r="G19" s="48">
        <f>SUM(COUNTIFS('Breached&amp;Pasted email accounts'!I:I,Comprometimentos!G2,'Breached&amp;Pasted email accounts'!AC:AC,Comprometimentos!B19),COUNTIFS('Breached&amp;Pasted email accounts'!J:J,Comprometimentos!G2,'Breached&amp;Pasted email accounts'!AC:AC,Comprometimentos!B19),COUNTIFS('Breached&amp;Pasted email accounts'!K:K,Comprometimentos!G2,'Breached&amp;Pasted email accounts'!AC:AC,Comprometimentos!B19),COUNTIFS('Breached&amp;Pasted email accounts'!L:L,Comprometimentos!G2,'Breached&amp;Pasted email accounts'!AC:AC,Comprometimentos!B19),COUNTIFS('Breached&amp;Pasted email accounts'!M:M,Comprometimentos!G2,'Breached&amp;Pasted email accounts'!AC:AC,Comprometimentos!B19))</f>
        <v>0</v>
      </c>
      <c r="H19" s="48">
        <f>SUM(COUNTIFS('Breached&amp;Pasted email accounts'!I:I,Comprometimentos!H2,'Breached&amp;Pasted email accounts'!AC:AC,Comprometimentos!B19),COUNTIFS('Breached&amp;Pasted email accounts'!J:J,Comprometimentos!H2,'Breached&amp;Pasted email accounts'!AC:AC,Comprometimentos!B19),COUNTIFS('Breached&amp;Pasted email accounts'!K:K,Comprometimentos!H2,'Breached&amp;Pasted email accounts'!AC:AC,Comprometimentos!B19),COUNTIFS('Breached&amp;Pasted email accounts'!L:L,Comprometimentos!H2,'Breached&amp;Pasted email accounts'!AC:AC,Comprometimentos!B19),COUNTIFS('Breached&amp;Pasted email accounts'!M:M,Comprometimentos!H2,'Breached&amp;Pasted email accounts'!AC:AC,Comprometimentos!B19))</f>
        <v>0</v>
      </c>
      <c r="I19" s="48">
        <f>SUM(COUNTIFS('Breached&amp;Pasted email accounts'!I:I,Comprometimentos!I2,'Breached&amp;Pasted email accounts'!AC:AC,Comprometimentos!B19),COUNTIFS('Breached&amp;Pasted email accounts'!J:J,Comprometimentos!I2,'Breached&amp;Pasted email accounts'!AC:AC,Comprometimentos!B19),COUNTIFS('Breached&amp;Pasted email accounts'!K:K,Comprometimentos!I2,'Breached&amp;Pasted email accounts'!AC:AC,Comprometimentos!B19),COUNTIFS('Breached&amp;Pasted email accounts'!L:L,Comprometimentos!I2,'Breached&amp;Pasted email accounts'!AC:AC,Comprometimentos!B19),COUNTIFS('Breached&amp;Pasted email accounts'!M:M,Comprometimentos!I2,'Breached&amp;Pasted email accounts'!AC:AC,Comprometimentos!B19))</f>
        <v>0</v>
      </c>
      <c r="J19" s="48">
        <f>SUM(COUNTIFS('Breached&amp;Pasted email accounts'!I:I,Comprometimentos!J2,'Breached&amp;Pasted email accounts'!AC:AC,Comprometimentos!B19),COUNTIFS('Breached&amp;Pasted email accounts'!J:J,Comprometimentos!J2,'Breached&amp;Pasted email accounts'!AC:AC,Comprometimentos!B19),COUNTIFS('Breached&amp;Pasted email accounts'!K:K,Comprometimentos!J2,'Breached&amp;Pasted email accounts'!AC:AC,Comprometimentos!B19),COUNTIFS('Breached&amp;Pasted email accounts'!L:L,Comprometimentos!J2,'Breached&amp;Pasted email accounts'!AC:AC,Comprometimentos!B19),COUNTIFS('Breached&amp;Pasted email accounts'!M:M,Comprometimentos!J2,'Breached&amp;Pasted email accounts'!AC:AC,Comprometimentos!B19))</f>
        <v>0</v>
      </c>
      <c r="K19" s="48">
        <f>SUM(COUNTIFS('Breached&amp;Pasted email accounts'!I:I,Comprometimentos!K2,'Breached&amp;Pasted email accounts'!AC:AC,Comprometimentos!B19),COUNTIFS('Breached&amp;Pasted email accounts'!J:J,Comprometimentos!K2,'Breached&amp;Pasted email accounts'!AC:AC,Comprometimentos!B19),COUNTIFS('Breached&amp;Pasted email accounts'!K:K,Comprometimentos!K2,'Breached&amp;Pasted email accounts'!AC:AC,Comprometimentos!B19),COUNTIFS('Breached&amp;Pasted email accounts'!L:L,Comprometimentos!K2,'Breached&amp;Pasted email accounts'!AC:AC,Comprometimentos!B19),COUNTIFS('Breached&amp;Pasted email accounts'!M:M,Comprometimentos!K2,'Breached&amp;Pasted email accounts'!AC:AC,Comprometimentos!B19))</f>
        <v>0</v>
      </c>
      <c r="L19" s="48">
        <f>SUM(COUNTIFS('Breached&amp;Pasted email accounts'!I:I,Comprometimentos!L2,'Breached&amp;Pasted email accounts'!AC:AC,Comprometimentos!B19),COUNTIFS('Breached&amp;Pasted email accounts'!J:J,Comprometimentos!L2,'Breached&amp;Pasted email accounts'!AC:AC,Comprometimentos!B19),COUNTIFS('Breached&amp;Pasted email accounts'!K:K,Comprometimentos!L2,'Breached&amp;Pasted email accounts'!AC:AC,Comprometimentos!B19),COUNTIFS('Breached&amp;Pasted email accounts'!L:L,Comprometimentos!L2,'Breached&amp;Pasted email accounts'!AC:AC,Comprometimentos!B19),COUNTIFS('Breached&amp;Pasted email accounts'!M:M,Comprometimentos!L2,'Breached&amp;Pasted email accounts'!AC:AC,Comprometimentos!B19))</f>
        <v>0</v>
      </c>
      <c r="M19" s="48">
        <f>SUM(COUNTIFS('Breached&amp;Pasted email accounts'!I:I,Comprometimentos!M2,'Breached&amp;Pasted email accounts'!AC:AC,Comprometimentos!B19),COUNTIFS('Breached&amp;Pasted email accounts'!J:J,Comprometimentos!M2,'Breached&amp;Pasted email accounts'!AC:AC,Comprometimentos!B19),COUNTIFS('Breached&amp;Pasted email accounts'!K:K,Comprometimentos!M2,'Breached&amp;Pasted email accounts'!AC:AC,Comprometimentos!B19),COUNTIFS('Breached&amp;Pasted email accounts'!L:L,Comprometimentos!M2,'Breached&amp;Pasted email accounts'!AC:AC,Comprometimentos!B19),COUNTIFS('Breached&amp;Pasted email accounts'!M:M,Comprometimentos!M2,'Breached&amp;Pasted email accounts'!AC:AC,Comprometimentos!B19))</f>
        <v>0</v>
      </c>
      <c r="N19" s="48">
        <f>SUM(COUNTIFS('Breached&amp;Pasted email accounts'!I:I,Comprometimentos!N2,'Breached&amp;Pasted email accounts'!AC:AC,Comprometimentos!B19),COUNTIFS('Breached&amp;Pasted email accounts'!J:J,Comprometimentos!N2,'Breached&amp;Pasted email accounts'!AC:AC,Comprometimentos!B19),COUNTIFS('Breached&amp;Pasted email accounts'!K:K,Comprometimentos!N2,'Breached&amp;Pasted email accounts'!AC:AC,Comprometimentos!B19),COUNTIFS('Breached&amp;Pasted email accounts'!L:L,Comprometimentos!N2,'Breached&amp;Pasted email accounts'!AC:AC,Comprometimentos!B19),COUNTIFS('Breached&amp;Pasted email accounts'!M:M,Comprometimentos!N2,'Breached&amp;Pasted email accounts'!AC:AC,Comprometimentos!B19))</f>
        <v>0</v>
      </c>
      <c r="O19" s="48">
        <f>SUM(COUNTIFS('Breached&amp;Pasted email accounts'!I:I,Comprometimentos!O2,'Breached&amp;Pasted email accounts'!AC:AC,Comprometimentos!B19),COUNTIFS('Breached&amp;Pasted email accounts'!J:J,Comprometimentos!O2,'Breached&amp;Pasted email accounts'!AC:AC,Comprometimentos!B19),COUNTIFS('Breached&amp;Pasted email accounts'!K:K,Comprometimentos!O2,'Breached&amp;Pasted email accounts'!AC:AC,Comprometimentos!B19),COUNTIFS('Breached&amp;Pasted email accounts'!L:L,Comprometimentos!O2,'Breached&amp;Pasted email accounts'!AC:AC,Comprometimentos!B19),COUNTIFS('Breached&amp;Pasted email accounts'!M:M,Comprometimentos!O2,'Breached&amp;Pasted email accounts'!AC:AC,Comprometimentos!B19))</f>
        <v>0</v>
      </c>
      <c r="P19" s="48">
        <f>SUM(COUNTIFS('Breached&amp;Pasted email accounts'!I:I,Comprometimentos!P2,'Breached&amp;Pasted email accounts'!AC:AC,Comprometimentos!B19),COUNTIFS('Breached&amp;Pasted email accounts'!J:J,Comprometimentos!P2,'Breached&amp;Pasted email accounts'!AC:AC,Comprometimentos!B19),COUNTIFS('Breached&amp;Pasted email accounts'!K:K,Comprometimentos!P2,'Breached&amp;Pasted email accounts'!AC:AC,Comprometimentos!B19),COUNTIFS('Breached&amp;Pasted email accounts'!L:L,Comprometimentos!P2,'Breached&amp;Pasted email accounts'!AC:AC,Comprometimentos!B19),COUNTIFS('Breached&amp;Pasted email accounts'!M:M,Comprometimentos!P2,'Breached&amp;Pasted email accounts'!AC:AC,Comprometimentos!B19))</f>
        <v>0</v>
      </c>
      <c r="Q19" s="48">
        <f>SUM(COUNTIFS('Breached&amp;Pasted email accounts'!I:I,Comprometimentos!Q2,'Breached&amp;Pasted email accounts'!AC:AC,Comprometimentos!B19),COUNTIFS('Breached&amp;Pasted email accounts'!J:J,Comprometimentos!Q2,'Breached&amp;Pasted email accounts'!AC:AC,Comprometimentos!B19),COUNTIFS('Breached&amp;Pasted email accounts'!K:K,Comprometimentos!Q2,'Breached&amp;Pasted email accounts'!AC:AC,Comprometimentos!B19),COUNTIFS('Breached&amp;Pasted email accounts'!L:L,Comprometimentos!Q2,'Breached&amp;Pasted email accounts'!AC:AC,Comprometimentos!B19),COUNTIFS('Breached&amp;Pasted email accounts'!M:M,Comprometimentos!Q2,'Breached&amp;Pasted email accounts'!AC:AC,Comprometimentos!B19))</f>
        <v>0</v>
      </c>
      <c r="R19" s="48">
        <f>SUM(COUNTIFS('Breached&amp;Pasted email accounts'!I:I,Comprometimentos!R2,'Breached&amp;Pasted email accounts'!AC:AC,Comprometimentos!B19),COUNTIFS('Breached&amp;Pasted email accounts'!J:J,Comprometimentos!R2,'Breached&amp;Pasted email accounts'!AC:AC,Comprometimentos!B19),COUNTIFS('Breached&amp;Pasted email accounts'!K:K,Comprometimentos!R2,'Breached&amp;Pasted email accounts'!AC:AC,Comprometimentos!B19),COUNTIFS('Breached&amp;Pasted email accounts'!L:L,Comprometimentos!R2,'Breached&amp;Pasted email accounts'!AC:AC,Comprometimentos!B19),COUNTIFS('Breached&amp;Pasted email accounts'!M:M,Comprometimentos!R2,'Breached&amp;Pasted email accounts'!AC:AC,Comprometimentos!B19))</f>
        <v>0</v>
      </c>
      <c r="S19" s="122">
        <f>SUM(COUNTIFS('Breached&amp;Pasted email accounts'!I:I,Comprometimentos!S2,'Breached&amp;Pasted email accounts'!AC:AC,Comprometimentos!B19),COUNTIFS('Breached&amp;Pasted email accounts'!J:J,Comprometimentos!S2,'Breached&amp;Pasted email accounts'!AC:AC,Comprometimentos!B19),COUNTIFS('Breached&amp;Pasted email accounts'!K:K,Comprometimentos!S2,'Breached&amp;Pasted email accounts'!AC:AC,Comprometimentos!B19),COUNTIFS('Breached&amp;Pasted email accounts'!L:L,Comprometimentos!S2,'Breached&amp;Pasted email accounts'!AC:AC,Comprometimentos!B19),COUNTIFS('Breached&amp;Pasted email accounts'!M:M,Comprometimentos!S2,'Breached&amp;Pasted email accounts'!AC:AC,Comprometimentos!B19))</f>
        <v>0</v>
      </c>
      <c r="T19" s="9">
        <f t="shared" si="2"/>
        <v>0</v>
      </c>
      <c r="U19" s="9">
        <f t="shared" si="1"/>
        <v>0</v>
      </c>
      <c r="V19" s="9">
        <f>COUNTIFS('Breached&amp;Pasted email accounts'!H:H,TRUE,'Breached&amp;Pasted email accounts'!AC:AC,Comprometimentos!B19)</f>
        <v>1</v>
      </c>
      <c r="W19" s="9">
        <f>COUNTIFS('Breached&amp;Pasted email accounts'!G:G,1,'Breached&amp;Pasted email accounts'!AC:AC,Comprometimentos!B19)</f>
        <v>1</v>
      </c>
    </row>
    <row r="20" spans="1:23" ht="15.75" thickBot="1" x14ac:dyDescent="0.3">
      <c r="A20" s="123" t="s">
        <v>27936</v>
      </c>
      <c r="B20" s="134" t="s">
        <v>27937</v>
      </c>
      <c r="C20" s="26">
        <f>SUM(C3:C19)</f>
        <v>57</v>
      </c>
      <c r="D20" s="26">
        <f t="shared" ref="D20:W20" si="3">SUM(D3:D19)</f>
        <v>91</v>
      </c>
      <c r="E20" s="26">
        <f t="shared" si="3"/>
        <v>148</v>
      </c>
      <c r="F20" s="124">
        <f t="shared" si="3"/>
        <v>28</v>
      </c>
      <c r="G20" s="124">
        <f>SUM(G3:G19)</f>
        <v>64</v>
      </c>
      <c r="H20" s="124">
        <f t="shared" si="3"/>
        <v>2</v>
      </c>
      <c r="I20" s="124">
        <f t="shared" si="3"/>
        <v>1</v>
      </c>
      <c r="J20" s="124">
        <f t="shared" si="3"/>
        <v>19</v>
      </c>
      <c r="K20" s="124">
        <f t="shared" si="3"/>
        <v>2</v>
      </c>
      <c r="L20" s="124">
        <f t="shared" si="3"/>
        <v>1</v>
      </c>
      <c r="M20" s="124">
        <f t="shared" si="3"/>
        <v>1</v>
      </c>
      <c r="N20" s="124">
        <f t="shared" si="3"/>
        <v>1</v>
      </c>
      <c r="O20" s="124">
        <f t="shared" si="3"/>
        <v>3</v>
      </c>
      <c r="P20" s="124">
        <f t="shared" si="3"/>
        <v>28</v>
      </c>
      <c r="Q20" s="124">
        <f t="shared" si="3"/>
        <v>9</v>
      </c>
      <c r="R20" s="124">
        <f t="shared" si="3"/>
        <v>0</v>
      </c>
      <c r="S20" s="124">
        <f t="shared" si="3"/>
        <v>0</v>
      </c>
      <c r="T20" s="26">
        <f t="shared" si="3"/>
        <v>159</v>
      </c>
      <c r="U20" s="26">
        <f t="shared" si="3"/>
        <v>25</v>
      </c>
      <c r="V20" s="26">
        <f t="shared" si="3"/>
        <v>23</v>
      </c>
      <c r="W20" s="27">
        <f t="shared" si="3"/>
        <v>123</v>
      </c>
    </row>
    <row r="21" spans="1:23" ht="15.75" thickBot="1" x14ac:dyDescent="0.3">
      <c r="E21" s="10"/>
      <c r="T21" s="10"/>
      <c r="U21" s="10"/>
      <c r="V21" s="10"/>
      <c r="W21" s="10"/>
    </row>
    <row r="22" spans="1:23" ht="15.75" thickBot="1" x14ac:dyDescent="0.3">
      <c r="B22" s="12" t="s">
        <v>27921</v>
      </c>
      <c r="C22" s="11" t="s">
        <v>27922</v>
      </c>
      <c r="D22" s="26"/>
      <c r="E22" s="12" t="s">
        <v>27896</v>
      </c>
      <c r="F22" s="15"/>
      <c r="T22" s="10"/>
      <c r="U22" s="10"/>
      <c r="V22" s="10"/>
      <c r="W22" s="10"/>
    </row>
    <row r="23" spans="1:23" ht="15.75" thickBot="1" x14ac:dyDescent="0.3">
      <c r="B23" s="13" t="s">
        <v>27918</v>
      </c>
      <c r="C23" s="11">
        <f>COUNTIF('Breached&amp;Pasted email accounts'!AD:AD,Comprometimentos!E24)</f>
        <v>21</v>
      </c>
      <c r="D23" s="26"/>
      <c r="E23" s="14" t="s">
        <v>27923</v>
      </c>
      <c r="F23" s="16"/>
      <c r="H23" s="10"/>
    </row>
    <row r="24" spans="1:23" ht="15.75" thickBot="1" x14ac:dyDescent="0.3">
      <c r="B24" s="13" t="s">
        <v>27919</v>
      </c>
      <c r="C24" s="11">
        <f>COUNTIF('Breached&amp;Pasted email accounts'!AD:AD,Comprometimentos!E23)</f>
        <v>10</v>
      </c>
      <c r="D24" s="26"/>
      <c r="E24" s="14" t="s">
        <v>27924</v>
      </c>
      <c r="F24" s="16"/>
      <c r="H24" s="102"/>
      <c r="I24" s="10"/>
    </row>
    <row r="25" spans="1:23" ht="15.75" thickBot="1" x14ac:dyDescent="0.3">
      <c r="B25" s="13" t="s">
        <v>27920</v>
      </c>
      <c r="C25" s="11">
        <f>COUNTIF('Breached&amp;Pasted email accounts'!AD:AD,Comprometimentos!E25)</f>
        <v>1</v>
      </c>
      <c r="D25" s="26"/>
      <c r="E25" s="14" t="s">
        <v>27925</v>
      </c>
      <c r="F25" s="16"/>
      <c r="H25" s="10"/>
    </row>
    <row r="26" spans="1:23" ht="15.75" thickBot="1" x14ac:dyDescent="0.3">
      <c r="B26" s="13" t="s">
        <v>27927</v>
      </c>
      <c r="C26" s="11">
        <f>COUNTIF('Breached&amp;Pasted email accounts'!AD:AD,Comprometimentos!E26)</f>
        <v>1</v>
      </c>
      <c r="D26" s="26"/>
      <c r="E26" s="8" t="s">
        <v>27929</v>
      </c>
      <c r="F26" s="16"/>
    </row>
    <row r="27" spans="1:23" ht="15.75" thickBot="1" x14ac:dyDescent="0.3">
      <c r="B27" s="13" t="s">
        <v>27928</v>
      </c>
      <c r="C27" s="11">
        <f>COUNTIF('Breached&amp;Pasted email accounts'!AD:AD,Comprometimentos!E27)</f>
        <v>1</v>
      </c>
      <c r="D27" s="26"/>
      <c r="E27" s="8" t="s">
        <v>27928</v>
      </c>
    </row>
    <row r="28" spans="1:23" ht="15.75" thickBot="1" x14ac:dyDescent="0.3">
      <c r="B28" s="13" t="s">
        <v>27926</v>
      </c>
      <c r="C28" s="11">
        <f>COUNTIF('Breached&amp;Pasted email accounts'!AD:AD,Comprometimentos!E28)</f>
        <v>0</v>
      </c>
      <c r="D28" s="26"/>
      <c r="E28" s="14" t="s">
        <v>28028</v>
      </c>
    </row>
  </sheetData>
  <sortState ref="B23:C28">
    <sortCondition descending="1" ref="C23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"/>
  <sheetViews>
    <sheetView workbookViewId="0">
      <selection activeCell="U19" sqref="U19"/>
    </sheetView>
  </sheetViews>
  <sheetFormatPr defaultRowHeight="15" x14ac:dyDescent="0.25"/>
  <cols>
    <col min="1" max="1" width="5.42578125" bestFit="1" customWidth="1"/>
    <col min="2" max="2" width="7.42578125" bestFit="1" customWidth="1"/>
    <col min="3" max="3" width="9.5703125" bestFit="1" customWidth="1"/>
    <col min="4" max="4" width="6.42578125" bestFit="1" customWidth="1"/>
    <col min="5" max="5" width="5.28515625" bestFit="1" customWidth="1"/>
    <col min="6" max="6" width="5.42578125" bestFit="1" customWidth="1"/>
    <col min="7" max="7" width="6.28515625" bestFit="1" customWidth="1"/>
    <col min="8" max="8" width="5.7109375" bestFit="1" customWidth="1"/>
    <col min="9" max="9" width="7.140625" customWidth="1"/>
    <col min="10" max="10" width="9.7109375" bestFit="1" customWidth="1"/>
    <col min="11" max="11" width="8.42578125" bestFit="1" customWidth="1"/>
    <col min="12" max="12" width="10.42578125" bestFit="1" customWidth="1"/>
    <col min="13" max="13" width="10.140625" bestFit="1" customWidth="1"/>
    <col min="14" max="15" width="9.42578125" bestFit="1" customWidth="1"/>
  </cols>
  <sheetData>
    <row r="1" spans="1:16" ht="15.75" thickBot="1" x14ac:dyDescent="0.3">
      <c r="A1" s="65"/>
      <c r="B1" s="87" t="s">
        <v>27942</v>
      </c>
      <c r="C1" s="88" t="s">
        <v>27950</v>
      </c>
      <c r="D1" s="88" t="s">
        <v>27946</v>
      </c>
      <c r="E1" s="88" t="s">
        <v>27949</v>
      </c>
      <c r="F1" s="88" t="s">
        <v>27940</v>
      </c>
      <c r="G1" s="88" t="s">
        <v>27945</v>
      </c>
      <c r="H1" s="88" t="s">
        <v>27941</v>
      </c>
      <c r="I1" s="88" t="s">
        <v>27944</v>
      </c>
      <c r="J1" s="88" t="s">
        <v>27947</v>
      </c>
      <c r="K1" s="88" t="s">
        <v>27939</v>
      </c>
      <c r="L1" s="88" t="s">
        <v>27948</v>
      </c>
      <c r="M1" s="89" t="s">
        <v>27943</v>
      </c>
      <c r="N1" s="66"/>
      <c r="O1" s="99" t="s">
        <v>28025</v>
      </c>
    </row>
    <row r="2" spans="1:16" x14ac:dyDescent="0.25">
      <c r="A2" s="90">
        <v>2008</v>
      </c>
      <c r="B2" s="76">
        <f>SUM(COUNTIFS('Breached&amp;Pasted email accounts'!N:N,A2,'Breached&amp;Pasted email accounts'!T:T,B1),COUNTIFS('Breached&amp;Pasted email accounts'!O:O,A2,'Breached&amp;Pasted email accounts'!U:U,B1),COUNTIFS('Breached&amp;Pasted email accounts'!P:P,A2,'Breached&amp;Pasted email accounts'!V:V,B1),COUNTIFS('Breached&amp;Pasted email accounts'!Q:Q,A2,'Breached&amp;Pasted email accounts'!W:W,B1),COUNTIFS('Breached&amp;Pasted email accounts'!R:R,A2,'Breached&amp;Pasted email accounts'!W:W,B1),)</f>
        <v>1</v>
      </c>
      <c r="C2" s="77">
        <f>SUM(COUNTIFS('Breached&amp;Pasted email accounts'!N:N,A2,'Breached&amp;Pasted email accounts'!T:T,C1),COUNTIFS('Breached&amp;Pasted email accounts'!O:O,A2,'Breached&amp;Pasted email accounts'!U:U,C1),COUNTIFS('Breached&amp;Pasted email accounts'!P:P,A2,'Breached&amp;Pasted email accounts'!V:V,C1),COUNTIFS('Breached&amp;Pasted email accounts'!Q:Q,A2,'Breached&amp;Pasted email accounts'!W:W,C1),COUNTIFS('Breached&amp;Pasted email accounts'!R:R,A2,'Breached&amp;Pasted email accounts'!W:W,C1),)</f>
        <v>0</v>
      </c>
      <c r="D2" s="77">
        <f>SUM(COUNTIFS('Breached&amp;Pasted email accounts'!N:N,A2,'Breached&amp;Pasted email accounts'!T:T,D1),COUNTIFS('Breached&amp;Pasted email accounts'!O:O,A2,'Breached&amp;Pasted email accounts'!U:U,D1),COUNTIFS('Breached&amp;Pasted email accounts'!P:P,A2,'Breached&amp;Pasted email accounts'!V:V,D1),COUNTIFS('Breached&amp;Pasted email accounts'!Q:Q,A2,'Breached&amp;Pasted email accounts'!W:W,D1),COUNTIFS('Breached&amp;Pasted email accounts'!R:R,A2,'Breached&amp;Pasted email accounts'!W:W,D1),)</f>
        <v>0</v>
      </c>
      <c r="E2" s="77">
        <f>SUM(COUNTIFS('Breached&amp;Pasted email accounts'!N:N,A2,'Breached&amp;Pasted email accounts'!T:T,E1),COUNTIFS('Breached&amp;Pasted email accounts'!O:O,A2,'Breached&amp;Pasted email accounts'!U:U,E1),COUNTIFS('Breached&amp;Pasted email accounts'!P:P,A2,'Breached&amp;Pasted email accounts'!V:V,E1),COUNTIFS('Breached&amp;Pasted email accounts'!Q:Q,A2,'Breached&amp;Pasted email accounts'!W:W,E1),COUNTIFS('Breached&amp;Pasted email accounts'!R:R,A2,'Breached&amp;Pasted email accounts'!W:W,E1),)</f>
        <v>0</v>
      </c>
      <c r="F2" s="77">
        <f>SUM(COUNTIFS('Breached&amp;Pasted email accounts'!N:N,A2,'Breached&amp;Pasted email accounts'!T:T,F1),COUNTIFS('Breached&amp;Pasted email accounts'!O:O,A2,'Breached&amp;Pasted email accounts'!U:U,F1),COUNTIFS('Breached&amp;Pasted email accounts'!P:P,A2,'Breached&amp;Pasted email accounts'!V:V,F1),COUNTIFS('Breached&amp;Pasted email accounts'!Q:Q,A2,'Breached&amp;Pasted email accounts'!W:W,F1),COUNTIFS('Breached&amp;Pasted email accounts'!R:R,A2,'Breached&amp;Pasted email accounts'!W:W,F1),)</f>
        <v>0</v>
      </c>
      <c r="G2" s="77">
        <f>SUM(COUNTIFS('Breached&amp;Pasted email accounts'!N:N,A2,'Breached&amp;Pasted email accounts'!T:T,G1),COUNTIFS('Breached&amp;Pasted email accounts'!O:O,A2,'Breached&amp;Pasted email accounts'!U:U,G1),COUNTIFS('Breached&amp;Pasted email accounts'!P:P,A2,'Breached&amp;Pasted email accounts'!V:V,G1),COUNTIFS('Breached&amp;Pasted email accounts'!Q:Q,A2,'Breached&amp;Pasted email accounts'!W:W,G1),COUNTIFS('Breached&amp;Pasted email accounts'!R:R,A2,'Breached&amp;Pasted email accounts'!W:W,G1),)</f>
        <v>0</v>
      </c>
      <c r="H2" s="77">
        <f>SUM(COUNTIFS('Breached&amp;Pasted email accounts'!N:N,A2,'Breached&amp;Pasted email accounts'!T:T,H1),COUNTIFS('Breached&amp;Pasted email accounts'!O:O,A2,'Breached&amp;Pasted email accounts'!U:U,H1),COUNTIFS('Breached&amp;Pasted email accounts'!P:P,A2,'Breached&amp;Pasted email accounts'!V:V,H1),COUNTIFS('Breached&amp;Pasted email accounts'!Q:Q,A2,'Breached&amp;Pasted email accounts'!W:W,H1),COUNTIFS('Breached&amp;Pasted email accounts'!R:R,A2,'Breached&amp;Pasted email accounts'!W:W,H1),)</f>
        <v>0</v>
      </c>
      <c r="I2" s="77">
        <f>SUM(COUNTIFS('Breached&amp;Pasted email accounts'!N:N,A2,'Breached&amp;Pasted email accounts'!T:T,I1),COUNTIFS('Breached&amp;Pasted email accounts'!O:O,A2,'Breached&amp;Pasted email accounts'!U:U,I1),COUNTIFS('Breached&amp;Pasted email accounts'!P:P,A2,'Breached&amp;Pasted email accounts'!V:V,I1),COUNTIFS('Breached&amp;Pasted email accounts'!Q:Q,A2,'Breached&amp;Pasted email accounts'!W:W,I1),COUNTIFS('Breached&amp;Pasted email accounts'!R:R,A2,'Breached&amp;Pasted email accounts'!W:W,I1),)</f>
        <v>0</v>
      </c>
      <c r="J2" s="77">
        <f>SUM(COUNTIFS('Breached&amp;Pasted email accounts'!N:N,A2,'Breached&amp;Pasted email accounts'!T:T,J1),COUNTIFS('Breached&amp;Pasted email accounts'!O:O,A2,'Breached&amp;Pasted email accounts'!U:U,J1),COUNTIFS('Breached&amp;Pasted email accounts'!P:P,A2,'Breached&amp;Pasted email accounts'!V:V,J1),COUNTIFS('Breached&amp;Pasted email accounts'!Q:Q,A2,'Breached&amp;Pasted email accounts'!W:W,J1),COUNTIFS('Breached&amp;Pasted email accounts'!R:R,A2,'Breached&amp;Pasted email accounts'!W:W,J1),)</f>
        <v>0</v>
      </c>
      <c r="K2" s="77">
        <f>SUM(COUNTIFS('Breached&amp;Pasted email accounts'!N:N,A2,'Breached&amp;Pasted email accounts'!T:T,K1),COUNTIFS('Breached&amp;Pasted email accounts'!O:O,A2,'Breached&amp;Pasted email accounts'!U:U,K1),COUNTIFS('Breached&amp;Pasted email accounts'!P:P,A2,'Breached&amp;Pasted email accounts'!V:V,K1),COUNTIFS('Breached&amp;Pasted email accounts'!Q:Q,A2,'Breached&amp;Pasted email accounts'!W:W,K1),COUNTIFS('Breached&amp;Pasted email accounts'!R:R,A2,'Breached&amp;Pasted email accounts'!W:W,K1),)</f>
        <v>0</v>
      </c>
      <c r="L2" s="77">
        <f>SUM(COUNTIFS('Breached&amp;Pasted email accounts'!N:N,A2,'Breached&amp;Pasted email accounts'!T:T,L1),COUNTIFS('Breached&amp;Pasted email accounts'!O:O,A2,'Breached&amp;Pasted email accounts'!U:U,L1),COUNTIFS('Breached&amp;Pasted email accounts'!P:P,A2,'Breached&amp;Pasted email accounts'!V:V,L1),COUNTIFS('Breached&amp;Pasted email accounts'!Q:Q,A2,'Breached&amp;Pasted email accounts'!W:W,L1),COUNTIFS('Breached&amp;Pasted email accounts'!R:R,A2,'Breached&amp;Pasted email accounts'!W:W,L1),)</f>
        <v>0</v>
      </c>
      <c r="M2" s="78">
        <f>SUM(COUNTIFS('Breached&amp;Pasted email accounts'!N:N,A2,'Breached&amp;Pasted email accounts'!T:T,M1),COUNTIFS('Breached&amp;Pasted email accounts'!O:O,A2,'Breached&amp;Pasted email accounts'!U:U,M1),COUNTIFS('Breached&amp;Pasted email accounts'!P:P,A2,'Breached&amp;Pasted email accounts'!V:V,M1),COUNTIFS('Breached&amp;Pasted email accounts'!Q:Q,A2,'Breached&amp;Pasted email accounts'!W:W,M1),COUNTIFS('Breached&amp;Pasted email accounts'!R:R,A2,'Breached&amp;Pasted email accounts'!W:W,M1),)</f>
        <v>0</v>
      </c>
      <c r="N2" s="68"/>
      <c r="O2" s="93">
        <f>SUM(B2:M2)</f>
        <v>1</v>
      </c>
    </row>
    <row r="3" spans="1:16" x14ac:dyDescent="0.25">
      <c r="A3" s="91">
        <v>2010</v>
      </c>
      <c r="B3" s="79">
        <f>SUM(COUNTIFS('Breached&amp;Pasted email accounts'!N:N,A3,'Breached&amp;Pasted email accounts'!T:T,B1),COUNTIFS('Breached&amp;Pasted email accounts'!O:O,A3,'Breached&amp;Pasted email accounts'!U:U,B1),COUNTIFS('Breached&amp;Pasted email accounts'!P:P,A3,'Breached&amp;Pasted email accounts'!V:V,B1),COUNTIFS('Breached&amp;Pasted email accounts'!Q:Q,A3,'Breached&amp;Pasted email accounts'!W:W,B1),COUNTIFS('Breached&amp;Pasted email accounts'!R:R,A3,'Breached&amp;Pasted email accounts'!W:W,B1),)</f>
        <v>0</v>
      </c>
      <c r="C3" s="75">
        <f>SUM(COUNTIFS('Breached&amp;Pasted email accounts'!N:N,A3,'Breached&amp;Pasted email accounts'!T:T,C1),COUNTIFS('Breached&amp;Pasted email accounts'!O:O,A3,'Breached&amp;Pasted email accounts'!U:U,C1),COUNTIFS('Breached&amp;Pasted email accounts'!P:P,A3,'Breached&amp;Pasted email accounts'!V:V,C1),COUNTIFS('Breached&amp;Pasted email accounts'!Q:Q,A3,'Breached&amp;Pasted email accounts'!W:W,C1),COUNTIFS('Breached&amp;Pasted email accounts'!R:R,A3,'Breached&amp;Pasted email accounts'!W:W,C1),)</f>
        <v>0</v>
      </c>
      <c r="D3" s="75">
        <f>SUM(COUNTIFS('Breached&amp;Pasted email accounts'!N:N,A3,'Breached&amp;Pasted email accounts'!T:T,D1),COUNTIFS('Breached&amp;Pasted email accounts'!O:O,A3,'Breached&amp;Pasted email accounts'!U:U,D1),COUNTIFS('Breached&amp;Pasted email accounts'!P:P,A3,'Breached&amp;Pasted email accounts'!V:V,D1),COUNTIFS('Breached&amp;Pasted email accounts'!Q:Q,A3,'Breached&amp;Pasted email accounts'!W:W,D1),COUNTIFS('Breached&amp;Pasted email accounts'!R:R,A3,'Breached&amp;Pasted email accounts'!W:W,D1),)</f>
        <v>0</v>
      </c>
      <c r="E3" s="75">
        <f>SUM(COUNTIFS('Breached&amp;Pasted email accounts'!N:N,A3,'Breached&amp;Pasted email accounts'!T:T,E1),COUNTIFS('Breached&amp;Pasted email accounts'!O:O,A3,'Breached&amp;Pasted email accounts'!U:U,E1),COUNTIFS('Breached&amp;Pasted email accounts'!P:P,A3,'Breached&amp;Pasted email accounts'!V:V,E1),COUNTIFS('Breached&amp;Pasted email accounts'!Q:Q,A3,'Breached&amp;Pasted email accounts'!W:W,E1),COUNTIFS('Breached&amp;Pasted email accounts'!R:R,A3,'Breached&amp;Pasted email accounts'!W:W,E1),)</f>
        <v>0</v>
      </c>
      <c r="F3" s="75">
        <f>SUM(COUNTIFS('Breached&amp;Pasted email accounts'!N:N,A3,'Breached&amp;Pasted email accounts'!T:T,F1),COUNTIFS('Breached&amp;Pasted email accounts'!O:O,A3,'Breached&amp;Pasted email accounts'!U:U,F1),COUNTIFS('Breached&amp;Pasted email accounts'!P:P,A3,'Breached&amp;Pasted email accounts'!V:V,F1),COUNTIFS('Breached&amp;Pasted email accounts'!Q:Q,A3,'Breached&amp;Pasted email accounts'!W:W,F1),COUNTIFS('Breached&amp;Pasted email accounts'!R:R,A3,'Breached&amp;Pasted email accounts'!W:W,F1),)</f>
        <v>1</v>
      </c>
      <c r="G3" s="69">
        <f>SUM(COUNTIFS('Breached&amp;Pasted email accounts'!N:N,A3,'Breached&amp;Pasted email accounts'!T:T,G1),COUNTIFS('Breached&amp;Pasted email accounts'!O:O,A3,'Breached&amp;Pasted email accounts'!U:U,G1),COUNTIFS('Breached&amp;Pasted email accounts'!P:P,A3,'Breached&amp;Pasted email accounts'!V:V,G1),COUNTIFS('Breached&amp;Pasted email accounts'!Q:Q,A3,'Breached&amp;Pasted email accounts'!W:W,G1),COUNTIFS('Breached&amp;Pasted email accounts'!R:R,A3,'Breached&amp;Pasted email accounts'!W:W,G1),)</f>
        <v>0</v>
      </c>
      <c r="H3" s="74">
        <f>SUM(COUNTIFS('Breached&amp;Pasted email accounts'!N:N,A3,'Breached&amp;Pasted email accounts'!T:T,H1),COUNTIFS('Breached&amp;Pasted email accounts'!O:O,A3,'Breached&amp;Pasted email accounts'!U:U,H1),COUNTIFS('Breached&amp;Pasted email accounts'!P:P,A3,'Breached&amp;Pasted email accounts'!V:V,H1),COUNTIFS('Breached&amp;Pasted email accounts'!Q:Q,A3,'Breached&amp;Pasted email accounts'!W:W,H1),COUNTIFS('Breached&amp;Pasted email accounts'!R:R,A3,'Breached&amp;Pasted email accounts'!W:W,H1),)</f>
        <v>0</v>
      </c>
      <c r="I3" s="74">
        <f>SUM(COUNTIFS('Breached&amp;Pasted email accounts'!N:N,A3,'Breached&amp;Pasted email accounts'!T:T,I1),COUNTIFS('Breached&amp;Pasted email accounts'!O:O,A3,'Breached&amp;Pasted email accounts'!U:U,I1),COUNTIFS('Breached&amp;Pasted email accounts'!P:P,A3,'Breached&amp;Pasted email accounts'!V:V,I1),COUNTIFS('Breached&amp;Pasted email accounts'!Q:Q,A3,'Breached&amp;Pasted email accounts'!W:W,I1),COUNTIFS('Breached&amp;Pasted email accounts'!R:R,A3,'Breached&amp;Pasted email accounts'!W:W,I1),)</f>
        <v>0</v>
      </c>
      <c r="J3" s="74">
        <f>SUM(COUNTIFS('Breached&amp;Pasted email accounts'!N:N,A3,'Breached&amp;Pasted email accounts'!T:T,J1),COUNTIFS('Breached&amp;Pasted email accounts'!O:O,A3,'Breached&amp;Pasted email accounts'!U:U,J1),COUNTIFS('Breached&amp;Pasted email accounts'!P:P,A3,'Breached&amp;Pasted email accounts'!V:V,J1),COUNTIFS('Breached&amp;Pasted email accounts'!Q:Q,A3,'Breached&amp;Pasted email accounts'!W:W,J1),COUNTIFS('Breached&amp;Pasted email accounts'!R:R,A3,'Breached&amp;Pasted email accounts'!W:W,J1),)</f>
        <v>0</v>
      </c>
      <c r="K3" s="74">
        <f>SUM(COUNTIFS('Breached&amp;Pasted email accounts'!N:N,A3,'Breached&amp;Pasted email accounts'!T:T,K1),COUNTIFS('Breached&amp;Pasted email accounts'!O:O,A3,'Breached&amp;Pasted email accounts'!U:U,K1),COUNTIFS('Breached&amp;Pasted email accounts'!P:P,A3,'Breached&amp;Pasted email accounts'!V:V,K1),COUNTIFS('Breached&amp;Pasted email accounts'!Q:Q,A3,'Breached&amp;Pasted email accounts'!W:W,K1),COUNTIFS('Breached&amp;Pasted email accounts'!R:R,A3,'Breached&amp;Pasted email accounts'!W:W,K1),)</f>
        <v>0</v>
      </c>
      <c r="L3" s="74">
        <f>SUM(COUNTIFS('Breached&amp;Pasted email accounts'!N:N,A3,'Breached&amp;Pasted email accounts'!T:T,L1),COUNTIFS('Breached&amp;Pasted email accounts'!O:O,A3,'Breached&amp;Pasted email accounts'!U:U,L1),COUNTIFS('Breached&amp;Pasted email accounts'!P:P,A3,'Breached&amp;Pasted email accounts'!V:V,L1),COUNTIFS('Breached&amp;Pasted email accounts'!Q:Q,A3,'Breached&amp;Pasted email accounts'!W:W,L1),COUNTIFS('Breached&amp;Pasted email accounts'!R:R,A3,'Breached&amp;Pasted email accounts'!W:W,L1),)</f>
        <v>0</v>
      </c>
      <c r="M3" s="80">
        <f>SUM(COUNTIFS('Breached&amp;Pasted email accounts'!N:N,A3,'Breached&amp;Pasted email accounts'!T:T,M1),COUNTIFS('Breached&amp;Pasted email accounts'!O:O,A3,'Breached&amp;Pasted email accounts'!U:U,M1),COUNTIFS('Breached&amp;Pasted email accounts'!P:P,A3,'Breached&amp;Pasted email accounts'!V:V,M1),COUNTIFS('Breached&amp;Pasted email accounts'!Q:Q,A3,'Breached&amp;Pasted email accounts'!W:W,M1),COUNTIFS('Breached&amp;Pasted email accounts'!R:R,A3,'Breached&amp;Pasted email accounts'!W:W,M1),)</f>
        <v>0</v>
      </c>
      <c r="N3" s="68"/>
      <c r="O3" s="94">
        <f t="shared" ref="O3:O9" si="0">SUM(B3:M3)</f>
        <v>1</v>
      </c>
    </row>
    <row r="4" spans="1:16" x14ac:dyDescent="0.25">
      <c r="A4" s="91">
        <v>2012</v>
      </c>
      <c r="B4" s="81">
        <f>SUM(COUNTIFS('Breached&amp;Pasted email accounts'!N:N,A4,'Breached&amp;Pasted email accounts'!T:T,B1),COUNTIFS('Breached&amp;Pasted email accounts'!O:O,A4,'Breached&amp;Pasted email accounts'!U:U,B1),COUNTIFS('Breached&amp;Pasted email accounts'!P:P,A4,'Breached&amp;Pasted email accounts'!V:V,B1),COUNTIFS('Breached&amp;Pasted email accounts'!Q:Q,A4,'Breached&amp;Pasted email accounts'!W:W,B1),COUNTIFS('Breached&amp;Pasted email accounts'!R:R,A4,'Breached&amp;Pasted email accounts'!W:W,B1),)</f>
        <v>0</v>
      </c>
      <c r="C4" s="72">
        <f>SUM(COUNTIFS('Breached&amp;Pasted email accounts'!N:N,A4,'Breached&amp;Pasted email accounts'!T:T,C1),COUNTIFS('Breached&amp;Pasted email accounts'!O:O,A4,'Breached&amp;Pasted email accounts'!U:U,C1),COUNTIFS('Breached&amp;Pasted email accounts'!P:P,A4,'Breached&amp;Pasted email accounts'!V:V,C1),COUNTIFS('Breached&amp;Pasted email accounts'!Q:Q,A4,'Breached&amp;Pasted email accounts'!W:W,C1),COUNTIFS('Breached&amp;Pasted email accounts'!R:R,A4,'Breached&amp;Pasted email accounts'!W:W,C1),)</f>
        <v>0</v>
      </c>
      <c r="D4" s="72">
        <f>SUM(COUNTIFS('Breached&amp;Pasted email accounts'!N:N,A4,'Breached&amp;Pasted email accounts'!T:T,D1),COUNTIFS('Breached&amp;Pasted email accounts'!O:O,A4,'Breached&amp;Pasted email accounts'!U:U,D1),COUNTIFS('Breached&amp;Pasted email accounts'!P:P,A4,'Breached&amp;Pasted email accounts'!V:V,D1),COUNTIFS('Breached&amp;Pasted email accounts'!Q:Q,A4,'Breached&amp;Pasted email accounts'!W:W,D1),COUNTIFS('Breached&amp;Pasted email accounts'!R:R,A4,'Breached&amp;Pasted email accounts'!W:W,D1),)</f>
        <v>0</v>
      </c>
      <c r="E4" s="72">
        <f>SUM(COUNTIFS('Breached&amp;Pasted email accounts'!N:N,A4,'Breached&amp;Pasted email accounts'!T:T,E1),COUNTIFS('Breached&amp;Pasted email accounts'!O:O,A4,'Breached&amp;Pasted email accounts'!U:U,E1),COUNTIFS('Breached&amp;Pasted email accounts'!P:P,A4,'Breached&amp;Pasted email accounts'!V:V,E1),COUNTIFS('Breached&amp;Pasted email accounts'!Q:Q,A4,'Breached&amp;Pasted email accounts'!W:W,E1),COUNTIFS('Breached&amp;Pasted email accounts'!R:R,A4,'Breached&amp;Pasted email accounts'!W:W,E1),)</f>
        <v>0</v>
      </c>
      <c r="F4" s="72">
        <f>SUM(COUNTIFS('Breached&amp;Pasted email accounts'!N:N,A4,'Breached&amp;Pasted email accounts'!T:T,F1),COUNTIFS('Breached&amp;Pasted email accounts'!O:O,A4,'Breached&amp;Pasted email accounts'!U:U,F1),COUNTIFS('Breached&amp;Pasted email accounts'!P:P,A4,'Breached&amp;Pasted email accounts'!V:V,F1),COUNTIFS('Breached&amp;Pasted email accounts'!Q:Q,A4,'Breached&amp;Pasted email accounts'!W:W,F1),COUNTIFS('Breached&amp;Pasted email accounts'!R:R,A4,'Breached&amp;Pasted email accounts'!W:W,F1),)</f>
        <v>0</v>
      </c>
      <c r="G4" s="72">
        <f>SUM(COUNTIFS('Breached&amp;Pasted email accounts'!N:N,A4,'Breached&amp;Pasted email accounts'!T:T,G1),COUNTIFS('Breached&amp;Pasted email accounts'!O:O,A4,'Breached&amp;Pasted email accounts'!U:U,G1),COUNTIFS('Breached&amp;Pasted email accounts'!P:P,A4,'Breached&amp;Pasted email accounts'!V:V,G1),COUNTIFS('Breached&amp;Pasted email accounts'!Q:Q,A4,'Breached&amp;Pasted email accounts'!W:W,G1),COUNTIFS('Breached&amp;Pasted email accounts'!R:R,A4,'Breached&amp;Pasted email accounts'!W:W,G1),)</f>
        <v>0</v>
      </c>
      <c r="H4" s="73">
        <f>SUM(COUNTIFS('Breached&amp;Pasted email accounts'!N:N,A4,'Breached&amp;Pasted email accounts'!T:T,H1),COUNTIFS('Breached&amp;Pasted email accounts'!O:O,A4,'Breached&amp;Pasted email accounts'!U:U,H1),COUNTIFS('Breached&amp;Pasted email accounts'!P:P,A4,'Breached&amp;Pasted email accounts'!V:V,H1),COUNTIFS('Breached&amp;Pasted email accounts'!Q:Q,A4,'Breached&amp;Pasted email accounts'!W:W,H1),COUNTIFS('Breached&amp;Pasted email accounts'!R:R,A4,'Breached&amp;Pasted email accounts'!W:W,H1),)</f>
        <v>0</v>
      </c>
      <c r="I4" s="70">
        <f>SUM(COUNTIFS('Breached&amp;Pasted email accounts'!N:N,A4,'Breached&amp;Pasted email accounts'!T:T,I1),COUNTIFS('Breached&amp;Pasted email accounts'!O:O,A4,'Breached&amp;Pasted email accounts'!U:U,I1),COUNTIFS('Breached&amp;Pasted email accounts'!P:P,A4,'Breached&amp;Pasted email accounts'!V:V,I1),COUNTIFS('Breached&amp;Pasted email accounts'!Q:Q,A4,'Breached&amp;Pasted email accounts'!W:W,I1),COUNTIFS('Breached&amp;Pasted email accounts'!R:R,A4,'Breached&amp;Pasted email accounts'!W:W,I1),)</f>
        <v>0</v>
      </c>
      <c r="J4" s="73">
        <f>SUM(COUNTIFS('Breached&amp;Pasted email accounts'!N:N,A4,'Breached&amp;Pasted email accounts'!T:T,J1),COUNTIFS('Breached&amp;Pasted email accounts'!O:O,A4,'Breached&amp;Pasted email accounts'!U:U,J1),COUNTIFS('Breached&amp;Pasted email accounts'!P:P,A4,'Breached&amp;Pasted email accounts'!V:V,J1),COUNTIFS('Breached&amp;Pasted email accounts'!Q:Q,A4,'Breached&amp;Pasted email accounts'!W:W,J1),COUNTIFS('Breached&amp;Pasted email accounts'!R:R,A4,'Breached&amp;Pasted email accounts'!W:W,J1),)</f>
        <v>0</v>
      </c>
      <c r="K4" s="73">
        <f>SUM(COUNTIFS('Breached&amp;Pasted email accounts'!N:N,A4,'Breached&amp;Pasted email accounts'!T:T,K1),COUNTIFS('Breached&amp;Pasted email accounts'!O:O,A4,'Breached&amp;Pasted email accounts'!U:U,K1),COUNTIFS('Breached&amp;Pasted email accounts'!P:P,A4,'Breached&amp;Pasted email accounts'!V:V,K1),COUNTIFS('Breached&amp;Pasted email accounts'!Q:Q,A4,'Breached&amp;Pasted email accounts'!W:W,K1),COUNTIFS('Breached&amp;Pasted email accounts'!R:R,A4,'Breached&amp;Pasted email accounts'!W:W,K1),)</f>
        <v>0</v>
      </c>
      <c r="L4" s="73">
        <f>SUM(COUNTIFS('Breached&amp;Pasted email accounts'!N:N,A4,'Breached&amp;Pasted email accounts'!T:T,L1),COUNTIFS('Breached&amp;Pasted email accounts'!O:O,A4,'Breached&amp;Pasted email accounts'!U:U,L1),COUNTIFS('Breached&amp;Pasted email accounts'!P:P,A4,'Breached&amp;Pasted email accounts'!V:V,L1),COUNTIFS('Breached&amp;Pasted email accounts'!Q:Q,A4,'Breached&amp;Pasted email accounts'!W:W,L1),COUNTIFS('Breached&amp;Pasted email accounts'!R:R,A4,'Breached&amp;Pasted email accounts'!W:W,L1),)</f>
        <v>0</v>
      </c>
      <c r="M4" s="82">
        <f>SUM(COUNTIFS('Breached&amp;Pasted email accounts'!N:N,A4,'Breached&amp;Pasted email accounts'!T:T,M1),COUNTIFS('Breached&amp;Pasted email accounts'!O:O,A4,'Breached&amp;Pasted email accounts'!U:U,M1),COUNTIFS('Breached&amp;Pasted email accounts'!P:P,A4,'Breached&amp;Pasted email accounts'!V:V,M1),COUNTIFS('Breached&amp;Pasted email accounts'!Q:Q,A4,'Breached&amp;Pasted email accounts'!W:W,M1),COUNTIFS('Breached&amp;Pasted email accounts'!R:R,A4,'Breached&amp;Pasted email accounts'!W:W,M1),)</f>
        <v>0</v>
      </c>
      <c r="N4" s="68"/>
      <c r="O4" s="94">
        <f t="shared" si="0"/>
        <v>0</v>
      </c>
    </row>
    <row r="5" spans="1:16" x14ac:dyDescent="0.25">
      <c r="A5" s="91">
        <v>2013</v>
      </c>
      <c r="B5" s="79">
        <f>SUM(COUNTIFS('Breached&amp;Pasted email accounts'!N:N,A5,'Breached&amp;Pasted email accounts'!T:T,B1),COUNTIFS('Breached&amp;Pasted email accounts'!O:O,A5,'Breached&amp;Pasted email accounts'!U:U,B1),COUNTIFS('Breached&amp;Pasted email accounts'!P:P,A5,'Breached&amp;Pasted email accounts'!V:V,B1),COUNTIFS('Breached&amp;Pasted email accounts'!Q:Q,A5,'Breached&amp;Pasted email accounts'!W:W,B1),COUNTIFS('Breached&amp;Pasted email accounts'!R:R,A5,'Breached&amp;Pasted email accounts'!W:W,B1),)</f>
        <v>0</v>
      </c>
      <c r="C5" s="75">
        <f>SUM(COUNTIFS('Breached&amp;Pasted email accounts'!N:N,A5,'Breached&amp;Pasted email accounts'!T:T,C1),COUNTIFS('Breached&amp;Pasted email accounts'!O:O,A5,'Breached&amp;Pasted email accounts'!U:U,C1),COUNTIFS('Breached&amp;Pasted email accounts'!P:P,A5,'Breached&amp;Pasted email accounts'!V:V,C1),COUNTIFS('Breached&amp;Pasted email accounts'!Q:Q,A5,'Breached&amp;Pasted email accounts'!W:W,C1),COUNTIFS('Breached&amp;Pasted email accounts'!R:R,A5,'Breached&amp;Pasted email accounts'!W:W,C1),)</f>
        <v>0</v>
      </c>
      <c r="D5" s="75">
        <f>SUM(COUNTIFS('Breached&amp;Pasted email accounts'!N:N,A5,'Breached&amp;Pasted email accounts'!T:T,D1),COUNTIFS('Breached&amp;Pasted email accounts'!O:O,A5,'Breached&amp;Pasted email accounts'!U:U,D1),COUNTIFS('Breached&amp;Pasted email accounts'!P:P,A5,'Breached&amp;Pasted email accounts'!V:V,D1),COUNTIFS('Breached&amp;Pasted email accounts'!Q:Q,A5,'Breached&amp;Pasted email accounts'!W:W,D1),COUNTIFS('Breached&amp;Pasted email accounts'!R:R,A5,'Breached&amp;Pasted email accounts'!W:W,D1),)</f>
        <v>0</v>
      </c>
      <c r="E5" s="75">
        <f>SUM(COUNTIFS('Breached&amp;Pasted email accounts'!N:N,A5,'Breached&amp;Pasted email accounts'!T:T,E1),COUNTIFS('Breached&amp;Pasted email accounts'!O:O,A5,'Breached&amp;Pasted email accounts'!U:U,E1),COUNTIFS('Breached&amp;Pasted email accounts'!P:P,A5,'Breached&amp;Pasted email accounts'!V:V,E1),COUNTIFS('Breached&amp;Pasted email accounts'!Q:Q,A5,'Breached&amp;Pasted email accounts'!W:W,E1),COUNTIFS('Breached&amp;Pasted email accounts'!R:R,A5,'Breached&amp;Pasted email accounts'!W:W,E1),)</f>
        <v>0</v>
      </c>
      <c r="F5" s="69">
        <f>SUM(COUNTIFS('Breached&amp;Pasted email accounts'!N:N,A5,'Breached&amp;Pasted email accounts'!T:T,F1),COUNTIFS('Breached&amp;Pasted email accounts'!O:O,A5,'Breached&amp;Pasted email accounts'!U:U,F1),COUNTIFS('Breached&amp;Pasted email accounts'!P:P,A5,'Breached&amp;Pasted email accounts'!V:V,F1),COUNTIFS('Breached&amp;Pasted email accounts'!Q:Q,A5,'Breached&amp;Pasted email accounts'!W:W,F1),COUNTIFS('Breached&amp;Pasted email accounts'!R:R,A5,'Breached&amp;Pasted email accounts'!W:W,F1),)</f>
        <v>0</v>
      </c>
      <c r="G5" s="75">
        <f>SUM(COUNTIFS('Breached&amp;Pasted email accounts'!N:N,A5,'Breached&amp;Pasted email accounts'!T:T,G1),COUNTIFS('Breached&amp;Pasted email accounts'!O:O,A5,'Breached&amp;Pasted email accounts'!U:U,G1),COUNTIFS('Breached&amp;Pasted email accounts'!P:P,A5,'Breached&amp;Pasted email accounts'!V:V,G1),COUNTIFS('Breached&amp;Pasted email accounts'!Q:Q,A5,'Breached&amp;Pasted email accounts'!W:W,G1),COUNTIFS('Breached&amp;Pasted email accounts'!R:R,A5,'Breached&amp;Pasted email accounts'!W:W,G1),)</f>
        <v>0</v>
      </c>
      <c r="H5" s="74">
        <f>SUM(COUNTIFS('Breached&amp;Pasted email accounts'!N:N,A5,'Breached&amp;Pasted email accounts'!T:T,H1),COUNTIFS('Breached&amp;Pasted email accounts'!O:O,A5,'Breached&amp;Pasted email accounts'!U:U,H1),COUNTIFS('Breached&amp;Pasted email accounts'!P:P,A5,'Breached&amp;Pasted email accounts'!V:V,H1),COUNTIFS('Breached&amp;Pasted email accounts'!Q:Q,A5,'Breached&amp;Pasted email accounts'!W:W,H1),COUNTIFS('Breached&amp;Pasted email accounts'!R:R,A5,'Breached&amp;Pasted email accounts'!W:W,H1),)</f>
        <v>0</v>
      </c>
      <c r="I5" s="74">
        <f>SUM(COUNTIFS('Breached&amp;Pasted email accounts'!N:N,A5,'Breached&amp;Pasted email accounts'!T:T,I1),COUNTIFS('Breached&amp;Pasted email accounts'!O:O,A5,'Breached&amp;Pasted email accounts'!U:U,I1),COUNTIFS('Breached&amp;Pasted email accounts'!P:P,A5,'Breached&amp;Pasted email accounts'!V:V,I1),COUNTIFS('Breached&amp;Pasted email accounts'!Q:Q,A5,'Breached&amp;Pasted email accounts'!W:W,I1),COUNTIFS('Breached&amp;Pasted email accounts'!R:R,A5,'Breached&amp;Pasted email accounts'!W:W,I1),)</f>
        <v>0</v>
      </c>
      <c r="J5" s="74">
        <f>SUM(COUNTIFS('Breached&amp;Pasted email accounts'!N:N,A5,'Breached&amp;Pasted email accounts'!T:T,J1),COUNTIFS('Breached&amp;Pasted email accounts'!O:O,A5,'Breached&amp;Pasted email accounts'!U:U,J1),COUNTIFS('Breached&amp;Pasted email accounts'!P:P,A5,'Breached&amp;Pasted email accounts'!V:V,J1),COUNTIFS('Breached&amp;Pasted email accounts'!Q:Q,A5,'Breached&amp;Pasted email accounts'!W:W,J1),COUNTIFS('Breached&amp;Pasted email accounts'!R:R,A5,'Breached&amp;Pasted email accounts'!W:W,J1),)</f>
        <v>0</v>
      </c>
      <c r="K5" s="74">
        <f>SUM(COUNTIFS('Breached&amp;Pasted email accounts'!N:N,A5,'Breached&amp;Pasted email accounts'!T:T,K1),COUNTIFS('Breached&amp;Pasted email accounts'!O:O,A5,'Breached&amp;Pasted email accounts'!U:U,K1),COUNTIFS('Breached&amp;Pasted email accounts'!P:P,A5,'Breached&amp;Pasted email accounts'!V:V,K1),COUNTIFS('Breached&amp;Pasted email accounts'!Q:Q,A5,'Breached&amp;Pasted email accounts'!W:W,K1),COUNTIFS('Breached&amp;Pasted email accounts'!R:R,A5,'Breached&amp;Pasted email accounts'!W:W,K1),)</f>
        <v>30</v>
      </c>
      <c r="L5" s="74">
        <f>SUM(COUNTIFS('Breached&amp;Pasted email accounts'!N:N,A5,'Breached&amp;Pasted email accounts'!T:T,L1),COUNTIFS('Breached&amp;Pasted email accounts'!O:O,A5,'Breached&amp;Pasted email accounts'!U:U,L1),COUNTIFS('Breached&amp;Pasted email accounts'!P:P,A5,'Breached&amp;Pasted email accounts'!V:V,L1),COUNTIFS('Breached&amp;Pasted email accounts'!Q:Q,A5,'Breached&amp;Pasted email accounts'!W:W,L1),COUNTIFS('Breached&amp;Pasted email accounts'!R:R,A5,'Breached&amp;Pasted email accounts'!W:W,L1),)</f>
        <v>0</v>
      </c>
      <c r="M5" s="80">
        <f>SUM(COUNTIFS('Breached&amp;Pasted email accounts'!N:N,A5,'Breached&amp;Pasted email accounts'!T:T,M1),COUNTIFS('Breached&amp;Pasted email accounts'!O:O,A5,'Breached&amp;Pasted email accounts'!U:U,M1),COUNTIFS('Breached&amp;Pasted email accounts'!P:P,A5,'Breached&amp;Pasted email accounts'!V:V,M1),COUNTIFS('Breached&amp;Pasted email accounts'!Q:Q,A5,'Breached&amp;Pasted email accounts'!W:W,M1),COUNTIFS('Breached&amp;Pasted email accounts'!R:R,A5,'Breached&amp;Pasted email accounts'!W:W,M1),)</f>
        <v>0</v>
      </c>
      <c r="N5" s="68"/>
      <c r="O5" s="94">
        <f t="shared" si="0"/>
        <v>30</v>
      </c>
    </row>
    <row r="6" spans="1:16" x14ac:dyDescent="0.25">
      <c r="A6" s="91">
        <v>2014</v>
      </c>
      <c r="B6" s="81">
        <f>SUM(COUNTIFS('Breached&amp;Pasted email accounts'!N:N,A6,'Breached&amp;Pasted email accounts'!T:T,B1),COUNTIFS('Breached&amp;Pasted email accounts'!O:O,A6,'Breached&amp;Pasted email accounts'!U:U,B1),COUNTIFS('Breached&amp;Pasted email accounts'!P:P,A6,'Breached&amp;Pasted email accounts'!V:V,B1),COUNTIFS('Breached&amp;Pasted email accounts'!Q:Q,A6,'Breached&amp;Pasted email accounts'!W:W,B1),COUNTIFS('Breached&amp;Pasted email accounts'!R:R,A6,'Breached&amp;Pasted email accounts'!W:W,B1),)</f>
        <v>0</v>
      </c>
      <c r="C6" s="72">
        <f>SUM(COUNTIFS('Breached&amp;Pasted email accounts'!N:N,A6,'Breached&amp;Pasted email accounts'!T:T,C1),COUNTIFS('Breached&amp;Pasted email accounts'!O:O,A6,'Breached&amp;Pasted email accounts'!U:U,C1),COUNTIFS('Breached&amp;Pasted email accounts'!P:P,A6,'Breached&amp;Pasted email accounts'!V:V,C1),COUNTIFS('Breached&amp;Pasted email accounts'!Q:Q,A6,'Breached&amp;Pasted email accounts'!W:W,C1),COUNTIFS('Breached&amp;Pasted email accounts'!R:R,A6,'Breached&amp;Pasted email accounts'!W:W,C1),)</f>
        <v>0</v>
      </c>
      <c r="D6" s="72">
        <f>SUM(COUNTIFS('Breached&amp;Pasted email accounts'!N:N,A6,'Breached&amp;Pasted email accounts'!T:T,D1),COUNTIFS('Breached&amp;Pasted email accounts'!O:O,A6,'Breached&amp;Pasted email accounts'!U:U,D1),COUNTIFS('Breached&amp;Pasted email accounts'!P:P,A6,'Breached&amp;Pasted email accounts'!V:V,D1),COUNTIFS('Breached&amp;Pasted email accounts'!Q:Q,A6,'Breached&amp;Pasted email accounts'!W:W,D1),COUNTIFS('Breached&amp;Pasted email accounts'!R:R,A6,'Breached&amp;Pasted email accounts'!W:W,D1),)</f>
        <v>0</v>
      </c>
      <c r="E6" s="72">
        <f>SUM(COUNTIFS('Breached&amp;Pasted email accounts'!N:N,A6,'Breached&amp;Pasted email accounts'!T:T,E1),COUNTIFS('Breached&amp;Pasted email accounts'!O:O,A6,'Breached&amp;Pasted email accounts'!U:U,E1),COUNTIFS('Breached&amp;Pasted email accounts'!P:P,A6,'Breached&amp;Pasted email accounts'!V:V,E1),COUNTIFS('Breached&amp;Pasted email accounts'!Q:Q,A6,'Breached&amp;Pasted email accounts'!W:W,E1),COUNTIFS('Breached&amp;Pasted email accounts'!R:R,A6,'Breached&amp;Pasted email accounts'!W:W,E1),)</f>
        <v>0</v>
      </c>
      <c r="F6" s="72">
        <f>SUM(COUNTIFS('Breached&amp;Pasted email accounts'!N:N,A6,'Breached&amp;Pasted email accounts'!T:T,F1),COUNTIFS('Breached&amp;Pasted email accounts'!O:O,A6,'Breached&amp;Pasted email accounts'!U:U,F1),COUNTIFS('Breached&amp;Pasted email accounts'!P:P,A6,'Breached&amp;Pasted email accounts'!V:V,F1),COUNTIFS('Breached&amp;Pasted email accounts'!Q:Q,A6,'Breached&amp;Pasted email accounts'!W:W,F1),COUNTIFS('Breached&amp;Pasted email accounts'!R:R,A6,'Breached&amp;Pasted email accounts'!W:W,F1),)</f>
        <v>0</v>
      </c>
      <c r="G6" s="72">
        <f>SUM(COUNTIFS('Breached&amp;Pasted email accounts'!N:N,A6,'Breached&amp;Pasted email accounts'!T:T,G1),COUNTIFS('Breached&amp;Pasted email accounts'!O:O,A6,'Breached&amp;Pasted email accounts'!U:U,G1),COUNTIFS('Breached&amp;Pasted email accounts'!P:P,A6,'Breached&amp;Pasted email accounts'!V:V,G1),COUNTIFS('Breached&amp;Pasted email accounts'!Q:Q,A6,'Breached&amp;Pasted email accounts'!W:W,G1),COUNTIFS('Breached&amp;Pasted email accounts'!R:R,A6,'Breached&amp;Pasted email accounts'!W:W,G1),)</f>
        <v>0</v>
      </c>
      <c r="H6" s="73">
        <f>SUM(COUNTIFS('Breached&amp;Pasted email accounts'!N:N,A6,'Breached&amp;Pasted email accounts'!T:T,H1),COUNTIFS('Breached&amp;Pasted email accounts'!O:O,A6,'Breached&amp;Pasted email accounts'!U:U,H1),COUNTIFS('Breached&amp;Pasted email accounts'!P:P,A6,'Breached&amp;Pasted email accounts'!V:V,H1),COUNTIFS('Breached&amp;Pasted email accounts'!Q:Q,A6,'Breached&amp;Pasted email accounts'!W:W,H1),COUNTIFS('Breached&amp;Pasted email accounts'!R:R,A6,'Breached&amp;Pasted email accounts'!W:W,H1),)</f>
        <v>0</v>
      </c>
      <c r="I6" s="73">
        <f>SUM(COUNTIFS('Breached&amp;Pasted email accounts'!N:N,A6,'Breached&amp;Pasted email accounts'!T:T,I1),COUNTIFS('Breached&amp;Pasted email accounts'!O:O,A6,'Breached&amp;Pasted email accounts'!U:U,I1),COUNTIFS('Breached&amp;Pasted email accounts'!P:P,A6,'Breached&amp;Pasted email accounts'!V:V,I1),COUNTIFS('Breached&amp;Pasted email accounts'!Q:Q,A6,'Breached&amp;Pasted email accounts'!W:W,I1),COUNTIFS('Breached&amp;Pasted email accounts'!R:R,A6,'Breached&amp;Pasted email accounts'!W:W,I1),)</f>
        <v>0</v>
      </c>
      <c r="J6" s="73">
        <f>SUM(COUNTIFS('Breached&amp;Pasted email accounts'!N:N,A6,'Breached&amp;Pasted email accounts'!T:T,J1),COUNTIFS('Breached&amp;Pasted email accounts'!O:O,A6,'Breached&amp;Pasted email accounts'!U:U,J1),COUNTIFS('Breached&amp;Pasted email accounts'!P:P,A6,'Breached&amp;Pasted email accounts'!V:V,J1),COUNTIFS('Breached&amp;Pasted email accounts'!Q:Q,A6,'Breached&amp;Pasted email accounts'!W:W,J1),COUNTIFS('Breached&amp;Pasted email accounts'!R:R,A6,'Breached&amp;Pasted email accounts'!W:W,J1),)</f>
        <v>0</v>
      </c>
      <c r="K6" s="73">
        <f>SUM(COUNTIFS('Breached&amp;Pasted email accounts'!N:N,A6,'Breached&amp;Pasted email accounts'!T:T,K1),COUNTIFS('Breached&amp;Pasted email accounts'!O:O,A6,'Breached&amp;Pasted email accounts'!U:U,K1),COUNTIFS('Breached&amp;Pasted email accounts'!P:P,A6,'Breached&amp;Pasted email accounts'!V:V,K1),COUNTIFS('Breached&amp;Pasted email accounts'!Q:Q,A6,'Breached&amp;Pasted email accounts'!W:W,K1),COUNTIFS('Breached&amp;Pasted email accounts'!R:R,A6,'Breached&amp;Pasted email accounts'!W:W,K1),)</f>
        <v>0</v>
      </c>
      <c r="L6" s="73">
        <f>SUM(COUNTIFS('Breached&amp;Pasted email accounts'!N:N,A6,'Breached&amp;Pasted email accounts'!T:T,L1),COUNTIFS('Breached&amp;Pasted email accounts'!O:O,A6,'Breached&amp;Pasted email accounts'!U:U,L1),COUNTIFS('Breached&amp;Pasted email accounts'!P:P,A6,'Breached&amp;Pasted email accounts'!V:V,L1),COUNTIFS('Breached&amp;Pasted email accounts'!Q:Q,A6,'Breached&amp;Pasted email accounts'!W:W,L1),COUNTIFS('Breached&amp;Pasted email accounts'!R:R,A6,'Breached&amp;Pasted email accounts'!W:W,L1),)</f>
        <v>0</v>
      </c>
      <c r="M6" s="82">
        <f>SUM(COUNTIFS('Breached&amp;Pasted email accounts'!N:N,A6,'Breached&amp;Pasted email accounts'!T:T,M1),COUNTIFS('Breached&amp;Pasted email accounts'!O:O,A6,'Breached&amp;Pasted email accounts'!U:U,M1),COUNTIFS('Breached&amp;Pasted email accounts'!P:P,A6,'Breached&amp;Pasted email accounts'!V:V,M1),COUNTIFS('Breached&amp;Pasted email accounts'!Q:Q,A6,'Breached&amp;Pasted email accounts'!W:W,M1),COUNTIFS('Breached&amp;Pasted email accounts'!R:R,A6,'Breached&amp;Pasted email accounts'!W:W,M1),)</f>
        <v>3</v>
      </c>
      <c r="N6" s="68"/>
      <c r="O6" s="94">
        <f t="shared" si="0"/>
        <v>3</v>
      </c>
    </row>
    <row r="7" spans="1:16" x14ac:dyDescent="0.25">
      <c r="A7" s="91">
        <v>2015</v>
      </c>
      <c r="B7" s="79">
        <f>SUM(COUNTIFS('Breached&amp;Pasted email accounts'!N:N,A7,'Breached&amp;Pasted email accounts'!T:T,B1),COUNTIFS('Breached&amp;Pasted email accounts'!O:O,A7,'Breached&amp;Pasted email accounts'!U:U,B1),COUNTIFS('Breached&amp;Pasted email accounts'!P:P,A7,'Breached&amp;Pasted email accounts'!V:V,B1),COUNTIFS('Breached&amp;Pasted email accounts'!Q:Q,A7,'Breached&amp;Pasted email accounts'!W:W,B1),COUNTIFS('Breached&amp;Pasted email accounts'!R:R,A7,'Breached&amp;Pasted email accounts'!W:W,B1),)</f>
        <v>2</v>
      </c>
      <c r="C7" s="75">
        <f>SUM(COUNTIFS('Breached&amp;Pasted email accounts'!N:N,A7,'Breached&amp;Pasted email accounts'!T:T,C1),COUNTIFS('Breached&amp;Pasted email accounts'!O:O,A7,'Breached&amp;Pasted email accounts'!U:U,C1),COUNTIFS('Breached&amp;Pasted email accounts'!P:P,A7,'Breached&amp;Pasted email accounts'!V:V,C1),COUNTIFS('Breached&amp;Pasted email accounts'!Q:Q,A7,'Breached&amp;Pasted email accounts'!W:W,C1),COUNTIFS('Breached&amp;Pasted email accounts'!R:R,A7,'Breached&amp;Pasted email accounts'!W:W,C1),)</f>
        <v>0</v>
      </c>
      <c r="D7" s="75">
        <f>SUM(COUNTIFS('Breached&amp;Pasted email accounts'!N:N,A7,'Breached&amp;Pasted email accounts'!T:T,D1),COUNTIFS('Breached&amp;Pasted email accounts'!O:O,A7,'Breached&amp;Pasted email accounts'!U:U,D1),COUNTIFS('Breached&amp;Pasted email accounts'!P:P,A7,'Breached&amp;Pasted email accounts'!V:V,D1),COUNTIFS('Breached&amp;Pasted email accounts'!Q:Q,A7,'Breached&amp;Pasted email accounts'!W:W,D1),COUNTIFS('Breached&amp;Pasted email accounts'!R:R,A7,'Breached&amp;Pasted email accounts'!W:W,D1),)</f>
        <v>0</v>
      </c>
      <c r="E7" s="69">
        <f>SUM(COUNTIFS('Breached&amp;Pasted email accounts'!N:N,A7,'Breached&amp;Pasted email accounts'!T:T,E1),COUNTIFS('Breached&amp;Pasted email accounts'!O:O,A7,'Breached&amp;Pasted email accounts'!U:U,E1),COUNTIFS('Breached&amp;Pasted email accounts'!P:P,A7,'Breached&amp;Pasted email accounts'!V:V,E1),COUNTIFS('Breached&amp;Pasted email accounts'!Q:Q,A7,'Breached&amp;Pasted email accounts'!W:W,E1),COUNTIFS('Breached&amp;Pasted email accounts'!R:R,A7,'Breached&amp;Pasted email accounts'!W:W,E1),)</f>
        <v>0</v>
      </c>
      <c r="F7" s="74">
        <f>SUM(COUNTIFS('Breached&amp;Pasted email accounts'!N:N,A7,'Breached&amp;Pasted email accounts'!T:T,F1),COUNTIFS('Breached&amp;Pasted email accounts'!O:O,A7,'Breached&amp;Pasted email accounts'!U:U,F1),COUNTIFS('Breached&amp;Pasted email accounts'!P:P,A7,'Breached&amp;Pasted email accounts'!V:V,F1),COUNTIFS('Breached&amp;Pasted email accounts'!Q:Q,A7,'Breached&amp;Pasted email accounts'!W:W,F1),COUNTIFS('Breached&amp;Pasted email accounts'!R:R,A7,'Breached&amp;Pasted email accounts'!W:W,F1),)</f>
        <v>2</v>
      </c>
      <c r="G7" s="74">
        <f>SUM(COUNTIFS('Breached&amp;Pasted email accounts'!N:N,A7,'Breached&amp;Pasted email accounts'!T:T,G1),COUNTIFS('Breached&amp;Pasted email accounts'!O:O,A7,'Breached&amp;Pasted email accounts'!U:U,G1),COUNTIFS('Breached&amp;Pasted email accounts'!P:P,A7,'Breached&amp;Pasted email accounts'!V:V,G1),COUNTIFS('Breached&amp;Pasted email accounts'!Q:Q,A7,'Breached&amp;Pasted email accounts'!W:W,G1),COUNTIFS('Breached&amp;Pasted email accounts'!R:R,A7,'Breached&amp;Pasted email accounts'!W:W,G1),)</f>
        <v>12</v>
      </c>
      <c r="H7" s="74">
        <f>SUM(COUNTIFS('Breached&amp;Pasted email accounts'!N:N,A7,'Breached&amp;Pasted email accounts'!T:T,H1),COUNTIFS('Breached&amp;Pasted email accounts'!O:O,A7,'Breached&amp;Pasted email accounts'!U:U,H1),COUNTIFS('Breached&amp;Pasted email accounts'!P:P,A7,'Breached&amp;Pasted email accounts'!V:V,H1),COUNTIFS('Breached&amp;Pasted email accounts'!Q:Q,A7,'Breached&amp;Pasted email accounts'!W:W,H1),COUNTIFS('Breached&amp;Pasted email accounts'!R:R,A7,'Breached&amp;Pasted email accounts'!W:W,H1),)</f>
        <v>2</v>
      </c>
      <c r="I7" s="74">
        <f>SUM(COUNTIFS('Breached&amp;Pasted email accounts'!N:N,A7,'Breached&amp;Pasted email accounts'!T:T,I1),COUNTIFS('Breached&amp;Pasted email accounts'!O:O,A7,'Breached&amp;Pasted email accounts'!U:U,I1),COUNTIFS('Breached&amp;Pasted email accounts'!P:P,A7,'Breached&amp;Pasted email accounts'!V:V,I1),COUNTIFS('Breached&amp;Pasted email accounts'!Q:Q,A7,'Breached&amp;Pasted email accounts'!W:W,I1),COUNTIFS('Breached&amp;Pasted email accounts'!R:R,A7,'Breached&amp;Pasted email accounts'!W:W,I1),)</f>
        <v>1</v>
      </c>
      <c r="J7" s="74">
        <f>SUM(COUNTIFS('Breached&amp;Pasted email accounts'!N:N,A7,'Breached&amp;Pasted email accounts'!T:T,J1),COUNTIFS('Breached&amp;Pasted email accounts'!O:O,A7,'Breached&amp;Pasted email accounts'!U:U,J1),COUNTIFS('Breached&amp;Pasted email accounts'!P:P,A7,'Breached&amp;Pasted email accounts'!V:V,J1),COUNTIFS('Breached&amp;Pasted email accounts'!Q:Q,A7,'Breached&amp;Pasted email accounts'!W:W,J1),COUNTIFS('Breached&amp;Pasted email accounts'!R:R,A7,'Breached&amp;Pasted email accounts'!W:W,J1),)</f>
        <v>1</v>
      </c>
      <c r="K7" s="74">
        <f>SUM(COUNTIFS('Breached&amp;Pasted email accounts'!N:N,A7,'Breached&amp;Pasted email accounts'!T:T,K1),COUNTIFS('Breached&amp;Pasted email accounts'!O:O,A7,'Breached&amp;Pasted email accounts'!U:U,K1),COUNTIFS('Breached&amp;Pasted email accounts'!P:P,A7,'Breached&amp;Pasted email accounts'!V:V,K1),COUNTIFS('Breached&amp;Pasted email accounts'!Q:Q,A7,'Breached&amp;Pasted email accounts'!W:W,K1),COUNTIFS('Breached&amp;Pasted email accounts'!R:R,A7,'Breached&amp;Pasted email accounts'!W:W,K1),)</f>
        <v>0</v>
      </c>
      <c r="L7" s="74">
        <f>SUM(COUNTIFS('Breached&amp;Pasted email accounts'!N:N,A7,'Breached&amp;Pasted email accounts'!T:T,L1),COUNTIFS('Breached&amp;Pasted email accounts'!O:O,A7,'Breached&amp;Pasted email accounts'!U:U,L1),COUNTIFS('Breached&amp;Pasted email accounts'!P:P,A7,'Breached&amp;Pasted email accounts'!V:V,L1),COUNTIFS('Breached&amp;Pasted email accounts'!Q:Q,A7,'Breached&amp;Pasted email accounts'!W:W,L1),COUNTIFS('Breached&amp;Pasted email accounts'!R:R,A7,'Breached&amp;Pasted email accounts'!W:W,L1),)</f>
        <v>1</v>
      </c>
      <c r="M7" s="80">
        <f>SUM(COUNTIFS('Breached&amp;Pasted email accounts'!N:N,A7,'Breached&amp;Pasted email accounts'!T:T,M1),COUNTIFS('Breached&amp;Pasted email accounts'!O:O,A7,'Breached&amp;Pasted email accounts'!U:U,M1),COUNTIFS('Breached&amp;Pasted email accounts'!P:P,A7,'Breached&amp;Pasted email accounts'!V:V,M1),COUNTIFS('Breached&amp;Pasted email accounts'!Q:Q,A7,'Breached&amp;Pasted email accounts'!W:W,M1),COUNTIFS('Breached&amp;Pasted email accounts'!R:R,A7,'Breached&amp;Pasted email accounts'!W:W,M1),)</f>
        <v>1</v>
      </c>
      <c r="N7" s="68"/>
      <c r="O7" s="94">
        <f t="shared" si="0"/>
        <v>22</v>
      </c>
    </row>
    <row r="8" spans="1:16" x14ac:dyDescent="0.25">
      <c r="A8" s="91">
        <v>2016</v>
      </c>
      <c r="B8" s="81">
        <f>SUM(COUNTIFS('Breached&amp;Pasted email accounts'!N:N,A8,'Breached&amp;Pasted email accounts'!T:T,B1),COUNTIFS('Breached&amp;Pasted email accounts'!O:O,A8,'Breached&amp;Pasted email accounts'!U:U,B1),COUNTIFS('Breached&amp;Pasted email accounts'!P:P,A8,'Breached&amp;Pasted email accounts'!V:V,B1),COUNTIFS('Breached&amp;Pasted email accounts'!Q:Q,A8,'Breached&amp;Pasted email accounts'!W:W,B1),COUNTIFS('Breached&amp;Pasted email accounts'!R:R,A8,'Breached&amp;Pasted email accounts'!W:W,B1),)</f>
        <v>0</v>
      </c>
      <c r="C8" s="72">
        <f>SUM(COUNTIFS('Breached&amp;Pasted email accounts'!N:N,A8,'Breached&amp;Pasted email accounts'!T:T,C1),COUNTIFS('Breached&amp;Pasted email accounts'!O:O,A8,'Breached&amp;Pasted email accounts'!U:U,C1),COUNTIFS('Breached&amp;Pasted email accounts'!P:P,A8,'Breached&amp;Pasted email accounts'!V:V,C1),COUNTIFS('Breached&amp;Pasted email accounts'!Q:Q,A8,'Breached&amp;Pasted email accounts'!W:W,C1),COUNTIFS('Breached&amp;Pasted email accounts'!R:R,A8,'Breached&amp;Pasted email accounts'!W:W,C1),)</f>
        <v>0</v>
      </c>
      <c r="D8" s="72">
        <f>SUM(COUNTIFS('Breached&amp;Pasted email accounts'!N:N,A8,'Breached&amp;Pasted email accounts'!T:T,D1),COUNTIFS('Breached&amp;Pasted email accounts'!O:O,A8,'Breached&amp;Pasted email accounts'!U:U,D1),COUNTIFS('Breached&amp;Pasted email accounts'!P:P,A8,'Breached&amp;Pasted email accounts'!V:V,D1),COUNTIFS('Breached&amp;Pasted email accounts'!Q:Q,A8,'Breached&amp;Pasted email accounts'!W:W,D1),COUNTIFS('Breached&amp;Pasted email accounts'!R:R,A8,'Breached&amp;Pasted email accounts'!W:W,D1),)</f>
        <v>0</v>
      </c>
      <c r="E8" s="73">
        <f>SUM(COUNTIFS('Breached&amp;Pasted email accounts'!N:N,A8,'Breached&amp;Pasted email accounts'!T:T,E1),COUNTIFS('Breached&amp;Pasted email accounts'!O:O,A8,'Breached&amp;Pasted email accounts'!U:U,E1),COUNTIFS('Breached&amp;Pasted email accounts'!P:P,A8,'Breached&amp;Pasted email accounts'!V:V,E1),COUNTIFS('Breached&amp;Pasted email accounts'!Q:Q,A8,'Breached&amp;Pasted email accounts'!W:W,E1),COUNTIFS('Breached&amp;Pasted email accounts'!R:R,A8,'Breached&amp;Pasted email accounts'!W:W,E1),)</f>
        <v>1</v>
      </c>
      <c r="F8" s="73">
        <f>SUM(COUNTIFS('Breached&amp;Pasted email accounts'!N:N,A8,'Breached&amp;Pasted email accounts'!T:T,F1),COUNTIFS('Breached&amp;Pasted email accounts'!O:O,A8,'Breached&amp;Pasted email accounts'!U:U,F1),COUNTIFS('Breached&amp;Pasted email accounts'!P:P,A8,'Breached&amp;Pasted email accounts'!V:V,F1),COUNTIFS('Breached&amp;Pasted email accounts'!Q:Q,A8,'Breached&amp;Pasted email accounts'!W:W,F1),COUNTIFS('Breached&amp;Pasted email accounts'!R:R,A8,'Breached&amp;Pasted email accounts'!W:W,F1),)</f>
        <v>64</v>
      </c>
      <c r="G8" s="72">
        <f>SUM(COUNTIFS('Breached&amp;Pasted email accounts'!N:N,A8,'Breached&amp;Pasted email accounts'!T:T,G1),COUNTIFS('Breached&amp;Pasted email accounts'!O:O,A8,'Breached&amp;Pasted email accounts'!U:U,G1),COUNTIFS('Breached&amp;Pasted email accounts'!P:P,A8,'Breached&amp;Pasted email accounts'!V:V,G1),COUNTIFS('Breached&amp;Pasted email accounts'!Q:Q,A8,'Breached&amp;Pasted email accounts'!W:W,G1),COUNTIFS('Breached&amp;Pasted email accounts'!R:R,A8,'Breached&amp;Pasted email accounts'!W:W,G1),)</f>
        <v>1</v>
      </c>
      <c r="H8" s="73">
        <f>SUM(COUNTIFS('Breached&amp;Pasted email accounts'!N:N,A8,'Breached&amp;Pasted email accounts'!T:T,H1),COUNTIFS('Breached&amp;Pasted email accounts'!O:O,A8,'Breached&amp;Pasted email accounts'!U:U,H1),COUNTIFS('Breached&amp;Pasted email accounts'!P:P,A8,'Breached&amp;Pasted email accounts'!V:V,H1),COUNTIFS('Breached&amp;Pasted email accounts'!Q:Q,A8,'Breached&amp;Pasted email accounts'!W:W,H1),COUNTIFS('Breached&amp;Pasted email accounts'!R:R,A8,'Breached&amp;Pasted email accounts'!W:W,H1),)</f>
        <v>0</v>
      </c>
      <c r="I8" s="73">
        <f>SUM(COUNTIFS('Breached&amp;Pasted email accounts'!N:N,A8,'Breached&amp;Pasted email accounts'!T:T,I1),COUNTIFS('Breached&amp;Pasted email accounts'!O:O,A8,'Breached&amp;Pasted email accounts'!U:U,I1),COUNTIFS('Breached&amp;Pasted email accounts'!P:P,A8,'Breached&amp;Pasted email accounts'!V:V,I1),COUNTIFS('Breached&amp;Pasted email accounts'!Q:Q,A8,'Breached&amp;Pasted email accounts'!W:W,I1),COUNTIFS('Breached&amp;Pasted email accounts'!R:R,A8,'Breached&amp;Pasted email accounts'!W:W,I1),)</f>
        <v>0</v>
      </c>
      <c r="J8" s="73">
        <f>SUM(COUNTIFS('Breached&amp;Pasted email accounts'!N:N,A8,'Breached&amp;Pasted email accounts'!T:T,J1),COUNTIFS('Breached&amp;Pasted email accounts'!O:O,A8,'Breached&amp;Pasted email accounts'!U:U,J1),COUNTIFS('Breached&amp;Pasted email accounts'!P:P,A8,'Breached&amp;Pasted email accounts'!V:V,J1),COUNTIFS('Breached&amp;Pasted email accounts'!Q:Q,A8,'Breached&amp;Pasted email accounts'!W:W,J1),COUNTIFS('Breached&amp;Pasted email accounts'!R:R,A8,'Breached&amp;Pasted email accounts'!W:W,J1),)</f>
        <v>0</v>
      </c>
      <c r="K8" s="73">
        <f>SUM(COUNTIFS('Breached&amp;Pasted email accounts'!N:N,A8,'Breached&amp;Pasted email accounts'!T:T,K1),COUNTIFS('Breached&amp;Pasted email accounts'!O:O,A8,'Breached&amp;Pasted email accounts'!U:U,K1),COUNTIFS('Breached&amp;Pasted email accounts'!P:P,A8,'Breached&amp;Pasted email accounts'!V:V,K1),COUNTIFS('Breached&amp;Pasted email accounts'!Q:Q,A8,'Breached&amp;Pasted email accounts'!W:W,K1),COUNTIFS('Breached&amp;Pasted email accounts'!R:R,A8,'Breached&amp;Pasted email accounts'!W:W,K1),)</f>
        <v>21</v>
      </c>
      <c r="L8" s="73">
        <f>SUM(COUNTIFS('Breached&amp;Pasted email accounts'!N:N,A8,'Breached&amp;Pasted email accounts'!T:T,L1),COUNTIFS('Breached&amp;Pasted email accounts'!O:O,A8,'Breached&amp;Pasted email accounts'!U:U,L1),COUNTIFS('Breached&amp;Pasted email accounts'!P:P,A8,'Breached&amp;Pasted email accounts'!V:V,L1),COUNTIFS('Breached&amp;Pasted email accounts'!Q:Q,A8,'Breached&amp;Pasted email accounts'!W:W,L1),COUNTIFS('Breached&amp;Pasted email accounts'!R:R,A8,'Breached&amp;Pasted email accounts'!W:W,L1),)</f>
        <v>0</v>
      </c>
      <c r="M8" s="82">
        <f>SUM(COUNTIFS('Breached&amp;Pasted email accounts'!N:N,A8,'Breached&amp;Pasted email accounts'!T:T,M1),COUNTIFS('Breached&amp;Pasted email accounts'!O:O,A8,'Breached&amp;Pasted email accounts'!U:U,M1),COUNTIFS('Breached&amp;Pasted email accounts'!P:P,A8,'Breached&amp;Pasted email accounts'!V:V,M1),COUNTIFS('Breached&amp;Pasted email accounts'!Q:Q,A8,'Breached&amp;Pasted email accounts'!W:W,M1),COUNTIFS('Breached&amp;Pasted email accounts'!R:R,A8,'Breached&amp;Pasted email accounts'!W:W,M1),)</f>
        <v>37</v>
      </c>
      <c r="N8" s="68"/>
      <c r="O8" s="94">
        <f t="shared" si="0"/>
        <v>124</v>
      </c>
    </row>
    <row r="9" spans="1:16" ht="15.75" thickBot="1" x14ac:dyDescent="0.3">
      <c r="A9" s="92">
        <v>2017</v>
      </c>
      <c r="B9" s="83">
        <f>SUM(COUNTIFS('Breached&amp;Pasted email accounts'!N:N,A9,'Breached&amp;Pasted email accounts'!T:T,B1),COUNTIFS('Breached&amp;Pasted email accounts'!O:O,A9,'Breached&amp;Pasted email accounts'!U:U,B1),COUNTIFS('Breached&amp;Pasted email accounts'!P:P,A9,'Breached&amp;Pasted email accounts'!V:V,B1),COUNTIFS('Breached&amp;Pasted email accounts'!Q:Q,A9,'Breached&amp;Pasted email accounts'!W:W,B1),COUNTIFS('Breached&amp;Pasted email accounts'!R:R,A9,'Breached&amp;Pasted email accounts'!W:W,B1),)</f>
        <v>6</v>
      </c>
      <c r="C9" s="84">
        <f>SUM(COUNTIFS('Breached&amp;Pasted email accounts'!N:N,A9,'Breached&amp;Pasted email accounts'!T:T,C1),COUNTIFS('Breached&amp;Pasted email accounts'!O:O,A9,'Breached&amp;Pasted email accounts'!U:U,C1),COUNTIFS('Breached&amp;Pasted email accounts'!P:P,A9,'Breached&amp;Pasted email accounts'!V:V,C1),COUNTIFS('Breached&amp;Pasted email accounts'!Q:Q,A9,'Breached&amp;Pasted email accounts'!W:W,C1),COUNTIFS('Breached&amp;Pasted email accounts'!R:R,A9,'Breached&amp;Pasted email accounts'!W:W,C1),)</f>
        <v>0</v>
      </c>
      <c r="D9" s="85">
        <f>SUM(COUNTIFS('Breached&amp;Pasted email accounts'!N:N,A9,'Breached&amp;Pasted email accounts'!T:T,D1),COUNTIFS('Breached&amp;Pasted email accounts'!O:O,A9,'Breached&amp;Pasted email accounts'!U:U,D1),COUNTIFS('Breached&amp;Pasted email accounts'!P:P,A9,'Breached&amp;Pasted email accounts'!V:V,D1),COUNTIFS('Breached&amp;Pasted email accounts'!Q:Q,A9,'Breached&amp;Pasted email accounts'!W:W,D1),COUNTIFS('Breached&amp;Pasted email accounts'!R:R,A9,'Breached&amp;Pasted email accounts'!W:W,D1),)</f>
        <v>1</v>
      </c>
      <c r="E9" s="84">
        <f>SUM(COUNTIFS('Breached&amp;Pasted email accounts'!N:N,A9,'Breached&amp;Pasted email accounts'!T:T,E1),COUNTIFS('Breached&amp;Pasted email accounts'!O:O,A9,'Breached&amp;Pasted email accounts'!U:U,E1),COUNTIFS('Breached&amp;Pasted email accounts'!P:P,A9,'Breached&amp;Pasted email accounts'!V:V,E1),COUNTIFS('Breached&amp;Pasted email accounts'!Q:Q,A9,'Breached&amp;Pasted email accounts'!W:W,E1),COUNTIFS('Breached&amp;Pasted email accounts'!R:R,A9,'Breached&amp;Pasted email accounts'!W:W,E1),)</f>
        <v>0</v>
      </c>
      <c r="F9" s="84">
        <f>SUM(COUNTIFS('Breached&amp;Pasted email accounts'!N:N,A9,'Breached&amp;Pasted email accounts'!T:T,F1),COUNTIFS('Breached&amp;Pasted email accounts'!O:O,A9,'Breached&amp;Pasted email accounts'!U:U,F1),COUNTIFS('Breached&amp;Pasted email accounts'!P:P,A9,'Breached&amp;Pasted email accounts'!V:V,F1),COUNTIFS('Breached&amp;Pasted email accounts'!Q:Q,A9,'Breached&amp;Pasted email accounts'!W:W,F1),COUNTIFS('Breached&amp;Pasted email accounts'!R:R,A9,'Breached&amp;Pasted email accounts'!W:W,F1),)</f>
        <v>0</v>
      </c>
      <c r="G9" s="84">
        <f>SUM(COUNTIFS('Breached&amp;Pasted email accounts'!N:N,A9,'Breached&amp;Pasted email accounts'!T:T,G1),COUNTIFS('Breached&amp;Pasted email accounts'!O:O,A9,'Breached&amp;Pasted email accounts'!U:U,G1),COUNTIFS('Breached&amp;Pasted email accounts'!P:P,A9,'Breached&amp;Pasted email accounts'!V:V,G1),COUNTIFS('Breached&amp;Pasted email accounts'!Q:Q,A9,'Breached&amp;Pasted email accounts'!W:W,G1),COUNTIFS('Breached&amp;Pasted email accounts'!R:R,A9,'Breached&amp;Pasted email accounts'!W:W,G1),)</f>
        <v>0</v>
      </c>
      <c r="H9" s="85">
        <f>SUM(COUNTIFS('Breached&amp;Pasted email accounts'!N:N,A9,'Breached&amp;Pasted email accounts'!T:T,H1),COUNTIFS('Breached&amp;Pasted email accounts'!O:O,A9,'Breached&amp;Pasted email accounts'!U:U,H1),COUNTIFS('Breached&amp;Pasted email accounts'!P:P,A9,'Breached&amp;Pasted email accounts'!V:V,H1),COUNTIFS('Breached&amp;Pasted email accounts'!Q:Q,A9,'Breached&amp;Pasted email accounts'!W:W,H1),COUNTIFS('Breached&amp;Pasted email accounts'!R:R,A9,'Breached&amp;Pasted email accounts'!W:W,H1),)</f>
        <v>0</v>
      </c>
      <c r="I9" s="85">
        <f>SUM(COUNTIFS('Breached&amp;Pasted email accounts'!N:N,A9,'Breached&amp;Pasted email accounts'!T:T,I1),COUNTIFS('Breached&amp;Pasted email accounts'!O:O,A9,'Breached&amp;Pasted email accounts'!U:U,I1),COUNTIFS('Breached&amp;Pasted email accounts'!P:P,A9,'Breached&amp;Pasted email accounts'!V:V,I1),COUNTIFS('Breached&amp;Pasted email accounts'!Q:Q,A9,'Breached&amp;Pasted email accounts'!W:W,I1),COUNTIFS('Breached&amp;Pasted email accounts'!R:R,A9,'Breached&amp;Pasted email accounts'!W:W,I1),)</f>
        <v>0</v>
      </c>
      <c r="J9" s="85">
        <f>SUM(COUNTIFS('Breached&amp;Pasted email accounts'!N:N,A9,'Breached&amp;Pasted email accounts'!T:T,J1),COUNTIFS('Breached&amp;Pasted email accounts'!O:O,A9,'Breached&amp;Pasted email accounts'!U:U,J1),COUNTIFS('Breached&amp;Pasted email accounts'!P:P,A9,'Breached&amp;Pasted email accounts'!V:V,J1),COUNTIFS('Breached&amp;Pasted email accounts'!Q:Q,A9,'Breached&amp;Pasted email accounts'!W:W,J1),COUNTIFS('Breached&amp;Pasted email accounts'!R:R,A9,'Breached&amp;Pasted email accounts'!W:W,J1),)</f>
        <v>0</v>
      </c>
      <c r="K9" s="85">
        <f>SUM(COUNTIFS('Breached&amp;Pasted email accounts'!N:N,A9,'Breached&amp;Pasted email accounts'!T:T,K1),COUNTIFS('Breached&amp;Pasted email accounts'!O:O,A9,'Breached&amp;Pasted email accounts'!U:U,K1),COUNTIFS('Breached&amp;Pasted email accounts'!P:P,A9,'Breached&amp;Pasted email accounts'!V:V,K1),COUNTIFS('Breached&amp;Pasted email accounts'!Q:Q,A9,'Breached&amp;Pasted email accounts'!W:W,K1),COUNTIFS('Breached&amp;Pasted email accounts'!R:R,A9,'Breached&amp;Pasted email accounts'!W:W,K1),)</f>
        <v>0</v>
      </c>
      <c r="L9" s="85">
        <f>SUM(COUNTIFS('Breached&amp;Pasted email accounts'!N:N,A9,'Breached&amp;Pasted email accounts'!T:T,L1),COUNTIFS('Breached&amp;Pasted email accounts'!O:O,A9,'Breached&amp;Pasted email accounts'!U:U,L1),COUNTIFS('Breached&amp;Pasted email accounts'!P:P,A9,'Breached&amp;Pasted email accounts'!V:V,L1),COUNTIFS('Breached&amp;Pasted email accounts'!Q:Q,A9,'Breached&amp;Pasted email accounts'!W:W,L1),COUNTIFS('Breached&amp;Pasted email accounts'!R:R,A9,'Breached&amp;Pasted email accounts'!W:W,L1),)</f>
        <v>0</v>
      </c>
      <c r="M9" s="86">
        <f>SUM(COUNTIFS('Breached&amp;Pasted email accounts'!N:N,A9,'Breached&amp;Pasted email accounts'!T:T,M1),COUNTIFS('Breached&amp;Pasted email accounts'!O:O,A9,'Breached&amp;Pasted email accounts'!U:U,M1),COUNTIFS('Breached&amp;Pasted email accounts'!P:P,A9,'Breached&amp;Pasted email accounts'!V:V,M1),COUNTIFS('Breached&amp;Pasted email accounts'!Q:Q,A9,'Breached&amp;Pasted email accounts'!W:W,M1),COUNTIFS('Breached&amp;Pasted email accounts'!R:R,A9,'Breached&amp;Pasted email accounts'!W:W,M1),)</f>
        <v>0</v>
      </c>
      <c r="N9" s="68"/>
      <c r="O9" s="95">
        <f t="shared" si="0"/>
        <v>7</v>
      </c>
    </row>
    <row r="10" spans="1:16" ht="15.75" thickBot="1" x14ac:dyDescent="0.3">
      <c r="A10" s="67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39"/>
      <c r="O10" s="100" t="s">
        <v>27937</v>
      </c>
    </row>
    <row r="11" spans="1:16" ht="30.75" thickBot="1" x14ac:dyDescent="0.3">
      <c r="A11" s="20" t="s">
        <v>28024</v>
      </c>
      <c r="B11" s="96">
        <f>SUM(B2:B9)</f>
        <v>9</v>
      </c>
      <c r="C11" s="97">
        <f>SUM(C2:C9)</f>
        <v>0</v>
      </c>
      <c r="D11" s="97">
        <f>SUM(D2:D9)</f>
        <v>1</v>
      </c>
      <c r="E11" s="97">
        <f t="shared" ref="E11:M11" si="1">SUM(E2:E9)</f>
        <v>1</v>
      </c>
      <c r="F11" s="97">
        <f t="shared" si="1"/>
        <v>67</v>
      </c>
      <c r="G11" s="97">
        <f t="shared" si="1"/>
        <v>13</v>
      </c>
      <c r="H11" s="97">
        <f t="shared" si="1"/>
        <v>2</v>
      </c>
      <c r="I11" s="97">
        <f t="shared" si="1"/>
        <v>1</v>
      </c>
      <c r="J11" s="97">
        <f t="shared" si="1"/>
        <v>1</v>
      </c>
      <c r="K11" s="97">
        <f t="shared" si="1"/>
        <v>51</v>
      </c>
      <c r="L11" s="97">
        <f t="shared" si="1"/>
        <v>1</v>
      </c>
      <c r="M11" s="98">
        <f t="shared" si="1"/>
        <v>41</v>
      </c>
      <c r="N11" s="71" t="s">
        <v>27937</v>
      </c>
      <c r="O11" s="101">
        <f>SUM(O2:O9)</f>
        <v>188</v>
      </c>
    </row>
    <row r="13" spans="1:16" x14ac:dyDescent="0.25">
      <c r="O13" s="10"/>
      <c r="P13" s="4"/>
    </row>
    <row r="22" spans="3:19" ht="15.75" thickBot="1" x14ac:dyDescent="0.3">
      <c r="P22" s="4"/>
    </row>
    <row r="23" spans="3:19" ht="15.75" thickBot="1" x14ac:dyDescent="0.3"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30"/>
      <c r="P23" s="8"/>
    </row>
    <row r="25" spans="3:19" x14ac:dyDescent="0.25"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</row>
  </sheetData>
  <sortState ref="B1:T11">
    <sortCondition descending="1" ref="T9"/>
  </sortState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161"/>
  <sheetViews>
    <sheetView topLeftCell="A2351" workbookViewId="0">
      <selection activeCell="B2370" sqref="B2370"/>
    </sheetView>
  </sheetViews>
  <sheetFormatPr defaultRowHeight="15" x14ac:dyDescent="0.25"/>
  <cols>
    <col min="1" max="1" width="8.5703125" style="5" customWidth="1"/>
    <col min="2" max="2" width="46" style="5" bestFit="1" customWidth="1"/>
    <col min="3" max="3" width="15.140625" style="6" bestFit="1" customWidth="1"/>
    <col min="4" max="4" width="17.42578125" style="6" bestFit="1" customWidth="1"/>
    <col min="5" max="5" width="61" style="5" bestFit="1" customWidth="1"/>
    <col min="6" max="6" width="10.7109375" style="5" bestFit="1" customWidth="1"/>
    <col min="7" max="7" width="26.7109375" style="5" bestFit="1" customWidth="1"/>
    <col min="8" max="8" width="9" style="5" bestFit="1" customWidth="1"/>
    <col min="9" max="9" width="49.85546875" style="5" bestFit="1" customWidth="1"/>
    <col min="10" max="16384" width="9.140625" style="5"/>
  </cols>
  <sheetData>
    <row r="1" spans="1:9" x14ac:dyDescent="0.25">
      <c r="A1" s="5" t="s">
        <v>363</v>
      </c>
      <c r="B1" s="5" t="s">
        <v>364</v>
      </c>
      <c r="C1" s="6" t="s">
        <v>365</v>
      </c>
      <c r="D1" s="6" t="s">
        <v>365</v>
      </c>
      <c r="E1" s="5" t="s">
        <v>366</v>
      </c>
      <c r="F1" s="5" t="s">
        <v>367</v>
      </c>
      <c r="G1" s="5" t="s">
        <v>368</v>
      </c>
      <c r="H1" s="5" t="s">
        <v>369</v>
      </c>
      <c r="I1" s="5" t="s">
        <v>370</v>
      </c>
    </row>
    <row r="2" spans="1:9" x14ac:dyDescent="0.25">
      <c r="A2" s="5" t="s">
        <v>371</v>
      </c>
      <c r="B2" s="5" t="s">
        <v>372</v>
      </c>
      <c r="C2" s="6" t="s">
        <v>373</v>
      </c>
      <c r="D2" s="6" t="str">
        <f t="shared" ref="D2:D65" si="0">TEXT(C2,"0000-000-000-0000")</f>
        <v>0180-035-000-0000</v>
      </c>
      <c r="E2" s="5" t="s">
        <v>374</v>
      </c>
      <c r="F2" s="5" t="s">
        <v>375</v>
      </c>
      <c r="G2" s="5" t="s">
        <v>376</v>
      </c>
      <c r="H2" s="5" t="s">
        <v>377</v>
      </c>
      <c r="I2" s="5" t="s">
        <v>378</v>
      </c>
    </row>
    <row r="3" spans="1:9" x14ac:dyDescent="0.25">
      <c r="A3" s="5" t="s">
        <v>379</v>
      </c>
      <c r="B3" s="5" t="s">
        <v>380</v>
      </c>
      <c r="C3" s="6" t="s">
        <v>381</v>
      </c>
      <c r="D3" s="6" t="str">
        <f t="shared" si="0"/>
        <v>0310-000-000-0000</v>
      </c>
      <c r="E3" s="5" t="s">
        <v>382</v>
      </c>
      <c r="F3" s="5" t="s">
        <v>383</v>
      </c>
      <c r="G3" s="5" t="s">
        <v>384</v>
      </c>
      <c r="H3" s="5" t="s">
        <v>377</v>
      </c>
      <c r="I3" s="5" t="s">
        <v>378</v>
      </c>
    </row>
    <row r="4" spans="1:9" x14ac:dyDescent="0.25">
      <c r="A4" s="5" t="s">
        <v>385</v>
      </c>
      <c r="B4" s="5" t="s">
        <v>386</v>
      </c>
      <c r="C4" s="6" t="s">
        <v>387</v>
      </c>
      <c r="D4" s="6" t="str">
        <f t="shared" si="0"/>
        <v>0330-249-020-0000</v>
      </c>
      <c r="E4" s="5" t="s">
        <v>388</v>
      </c>
      <c r="F4" s="5" t="s">
        <v>383</v>
      </c>
      <c r="G4" s="5" t="s">
        <v>384</v>
      </c>
      <c r="H4" s="5" t="s">
        <v>389</v>
      </c>
      <c r="I4" s="5" t="s">
        <v>390</v>
      </c>
    </row>
    <row r="5" spans="1:9" x14ac:dyDescent="0.25">
      <c r="A5" s="5" t="s">
        <v>391</v>
      </c>
      <c r="B5" s="5" t="s">
        <v>392</v>
      </c>
      <c r="C5" s="6" t="s">
        <v>393</v>
      </c>
      <c r="D5" s="6" t="str">
        <f t="shared" si="0"/>
        <v>0418-000-000-0000</v>
      </c>
      <c r="E5" s="5" t="s">
        <v>394</v>
      </c>
      <c r="F5" s="5" t="s">
        <v>383</v>
      </c>
      <c r="G5" s="5" t="s">
        <v>384</v>
      </c>
      <c r="H5" s="5" t="s">
        <v>377</v>
      </c>
      <c r="I5" s="5" t="s">
        <v>378</v>
      </c>
    </row>
    <row r="6" spans="1:9" x14ac:dyDescent="0.25">
      <c r="A6" s="5" t="s">
        <v>395</v>
      </c>
      <c r="B6" s="5" t="s">
        <v>396</v>
      </c>
      <c r="C6" s="6" t="s">
        <v>397</v>
      </c>
      <c r="D6" s="6" t="str">
        <f t="shared" si="0"/>
        <v>0010-214-091-0000</v>
      </c>
      <c r="E6" s="5" t="s">
        <v>398</v>
      </c>
      <c r="F6" s="5" t="s">
        <v>399</v>
      </c>
      <c r="G6" s="5" t="s">
        <v>400</v>
      </c>
      <c r="H6" s="5" t="s">
        <v>401</v>
      </c>
      <c r="I6" s="5" t="s">
        <v>402</v>
      </c>
    </row>
    <row r="7" spans="1:9" x14ac:dyDescent="0.25">
      <c r="A7" s="5" t="s">
        <v>403</v>
      </c>
      <c r="B7" s="5" t="s">
        <v>404</v>
      </c>
      <c r="C7" s="6" t="s">
        <v>405</v>
      </c>
      <c r="D7" s="6" t="str">
        <f t="shared" si="0"/>
        <v>0340-000-000-0000</v>
      </c>
      <c r="E7" s="5" t="s">
        <v>406</v>
      </c>
      <c r="F7" s="5" t="s">
        <v>383</v>
      </c>
      <c r="G7" s="5" t="s">
        <v>384</v>
      </c>
      <c r="H7" s="5" t="s">
        <v>377</v>
      </c>
      <c r="I7" s="5" t="s">
        <v>378</v>
      </c>
    </row>
    <row r="8" spans="1:9" x14ac:dyDescent="0.25">
      <c r="A8" s="5" t="s">
        <v>407</v>
      </c>
      <c r="B8" s="5" t="s">
        <v>408</v>
      </c>
      <c r="C8" s="6" t="s">
        <v>409</v>
      </c>
      <c r="D8" s="6" t="str">
        <f t="shared" si="0"/>
        <v>0357-000-000-0000</v>
      </c>
      <c r="E8" s="5" t="s">
        <v>410</v>
      </c>
      <c r="F8" s="5" t="s">
        <v>383</v>
      </c>
      <c r="G8" s="5" t="s">
        <v>384</v>
      </c>
      <c r="H8" s="5" t="s">
        <v>377</v>
      </c>
      <c r="I8" s="5" t="s">
        <v>378</v>
      </c>
    </row>
    <row r="9" spans="1:9" x14ac:dyDescent="0.25">
      <c r="A9" s="5" t="s">
        <v>411</v>
      </c>
      <c r="B9" s="5" t="s">
        <v>412</v>
      </c>
      <c r="C9" s="6" t="s">
        <v>413</v>
      </c>
      <c r="D9" s="6" t="str">
        <f t="shared" si="0"/>
        <v>0100-000-000-8000</v>
      </c>
      <c r="E9" s="5" t="s">
        <v>414</v>
      </c>
      <c r="F9" s="5" t="s">
        <v>415</v>
      </c>
      <c r="G9" s="5" t="s">
        <v>416</v>
      </c>
      <c r="H9" s="5" t="s">
        <v>417</v>
      </c>
      <c r="I9" s="5" t="s">
        <v>418</v>
      </c>
    </row>
    <row r="10" spans="1:9" x14ac:dyDescent="0.25">
      <c r="A10" s="5" t="s">
        <v>419</v>
      </c>
      <c r="B10" s="5" t="s">
        <v>420</v>
      </c>
      <c r="C10" s="6" t="s">
        <v>421</v>
      </c>
      <c r="D10" s="6" t="str">
        <f t="shared" si="0"/>
        <v>0835-000-000-0000</v>
      </c>
      <c r="E10" s="5" t="s">
        <v>422</v>
      </c>
      <c r="F10" s="5" t="s">
        <v>383</v>
      </c>
      <c r="G10" s="5" t="s">
        <v>384</v>
      </c>
      <c r="H10" s="5" t="s">
        <v>401</v>
      </c>
      <c r="I10" s="5" t="s">
        <v>402</v>
      </c>
    </row>
    <row r="11" spans="1:9" x14ac:dyDescent="0.25">
      <c r="A11" s="5" t="s">
        <v>423</v>
      </c>
      <c r="B11" s="5" t="s">
        <v>424</v>
      </c>
      <c r="C11" s="6" t="s">
        <v>425</v>
      </c>
      <c r="D11" s="6" t="str">
        <f t="shared" si="0"/>
        <v>0150-249-020-0000</v>
      </c>
      <c r="E11" s="5" t="s">
        <v>426</v>
      </c>
      <c r="F11" s="5" t="s">
        <v>383</v>
      </c>
      <c r="G11" s="5" t="s">
        <v>384</v>
      </c>
      <c r="H11" s="5" t="s">
        <v>389</v>
      </c>
      <c r="I11" s="5" t="s">
        <v>390</v>
      </c>
    </row>
    <row r="12" spans="1:9" x14ac:dyDescent="0.25">
      <c r="A12" s="5" t="s">
        <v>427</v>
      </c>
      <c r="B12" s="5" t="s">
        <v>428</v>
      </c>
      <c r="C12" s="6" t="s">
        <v>429</v>
      </c>
      <c r="D12" s="6" t="str">
        <f t="shared" si="0"/>
        <v>0239-000-000-0000</v>
      </c>
      <c r="E12" s="5" t="s">
        <v>430</v>
      </c>
      <c r="F12" s="5" t="s">
        <v>383</v>
      </c>
      <c r="G12" s="5" t="s">
        <v>384</v>
      </c>
      <c r="H12" s="5" t="s">
        <v>377</v>
      </c>
      <c r="I12" s="5" t="s">
        <v>378</v>
      </c>
    </row>
    <row r="13" spans="1:9" x14ac:dyDescent="0.25">
      <c r="A13" s="5" t="s">
        <v>431</v>
      </c>
      <c r="B13" s="5" t="s">
        <v>432</v>
      </c>
      <c r="C13" s="6" t="s">
        <v>433</v>
      </c>
      <c r="D13" s="6" t="str">
        <f t="shared" si="0"/>
        <v>1028-000-000-0000</v>
      </c>
      <c r="E13" s="5" t="s">
        <v>434</v>
      </c>
      <c r="F13" s="5" t="s">
        <v>383</v>
      </c>
      <c r="G13" s="5" t="s">
        <v>384</v>
      </c>
      <c r="H13" s="5" t="s">
        <v>377</v>
      </c>
      <c r="I13" s="5" t="s">
        <v>378</v>
      </c>
    </row>
    <row r="14" spans="1:9" x14ac:dyDescent="0.25">
      <c r="A14" s="5" t="s">
        <v>435</v>
      </c>
      <c r="B14" s="5" t="s">
        <v>436</v>
      </c>
      <c r="C14" s="6" t="s">
        <v>437</v>
      </c>
      <c r="D14" s="6" t="str">
        <f t="shared" si="0"/>
        <v>0330-249-000-0000</v>
      </c>
      <c r="E14" s="5" t="s">
        <v>438</v>
      </c>
      <c r="F14" s="5" t="s">
        <v>383</v>
      </c>
      <c r="G14" s="5" t="s">
        <v>384</v>
      </c>
      <c r="H14" s="5" t="s">
        <v>377</v>
      </c>
      <c r="I14" s="5" t="s">
        <v>378</v>
      </c>
    </row>
    <row r="15" spans="1:9" x14ac:dyDescent="0.25">
      <c r="A15" s="5" t="s">
        <v>439</v>
      </c>
      <c r="B15" s="5" t="s">
        <v>440</v>
      </c>
      <c r="C15" s="6" t="s">
        <v>441</v>
      </c>
      <c r="D15" s="6" t="str">
        <f t="shared" si="0"/>
        <v>0550-000-000-0000</v>
      </c>
      <c r="E15" s="5" t="s">
        <v>442</v>
      </c>
      <c r="F15" s="5" t="s">
        <v>383</v>
      </c>
      <c r="G15" s="5" t="s">
        <v>384</v>
      </c>
      <c r="H15" s="5" t="s">
        <v>377</v>
      </c>
      <c r="I15" s="5" t="s">
        <v>378</v>
      </c>
    </row>
    <row r="16" spans="1:9" x14ac:dyDescent="0.25">
      <c r="A16" s="5" t="s">
        <v>443</v>
      </c>
      <c r="B16" s="5" t="s">
        <v>444</v>
      </c>
      <c r="C16" s="6" t="s">
        <v>445</v>
      </c>
      <c r="D16" s="6" t="str">
        <f t="shared" si="0"/>
        <v>0032-000-000-0000</v>
      </c>
      <c r="E16" s="5" t="s">
        <v>446</v>
      </c>
      <c r="F16" s="5" t="s">
        <v>383</v>
      </c>
      <c r="G16" s="5" t="s">
        <v>384</v>
      </c>
      <c r="H16" s="5" t="s">
        <v>377</v>
      </c>
      <c r="I16" s="5" t="s">
        <v>378</v>
      </c>
    </row>
    <row r="17" spans="1:9" x14ac:dyDescent="0.25">
      <c r="A17" s="5" t="s">
        <v>447</v>
      </c>
      <c r="B17" s="5" t="s">
        <v>448</v>
      </c>
      <c r="C17" s="6" t="s">
        <v>449</v>
      </c>
      <c r="D17" s="6" t="str">
        <f t="shared" si="0"/>
        <v>0965-000-000-0000</v>
      </c>
      <c r="E17" s="5" t="s">
        <v>450</v>
      </c>
      <c r="F17" s="5" t="s">
        <v>383</v>
      </c>
      <c r="G17" s="5" t="s">
        <v>384</v>
      </c>
      <c r="H17" s="5" t="s">
        <v>377</v>
      </c>
      <c r="I17" s="5" t="s">
        <v>378</v>
      </c>
    </row>
    <row r="18" spans="1:9" x14ac:dyDescent="0.25">
      <c r="A18" s="5" t="s">
        <v>451</v>
      </c>
      <c r="B18" s="5" t="s">
        <v>452</v>
      </c>
      <c r="C18" s="6" t="s">
        <v>453</v>
      </c>
      <c r="D18" s="6" t="str">
        <f t="shared" si="0"/>
        <v>0010-040-020-1400</v>
      </c>
      <c r="E18" s="5" t="s">
        <v>454</v>
      </c>
      <c r="F18" s="5" t="s">
        <v>375</v>
      </c>
      <c r="G18" s="5" t="s">
        <v>376</v>
      </c>
      <c r="H18" s="5" t="s">
        <v>377</v>
      </c>
      <c r="I18" s="5" t="s">
        <v>378</v>
      </c>
    </row>
    <row r="19" spans="1:9" x14ac:dyDescent="0.25">
      <c r="A19" s="5" t="s">
        <v>455</v>
      </c>
      <c r="B19" s="5" t="s">
        <v>456</v>
      </c>
      <c r="C19" s="6" t="s">
        <v>457</v>
      </c>
      <c r="D19" s="6" t="str">
        <f t="shared" si="0"/>
        <v>0913-000-000-0000</v>
      </c>
      <c r="E19" s="5" t="s">
        <v>458</v>
      </c>
      <c r="F19" s="5" t="s">
        <v>383</v>
      </c>
      <c r="G19" s="5" t="s">
        <v>384</v>
      </c>
      <c r="H19" s="5" t="s">
        <v>377</v>
      </c>
      <c r="I19" s="5" t="s">
        <v>378</v>
      </c>
    </row>
    <row r="20" spans="1:9" x14ac:dyDescent="0.25">
      <c r="A20" s="5" t="s">
        <v>459</v>
      </c>
      <c r="B20" s="5" t="s">
        <v>460</v>
      </c>
      <c r="C20" s="6" t="s">
        <v>461</v>
      </c>
      <c r="D20" s="6" t="str">
        <f t="shared" si="0"/>
        <v>0010-044-121-0000</v>
      </c>
      <c r="E20" s="5" t="s">
        <v>462</v>
      </c>
      <c r="F20" s="5" t="s">
        <v>375</v>
      </c>
      <c r="G20" s="5" t="s">
        <v>376</v>
      </c>
      <c r="H20" s="5" t="s">
        <v>377</v>
      </c>
      <c r="I20" s="5" t="s">
        <v>378</v>
      </c>
    </row>
    <row r="21" spans="1:9" x14ac:dyDescent="0.25">
      <c r="A21" s="5" t="s">
        <v>463</v>
      </c>
      <c r="B21" s="5" t="s">
        <v>464</v>
      </c>
      <c r="C21" s="6" t="s">
        <v>465</v>
      </c>
      <c r="D21" s="6" t="str">
        <f t="shared" si="0"/>
        <v>0513-000-000-0000</v>
      </c>
      <c r="E21" s="5" t="s">
        <v>466</v>
      </c>
      <c r="F21" s="5" t="s">
        <v>383</v>
      </c>
      <c r="G21" s="5" t="s">
        <v>384</v>
      </c>
      <c r="H21" s="5" t="s">
        <v>377</v>
      </c>
      <c r="I21" s="5" t="s">
        <v>378</v>
      </c>
    </row>
    <row r="22" spans="1:9" x14ac:dyDescent="0.25">
      <c r="A22" s="5" t="s">
        <v>467</v>
      </c>
      <c r="B22" s="5" t="s">
        <v>468</v>
      </c>
      <c r="C22" s="6" t="s">
        <v>469</v>
      </c>
      <c r="D22" s="6" t="str">
        <f t="shared" si="0"/>
        <v>0152-000-000-0000</v>
      </c>
      <c r="E22" s="5" t="s">
        <v>470</v>
      </c>
      <c r="F22" s="5" t="s">
        <v>383</v>
      </c>
      <c r="G22" s="5" t="s">
        <v>384</v>
      </c>
      <c r="H22" s="5" t="s">
        <v>377</v>
      </c>
      <c r="I22" s="5" t="s">
        <v>378</v>
      </c>
    </row>
    <row r="23" spans="1:9" x14ac:dyDescent="0.25">
      <c r="A23" s="5" t="s">
        <v>471</v>
      </c>
      <c r="B23" s="5" t="s">
        <v>472</v>
      </c>
      <c r="C23" s="6" t="s">
        <v>473</v>
      </c>
      <c r="D23" s="6" t="str">
        <f t="shared" si="0"/>
        <v>0010-027-100-2000</v>
      </c>
      <c r="E23" s="5" t="s">
        <v>474</v>
      </c>
      <c r="F23" s="5" t="s">
        <v>375</v>
      </c>
      <c r="G23" s="5" t="s">
        <v>376</v>
      </c>
      <c r="H23" s="5" t="s">
        <v>377</v>
      </c>
      <c r="I23" s="5" t="s">
        <v>378</v>
      </c>
    </row>
    <row r="24" spans="1:9" x14ac:dyDescent="0.25">
      <c r="A24" s="5" t="s">
        <v>475</v>
      </c>
      <c r="B24" s="5" t="s">
        <v>476</v>
      </c>
      <c r="C24" s="6" t="s">
        <v>477</v>
      </c>
      <c r="D24" s="6" t="str">
        <f t="shared" si="0"/>
        <v>0422-000-000-0000</v>
      </c>
      <c r="E24" s="5" t="s">
        <v>478</v>
      </c>
      <c r="F24" s="5" t="s">
        <v>383</v>
      </c>
      <c r="G24" s="5" t="s">
        <v>384</v>
      </c>
      <c r="H24" s="5" t="s">
        <v>377</v>
      </c>
      <c r="I24" s="5" t="s">
        <v>378</v>
      </c>
    </row>
    <row r="25" spans="1:9" x14ac:dyDescent="0.25">
      <c r="A25" s="5" t="s">
        <v>479</v>
      </c>
      <c r="B25" s="5" t="s">
        <v>480</v>
      </c>
      <c r="C25" s="6" t="s">
        <v>481</v>
      </c>
      <c r="D25" s="6" t="str">
        <f t="shared" si="0"/>
        <v>0955-000-000-0000</v>
      </c>
      <c r="E25" s="5" t="s">
        <v>482</v>
      </c>
      <c r="F25" s="5" t="s">
        <v>383</v>
      </c>
      <c r="G25" s="5" t="s">
        <v>384</v>
      </c>
      <c r="H25" s="5" t="s">
        <v>377</v>
      </c>
      <c r="I25" s="5" t="s">
        <v>378</v>
      </c>
    </row>
    <row r="26" spans="1:9" x14ac:dyDescent="0.25">
      <c r="A26" s="5" t="s">
        <v>483</v>
      </c>
      <c r="B26" s="5" t="s">
        <v>484</v>
      </c>
      <c r="C26" s="6" t="s">
        <v>485</v>
      </c>
      <c r="D26" s="6" t="str">
        <f t="shared" si="0"/>
        <v>0330-000-000-0000</v>
      </c>
      <c r="E26" s="5" t="s">
        <v>486</v>
      </c>
      <c r="F26" s="5" t="s">
        <v>383</v>
      </c>
      <c r="G26" s="5" t="s">
        <v>384</v>
      </c>
      <c r="H26" s="5" t="s">
        <v>377</v>
      </c>
      <c r="I26" s="5" t="s">
        <v>378</v>
      </c>
    </row>
    <row r="27" spans="1:9" x14ac:dyDescent="0.25">
      <c r="A27" s="5" t="s">
        <v>487</v>
      </c>
      <c r="B27" s="5" t="s">
        <v>488</v>
      </c>
      <c r="C27" s="6" t="s">
        <v>489</v>
      </c>
      <c r="D27" s="6" t="str">
        <f t="shared" si="0"/>
        <v>0010-063-031-1100</v>
      </c>
      <c r="E27" s="5" t="s">
        <v>490</v>
      </c>
      <c r="F27" s="5" t="s">
        <v>375</v>
      </c>
      <c r="G27" s="5" t="s">
        <v>376</v>
      </c>
      <c r="H27" s="5" t="s">
        <v>491</v>
      </c>
      <c r="I27" s="5" t="s">
        <v>492</v>
      </c>
    </row>
    <row r="28" spans="1:9" x14ac:dyDescent="0.25">
      <c r="A28" s="5" t="s">
        <v>493</v>
      </c>
      <c r="B28" s="5" t="s">
        <v>494</v>
      </c>
      <c r="C28" s="6" t="s">
        <v>495</v>
      </c>
      <c r="D28" s="6" t="str">
        <f t="shared" si="0"/>
        <v>0010-249-000-0000</v>
      </c>
      <c r="E28" s="5" t="s">
        <v>496</v>
      </c>
      <c r="F28" s="5" t="s">
        <v>375</v>
      </c>
      <c r="G28" s="5" t="s">
        <v>376</v>
      </c>
      <c r="H28" s="5" t="s">
        <v>377</v>
      </c>
      <c r="I28" s="5" t="s">
        <v>378</v>
      </c>
    </row>
    <row r="29" spans="1:9" x14ac:dyDescent="0.25">
      <c r="A29" s="5" t="s">
        <v>497</v>
      </c>
      <c r="B29" s="5" t="s">
        <v>498</v>
      </c>
      <c r="C29" s="6" t="s">
        <v>499</v>
      </c>
      <c r="D29" s="6" t="str">
        <f t="shared" si="0"/>
        <v>0010-211-140-1100</v>
      </c>
      <c r="E29" s="5" t="s">
        <v>500</v>
      </c>
      <c r="F29" s="5" t="s">
        <v>375</v>
      </c>
      <c r="G29" s="5" t="s">
        <v>376</v>
      </c>
      <c r="H29" s="5" t="s">
        <v>377</v>
      </c>
      <c r="I29" s="5" t="s">
        <v>378</v>
      </c>
    </row>
    <row r="30" spans="1:9" x14ac:dyDescent="0.25">
      <c r="A30" s="5" t="s">
        <v>501</v>
      </c>
      <c r="B30" s="5" t="s">
        <v>502</v>
      </c>
      <c r="C30" s="6" t="s">
        <v>485</v>
      </c>
      <c r="D30" s="6" t="str">
        <f t="shared" si="0"/>
        <v>0330-000-000-0000</v>
      </c>
      <c r="E30" s="5" t="s">
        <v>486</v>
      </c>
      <c r="F30" s="5" t="s">
        <v>503</v>
      </c>
      <c r="G30" s="5" t="s">
        <v>504</v>
      </c>
      <c r="H30" s="5" t="s">
        <v>377</v>
      </c>
      <c r="I30" s="5" t="s">
        <v>378</v>
      </c>
    </row>
    <row r="31" spans="1:9" x14ac:dyDescent="0.25">
      <c r="A31" s="5" t="s">
        <v>505</v>
      </c>
      <c r="B31" s="5" t="s">
        <v>506</v>
      </c>
      <c r="C31" s="6" t="s">
        <v>485</v>
      </c>
      <c r="D31" s="6" t="str">
        <f t="shared" si="0"/>
        <v>0330-000-000-0000</v>
      </c>
      <c r="E31" s="5" t="s">
        <v>486</v>
      </c>
      <c r="F31" s="5" t="s">
        <v>507</v>
      </c>
      <c r="G31" s="5" t="s">
        <v>508</v>
      </c>
      <c r="H31" s="5" t="s">
        <v>377</v>
      </c>
      <c r="I31" s="5" t="s">
        <v>378</v>
      </c>
    </row>
    <row r="32" spans="1:9" x14ac:dyDescent="0.25">
      <c r="A32" s="5" t="s">
        <v>509</v>
      </c>
      <c r="B32" s="5" t="s">
        <v>510</v>
      </c>
      <c r="C32" s="6" t="s">
        <v>511</v>
      </c>
      <c r="D32" s="6" t="str">
        <f t="shared" si="0"/>
        <v>0110-000-000-0000</v>
      </c>
      <c r="E32" s="5" t="s">
        <v>512</v>
      </c>
      <c r="F32" s="5" t="s">
        <v>383</v>
      </c>
      <c r="G32" s="5" t="s">
        <v>384</v>
      </c>
      <c r="H32" s="5" t="s">
        <v>513</v>
      </c>
      <c r="I32" s="5" t="s">
        <v>514</v>
      </c>
    </row>
    <row r="33" spans="1:9" x14ac:dyDescent="0.25">
      <c r="A33" s="5" t="s">
        <v>515</v>
      </c>
      <c r="B33" s="5" t="s">
        <v>516</v>
      </c>
      <c r="C33" s="6" t="s">
        <v>517</v>
      </c>
      <c r="D33" s="6" t="str">
        <f t="shared" si="0"/>
        <v>0250-000-000-0000</v>
      </c>
      <c r="E33" s="5" t="s">
        <v>518</v>
      </c>
      <c r="F33" s="5" t="s">
        <v>383</v>
      </c>
      <c r="G33" s="5" t="s">
        <v>384</v>
      </c>
      <c r="H33" s="5" t="s">
        <v>377</v>
      </c>
      <c r="I33" s="5" t="s">
        <v>378</v>
      </c>
    </row>
    <row r="34" spans="1:9" x14ac:dyDescent="0.25">
      <c r="A34" s="5" t="s">
        <v>519</v>
      </c>
      <c r="B34" s="5" t="s">
        <v>520</v>
      </c>
      <c r="C34" s="6" t="s">
        <v>521</v>
      </c>
      <c r="D34" s="6" t="str">
        <f t="shared" si="0"/>
        <v>0950-000-000-0000</v>
      </c>
      <c r="E34" s="5" t="s">
        <v>522</v>
      </c>
      <c r="F34" s="5" t="s">
        <v>383</v>
      </c>
      <c r="G34" s="5" t="s">
        <v>384</v>
      </c>
      <c r="H34" s="5" t="s">
        <v>401</v>
      </c>
      <c r="I34" s="5" t="s">
        <v>402</v>
      </c>
    </row>
    <row r="35" spans="1:9" x14ac:dyDescent="0.25">
      <c r="A35" s="5" t="s">
        <v>523</v>
      </c>
      <c r="B35" s="5" t="s">
        <v>524</v>
      </c>
      <c r="C35" s="6" t="s">
        <v>525</v>
      </c>
      <c r="D35" s="6" t="str">
        <f t="shared" si="0"/>
        <v>0065-000-000-0000</v>
      </c>
      <c r="E35" s="5" t="s">
        <v>526</v>
      </c>
      <c r="F35" s="5" t="s">
        <v>383</v>
      </c>
      <c r="G35" s="5" t="s">
        <v>384</v>
      </c>
      <c r="H35" s="5" t="s">
        <v>377</v>
      </c>
      <c r="I35" s="5" t="s">
        <v>378</v>
      </c>
    </row>
    <row r="36" spans="1:9" x14ac:dyDescent="0.25">
      <c r="A36" s="5" t="s">
        <v>527</v>
      </c>
      <c r="B36" s="5" t="s">
        <v>528</v>
      </c>
      <c r="C36" s="6" t="s">
        <v>529</v>
      </c>
      <c r="D36" s="6" t="str">
        <f t="shared" si="0"/>
        <v>0120-249-021-1400</v>
      </c>
      <c r="E36" s="5" t="s">
        <v>530</v>
      </c>
      <c r="F36" s="5" t="s">
        <v>383</v>
      </c>
      <c r="G36" s="5" t="s">
        <v>384</v>
      </c>
      <c r="H36" s="5" t="s">
        <v>389</v>
      </c>
      <c r="I36" s="5" t="s">
        <v>390</v>
      </c>
    </row>
    <row r="37" spans="1:9" x14ac:dyDescent="0.25">
      <c r="A37" s="5" t="s">
        <v>531</v>
      </c>
      <c r="B37" s="5" t="s">
        <v>532</v>
      </c>
      <c r="C37" s="6" t="s">
        <v>533</v>
      </c>
      <c r="D37" s="6" t="str">
        <f t="shared" si="0"/>
        <v>0050-000-000-0000</v>
      </c>
      <c r="E37" s="5" t="s">
        <v>534</v>
      </c>
      <c r="F37" s="5" t="s">
        <v>535</v>
      </c>
      <c r="G37" s="5" t="s">
        <v>536</v>
      </c>
      <c r="H37" s="5" t="s">
        <v>377</v>
      </c>
      <c r="I37" s="5" t="s">
        <v>378</v>
      </c>
    </row>
    <row r="38" spans="1:9" x14ac:dyDescent="0.25">
      <c r="A38" s="5" t="s">
        <v>537</v>
      </c>
      <c r="B38" s="5" t="s">
        <v>538</v>
      </c>
      <c r="C38" s="6" t="s">
        <v>539</v>
      </c>
      <c r="D38" s="6" t="str">
        <f t="shared" si="0"/>
        <v>0850-000-000-0000</v>
      </c>
      <c r="E38" s="5" t="s">
        <v>540</v>
      </c>
      <c r="F38" s="5" t="s">
        <v>383</v>
      </c>
      <c r="G38" s="5" t="s">
        <v>384</v>
      </c>
      <c r="H38" s="5" t="s">
        <v>377</v>
      </c>
      <c r="I38" s="5" t="s">
        <v>378</v>
      </c>
    </row>
    <row r="39" spans="1:9" x14ac:dyDescent="0.25">
      <c r="A39" s="5" t="s">
        <v>541</v>
      </c>
      <c r="B39" s="5" t="s">
        <v>542</v>
      </c>
      <c r="C39" s="6" t="s">
        <v>543</v>
      </c>
      <c r="D39" s="6" t="str">
        <f t="shared" si="0"/>
        <v>0185-000-000-0000</v>
      </c>
      <c r="E39" s="5" t="s">
        <v>544</v>
      </c>
      <c r="F39" s="5" t="s">
        <v>383</v>
      </c>
      <c r="G39" s="5" t="s">
        <v>384</v>
      </c>
      <c r="H39" s="5" t="s">
        <v>377</v>
      </c>
      <c r="I39" s="5" t="s">
        <v>378</v>
      </c>
    </row>
    <row r="40" spans="1:9" x14ac:dyDescent="0.25">
      <c r="A40" s="5" t="s">
        <v>545</v>
      </c>
      <c r="B40" s="5" t="s">
        <v>546</v>
      </c>
      <c r="C40" s="6" t="s">
        <v>547</v>
      </c>
      <c r="D40" s="6" t="str">
        <f t="shared" si="0"/>
        <v>0100-000-000-5500</v>
      </c>
      <c r="E40" s="5" t="s">
        <v>548</v>
      </c>
      <c r="F40" s="5" t="s">
        <v>383</v>
      </c>
      <c r="G40" s="5" t="s">
        <v>384</v>
      </c>
      <c r="H40" s="5" t="s">
        <v>377</v>
      </c>
      <c r="I40" s="5" t="s">
        <v>378</v>
      </c>
    </row>
    <row r="41" spans="1:9" x14ac:dyDescent="0.25">
      <c r="A41" s="5" t="s">
        <v>549</v>
      </c>
      <c r="B41" s="5" t="s">
        <v>550</v>
      </c>
      <c r="C41" s="6" t="s">
        <v>551</v>
      </c>
      <c r="D41" s="6" t="str">
        <f t="shared" si="0"/>
        <v>0355-000-000-0000</v>
      </c>
      <c r="E41" s="5" t="s">
        <v>552</v>
      </c>
      <c r="F41" s="5" t="s">
        <v>383</v>
      </c>
      <c r="G41" s="5" t="s">
        <v>384</v>
      </c>
      <c r="H41" s="5" t="s">
        <v>377</v>
      </c>
      <c r="I41" s="5" t="s">
        <v>378</v>
      </c>
    </row>
    <row r="42" spans="1:9" x14ac:dyDescent="0.25">
      <c r="A42" s="5" t="s">
        <v>553</v>
      </c>
      <c r="B42" s="5" t="s">
        <v>554</v>
      </c>
      <c r="C42" s="6" t="s">
        <v>555</v>
      </c>
      <c r="D42" s="6" t="str">
        <f t="shared" si="0"/>
        <v>0873-000-000-0000</v>
      </c>
      <c r="E42" s="5" t="s">
        <v>556</v>
      </c>
      <c r="F42" s="5" t="s">
        <v>415</v>
      </c>
      <c r="G42" s="5" t="s">
        <v>416</v>
      </c>
      <c r="H42" s="5" t="s">
        <v>377</v>
      </c>
      <c r="I42" s="5" t="s">
        <v>378</v>
      </c>
    </row>
    <row r="43" spans="1:9" x14ac:dyDescent="0.25">
      <c r="A43" s="5" t="s">
        <v>557</v>
      </c>
      <c r="B43" s="5" t="s">
        <v>558</v>
      </c>
      <c r="C43" s="6" t="s">
        <v>559</v>
      </c>
      <c r="D43" s="6" t="str">
        <f t="shared" si="0"/>
        <v>0010-049-041-1100</v>
      </c>
      <c r="E43" s="5" t="s">
        <v>560</v>
      </c>
      <c r="F43" s="5" t="s">
        <v>375</v>
      </c>
      <c r="G43" s="5" t="s">
        <v>376</v>
      </c>
      <c r="H43" s="5" t="s">
        <v>377</v>
      </c>
      <c r="I43" s="5" t="s">
        <v>378</v>
      </c>
    </row>
    <row r="44" spans="1:9" x14ac:dyDescent="0.25">
      <c r="A44" s="5" t="s">
        <v>561</v>
      </c>
      <c r="B44" s="5" t="s">
        <v>562</v>
      </c>
      <c r="C44" s="6" t="s">
        <v>563</v>
      </c>
      <c r="D44" s="6" t="str">
        <f t="shared" si="0"/>
        <v>0010-029-110-1200</v>
      </c>
      <c r="E44" s="5" t="s">
        <v>564</v>
      </c>
      <c r="F44" s="5" t="s">
        <v>383</v>
      </c>
      <c r="G44" s="5" t="s">
        <v>384</v>
      </c>
      <c r="H44" s="5" t="s">
        <v>377</v>
      </c>
      <c r="I44" s="5" t="s">
        <v>378</v>
      </c>
    </row>
    <row r="45" spans="1:9" x14ac:dyDescent="0.25">
      <c r="A45" s="5" t="s">
        <v>565</v>
      </c>
      <c r="B45" s="5" t="s">
        <v>566</v>
      </c>
      <c r="C45" s="6" t="s">
        <v>429</v>
      </c>
      <c r="D45" s="6" t="str">
        <f t="shared" si="0"/>
        <v>0239-000-000-0000</v>
      </c>
      <c r="E45" s="5" t="s">
        <v>430</v>
      </c>
      <c r="F45" s="5" t="s">
        <v>507</v>
      </c>
      <c r="G45" s="5" t="s">
        <v>508</v>
      </c>
      <c r="H45" s="5" t="s">
        <v>377</v>
      </c>
      <c r="I45" s="5" t="s">
        <v>378</v>
      </c>
    </row>
    <row r="46" spans="1:9" x14ac:dyDescent="0.25">
      <c r="A46" s="5" t="s">
        <v>567</v>
      </c>
      <c r="B46" s="5" t="s">
        <v>568</v>
      </c>
      <c r="C46" s="6" t="s">
        <v>569</v>
      </c>
      <c r="D46" s="6" t="str">
        <f t="shared" si="0"/>
        <v>0665-000-000-0000</v>
      </c>
      <c r="E46" s="5" t="s">
        <v>570</v>
      </c>
      <c r="F46" s="5" t="s">
        <v>383</v>
      </c>
      <c r="G46" s="5" t="s">
        <v>384</v>
      </c>
      <c r="H46" s="5" t="s">
        <v>377</v>
      </c>
      <c r="I46" s="5" t="s">
        <v>378</v>
      </c>
    </row>
    <row r="47" spans="1:9" x14ac:dyDescent="0.25">
      <c r="A47" s="5" t="s">
        <v>571</v>
      </c>
      <c r="B47" s="5" t="s">
        <v>572</v>
      </c>
      <c r="C47" s="6" t="s">
        <v>573</v>
      </c>
      <c r="D47" s="6" t="str">
        <f t="shared" si="0"/>
        <v>0630-249-020-0000</v>
      </c>
      <c r="E47" s="5" t="s">
        <v>574</v>
      </c>
      <c r="F47" s="5" t="s">
        <v>383</v>
      </c>
      <c r="G47" s="5" t="s">
        <v>384</v>
      </c>
      <c r="H47" s="5" t="s">
        <v>513</v>
      </c>
      <c r="I47" s="5" t="s">
        <v>514</v>
      </c>
    </row>
    <row r="48" spans="1:9" x14ac:dyDescent="0.25">
      <c r="A48" s="5" t="s">
        <v>575</v>
      </c>
      <c r="B48" s="5" t="s">
        <v>576</v>
      </c>
      <c r="C48" s="6" t="s">
        <v>577</v>
      </c>
      <c r="D48" s="6" t="str">
        <f t="shared" si="0"/>
        <v>0062-000-000-0000</v>
      </c>
      <c r="E48" s="5" t="s">
        <v>578</v>
      </c>
      <c r="F48" s="5" t="s">
        <v>383</v>
      </c>
      <c r="G48" s="5" t="s">
        <v>384</v>
      </c>
      <c r="H48" s="5" t="s">
        <v>377</v>
      </c>
      <c r="I48" s="5" t="s">
        <v>378</v>
      </c>
    </row>
    <row r="49" spans="1:9" x14ac:dyDescent="0.25">
      <c r="A49" s="5" t="s">
        <v>579</v>
      </c>
      <c r="B49" s="5" t="s">
        <v>580</v>
      </c>
      <c r="C49" s="6" t="s">
        <v>581</v>
      </c>
      <c r="D49" s="6" t="str">
        <f t="shared" si="0"/>
        <v>0051-000-000-7200</v>
      </c>
      <c r="E49" s="5" t="s">
        <v>582</v>
      </c>
      <c r="F49" s="5" t="s">
        <v>383</v>
      </c>
      <c r="G49" s="5" t="s">
        <v>384</v>
      </c>
      <c r="H49" s="5" t="s">
        <v>377</v>
      </c>
      <c r="I49" s="5" t="s">
        <v>378</v>
      </c>
    </row>
    <row r="50" spans="1:9" x14ac:dyDescent="0.25">
      <c r="A50" s="5" t="s">
        <v>583</v>
      </c>
      <c r="B50" s="5" t="s">
        <v>584</v>
      </c>
      <c r="C50" s="6" t="s">
        <v>585</v>
      </c>
      <c r="D50" s="6" t="str">
        <f t="shared" si="0"/>
        <v>0010-029-100-1600</v>
      </c>
      <c r="E50" s="5" t="s">
        <v>586</v>
      </c>
      <c r="F50" s="5" t="s">
        <v>375</v>
      </c>
      <c r="G50" s="5" t="s">
        <v>376</v>
      </c>
      <c r="H50" s="5" t="s">
        <v>377</v>
      </c>
      <c r="I50" s="5" t="s">
        <v>378</v>
      </c>
    </row>
    <row r="51" spans="1:9" x14ac:dyDescent="0.25">
      <c r="A51" s="5" t="s">
        <v>587</v>
      </c>
      <c r="B51" s="5" t="s">
        <v>588</v>
      </c>
      <c r="C51" s="6" t="s">
        <v>589</v>
      </c>
      <c r="D51" s="6" t="str">
        <f t="shared" si="0"/>
        <v>0160-000-000-0000</v>
      </c>
      <c r="E51" s="5" t="s">
        <v>590</v>
      </c>
      <c r="F51" s="5" t="s">
        <v>415</v>
      </c>
      <c r="G51" s="5" t="s">
        <v>416</v>
      </c>
      <c r="H51" s="5" t="s">
        <v>377</v>
      </c>
      <c r="I51" s="5" t="s">
        <v>378</v>
      </c>
    </row>
    <row r="52" spans="1:9" x14ac:dyDescent="0.25">
      <c r="A52" s="5" t="s">
        <v>591</v>
      </c>
      <c r="B52" s="5" t="s">
        <v>592</v>
      </c>
      <c r="C52" s="6" t="s">
        <v>593</v>
      </c>
      <c r="D52" s="6" t="str">
        <f t="shared" si="0"/>
        <v>0190-249-020-0000</v>
      </c>
      <c r="E52" s="5" t="s">
        <v>594</v>
      </c>
      <c r="F52" s="5" t="s">
        <v>383</v>
      </c>
      <c r="G52" s="5" t="s">
        <v>384</v>
      </c>
      <c r="H52" s="5" t="s">
        <v>389</v>
      </c>
      <c r="I52" s="5" t="s">
        <v>390</v>
      </c>
    </row>
    <row r="53" spans="1:9" x14ac:dyDescent="0.25">
      <c r="A53" s="5" t="s">
        <v>595</v>
      </c>
      <c r="B53" s="5" t="s">
        <v>596</v>
      </c>
      <c r="C53" s="6" t="s">
        <v>597</v>
      </c>
      <c r="D53" s="6" t="str">
        <f t="shared" si="0"/>
        <v>0339-249-021-1400</v>
      </c>
      <c r="E53" s="5" t="s">
        <v>598</v>
      </c>
      <c r="F53" s="5" t="s">
        <v>383</v>
      </c>
      <c r="G53" s="5" t="s">
        <v>384</v>
      </c>
      <c r="H53" s="5" t="s">
        <v>389</v>
      </c>
      <c r="I53" s="5" t="s">
        <v>390</v>
      </c>
    </row>
    <row r="54" spans="1:9" x14ac:dyDescent="0.25">
      <c r="A54" s="5" t="s">
        <v>599</v>
      </c>
      <c r="B54" s="5" t="s">
        <v>600</v>
      </c>
      <c r="C54" s="6" t="s">
        <v>551</v>
      </c>
      <c r="D54" s="6" t="str">
        <f t="shared" si="0"/>
        <v>0355-000-000-0000</v>
      </c>
      <c r="E54" s="5" t="s">
        <v>552</v>
      </c>
      <c r="F54" s="5" t="s">
        <v>383</v>
      </c>
      <c r="G54" s="5" t="s">
        <v>384</v>
      </c>
      <c r="H54" s="5" t="s">
        <v>377</v>
      </c>
      <c r="I54" s="5" t="s">
        <v>378</v>
      </c>
    </row>
    <row r="55" spans="1:9" x14ac:dyDescent="0.25">
      <c r="A55" s="5" t="s">
        <v>601</v>
      </c>
      <c r="B55" s="5" t="s">
        <v>602</v>
      </c>
      <c r="C55" s="6" t="s">
        <v>603</v>
      </c>
      <c r="D55" s="6" t="str">
        <f t="shared" si="0"/>
        <v>0010-211-010-0000</v>
      </c>
      <c r="E55" s="5" t="s">
        <v>604</v>
      </c>
      <c r="F55" s="5" t="s">
        <v>605</v>
      </c>
      <c r="G55" s="5" t="s">
        <v>606</v>
      </c>
      <c r="H55" s="5" t="s">
        <v>607</v>
      </c>
      <c r="I55" s="5" t="s">
        <v>608</v>
      </c>
    </row>
    <row r="56" spans="1:9" x14ac:dyDescent="0.25">
      <c r="A56" s="5" t="s">
        <v>609</v>
      </c>
      <c r="B56" s="5" t="s">
        <v>610</v>
      </c>
      <c r="C56" s="6" t="s">
        <v>611</v>
      </c>
      <c r="D56" s="6" t="str">
        <f t="shared" si="0"/>
        <v>0010-030-081-2300</v>
      </c>
      <c r="E56" s="5" t="s">
        <v>612</v>
      </c>
      <c r="F56" s="5" t="s">
        <v>383</v>
      </c>
      <c r="G56" s="5" t="s">
        <v>384</v>
      </c>
      <c r="H56" s="5" t="s">
        <v>377</v>
      </c>
      <c r="I56" s="5" t="s">
        <v>378</v>
      </c>
    </row>
    <row r="57" spans="1:9" x14ac:dyDescent="0.25">
      <c r="A57" s="5" t="s">
        <v>613</v>
      </c>
      <c r="B57" s="5" t="s">
        <v>614</v>
      </c>
      <c r="C57" s="6" t="s">
        <v>615</v>
      </c>
      <c r="D57" s="6" t="str">
        <f t="shared" si="0"/>
        <v>0170-000-000-0000</v>
      </c>
      <c r="E57" s="5" t="s">
        <v>616</v>
      </c>
      <c r="F57" s="5" t="s">
        <v>383</v>
      </c>
      <c r="G57" s="5" t="s">
        <v>384</v>
      </c>
      <c r="H57" s="5" t="s">
        <v>377</v>
      </c>
      <c r="I57" s="5" t="s">
        <v>378</v>
      </c>
    </row>
    <row r="58" spans="1:9" x14ac:dyDescent="0.25">
      <c r="A58" s="5" t="s">
        <v>617</v>
      </c>
      <c r="B58" s="5" t="s">
        <v>618</v>
      </c>
      <c r="C58" s="6" t="s">
        <v>619</v>
      </c>
      <c r="D58" s="6" t="str">
        <f t="shared" si="0"/>
        <v>0010-072-041-1100</v>
      </c>
      <c r="E58" s="5" t="s">
        <v>620</v>
      </c>
      <c r="F58" s="5" t="s">
        <v>375</v>
      </c>
      <c r="G58" s="5" t="s">
        <v>376</v>
      </c>
      <c r="H58" s="5" t="s">
        <v>377</v>
      </c>
      <c r="I58" s="5" t="s">
        <v>378</v>
      </c>
    </row>
    <row r="59" spans="1:9" x14ac:dyDescent="0.25">
      <c r="A59" s="5" t="s">
        <v>345</v>
      </c>
      <c r="B59" s="5" t="s">
        <v>621</v>
      </c>
      <c r="C59" s="6" t="s">
        <v>622</v>
      </c>
      <c r="D59" s="6" t="str">
        <f t="shared" si="0"/>
        <v>0010-035-131-1100</v>
      </c>
      <c r="E59" s="5" t="s">
        <v>623</v>
      </c>
      <c r="F59" s="5" t="s">
        <v>375</v>
      </c>
      <c r="G59" s="5" t="s">
        <v>376</v>
      </c>
      <c r="H59" s="5" t="s">
        <v>377</v>
      </c>
      <c r="I59" s="5" t="s">
        <v>378</v>
      </c>
    </row>
    <row r="60" spans="1:9" x14ac:dyDescent="0.25">
      <c r="A60" s="5" t="s">
        <v>624</v>
      </c>
      <c r="B60" s="5" t="s">
        <v>625</v>
      </c>
      <c r="C60" s="6" t="s">
        <v>626</v>
      </c>
      <c r="D60" s="6" t="str">
        <f t="shared" si="0"/>
        <v>0437-000-000-0000</v>
      </c>
      <c r="E60" s="5" t="s">
        <v>627</v>
      </c>
      <c r="F60" s="5" t="s">
        <v>383</v>
      </c>
      <c r="G60" s="5" t="s">
        <v>384</v>
      </c>
      <c r="H60" s="5" t="s">
        <v>377</v>
      </c>
      <c r="I60" s="5" t="s">
        <v>378</v>
      </c>
    </row>
    <row r="61" spans="1:9" x14ac:dyDescent="0.25">
      <c r="A61" s="5" t="s">
        <v>628</v>
      </c>
      <c r="B61" s="5" t="s">
        <v>629</v>
      </c>
      <c r="C61" s="6" t="s">
        <v>630</v>
      </c>
      <c r="D61" s="6" t="str">
        <f t="shared" si="0"/>
        <v>0051-000-000-4800</v>
      </c>
      <c r="E61" s="5" t="s">
        <v>631</v>
      </c>
      <c r="F61" s="5" t="s">
        <v>383</v>
      </c>
      <c r="G61" s="5" t="s">
        <v>384</v>
      </c>
      <c r="H61" s="5" t="s">
        <v>377</v>
      </c>
      <c r="I61" s="5" t="s">
        <v>378</v>
      </c>
    </row>
    <row r="62" spans="1:9" x14ac:dyDescent="0.25">
      <c r="A62" s="5" t="s">
        <v>632</v>
      </c>
      <c r="B62" s="5" t="s">
        <v>633</v>
      </c>
      <c r="C62" s="6" t="s">
        <v>634</v>
      </c>
      <c r="D62" s="6" t="str">
        <f t="shared" si="0"/>
        <v>0625-000-000-0000</v>
      </c>
      <c r="E62" s="5" t="s">
        <v>635</v>
      </c>
      <c r="F62" s="5" t="s">
        <v>383</v>
      </c>
      <c r="G62" s="5" t="s">
        <v>384</v>
      </c>
      <c r="H62" s="5" t="s">
        <v>377</v>
      </c>
      <c r="I62" s="5" t="s">
        <v>378</v>
      </c>
    </row>
    <row r="63" spans="1:9" x14ac:dyDescent="0.25">
      <c r="A63" s="5" t="s">
        <v>636</v>
      </c>
      <c r="B63" s="5" t="s">
        <v>637</v>
      </c>
      <c r="C63" s="6" t="s">
        <v>638</v>
      </c>
      <c r="D63" s="6" t="str">
        <f t="shared" si="0"/>
        <v>1010-314-000-0000</v>
      </c>
      <c r="E63" s="5" t="s">
        <v>639</v>
      </c>
      <c r="F63" s="5" t="s">
        <v>640</v>
      </c>
      <c r="G63" s="5" t="s">
        <v>641</v>
      </c>
      <c r="H63" s="5" t="s">
        <v>377</v>
      </c>
      <c r="I63" s="5" t="s">
        <v>378</v>
      </c>
    </row>
    <row r="64" spans="1:9" x14ac:dyDescent="0.25">
      <c r="A64" s="5" t="s">
        <v>642</v>
      </c>
      <c r="B64" s="5" t="s">
        <v>643</v>
      </c>
      <c r="C64" s="6" t="s">
        <v>644</v>
      </c>
      <c r="D64" s="6" t="str">
        <f t="shared" si="0"/>
        <v>0556-000-000-0000</v>
      </c>
      <c r="E64" s="5" t="s">
        <v>645</v>
      </c>
      <c r="F64" s="5" t="s">
        <v>383</v>
      </c>
      <c r="G64" s="5" t="s">
        <v>384</v>
      </c>
      <c r="H64" s="5" t="s">
        <v>377</v>
      </c>
      <c r="I64" s="5" t="s">
        <v>378</v>
      </c>
    </row>
    <row r="65" spans="1:9" x14ac:dyDescent="0.25">
      <c r="A65" s="5" t="s">
        <v>646</v>
      </c>
      <c r="B65" s="5" t="s">
        <v>647</v>
      </c>
      <c r="C65" s="6" t="s">
        <v>648</v>
      </c>
      <c r="D65" s="6" t="str">
        <f t="shared" si="0"/>
        <v>0010-020-000-0000</v>
      </c>
      <c r="E65" s="5" t="s">
        <v>649</v>
      </c>
      <c r="F65" s="5" t="s">
        <v>650</v>
      </c>
      <c r="G65" s="5" t="s">
        <v>651</v>
      </c>
      <c r="H65" s="5" t="s">
        <v>652</v>
      </c>
      <c r="I65" s="5" t="s">
        <v>653</v>
      </c>
    </row>
    <row r="66" spans="1:9" x14ac:dyDescent="0.25">
      <c r="A66" s="5" t="s">
        <v>654</v>
      </c>
      <c r="B66" s="5" t="s">
        <v>655</v>
      </c>
      <c r="C66" s="6" t="s">
        <v>405</v>
      </c>
      <c r="D66" s="6" t="str">
        <f t="shared" ref="D66:D129" si="1">TEXT(C66,"0000-000-000-0000")</f>
        <v>0340-000-000-0000</v>
      </c>
      <c r="E66" s="5" t="s">
        <v>406</v>
      </c>
      <c r="F66" s="5" t="s">
        <v>656</v>
      </c>
      <c r="G66" s="5" t="s">
        <v>657</v>
      </c>
      <c r="H66" s="5" t="s">
        <v>377</v>
      </c>
      <c r="I66" s="5" t="s">
        <v>378</v>
      </c>
    </row>
    <row r="67" spans="1:9" x14ac:dyDescent="0.25">
      <c r="A67" s="5" t="s">
        <v>658</v>
      </c>
      <c r="B67" s="5" t="s">
        <v>659</v>
      </c>
      <c r="C67" s="6" t="s">
        <v>660</v>
      </c>
      <c r="D67" s="6" t="str">
        <f t="shared" si="1"/>
        <v>0080-000-000-0000</v>
      </c>
      <c r="E67" s="5" t="s">
        <v>661</v>
      </c>
      <c r="F67" s="5" t="s">
        <v>383</v>
      </c>
      <c r="G67" s="5" t="s">
        <v>384</v>
      </c>
      <c r="H67" s="5" t="s">
        <v>377</v>
      </c>
      <c r="I67" s="5" t="s">
        <v>378</v>
      </c>
    </row>
    <row r="68" spans="1:9" x14ac:dyDescent="0.25">
      <c r="A68" s="5" t="s">
        <v>662</v>
      </c>
      <c r="B68" s="5" t="s">
        <v>663</v>
      </c>
      <c r="C68" s="6" t="s">
        <v>664</v>
      </c>
      <c r="D68" s="6" t="str">
        <f t="shared" si="1"/>
        <v>0470-000-000-0000</v>
      </c>
      <c r="E68" s="5" t="s">
        <v>665</v>
      </c>
      <c r="F68" s="5" t="s">
        <v>507</v>
      </c>
      <c r="G68" s="5" t="s">
        <v>508</v>
      </c>
      <c r="H68" s="5" t="s">
        <v>377</v>
      </c>
      <c r="I68" s="5" t="s">
        <v>378</v>
      </c>
    </row>
    <row r="69" spans="1:9" x14ac:dyDescent="0.25">
      <c r="A69" s="5" t="s">
        <v>666</v>
      </c>
      <c r="B69" s="5" t="s">
        <v>667</v>
      </c>
      <c r="C69" s="6" t="s">
        <v>668</v>
      </c>
      <c r="D69" s="6" t="str">
        <f t="shared" si="1"/>
        <v>0340-058-020-0000</v>
      </c>
      <c r="E69" s="5" t="s">
        <v>669</v>
      </c>
      <c r="F69" s="5" t="s">
        <v>375</v>
      </c>
      <c r="G69" s="5" t="s">
        <v>376</v>
      </c>
      <c r="H69" s="5" t="s">
        <v>377</v>
      </c>
      <c r="I69" s="5" t="s">
        <v>378</v>
      </c>
    </row>
    <row r="70" spans="1:9" x14ac:dyDescent="0.25">
      <c r="A70" s="5" t="s">
        <v>670</v>
      </c>
      <c r="B70" s="5" t="s">
        <v>671</v>
      </c>
      <c r="C70" s="6" t="s">
        <v>672</v>
      </c>
      <c r="D70" s="6" t="str">
        <f t="shared" si="1"/>
        <v>0410-249-020-0000</v>
      </c>
      <c r="E70" s="5" t="s">
        <v>673</v>
      </c>
      <c r="F70" s="5" t="s">
        <v>383</v>
      </c>
      <c r="G70" s="5" t="s">
        <v>384</v>
      </c>
      <c r="H70" s="5" t="s">
        <v>389</v>
      </c>
      <c r="I70" s="5" t="s">
        <v>390</v>
      </c>
    </row>
    <row r="71" spans="1:9" x14ac:dyDescent="0.25">
      <c r="A71" s="5" t="s">
        <v>674</v>
      </c>
      <c r="B71" s="5" t="s">
        <v>675</v>
      </c>
      <c r="C71" s="6" t="s">
        <v>409</v>
      </c>
      <c r="D71" s="6" t="str">
        <f t="shared" si="1"/>
        <v>0357-000-000-0000</v>
      </c>
      <c r="E71" s="5" t="s">
        <v>410</v>
      </c>
      <c r="F71" s="5" t="s">
        <v>383</v>
      </c>
      <c r="G71" s="5" t="s">
        <v>384</v>
      </c>
      <c r="H71" s="5" t="s">
        <v>377</v>
      </c>
      <c r="I71" s="5" t="s">
        <v>378</v>
      </c>
    </row>
    <row r="72" spans="1:9" x14ac:dyDescent="0.25">
      <c r="A72" s="5" t="s">
        <v>676</v>
      </c>
      <c r="B72" s="5" t="s">
        <v>677</v>
      </c>
      <c r="C72" s="6" t="s">
        <v>678</v>
      </c>
      <c r="D72" s="6" t="str">
        <f t="shared" si="1"/>
        <v>0010-035-020-1100</v>
      </c>
      <c r="E72" s="5" t="s">
        <v>679</v>
      </c>
      <c r="F72" s="5" t="s">
        <v>399</v>
      </c>
      <c r="G72" s="5" t="s">
        <v>400</v>
      </c>
      <c r="H72" s="5" t="s">
        <v>401</v>
      </c>
      <c r="I72" s="5" t="s">
        <v>402</v>
      </c>
    </row>
    <row r="73" spans="1:9" x14ac:dyDescent="0.25">
      <c r="A73" s="5" t="s">
        <v>680</v>
      </c>
      <c r="B73" s="5" t="s">
        <v>681</v>
      </c>
      <c r="C73" s="6" t="s">
        <v>682</v>
      </c>
      <c r="D73" s="6" t="str">
        <f t="shared" si="1"/>
        <v>0790-000-000-0000</v>
      </c>
      <c r="E73" s="5" t="s">
        <v>683</v>
      </c>
      <c r="F73" s="5" t="s">
        <v>383</v>
      </c>
      <c r="G73" s="5" t="s">
        <v>384</v>
      </c>
      <c r="H73" s="5" t="s">
        <v>377</v>
      </c>
      <c r="I73" s="5" t="s">
        <v>378</v>
      </c>
    </row>
    <row r="74" spans="1:9" x14ac:dyDescent="0.25">
      <c r="A74" s="5" t="s">
        <v>684</v>
      </c>
      <c r="B74" s="5" t="s">
        <v>685</v>
      </c>
      <c r="C74" s="6" t="s">
        <v>686</v>
      </c>
      <c r="D74" s="6" t="str">
        <f t="shared" si="1"/>
        <v>0200-000-000-0000</v>
      </c>
      <c r="E74" s="5" t="s">
        <v>687</v>
      </c>
      <c r="F74" s="5" t="s">
        <v>383</v>
      </c>
      <c r="G74" s="5" t="s">
        <v>384</v>
      </c>
      <c r="H74" s="5" t="s">
        <v>377</v>
      </c>
      <c r="I74" s="5" t="s">
        <v>378</v>
      </c>
    </row>
    <row r="75" spans="1:9" x14ac:dyDescent="0.25">
      <c r="A75" s="5" t="s">
        <v>688</v>
      </c>
      <c r="B75" s="5" t="s">
        <v>689</v>
      </c>
      <c r="C75" s="6" t="s">
        <v>690</v>
      </c>
      <c r="D75" s="6" t="str">
        <f t="shared" si="1"/>
        <v>0880-000-000-0000</v>
      </c>
      <c r="E75" s="5" t="s">
        <v>691</v>
      </c>
      <c r="F75" s="5" t="s">
        <v>383</v>
      </c>
      <c r="G75" s="5" t="s">
        <v>384</v>
      </c>
      <c r="H75" s="5" t="s">
        <v>513</v>
      </c>
      <c r="I75" s="5" t="s">
        <v>514</v>
      </c>
    </row>
    <row r="76" spans="1:9" x14ac:dyDescent="0.25">
      <c r="A76" s="5" t="s">
        <v>692</v>
      </c>
      <c r="B76" s="5" t="s">
        <v>693</v>
      </c>
      <c r="C76" s="6" t="s">
        <v>694</v>
      </c>
      <c r="D76" s="6" t="str">
        <f t="shared" si="1"/>
        <v>0220-000-000-0000</v>
      </c>
      <c r="E76" s="5" t="s">
        <v>695</v>
      </c>
      <c r="F76" s="5" t="s">
        <v>383</v>
      </c>
      <c r="G76" s="5" t="s">
        <v>384</v>
      </c>
      <c r="H76" s="5" t="s">
        <v>377</v>
      </c>
      <c r="I76" s="5" t="s">
        <v>378</v>
      </c>
    </row>
    <row r="77" spans="1:9" x14ac:dyDescent="0.25">
      <c r="A77" s="5" t="s">
        <v>303</v>
      </c>
      <c r="B77" s="5" t="s">
        <v>696</v>
      </c>
      <c r="C77" s="6" t="s">
        <v>697</v>
      </c>
      <c r="D77" s="6" t="str">
        <f t="shared" si="1"/>
        <v>0341-000-000-0000</v>
      </c>
      <c r="E77" s="5" t="s">
        <v>698</v>
      </c>
      <c r="F77" s="5" t="s">
        <v>535</v>
      </c>
      <c r="G77" s="5" t="s">
        <v>536</v>
      </c>
      <c r="H77" s="5" t="s">
        <v>377</v>
      </c>
      <c r="I77" s="5" t="s">
        <v>378</v>
      </c>
    </row>
    <row r="78" spans="1:9" x14ac:dyDescent="0.25">
      <c r="A78" s="5" t="s">
        <v>699</v>
      </c>
      <c r="B78" s="5" t="s">
        <v>700</v>
      </c>
      <c r="C78" s="6" t="s">
        <v>701</v>
      </c>
      <c r="D78" s="6" t="str">
        <f t="shared" si="1"/>
        <v>0320-301-000-0000</v>
      </c>
      <c r="E78" s="5" t="s">
        <v>702</v>
      </c>
      <c r="F78" s="5" t="s">
        <v>703</v>
      </c>
      <c r="G78" s="5" t="s">
        <v>704</v>
      </c>
      <c r="H78" s="5" t="s">
        <v>377</v>
      </c>
      <c r="I78" s="5" t="s">
        <v>378</v>
      </c>
    </row>
    <row r="79" spans="1:9" x14ac:dyDescent="0.25">
      <c r="A79" s="5" t="s">
        <v>705</v>
      </c>
      <c r="B79" s="5" t="s">
        <v>706</v>
      </c>
      <c r="C79" s="6" t="s">
        <v>707</v>
      </c>
      <c r="D79" s="6" t="str">
        <f t="shared" si="1"/>
        <v>0010-085-021-1100</v>
      </c>
      <c r="E79" s="5" t="s">
        <v>708</v>
      </c>
      <c r="F79" s="5" t="s">
        <v>375</v>
      </c>
      <c r="G79" s="5" t="s">
        <v>376</v>
      </c>
      <c r="H79" s="5" t="s">
        <v>377</v>
      </c>
      <c r="I79" s="5" t="s">
        <v>378</v>
      </c>
    </row>
    <row r="80" spans="1:9" x14ac:dyDescent="0.25">
      <c r="A80" s="5" t="s">
        <v>352</v>
      </c>
      <c r="B80" s="5" t="s">
        <v>709</v>
      </c>
      <c r="C80" s="6" t="s">
        <v>710</v>
      </c>
      <c r="D80" s="6" t="str">
        <f t="shared" si="1"/>
        <v>0010-058-021-1600</v>
      </c>
      <c r="E80" s="5" t="s">
        <v>711</v>
      </c>
      <c r="F80" s="5" t="s">
        <v>375</v>
      </c>
      <c r="G80" s="5" t="s">
        <v>376</v>
      </c>
      <c r="H80" s="5" t="s">
        <v>377</v>
      </c>
      <c r="I80" s="5" t="s">
        <v>378</v>
      </c>
    </row>
    <row r="81" spans="1:9" x14ac:dyDescent="0.25">
      <c r="A81" s="5" t="s">
        <v>712</v>
      </c>
      <c r="B81" s="5" t="s">
        <v>713</v>
      </c>
      <c r="C81" s="6" t="s">
        <v>714</v>
      </c>
      <c r="D81" s="6" t="str">
        <f t="shared" si="1"/>
        <v>0010-027-100-2400</v>
      </c>
      <c r="E81" s="5" t="s">
        <v>715</v>
      </c>
      <c r="F81" s="5" t="s">
        <v>375</v>
      </c>
      <c r="G81" s="5" t="s">
        <v>376</v>
      </c>
      <c r="H81" s="5" t="s">
        <v>377</v>
      </c>
      <c r="I81" s="5" t="s">
        <v>378</v>
      </c>
    </row>
    <row r="82" spans="1:9" x14ac:dyDescent="0.25">
      <c r="A82" s="5" t="s">
        <v>716</v>
      </c>
      <c r="B82" s="5" t="s">
        <v>717</v>
      </c>
      <c r="C82" s="6" t="s">
        <v>718</v>
      </c>
      <c r="D82" s="6" t="str">
        <f t="shared" si="1"/>
        <v>0010-044-091-0000</v>
      </c>
      <c r="E82" s="5" t="s">
        <v>719</v>
      </c>
      <c r="F82" s="5" t="s">
        <v>720</v>
      </c>
      <c r="G82" s="5" t="s">
        <v>721</v>
      </c>
      <c r="H82" s="5" t="s">
        <v>377</v>
      </c>
      <c r="I82" s="5" t="s">
        <v>378</v>
      </c>
    </row>
    <row r="83" spans="1:9" x14ac:dyDescent="0.25">
      <c r="A83" s="5" t="s">
        <v>722</v>
      </c>
      <c r="B83" s="5" t="s">
        <v>723</v>
      </c>
      <c r="C83" s="6" t="s">
        <v>724</v>
      </c>
      <c r="D83" s="6" t="str">
        <f t="shared" si="1"/>
        <v>0283-000-000-0000</v>
      </c>
      <c r="E83" s="5" t="s">
        <v>725</v>
      </c>
      <c r="F83" s="5" t="s">
        <v>415</v>
      </c>
      <c r="G83" s="5" t="s">
        <v>416</v>
      </c>
      <c r="H83" s="5" t="s">
        <v>377</v>
      </c>
      <c r="I83" s="5" t="s">
        <v>378</v>
      </c>
    </row>
    <row r="84" spans="1:9" x14ac:dyDescent="0.25">
      <c r="A84" s="5" t="s">
        <v>726</v>
      </c>
      <c r="B84" s="5" t="s">
        <v>727</v>
      </c>
      <c r="C84" s="6" t="s">
        <v>441</v>
      </c>
      <c r="D84" s="6" t="str">
        <f t="shared" si="1"/>
        <v>0550-000-000-0000</v>
      </c>
      <c r="E84" s="5" t="s">
        <v>442</v>
      </c>
      <c r="F84" s="5" t="s">
        <v>383</v>
      </c>
      <c r="G84" s="5" t="s">
        <v>384</v>
      </c>
      <c r="H84" s="5" t="s">
        <v>377</v>
      </c>
      <c r="I84" s="5" t="s">
        <v>378</v>
      </c>
    </row>
    <row r="85" spans="1:9" x14ac:dyDescent="0.25">
      <c r="A85" s="5" t="s">
        <v>359</v>
      </c>
      <c r="B85" s="5" t="s">
        <v>728</v>
      </c>
      <c r="C85" s="6" t="s">
        <v>577</v>
      </c>
      <c r="D85" s="6" t="str">
        <f t="shared" si="1"/>
        <v>0062-000-000-0000</v>
      </c>
      <c r="E85" s="5" t="s">
        <v>578</v>
      </c>
      <c r="F85" s="5" t="s">
        <v>503</v>
      </c>
      <c r="G85" s="5" t="s">
        <v>504</v>
      </c>
      <c r="H85" s="5" t="s">
        <v>377</v>
      </c>
      <c r="I85" s="5" t="s">
        <v>378</v>
      </c>
    </row>
    <row r="86" spans="1:9" x14ac:dyDescent="0.25">
      <c r="A86" s="5" t="s">
        <v>729</v>
      </c>
      <c r="B86" s="5" t="s">
        <v>730</v>
      </c>
      <c r="C86" s="6" t="s">
        <v>731</v>
      </c>
      <c r="D86" s="6" t="str">
        <f t="shared" si="1"/>
        <v>0582-249-020-0000</v>
      </c>
      <c r="E86" s="5" t="s">
        <v>732</v>
      </c>
      <c r="F86" s="5" t="s">
        <v>383</v>
      </c>
      <c r="G86" s="5" t="s">
        <v>384</v>
      </c>
      <c r="H86" s="5" t="s">
        <v>389</v>
      </c>
      <c r="I86" s="5" t="s">
        <v>390</v>
      </c>
    </row>
    <row r="87" spans="1:9" x14ac:dyDescent="0.25">
      <c r="A87" s="5" t="s">
        <v>733</v>
      </c>
      <c r="B87" s="5" t="s">
        <v>734</v>
      </c>
      <c r="C87" s="6" t="s">
        <v>718</v>
      </c>
      <c r="D87" s="6" t="str">
        <f t="shared" si="1"/>
        <v>0010-044-091-0000</v>
      </c>
      <c r="E87" s="5" t="s">
        <v>719</v>
      </c>
      <c r="F87" s="5" t="s">
        <v>720</v>
      </c>
      <c r="G87" s="5" t="s">
        <v>721</v>
      </c>
      <c r="H87" s="5" t="s">
        <v>377</v>
      </c>
      <c r="I87" s="5" t="s">
        <v>378</v>
      </c>
    </row>
    <row r="88" spans="1:9" x14ac:dyDescent="0.25">
      <c r="A88" s="5" t="s">
        <v>735</v>
      </c>
      <c r="B88" s="5" t="s">
        <v>736</v>
      </c>
      <c r="C88" s="6" t="s">
        <v>737</v>
      </c>
      <c r="D88" s="6" t="str">
        <f t="shared" si="1"/>
        <v>0010-162-131-1100</v>
      </c>
      <c r="E88" s="5" t="s">
        <v>738</v>
      </c>
      <c r="F88" s="5" t="s">
        <v>720</v>
      </c>
      <c r="G88" s="5" t="s">
        <v>721</v>
      </c>
      <c r="H88" s="5" t="s">
        <v>377</v>
      </c>
      <c r="I88" s="5" t="s">
        <v>378</v>
      </c>
    </row>
    <row r="89" spans="1:9" x14ac:dyDescent="0.25">
      <c r="A89" s="5" t="s">
        <v>739</v>
      </c>
      <c r="B89" s="5" t="s">
        <v>740</v>
      </c>
      <c r="C89" s="6" t="s">
        <v>741</v>
      </c>
      <c r="D89" s="6" t="str">
        <f t="shared" si="1"/>
        <v>0360-249-020-0000</v>
      </c>
      <c r="E89" s="5" t="s">
        <v>742</v>
      </c>
      <c r="F89" s="5" t="s">
        <v>383</v>
      </c>
      <c r="G89" s="5" t="s">
        <v>384</v>
      </c>
      <c r="H89" s="5" t="s">
        <v>389</v>
      </c>
      <c r="I89" s="5" t="s">
        <v>390</v>
      </c>
    </row>
    <row r="90" spans="1:9" x14ac:dyDescent="0.25">
      <c r="A90" s="5" t="s">
        <v>743</v>
      </c>
      <c r="B90" s="5" t="s">
        <v>744</v>
      </c>
      <c r="C90" s="6" t="s">
        <v>745</v>
      </c>
      <c r="D90" s="6" t="str">
        <f t="shared" si="1"/>
        <v>0010-214-050-1100</v>
      </c>
      <c r="E90" s="5" t="s">
        <v>746</v>
      </c>
      <c r="F90" s="5" t="s">
        <v>383</v>
      </c>
      <c r="G90" s="5" t="s">
        <v>384</v>
      </c>
      <c r="H90" s="5" t="s">
        <v>377</v>
      </c>
      <c r="I90" s="5" t="s">
        <v>378</v>
      </c>
    </row>
    <row r="91" spans="1:9" x14ac:dyDescent="0.25">
      <c r="A91" s="5" t="s">
        <v>747</v>
      </c>
      <c r="B91" s="5" t="s">
        <v>748</v>
      </c>
      <c r="C91" s="6" t="s">
        <v>749</v>
      </c>
      <c r="D91" s="6" t="str">
        <f t="shared" si="1"/>
        <v>0112-000-000-0000</v>
      </c>
      <c r="E91" s="5" t="s">
        <v>750</v>
      </c>
      <c r="F91" s="5" t="s">
        <v>503</v>
      </c>
      <c r="G91" s="5" t="s">
        <v>504</v>
      </c>
      <c r="H91" s="5" t="s">
        <v>377</v>
      </c>
      <c r="I91" s="5" t="s">
        <v>378</v>
      </c>
    </row>
    <row r="92" spans="1:9" x14ac:dyDescent="0.25">
      <c r="A92" s="5" t="s">
        <v>751</v>
      </c>
      <c r="B92" s="5" t="s">
        <v>752</v>
      </c>
      <c r="C92" s="6" t="s">
        <v>753</v>
      </c>
      <c r="D92" s="6" t="str">
        <f t="shared" si="1"/>
        <v>0010-029-120-1200</v>
      </c>
      <c r="E92" s="5" t="s">
        <v>754</v>
      </c>
      <c r="F92" s="5" t="s">
        <v>375</v>
      </c>
      <c r="G92" s="5" t="s">
        <v>376</v>
      </c>
      <c r="H92" s="5" t="s">
        <v>377</v>
      </c>
      <c r="I92" s="5" t="s">
        <v>378</v>
      </c>
    </row>
    <row r="93" spans="1:9" x14ac:dyDescent="0.25">
      <c r="A93" s="5" t="s">
        <v>755</v>
      </c>
      <c r="B93" s="5" t="s">
        <v>756</v>
      </c>
      <c r="C93" s="6" t="s">
        <v>757</v>
      </c>
      <c r="D93" s="6" t="str">
        <f t="shared" si="1"/>
        <v>0871-000-000-0000</v>
      </c>
      <c r="E93" s="5" t="s">
        <v>758</v>
      </c>
      <c r="F93" s="5" t="s">
        <v>503</v>
      </c>
      <c r="G93" s="5" t="s">
        <v>504</v>
      </c>
      <c r="H93" s="5" t="s">
        <v>377</v>
      </c>
      <c r="I93" s="5" t="s">
        <v>378</v>
      </c>
    </row>
    <row r="94" spans="1:9" x14ac:dyDescent="0.25">
      <c r="A94" s="5" t="s">
        <v>759</v>
      </c>
      <c r="B94" s="5" t="s">
        <v>760</v>
      </c>
      <c r="C94" s="6" t="s">
        <v>761</v>
      </c>
      <c r="D94" s="6" t="str">
        <f t="shared" si="1"/>
        <v>0118-000-000-0000</v>
      </c>
      <c r="E94" s="5" t="s">
        <v>762</v>
      </c>
      <c r="F94" s="5" t="s">
        <v>383</v>
      </c>
      <c r="G94" s="5" t="s">
        <v>384</v>
      </c>
      <c r="H94" s="5" t="s">
        <v>377</v>
      </c>
      <c r="I94" s="5" t="s">
        <v>378</v>
      </c>
    </row>
    <row r="95" spans="1:9" x14ac:dyDescent="0.25">
      <c r="A95" s="5" t="s">
        <v>763</v>
      </c>
      <c r="B95" s="5" t="s">
        <v>764</v>
      </c>
      <c r="C95" s="6" t="s">
        <v>765</v>
      </c>
      <c r="D95" s="6" t="str">
        <f t="shared" si="1"/>
        <v>0010-069-030-1100</v>
      </c>
      <c r="E95" s="5" t="s">
        <v>766</v>
      </c>
      <c r="F95" s="5" t="s">
        <v>375</v>
      </c>
      <c r="G95" s="5" t="s">
        <v>376</v>
      </c>
      <c r="H95" s="5" t="s">
        <v>377</v>
      </c>
      <c r="I95" s="5" t="s">
        <v>378</v>
      </c>
    </row>
    <row r="96" spans="1:9" x14ac:dyDescent="0.25">
      <c r="A96" s="5" t="s">
        <v>767</v>
      </c>
      <c r="B96" s="5" t="s">
        <v>768</v>
      </c>
      <c r="C96" s="6" t="s">
        <v>769</v>
      </c>
      <c r="D96" s="6" t="str">
        <f t="shared" si="1"/>
        <v>0010-029-100-1200</v>
      </c>
      <c r="E96" s="5" t="s">
        <v>770</v>
      </c>
      <c r="F96" s="5" t="s">
        <v>375</v>
      </c>
      <c r="G96" s="5" t="s">
        <v>376</v>
      </c>
      <c r="H96" s="5" t="s">
        <v>377</v>
      </c>
      <c r="I96" s="5" t="s">
        <v>378</v>
      </c>
    </row>
    <row r="97" spans="1:9" x14ac:dyDescent="0.25">
      <c r="A97" s="5" t="s">
        <v>771</v>
      </c>
      <c r="B97" s="5" t="s">
        <v>772</v>
      </c>
      <c r="C97" s="6" t="s">
        <v>773</v>
      </c>
      <c r="D97" s="6" t="str">
        <f t="shared" si="1"/>
        <v>0218-000-000-0000</v>
      </c>
      <c r="E97" s="5" t="s">
        <v>774</v>
      </c>
      <c r="F97" s="5" t="s">
        <v>383</v>
      </c>
      <c r="G97" s="5" t="s">
        <v>384</v>
      </c>
      <c r="H97" s="5" t="s">
        <v>377</v>
      </c>
      <c r="I97" s="5" t="s">
        <v>378</v>
      </c>
    </row>
    <row r="98" spans="1:9" x14ac:dyDescent="0.25">
      <c r="A98" s="5" t="s">
        <v>775</v>
      </c>
      <c r="B98" s="5" t="s">
        <v>776</v>
      </c>
      <c r="C98" s="6" t="s">
        <v>777</v>
      </c>
      <c r="D98" s="6" t="str">
        <f t="shared" si="1"/>
        <v>0595-000-000-0000</v>
      </c>
      <c r="E98" s="5" t="s">
        <v>778</v>
      </c>
      <c r="F98" s="5" t="s">
        <v>383</v>
      </c>
      <c r="G98" s="5" t="s">
        <v>384</v>
      </c>
      <c r="H98" s="5" t="s">
        <v>513</v>
      </c>
      <c r="I98" s="5" t="s">
        <v>514</v>
      </c>
    </row>
    <row r="99" spans="1:9" x14ac:dyDescent="0.25">
      <c r="A99" s="5" t="s">
        <v>779</v>
      </c>
      <c r="B99" s="5" t="s">
        <v>780</v>
      </c>
      <c r="C99" s="6" t="s">
        <v>781</v>
      </c>
      <c r="D99" s="6" t="str">
        <f t="shared" si="1"/>
        <v>0430-000-000-0000</v>
      </c>
      <c r="E99" s="5" t="s">
        <v>782</v>
      </c>
      <c r="F99" s="5" t="s">
        <v>383</v>
      </c>
      <c r="G99" s="5" t="s">
        <v>384</v>
      </c>
      <c r="H99" s="5" t="s">
        <v>377</v>
      </c>
      <c r="I99" s="5" t="s">
        <v>378</v>
      </c>
    </row>
    <row r="100" spans="1:9" x14ac:dyDescent="0.25">
      <c r="A100" s="5" t="s">
        <v>783</v>
      </c>
      <c r="B100" s="5" t="s">
        <v>784</v>
      </c>
      <c r="C100" s="6" t="s">
        <v>785</v>
      </c>
      <c r="D100" s="6" t="str">
        <f t="shared" si="1"/>
        <v>0693-000-000-0000</v>
      </c>
      <c r="E100" s="5" t="s">
        <v>786</v>
      </c>
      <c r="F100" s="5" t="s">
        <v>383</v>
      </c>
      <c r="G100" s="5" t="s">
        <v>384</v>
      </c>
      <c r="H100" s="5" t="s">
        <v>377</v>
      </c>
      <c r="I100" s="5" t="s">
        <v>378</v>
      </c>
    </row>
    <row r="101" spans="1:9" x14ac:dyDescent="0.25">
      <c r="A101" s="5" t="s">
        <v>787</v>
      </c>
      <c r="B101" s="5" t="s">
        <v>788</v>
      </c>
      <c r="C101" s="6" t="s">
        <v>789</v>
      </c>
      <c r="D101" s="6" t="str">
        <f t="shared" si="1"/>
        <v>0727-000-000-0000</v>
      </c>
      <c r="E101" s="5" t="s">
        <v>790</v>
      </c>
      <c r="F101" s="5" t="s">
        <v>383</v>
      </c>
      <c r="G101" s="5" t="s">
        <v>384</v>
      </c>
      <c r="H101" s="5" t="s">
        <v>377</v>
      </c>
      <c r="I101" s="5" t="s">
        <v>378</v>
      </c>
    </row>
    <row r="102" spans="1:9" x14ac:dyDescent="0.25">
      <c r="A102" s="5" t="s">
        <v>791</v>
      </c>
      <c r="B102" s="5" t="s">
        <v>792</v>
      </c>
      <c r="C102" s="6" t="s">
        <v>793</v>
      </c>
      <c r="D102" s="6" t="str">
        <f t="shared" si="1"/>
        <v>0115-000-000-0000</v>
      </c>
      <c r="E102" s="5" t="s">
        <v>794</v>
      </c>
      <c r="F102" s="5" t="s">
        <v>383</v>
      </c>
      <c r="G102" s="5" t="s">
        <v>384</v>
      </c>
      <c r="H102" s="5" t="s">
        <v>377</v>
      </c>
      <c r="I102" s="5" t="s">
        <v>378</v>
      </c>
    </row>
    <row r="103" spans="1:9" x14ac:dyDescent="0.25">
      <c r="A103" s="5" t="s">
        <v>795</v>
      </c>
      <c r="B103" s="5" t="s">
        <v>796</v>
      </c>
      <c r="C103" s="6" t="s">
        <v>797</v>
      </c>
      <c r="D103" s="6" t="str">
        <f t="shared" si="1"/>
        <v>0350-000-000-0000</v>
      </c>
      <c r="E103" s="5" t="s">
        <v>798</v>
      </c>
      <c r="F103" s="5" t="s">
        <v>656</v>
      </c>
      <c r="G103" s="5" t="s">
        <v>657</v>
      </c>
      <c r="H103" s="5" t="s">
        <v>377</v>
      </c>
      <c r="I103" s="5" t="s">
        <v>378</v>
      </c>
    </row>
    <row r="104" spans="1:9" x14ac:dyDescent="0.25">
      <c r="A104" s="5" t="s">
        <v>799</v>
      </c>
      <c r="B104" s="5" t="s">
        <v>800</v>
      </c>
      <c r="C104" s="6" t="s">
        <v>761</v>
      </c>
      <c r="D104" s="6" t="str">
        <f t="shared" si="1"/>
        <v>0118-000-000-0000</v>
      </c>
      <c r="E104" s="5" t="s">
        <v>762</v>
      </c>
      <c r="F104" s="5" t="s">
        <v>383</v>
      </c>
      <c r="G104" s="5" t="s">
        <v>384</v>
      </c>
      <c r="H104" s="5" t="s">
        <v>513</v>
      </c>
      <c r="I104" s="5" t="s">
        <v>514</v>
      </c>
    </row>
    <row r="105" spans="1:9" x14ac:dyDescent="0.25">
      <c r="A105" s="5" t="s">
        <v>801</v>
      </c>
      <c r="B105" s="5" t="s">
        <v>802</v>
      </c>
      <c r="C105" s="6" t="s">
        <v>803</v>
      </c>
      <c r="D105" s="6" t="str">
        <f t="shared" si="1"/>
        <v>0355-035-000-0000</v>
      </c>
      <c r="E105" s="5" t="s">
        <v>804</v>
      </c>
      <c r="F105" s="5" t="s">
        <v>375</v>
      </c>
      <c r="G105" s="5" t="s">
        <v>376</v>
      </c>
      <c r="H105" s="5" t="s">
        <v>377</v>
      </c>
      <c r="I105" s="5" t="s">
        <v>378</v>
      </c>
    </row>
    <row r="106" spans="1:9" x14ac:dyDescent="0.25">
      <c r="A106" s="5" t="s">
        <v>805</v>
      </c>
      <c r="B106" s="5" t="s">
        <v>806</v>
      </c>
      <c r="C106" s="6" t="s">
        <v>807</v>
      </c>
      <c r="D106" s="6" t="str">
        <f t="shared" si="1"/>
        <v>0130-000-000-0000</v>
      </c>
      <c r="E106" s="5" t="s">
        <v>808</v>
      </c>
      <c r="F106" s="5" t="s">
        <v>656</v>
      </c>
      <c r="G106" s="5" t="s">
        <v>657</v>
      </c>
      <c r="H106" s="5" t="s">
        <v>513</v>
      </c>
      <c r="I106" s="5" t="s">
        <v>514</v>
      </c>
    </row>
    <row r="107" spans="1:9" x14ac:dyDescent="0.25">
      <c r="A107" s="5" t="s">
        <v>809</v>
      </c>
      <c r="B107" s="5" t="s">
        <v>810</v>
      </c>
      <c r="C107" s="6" t="s">
        <v>811</v>
      </c>
      <c r="D107" s="6" t="str">
        <f t="shared" si="1"/>
        <v>0010-029-080-1500</v>
      </c>
      <c r="E107" s="5" t="s">
        <v>812</v>
      </c>
      <c r="F107" s="5" t="s">
        <v>383</v>
      </c>
      <c r="G107" s="5" t="s">
        <v>384</v>
      </c>
      <c r="H107" s="5" t="s">
        <v>377</v>
      </c>
      <c r="I107" s="5" t="s">
        <v>378</v>
      </c>
    </row>
    <row r="108" spans="1:9" x14ac:dyDescent="0.25">
      <c r="A108" s="5" t="s">
        <v>813</v>
      </c>
      <c r="B108" s="5" t="s">
        <v>814</v>
      </c>
      <c r="C108" s="6" t="s">
        <v>815</v>
      </c>
      <c r="D108" s="6" t="str">
        <f t="shared" si="1"/>
        <v>0660-000-000-0000</v>
      </c>
      <c r="E108" s="5" t="s">
        <v>816</v>
      </c>
      <c r="F108" s="5" t="s">
        <v>383</v>
      </c>
      <c r="G108" s="5" t="s">
        <v>384</v>
      </c>
      <c r="H108" s="5" t="s">
        <v>513</v>
      </c>
      <c r="I108" s="5" t="s">
        <v>514</v>
      </c>
    </row>
    <row r="109" spans="1:9" x14ac:dyDescent="0.25">
      <c r="A109" s="5" t="s">
        <v>817</v>
      </c>
      <c r="B109" s="5" t="s">
        <v>818</v>
      </c>
      <c r="C109" s="6" t="s">
        <v>819</v>
      </c>
      <c r="D109" s="6" t="str">
        <f t="shared" si="1"/>
        <v>0100-000-000-1800</v>
      </c>
      <c r="E109" s="5" t="s">
        <v>820</v>
      </c>
      <c r="F109" s="5" t="s">
        <v>383</v>
      </c>
      <c r="G109" s="5" t="s">
        <v>384</v>
      </c>
      <c r="H109" s="5" t="s">
        <v>377</v>
      </c>
      <c r="I109" s="5" t="s">
        <v>378</v>
      </c>
    </row>
    <row r="110" spans="1:9" x14ac:dyDescent="0.25">
      <c r="A110" s="5" t="s">
        <v>821</v>
      </c>
      <c r="B110" s="5" t="s">
        <v>822</v>
      </c>
      <c r="C110" s="6" t="s">
        <v>823</v>
      </c>
      <c r="D110" s="6" t="str">
        <f t="shared" si="1"/>
        <v>0820-000-004-4900</v>
      </c>
      <c r="E110" s="5" t="s">
        <v>824</v>
      </c>
      <c r="F110" s="5" t="s">
        <v>383</v>
      </c>
      <c r="G110" s="5" t="s">
        <v>384</v>
      </c>
      <c r="H110" s="5" t="s">
        <v>377</v>
      </c>
      <c r="I110" s="5" t="s">
        <v>378</v>
      </c>
    </row>
    <row r="111" spans="1:9" x14ac:dyDescent="0.25">
      <c r="A111" s="5" t="s">
        <v>825</v>
      </c>
      <c r="B111" s="5" t="s">
        <v>826</v>
      </c>
      <c r="C111" s="6" t="s">
        <v>827</v>
      </c>
      <c r="D111" s="6" t="str">
        <f t="shared" si="1"/>
        <v>0320-000-000-0000</v>
      </c>
      <c r="E111" s="5" t="s">
        <v>828</v>
      </c>
      <c r="F111" s="5" t="s">
        <v>415</v>
      </c>
      <c r="G111" s="5" t="s">
        <v>416</v>
      </c>
      <c r="H111" s="5" t="s">
        <v>377</v>
      </c>
      <c r="I111" s="5" t="s">
        <v>378</v>
      </c>
    </row>
    <row r="112" spans="1:9" x14ac:dyDescent="0.25">
      <c r="A112" s="5" t="s">
        <v>829</v>
      </c>
      <c r="B112" s="5" t="s">
        <v>830</v>
      </c>
      <c r="C112" s="6" t="s">
        <v>831</v>
      </c>
      <c r="D112" s="6" t="str">
        <f t="shared" si="1"/>
        <v>0874-000-000-0000</v>
      </c>
      <c r="E112" s="5" t="s">
        <v>832</v>
      </c>
      <c r="F112" s="5" t="s">
        <v>383</v>
      </c>
      <c r="G112" s="5" t="s">
        <v>384</v>
      </c>
      <c r="H112" s="5" t="s">
        <v>377</v>
      </c>
      <c r="I112" s="5" t="s">
        <v>378</v>
      </c>
    </row>
    <row r="113" spans="1:9" x14ac:dyDescent="0.25">
      <c r="A113" s="5" t="s">
        <v>833</v>
      </c>
      <c r="B113" s="5" t="s">
        <v>834</v>
      </c>
      <c r="C113" s="6" t="s">
        <v>835</v>
      </c>
      <c r="D113" s="6" t="str">
        <f t="shared" si="1"/>
        <v>0195-000-000-0000</v>
      </c>
      <c r="E113" s="5" t="s">
        <v>836</v>
      </c>
      <c r="F113" s="5" t="s">
        <v>383</v>
      </c>
      <c r="G113" s="5" t="s">
        <v>384</v>
      </c>
      <c r="H113" s="5" t="s">
        <v>377</v>
      </c>
      <c r="I113" s="5" t="s">
        <v>378</v>
      </c>
    </row>
    <row r="114" spans="1:9" x14ac:dyDescent="0.25">
      <c r="A114" s="5" t="s">
        <v>837</v>
      </c>
      <c r="B114" s="5" t="s">
        <v>838</v>
      </c>
      <c r="C114" s="6" t="s">
        <v>839</v>
      </c>
      <c r="D114" s="6" t="str">
        <f t="shared" si="1"/>
        <v>0692-249-020-0000</v>
      </c>
      <c r="E114" s="5" t="s">
        <v>840</v>
      </c>
      <c r="F114" s="5" t="s">
        <v>383</v>
      </c>
      <c r="G114" s="5" t="s">
        <v>384</v>
      </c>
      <c r="H114" s="5" t="s">
        <v>389</v>
      </c>
      <c r="I114" s="5" t="s">
        <v>390</v>
      </c>
    </row>
    <row r="115" spans="1:9" x14ac:dyDescent="0.25">
      <c r="A115" s="5" t="s">
        <v>841</v>
      </c>
      <c r="B115" s="5" t="s">
        <v>842</v>
      </c>
      <c r="C115" s="6" t="s">
        <v>843</v>
      </c>
      <c r="D115" s="6" t="str">
        <f t="shared" si="1"/>
        <v>0010-249-021-1200</v>
      </c>
      <c r="E115" s="5" t="s">
        <v>844</v>
      </c>
      <c r="F115" s="5" t="s">
        <v>383</v>
      </c>
      <c r="G115" s="5" t="s">
        <v>384</v>
      </c>
      <c r="H115" s="5" t="s">
        <v>845</v>
      </c>
      <c r="I115" s="5" t="s">
        <v>846</v>
      </c>
    </row>
    <row r="116" spans="1:9" x14ac:dyDescent="0.25">
      <c r="A116" s="5" t="s">
        <v>847</v>
      </c>
      <c r="B116" s="5" t="s">
        <v>848</v>
      </c>
      <c r="C116" s="6" t="s">
        <v>849</v>
      </c>
      <c r="D116" s="6" t="str">
        <f t="shared" si="1"/>
        <v>0820-000-000-0000</v>
      </c>
      <c r="E116" s="5" t="s">
        <v>850</v>
      </c>
      <c r="F116" s="5" t="s">
        <v>383</v>
      </c>
      <c r="G116" s="5" t="s">
        <v>384</v>
      </c>
      <c r="H116" s="5" t="s">
        <v>377</v>
      </c>
      <c r="I116" s="5" t="s">
        <v>378</v>
      </c>
    </row>
    <row r="117" spans="1:9" x14ac:dyDescent="0.25">
      <c r="A117" s="5" t="s">
        <v>851</v>
      </c>
      <c r="B117" s="5" t="s">
        <v>852</v>
      </c>
      <c r="C117" s="6" t="s">
        <v>853</v>
      </c>
      <c r="D117" s="6" t="str">
        <f t="shared" si="1"/>
        <v>0945-000-000-0000</v>
      </c>
      <c r="E117" s="5" t="s">
        <v>854</v>
      </c>
      <c r="F117" s="5" t="s">
        <v>383</v>
      </c>
      <c r="G117" s="5" t="s">
        <v>384</v>
      </c>
      <c r="H117" s="5" t="s">
        <v>377</v>
      </c>
      <c r="I117" s="5" t="s">
        <v>378</v>
      </c>
    </row>
    <row r="118" spans="1:9" x14ac:dyDescent="0.25">
      <c r="A118" s="5" t="s">
        <v>855</v>
      </c>
      <c r="B118" s="5" t="s">
        <v>856</v>
      </c>
      <c r="C118" s="6" t="s">
        <v>405</v>
      </c>
      <c r="D118" s="6" t="str">
        <f t="shared" si="1"/>
        <v>0340-000-000-0000</v>
      </c>
      <c r="E118" s="5" t="s">
        <v>406</v>
      </c>
      <c r="F118" s="5" t="s">
        <v>383</v>
      </c>
      <c r="G118" s="5" t="s">
        <v>384</v>
      </c>
      <c r="H118" s="5" t="s">
        <v>377</v>
      </c>
      <c r="I118" s="5" t="s">
        <v>378</v>
      </c>
    </row>
    <row r="119" spans="1:9" x14ac:dyDescent="0.25">
      <c r="A119" s="5" t="s">
        <v>857</v>
      </c>
      <c r="B119" s="5" t="s">
        <v>858</v>
      </c>
      <c r="C119" s="6" t="s">
        <v>859</v>
      </c>
      <c r="D119" s="6" t="str">
        <f t="shared" si="1"/>
        <v>0630-000-006-3200</v>
      </c>
      <c r="E119" s="5" t="s">
        <v>860</v>
      </c>
      <c r="F119" s="5" t="s">
        <v>383</v>
      </c>
      <c r="G119" s="5" t="s">
        <v>384</v>
      </c>
      <c r="H119" s="5" t="s">
        <v>377</v>
      </c>
      <c r="I119" s="5" t="s">
        <v>378</v>
      </c>
    </row>
    <row r="120" spans="1:9" x14ac:dyDescent="0.25">
      <c r="A120" s="5" t="s">
        <v>861</v>
      </c>
      <c r="B120" s="5" t="s">
        <v>862</v>
      </c>
      <c r="C120" s="6" t="s">
        <v>863</v>
      </c>
      <c r="D120" s="6" t="str">
        <f t="shared" si="1"/>
        <v>0010-091-031-1100</v>
      </c>
      <c r="E120" s="5" t="s">
        <v>864</v>
      </c>
      <c r="F120" s="5" t="s">
        <v>375</v>
      </c>
      <c r="G120" s="5" t="s">
        <v>376</v>
      </c>
      <c r="H120" s="5" t="s">
        <v>377</v>
      </c>
      <c r="I120" s="5" t="s">
        <v>378</v>
      </c>
    </row>
    <row r="121" spans="1:9" x14ac:dyDescent="0.25">
      <c r="A121" s="5" t="s">
        <v>865</v>
      </c>
      <c r="B121" s="5" t="s">
        <v>866</v>
      </c>
      <c r="C121" s="6" t="s">
        <v>867</v>
      </c>
      <c r="D121" s="6" t="str">
        <f t="shared" si="1"/>
        <v>1143-000-000-0000</v>
      </c>
      <c r="E121" s="5" t="s">
        <v>868</v>
      </c>
      <c r="F121" s="5" t="s">
        <v>383</v>
      </c>
      <c r="G121" s="5" t="s">
        <v>384</v>
      </c>
      <c r="H121" s="5" t="s">
        <v>377</v>
      </c>
      <c r="I121" s="5" t="s">
        <v>378</v>
      </c>
    </row>
    <row r="122" spans="1:9" x14ac:dyDescent="0.25">
      <c r="A122" s="5" t="s">
        <v>869</v>
      </c>
      <c r="B122" s="5" t="s">
        <v>870</v>
      </c>
      <c r="C122" s="6" t="s">
        <v>871</v>
      </c>
      <c r="D122" s="6" t="str">
        <f t="shared" si="1"/>
        <v>0010-044-161-1100</v>
      </c>
      <c r="E122" s="5" t="s">
        <v>872</v>
      </c>
      <c r="F122" s="5" t="s">
        <v>873</v>
      </c>
      <c r="G122" s="5" t="s">
        <v>874</v>
      </c>
      <c r="H122" s="5" t="s">
        <v>377</v>
      </c>
      <c r="I122" s="5" t="s">
        <v>378</v>
      </c>
    </row>
    <row r="123" spans="1:9" x14ac:dyDescent="0.25">
      <c r="A123" s="5" t="s">
        <v>875</v>
      </c>
      <c r="B123" s="5" t="s">
        <v>876</v>
      </c>
      <c r="C123" s="6" t="s">
        <v>769</v>
      </c>
      <c r="D123" s="6" t="str">
        <f t="shared" si="1"/>
        <v>0010-029-100-1200</v>
      </c>
      <c r="E123" s="5" t="s">
        <v>770</v>
      </c>
      <c r="F123" s="5" t="s">
        <v>383</v>
      </c>
      <c r="G123" s="5" t="s">
        <v>384</v>
      </c>
      <c r="H123" s="5" t="s">
        <v>377</v>
      </c>
      <c r="I123" s="5" t="s">
        <v>378</v>
      </c>
    </row>
    <row r="124" spans="1:9" x14ac:dyDescent="0.25">
      <c r="A124" s="5" t="s">
        <v>877</v>
      </c>
      <c r="B124" s="5" t="s">
        <v>878</v>
      </c>
      <c r="C124" s="6" t="s">
        <v>807</v>
      </c>
      <c r="D124" s="6" t="str">
        <f t="shared" si="1"/>
        <v>0130-000-000-0000</v>
      </c>
      <c r="E124" s="5" t="s">
        <v>808</v>
      </c>
      <c r="F124" s="5" t="s">
        <v>879</v>
      </c>
      <c r="G124" s="5" t="s">
        <v>880</v>
      </c>
      <c r="H124" s="5" t="s">
        <v>377</v>
      </c>
      <c r="I124" s="5" t="s">
        <v>378</v>
      </c>
    </row>
    <row r="125" spans="1:9" x14ac:dyDescent="0.25">
      <c r="A125" s="5" t="s">
        <v>881</v>
      </c>
      <c r="B125" s="5" t="s">
        <v>882</v>
      </c>
      <c r="C125" s="6" t="s">
        <v>789</v>
      </c>
      <c r="D125" s="6" t="str">
        <f t="shared" si="1"/>
        <v>0727-000-000-0000</v>
      </c>
      <c r="E125" s="5" t="s">
        <v>790</v>
      </c>
      <c r="F125" s="5" t="s">
        <v>383</v>
      </c>
      <c r="G125" s="5" t="s">
        <v>384</v>
      </c>
      <c r="H125" s="5" t="s">
        <v>377</v>
      </c>
      <c r="I125" s="5" t="s">
        <v>378</v>
      </c>
    </row>
    <row r="126" spans="1:9" x14ac:dyDescent="0.25">
      <c r="A126" s="5" t="s">
        <v>883</v>
      </c>
      <c r="B126" s="5" t="s">
        <v>884</v>
      </c>
      <c r="C126" s="6" t="s">
        <v>885</v>
      </c>
      <c r="D126" s="6" t="str">
        <f t="shared" si="1"/>
        <v>0339-000-000-0000</v>
      </c>
      <c r="E126" s="5" t="s">
        <v>886</v>
      </c>
      <c r="F126" s="5" t="s">
        <v>383</v>
      </c>
      <c r="G126" s="5" t="s">
        <v>384</v>
      </c>
      <c r="H126" s="5" t="s">
        <v>377</v>
      </c>
      <c r="I126" s="5" t="s">
        <v>378</v>
      </c>
    </row>
    <row r="127" spans="1:9" x14ac:dyDescent="0.25">
      <c r="A127" s="5" t="s">
        <v>887</v>
      </c>
      <c r="B127" s="5" t="s">
        <v>888</v>
      </c>
      <c r="C127" s="6" t="s">
        <v>889</v>
      </c>
      <c r="D127" s="6" t="str">
        <f t="shared" si="1"/>
        <v>0621-000-000-0000</v>
      </c>
      <c r="E127" s="5" t="s">
        <v>890</v>
      </c>
      <c r="F127" s="5" t="s">
        <v>383</v>
      </c>
      <c r="G127" s="5" t="s">
        <v>384</v>
      </c>
      <c r="H127" s="5" t="s">
        <v>377</v>
      </c>
      <c r="I127" s="5" t="s">
        <v>378</v>
      </c>
    </row>
    <row r="128" spans="1:9" x14ac:dyDescent="0.25">
      <c r="A128" s="5" t="s">
        <v>891</v>
      </c>
      <c r="B128" s="5" t="s">
        <v>892</v>
      </c>
      <c r="C128" s="6" t="s">
        <v>893</v>
      </c>
      <c r="D128" s="6" t="str">
        <f t="shared" si="1"/>
        <v>0190-000-002-4600</v>
      </c>
      <c r="E128" s="5" t="s">
        <v>894</v>
      </c>
      <c r="F128" s="5" t="s">
        <v>383</v>
      </c>
      <c r="G128" s="5" t="s">
        <v>384</v>
      </c>
      <c r="H128" s="5" t="s">
        <v>377</v>
      </c>
      <c r="I128" s="5" t="s">
        <v>378</v>
      </c>
    </row>
    <row r="129" spans="1:9" x14ac:dyDescent="0.25">
      <c r="A129" s="5" t="s">
        <v>895</v>
      </c>
      <c r="B129" s="5" t="s">
        <v>896</v>
      </c>
      <c r="C129" s="6" t="s">
        <v>897</v>
      </c>
      <c r="D129" s="6" t="str">
        <f t="shared" si="1"/>
        <v>0010-115-011-1000</v>
      </c>
      <c r="E129" s="5" t="s">
        <v>898</v>
      </c>
      <c r="F129" s="5" t="s">
        <v>650</v>
      </c>
      <c r="G129" s="5" t="s">
        <v>651</v>
      </c>
      <c r="H129" s="5" t="s">
        <v>513</v>
      </c>
      <c r="I129" s="5" t="s">
        <v>514</v>
      </c>
    </row>
    <row r="130" spans="1:9" x14ac:dyDescent="0.25">
      <c r="A130" s="5" t="s">
        <v>899</v>
      </c>
      <c r="B130" s="5" t="s">
        <v>900</v>
      </c>
      <c r="C130" s="6" t="s">
        <v>413</v>
      </c>
      <c r="D130" s="6" t="str">
        <f t="shared" ref="D130:D193" si="2">TEXT(C130,"0000-000-000-0000")</f>
        <v>0100-000-000-8000</v>
      </c>
      <c r="E130" s="5" t="s">
        <v>414</v>
      </c>
      <c r="F130" s="5" t="s">
        <v>879</v>
      </c>
      <c r="G130" s="5" t="s">
        <v>880</v>
      </c>
      <c r="H130" s="5" t="s">
        <v>377</v>
      </c>
      <c r="I130" s="5" t="s">
        <v>378</v>
      </c>
    </row>
    <row r="131" spans="1:9" x14ac:dyDescent="0.25">
      <c r="A131" s="5" t="s">
        <v>901</v>
      </c>
      <c r="B131" s="5" t="s">
        <v>902</v>
      </c>
      <c r="C131" s="6" t="s">
        <v>903</v>
      </c>
      <c r="D131" s="6" t="str">
        <f t="shared" si="2"/>
        <v>0010-067-020-1100</v>
      </c>
      <c r="E131" s="5" t="s">
        <v>904</v>
      </c>
      <c r="F131" s="5" t="s">
        <v>375</v>
      </c>
      <c r="G131" s="5" t="s">
        <v>376</v>
      </c>
      <c r="H131" s="5" t="s">
        <v>377</v>
      </c>
      <c r="I131" s="5" t="s">
        <v>378</v>
      </c>
    </row>
    <row r="132" spans="1:9" x14ac:dyDescent="0.25">
      <c r="A132" s="5" t="s">
        <v>905</v>
      </c>
      <c r="B132" s="5" t="s">
        <v>906</v>
      </c>
      <c r="C132" s="6" t="s">
        <v>907</v>
      </c>
      <c r="D132" s="6" t="str">
        <f t="shared" si="2"/>
        <v>0843-000-000-0000</v>
      </c>
      <c r="E132" s="5" t="s">
        <v>908</v>
      </c>
      <c r="F132" s="5" t="s">
        <v>415</v>
      </c>
      <c r="G132" s="5" t="s">
        <v>416</v>
      </c>
      <c r="H132" s="5" t="s">
        <v>377</v>
      </c>
      <c r="I132" s="5" t="s">
        <v>378</v>
      </c>
    </row>
    <row r="133" spans="1:9" x14ac:dyDescent="0.25">
      <c r="A133" s="5" t="s">
        <v>909</v>
      </c>
      <c r="B133" s="5" t="s">
        <v>910</v>
      </c>
      <c r="C133" s="6" t="s">
        <v>911</v>
      </c>
      <c r="D133" s="6" t="str">
        <f t="shared" si="2"/>
        <v>0168-000-000-0000</v>
      </c>
      <c r="E133" s="5" t="s">
        <v>912</v>
      </c>
      <c r="F133" s="5" t="s">
        <v>383</v>
      </c>
      <c r="G133" s="5" t="s">
        <v>384</v>
      </c>
      <c r="H133" s="5" t="s">
        <v>377</v>
      </c>
      <c r="I133" s="5" t="s">
        <v>378</v>
      </c>
    </row>
    <row r="134" spans="1:9" x14ac:dyDescent="0.25">
      <c r="A134" s="5" t="s">
        <v>913</v>
      </c>
      <c r="B134" s="5" t="s">
        <v>914</v>
      </c>
      <c r="C134" s="6" t="s">
        <v>915</v>
      </c>
      <c r="D134" s="6" t="str">
        <f t="shared" si="2"/>
        <v>0027-000-000-0000</v>
      </c>
      <c r="E134" s="5" t="s">
        <v>916</v>
      </c>
      <c r="F134" s="5" t="s">
        <v>656</v>
      </c>
      <c r="G134" s="5" t="s">
        <v>657</v>
      </c>
      <c r="H134" s="5" t="s">
        <v>491</v>
      </c>
      <c r="I134" s="5" t="s">
        <v>492</v>
      </c>
    </row>
    <row r="135" spans="1:9" x14ac:dyDescent="0.25">
      <c r="A135" s="5" t="s">
        <v>917</v>
      </c>
      <c r="B135" s="5" t="s">
        <v>918</v>
      </c>
      <c r="C135" s="6" t="s">
        <v>919</v>
      </c>
      <c r="D135" s="6" t="str">
        <f t="shared" si="2"/>
        <v>1007-000-000-0000</v>
      </c>
      <c r="E135" s="5" t="s">
        <v>920</v>
      </c>
      <c r="F135" s="5" t="s">
        <v>383</v>
      </c>
      <c r="G135" s="5" t="s">
        <v>384</v>
      </c>
      <c r="H135" s="5" t="s">
        <v>513</v>
      </c>
      <c r="I135" s="5" t="s">
        <v>514</v>
      </c>
    </row>
    <row r="136" spans="1:9" x14ac:dyDescent="0.25">
      <c r="A136" s="5" t="s">
        <v>921</v>
      </c>
      <c r="B136" s="5" t="s">
        <v>922</v>
      </c>
      <c r="C136" s="6" t="s">
        <v>923</v>
      </c>
      <c r="D136" s="6" t="str">
        <f t="shared" si="2"/>
        <v>0210-000-000-0000</v>
      </c>
      <c r="E136" s="5" t="s">
        <v>924</v>
      </c>
      <c r="F136" s="5" t="s">
        <v>925</v>
      </c>
      <c r="G136" s="5" t="s">
        <v>926</v>
      </c>
      <c r="H136" s="5" t="s">
        <v>377</v>
      </c>
      <c r="I136" s="5" t="s">
        <v>378</v>
      </c>
    </row>
    <row r="137" spans="1:9" x14ac:dyDescent="0.25">
      <c r="A137" s="5" t="s">
        <v>927</v>
      </c>
      <c r="B137" s="5" t="s">
        <v>928</v>
      </c>
      <c r="C137" s="6" t="s">
        <v>769</v>
      </c>
      <c r="D137" s="6" t="str">
        <f t="shared" si="2"/>
        <v>0010-029-100-1200</v>
      </c>
      <c r="E137" s="5" t="s">
        <v>770</v>
      </c>
      <c r="F137" s="5" t="s">
        <v>375</v>
      </c>
      <c r="G137" s="5" t="s">
        <v>376</v>
      </c>
      <c r="H137" s="5" t="s">
        <v>377</v>
      </c>
      <c r="I137" s="5" t="s">
        <v>378</v>
      </c>
    </row>
    <row r="138" spans="1:9" x14ac:dyDescent="0.25">
      <c r="A138" s="5" t="s">
        <v>929</v>
      </c>
      <c r="B138" s="5" t="s">
        <v>930</v>
      </c>
      <c r="C138" s="6" t="s">
        <v>931</v>
      </c>
      <c r="D138" s="6" t="str">
        <f t="shared" si="2"/>
        <v>0045-000-000-0000</v>
      </c>
      <c r="E138" s="5" t="s">
        <v>932</v>
      </c>
      <c r="F138" s="5" t="s">
        <v>383</v>
      </c>
      <c r="G138" s="5" t="s">
        <v>384</v>
      </c>
      <c r="H138" s="5" t="s">
        <v>377</v>
      </c>
      <c r="I138" s="5" t="s">
        <v>378</v>
      </c>
    </row>
    <row r="139" spans="1:9" x14ac:dyDescent="0.25">
      <c r="A139" s="5" t="s">
        <v>933</v>
      </c>
      <c r="B139" s="5" t="s">
        <v>934</v>
      </c>
      <c r="C139" s="6" t="s">
        <v>724</v>
      </c>
      <c r="D139" s="6" t="str">
        <f t="shared" si="2"/>
        <v>0283-000-000-0000</v>
      </c>
      <c r="E139" s="5" t="s">
        <v>725</v>
      </c>
      <c r="F139" s="5" t="s">
        <v>383</v>
      </c>
      <c r="G139" s="5" t="s">
        <v>384</v>
      </c>
      <c r="H139" s="5" t="s">
        <v>377</v>
      </c>
      <c r="I139" s="5" t="s">
        <v>378</v>
      </c>
    </row>
    <row r="140" spans="1:9" x14ac:dyDescent="0.25">
      <c r="A140" s="5" t="s">
        <v>935</v>
      </c>
      <c r="B140" s="5" t="s">
        <v>936</v>
      </c>
      <c r="C140" s="6" t="s">
        <v>937</v>
      </c>
      <c r="D140" s="6" t="str">
        <f t="shared" si="2"/>
        <v>0100-000-000-8900</v>
      </c>
      <c r="E140" s="5" t="s">
        <v>938</v>
      </c>
      <c r="F140" s="5" t="s">
        <v>383</v>
      </c>
      <c r="G140" s="5" t="s">
        <v>384</v>
      </c>
      <c r="H140" s="5" t="s">
        <v>377</v>
      </c>
      <c r="I140" s="5" t="s">
        <v>378</v>
      </c>
    </row>
    <row r="141" spans="1:9" x14ac:dyDescent="0.25">
      <c r="A141" s="5" t="s">
        <v>939</v>
      </c>
      <c r="B141" s="5" t="s">
        <v>940</v>
      </c>
      <c r="C141" s="6" t="s">
        <v>941</v>
      </c>
      <c r="D141" s="6" t="str">
        <f t="shared" si="2"/>
        <v>0111-000-000-0000</v>
      </c>
      <c r="E141" s="5" t="s">
        <v>942</v>
      </c>
      <c r="F141" s="5" t="s">
        <v>535</v>
      </c>
      <c r="G141" s="5" t="s">
        <v>536</v>
      </c>
      <c r="H141" s="5" t="s">
        <v>377</v>
      </c>
      <c r="I141" s="5" t="s">
        <v>378</v>
      </c>
    </row>
    <row r="142" spans="1:9" x14ac:dyDescent="0.25">
      <c r="A142" s="5" t="s">
        <v>943</v>
      </c>
      <c r="B142" s="5" t="s">
        <v>944</v>
      </c>
      <c r="C142" s="6" t="s">
        <v>945</v>
      </c>
      <c r="D142" s="6" t="str">
        <f t="shared" si="2"/>
        <v>0010-035-141-1100</v>
      </c>
      <c r="E142" s="5" t="s">
        <v>946</v>
      </c>
      <c r="F142" s="5" t="s">
        <v>375</v>
      </c>
      <c r="G142" s="5" t="s">
        <v>376</v>
      </c>
      <c r="H142" s="5" t="s">
        <v>377</v>
      </c>
      <c r="I142" s="5" t="s">
        <v>378</v>
      </c>
    </row>
    <row r="143" spans="1:9" x14ac:dyDescent="0.25">
      <c r="A143" s="5" t="s">
        <v>947</v>
      </c>
      <c r="B143" s="5" t="s">
        <v>948</v>
      </c>
      <c r="C143" s="6" t="s">
        <v>393</v>
      </c>
      <c r="D143" s="6" t="str">
        <f t="shared" si="2"/>
        <v>0418-000-000-0000</v>
      </c>
      <c r="E143" s="5" t="s">
        <v>394</v>
      </c>
      <c r="F143" s="5" t="s">
        <v>383</v>
      </c>
      <c r="G143" s="5" t="s">
        <v>384</v>
      </c>
      <c r="H143" s="5" t="s">
        <v>377</v>
      </c>
      <c r="I143" s="5" t="s">
        <v>378</v>
      </c>
    </row>
    <row r="144" spans="1:9" x14ac:dyDescent="0.25">
      <c r="A144" s="5" t="s">
        <v>949</v>
      </c>
      <c r="B144" s="5" t="s">
        <v>950</v>
      </c>
      <c r="C144" s="6" t="s">
        <v>951</v>
      </c>
      <c r="D144" s="6" t="str">
        <f t="shared" si="2"/>
        <v>0520-000-000-0000</v>
      </c>
      <c r="E144" s="5" t="s">
        <v>952</v>
      </c>
      <c r="F144" s="5" t="s">
        <v>383</v>
      </c>
      <c r="G144" s="5" t="s">
        <v>384</v>
      </c>
      <c r="H144" s="5" t="s">
        <v>377</v>
      </c>
      <c r="I144" s="5" t="s">
        <v>378</v>
      </c>
    </row>
    <row r="145" spans="1:9" x14ac:dyDescent="0.25">
      <c r="A145" s="5" t="s">
        <v>203</v>
      </c>
      <c r="B145" s="5" t="s">
        <v>953</v>
      </c>
      <c r="C145" s="6" t="s">
        <v>954</v>
      </c>
      <c r="D145" s="6" t="str">
        <f t="shared" si="2"/>
        <v>0120-000-000-0000</v>
      </c>
      <c r="E145" s="5" t="s">
        <v>955</v>
      </c>
      <c r="F145" s="5" t="s">
        <v>383</v>
      </c>
      <c r="G145" s="5" t="s">
        <v>384</v>
      </c>
      <c r="H145" s="5" t="s">
        <v>513</v>
      </c>
      <c r="I145" s="5" t="s">
        <v>514</v>
      </c>
    </row>
    <row r="146" spans="1:9" x14ac:dyDescent="0.25">
      <c r="A146" s="5" t="s">
        <v>956</v>
      </c>
      <c r="B146" s="5" t="s">
        <v>957</v>
      </c>
      <c r="C146" s="6" t="s">
        <v>958</v>
      </c>
      <c r="D146" s="6" t="str">
        <f t="shared" si="2"/>
        <v>0665-000-006-6600</v>
      </c>
      <c r="E146" s="5" t="s">
        <v>959</v>
      </c>
      <c r="F146" s="5" t="s">
        <v>383</v>
      </c>
      <c r="G146" s="5" t="s">
        <v>384</v>
      </c>
      <c r="H146" s="5" t="s">
        <v>377</v>
      </c>
      <c r="I146" s="5" t="s">
        <v>378</v>
      </c>
    </row>
    <row r="147" spans="1:9" x14ac:dyDescent="0.25">
      <c r="A147" s="5" t="s">
        <v>960</v>
      </c>
      <c r="B147" s="5" t="s">
        <v>961</v>
      </c>
      <c r="C147" s="6" t="s">
        <v>962</v>
      </c>
      <c r="D147" s="6" t="str">
        <f t="shared" si="2"/>
        <v>0797-000-000-0000</v>
      </c>
      <c r="E147" s="5" t="s">
        <v>963</v>
      </c>
      <c r="F147" s="5" t="s">
        <v>925</v>
      </c>
      <c r="G147" s="5" t="s">
        <v>926</v>
      </c>
      <c r="H147" s="5" t="s">
        <v>377</v>
      </c>
      <c r="I147" s="5" t="s">
        <v>378</v>
      </c>
    </row>
    <row r="148" spans="1:9" x14ac:dyDescent="0.25">
      <c r="A148" s="5" t="s">
        <v>964</v>
      </c>
      <c r="B148" s="5" t="s">
        <v>965</v>
      </c>
      <c r="C148" s="6" t="s">
        <v>966</v>
      </c>
      <c r="D148" s="6" t="str">
        <f t="shared" si="2"/>
        <v>1140-250-000-0000</v>
      </c>
      <c r="E148" s="5" t="s">
        <v>27850</v>
      </c>
      <c r="F148" s="5" t="s">
        <v>383</v>
      </c>
      <c r="G148" s="5" t="s">
        <v>384</v>
      </c>
      <c r="H148" s="5" t="s">
        <v>377</v>
      </c>
      <c r="I148" s="5" t="s">
        <v>378</v>
      </c>
    </row>
    <row r="149" spans="1:9" x14ac:dyDescent="0.25">
      <c r="A149" s="5" t="s">
        <v>967</v>
      </c>
      <c r="B149" s="5" t="s">
        <v>968</v>
      </c>
      <c r="C149" s="6" t="s">
        <v>969</v>
      </c>
      <c r="D149" s="6" t="str">
        <f t="shared" si="2"/>
        <v>0010-045-021-1100</v>
      </c>
      <c r="E149" s="5" t="s">
        <v>970</v>
      </c>
      <c r="F149" s="5" t="s">
        <v>375</v>
      </c>
      <c r="G149" s="5" t="s">
        <v>376</v>
      </c>
      <c r="H149" s="5" t="s">
        <v>377</v>
      </c>
      <c r="I149" s="5" t="s">
        <v>378</v>
      </c>
    </row>
    <row r="150" spans="1:9" x14ac:dyDescent="0.25">
      <c r="A150" s="5" t="s">
        <v>971</v>
      </c>
      <c r="B150" s="5" t="s">
        <v>972</v>
      </c>
      <c r="C150" s="6" t="s">
        <v>973</v>
      </c>
      <c r="D150" s="6" t="str">
        <f t="shared" si="2"/>
        <v>0575-000-000-0000</v>
      </c>
      <c r="E150" s="5" t="s">
        <v>974</v>
      </c>
      <c r="F150" s="5" t="s">
        <v>535</v>
      </c>
      <c r="G150" s="5" t="s">
        <v>536</v>
      </c>
      <c r="H150" s="5" t="s">
        <v>377</v>
      </c>
      <c r="I150" s="5" t="s">
        <v>378</v>
      </c>
    </row>
    <row r="151" spans="1:9" x14ac:dyDescent="0.25">
      <c r="A151" s="5" t="s">
        <v>975</v>
      </c>
      <c r="B151" s="5" t="s">
        <v>976</v>
      </c>
      <c r="C151" s="6" t="s">
        <v>977</v>
      </c>
      <c r="D151" s="6" t="str">
        <f t="shared" si="2"/>
        <v>0551-000-000-0000</v>
      </c>
      <c r="E151" s="5" t="s">
        <v>978</v>
      </c>
      <c r="F151" s="5" t="s">
        <v>383</v>
      </c>
      <c r="G151" s="5" t="s">
        <v>384</v>
      </c>
      <c r="H151" s="5" t="s">
        <v>513</v>
      </c>
      <c r="I151" s="5" t="s">
        <v>514</v>
      </c>
    </row>
    <row r="152" spans="1:9" x14ac:dyDescent="0.25">
      <c r="A152" s="5" t="s">
        <v>979</v>
      </c>
      <c r="B152" s="5" t="s">
        <v>980</v>
      </c>
      <c r="C152" s="6" t="s">
        <v>981</v>
      </c>
      <c r="D152" s="6" t="str">
        <f t="shared" si="2"/>
        <v>0060-000-000-0000</v>
      </c>
      <c r="E152" s="5" t="s">
        <v>982</v>
      </c>
      <c r="F152" s="5" t="s">
        <v>503</v>
      </c>
      <c r="G152" s="5" t="s">
        <v>504</v>
      </c>
      <c r="H152" s="5" t="s">
        <v>377</v>
      </c>
      <c r="I152" s="5" t="s">
        <v>378</v>
      </c>
    </row>
    <row r="153" spans="1:9" x14ac:dyDescent="0.25">
      <c r="A153" s="5" t="s">
        <v>983</v>
      </c>
      <c r="B153" s="5" t="s">
        <v>984</v>
      </c>
      <c r="C153" s="6" t="s">
        <v>985</v>
      </c>
      <c r="D153" s="6" t="str">
        <f t="shared" si="2"/>
        <v>0180-000-000-0000</v>
      </c>
      <c r="E153" s="5" t="s">
        <v>986</v>
      </c>
      <c r="F153" s="5" t="s">
        <v>383</v>
      </c>
      <c r="G153" s="5" t="s">
        <v>384</v>
      </c>
      <c r="H153" s="5" t="s">
        <v>377</v>
      </c>
      <c r="I153" s="5" t="s">
        <v>378</v>
      </c>
    </row>
    <row r="154" spans="1:9" x14ac:dyDescent="0.25">
      <c r="A154" s="5" t="s">
        <v>987</v>
      </c>
      <c r="B154" s="5" t="s">
        <v>988</v>
      </c>
      <c r="C154" s="6" t="s">
        <v>989</v>
      </c>
      <c r="D154" s="6" t="str">
        <f t="shared" si="2"/>
        <v>0207-000-000-0000</v>
      </c>
      <c r="E154" s="5" t="s">
        <v>990</v>
      </c>
      <c r="F154" s="5" t="s">
        <v>383</v>
      </c>
      <c r="G154" s="5" t="s">
        <v>384</v>
      </c>
      <c r="H154" s="5" t="s">
        <v>377</v>
      </c>
      <c r="I154" s="5" t="s">
        <v>378</v>
      </c>
    </row>
    <row r="155" spans="1:9" x14ac:dyDescent="0.25">
      <c r="A155" s="5" t="s">
        <v>991</v>
      </c>
      <c r="B155" s="5" t="s">
        <v>992</v>
      </c>
      <c r="C155" s="6" t="s">
        <v>993</v>
      </c>
      <c r="D155" s="6" t="str">
        <f t="shared" si="2"/>
        <v>0740-000-000-0000</v>
      </c>
      <c r="E155" s="5" t="s">
        <v>994</v>
      </c>
      <c r="F155" s="5" t="s">
        <v>383</v>
      </c>
      <c r="G155" s="5" t="s">
        <v>384</v>
      </c>
      <c r="H155" s="5" t="s">
        <v>377</v>
      </c>
      <c r="I155" s="5" t="s">
        <v>378</v>
      </c>
    </row>
    <row r="156" spans="1:9" x14ac:dyDescent="0.25">
      <c r="A156" s="5" t="s">
        <v>995</v>
      </c>
      <c r="B156" s="5" t="s">
        <v>996</v>
      </c>
      <c r="C156" s="6" t="s">
        <v>827</v>
      </c>
      <c r="D156" s="6" t="str">
        <f t="shared" si="2"/>
        <v>0320-000-000-0000</v>
      </c>
      <c r="E156" s="5" t="s">
        <v>828</v>
      </c>
      <c r="F156" s="5" t="s">
        <v>383</v>
      </c>
      <c r="G156" s="5" t="s">
        <v>384</v>
      </c>
      <c r="H156" s="5" t="s">
        <v>377</v>
      </c>
      <c r="I156" s="5" t="s">
        <v>378</v>
      </c>
    </row>
    <row r="157" spans="1:9" x14ac:dyDescent="0.25">
      <c r="A157" s="5" t="s">
        <v>997</v>
      </c>
      <c r="B157" s="5" t="s">
        <v>998</v>
      </c>
      <c r="C157" s="6" t="s">
        <v>485</v>
      </c>
      <c r="D157" s="6" t="str">
        <f t="shared" si="2"/>
        <v>0330-000-000-0000</v>
      </c>
      <c r="E157" s="5" t="s">
        <v>486</v>
      </c>
      <c r="F157" s="5" t="s">
        <v>383</v>
      </c>
      <c r="G157" s="5" t="s">
        <v>384</v>
      </c>
      <c r="H157" s="5" t="s">
        <v>377</v>
      </c>
      <c r="I157" s="5" t="s">
        <v>378</v>
      </c>
    </row>
    <row r="158" spans="1:9" x14ac:dyDescent="0.25">
      <c r="A158" s="5" t="s">
        <v>999</v>
      </c>
      <c r="B158" s="5" t="s">
        <v>1000</v>
      </c>
      <c r="C158" s="6" t="s">
        <v>409</v>
      </c>
      <c r="D158" s="6" t="str">
        <f t="shared" si="2"/>
        <v>0357-000-000-0000</v>
      </c>
      <c r="E158" s="5" t="s">
        <v>410</v>
      </c>
      <c r="F158" s="5" t="s">
        <v>383</v>
      </c>
      <c r="G158" s="5" t="s">
        <v>384</v>
      </c>
      <c r="H158" s="5" t="s">
        <v>513</v>
      </c>
      <c r="I158" s="5" t="s">
        <v>514</v>
      </c>
    </row>
    <row r="159" spans="1:9" x14ac:dyDescent="0.25">
      <c r="A159" s="5" t="s">
        <v>1001</v>
      </c>
      <c r="B159" s="5" t="s">
        <v>1002</v>
      </c>
      <c r="C159" s="6" t="s">
        <v>1003</v>
      </c>
      <c r="D159" s="6" t="str">
        <f t="shared" si="2"/>
        <v>0940-249-020-0000</v>
      </c>
      <c r="E159" s="5" t="s">
        <v>1004</v>
      </c>
      <c r="F159" s="5" t="s">
        <v>383</v>
      </c>
      <c r="G159" s="5" t="s">
        <v>384</v>
      </c>
      <c r="H159" s="5" t="s">
        <v>377</v>
      </c>
      <c r="I159" s="5" t="s">
        <v>378</v>
      </c>
    </row>
    <row r="160" spans="1:9" x14ac:dyDescent="0.25">
      <c r="A160" s="5" t="s">
        <v>1005</v>
      </c>
      <c r="B160" s="5" t="s">
        <v>1006</v>
      </c>
      <c r="C160" s="6" t="s">
        <v>853</v>
      </c>
      <c r="D160" s="6" t="str">
        <f t="shared" si="2"/>
        <v>0945-000-000-0000</v>
      </c>
      <c r="E160" s="5" t="s">
        <v>854</v>
      </c>
      <c r="F160" s="5" t="s">
        <v>383</v>
      </c>
      <c r="G160" s="5" t="s">
        <v>384</v>
      </c>
      <c r="H160" s="5" t="s">
        <v>377</v>
      </c>
      <c r="I160" s="5" t="s">
        <v>378</v>
      </c>
    </row>
    <row r="161" spans="1:9" x14ac:dyDescent="0.25">
      <c r="A161" s="5" t="s">
        <v>1007</v>
      </c>
      <c r="B161" s="5" t="s">
        <v>1008</v>
      </c>
      <c r="C161" s="6" t="s">
        <v>477</v>
      </c>
      <c r="D161" s="6" t="str">
        <f t="shared" si="2"/>
        <v>0422-000-000-0000</v>
      </c>
      <c r="E161" s="5" t="s">
        <v>478</v>
      </c>
      <c r="F161" s="5" t="s">
        <v>383</v>
      </c>
      <c r="G161" s="5" t="s">
        <v>384</v>
      </c>
      <c r="H161" s="5" t="s">
        <v>377</v>
      </c>
      <c r="I161" s="5" t="s">
        <v>378</v>
      </c>
    </row>
    <row r="162" spans="1:9" x14ac:dyDescent="0.25">
      <c r="A162" s="5" t="s">
        <v>1009</v>
      </c>
      <c r="B162" s="5" t="s">
        <v>1010</v>
      </c>
      <c r="C162" s="6" t="s">
        <v>769</v>
      </c>
      <c r="D162" s="6" t="str">
        <f t="shared" si="2"/>
        <v>0010-029-100-1200</v>
      </c>
      <c r="E162" s="5" t="s">
        <v>770</v>
      </c>
      <c r="F162" s="5" t="s">
        <v>375</v>
      </c>
      <c r="G162" s="5" t="s">
        <v>376</v>
      </c>
      <c r="H162" s="5" t="s">
        <v>377</v>
      </c>
      <c r="I162" s="5" t="s">
        <v>378</v>
      </c>
    </row>
    <row r="163" spans="1:9" x14ac:dyDescent="0.25">
      <c r="A163" s="5" t="s">
        <v>1011</v>
      </c>
      <c r="B163" s="5" t="s">
        <v>1012</v>
      </c>
      <c r="C163" s="6" t="s">
        <v>1013</v>
      </c>
      <c r="D163" s="6" t="str">
        <f t="shared" si="2"/>
        <v>0943-247-000-0000</v>
      </c>
      <c r="E163" s="5" t="s">
        <v>1014</v>
      </c>
      <c r="F163" s="5" t="s">
        <v>383</v>
      </c>
      <c r="G163" s="5" t="s">
        <v>384</v>
      </c>
      <c r="H163" s="5" t="s">
        <v>377</v>
      </c>
      <c r="I163" s="5" t="s">
        <v>378</v>
      </c>
    </row>
    <row r="164" spans="1:9" x14ac:dyDescent="0.25">
      <c r="A164" s="5" t="s">
        <v>1015</v>
      </c>
      <c r="B164" s="5" t="s">
        <v>1016</v>
      </c>
      <c r="C164" s="6" t="s">
        <v>485</v>
      </c>
      <c r="D164" s="6" t="str">
        <f t="shared" si="2"/>
        <v>0330-000-000-0000</v>
      </c>
      <c r="E164" s="5" t="s">
        <v>486</v>
      </c>
      <c r="F164" s="5" t="s">
        <v>383</v>
      </c>
      <c r="G164" s="5" t="s">
        <v>384</v>
      </c>
      <c r="H164" s="5" t="s">
        <v>401</v>
      </c>
      <c r="I164" s="5" t="s">
        <v>402</v>
      </c>
    </row>
    <row r="165" spans="1:9" x14ac:dyDescent="0.25">
      <c r="A165" s="5" t="s">
        <v>1017</v>
      </c>
      <c r="B165" s="5" t="s">
        <v>1018</v>
      </c>
      <c r="C165" s="6" t="s">
        <v>1019</v>
      </c>
      <c r="D165" s="6" t="str">
        <f t="shared" si="2"/>
        <v>0515-000-000-0000</v>
      </c>
      <c r="E165" s="5" t="s">
        <v>1020</v>
      </c>
      <c r="F165" s="5" t="s">
        <v>383</v>
      </c>
      <c r="G165" s="5" t="s">
        <v>384</v>
      </c>
      <c r="H165" s="5" t="s">
        <v>377</v>
      </c>
      <c r="I165" s="5" t="s">
        <v>378</v>
      </c>
    </row>
    <row r="166" spans="1:9" x14ac:dyDescent="0.25">
      <c r="A166" s="5" t="s">
        <v>1021</v>
      </c>
      <c r="B166" s="5" t="s">
        <v>1022</v>
      </c>
      <c r="C166" s="6" t="s">
        <v>724</v>
      </c>
      <c r="D166" s="6" t="str">
        <f t="shared" si="2"/>
        <v>0283-000-000-0000</v>
      </c>
      <c r="E166" s="5" t="s">
        <v>725</v>
      </c>
      <c r="F166" s="5" t="s">
        <v>503</v>
      </c>
      <c r="G166" s="5" t="s">
        <v>504</v>
      </c>
      <c r="H166" s="5" t="s">
        <v>377</v>
      </c>
      <c r="I166" s="5" t="s">
        <v>378</v>
      </c>
    </row>
    <row r="167" spans="1:9" x14ac:dyDescent="0.25">
      <c r="A167" s="5" t="s">
        <v>1023</v>
      </c>
      <c r="B167" s="5" t="s">
        <v>1024</v>
      </c>
      <c r="C167" s="6" t="s">
        <v>985</v>
      </c>
      <c r="D167" s="6" t="str">
        <f t="shared" si="2"/>
        <v>0180-000-000-0000</v>
      </c>
      <c r="E167" s="5" t="s">
        <v>986</v>
      </c>
      <c r="F167" s="5" t="s">
        <v>383</v>
      </c>
      <c r="G167" s="5" t="s">
        <v>384</v>
      </c>
      <c r="H167" s="5" t="s">
        <v>377</v>
      </c>
      <c r="I167" s="5" t="s">
        <v>378</v>
      </c>
    </row>
    <row r="168" spans="1:9" x14ac:dyDescent="0.25">
      <c r="A168" s="5" t="s">
        <v>1025</v>
      </c>
      <c r="B168" s="5" t="s">
        <v>1026</v>
      </c>
      <c r="C168" s="6" t="s">
        <v>1027</v>
      </c>
      <c r="D168" s="6" t="str">
        <f t="shared" si="2"/>
        <v>0210-249-020-0000</v>
      </c>
      <c r="E168" s="5" t="s">
        <v>1028</v>
      </c>
      <c r="F168" s="5" t="s">
        <v>383</v>
      </c>
      <c r="G168" s="5" t="s">
        <v>384</v>
      </c>
      <c r="H168" s="5" t="s">
        <v>389</v>
      </c>
      <c r="I168" s="5" t="s">
        <v>390</v>
      </c>
    </row>
    <row r="169" spans="1:9" x14ac:dyDescent="0.25">
      <c r="A169" s="5" t="s">
        <v>1029</v>
      </c>
      <c r="B169" s="5" t="s">
        <v>1030</v>
      </c>
      <c r="C169" s="6" t="s">
        <v>461</v>
      </c>
      <c r="D169" s="6" t="str">
        <f t="shared" si="2"/>
        <v>0010-044-121-0000</v>
      </c>
      <c r="E169" s="5" t="s">
        <v>462</v>
      </c>
      <c r="F169" s="5" t="s">
        <v>375</v>
      </c>
      <c r="G169" s="5" t="s">
        <v>376</v>
      </c>
      <c r="H169" s="5" t="s">
        <v>377</v>
      </c>
      <c r="I169" s="5" t="s">
        <v>378</v>
      </c>
    </row>
    <row r="170" spans="1:9" x14ac:dyDescent="0.25">
      <c r="A170" s="5" t="s">
        <v>1031</v>
      </c>
      <c r="B170" s="5" t="s">
        <v>1032</v>
      </c>
      <c r="C170" s="6" t="s">
        <v>1033</v>
      </c>
      <c r="D170" s="6" t="str">
        <f t="shared" si="2"/>
        <v>0010-086-011-1000</v>
      </c>
      <c r="E170" s="5" t="s">
        <v>1034</v>
      </c>
      <c r="F170" s="5" t="s">
        <v>650</v>
      </c>
      <c r="G170" s="5" t="s">
        <v>651</v>
      </c>
      <c r="H170" s="5" t="s">
        <v>513</v>
      </c>
      <c r="I170" s="5" t="s">
        <v>514</v>
      </c>
    </row>
    <row r="171" spans="1:9" x14ac:dyDescent="0.25">
      <c r="A171" s="5" t="s">
        <v>1035</v>
      </c>
      <c r="B171" s="5" t="s">
        <v>1036</v>
      </c>
      <c r="C171" s="6" t="s">
        <v>1037</v>
      </c>
      <c r="D171" s="6" t="str">
        <f t="shared" si="2"/>
        <v>0010-071-011-1000</v>
      </c>
      <c r="E171" s="5" t="s">
        <v>1038</v>
      </c>
      <c r="F171" s="5" t="s">
        <v>650</v>
      </c>
      <c r="G171" s="5" t="s">
        <v>651</v>
      </c>
      <c r="H171" s="5" t="s">
        <v>377</v>
      </c>
      <c r="I171" s="5" t="s">
        <v>378</v>
      </c>
    </row>
    <row r="172" spans="1:9" x14ac:dyDescent="0.25">
      <c r="A172" s="5" t="s">
        <v>1039</v>
      </c>
      <c r="B172" s="5" t="s">
        <v>1040</v>
      </c>
      <c r="C172" s="6" t="s">
        <v>1041</v>
      </c>
      <c r="D172" s="6" t="str">
        <f t="shared" si="2"/>
        <v>0010-040-010-1200</v>
      </c>
      <c r="E172" s="5" t="s">
        <v>1042</v>
      </c>
      <c r="F172" s="5" t="s">
        <v>399</v>
      </c>
      <c r="G172" s="5" t="s">
        <v>400</v>
      </c>
      <c r="H172" s="5" t="s">
        <v>377</v>
      </c>
      <c r="I172" s="5" t="s">
        <v>378</v>
      </c>
    </row>
    <row r="173" spans="1:9" x14ac:dyDescent="0.25">
      <c r="A173" s="5" t="s">
        <v>1043</v>
      </c>
      <c r="B173" s="5" t="s">
        <v>1044</v>
      </c>
      <c r="C173" s="6" t="s">
        <v>1045</v>
      </c>
      <c r="D173" s="6" t="str">
        <f t="shared" si="2"/>
        <v>0270-000-000-0000</v>
      </c>
      <c r="E173" s="5" t="s">
        <v>1046</v>
      </c>
      <c r="F173" s="5" t="s">
        <v>503</v>
      </c>
      <c r="G173" s="5" t="s">
        <v>504</v>
      </c>
      <c r="H173" s="5" t="s">
        <v>513</v>
      </c>
      <c r="I173" s="5" t="s">
        <v>514</v>
      </c>
    </row>
    <row r="174" spans="1:9" x14ac:dyDescent="0.25">
      <c r="A174" s="5" t="s">
        <v>1047</v>
      </c>
      <c r="B174" s="5" t="s">
        <v>1048</v>
      </c>
      <c r="C174" s="6" t="s">
        <v>827</v>
      </c>
      <c r="D174" s="6" t="str">
        <f t="shared" si="2"/>
        <v>0320-000-000-0000</v>
      </c>
      <c r="E174" s="5" t="s">
        <v>828</v>
      </c>
      <c r="F174" s="5" t="s">
        <v>383</v>
      </c>
      <c r="G174" s="5" t="s">
        <v>384</v>
      </c>
      <c r="H174" s="5" t="s">
        <v>377</v>
      </c>
      <c r="I174" s="5" t="s">
        <v>378</v>
      </c>
    </row>
    <row r="175" spans="1:9" x14ac:dyDescent="0.25">
      <c r="A175" s="5" t="s">
        <v>1049</v>
      </c>
      <c r="B175" s="5" t="s">
        <v>1050</v>
      </c>
      <c r="C175" s="6" t="s">
        <v>1051</v>
      </c>
      <c r="D175" s="6" t="str">
        <f t="shared" si="2"/>
        <v>0590-000-000-0000</v>
      </c>
      <c r="E175" s="5" t="s">
        <v>1052</v>
      </c>
      <c r="F175" s="5" t="s">
        <v>383</v>
      </c>
      <c r="G175" s="5" t="s">
        <v>384</v>
      </c>
      <c r="H175" s="5" t="s">
        <v>377</v>
      </c>
      <c r="I175" s="5" t="s">
        <v>378</v>
      </c>
    </row>
    <row r="176" spans="1:9" x14ac:dyDescent="0.25">
      <c r="A176" s="5" t="s">
        <v>1053</v>
      </c>
      <c r="B176" s="5" t="s">
        <v>1054</v>
      </c>
      <c r="C176" s="6" t="s">
        <v>481</v>
      </c>
      <c r="D176" s="6" t="str">
        <f t="shared" si="2"/>
        <v>0955-000-000-0000</v>
      </c>
      <c r="E176" s="5" t="s">
        <v>482</v>
      </c>
      <c r="F176" s="5" t="s">
        <v>383</v>
      </c>
      <c r="G176" s="5" t="s">
        <v>384</v>
      </c>
      <c r="H176" s="5" t="s">
        <v>377</v>
      </c>
      <c r="I176" s="5" t="s">
        <v>378</v>
      </c>
    </row>
    <row r="177" spans="1:9" x14ac:dyDescent="0.25">
      <c r="A177" s="5" t="s">
        <v>1055</v>
      </c>
      <c r="B177" s="5" t="s">
        <v>1056</v>
      </c>
      <c r="C177" s="6" t="s">
        <v>1057</v>
      </c>
      <c r="D177" s="6" t="str">
        <f t="shared" si="2"/>
        <v>0112-115-000-0000</v>
      </c>
      <c r="E177" s="5" t="s">
        <v>1058</v>
      </c>
      <c r="F177" s="5" t="s">
        <v>375</v>
      </c>
      <c r="G177" s="5" t="s">
        <v>376</v>
      </c>
      <c r="H177" s="5" t="s">
        <v>377</v>
      </c>
      <c r="I177" s="5" t="s">
        <v>378</v>
      </c>
    </row>
    <row r="178" spans="1:9" x14ac:dyDescent="0.25">
      <c r="A178" s="5" t="s">
        <v>1059</v>
      </c>
      <c r="B178" s="5" t="s">
        <v>1060</v>
      </c>
      <c r="C178" s="6" t="s">
        <v>1027</v>
      </c>
      <c r="D178" s="6" t="str">
        <f t="shared" si="2"/>
        <v>0210-249-020-0000</v>
      </c>
      <c r="E178" s="5" t="s">
        <v>1028</v>
      </c>
      <c r="F178" s="5" t="s">
        <v>383</v>
      </c>
      <c r="G178" s="5" t="s">
        <v>384</v>
      </c>
      <c r="H178" s="5" t="s">
        <v>389</v>
      </c>
      <c r="I178" s="5" t="s">
        <v>390</v>
      </c>
    </row>
    <row r="179" spans="1:9" x14ac:dyDescent="0.25">
      <c r="A179" s="5" t="s">
        <v>1061</v>
      </c>
      <c r="B179" s="5" t="s">
        <v>1062</v>
      </c>
      <c r="C179" s="6" t="s">
        <v>769</v>
      </c>
      <c r="D179" s="6" t="str">
        <f t="shared" si="2"/>
        <v>0010-029-100-1200</v>
      </c>
      <c r="E179" s="5" t="s">
        <v>770</v>
      </c>
      <c r="F179" s="5" t="s">
        <v>375</v>
      </c>
      <c r="G179" s="5" t="s">
        <v>376</v>
      </c>
      <c r="H179" s="5" t="s">
        <v>377</v>
      </c>
      <c r="I179" s="5" t="s">
        <v>378</v>
      </c>
    </row>
    <row r="180" spans="1:9" x14ac:dyDescent="0.25">
      <c r="A180" s="5" t="s">
        <v>1063</v>
      </c>
      <c r="B180" s="5" t="s">
        <v>1064</v>
      </c>
      <c r="C180" s="6" t="s">
        <v>1065</v>
      </c>
      <c r="D180" s="6" t="str">
        <f t="shared" si="2"/>
        <v>0906-000-000-0000</v>
      </c>
      <c r="E180" s="5" t="s">
        <v>1066</v>
      </c>
      <c r="F180" s="5" t="s">
        <v>383</v>
      </c>
      <c r="G180" s="5" t="s">
        <v>384</v>
      </c>
      <c r="H180" s="5" t="s">
        <v>377</v>
      </c>
      <c r="I180" s="5" t="s">
        <v>378</v>
      </c>
    </row>
    <row r="181" spans="1:9" x14ac:dyDescent="0.25">
      <c r="A181" s="5" t="s">
        <v>1067</v>
      </c>
      <c r="B181" s="5" t="s">
        <v>1068</v>
      </c>
      <c r="C181" s="6" t="s">
        <v>1069</v>
      </c>
      <c r="D181" s="6" t="str">
        <f t="shared" si="2"/>
        <v>0300-000-000-0000</v>
      </c>
      <c r="E181" s="5" t="s">
        <v>1070</v>
      </c>
      <c r="F181" s="5" t="s">
        <v>383</v>
      </c>
      <c r="G181" s="5" t="s">
        <v>384</v>
      </c>
      <c r="H181" s="5" t="s">
        <v>377</v>
      </c>
      <c r="I181" s="5" t="s">
        <v>378</v>
      </c>
    </row>
    <row r="182" spans="1:9" x14ac:dyDescent="0.25">
      <c r="A182" s="5" t="s">
        <v>1071</v>
      </c>
      <c r="B182" s="5" t="s">
        <v>1072</v>
      </c>
      <c r="C182" s="6" t="s">
        <v>485</v>
      </c>
      <c r="D182" s="6" t="str">
        <f t="shared" si="2"/>
        <v>0330-000-000-0000</v>
      </c>
      <c r="E182" s="5" t="s">
        <v>486</v>
      </c>
      <c r="F182" s="5" t="s">
        <v>383</v>
      </c>
      <c r="G182" s="5" t="s">
        <v>384</v>
      </c>
      <c r="H182" s="5" t="s">
        <v>377</v>
      </c>
      <c r="I182" s="5" t="s">
        <v>378</v>
      </c>
    </row>
    <row r="183" spans="1:9" x14ac:dyDescent="0.25">
      <c r="A183" s="5" t="s">
        <v>1073</v>
      </c>
      <c r="B183" s="5" t="s">
        <v>1074</v>
      </c>
      <c r="C183" s="6" t="s">
        <v>668</v>
      </c>
      <c r="D183" s="6" t="str">
        <f t="shared" si="2"/>
        <v>0340-058-020-0000</v>
      </c>
      <c r="E183" s="5" t="s">
        <v>669</v>
      </c>
      <c r="F183" s="5" t="s">
        <v>375</v>
      </c>
      <c r="G183" s="5" t="s">
        <v>376</v>
      </c>
      <c r="H183" s="5" t="s">
        <v>377</v>
      </c>
      <c r="I183" s="5" t="s">
        <v>378</v>
      </c>
    </row>
    <row r="184" spans="1:9" x14ac:dyDescent="0.25">
      <c r="A184" s="5" t="s">
        <v>1075</v>
      </c>
      <c r="B184" s="5" t="s">
        <v>1076</v>
      </c>
      <c r="C184" s="6" t="s">
        <v>797</v>
      </c>
      <c r="D184" s="6" t="str">
        <f t="shared" si="2"/>
        <v>0350-000-000-0000</v>
      </c>
      <c r="E184" s="5" t="s">
        <v>798</v>
      </c>
      <c r="F184" s="5" t="s">
        <v>383</v>
      </c>
      <c r="G184" s="5" t="s">
        <v>384</v>
      </c>
      <c r="H184" s="5" t="s">
        <v>377</v>
      </c>
      <c r="I184" s="5" t="s">
        <v>378</v>
      </c>
    </row>
    <row r="185" spans="1:9" x14ac:dyDescent="0.25">
      <c r="A185" s="5" t="s">
        <v>1077</v>
      </c>
      <c r="B185" s="5" t="s">
        <v>1078</v>
      </c>
      <c r="C185" s="6" t="s">
        <v>1079</v>
      </c>
      <c r="D185" s="6" t="str">
        <f t="shared" si="2"/>
        <v>0042-000-000-0000</v>
      </c>
      <c r="E185" s="5" t="s">
        <v>1080</v>
      </c>
      <c r="F185" s="5" t="s">
        <v>383</v>
      </c>
      <c r="G185" s="5" t="s">
        <v>384</v>
      </c>
      <c r="H185" s="5" t="s">
        <v>377</v>
      </c>
      <c r="I185" s="5" t="s">
        <v>378</v>
      </c>
    </row>
    <row r="186" spans="1:9" x14ac:dyDescent="0.25">
      <c r="A186" s="5" t="s">
        <v>1081</v>
      </c>
      <c r="B186" s="5" t="s">
        <v>1082</v>
      </c>
      <c r="C186" s="6" t="s">
        <v>1083</v>
      </c>
      <c r="D186" s="6" t="str">
        <f t="shared" si="2"/>
        <v>0010-072-051-1200</v>
      </c>
      <c r="E186" s="5" t="s">
        <v>1084</v>
      </c>
      <c r="F186" s="5" t="s">
        <v>375</v>
      </c>
      <c r="G186" s="5" t="s">
        <v>376</v>
      </c>
      <c r="H186" s="5" t="s">
        <v>377</v>
      </c>
      <c r="I186" s="5" t="s">
        <v>378</v>
      </c>
    </row>
    <row r="187" spans="1:9" x14ac:dyDescent="0.25">
      <c r="A187" s="5" t="s">
        <v>1085</v>
      </c>
      <c r="B187" s="5" t="s">
        <v>1086</v>
      </c>
      <c r="C187" s="6" t="s">
        <v>1087</v>
      </c>
      <c r="D187" s="6" t="str">
        <f t="shared" si="2"/>
        <v>0026-000-000-0000</v>
      </c>
      <c r="E187" s="5" t="s">
        <v>1088</v>
      </c>
      <c r="F187" s="5" t="s">
        <v>383</v>
      </c>
      <c r="G187" s="5" t="s">
        <v>384</v>
      </c>
      <c r="H187" s="5" t="s">
        <v>513</v>
      </c>
      <c r="I187" s="5" t="s">
        <v>514</v>
      </c>
    </row>
    <row r="188" spans="1:9" x14ac:dyDescent="0.25">
      <c r="A188" s="5" t="s">
        <v>1089</v>
      </c>
      <c r="B188" s="5" t="s">
        <v>1090</v>
      </c>
      <c r="C188" s="6" t="s">
        <v>1091</v>
      </c>
      <c r="D188" s="6" t="str">
        <f t="shared" si="2"/>
        <v>0957-000-000-0000</v>
      </c>
      <c r="E188" s="5" t="s">
        <v>1092</v>
      </c>
      <c r="F188" s="5" t="s">
        <v>503</v>
      </c>
      <c r="G188" s="5" t="s">
        <v>504</v>
      </c>
      <c r="H188" s="5" t="s">
        <v>513</v>
      </c>
      <c r="I188" s="5" t="s">
        <v>514</v>
      </c>
    </row>
    <row r="189" spans="1:9" x14ac:dyDescent="0.25">
      <c r="A189" s="5" t="s">
        <v>1093</v>
      </c>
      <c r="B189" s="5" t="s">
        <v>1094</v>
      </c>
      <c r="C189" s="6" t="s">
        <v>521</v>
      </c>
      <c r="D189" s="6" t="str">
        <f t="shared" si="2"/>
        <v>0950-000-000-0000</v>
      </c>
      <c r="E189" s="5" t="s">
        <v>522</v>
      </c>
      <c r="F189" s="5" t="s">
        <v>383</v>
      </c>
      <c r="G189" s="5" t="s">
        <v>384</v>
      </c>
      <c r="H189" s="5" t="s">
        <v>491</v>
      </c>
      <c r="I189" s="5" t="s">
        <v>492</v>
      </c>
    </row>
    <row r="190" spans="1:9" x14ac:dyDescent="0.25">
      <c r="A190" s="5" t="s">
        <v>1095</v>
      </c>
      <c r="B190" s="5" t="s">
        <v>1096</v>
      </c>
      <c r="C190" s="6" t="s">
        <v>1097</v>
      </c>
      <c r="D190" s="6" t="str">
        <f t="shared" si="2"/>
        <v>0010-027-091-1000</v>
      </c>
      <c r="E190" s="5" t="s">
        <v>1098</v>
      </c>
      <c r="F190" s="5" t="s">
        <v>1099</v>
      </c>
      <c r="G190" s="5" t="s">
        <v>1100</v>
      </c>
      <c r="H190" s="5" t="s">
        <v>377</v>
      </c>
      <c r="I190" s="5" t="s">
        <v>378</v>
      </c>
    </row>
    <row r="191" spans="1:9" x14ac:dyDescent="0.25">
      <c r="A191" s="5" t="s">
        <v>1101</v>
      </c>
      <c r="B191" s="5" t="s">
        <v>1102</v>
      </c>
      <c r="C191" s="6" t="s">
        <v>559</v>
      </c>
      <c r="D191" s="6" t="str">
        <f t="shared" si="2"/>
        <v>0010-049-041-1100</v>
      </c>
      <c r="E191" s="5" t="s">
        <v>560</v>
      </c>
      <c r="F191" s="5" t="s">
        <v>375</v>
      </c>
      <c r="G191" s="5" t="s">
        <v>376</v>
      </c>
      <c r="H191" s="5" t="s">
        <v>377</v>
      </c>
      <c r="I191" s="5" t="s">
        <v>378</v>
      </c>
    </row>
    <row r="192" spans="1:9" x14ac:dyDescent="0.25">
      <c r="A192" s="5" t="s">
        <v>1103</v>
      </c>
      <c r="B192" s="5" t="s">
        <v>1104</v>
      </c>
      <c r="C192" s="6" t="s">
        <v>1105</v>
      </c>
      <c r="D192" s="6" t="str">
        <f t="shared" si="2"/>
        <v>0290-058-020-0000</v>
      </c>
      <c r="E192" s="5" t="s">
        <v>1106</v>
      </c>
      <c r="F192" s="5" t="s">
        <v>375</v>
      </c>
      <c r="G192" s="5" t="s">
        <v>376</v>
      </c>
      <c r="H192" s="5" t="s">
        <v>377</v>
      </c>
      <c r="I192" s="5" t="s">
        <v>378</v>
      </c>
    </row>
    <row r="193" spans="1:9" x14ac:dyDescent="0.25">
      <c r="A193" s="5" t="s">
        <v>1107</v>
      </c>
      <c r="B193" s="5" t="s">
        <v>1108</v>
      </c>
      <c r="C193" s="6" t="s">
        <v>769</v>
      </c>
      <c r="D193" s="6" t="str">
        <f t="shared" si="2"/>
        <v>0010-029-100-1200</v>
      </c>
      <c r="E193" s="5" t="s">
        <v>770</v>
      </c>
      <c r="F193" s="5" t="s">
        <v>375</v>
      </c>
      <c r="G193" s="5" t="s">
        <v>376</v>
      </c>
      <c r="H193" s="5" t="s">
        <v>377</v>
      </c>
      <c r="I193" s="5" t="s">
        <v>378</v>
      </c>
    </row>
    <row r="194" spans="1:9" x14ac:dyDescent="0.25">
      <c r="A194" s="5" t="s">
        <v>1109</v>
      </c>
      <c r="B194" s="5" t="s">
        <v>1110</v>
      </c>
      <c r="C194" s="6" t="s">
        <v>1111</v>
      </c>
      <c r="D194" s="6" t="str">
        <f t="shared" ref="D194:D257" si="3">TEXT(C194,"0000-000-000-0000")</f>
        <v>0401-000-000-0000</v>
      </c>
      <c r="E194" s="5" t="s">
        <v>1112</v>
      </c>
      <c r="F194" s="5" t="s">
        <v>383</v>
      </c>
      <c r="G194" s="5" t="s">
        <v>384</v>
      </c>
      <c r="H194" s="5" t="s">
        <v>377</v>
      </c>
      <c r="I194" s="5" t="s">
        <v>378</v>
      </c>
    </row>
    <row r="195" spans="1:9" x14ac:dyDescent="0.25">
      <c r="A195" s="5" t="s">
        <v>1113</v>
      </c>
      <c r="B195" s="5" t="s">
        <v>1114</v>
      </c>
      <c r="C195" s="6" t="s">
        <v>1115</v>
      </c>
      <c r="D195" s="6" t="str">
        <f t="shared" si="3"/>
        <v>0180-303-000-0000</v>
      </c>
      <c r="E195" s="5" t="s">
        <v>1116</v>
      </c>
      <c r="F195" s="5" t="s">
        <v>640</v>
      </c>
      <c r="G195" s="5" t="s">
        <v>641</v>
      </c>
      <c r="H195" s="5" t="s">
        <v>607</v>
      </c>
      <c r="I195" s="5" t="s">
        <v>608</v>
      </c>
    </row>
    <row r="196" spans="1:9" x14ac:dyDescent="0.25">
      <c r="A196" s="5" t="s">
        <v>1117</v>
      </c>
      <c r="B196" s="5" t="s">
        <v>1118</v>
      </c>
      <c r="C196" s="6" t="s">
        <v>1119</v>
      </c>
      <c r="D196" s="6" t="str">
        <f t="shared" si="3"/>
        <v>0914-000-000-0000</v>
      </c>
      <c r="E196" s="5" t="s">
        <v>1120</v>
      </c>
      <c r="F196" s="5" t="s">
        <v>383</v>
      </c>
      <c r="G196" s="5" t="s">
        <v>384</v>
      </c>
      <c r="H196" s="5" t="s">
        <v>377</v>
      </c>
      <c r="I196" s="5" t="s">
        <v>378</v>
      </c>
    </row>
    <row r="197" spans="1:9" x14ac:dyDescent="0.25">
      <c r="A197" s="5" t="s">
        <v>1121</v>
      </c>
      <c r="B197" s="5" t="s">
        <v>1122</v>
      </c>
      <c r="C197" s="6" t="s">
        <v>1123</v>
      </c>
      <c r="D197" s="6" t="str">
        <f t="shared" si="3"/>
        <v>0171-000-000-0000</v>
      </c>
      <c r="E197" s="5" t="s">
        <v>1124</v>
      </c>
      <c r="F197" s="5" t="s">
        <v>535</v>
      </c>
      <c r="G197" s="5" t="s">
        <v>536</v>
      </c>
      <c r="H197" s="5" t="s">
        <v>377</v>
      </c>
      <c r="I197" s="5" t="s">
        <v>378</v>
      </c>
    </row>
    <row r="198" spans="1:9" x14ac:dyDescent="0.25">
      <c r="A198" s="5" t="s">
        <v>1125</v>
      </c>
      <c r="B198" s="5" t="s">
        <v>1126</v>
      </c>
      <c r="C198" s="6" t="s">
        <v>1127</v>
      </c>
      <c r="D198" s="6" t="str">
        <f t="shared" si="3"/>
        <v>0839-000-000-0000</v>
      </c>
      <c r="E198" s="5" t="s">
        <v>1128</v>
      </c>
      <c r="F198" s="5" t="s">
        <v>535</v>
      </c>
      <c r="G198" s="5" t="s">
        <v>536</v>
      </c>
      <c r="H198" s="5" t="s">
        <v>377</v>
      </c>
      <c r="I198" s="5" t="s">
        <v>378</v>
      </c>
    </row>
    <row r="199" spans="1:9" x14ac:dyDescent="0.25">
      <c r="A199" s="5" t="s">
        <v>1129</v>
      </c>
      <c r="B199" s="5" t="s">
        <v>1130</v>
      </c>
      <c r="C199" s="6" t="s">
        <v>619</v>
      </c>
      <c r="D199" s="6" t="str">
        <f t="shared" si="3"/>
        <v>0010-072-041-1100</v>
      </c>
      <c r="E199" s="5" t="s">
        <v>620</v>
      </c>
      <c r="F199" s="5" t="s">
        <v>375</v>
      </c>
      <c r="G199" s="5" t="s">
        <v>376</v>
      </c>
      <c r="H199" s="5" t="s">
        <v>377</v>
      </c>
      <c r="I199" s="5" t="s">
        <v>378</v>
      </c>
    </row>
    <row r="200" spans="1:9" x14ac:dyDescent="0.25">
      <c r="A200" s="5" t="s">
        <v>1131</v>
      </c>
      <c r="B200" s="5" t="s">
        <v>1132</v>
      </c>
      <c r="C200" s="6" t="s">
        <v>1133</v>
      </c>
      <c r="D200" s="6" t="str">
        <f t="shared" si="3"/>
        <v>1042-000-000-0000</v>
      </c>
      <c r="E200" s="5" t="s">
        <v>1134</v>
      </c>
      <c r="F200" s="5" t="s">
        <v>383</v>
      </c>
      <c r="G200" s="5" t="s">
        <v>384</v>
      </c>
      <c r="H200" s="5" t="s">
        <v>377</v>
      </c>
      <c r="I200" s="5" t="s">
        <v>378</v>
      </c>
    </row>
    <row r="201" spans="1:9" x14ac:dyDescent="0.25">
      <c r="A201" s="5" t="s">
        <v>1135</v>
      </c>
      <c r="B201" s="5" t="s">
        <v>1136</v>
      </c>
      <c r="C201" s="6" t="s">
        <v>769</v>
      </c>
      <c r="D201" s="6" t="str">
        <f t="shared" si="3"/>
        <v>0010-029-100-1200</v>
      </c>
      <c r="E201" s="5" t="s">
        <v>770</v>
      </c>
      <c r="F201" s="5" t="s">
        <v>375</v>
      </c>
      <c r="G201" s="5" t="s">
        <v>376</v>
      </c>
      <c r="H201" s="5" t="s">
        <v>377</v>
      </c>
      <c r="I201" s="5" t="s">
        <v>378</v>
      </c>
    </row>
    <row r="202" spans="1:9" x14ac:dyDescent="0.25">
      <c r="A202" s="5" t="s">
        <v>1137</v>
      </c>
      <c r="B202" s="5" t="s">
        <v>1138</v>
      </c>
      <c r="C202" s="6" t="s">
        <v>1139</v>
      </c>
      <c r="D202" s="6" t="str">
        <f t="shared" si="3"/>
        <v>0110-249-020-0000</v>
      </c>
      <c r="E202" s="5" t="s">
        <v>1140</v>
      </c>
      <c r="F202" s="5" t="s">
        <v>383</v>
      </c>
      <c r="G202" s="5" t="s">
        <v>384</v>
      </c>
      <c r="H202" s="5" t="s">
        <v>389</v>
      </c>
      <c r="I202" s="5" t="s">
        <v>390</v>
      </c>
    </row>
    <row r="203" spans="1:9" x14ac:dyDescent="0.25">
      <c r="A203" s="5" t="s">
        <v>1141</v>
      </c>
      <c r="B203" s="5" t="s">
        <v>1142</v>
      </c>
      <c r="C203" s="6" t="s">
        <v>405</v>
      </c>
      <c r="D203" s="6" t="str">
        <f t="shared" si="3"/>
        <v>0340-000-000-0000</v>
      </c>
      <c r="E203" s="5" t="s">
        <v>406</v>
      </c>
      <c r="F203" s="5" t="s">
        <v>383</v>
      </c>
      <c r="G203" s="5" t="s">
        <v>384</v>
      </c>
      <c r="H203" s="5" t="s">
        <v>377</v>
      </c>
      <c r="I203" s="5" t="s">
        <v>378</v>
      </c>
    </row>
    <row r="204" spans="1:9" x14ac:dyDescent="0.25">
      <c r="A204" s="5" t="s">
        <v>1143</v>
      </c>
      <c r="B204" s="5" t="s">
        <v>1144</v>
      </c>
      <c r="C204" s="6" t="s">
        <v>686</v>
      </c>
      <c r="D204" s="6" t="str">
        <f t="shared" si="3"/>
        <v>0200-000-000-0000</v>
      </c>
      <c r="E204" s="5" t="s">
        <v>687</v>
      </c>
      <c r="F204" s="5" t="s">
        <v>383</v>
      </c>
      <c r="G204" s="5" t="s">
        <v>384</v>
      </c>
      <c r="H204" s="5" t="s">
        <v>377</v>
      </c>
      <c r="I204" s="5" t="s">
        <v>378</v>
      </c>
    </row>
    <row r="205" spans="1:9" x14ac:dyDescent="0.25">
      <c r="A205" s="5" t="s">
        <v>1145</v>
      </c>
      <c r="B205" s="5" t="s">
        <v>1146</v>
      </c>
      <c r="C205" s="6" t="s">
        <v>923</v>
      </c>
      <c r="D205" s="6" t="str">
        <f t="shared" si="3"/>
        <v>0210-000-000-0000</v>
      </c>
      <c r="E205" s="5" t="s">
        <v>924</v>
      </c>
      <c r="F205" s="5" t="s">
        <v>383</v>
      </c>
      <c r="G205" s="5" t="s">
        <v>384</v>
      </c>
      <c r="H205" s="5" t="s">
        <v>377</v>
      </c>
      <c r="I205" s="5" t="s">
        <v>378</v>
      </c>
    </row>
    <row r="206" spans="1:9" x14ac:dyDescent="0.25">
      <c r="A206" s="5" t="s">
        <v>1147</v>
      </c>
      <c r="B206" s="5" t="s">
        <v>1148</v>
      </c>
      <c r="C206" s="6" t="s">
        <v>1069</v>
      </c>
      <c r="D206" s="6" t="str">
        <f t="shared" si="3"/>
        <v>0300-000-000-0000</v>
      </c>
      <c r="E206" s="5" t="s">
        <v>1070</v>
      </c>
      <c r="F206" s="5" t="s">
        <v>383</v>
      </c>
      <c r="G206" s="5" t="s">
        <v>384</v>
      </c>
      <c r="H206" s="5" t="s">
        <v>377</v>
      </c>
      <c r="I206" s="5" t="s">
        <v>378</v>
      </c>
    </row>
    <row r="207" spans="1:9" x14ac:dyDescent="0.25">
      <c r="A207" s="5" t="s">
        <v>1149</v>
      </c>
      <c r="B207" s="5" t="s">
        <v>1150</v>
      </c>
      <c r="C207" s="6" t="s">
        <v>1151</v>
      </c>
      <c r="D207" s="6" t="str">
        <f t="shared" si="3"/>
        <v>0105-000-000-0000</v>
      </c>
      <c r="E207" s="5" t="s">
        <v>1152</v>
      </c>
      <c r="F207" s="5" t="s">
        <v>535</v>
      </c>
      <c r="G207" s="5" t="s">
        <v>536</v>
      </c>
      <c r="H207" s="5" t="s">
        <v>377</v>
      </c>
      <c r="I207" s="5" t="s">
        <v>378</v>
      </c>
    </row>
    <row r="208" spans="1:9" x14ac:dyDescent="0.25">
      <c r="A208" s="5" t="s">
        <v>1153</v>
      </c>
      <c r="B208" s="5" t="s">
        <v>1154</v>
      </c>
      <c r="C208" s="6" t="s">
        <v>469</v>
      </c>
      <c r="D208" s="6" t="str">
        <f t="shared" si="3"/>
        <v>0152-000-000-0000</v>
      </c>
      <c r="E208" s="5" t="s">
        <v>470</v>
      </c>
      <c r="F208" s="5" t="s">
        <v>415</v>
      </c>
      <c r="G208" s="5" t="s">
        <v>416</v>
      </c>
      <c r="H208" s="5" t="s">
        <v>377</v>
      </c>
      <c r="I208" s="5" t="s">
        <v>378</v>
      </c>
    </row>
    <row r="209" spans="1:9" x14ac:dyDescent="0.25">
      <c r="A209" s="5" t="s">
        <v>1155</v>
      </c>
      <c r="B209" s="5" t="s">
        <v>1156</v>
      </c>
      <c r="C209" s="6" t="s">
        <v>1157</v>
      </c>
      <c r="D209" s="6" t="str">
        <f t="shared" si="3"/>
        <v>0010-071-041-1000</v>
      </c>
      <c r="E209" s="5" t="s">
        <v>1158</v>
      </c>
      <c r="F209" s="5" t="s">
        <v>1099</v>
      </c>
      <c r="G209" s="5" t="s">
        <v>1100</v>
      </c>
      <c r="H209" s="5" t="s">
        <v>377</v>
      </c>
      <c r="I209" s="5" t="s">
        <v>378</v>
      </c>
    </row>
    <row r="210" spans="1:9" x14ac:dyDescent="0.25">
      <c r="A210" s="5" t="s">
        <v>1159</v>
      </c>
      <c r="B210" s="5" t="s">
        <v>1160</v>
      </c>
      <c r="C210" s="6" t="s">
        <v>1161</v>
      </c>
      <c r="D210" s="6" t="str">
        <f t="shared" si="3"/>
        <v>0010-029-100-1100</v>
      </c>
      <c r="E210" s="5" t="s">
        <v>1162</v>
      </c>
      <c r="F210" s="5" t="s">
        <v>375</v>
      </c>
      <c r="G210" s="5" t="s">
        <v>376</v>
      </c>
      <c r="H210" s="5" t="s">
        <v>377</v>
      </c>
      <c r="I210" s="5" t="s">
        <v>378</v>
      </c>
    </row>
    <row r="211" spans="1:9" x14ac:dyDescent="0.25">
      <c r="A211" s="5" t="s">
        <v>1163</v>
      </c>
      <c r="B211" s="5" t="s">
        <v>1164</v>
      </c>
      <c r="C211" s="6" t="s">
        <v>1165</v>
      </c>
      <c r="D211" s="6" t="str">
        <f t="shared" si="3"/>
        <v>0808-000-000-0000</v>
      </c>
      <c r="E211" s="5" t="s">
        <v>1166</v>
      </c>
      <c r="F211" s="5" t="s">
        <v>383</v>
      </c>
      <c r="G211" s="5" t="s">
        <v>384</v>
      </c>
      <c r="H211" s="5" t="s">
        <v>377</v>
      </c>
      <c r="I211" s="5" t="s">
        <v>378</v>
      </c>
    </row>
    <row r="212" spans="1:9" x14ac:dyDescent="0.25">
      <c r="A212" s="5" t="s">
        <v>1167</v>
      </c>
      <c r="B212" s="5" t="s">
        <v>1168</v>
      </c>
      <c r="C212" s="6" t="s">
        <v>1169</v>
      </c>
      <c r="D212" s="6" t="str">
        <f t="shared" si="3"/>
        <v>0010-017-000-0000</v>
      </c>
      <c r="E212" s="5" t="s">
        <v>1170</v>
      </c>
      <c r="F212" s="5" t="s">
        <v>650</v>
      </c>
      <c r="G212" s="5" t="s">
        <v>651</v>
      </c>
      <c r="H212" s="5" t="s">
        <v>377</v>
      </c>
      <c r="I212" s="5" t="s">
        <v>378</v>
      </c>
    </row>
    <row r="213" spans="1:9" x14ac:dyDescent="0.25">
      <c r="A213" s="5" t="s">
        <v>1171</v>
      </c>
      <c r="B213" s="5" t="s">
        <v>1172</v>
      </c>
      <c r="C213" s="6" t="s">
        <v>694</v>
      </c>
      <c r="D213" s="6" t="str">
        <f t="shared" si="3"/>
        <v>0220-000-000-0000</v>
      </c>
      <c r="E213" s="5" t="s">
        <v>695</v>
      </c>
      <c r="F213" s="5" t="s">
        <v>503</v>
      </c>
      <c r="G213" s="5" t="s">
        <v>504</v>
      </c>
      <c r="H213" s="5" t="s">
        <v>377</v>
      </c>
      <c r="I213" s="5" t="s">
        <v>378</v>
      </c>
    </row>
    <row r="214" spans="1:9" x14ac:dyDescent="0.25">
      <c r="A214" s="5" t="s">
        <v>1173</v>
      </c>
      <c r="B214" s="5" t="s">
        <v>1174</v>
      </c>
      <c r="C214" s="6" t="s">
        <v>1175</v>
      </c>
      <c r="D214" s="6" t="str">
        <f t="shared" si="3"/>
        <v>0010-231-060-1000</v>
      </c>
      <c r="E214" s="5" t="s">
        <v>1176</v>
      </c>
      <c r="F214" s="5" t="s">
        <v>1177</v>
      </c>
      <c r="G214" s="5" t="s">
        <v>1178</v>
      </c>
      <c r="H214" s="5" t="s">
        <v>377</v>
      </c>
      <c r="I214" s="5" t="s">
        <v>378</v>
      </c>
    </row>
    <row r="215" spans="1:9" x14ac:dyDescent="0.25">
      <c r="A215" s="5" t="s">
        <v>1179</v>
      </c>
      <c r="B215" s="5" t="s">
        <v>1180</v>
      </c>
      <c r="C215" s="6" t="s">
        <v>1181</v>
      </c>
      <c r="D215" s="6" t="str">
        <f t="shared" si="3"/>
        <v>0844-000-000-0000</v>
      </c>
      <c r="E215" s="5" t="s">
        <v>1182</v>
      </c>
      <c r="F215" s="5" t="s">
        <v>535</v>
      </c>
      <c r="G215" s="5" t="s">
        <v>536</v>
      </c>
      <c r="H215" s="5" t="s">
        <v>377</v>
      </c>
      <c r="I215" s="5" t="s">
        <v>378</v>
      </c>
    </row>
    <row r="216" spans="1:9" x14ac:dyDescent="0.25">
      <c r="A216" s="5" t="s">
        <v>1183</v>
      </c>
      <c r="B216" s="5" t="s">
        <v>1184</v>
      </c>
      <c r="C216" s="6" t="s">
        <v>1185</v>
      </c>
      <c r="D216" s="6" t="str">
        <f t="shared" si="3"/>
        <v>0073-000-000-0000</v>
      </c>
      <c r="E216" s="5" t="s">
        <v>1186</v>
      </c>
      <c r="F216" s="5" t="s">
        <v>383</v>
      </c>
      <c r="G216" s="5" t="s">
        <v>384</v>
      </c>
      <c r="H216" s="5" t="s">
        <v>377</v>
      </c>
      <c r="I216" s="5" t="s">
        <v>378</v>
      </c>
    </row>
    <row r="217" spans="1:9" x14ac:dyDescent="0.25">
      <c r="A217" s="5" t="s">
        <v>1187</v>
      </c>
      <c r="B217" s="5" t="s">
        <v>1188</v>
      </c>
      <c r="C217" s="6" t="s">
        <v>449</v>
      </c>
      <c r="D217" s="6" t="str">
        <f t="shared" si="3"/>
        <v>0965-000-000-0000</v>
      </c>
      <c r="E217" s="5" t="s">
        <v>450</v>
      </c>
      <c r="F217" s="5" t="s">
        <v>383</v>
      </c>
      <c r="G217" s="5" t="s">
        <v>384</v>
      </c>
      <c r="H217" s="5" t="s">
        <v>377</v>
      </c>
      <c r="I217" s="5" t="s">
        <v>378</v>
      </c>
    </row>
    <row r="218" spans="1:9" x14ac:dyDescent="0.25">
      <c r="A218" s="5" t="s">
        <v>1189</v>
      </c>
      <c r="B218" s="5" t="s">
        <v>1190</v>
      </c>
      <c r="C218" s="6" t="s">
        <v>1191</v>
      </c>
      <c r="D218" s="6" t="str">
        <f t="shared" si="3"/>
        <v>0010-211-130-1100</v>
      </c>
      <c r="E218" s="5" t="s">
        <v>1192</v>
      </c>
      <c r="F218" s="5" t="s">
        <v>375</v>
      </c>
      <c r="G218" s="5" t="s">
        <v>376</v>
      </c>
      <c r="H218" s="5" t="s">
        <v>377</v>
      </c>
      <c r="I218" s="5" t="s">
        <v>378</v>
      </c>
    </row>
    <row r="219" spans="1:9" x14ac:dyDescent="0.25">
      <c r="A219" s="5" t="s">
        <v>1193</v>
      </c>
      <c r="B219" s="5" t="s">
        <v>1194</v>
      </c>
      <c r="C219" s="6" t="s">
        <v>1195</v>
      </c>
      <c r="D219" s="6" t="str">
        <f t="shared" si="3"/>
        <v>0010-090-131-1100</v>
      </c>
      <c r="E219" s="5" t="s">
        <v>1196</v>
      </c>
      <c r="F219" s="5" t="s">
        <v>375</v>
      </c>
      <c r="G219" s="5" t="s">
        <v>376</v>
      </c>
      <c r="H219" s="5" t="s">
        <v>513</v>
      </c>
      <c r="I219" s="5" t="s">
        <v>514</v>
      </c>
    </row>
    <row r="220" spans="1:9" x14ac:dyDescent="0.25">
      <c r="A220" s="5" t="s">
        <v>1197</v>
      </c>
      <c r="B220" s="5" t="s">
        <v>1198</v>
      </c>
      <c r="C220" s="6" t="s">
        <v>1199</v>
      </c>
      <c r="D220" s="6" t="str">
        <f t="shared" si="3"/>
        <v>0010-027-121-1100</v>
      </c>
      <c r="E220" s="5" t="s">
        <v>1200</v>
      </c>
      <c r="F220" s="5" t="s">
        <v>375</v>
      </c>
      <c r="G220" s="5" t="s">
        <v>376</v>
      </c>
      <c r="H220" s="5" t="s">
        <v>377</v>
      </c>
      <c r="I220" s="5" t="s">
        <v>378</v>
      </c>
    </row>
    <row r="221" spans="1:9" x14ac:dyDescent="0.25">
      <c r="A221" s="5" t="s">
        <v>1201</v>
      </c>
      <c r="B221" s="5" t="s">
        <v>1202</v>
      </c>
      <c r="C221" s="6" t="s">
        <v>761</v>
      </c>
      <c r="D221" s="6" t="str">
        <f t="shared" si="3"/>
        <v>0118-000-000-0000</v>
      </c>
      <c r="E221" s="5" t="s">
        <v>762</v>
      </c>
      <c r="F221" s="5" t="s">
        <v>383</v>
      </c>
      <c r="G221" s="5" t="s">
        <v>384</v>
      </c>
      <c r="H221" s="5" t="s">
        <v>377</v>
      </c>
      <c r="I221" s="5" t="s">
        <v>378</v>
      </c>
    </row>
    <row r="222" spans="1:9" x14ac:dyDescent="0.25">
      <c r="A222" s="5" t="s">
        <v>1203</v>
      </c>
      <c r="B222" s="5" t="s">
        <v>1204</v>
      </c>
      <c r="C222" s="6" t="s">
        <v>1205</v>
      </c>
      <c r="D222" s="6" t="str">
        <f t="shared" si="3"/>
        <v>0724-000-000-0000</v>
      </c>
      <c r="E222" s="5" t="s">
        <v>1206</v>
      </c>
      <c r="F222" s="5" t="s">
        <v>383</v>
      </c>
      <c r="G222" s="5" t="s">
        <v>384</v>
      </c>
      <c r="H222" s="5" t="s">
        <v>377</v>
      </c>
      <c r="I222" s="5" t="s">
        <v>378</v>
      </c>
    </row>
    <row r="223" spans="1:9" x14ac:dyDescent="0.25">
      <c r="A223" s="5" t="s">
        <v>1207</v>
      </c>
      <c r="B223" s="5" t="s">
        <v>1208</v>
      </c>
      <c r="C223" s="6" t="s">
        <v>1209</v>
      </c>
      <c r="D223" s="6" t="str">
        <f t="shared" si="3"/>
        <v>0077-308-000-0000</v>
      </c>
      <c r="E223" s="5" t="s">
        <v>1210</v>
      </c>
      <c r="F223" s="5" t="s">
        <v>640</v>
      </c>
      <c r="G223" s="5" t="s">
        <v>641</v>
      </c>
      <c r="H223" s="5" t="s">
        <v>513</v>
      </c>
      <c r="I223" s="5" t="s">
        <v>514</v>
      </c>
    </row>
    <row r="224" spans="1:9" x14ac:dyDescent="0.25">
      <c r="A224" s="5" t="s">
        <v>1211</v>
      </c>
      <c r="B224" s="5" t="s">
        <v>1212</v>
      </c>
      <c r="C224" s="6" t="s">
        <v>405</v>
      </c>
      <c r="D224" s="6" t="str">
        <f t="shared" si="3"/>
        <v>0340-000-000-0000</v>
      </c>
      <c r="E224" s="5" t="s">
        <v>406</v>
      </c>
      <c r="F224" s="5" t="s">
        <v>383</v>
      </c>
      <c r="G224" s="5" t="s">
        <v>384</v>
      </c>
      <c r="H224" s="5" t="s">
        <v>1213</v>
      </c>
      <c r="I224" s="5" t="s">
        <v>1214</v>
      </c>
    </row>
    <row r="225" spans="1:9" x14ac:dyDescent="0.25">
      <c r="A225" s="5" t="s">
        <v>1215</v>
      </c>
      <c r="B225" s="5" t="s">
        <v>1216</v>
      </c>
      <c r="C225" s="6" t="s">
        <v>1217</v>
      </c>
      <c r="D225" s="6" t="str">
        <f t="shared" si="3"/>
        <v>0553-000-005-6500</v>
      </c>
      <c r="E225" s="5" t="s">
        <v>1218</v>
      </c>
      <c r="F225" s="5" t="s">
        <v>383</v>
      </c>
      <c r="G225" s="5" t="s">
        <v>384</v>
      </c>
      <c r="H225" s="5" t="s">
        <v>377</v>
      </c>
      <c r="I225" s="5" t="s">
        <v>378</v>
      </c>
    </row>
    <row r="226" spans="1:9" x14ac:dyDescent="0.25">
      <c r="A226" s="5" t="s">
        <v>1219</v>
      </c>
      <c r="B226" s="5" t="s">
        <v>1220</v>
      </c>
      <c r="C226" s="6" t="s">
        <v>1221</v>
      </c>
      <c r="D226" s="6" t="str">
        <f t="shared" si="3"/>
        <v>0201-000-000-0000</v>
      </c>
      <c r="E226" s="5" t="s">
        <v>1222</v>
      </c>
      <c r="F226" s="5" t="s">
        <v>383</v>
      </c>
      <c r="G226" s="5" t="s">
        <v>384</v>
      </c>
      <c r="H226" s="5" t="s">
        <v>377</v>
      </c>
      <c r="I226" s="5" t="s">
        <v>378</v>
      </c>
    </row>
    <row r="227" spans="1:9" x14ac:dyDescent="0.25">
      <c r="A227" s="5" t="s">
        <v>1223</v>
      </c>
      <c r="B227" s="5" t="s">
        <v>1224</v>
      </c>
      <c r="C227" s="6" t="s">
        <v>1225</v>
      </c>
      <c r="D227" s="6" t="str">
        <f t="shared" si="3"/>
        <v>1077-000-000-0000</v>
      </c>
      <c r="E227" s="5" t="s">
        <v>1226</v>
      </c>
      <c r="F227" s="5" t="s">
        <v>535</v>
      </c>
      <c r="G227" s="5" t="s">
        <v>536</v>
      </c>
      <c r="H227" s="5" t="s">
        <v>377</v>
      </c>
      <c r="I227" s="5" t="s">
        <v>378</v>
      </c>
    </row>
    <row r="228" spans="1:9" x14ac:dyDescent="0.25">
      <c r="A228" s="5" t="s">
        <v>1227</v>
      </c>
      <c r="B228" s="5" t="s">
        <v>1228</v>
      </c>
      <c r="C228" s="6" t="s">
        <v>1229</v>
      </c>
      <c r="D228" s="6" t="str">
        <f t="shared" si="3"/>
        <v>0555-000-000-0000</v>
      </c>
      <c r="E228" s="5" t="s">
        <v>1230</v>
      </c>
      <c r="F228" s="5" t="s">
        <v>879</v>
      </c>
      <c r="G228" s="5" t="s">
        <v>880</v>
      </c>
      <c r="H228" s="5" t="s">
        <v>513</v>
      </c>
      <c r="I228" s="5" t="s">
        <v>514</v>
      </c>
    </row>
    <row r="229" spans="1:9" x14ac:dyDescent="0.25">
      <c r="A229" s="5" t="s">
        <v>1231</v>
      </c>
      <c r="B229" s="5" t="s">
        <v>1232</v>
      </c>
      <c r="C229" s="6" t="s">
        <v>1091</v>
      </c>
      <c r="D229" s="6" t="str">
        <f t="shared" si="3"/>
        <v>0957-000-000-0000</v>
      </c>
      <c r="E229" s="5" t="s">
        <v>1092</v>
      </c>
      <c r="F229" s="5" t="s">
        <v>383</v>
      </c>
      <c r="G229" s="5" t="s">
        <v>384</v>
      </c>
      <c r="H229" s="5" t="s">
        <v>377</v>
      </c>
      <c r="I229" s="5" t="s">
        <v>378</v>
      </c>
    </row>
    <row r="230" spans="1:9" x14ac:dyDescent="0.25">
      <c r="A230" s="5" t="s">
        <v>1233</v>
      </c>
      <c r="B230" s="5" t="s">
        <v>1234</v>
      </c>
      <c r="C230" s="6" t="s">
        <v>1235</v>
      </c>
      <c r="D230" s="6" t="str">
        <f t="shared" si="3"/>
        <v>0100-250-000-0000</v>
      </c>
      <c r="E230" s="5" t="s">
        <v>27851</v>
      </c>
      <c r="F230" s="5" t="s">
        <v>375</v>
      </c>
      <c r="G230" s="5" t="s">
        <v>376</v>
      </c>
      <c r="H230" s="5" t="s">
        <v>377</v>
      </c>
      <c r="I230" s="5" t="s">
        <v>378</v>
      </c>
    </row>
    <row r="231" spans="1:9" x14ac:dyDescent="0.25">
      <c r="A231" s="5" t="s">
        <v>1236</v>
      </c>
      <c r="B231" s="5" t="s">
        <v>1237</v>
      </c>
      <c r="C231" s="6" t="s">
        <v>1238</v>
      </c>
      <c r="D231" s="6" t="str">
        <f t="shared" si="3"/>
        <v>0010-093-031-1300</v>
      </c>
      <c r="E231" s="5" t="s">
        <v>1239</v>
      </c>
      <c r="F231" s="5" t="s">
        <v>375</v>
      </c>
      <c r="G231" s="5" t="s">
        <v>376</v>
      </c>
      <c r="H231" s="5" t="s">
        <v>377</v>
      </c>
      <c r="I231" s="5" t="s">
        <v>378</v>
      </c>
    </row>
    <row r="232" spans="1:9" x14ac:dyDescent="0.25">
      <c r="A232" s="5" t="s">
        <v>336</v>
      </c>
      <c r="B232" s="5" t="s">
        <v>1240</v>
      </c>
      <c r="C232" s="6" t="s">
        <v>1241</v>
      </c>
      <c r="D232" s="6" t="str">
        <f t="shared" si="3"/>
        <v>0010-067-011-1000</v>
      </c>
      <c r="E232" s="5" t="s">
        <v>1242</v>
      </c>
      <c r="F232" s="5" t="s">
        <v>650</v>
      </c>
      <c r="G232" s="5" t="s">
        <v>651</v>
      </c>
      <c r="H232" s="5" t="s">
        <v>377</v>
      </c>
      <c r="I232" s="5" t="s">
        <v>378</v>
      </c>
    </row>
    <row r="233" spans="1:9" x14ac:dyDescent="0.25">
      <c r="A233" s="5" t="s">
        <v>1243</v>
      </c>
      <c r="B233" s="5" t="s">
        <v>1244</v>
      </c>
      <c r="C233" s="6" t="s">
        <v>1045</v>
      </c>
      <c r="D233" s="6" t="str">
        <f t="shared" si="3"/>
        <v>0270-000-000-0000</v>
      </c>
      <c r="E233" s="5" t="s">
        <v>1046</v>
      </c>
      <c r="F233" s="5" t="s">
        <v>383</v>
      </c>
      <c r="G233" s="5" t="s">
        <v>384</v>
      </c>
      <c r="H233" s="5" t="s">
        <v>491</v>
      </c>
      <c r="I233" s="5" t="s">
        <v>492</v>
      </c>
    </row>
    <row r="234" spans="1:9" x14ac:dyDescent="0.25">
      <c r="A234" s="5" t="s">
        <v>1245</v>
      </c>
      <c r="B234" s="5" t="s">
        <v>1246</v>
      </c>
      <c r="C234" s="6" t="s">
        <v>1247</v>
      </c>
      <c r="D234" s="6" t="str">
        <f t="shared" si="3"/>
        <v>0042-000-009-8900</v>
      </c>
      <c r="E234" s="5" t="s">
        <v>1248</v>
      </c>
      <c r="F234" s="5" t="s">
        <v>383</v>
      </c>
      <c r="G234" s="5" t="s">
        <v>384</v>
      </c>
      <c r="H234" s="5" t="s">
        <v>513</v>
      </c>
      <c r="I234" s="5" t="s">
        <v>514</v>
      </c>
    </row>
    <row r="235" spans="1:9" x14ac:dyDescent="0.25">
      <c r="A235" s="5" t="s">
        <v>1249</v>
      </c>
      <c r="B235" s="5" t="s">
        <v>1250</v>
      </c>
      <c r="C235" s="6" t="s">
        <v>807</v>
      </c>
      <c r="D235" s="6" t="str">
        <f t="shared" si="3"/>
        <v>0130-000-000-0000</v>
      </c>
      <c r="E235" s="5" t="s">
        <v>808</v>
      </c>
      <c r="F235" s="5" t="s">
        <v>535</v>
      </c>
      <c r="G235" s="5" t="s">
        <v>536</v>
      </c>
      <c r="H235" s="5" t="s">
        <v>377</v>
      </c>
      <c r="I235" s="5" t="s">
        <v>378</v>
      </c>
    </row>
    <row r="236" spans="1:9" x14ac:dyDescent="0.25">
      <c r="A236" s="5" t="s">
        <v>1251</v>
      </c>
      <c r="B236" s="5" t="s">
        <v>1252</v>
      </c>
      <c r="C236" s="6" t="s">
        <v>1253</v>
      </c>
      <c r="D236" s="6" t="str">
        <f t="shared" si="3"/>
        <v>0010-030-031-1400</v>
      </c>
      <c r="E236" s="5" t="s">
        <v>1254</v>
      </c>
      <c r="F236" s="5" t="s">
        <v>1255</v>
      </c>
      <c r="G236" s="5" t="s">
        <v>1256</v>
      </c>
      <c r="H236" s="5" t="s">
        <v>377</v>
      </c>
      <c r="I236" s="5" t="s">
        <v>378</v>
      </c>
    </row>
    <row r="237" spans="1:9" x14ac:dyDescent="0.25">
      <c r="A237" s="5" t="s">
        <v>1257</v>
      </c>
      <c r="B237" s="5" t="s">
        <v>1258</v>
      </c>
      <c r="C237" s="6" t="s">
        <v>1259</v>
      </c>
      <c r="D237" s="6" t="str">
        <f t="shared" si="3"/>
        <v>0845-000-000-0000</v>
      </c>
      <c r="E237" s="5" t="s">
        <v>1260</v>
      </c>
      <c r="F237" s="5" t="s">
        <v>503</v>
      </c>
      <c r="G237" s="5" t="s">
        <v>504</v>
      </c>
      <c r="H237" s="5" t="s">
        <v>513</v>
      </c>
      <c r="I237" s="5" t="s">
        <v>514</v>
      </c>
    </row>
    <row r="238" spans="1:9" x14ac:dyDescent="0.25">
      <c r="A238" s="5" t="s">
        <v>1261</v>
      </c>
      <c r="B238" s="5" t="s">
        <v>1262</v>
      </c>
      <c r="C238" s="6" t="s">
        <v>1263</v>
      </c>
      <c r="D238" s="6" t="str">
        <f t="shared" si="3"/>
        <v>0010-060-071-1100</v>
      </c>
      <c r="E238" s="5" t="s">
        <v>1264</v>
      </c>
      <c r="F238" s="5" t="s">
        <v>375</v>
      </c>
      <c r="G238" s="5" t="s">
        <v>376</v>
      </c>
      <c r="H238" s="5" t="s">
        <v>377</v>
      </c>
      <c r="I238" s="5" t="s">
        <v>378</v>
      </c>
    </row>
    <row r="239" spans="1:9" x14ac:dyDescent="0.25">
      <c r="A239" s="5" t="s">
        <v>1265</v>
      </c>
      <c r="B239" s="5" t="s">
        <v>1266</v>
      </c>
      <c r="C239" s="6" t="s">
        <v>889</v>
      </c>
      <c r="D239" s="6" t="str">
        <f t="shared" si="3"/>
        <v>0621-000-000-0000</v>
      </c>
      <c r="E239" s="5" t="s">
        <v>890</v>
      </c>
      <c r="F239" s="5" t="s">
        <v>503</v>
      </c>
      <c r="G239" s="5" t="s">
        <v>504</v>
      </c>
      <c r="H239" s="5" t="s">
        <v>377</v>
      </c>
      <c r="I239" s="5" t="s">
        <v>378</v>
      </c>
    </row>
    <row r="240" spans="1:9" x14ac:dyDescent="0.25">
      <c r="A240" s="5" t="s">
        <v>1267</v>
      </c>
      <c r="B240" s="5" t="s">
        <v>1268</v>
      </c>
      <c r="C240" s="6" t="s">
        <v>1269</v>
      </c>
      <c r="D240" s="6" t="str">
        <f t="shared" si="3"/>
        <v>0130-249-020-0000</v>
      </c>
      <c r="E240" s="5" t="s">
        <v>1270</v>
      </c>
      <c r="F240" s="5" t="s">
        <v>383</v>
      </c>
      <c r="G240" s="5" t="s">
        <v>384</v>
      </c>
      <c r="H240" s="5" t="s">
        <v>377</v>
      </c>
      <c r="I240" s="5" t="s">
        <v>378</v>
      </c>
    </row>
    <row r="241" spans="1:9" x14ac:dyDescent="0.25">
      <c r="A241" s="5" t="s">
        <v>1271</v>
      </c>
      <c r="B241" s="5" t="s">
        <v>1272</v>
      </c>
      <c r="C241" s="6" t="s">
        <v>1273</v>
      </c>
      <c r="D241" s="6" t="str">
        <f t="shared" si="3"/>
        <v>0285-249-021-1400</v>
      </c>
      <c r="E241" s="5" t="s">
        <v>1274</v>
      </c>
      <c r="F241" s="5" t="s">
        <v>383</v>
      </c>
      <c r="G241" s="5" t="s">
        <v>384</v>
      </c>
      <c r="H241" s="5" t="s">
        <v>389</v>
      </c>
      <c r="I241" s="5" t="s">
        <v>390</v>
      </c>
    </row>
    <row r="242" spans="1:9" x14ac:dyDescent="0.25">
      <c r="A242" s="5" t="s">
        <v>1275</v>
      </c>
      <c r="B242" s="5" t="s">
        <v>1276</v>
      </c>
      <c r="C242" s="6" t="s">
        <v>1277</v>
      </c>
      <c r="D242" s="6" t="str">
        <f t="shared" si="3"/>
        <v>0337-044-000-0000</v>
      </c>
      <c r="E242" s="5" t="s">
        <v>1278</v>
      </c>
      <c r="F242" s="5" t="s">
        <v>720</v>
      </c>
      <c r="G242" s="5" t="s">
        <v>721</v>
      </c>
      <c r="H242" s="5" t="s">
        <v>377</v>
      </c>
      <c r="I242" s="5" t="s">
        <v>378</v>
      </c>
    </row>
    <row r="243" spans="1:9" x14ac:dyDescent="0.25">
      <c r="A243" s="5" t="s">
        <v>1279</v>
      </c>
      <c r="B243" s="5" t="s">
        <v>1280</v>
      </c>
      <c r="C243" s="6" t="s">
        <v>749</v>
      </c>
      <c r="D243" s="6" t="str">
        <f t="shared" si="3"/>
        <v>0112-000-000-0000</v>
      </c>
      <c r="E243" s="5" t="s">
        <v>750</v>
      </c>
      <c r="F243" s="5" t="s">
        <v>383</v>
      </c>
      <c r="G243" s="5" t="s">
        <v>384</v>
      </c>
      <c r="H243" s="5" t="s">
        <v>377</v>
      </c>
      <c r="I243" s="5" t="s">
        <v>378</v>
      </c>
    </row>
    <row r="244" spans="1:9" x14ac:dyDescent="0.25">
      <c r="A244" s="5" t="s">
        <v>1281</v>
      </c>
      <c r="B244" s="5" t="s">
        <v>1282</v>
      </c>
      <c r="C244" s="6" t="s">
        <v>1283</v>
      </c>
      <c r="D244" s="6" t="str">
        <f t="shared" si="3"/>
        <v>0338-000-000-0000</v>
      </c>
      <c r="E244" s="5" t="s">
        <v>1284</v>
      </c>
      <c r="F244" s="5" t="s">
        <v>503</v>
      </c>
      <c r="G244" s="5" t="s">
        <v>504</v>
      </c>
      <c r="H244" s="5" t="s">
        <v>377</v>
      </c>
      <c r="I244" s="5" t="s">
        <v>378</v>
      </c>
    </row>
    <row r="245" spans="1:9" x14ac:dyDescent="0.25">
      <c r="A245" s="5" t="s">
        <v>1285</v>
      </c>
      <c r="B245" s="5" t="s">
        <v>1286</v>
      </c>
      <c r="C245" s="6" t="s">
        <v>664</v>
      </c>
      <c r="D245" s="6" t="str">
        <f t="shared" si="3"/>
        <v>0470-000-000-0000</v>
      </c>
      <c r="E245" s="5" t="s">
        <v>665</v>
      </c>
      <c r="F245" s="5" t="s">
        <v>383</v>
      </c>
      <c r="G245" s="5" t="s">
        <v>384</v>
      </c>
      <c r="H245" s="5" t="s">
        <v>377</v>
      </c>
      <c r="I245" s="5" t="s">
        <v>378</v>
      </c>
    </row>
    <row r="246" spans="1:9" x14ac:dyDescent="0.25">
      <c r="A246" s="5" t="s">
        <v>1287</v>
      </c>
      <c r="B246" s="5" t="s">
        <v>1288</v>
      </c>
      <c r="C246" s="6" t="s">
        <v>1289</v>
      </c>
      <c r="D246" s="6" t="str">
        <f t="shared" si="3"/>
        <v>0955-247-000-0000</v>
      </c>
      <c r="E246" s="5" t="s">
        <v>1290</v>
      </c>
      <c r="F246" s="5" t="s">
        <v>383</v>
      </c>
      <c r="G246" s="5" t="s">
        <v>384</v>
      </c>
      <c r="H246" s="5" t="s">
        <v>377</v>
      </c>
      <c r="I246" s="5" t="s">
        <v>378</v>
      </c>
    </row>
    <row r="247" spans="1:9" x14ac:dyDescent="0.25">
      <c r="A247" s="5" t="s">
        <v>1291</v>
      </c>
      <c r="B247" s="5" t="s">
        <v>1292</v>
      </c>
      <c r="C247" s="6" t="s">
        <v>985</v>
      </c>
      <c r="D247" s="6" t="str">
        <f t="shared" si="3"/>
        <v>0180-000-000-0000</v>
      </c>
      <c r="E247" s="5" t="s">
        <v>986</v>
      </c>
      <c r="F247" s="5" t="s">
        <v>383</v>
      </c>
      <c r="G247" s="5" t="s">
        <v>384</v>
      </c>
      <c r="H247" s="5" t="s">
        <v>513</v>
      </c>
      <c r="I247" s="5" t="s">
        <v>514</v>
      </c>
    </row>
    <row r="248" spans="1:9" x14ac:dyDescent="0.25">
      <c r="A248" s="5" t="s">
        <v>1293</v>
      </c>
      <c r="B248" s="5" t="s">
        <v>1294</v>
      </c>
      <c r="C248" s="6" t="s">
        <v>1295</v>
      </c>
      <c r="D248" s="6" t="str">
        <f t="shared" si="3"/>
        <v>0351-000-000-0000</v>
      </c>
      <c r="E248" s="5" t="s">
        <v>1296</v>
      </c>
      <c r="F248" s="5" t="s">
        <v>503</v>
      </c>
      <c r="G248" s="5" t="s">
        <v>504</v>
      </c>
      <c r="H248" s="5" t="s">
        <v>513</v>
      </c>
      <c r="I248" s="5" t="s">
        <v>514</v>
      </c>
    </row>
    <row r="249" spans="1:9" x14ac:dyDescent="0.25">
      <c r="A249" s="5" t="s">
        <v>1297</v>
      </c>
      <c r="B249" s="5" t="s">
        <v>1298</v>
      </c>
      <c r="C249" s="6" t="s">
        <v>1299</v>
      </c>
      <c r="D249" s="6" t="str">
        <f t="shared" si="3"/>
        <v>0016-000-000-0000</v>
      </c>
      <c r="E249" s="5" t="s">
        <v>1300</v>
      </c>
      <c r="F249" s="5" t="s">
        <v>503</v>
      </c>
      <c r="G249" s="5" t="s">
        <v>504</v>
      </c>
      <c r="H249" s="5" t="s">
        <v>377</v>
      </c>
      <c r="I249" s="5" t="s">
        <v>378</v>
      </c>
    </row>
    <row r="250" spans="1:9" x14ac:dyDescent="0.25">
      <c r="A250" s="5" t="s">
        <v>1301</v>
      </c>
      <c r="B250" s="5" t="s">
        <v>1302</v>
      </c>
      <c r="C250" s="6" t="s">
        <v>421</v>
      </c>
      <c r="D250" s="6" t="str">
        <f t="shared" si="3"/>
        <v>0835-000-000-0000</v>
      </c>
      <c r="E250" s="5" t="s">
        <v>422</v>
      </c>
      <c r="F250" s="5" t="s">
        <v>383</v>
      </c>
      <c r="G250" s="5" t="s">
        <v>384</v>
      </c>
      <c r="H250" s="5" t="s">
        <v>377</v>
      </c>
      <c r="I250" s="5" t="s">
        <v>378</v>
      </c>
    </row>
    <row r="251" spans="1:9" x14ac:dyDescent="0.25">
      <c r="A251" s="5" t="s">
        <v>1303</v>
      </c>
      <c r="B251" s="5" t="s">
        <v>1304</v>
      </c>
      <c r="C251" s="6" t="s">
        <v>1305</v>
      </c>
      <c r="D251" s="6" t="str">
        <f t="shared" si="3"/>
        <v>0150-249-021-1400</v>
      </c>
      <c r="E251" s="5" t="s">
        <v>1306</v>
      </c>
      <c r="F251" s="5" t="s">
        <v>383</v>
      </c>
      <c r="G251" s="5" t="s">
        <v>384</v>
      </c>
      <c r="H251" s="5" t="s">
        <v>389</v>
      </c>
      <c r="I251" s="5" t="s">
        <v>390</v>
      </c>
    </row>
    <row r="252" spans="1:9" x14ac:dyDescent="0.25">
      <c r="A252" s="5" t="s">
        <v>1307</v>
      </c>
      <c r="B252" s="5" t="s">
        <v>1308</v>
      </c>
      <c r="C252" s="6" t="s">
        <v>1309</v>
      </c>
      <c r="D252" s="6" t="str">
        <f t="shared" si="3"/>
        <v>0010-072-091-1300</v>
      </c>
      <c r="E252" s="5" t="s">
        <v>1310</v>
      </c>
      <c r="F252" s="5" t="s">
        <v>1311</v>
      </c>
      <c r="G252" s="5" t="s">
        <v>1312</v>
      </c>
      <c r="H252" s="5" t="s">
        <v>377</v>
      </c>
      <c r="I252" s="5" t="s">
        <v>378</v>
      </c>
    </row>
    <row r="253" spans="1:9" x14ac:dyDescent="0.25">
      <c r="A253" s="5" t="s">
        <v>1313</v>
      </c>
      <c r="B253" s="5" t="s">
        <v>1314</v>
      </c>
      <c r="C253" s="6" t="s">
        <v>1133</v>
      </c>
      <c r="D253" s="6" t="str">
        <f t="shared" si="3"/>
        <v>1042-000-000-0000</v>
      </c>
      <c r="E253" s="5" t="s">
        <v>1134</v>
      </c>
      <c r="F253" s="5" t="s">
        <v>415</v>
      </c>
      <c r="G253" s="5" t="s">
        <v>416</v>
      </c>
      <c r="H253" s="5" t="s">
        <v>377</v>
      </c>
      <c r="I253" s="5" t="s">
        <v>378</v>
      </c>
    </row>
    <row r="254" spans="1:9" x14ac:dyDescent="0.25">
      <c r="A254" s="5" t="s">
        <v>1315</v>
      </c>
      <c r="B254" s="5" t="s">
        <v>1316</v>
      </c>
      <c r="C254" s="6" t="s">
        <v>1317</v>
      </c>
      <c r="D254" s="6" t="str">
        <f t="shared" si="3"/>
        <v>0010-043-030-1200</v>
      </c>
      <c r="E254" s="5" t="s">
        <v>1318</v>
      </c>
      <c r="F254" s="5" t="s">
        <v>375</v>
      </c>
      <c r="G254" s="5" t="s">
        <v>376</v>
      </c>
      <c r="H254" s="5" t="s">
        <v>377</v>
      </c>
      <c r="I254" s="5" t="s">
        <v>378</v>
      </c>
    </row>
    <row r="255" spans="1:9" x14ac:dyDescent="0.25">
      <c r="A255" s="5" t="s">
        <v>1319</v>
      </c>
      <c r="B255" s="5" t="s">
        <v>1320</v>
      </c>
      <c r="C255" s="6" t="s">
        <v>1321</v>
      </c>
      <c r="D255" s="6" t="str">
        <f t="shared" si="3"/>
        <v>0010-027-100-1800</v>
      </c>
      <c r="E255" s="5" t="s">
        <v>1322</v>
      </c>
      <c r="F255" s="5" t="s">
        <v>375</v>
      </c>
      <c r="G255" s="5" t="s">
        <v>376</v>
      </c>
      <c r="H255" s="5" t="s">
        <v>377</v>
      </c>
      <c r="I255" s="5" t="s">
        <v>378</v>
      </c>
    </row>
    <row r="256" spans="1:9" x14ac:dyDescent="0.25">
      <c r="A256" s="5" t="s">
        <v>1323</v>
      </c>
      <c r="B256" s="5" t="s">
        <v>1324</v>
      </c>
      <c r="C256" s="6" t="s">
        <v>1325</v>
      </c>
      <c r="D256" s="6" t="str">
        <f t="shared" si="3"/>
        <v>0010-115-180-1200</v>
      </c>
      <c r="E256" s="5" t="s">
        <v>1326</v>
      </c>
      <c r="F256" s="5" t="s">
        <v>375</v>
      </c>
      <c r="G256" s="5" t="s">
        <v>376</v>
      </c>
      <c r="H256" s="5" t="s">
        <v>377</v>
      </c>
      <c r="I256" s="5" t="s">
        <v>378</v>
      </c>
    </row>
    <row r="257" spans="1:9" x14ac:dyDescent="0.25">
      <c r="A257" s="5" t="s">
        <v>1327</v>
      </c>
      <c r="B257" s="5" t="s">
        <v>1328</v>
      </c>
      <c r="C257" s="6" t="s">
        <v>1329</v>
      </c>
      <c r="D257" s="6" t="str">
        <f t="shared" si="3"/>
        <v>0100-000-000-7600</v>
      </c>
      <c r="E257" s="5" t="s">
        <v>1330</v>
      </c>
      <c r="F257" s="5" t="s">
        <v>1331</v>
      </c>
      <c r="G257" s="5" t="s">
        <v>1332</v>
      </c>
      <c r="H257" s="5" t="s">
        <v>377</v>
      </c>
      <c r="I257" s="5" t="s">
        <v>378</v>
      </c>
    </row>
    <row r="258" spans="1:9" x14ac:dyDescent="0.25">
      <c r="A258" s="5" t="s">
        <v>1333</v>
      </c>
      <c r="B258" s="5" t="s">
        <v>1334</v>
      </c>
      <c r="C258" s="6" t="s">
        <v>811</v>
      </c>
      <c r="D258" s="6" t="str">
        <f t="shared" ref="D258:D321" si="4">TEXT(C258,"0000-000-000-0000")</f>
        <v>0010-029-080-1500</v>
      </c>
      <c r="E258" s="5" t="s">
        <v>812</v>
      </c>
      <c r="F258" s="5" t="s">
        <v>383</v>
      </c>
      <c r="G258" s="5" t="s">
        <v>384</v>
      </c>
      <c r="H258" s="5" t="s">
        <v>377</v>
      </c>
      <c r="I258" s="5" t="s">
        <v>378</v>
      </c>
    </row>
    <row r="259" spans="1:9" x14ac:dyDescent="0.25">
      <c r="A259" s="5" t="s">
        <v>1335</v>
      </c>
      <c r="B259" s="5" t="s">
        <v>1336</v>
      </c>
      <c r="C259" s="6" t="s">
        <v>1337</v>
      </c>
      <c r="D259" s="6" t="str">
        <f t="shared" si="4"/>
        <v>0257-000-000-0000</v>
      </c>
      <c r="E259" s="5" t="s">
        <v>1338</v>
      </c>
      <c r="F259" s="5" t="s">
        <v>383</v>
      </c>
      <c r="G259" s="5" t="s">
        <v>384</v>
      </c>
      <c r="H259" s="5" t="s">
        <v>377</v>
      </c>
      <c r="I259" s="5" t="s">
        <v>378</v>
      </c>
    </row>
    <row r="260" spans="1:9" x14ac:dyDescent="0.25">
      <c r="A260" s="5" t="s">
        <v>349</v>
      </c>
      <c r="B260" s="5" t="s">
        <v>1339</v>
      </c>
      <c r="C260" s="6" t="s">
        <v>413</v>
      </c>
      <c r="D260" s="6" t="str">
        <f t="shared" si="4"/>
        <v>0100-000-000-8000</v>
      </c>
      <c r="E260" s="5" t="s">
        <v>414</v>
      </c>
      <c r="F260" s="5" t="s">
        <v>383</v>
      </c>
      <c r="G260" s="5" t="s">
        <v>384</v>
      </c>
      <c r="H260" s="5" t="s">
        <v>377</v>
      </c>
      <c r="I260" s="5" t="s">
        <v>378</v>
      </c>
    </row>
    <row r="261" spans="1:9" x14ac:dyDescent="0.25">
      <c r="A261" s="5" t="s">
        <v>1340</v>
      </c>
      <c r="B261" s="5" t="s">
        <v>1341</v>
      </c>
      <c r="C261" s="6" t="s">
        <v>1342</v>
      </c>
      <c r="D261" s="6" t="str">
        <f t="shared" si="4"/>
        <v>0010-049-051-1100</v>
      </c>
      <c r="E261" s="5" t="s">
        <v>1343</v>
      </c>
      <c r="F261" s="5" t="s">
        <v>720</v>
      </c>
      <c r="G261" s="5" t="s">
        <v>721</v>
      </c>
      <c r="H261" s="5" t="s">
        <v>377</v>
      </c>
      <c r="I261" s="5" t="s">
        <v>378</v>
      </c>
    </row>
    <row r="262" spans="1:9" x14ac:dyDescent="0.25">
      <c r="A262" s="5" t="s">
        <v>1344</v>
      </c>
      <c r="B262" s="5" t="s">
        <v>1345</v>
      </c>
      <c r="C262" s="6" t="s">
        <v>1346</v>
      </c>
      <c r="D262" s="6" t="str">
        <f t="shared" si="4"/>
        <v>0018-000-000-0000</v>
      </c>
      <c r="E262" s="5" t="s">
        <v>1347</v>
      </c>
      <c r="F262" s="5" t="s">
        <v>383</v>
      </c>
      <c r="G262" s="5" t="s">
        <v>384</v>
      </c>
      <c r="H262" s="5" t="s">
        <v>377</v>
      </c>
      <c r="I262" s="5" t="s">
        <v>378</v>
      </c>
    </row>
    <row r="263" spans="1:9" x14ac:dyDescent="0.25">
      <c r="A263" s="5" t="s">
        <v>1348</v>
      </c>
      <c r="B263" s="5" t="s">
        <v>1349</v>
      </c>
      <c r="C263" s="6" t="s">
        <v>1350</v>
      </c>
      <c r="D263" s="6" t="str">
        <f t="shared" si="4"/>
        <v>0010-072-011-1200</v>
      </c>
      <c r="E263" s="5" t="s">
        <v>1351</v>
      </c>
      <c r="F263" s="5" t="s">
        <v>375</v>
      </c>
      <c r="G263" s="5" t="s">
        <v>376</v>
      </c>
      <c r="H263" s="5" t="s">
        <v>377</v>
      </c>
      <c r="I263" s="5" t="s">
        <v>378</v>
      </c>
    </row>
    <row r="264" spans="1:9" x14ac:dyDescent="0.25">
      <c r="A264" s="5" t="s">
        <v>1352</v>
      </c>
      <c r="B264" s="5" t="s">
        <v>1353</v>
      </c>
      <c r="C264" s="6" t="s">
        <v>1354</v>
      </c>
      <c r="D264" s="6" t="str">
        <f t="shared" si="4"/>
        <v>0349-000-000-0000</v>
      </c>
      <c r="E264" s="5" t="s">
        <v>1355</v>
      </c>
      <c r="F264" s="5" t="s">
        <v>925</v>
      </c>
      <c r="G264" s="5" t="s">
        <v>926</v>
      </c>
      <c r="H264" s="5" t="s">
        <v>377</v>
      </c>
      <c r="I264" s="5" t="s">
        <v>378</v>
      </c>
    </row>
    <row r="265" spans="1:9" x14ac:dyDescent="0.25">
      <c r="A265" s="5" t="s">
        <v>1356</v>
      </c>
      <c r="B265" s="5" t="s">
        <v>1357</v>
      </c>
      <c r="C265" s="6" t="s">
        <v>611</v>
      </c>
      <c r="D265" s="6" t="str">
        <f t="shared" si="4"/>
        <v>0010-030-081-2300</v>
      </c>
      <c r="E265" s="5" t="s">
        <v>612</v>
      </c>
      <c r="F265" s="5" t="s">
        <v>399</v>
      </c>
      <c r="G265" s="5" t="s">
        <v>400</v>
      </c>
      <c r="H265" s="5" t="s">
        <v>377</v>
      </c>
      <c r="I265" s="5" t="s">
        <v>378</v>
      </c>
    </row>
    <row r="266" spans="1:9" x14ac:dyDescent="0.25">
      <c r="A266" s="5" t="s">
        <v>1358</v>
      </c>
      <c r="B266" s="5" t="s">
        <v>1359</v>
      </c>
      <c r="C266" s="6" t="s">
        <v>1360</v>
      </c>
      <c r="D266" s="6" t="str">
        <f t="shared" si="4"/>
        <v>0133-000-000-0000</v>
      </c>
      <c r="E266" s="5" t="s">
        <v>1361</v>
      </c>
      <c r="F266" s="5" t="s">
        <v>383</v>
      </c>
      <c r="G266" s="5" t="s">
        <v>384</v>
      </c>
      <c r="H266" s="5" t="s">
        <v>377</v>
      </c>
      <c r="I266" s="5" t="s">
        <v>378</v>
      </c>
    </row>
    <row r="267" spans="1:9" x14ac:dyDescent="0.25">
      <c r="A267" s="5" t="s">
        <v>1362</v>
      </c>
      <c r="B267" s="5" t="s">
        <v>1363</v>
      </c>
      <c r="C267" s="6" t="s">
        <v>885</v>
      </c>
      <c r="D267" s="6" t="str">
        <f t="shared" si="4"/>
        <v>0339-000-000-0000</v>
      </c>
      <c r="E267" s="5" t="s">
        <v>886</v>
      </c>
      <c r="F267" s="5" t="s">
        <v>383</v>
      </c>
      <c r="G267" s="5" t="s">
        <v>384</v>
      </c>
      <c r="H267" s="5" t="s">
        <v>377</v>
      </c>
      <c r="I267" s="5" t="s">
        <v>378</v>
      </c>
    </row>
    <row r="268" spans="1:9" x14ac:dyDescent="0.25">
      <c r="A268" s="5" t="s">
        <v>1364</v>
      </c>
      <c r="B268" s="5" t="s">
        <v>1365</v>
      </c>
      <c r="C268" s="6" t="s">
        <v>1366</v>
      </c>
      <c r="D268" s="6" t="str">
        <f t="shared" si="4"/>
        <v>0861-000-000-0000</v>
      </c>
      <c r="E268" s="5" t="s">
        <v>1367</v>
      </c>
      <c r="F268" s="5" t="s">
        <v>535</v>
      </c>
      <c r="G268" s="5" t="s">
        <v>536</v>
      </c>
      <c r="H268" s="5" t="s">
        <v>377</v>
      </c>
      <c r="I268" s="5" t="s">
        <v>378</v>
      </c>
    </row>
    <row r="269" spans="1:9" x14ac:dyDescent="0.25">
      <c r="A269" s="5" t="s">
        <v>1368</v>
      </c>
      <c r="B269" s="5" t="s">
        <v>1369</v>
      </c>
      <c r="C269" s="6" t="s">
        <v>1370</v>
      </c>
      <c r="D269" s="6" t="str">
        <f t="shared" si="4"/>
        <v>0028-000-000-0000</v>
      </c>
      <c r="E269" s="5" t="s">
        <v>1371</v>
      </c>
      <c r="F269" s="5" t="s">
        <v>383</v>
      </c>
      <c r="G269" s="5" t="s">
        <v>384</v>
      </c>
      <c r="H269" s="5" t="s">
        <v>513</v>
      </c>
      <c r="I269" s="5" t="s">
        <v>514</v>
      </c>
    </row>
    <row r="270" spans="1:9" x14ac:dyDescent="0.25">
      <c r="A270" s="5" t="s">
        <v>1372</v>
      </c>
      <c r="B270" s="5" t="s">
        <v>1373</v>
      </c>
      <c r="C270" s="6" t="s">
        <v>1069</v>
      </c>
      <c r="D270" s="6" t="str">
        <f t="shared" si="4"/>
        <v>0300-000-000-0000</v>
      </c>
      <c r="E270" s="5" t="s">
        <v>1070</v>
      </c>
      <c r="F270" s="5" t="s">
        <v>383</v>
      </c>
      <c r="G270" s="5" t="s">
        <v>384</v>
      </c>
      <c r="H270" s="5" t="s">
        <v>377</v>
      </c>
      <c r="I270" s="5" t="s">
        <v>378</v>
      </c>
    </row>
    <row r="271" spans="1:9" x14ac:dyDescent="0.25">
      <c r="A271" s="5" t="s">
        <v>1374</v>
      </c>
      <c r="B271" s="5" t="s">
        <v>1375</v>
      </c>
      <c r="C271" s="6" t="s">
        <v>485</v>
      </c>
      <c r="D271" s="6" t="str">
        <f t="shared" si="4"/>
        <v>0330-000-000-0000</v>
      </c>
      <c r="E271" s="5" t="s">
        <v>486</v>
      </c>
      <c r="F271" s="5" t="s">
        <v>383</v>
      </c>
      <c r="G271" s="5" t="s">
        <v>384</v>
      </c>
      <c r="H271" s="5" t="s">
        <v>377</v>
      </c>
      <c r="I271" s="5" t="s">
        <v>378</v>
      </c>
    </row>
    <row r="272" spans="1:9" x14ac:dyDescent="0.25">
      <c r="A272" s="5" t="s">
        <v>1376</v>
      </c>
      <c r="B272" s="5" t="s">
        <v>1377</v>
      </c>
      <c r="C272" s="6" t="s">
        <v>701</v>
      </c>
      <c r="D272" s="6" t="str">
        <f t="shared" si="4"/>
        <v>0320-301-000-0000</v>
      </c>
      <c r="E272" s="5" t="s">
        <v>702</v>
      </c>
      <c r="F272" s="5" t="s">
        <v>640</v>
      </c>
      <c r="G272" s="5" t="s">
        <v>641</v>
      </c>
      <c r="H272" s="5" t="s">
        <v>377</v>
      </c>
      <c r="I272" s="5" t="s">
        <v>378</v>
      </c>
    </row>
    <row r="273" spans="1:9" x14ac:dyDescent="0.25">
      <c r="A273" s="5" t="s">
        <v>1378</v>
      </c>
      <c r="B273" s="5" t="s">
        <v>1379</v>
      </c>
      <c r="C273" s="6" t="s">
        <v>931</v>
      </c>
      <c r="D273" s="6" t="str">
        <f t="shared" si="4"/>
        <v>0045-000-000-0000</v>
      </c>
      <c r="E273" s="5" t="s">
        <v>932</v>
      </c>
      <c r="F273" s="5" t="s">
        <v>415</v>
      </c>
      <c r="G273" s="5" t="s">
        <v>416</v>
      </c>
      <c r="H273" s="5" t="s">
        <v>377</v>
      </c>
      <c r="I273" s="5" t="s">
        <v>378</v>
      </c>
    </row>
    <row r="274" spans="1:9" x14ac:dyDescent="0.25">
      <c r="A274" s="5" t="s">
        <v>1380</v>
      </c>
      <c r="B274" s="5" t="s">
        <v>1381</v>
      </c>
      <c r="C274" s="6" t="s">
        <v>547</v>
      </c>
      <c r="D274" s="6" t="str">
        <f t="shared" si="4"/>
        <v>0100-000-000-5500</v>
      </c>
      <c r="E274" s="5" t="s">
        <v>548</v>
      </c>
      <c r="F274" s="5" t="s">
        <v>415</v>
      </c>
      <c r="G274" s="5" t="s">
        <v>416</v>
      </c>
      <c r="H274" s="5" t="s">
        <v>377</v>
      </c>
      <c r="I274" s="5" t="s">
        <v>378</v>
      </c>
    </row>
    <row r="275" spans="1:9" x14ac:dyDescent="0.25">
      <c r="A275" s="5" t="s">
        <v>1382</v>
      </c>
      <c r="B275" s="5" t="s">
        <v>1383</v>
      </c>
      <c r="C275" s="6" t="s">
        <v>1384</v>
      </c>
      <c r="D275" s="6" t="str">
        <f t="shared" si="4"/>
        <v>0290-307-000-0000</v>
      </c>
      <c r="E275" s="5" t="s">
        <v>1385</v>
      </c>
      <c r="F275" s="5" t="s">
        <v>703</v>
      </c>
      <c r="G275" s="5" t="s">
        <v>704</v>
      </c>
      <c r="H275" s="5" t="s">
        <v>377</v>
      </c>
      <c r="I275" s="5" t="s">
        <v>378</v>
      </c>
    </row>
    <row r="276" spans="1:9" x14ac:dyDescent="0.25">
      <c r="A276" s="5" t="s">
        <v>1386</v>
      </c>
      <c r="B276" s="5" t="s">
        <v>1387</v>
      </c>
      <c r="C276" s="6" t="s">
        <v>547</v>
      </c>
      <c r="D276" s="6" t="str">
        <f t="shared" si="4"/>
        <v>0100-000-000-5500</v>
      </c>
      <c r="E276" s="5" t="s">
        <v>548</v>
      </c>
      <c r="F276" s="5" t="s">
        <v>383</v>
      </c>
      <c r="G276" s="5" t="s">
        <v>384</v>
      </c>
      <c r="H276" s="5" t="s">
        <v>377</v>
      </c>
      <c r="I276" s="5" t="s">
        <v>378</v>
      </c>
    </row>
    <row r="277" spans="1:9" x14ac:dyDescent="0.25">
      <c r="A277" s="5" t="s">
        <v>1388</v>
      </c>
      <c r="B277" s="5" t="s">
        <v>1389</v>
      </c>
      <c r="C277" s="6" t="s">
        <v>1390</v>
      </c>
      <c r="D277" s="6" t="str">
        <f t="shared" si="4"/>
        <v>0010-030-081-1700</v>
      </c>
      <c r="E277" s="5" t="s">
        <v>1391</v>
      </c>
      <c r="F277" s="5" t="s">
        <v>375</v>
      </c>
      <c r="G277" s="5" t="s">
        <v>376</v>
      </c>
      <c r="H277" s="5" t="s">
        <v>377</v>
      </c>
      <c r="I277" s="5" t="s">
        <v>378</v>
      </c>
    </row>
    <row r="278" spans="1:9" x14ac:dyDescent="0.25">
      <c r="A278" s="5" t="s">
        <v>1392</v>
      </c>
      <c r="B278" s="5" t="s">
        <v>1393</v>
      </c>
      <c r="C278" s="6" t="s">
        <v>1394</v>
      </c>
      <c r="D278" s="6" t="str">
        <f t="shared" si="4"/>
        <v>0500-000-000-0000</v>
      </c>
      <c r="E278" s="5" t="s">
        <v>1395</v>
      </c>
      <c r="F278" s="5" t="s">
        <v>383</v>
      </c>
      <c r="G278" s="5" t="s">
        <v>384</v>
      </c>
      <c r="H278" s="5" t="s">
        <v>377</v>
      </c>
      <c r="I278" s="5" t="s">
        <v>378</v>
      </c>
    </row>
    <row r="279" spans="1:9" x14ac:dyDescent="0.25">
      <c r="A279" s="5" t="s">
        <v>1396</v>
      </c>
      <c r="B279" s="5" t="s">
        <v>1397</v>
      </c>
      <c r="C279" s="6" t="s">
        <v>1398</v>
      </c>
      <c r="D279" s="6" t="str">
        <f t="shared" si="4"/>
        <v>0116-000-000-0000</v>
      </c>
      <c r="E279" s="5" t="s">
        <v>1399</v>
      </c>
      <c r="F279" s="5" t="s">
        <v>383</v>
      </c>
      <c r="G279" s="5" t="s">
        <v>384</v>
      </c>
      <c r="H279" s="5" t="s">
        <v>377</v>
      </c>
      <c r="I279" s="5" t="s">
        <v>378</v>
      </c>
    </row>
    <row r="280" spans="1:9" x14ac:dyDescent="0.25">
      <c r="A280" s="5" t="s">
        <v>1400</v>
      </c>
      <c r="B280" s="5" t="s">
        <v>1401</v>
      </c>
      <c r="C280" s="6" t="s">
        <v>807</v>
      </c>
      <c r="D280" s="6" t="str">
        <f t="shared" si="4"/>
        <v>0130-000-000-0000</v>
      </c>
      <c r="E280" s="5" t="s">
        <v>808</v>
      </c>
      <c r="F280" s="5" t="s">
        <v>383</v>
      </c>
      <c r="G280" s="5" t="s">
        <v>384</v>
      </c>
      <c r="H280" s="5" t="s">
        <v>377</v>
      </c>
      <c r="I280" s="5" t="s">
        <v>378</v>
      </c>
    </row>
    <row r="281" spans="1:9" x14ac:dyDescent="0.25">
      <c r="A281" s="5" t="s">
        <v>1402</v>
      </c>
      <c r="B281" s="5" t="s">
        <v>1403</v>
      </c>
      <c r="C281" s="6" t="s">
        <v>1404</v>
      </c>
      <c r="D281" s="6" t="str">
        <f t="shared" si="4"/>
        <v>0578-000-000-0000</v>
      </c>
      <c r="E281" s="5" t="s">
        <v>1405</v>
      </c>
      <c r="F281" s="5" t="s">
        <v>383</v>
      </c>
      <c r="G281" s="5" t="s">
        <v>384</v>
      </c>
      <c r="H281" s="5" t="s">
        <v>377</v>
      </c>
      <c r="I281" s="5" t="s">
        <v>378</v>
      </c>
    </row>
    <row r="282" spans="1:9" x14ac:dyDescent="0.25">
      <c r="A282" s="5" t="s">
        <v>1406</v>
      </c>
      <c r="B282" s="5" t="s">
        <v>1407</v>
      </c>
      <c r="C282" s="6" t="s">
        <v>393</v>
      </c>
      <c r="D282" s="6" t="str">
        <f t="shared" si="4"/>
        <v>0418-000-000-0000</v>
      </c>
      <c r="E282" s="5" t="s">
        <v>394</v>
      </c>
      <c r="F282" s="5" t="s">
        <v>383</v>
      </c>
      <c r="G282" s="5" t="s">
        <v>384</v>
      </c>
      <c r="H282" s="5" t="s">
        <v>377</v>
      </c>
      <c r="I282" s="5" t="s">
        <v>378</v>
      </c>
    </row>
    <row r="283" spans="1:9" x14ac:dyDescent="0.25">
      <c r="A283" s="5" t="s">
        <v>1408</v>
      </c>
      <c r="B283" s="5" t="s">
        <v>1409</v>
      </c>
      <c r="C283" s="6" t="s">
        <v>1410</v>
      </c>
      <c r="D283" s="6" t="str">
        <f t="shared" si="4"/>
        <v>0010-030-081-2400</v>
      </c>
      <c r="E283" s="5" t="s">
        <v>1411</v>
      </c>
      <c r="F283" s="5" t="s">
        <v>375</v>
      </c>
      <c r="G283" s="5" t="s">
        <v>376</v>
      </c>
      <c r="H283" s="5" t="s">
        <v>377</v>
      </c>
      <c r="I283" s="5" t="s">
        <v>378</v>
      </c>
    </row>
    <row r="284" spans="1:9" x14ac:dyDescent="0.25">
      <c r="A284" s="5" t="s">
        <v>1412</v>
      </c>
      <c r="B284" s="5" t="s">
        <v>1413</v>
      </c>
      <c r="C284" s="6" t="s">
        <v>1414</v>
      </c>
      <c r="D284" s="6" t="str">
        <f t="shared" si="4"/>
        <v>0163-000-000-0000</v>
      </c>
      <c r="E284" s="5" t="s">
        <v>1415</v>
      </c>
      <c r="F284" s="5" t="s">
        <v>383</v>
      </c>
      <c r="G284" s="5" t="s">
        <v>384</v>
      </c>
      <c r="H284" s="5" t="s">
        <v>377</v>
      </c>
      <c r="I284" s="5" t="s">
        <v>378</v>
      </c>
    </row>
    <row r="285" spans="1:9" x14ac:dyDescent="0.25">
      <c r="A285" s="5" t="s">
        <v>1416</v>
      </c>
      <c r="B285" s="5" t="s">
        <v>1417</v>
      </c>
      <c r="C285" s="6" t="s">
        <v>469</v>
      </c>
      <c r="D285" s="6" t="str">
        <f t="shared" si="4"/>
        <v>0152-000-000-0000</v>
      </c>
      <c r="E285" s="5" t="s">
        <v>470</v>
      </c>
      <c r="F285" s="5" t="s">
        <v>383</v>
      </c>
      <c r="G285" s="5" t="s">
        <v>384</v>
      </c>
      <c r="H285" s="5" t="s">
        <v>377</v>
      </c>
      <c r="I285" s="5" t="s">
        <v>378</v>
      </c>
    </row>
    <row r="286" spans="1:9" x14ac:dyDescent="0.25">
      <c r="A286" s="5" t="s">
        <v>1418</v>
      </c>
      <c r="B286" s="5" t="s">
        <v>1419</v>
      </c>
      <c r="C286" s="6" t="s">
        <v>694</v>
      </c>
      <c r="D286" s="6" t="str">
        <f t="shared" si="4"/>
        <v>0220-000-000-0000</v>
      </c>
      <c r="E286" s="5" t="s">
        <v>695</v>
      </c>
      <c r="F286" s="5" t="s">
        <v>383</v>
      </c>
      <c r="G286" s="5" t="s">
        <v>384</v>
      </c>
      <c r="H286" s="5" t="s">
        <v>377</v>
      </c>
      <c r="I286" s="5" t="s">
        <v>378</v>
      </c>
    </row>
    <row r="287" spans="1:9" x14ac:dyDescent="0.25">
      <c r="A287" s="5" t="s">
        <v>1420</v>
      </c>
      <c r="B287" s="5" t="s">
        <v>1421</v>
      </c>
      <c r="C287" s="6" t="s">
        <v>1422</v>
      </c>
      <c r="D287" s="6" t="str">
        <f t="shared" si="4"/>
        <v>1077-000-003-7100</v>
      </c>
      <c r="E287" s="5" t="s">
        <v>1423</v>
      </c>
      <c r="F287" s="5" t="s">
        <v>383</v>
      </c>
      <c r="G287" s="5" t="s">
        <v>384</v>
      </c>
      <c r="H287" s="5" t="s">
        <v>377</v>
      </c>
      <c r="I287" s="5" t="s">
        <v>378</v>
      </c>
    </row>
    <row r="288" spans="1:9" x14ac:dyDescent="0.25">
      <c r="A288" s="5" t="s">
        <v>1424</v>
      </c>
      <c r="B288" s="5" t="s">
        <v>1425</v>
      </c>
      <c r="C288" s="6" t="s">
        <v>1426</v>
      </c>
      <c r="D288" s="6" t="str">
        <f t="shared" si="4"/>
        <v>0675-249-020-0000</v>
      </c>
      <c r="E288" s="5" t="s">
        <v>1427</v>
      </c>
      <c r="F288" s="5" t="s">
        <v>383</v>
      </c>
      <c r="G288" s="5" t="s">
        <v>384</v>
      </c>
      <c r="H288" s="5" t="s">
        <v>389</v>
      </c>
      <c r="I288" s="5" t="s">
        <v>390</v>
      </c>
    </row>
    <row r="289" spans="1:9" x14ac:dyDescent="0.25">
      <c r="A289" s="5" t="s">
        <v>1428</v>
      </c>
      <c r="B289" s="5" t="s">
        <v>1429</v>
      </c>
      <c r="C289" s="6" t="s">
        <v>1430</v>
      </c>
      <c r="D289" s="6" t="str">
        <f t="shared" si="4"/>
        <v>0010-070-010-1200</v>
      </c>
      <c r="E289" s="5" t="s">
        <v>1431</v>
      </c>
      <c r="F289" s="5" t="s">
        <v>375</v>
      </c>
      <c r="G289" s="5" t="s">
        <v>376</v>
      </c>
      <c r="H289" s="5" t="s">
        <v>377</v>
      </c>
      <c r="I289" s="5" t="s">
        <v>378</v>
      </c>
    </row>
    <row r="290" spans="1:9" x14ac:dyDescent="0.25">
      <c r="A290" s="5" t="s">
        <v>1432</v>
      </c>
      <c r="B290" s="5" t="s">
        <v>1433</v>
      </c>
      <c r="C290" s="6" t="s">
        <v>1434</v>
      </c>
      <c r="D290" s="6" t="str">
        <f t="shared" si="4"/>
        <v>0320-058-020-0000</v>
      </c>
      <c r="E290" s="5" t="s">
        <v>1435</v>
      </c>
      <c r="F290" s="5" t="s">
        <v>375</v>
      </c>
      <c r="G290" s="5" t="s">
        <v>376</v>
      </c>
      <c r="H290" s="5" t="s">
        <v>377</v>
      </c>
      <c r="I290" s="5" t="s">
        <v>378</v>
      </c>
    </row>
    <row r="291" spans="1:9" x14ac:dyDescent="0.25">
      <c r="A291" s="5" t="s">
        <v>1436</v>
      </c>
      <c r="B291" s="5" t="s">
        <v>1437</v>
      </c>
      <c r="C291" s="6" t="s">
        <v>1438</v>
      </c>
      <c r="D291" s="6" t="str">
        <f t="shared" si="4"/>
        <v>0010-027-090-1100</v>
      </c>
      <c r="E291" s="5" t="s">
        <v>1439</v>
      </c>
      <c r="F291" s="5" t="s">
        <v>375</v>
      </c>
      <c r="G291" s="5" t="s">
        <v>376</v>
      </c>
      <c r="H291" s="5" t="s">
        <v>377</v>
      </c>
      <c r="I291" s="5" t="s">
        <v>378</v>
      </c>
    </row>
    <row r="292" spans="1:9" x14ac:dyDescent="0.25">
      <c r="A292" s="5" t="s">
        <v>1440</v>
      </c>
      <c r="B292" s="5" t="s">
        <v>1441</v>
      </c>
      <c r="C292" s="6" t="s">
        <v>945</v>
      </c>
      <c r="D292" s="6" t="str">
        <f t="shared" si="4"/>
        <v>0010-035-141-1100</v>
      </c>
      <c r="E292" s="5" t="s">
        <v>946</v>
      </c>
      <c r="F292" s="5" t="s">
        <v>375</v>
      </c>
      <c r="G292" s="5" t="s">
        <v>376</v>
      </c>
      <c r="H292" s="5" t="s">
        <v>377</v>
      </c>
      <c r="I292" s="5" t="s">
        <v>378</v>
      </c>
    </row>
    <row r="293" spans="1:9" x14ac:dyDescent="0.25">
      <c r="A293" s="5" t="s">
        <v>1442</v>
      </c>
      <c r="B293" s="5" t="s">
        <v>1443</v>
      </c>
      <c r="C293" s="6" t="s">
        <v>1444</v>
      </c>
      <c r="D293" s="6" t="str">
        <f t="shared" si="4"/>
        <v>0010-030-081-1900</v>
      </c>
      <c r="E293" s="5" t="s">
        <v>1445</v>
      </c>
      <c r="F293" s="5" t="s">
        <v>375</v>
      </c>
      <c r="G293" s="5" t="s">
        <v>376</v>
      </c>
      <c r="H293" s="5" t="s">
        <v>377</v>
      </c>
      <c r="I293" s="5" t="s">
        <v>378</v>
      </c>
    </row>
    <row r="294" spans="1:9" x14ac:dyDescent="0.25">
      <c r="A294" s="5" t="s">
        <v>1446</v>
      </c>
      <c r="B294" s="5" t="s">
        <v>1447</v>
      </c>
      <c r="C294" s="6" t="s">
        <v>1448</v>
      </c>
      <c r="D294" s="6" t="str">
        <f t="shared" si="4"/>
        <v>0125-000-000-0000</v>
      </c>
      <c r="E294" s="5" t="s">
        <v>1449</v>
      </c>
      <c r="F294" s="5" t="s">
        <v>383</v>
      </c>
      <c r="G294" s="5" t="s">
        <v>384</v>
      </c>
      <c r="H294" s="5" t="s">
        <v>377</v>
      </c>
      <c r="I294" s="5" t="s">
        <v>378</v>
      </c>
    </row>
    <row r="295" spans="1:9" x14ac:dyDescent="0.25">
      <c r="A295" s="5" t="s">
        <v>1450</v>
      </c>
      <c r="B295" s="5" t="s">
        <v>1451</v>
      </c>
      <c r="C295" s="6" t="s">
        <v>1277</v>
      </c>
      <c r="D295" s="6" t="str">
        <f t="shared" si="4"/>
        <v>0337-044-000-0000</v>
      </c>
      <c r="E295" s="5" t="s">
        <v>1278</v>
      </c>
      <c r="F295" s="5" t="s">
        <v>375</v>
      </c>
      <c r="G295" s="5" t="s">
        <v>376</v>
      </c>
      <c r="H295" s="5" t="s">
        <v>377</v>
      </c>
      <c r="I295" s="5" t="s">
        <v>378</v>
      </c>
    </row>
    <row r="296" spans="1:9" x14ac:dyDescent="0.25">
      <c r="A296" s="5" t="s">
        <v>1452</v>
      </c>
      <c r="B296" s="5" t="s">
        <v>1453</v>
      </c>
      <c r="C296" s="6" t="s">
        <v>589</v>
      </c>
      <c r="D296" s="6" t="str">
        <f t="shared" si="4"/>
        <v>0160-000-000-0000</v>
      </c>
      <c r="E296" s="5" t="s">
        <v>590</v>
      </c>
      <c r="F296" s="5" t="s">
        <v>383</v>
      </c>
      <c r="G296" s="5" t="s">
        <v>384</v>
      </c>
      <c r="H296" s="5" t="s">
        <v>377</v>
      </c>
      <c r="I296" s="5" t="s">
        <v>378</v>
      </c>
    </row>
    <row r="297" spans="1:9" x14ac:dyDescent="0.25">
      <c r="A297" s="5" t="s">
        <v>1454</v>
      </c>
      <c r="B297" s="5" t="s">
        <v>1455</v>
      </c>
      <c r="C297" s="6" t="s">
        <v>1456</v>
      </c>
      <c r="D297" s="6" t="str">
        <f t="shared" si="4"/>
        <v>0150-000-000-0000</v>
      </c>
      <c r="E297" s="5" t="s">
        <v>1457</v>
      </c>
      <c r="F297" s="5" t="s">
        <v>383</v>
      </c>
      <c r="G297" s="5" t="s">
        <v>384</v>
      </c>
      <c r="H297" s="5" t="s">
        <v>1458</v>
      </c>
      <c r="I297" s="5" t="s">
        <v>1459</v>
      </c>
    </row>
    <row r="298" spans="1:9" x14ac:dyDescent="0.25">
      <c r="A298" s="5" t="s">
        <v>1460</v>
      </c>
      <c r="B298" s="5" t="s">
        <v>1461</v>
      </c>
      <c r="C298" s="6" t="s">
        <v>1462</v>
      </c>
      <c r="D298" s="6" t="str">
        <f t="shared" si="4"/>
        <v>1133-000-000-0000</v>
      </c>
      <c r="E298" s="5" t="s">
        <v>1463</v>
      </c>
      <c r="F298" s="5" t="s">
        <v>383</v>
      </c>
      <c r="G298" s="5" t="s">
        <v>384</v>
      </c>
      <c r="H298" s="5" t="s">
        <v>377</v>
      </c>
      <c r="I298" s="5" t="s">
        <v>378</v>
      </c>
    </row>
    <row r="299" spans="1:9" x14ac:dyDescent="0.25">
      <c r="A299" s="5" t="s">
        <v>1464</v>
      </c>
      <c r="B299" s="5" t="s">
        <v>1465</v>
      </c>
      <c r="C299" s="6" t="s">
        <v>1466</v>
      </c>
      <c r="D299" s="6" t="str">
        <f t="shared" si="4"/>
        <v>0650-000-000-0000</v>
      </c>
      <c r="E299" s="5" t="s">
        <v>1467</v>
      </c>
      <c r="F299" s="5" t="s">
        <v>383</v>
      </c>
      <c r="G299" s="5" t="s">
        <v>384</v>
      </c>
      <c r="H299" s="5" t="s">
        <v>377</v>
      </c>
      <c r="I299" s="5" t="s">
        <v>378</v>
      </c>
    </row>
    <row r="300" spans="1:9" x14ac:dyDescent="0.25">
      <c r="A300" s="5" t="s">
        <v>1468</v>
      </c>
      <c r="B300" s="5" t="s">
        <v>1469</v>
      </c>
      <c r="C300" s="6" t="s">
        <v>785</v>
      </c>
      <c r="D300" s="6" t="str">
        <f t="shared" si="4"/>
        <v>0693-000-000-0000</v>
      </c>
      <c r="E300" s="5" t="s">
        <v>786</v>
      </c>
      <c r="F300" s="5" t="s">
        <v>383</v>
      </c>
      <c r="G300" s="5" t="s">
        <v>384</v>
      </c>
      <c r="H300" s="5" t="s">
        <v>377</v>
      </c>
      <c r="I300" s="5" t="s">
        <v>378</v>
      </c>
    </row>
    <row r="301" spans="1:9" x14ac:dyDescent="0.25">
      <c r="A301" s="5" t="s">
        <v>1470</v>
      </c>
      <c r="B301" s="5" t="s">
        <v>1471</v>
      </c>
      <c r="C301" s="6" t="s">
        <v>397</v>
      </c>
      <c r="D301" s="6" t="str">
        <f t="shared" si="4"/>
        <v>0010-214-091-0000</v>
      </c>
      <c r="E301" s="5" t="s">
        <v>398</v>
      </c>
      <c r="F301" s="5" t="s">
        <v>1311</v>
      </c>
      <c r="G301" s="5" t="s">
        <v>1312</v>
      </c>
      <c r="H301" s="5" t="s">
        <v>377</v>
      </c>
      <c r="I301" s="5" t="s">
        <v>378</v>
      </c>
    </row>
    <row r="302" spans="1:9" x14ac:dyDescent="0.25">
      <c r="A302" s="5" t="s">
        <v>1472</v>
      </c>
      <c r="B302" s="5" t="s">
        <v>1473</v>
      </c>
      <c r="C302" s="6" t="s">
        <v>1474</v>
      </c>
      <c r="D302" s="6" t="str">
        <f t="shared" si="4"/>
        <v>0695-000-000-0000</v>
      </c>
      <c r="E302" s="5" t="s">
        <v>1475</v>
      </c>
      <c r="F302" s="5" t="s">
        <v>415</v>
      </c>
      <c r="G302" s="5" t="s">
        <v>416</v>
      </c>
      <c r="H302" s="5" t="s">
        <v>513</v>
      </c>
      <c r="I302" s="5" t="s">
        <v>514</v>
      </c>
    </row>
    <row r="303" spans="1:9" x14ac:dyDescent="0.25">
      <c r="A303" s="5" t="s">
        <v>1476</v>
      </c>
      <c r="B303" s="5" t="s">
        <v>1477</v>
      </c>
      <c r="C303" s="6" t="s">
        <v>413</v>
      </c>
      <c r="D303" s="6" t="str">
        <f t="shared" si="4"/>
        <v>0100-000-000-8000</v>
      </c>
      <c r="E303" s="5" t="s">
        <v>414</v>
      </c>
      <c r="F303" s="5" t="s">
        <v>383</v>
      </c>
      <c r="G303" s="5" t="s">
        <v>384</v>
      </c>
      <c r="H303" s="5" t="s">
        <v>377</v>
      </c>
      <c r="I303" s="5" t="s">
        <v>378</v>
      </c>
    </row>
    <row r="304" spans="1:9" x14ac:dyDescent="0.25">
      <c r="A304" s="5" t="s">
        <v>1478</v>
      </c>
      <c r="B304" s="5" t="s">
        <v>1479</v>
      </c>
      <c r="C304" s="6" t="s">
        <v>1480</v>
      </c>
      <c r="D304" s="6" t="str">
        <f t="shared" si="4"/>
        <v>1051-000-000-0000</v>
      </c>
      <c r="E304" s="5" t="s">
        <v>1481</v>
      </c>
      <c r="F304" s="5" t="s">
        <v>383</v>
      </c>
      <c r="G304" s="5" t="s">
        <v>384</v>
      </c>
      <c r="H304" s="5" t="s">
        <v>377</v>
      </c>
      <c r="I304" s="5" t="s">
        <v>378</v>
      </c>
    </row>
    <row r="305" spans="1:9" x14ac:dyDescent="0.25">
      <c r="A305" s="5" t="s">
        <v>1482</v>
      </c>
      <c r="B305" s="5" t="s">
        <v>1483</v>
      </c>
      <c r="C305" s="6" t="s">
        <v>1484</v>
      </c>
      <c r="D305" s="6" t="str">
        <f t="shared" si="4"/>
        <v>0010-043-010-1200</v>
      </c>
      <c r="E305" s="5" t="s">
        <v>1485</v>
      </c>
      <c r="F305" s="5" t="s">
        <v>375</v>
      </c>
      <c r="G305" s="5" t="s">
        <v>376</v>
      </c>
      <c r="H305" s="5" t="s">
        <v>377</v>
      </c>
      <c r="I305" s="5" t="s">
        <v>378</v>
      </c>
    </row>
    <row r="306" spans="1:9" x14ac:dyDescent="0.25">
      <c r="A306" s="5" t="s">
        <v>1486</v>
      </c>
      <c r="B306" s="5" t="s">
        <v>1487</v>
      </c>
      <c r="C306" s="6" t="s">
        <v>1410</v>
      </c>
      <c r="D306" s="6" t="str">
        <f t="shared" si="4"/>
        <v>0010-030-081-2400</v>
      </c>
      <c r="E306" s="5" t="s">
        <v>1411</v>
      </c>
      <c r="F306" s="5" t="s">
        <v>375</v>
      </c>
      <c r="G306" s="5" t="s">
        <v>376</v>
      </c>
      <c r="H306" s="5" t="s">
        <v>377</v>
      </c>
      <c r="I306" s="5" t="s">
        <v>378</v>
      </c>
    </row>
    <row r="307" spans="1:9" x14ac:dyDescent="0.25">
      <c r="A307" s="5" t="s">
        <v>1488</v>
      </c>
      <c r="B307" s="5" t="s">
        <v>1489</v>
      </c>
      <c r="C307" s="6" t="s">
        <v>1490</v>
      </c>
      <c r="D307" s="6" t="str">
        <f t="shared" si="4"/>
        <v>1043-000-000-0000</v>
      </c>
      <c r="E307" s="5" t="s">
        <v>1491</v>
      </c>
      <c r="F307" s="5" t="s">
        <v>383</v>
      </c>
      <c r="G307" s="5" t="s">
        <v>384</v>
      </c>
      <c r="H307" s="5" t="s">
        <v>377</v>
      </c>
      <c r="I307" s="5" t="s">
        <v>378</v>
      </c>
    </row>
    <row r="308" spans="1:9" x14ac:dyDescent="0.25">
      <c r="A308" s="5" t="s">
        <v>1492</v>
      </c>
      <c r="B308" s="5" t="s">
        <v>1493</v>
      </c>
      <c r="C308" s="6" t="s">
        <v>1494</v>
      </c>
      <c r="D308" s="6" t="str">
        <f t="shared" si="4"/>
        <v>0944-000-000-0000</v>
      </c>
      <c r="E308" s="5" t="s">
        <v>1495</v>
      </c>
      <c r="F308" s="5" t="s">
        <v>383</v>
      </c>
      <c r="G308" s="5" t="s">
        <v>384</v>
      </c>
      <c r="H308" s="5" t="s">
        <v>513</v>
      </c>
      <c r="I308" s="5" t="s">
        <v>514</v>
      </c>
    </row>
    <row r="309" spans="1:9" x14ac:dyDescent="0.25">
      <c r="A309" s="5" t="s">
        <v>1496</v>
      </c>
      <c r="B309" s="5" t="s">
        <v>1497</v>
      </c>
      <c r="C309" s="6" t="s">
        <v>1498</v>
      </c>
      <c r="D309" s="6" t="str">
        <f t="shared" si="4"/>
        <v>0224-000-000-0000</v>
      </c>
      <c r="E309" s="5" t="s">
        <v>1499</v>
      </c>
      <c r="F309" s="5" t="s">
        <v>383</v>
      </c>
      <c r="G309" s="5" t="s">
        <v>384</v>
      </c>
      <c r="H309" s="5" t="s">
        <v>377</v>
      </c>
      <c r="I309" s="5" t="s">
        <v>378</v>
      </c>
    </row>
    <row r="310" spans="1:9" x14ac:dyDescent="0.25">
      <c r="A310" s="5" t="s">
        <v>1500</v>
      </c>
      <c r="B310" s="5" t="s">
        <v>1501</v>
      </c>
      <c r="C310" s="6" t="s">
        <v>1502</v>
      </c>
      <c r="D310" s="6" t="str">
        <f t="shared" si="4"/>
        <v>0010-044-111-1000</v>
      </c>
      <c r="E310" s="5" t="s">
        <v>1503</v>
      </c>
      <c r="F310" s="5" t="s">
        <v>1099</v>
      </c>
      <c r="G310" s="5" t="s">
        <v>1100</v>
      </c>
      <c r="H310" s="5" t="s">
        <v>377</v>
      </c>
      <c r="I310" s="5" t="s">
        <v>378</v>
      </c>
    </row>
    <row r="311" spans="1:9" x14ac:dyDescent="0.25">
      <c r="A311" s="5" t="s">
        <v>1504</v>
      </c>
      <c r="B311" s="5" t="s">
        <v>1505</v>
      </c>
      <c r="C311" s="6" t="s">
        <v>1309</v>
      </c>
      <c r="D311" s="6" t="str">
        <f t="shared" si="4"/>
        <v>0010-072-091-1300</v>
      </c>
      <c r="E311" s="5" t="s">
        <v>1310</v>
      </c>
      <c r="F311" s="5" t="s">
        <v>375</v>
      </c>
      <c r="G311" s="5" t="s">
        <v>376</v>
      </c>
      <c r="H311" s="5" t="s">
        <v>377</v>
      </c>
      <c r="I311" s="5" t="s">
        <v>378</v>
      </c>
    </row>
    <row r="312" spans="1:9" x14ac:dyDescent="0.25">
      <c r="A312" s="5" t="s">
        <v>1506</v>
      </c>
      <c r="B312" s="5" t="s">
        <v>1507</v>
      </c>
      <c r="C312" s="6" t="s">
        <v>1508</v>
      </c>
      <c r="D312" s="6" t="str">
        <f t="shared" si="4"/>
        <v>0575-249-020-0000</v>
      </c>
      <c r="E312" s="5" t="s">
        <v>1509</v>
      </c>
      <c r="F312" s="5" t="s">
        <v>879</v>
      </c>
      <c r="G312" s="5" t="s">
        <v>880</v>
      </c>
      <c r="H312" s="5" t="s">
        <v>389</v>
      </c>
      <c r="I312" s="5" t="s">
        <v>390</v>
      </c>
    </row>
    <row r="313" spans="1:9" x14ac:dyDescent="0.25">
      <c r="A313" s="5" t="s">
        <v>1510</v>
      </c>
      <c r="B313" s="5" t="s">
        <v>1511</v>
      </c>
      <c r="C313" s="6" t="s">
        <v>1512</v>
      </c>
      <c r="D313" s="6" t="str">
        <f t="shared" si="4"/>
        <v>0041-000-000-0000</v>
      </c>
      <c r="E313" s="5" t="s">
        <v>1513</v>
      </c>
      <c r="F313" s="5" t="s">
        <v>415</v>
      </c>
      <c r="G313" s="5" t="s">
        <v>416</v>
      </c>
      <c r="H313" s="5" t="s">
        <v>377</v>
      </c>
      <c r="I313" s="5" t="s">
        <v>378</v>
      </c>
    </row>
    <row r="314" spans="1:9" x14ac:dyDescent="0.25">
      <c r="A314" s="5" t="s">
        <v>1514</v>
      </c>
      <c r="B314" s="5" t="s">
        <v>1515</v>
      </c>
      <c r="C314" s="6" t="s">
        <v>1161</v>
      </c>
      <c r="D314" s="6" t="str">
        <f t="shared" si="4"/>
        <v>0010-029-100-1100</v>
      </c>
      <c r="E314" s="5" t="s">
        <v>1162</v>
      </c>
      <c r="F314" s="5" t="s">
        <v>399</v>
      </c>
      <c r="G314" s="5" t="s">
        <v>400</v>
      </c>
      <c r="H314" s="5" t="s">
        <v>377</v>
      </c>
      <c r="I314" s="5" t="s">
        <v>378</v>
      </c>
    </row>
    <row r="315" spans="1:9" x14ac:dyDescent="0.25">
      <c r="A315" s="5" t="s">
        <v>1516</v>
      </c>
      <c r="B315" s="5" t="s">
        <v>1517</v>
      </c>
      <c r="C315" s="6" t="s">
        <v>1518</v>
      </c>
      <c r="D315" s="6" t="str">
        <f t="shared" si="4"/>
        <v>0675-000-000-0000</v>
      </c>
      <c r="E315" s="5" t="s">
        <v>1519</v>
      </c>
      <c r="F315" s="5" t="s">
        <v>383</v>
      </c>
      <c r="G315" s="5" t="s">
        <v>384</v>
      </c>
      <c r="H315" s="5" t="s">
        <v>377</v>
      </c>
      <c r="I315" s="5" t="s">
        <v>378</v>
      </c>
    </row>
    <row r="316" spans="1:9" x14ac:dyDescent="0.25">
      <c r="A316" s="5" t="s">
        <v>1520</v>
      </c>
      <c r="B316" s="5" t="s">
        <v>1521</v>
      </c>
      <c r="C316" s="6" t="s">
        <v>1522</v>
      </c>
      <c r="D316" s="6" t="str">
        <f t="shared" si="4"/>
        <v>0320-000-003-1900</v>
      </c>
      <c r="E316" s="5" t="s">
        <v>1523</v>
      </c>
      <c r="F316" s="5" t="s">
        <v>383</v>
      </c>
      <c r="G316" s="5" t="s">
        <v>384</v>
      </c>
      <c r="H316" s="5" t="s">
        <v>377</v>
      </c>
      <c r="I316" s="5" t="s">
        <v>378</v>
      </c>
    </row>
    <row r="317" spans="1:9" x14ac:dyDescent="0.25">
      <c r="A317" s="5" t="s">
        <v>1524</v>
      </c>
      <c r="B317" s="5" t="s">
        <v>1525</v>
      </c>
      <c r="C317" s="6" t="s">
        <v>1526</v>
      </c>
      <c r="D317" s="6" t="str">
        <f t="shared" si="4"/>
        <v>0480-000-000-0000</v>
      </c>
      <c r="E317" s="5" t="s">
        <v>1527</v>
      </c>
      <c r="F317" s="5" t="s">
        <v>383</v>
      </c>
      <c r="G317" s="5" t="s">
        <v>384</v>
      </c>
      <c r="H317" s="5" t="s">
        <v>377</v>
      </c>
      <c r="I317" s="5" t="s">
        <v>378</v>
      </c>
    </row>
    <row r="318" spans="1:9" x14ac:dyDescent="0.25">
      <c r="A318" s="5" t="s">
        <v>1528</v>
      </c>
      <c r="B318" s="5" t="s">
        <v>1529</v>
      </c>
      <c r="C318" s="6" t="s">
        <v>1530</v>
      </c>
      <c r="D318" s="6" t="str">
        <f t="shared" si="4"/>
        <v>0122-000-000-0000</v>
      </c>
      <c r="E318" s="5" t="s">
        <v>1531</v>
      </c>
      <c r="F318" s="5" t="s">
        <v>383</v>
      </c>
      <c r="G318" s="5" t="s">
        <v>384</v>
      </c>
      <c r="H318" s="5" t="s">
        <v>377</v>
      </c>
      <c r="I318" s="5" t="s">
        <v>378</v>
      </c>
    </row>
    <row r="319" spans="1:9" x14ac:dyDescent="0.25">
      <c r="A319" s="5" t="s">
        <v>1532</v>
      </c>
      <c r="B319" s="5" t="s">
        <v>1533</v>
      </c>
      <c r="C319" s="6" t="s">
        <v>1534</v>
      </c>
      <c r="D319" s="6" t="str">
        <f t="shared" si="4"/>
        <v>0010-072-091-1100</v>
      </c>
      <c r="E319" s="5" t="s">
        <v>1535</v>
      </c>
      <c r="F319" s="5" t="s">
        <v>383</v>
      </c>
      <c r="G319" s="5" t="s">
        <v>384</v>
      </c>
      <c r="H319" s="5" t="s">
        <v>377</v>
      </c>
      <c r="I319" s="5" t="s">
        <v>378</v>
      </c>
    </row>
    <row r="320" spans="1:9" x14ac:dyDescent="0.25">
      <c r="A320" s="5" t="s">
        <v>1536</v>
      </c>
      <c r="B320" s="5" t="s">
        <v>1537</v>
      </c>
      <c r="C320" s="6" t="s">
        <v>1538</v>
      </c>
      <c r="D320" s="6" t="str">
        <f t="shared" si="4"/>
        <v>0186-249-000-0000</v>
      </c>
      <c r="E320" s="5" t="s">
        <v>1539</v>
      </c>
      <c r="F320" s="5" t="s">
        <v>383</v>
      </c>
      <c r="G320" s="5" t="s">
        <v>384</v>
      </c>
      <c r="H320" s="5" t="s">
        <v>389</v>
      </c>
      <c r="I320" s="5" t="s">
        <v>390</v>
      </c>
    </row>
    <row r="321" spans="1:9" x14ac:dyDescent="0.25">
      <c r="A321" s="5" t="s">
        <v>1540</v>
      </c>
      <c r="B321" s="5" t="s">
        <v>1541</v>
      </c>
      <c r="C321" s="6" t="s">
        <v>511</v>
      </c>
      <c r="D321" s="6" t="str">
        <f t="shared" si="4"/>
        <v>0110-000-000-0000</v>
      </c>
      <c r="E321" s="5" t="s">
        <v>512</v>
      </c>
      <c r="F321" s="5" t="s">
        <v>535</v>
      </c>
      <c r="G321" s="5" t="s">
        <v>536</v>
      </c>
      <c r="H321" s="5" t="s">
        <v>377</v>
      </c>
      <c r="I321" s="5" t="s">
        <v>378</v>
      </c>
    </row>
    <row r="322" spans="1:9" x14ac:dyDescent="0.25">
      <c r="A322" s="5" t="s">
        <v>1542</v>
      </c>
      <c r="B322" s="5" t="s">
        <v>1543</v>
      </c>
      <c r="C322" s="6" t="s">
        <v>1544</v>
      </c>
      <c r="D322" s="6" t="str">
        <f t="shared" ref="D322:D385" si="5">TEXT(C322,"0000-000-000-0000")</f>
        <v>0010-033-011-1000</v>
      </c>
      <c r="E322" s="5" t="s">
        <v>1545</v>
      </c>
      <c r="F322" s="5" t="s">
        <v>650</v>
      </c>
      <c r="G322" s="5" t="s">
        <v>651</v>
      </c>
      <c r="H322" s="5" t="s">
        <v>377</v>
      </c>
      <c r="I322" s="5" t="s">
        <v>378</v>
      </c>
    </row>
    <row r="323" spans="1:9" x14ac:dyDescent="0.25">
      <c r="A323" s="5" t="s">
        <v>1546</v>
      </c>
      <c r="B323" s="5" t="s">
        <v>1547</v>
      </c>
      <c r="C323" s="6" t="s">
        <v>1548</v>
      </c>
      <c r="D323" s="6" t="str">
        <f t="shared" si="5"/>
        <v>1066-250-000-0000</v>
      </c>
      <c r="E323" s="5" t="s">
        <v>27852</v>
      </c>
      <c r="F323" s="5" t="s">
        <v>535</v>
      </c>
      <c r="G323" s="5" t="s">
        <v>536</v>
      </c>
      <c r="H323" s="5" t="s">
        <v>377</v>
      </c>
      <c r="I323" s="5" t="s">
        <v>378</v>
      </c>
    </row>
    <row r="324" spans="1:9" x14ac:dyDescent="0.25">
      <c r="A324" s="5" t="s">
        <v>1549</v>
      </c>
      <c r="B324" s="5" t="s">
        <v>1550</v>
      </c>
      <c r="C324" s="6" t="s">
        <v>1551</v>
      </c>
      <c r="D324" s="6" t="str">
        <f t="shared" si="5"/>
        <v>0010-063-021-1100</v>
      </c>
      <c r="E324" s="5" t="s">
        <v>1552</v>
      </c>
      <c r="F324" s="5" t="s">
        <v>375</v>
      </c>
      <c r="G324" s="5" t="s">
        <v>376</v>
      </c>
      <c r="H324" s="5" t="s">
        <v>377</v>
      </c>
      <c r="I324" s="5" t="s">
        <v>378</v>
      </c>
    </row>
    <row r="325" spans="1:9" x14ac:dyDescent="0.25">
      <c r="A325" s="5" t="s">
        <v>1553</v>
      </c>
      <c r="B325" s="5" t="s">
        <v>1554</v>
      </c>
      <c r="C325" s="6" t="s">
        <v>1555</v>
      </c>
      <c r="D325" s="6" t="str">
        <f t="shared" si="5"/>
        <v>1126-000-000-0000</v>
      </c>
      <c r="E325" s="5" t="s">
        <v>1556</v>
      </c>
      <c r="F325" s="5" t="s">
        <v>383</v>
      </c>
      <c r="G325" s="5" t="s">
        <v>384</v>
      </c>
      <c r="H325" s="5" t="s">
        <v>513</v>
      </c>
      <c r="I325" s="5" t="s">
        <v>514</v>
      </c>
    </row>
    <row r="326" spans="1:9" x14ac:dyDescent="0.25">
      <c r="A326" s="5" t="s">
        <v>1557</v>
      </c>
      <c r="B326" s="5" t="s">
        <v>1558</v>
      </c>
      <c r="C326" s="6" t="s">
        <v>1559</v>
      </c>
      <c r="D326" s="6" t="str">
        <f t="shared" si="5"/>
        <v>0070-000-000-0000</v>
      </c>
      <c r="E326" s="5" t="s">
        <v>1560</v>
      </c>
      <c r="F326" s="5" t="s">
        <v>383</v>
      </c>
      <c r="G326" s="5" t="s">
        <v>384</v>
      </c>
      <c r="H326" s="5" t="s">
        <v>377</v>
      </c>
      <c r="I326" s="5" t="s">
        <v>378</v>
      </c>
    </row>
    <row r="327" spans="1:9" x14ac:dyDescent="0.25">
      <c r="A327" s="5" t="s">
        <v>1561</v>
      </c>
      <c r="B327" s="5" t="s">
        <v>1562</v>
      </c>
      <c r="C327" s="6" t="s">
        <v>1563</v>
      </c>
      <c r="D327" s="6" t="str">
        <f t="shared" si="5"/>
        <v>0900-000-000-0000</v>
      </c>
      <c r="E327" s="5" t="s">
        <v>1564</v>
      </c>
      <c r="F327" s="5" t="s">
        <v>383</v>
      </c>
      <c r="G327" s="5" t="s">
        <v>384</v>
      </c>
      <c r="H327" s="5" t="s">
        <v>377</v>
      </c>
      <c r="I327" s="5" t="s">
        <v>378</v>
      </c>
    </row>
    <row r="328" spans="1:9" x14ac:dyDescent="0.25">
      <c r="A328" s="5" t="s">
        <v>1565</v>
      </c>
      <c r="B328" s="5" t="s">
        <v>1566</v>
      </c>
      <c r="C328" s="6" t="s">
        <v>405</v>
      </c>
      <c r="D328" s="6" t="str">
        <f t="shared" si="5"/>
        <v>0340-000-000-0000</v>
      </c>
      <c r="E328" s="5" t="s">
        <v>406</v>
      </c>
      <c r="F328" s="5" t="s">
        <v>383</v>
      </c>
      <c r="G328" s="5" t="s">
        <v>384</v>
      </c>
      <c r="H328" s="5" t="s">
        <v>377</v>
      </c>
      <c r="I328" s="5" t="s">
        <v>378</v>
      </c>
    </row>
    <row r="329" spans="1:9" x14ac:dyDescent="0.25">
      <c r="A329" s="5" t="s">
        <v>1567</v>
      </c>
      <c r="B329" s="5" t="s">
        <v>1568</v>
      </c>
      <c r="C329" s="6" t="s">
        <v>1569</v>
      </c>
      <c r="D329" s="6" t="str">
        <f t="shared" si="5"/>
        <v>0010-081-061-1100</v>
      </c>
      <c r="E329" s="5" t="s">
        <v>1570</v>
      </c>
      <c r="F329" s="5" t="s">
        <v>375</v>
      </c>
      <c r="G329" s="5" t="s">
        <v>376</v>
      </c>
      <c r="H329" s="5" t="s">
        <v>377</v>
      </c>
      <c r="I329" s="5" t="s">
        <v>378</v>
      </c>
    </row>
    <row r="330" spans="1:9" x14ac:dyDescent="0.25">
      <c r="A330" s="5" t="s">
        <v>1571</v>
      </c>
      <c r="B330" s="5" t="s">
        <v>1572</v>
      </c>
      <c r="C330" s="6" t="s">
        <v>1573</v>
      </c>
      <c r="D330" s="6" t="str">
        <f t="shared" si="5"/>
        <v>0213-000-000-0000</v>
      </c>
      <c r="E330" s="5" t="s">
        <v>1574</v>
      </c>
      <c r="F330" s="5" t="s">
        <v>535</v>
      </c>
      <c r="G330" s="5" t="s">
        <v>536</v>
      </c>
      <c r="H330" s="5" t="s">
        <v>513</v>
      </c>
      <c r="I330" s="5" t="s">
        <v>514</v>
      </c>
    </row>
    <row r="331" spans="1:9" x14ac:dyDescent="0.25">
      <c r="A331" s="5" t="s">
        <v>1575</v>
      </c>
      <c r="B331" s="5" t="s">
        <v>1576</v>
      </c>
      <c r="C331" s="6" t="s">
        <v>1577</v>
      </c>
      <c r="D331" s="6" t="str">
        <f t="shared" si="5"/>
        <v>0870-000-000-0000</v>
      </c>
      <c r="E331" s="5" t="s">
        <v>1578</v>
      </c>
      <c r="F331" s="5" t="s">
        <v>383</v>
      </c>
      <c r="G331" s="5" t="s">
        <v>384</v>
      </c>
      <c r="H331" s="5" t="s">
        <v>377</v>
      </c>
      <c r="I331" s="5" t="s">
        <v>378</v>
      </c>
    </row>
    <row r="332" spans="1:9" x14ac:dyDescent="0.25">
      <c r="A332" s="5" t="s">
        <v>1579</v>
      </c>
      <c r="B332" s="5" t="s">
        <v>1580</v>
      </c>
      <c r="C332" s="6" t="s">
        <v>1581</v>
      </c>
      <c r="D332" s="6" t="str">
        <f t="shared" si="5"/>
        <v>0950-000-007-2100</v>
      </c>
      <c r="E332" s="5" t="s">
        <v>1582</v>
      </c>
      <c r="F332" s="5" t="s">
        <v>383</v>
      </c>
      <c r="G332" s="5" t="s">
        <v>384</v>
      </c>
      <c r="H332" s="5" t="s">
        <v>377</v>
      </c>
      <c r="I332" s="5" t="s">
        <v>378</v>
      </c>
    </row>
    <row r="333" spans="1:9" x14ac:dyDescent="0.25">
      <c r="A333" s="5" t="s">
        <v>1583</v>
      </c>
      <c r="B333" s="5" t="s">
        <v>1584</v>
      </c>
      <c r="C333" s="6" t="s">
        <v>1585</v>
      </c>
      <c r="D333" s="6" t="str">
        <f t="shared" si="5"/>
        <v>0134-000-000-0000</v>
      </c>
      <c r="E333" s="5" t="s">
        <v>1586</v>
      </c>
      <c r="F333" s="5" t="s">
        <v>383</v>
      </c>
      <c r="G333" s="5" t="s">
        <v>384</v>
      </c>
      <c r="H333" s="5" t="s">
        <v>377</v>
      </c>
      <c r="I333" s="5" t="s">
        <v>378</v>
      </c>
    </row>
    <row r="334" spans="1:9" x14ac:dyDescent="0.25">
      <c r="A334" s="5" t="s">
        <v>1587</v>
      </c>
      <c r="B334" s="5" t="s">
        <v>1588</v>
      </c>
      <c r="C334" s="6" t="s">
        <v>1589</v>
      </c>
      <c r="D334" s="6" t="str">
        <f t="shared" si="5"/>
        <v>0010-072-031-1100</v>
      </c>
      <c r="E334" s="5" t="s">
        <v>1590</v>
      </c>
      <c r="F334" s="5" t="s">
        <v>383</v>
      </c>
      <c r="G334" s="5" t="s">
        <v>384</v>
      </c>
      <c r="H334" s="5" t="s">
        <v>377</v>
      </c>
      <c r="I334" s="5" t="s">
        <v>378</v>
      </c>
    </row>
    <row r="335" spans="1:9" x14ac:dyDescent="0.25">
      <c r="A335" s="5" t="s">
        <v>1591</v>
      </c>
      <c r="B335" s="5" t="s">
        <v>1592</v>
      </c>
      <c r="C335" s="6" t="s">
        <v>835</v>
      </c>
      <c r="D335" s="6" t="str">
        <f t="shared" si="5"/>
        <v>0195-000-000-0000</v>
      </c>
      <c r="E335" s="5" t="s">
        <v>836</v>
      </c>
      <c r="F335" s="5" t="s">
        <v>383</v>
      </c>
      <c r="G335" s="5" t="s">
        <v>384</v>
      </c>
      <c r="H335" s="5" t="s">
        <v>513</v>
      </c>
      <c r="I335" s="5" t="s">
        <v>514</v>
      </c>
    </row>
    <row r="336" spans="1:9" x14ac:dyDescent="0.25">
      <c r="A336" s="5" t="s">
        <v>1593</v>
      </c>
      <c r="B336" s="5" t="s">
        <v>1594</v>
      </c>
      <c r="C336" s="6" t="s">
        <v>1595</v>
      </c>
      <c r="D336" s="6" t="str">
        <f t="shared" si="5"/>
        <v>0303-000-000-0000</v>
      </c>
      <c r="E336" s="5" t="s">
        <v>1596</v>
      </c>
      <c r="F336" s="5" t="s">
        <v>415</v>
      </c>
      <c r="G336" s="5" t="s">
        <v>416</v>
      </c>
      <c r="H336" s="5" t="s">
        <v>377</v>
      </c>
      <c r="I336" s="5" t="s">
        <v>378</v>
      </c>
    </row>
    <row r="337" spans="1:9" x14ac:dyDescent="0.25">
      <c r="A337" s="5" t="s">
        <v>1597</v>
      </c>
      <c r="B337" s="5" t="s">
        <v>1598</v>
      </c>
      <c r="C337" s="6" t="s">
        <v>931</v>
      </c>
      <c r="D337" s="6" t="str">
        <f t="shared" si="5"/>
        <v>0045-000-000-0000</v>
      </c>
      <c r="E337" s="5" t="s">
        <v>932</v>
      </c>
      <c r="F337" s="5" t="s">
        <v>507</v>
      </c>
      <c r="G337" s="5" t="s">
        <v>508</v>
      </c>
      <c r="H337" s="5" t="s">
        <v>377</v>
      </c>
      <c r="I337" s="5" t="s">
        <v>378</v>
      </c>
    </row>
    <row r="338" spans="1:9" x14ac:dyDescent="0.25">
      <c r="A338" s="5" t="s">
        <v>1599</v>
      </c>
      <c r="B338" s="5" t="s">
        <v>1600</v>
      </c>
      <c r="C338" s="6" t="s">
        <v>1559</v>
      </c>
      <c r="D338" s="6" t="str">
        <f t="shared" si="5"/>
        <v>0070-000-000-0000</v>
      </c>
      <c r="E338" s="5" t="s">
        <v>1560</v>
      </c>
      <c r="F338" s="5" t="s">
        <v>503</v>
      </c>
      <c r="G338" s="5" t="s">
        <v>504</v>
      </c>
      <c r="H338" s="5" t="s">
        <v>377</v>
      </c>
      <c r="I338" s="5" t="s">
        <v>378</v>
      </c>
    </row>
    <row r="339" spans="1:9" x14ac:dyDescent="0.25">
      <c r="A339" s="5" t="s">
        <v>1601</v>
      </c>
      <c r="B339" s="5" t="s">
        <v>1602</v>
      </c>
      <c r="C339" s="6" t="s">
        <v>1309</v>
      </c>
      <c r="D339" s="6" t="str">
        <f t="shared" si="5"/>
        <v>0010-072-091-1300</v>
      </c>
      <c r="E339" s="5" t="s">
        <v>1310</v>
      </c>
      <c r="F339" s="5" t="s">
        <v>1311</v>
      </c>
      <c r="G339" s="5" t="s">
        <v>1312</v>
      </c>
      <c r="H339" s="5" t="s">
        <v>377</v>
      </c>
      <c r="I339" s="5" t="s">
        <v>378</v>
      </c>
    </row>
    <row r="340" spans="1:9" x14ac:dyDescent="0.25">
      <c r="A340" s="5" t="s">
        <v>1603</v>
      </c>
      <c r="B340" s="5" t="s">
        <v>1604</v>
      </c>
      <c r="C340" s="6" t="s">
        <v>769</v>
      </c>
      <c r="D340" s="6" t="str">
        <f t="shared" si="5"/>
        <v>0010-029-100-1200</v>
      </c>
      <c r="E340" s="5" t="s">
        <v>770</v>
      </c>
      <c r="F340" s="5" t="s">
        <v>383</v>
      </c>
      <c r="G340" s="5" t="s">
        <v>384</v>
      </c>
      <c r="H340" s="5" t="s">
        <v>377</v>
      </c>
      <c r="I340" s="5" t="s">
        <v>378</v>
      </c>
    </row>
    <row r="341" spans="1:9" x14ac:dyDescent="0.25">
      <c r="A341" s="5" t="s">
        <v>1605</v>
      </c>
      <c r="B341" s="5" t="s">
        <v>1606</v>
      </c>
      <c r="C341" s="6" t="s">
        <v>1607</v>
      </c>
      <c r="D341" s="6" t="str">
        <f t="shared" si="5"/>
        <v>0580-000-000-0000</v>
      </c>
      <c r="E341" s="5" t="s">
        <v>1608</v>
      </c>
      <c r="F341" s="5" t="s">
        <v>383</v>
      </c>
      <c r="G341" s="5" t="s">
        <v>384</v>
      </c>
      <c r="H341" s="5" t="s">
        <v>377</v>
      </c>
      <c r="I341" s="5" t="s">
        <v>378</v>
      </c>
    </row>
    <row r="342" spans="1:9" x14ac:dyDescent="0.25">
      <c r="A342" s="5" t="s">
        <v>1609</v>
      </c>
      <c r="B342" s="5" t="s">
        <v>1610</v>
      </c>
      <c r="C342" s="6" t="s">
        <v>1611</v>
      </c>
      <c r="D342" s="6" t="str">
        <f t="shared" si="5"/>
        <v>0605-000-000-0000</v>
      </c>
      <c r="E342" s="5" t="s">
        <v>1612</v>
      </c>
      <c r="F342" s="5" t="s">
        <v>383</v>
      </c>
      <c r="G342" s="5" t="s">
        <v>384</v>
      </c>
      <c r="H342" s="5" t="s">
        <v>377</v>
      </c>
      <c r="I342" s="5" t="s">
        <v>378</v>
      </c>
    </row>
    <row r="343" spans="1:9" x14ac:dyDescent="0.25">
      <c r="A343" s="5" t="s">
        <v>1613</v>
      </c>
      <c r="B343" s="5" t="s">
        <v>1614</v>
      </c>
      <c r="C343" s="6" t="s">
        <v>1414</v>
      </c>
      <c r="D343" s="6" t="str">
        <f t="shared" si="5"/>
        <v>0163-000-000-0000</v>
      </c>
      <c r="E343" s="5" t="s">
        <v>1415</v>
      </c>
      <c r="F343" s="5" t="s">
        <v>535</v>
      </c>
      <c r="G343" s="5" t="s">
        <v>536</v>
      </c>
      <c r="H343" s="5" t="s">
        <v>377</v>
      </c>
      <c r="I343" s="5" t="s">
        <v>378</v>
      </c>
    </row>
    <row r="344" spans="1:9" x14ac:dyDescent="0.25">
      <c r="A344" s="5" t="s">
        <v>1615</v>
      </c>
      <c r="B344" s="5" t="s">
        <v>1616</v>
      </c>
      <c r="C344" s="6" t="s">
        <v>634</v>
      </c>
      <c r="D344" s="6" t="str">
        <f t="shared" si="5"/>
        <v>0625-000-000-0000</v>
      </c>
      <c r="E344" s="5" t="s">
        <v>635</v>
      </c>
      <c r="F344" s="5" t="s">
        <v>383</v>
      </c>
      <c r="G344" s="5" t="s">
        <v>384</v>
      </c>
      <c r="H344" s="5" t="s">
        <v>513</v>
      </c>
      <c r="I344" s="5" t="s">
        <v>514</v>
      </c>
    </row>
    <row r="345" spans="1:9" x14ac:dyDescent="0.25">
      <c r="A345" s="5" t="s">
        <v>1617</v>
      </c>
      <c r="B345" s="5" t="s">
        <v>1618</v>
      </c>
      <c r="C345" s="6" t="s">
        <v>1619</v>
      </c>
      <c r="D345" s="6" t="str">
        <f t="shared" si="5"/>
        <v>0370-000-000-0000</v>
      </c>
      <c r="E345" s="5" t="s">
        <v>1620</v>
      </c>
      <c r="F345" s="5" t="s">
        <v>415</v>
      </c>
      <c r="G345" s="5" t="s">
        <v>416</v>
      </c>
      <c r="H345" s="5" t="s">
        <v>377</v>
      </c>
      <c r="I345" s="5" t="s">
        <v>378</v>
      </c>
    </row>
    <row r="346" spans="1:9" x14ac:dyDescent="0.25">
      <c r="A346" s="5" t="s">
        <v>1621</v>
      </c>
      <c r="B346" s="5" t="s">
        <v>1622</v>
      </c>
      <c r="C346" s="6" t="s">
        <v>409</v>
      </c>
      <c r="D346" s="6" t="str">
        <f t="shared" si="5"/>
        <v>0357-000-000-0000</v>
      </c>
      <c r="E346" s="5" t="s">
        <v>410</v>
      </c>
      <c r="F346" s="5" t="s">
        <v>383</v>
      </c>
      <c r="G346" s="5" t="s">
        <v>384</v>
      </c>
      <c r="H346" s="5" t="s">
        <v>377</v>
      </c>
      <c r="I346" s="5" t="s">
        <v>378</v>
      </c>
    </row>
    <row r="347" spans="1:9" x14ac:dyDescent="0.25">
      <c r="A347" s="5" t="s">
        <v>1623</v>
      </c>
      <c r="B347" s="5" t="s">
        <v>1624</v>
      </c>
      <c r="C347" s="6" t="s">
        <v>1625</v>
      </c>
      <c r="D347" s="6" t="str">
        <f t="shared" si="5"/>
        <v>0596-000-000-0000</v>
      </c>
      <c r="E347" s="5" t="s">
        <v>1626</v>
      </c>
      <c r="F347" s="5" t="s">
        <v>503</v>
      </c>
      <c r="G347" s="5" t="s">
        <v>504</v>
      </c>
      <c r="H347" s="5" t="s">
        <v>377</v>
      </c>
      <c r="I347" s="5" t="s">
        <v>378</v>
      </c>
    </row>
    <row r="348" spans="1:9" x14ac:dyDescent="0.25">
      <c r="A348" s="5" t="s">
        <v>1627</v>
      </c>
      <c r="B348" s="5" t="s">
        <v>1628</v>
      </c>
      <c r="C348" s="6" t="s">
        <v>1629</v>
      </c>
      <c r="D348" s="6" t="str">
        <f t="shared" si="5"/>
        <v>0320-000-003-2100</v>
      </c>
      <c r="E348" s="5" t="s">
        <v>1630</v>
      </c>
      <c r="F348" s="5" t="s">
        <v>415</v>
      </c>
      <c r="G348" s="5" t="s">
        <v>416</v>
      </c>
      <c r="H348" s="5" t="s">
        <v>377</v>
      </c>
      <c r="I348" s="5" t="s">
        <v>378</v>
      </c>
    </row>
    <row r="349" spans="1:9" x14ac:dyDescent="0.25">
      <c r="A349" s="5" t="s">
        <v>1631</v>
      </c>
      <c r="B349" s="5" t="s">
        <v>1632</v>
      </c>
      <c r="C349" s="6" t="s">
        <v>603</v>
      </c>
      <c r="D349" s="6" t="str">
        <f t="shared" si="5"/>
        <v>0010-211-010-0000</v>
      </c>
      <c r="E349" s="5" t="s">
        <v>604</v>
      </c>
      <c r="F349" s="5" t="s">
        <v>605</v>
      </c>
      <c r="G349" s="5" t="s">
        <v>606</v>
      </c>
      <c r="H349" s="5" t="s">
        <v>607</v>
      </c>
      <c r="I349" s="5" t="s">
        <v>608</v>
      </c>
    </row>
    <row r="350" spans="1:9" x14ac:dyDescent="0.25">
      <c r="A350" s="5" t="s">
        <v>1633</v>
      </c>
      <c r="B350" s="5" t="s">
        <v>1634</v>
      </c>
      <c r="C350" s="6" t="s">
        <v>1635</v>
      </c>
      <c r="D350" s="6" t="str">
        <f t="shared" si="5"/>
        <v>0010-211-010-9900</v>
      </c>
      <c r="E350" s="5" t="s">
        <v>1636</v>
      </c>
      <c r="F350" s="5" t="s">
        <v>375</v>
      </c>
      <c r="G350" s="5" t="s">
        <v>376</v>
      </c>
      <c r="H350" s="5" t="s">
        <v>377</v>
      </c>
      <c r="I350" s="5" t="s">
        <v>378</v>
      </c>
    </row>
    <row r="351" spans="1:9" x14ac:dyDescent="0.25">
      <c r="A351" s="5" t="s">
        <v>1637</v>
      </c>
      <c r="B351" s="5" t="s">
        <v>1638</v>
      </c>
      <c r="C351" s="6" t="s">
        <v>1639</v>
      </c>
      <c r="D351" s="6" t="str">
        <f t="shared" si="5"/>
        <v>0100-000-000-1000</v>
      </c>
      <c r="E351" s="5" t="s">
        <v>1640</v>
      </c>
      <c r="F351" s="5" t="s">
        <v>383</v>
      </c>
      <c r="G351" s="5" t="s">
        <v>384</v>
      </c>
      <c r="H351" s="5" t="s">
        <v>377</v>
      </c>
      <c r="I351" s="5" t="s">
        <v>378</v>
      </c>
    </row>
    <row r="352" spans="1:9" x14ac:dyDescent="0.25">
      <c r="A352" s="5" t="s">
        <v>1641</v>
      </c>
      <c r="B352" s="5" t="s">
        <v>1642</v>
      </c>
      <c r="C352" s="6" t="s">
        <v>769</v>
      </c>
      <c r="D352" s="6" t="str">
        <f t="shared" si="5"/>
        <v>0010-029-100-1200</v>
      </c>
      <c r="E352" s="5" t="s">
        <v>770</v>
      </c>
      <c r="F352" s="5" t="s">
        <v>375</v>
      </c>
      <c r="G352" s="5" t="s">
        <v>376</v>
      </c>
      <c r="H352" s="5" t="s">
        <v>513</v>
      </c>
      <c r="I352" s="5" t="s">
        <v>514</v>
      </c>
    </row>
    <row r="353" spans="1:9" x14ac:dyDescent="0.25">
      <c r="A353" s="5" t="s">
        <v>1643</v>
      </c>
      <c r="B353" s="5" t="s">
        <v>1644</v>
      </c>
      <c r="C353" s="6" t="s">
        <v>1161</v>
      </c>
      <c r="D353" s="6" t="str">
        <f t="shared" si="5"/>
        <v>0010-029-100-1100</v>
      </c>
      <c r="E353" s="5" t="s">
        <v>1162</v>
      </c>
      <c r="F353" s="5" t="s">
        <v>383</v>
      </c>
      <c r="G353" s="5" t="s">
        <v>384</v>
      </c>
      <c r="H353" s="5" t="s">
        <v>377</v>
      </c>
      <c r="I353" s="5" t="s">
        <v>378</v>
      </c>
    </row>
    <row r="354" spans="1:9" x14ac:dyDescent="0.25">
      <c r="A354" s="5" t="s">
        <v>1645</v>
      </c>
      <c r="B354" s="5" t="s">
        <v>1646</v>
      </c>
      <c r="C354" s="6" t="s">
        <v>551</v>
      </c>
      <c r="D354" s="6" t="str">
        <f t="shared" si="5"/>
        <v>0355-000-000-0000</v>
      </c>
      <c r="E354" s="5" t="s">
        <v>552</v>
      </c>
      <c r="F354" s="5" t="s">
        <v>383</v>
      </c>
      <c r="G354" s="5" t="s">
        <v>384</v>
      </c>
      <c r="H354" s="5" t="s">
        <v>377</v>
      </c>
      <c r="I354" s="5" t="s">
        <v>378</v>
      </c>
    </row>
    <row r="355" spans="1:9" x14ac:dyDescent="0.25">
      <c r="A355" s="5" t="s">
        <v>1647</v>
      </c>
      <c r="B355" s="5" t="s">
        <v>1648</v>
      </c>
      <c r="C355" s="6" t="s">
        <v>923</v>
      </c>
      <c r="D355" s="6" t="str">
        <f t="shared" si="5"/>
        <v>0210-000-000-0000</v>
      </c>
      <c r="E355" s="5" t="s">
        <v>924</v>
      </c>
      <c r="F355" s="5" t="s">
        <v>415</v>
      </c>
      <c r="G355" s="5" t="s">
        <v>416</v>
      </c>
      <c r="H355" s="5" t="s">
        <v>377</v>
      </c>
      <c r="I355" s="5" t="s">
        <v>378</v>
      </c>
    </row>
    <row r="356" spans="1:9" x14ac:dyDescent="0.25">
      <c r="A356" s="5" t="s">
        <v>1649</v>
      </c>
      <c r="B356" s="5" t="s">
        <v>1650</v>
      </c>
      <c r="C356" s="6" t="s">
        <v>1651</v>
      </c>
      <c r="D356" s="6" t="str">
        <f t="shared" si="5"/>
        <v>0340-000-004-5200</v>
      </c>
      <c r="E356" s="5" t="s">
        <v>1652</v>
      </c>
      <c r="F356" s="5" t="s">
        <v>383</v>
      </c>
      <c r="G356" s="5" t="s">
        <v>384</v>
      </c>
      <c r="H356" s="5" t="s">
        <v>377</v>
      </c>
      <c r="I356" s="5" t="s">
        <v>378</v>
      </c>
    </row>
    <row r="357" spans="1:9" x14ac:dyDescent="0.25">
      <c r="A357" s="5" t="s">
        <v>1653</v>
      </c>
      <c r="B357" s="5" t="s">
        <v>1654</v>
      </c>
      <c r="C357" s="6" t="s">
        <v>1655</v>
      </c>
      <c r="D357" s="6" t="str">
        <f t="shared" si="5"/>
        <v>0910-000-000-0000</v>
      </c>
      <c r="E357" s="5" t="s">
        <v>1656</v>
      </c>
      <c r="F357" s="5" t="s">
        <v>383</v>
      </c>
      <c r="G357" s="5" t="s">
        <v>384</v>
      </c>
      <c r="H357" s="5" t="s">
        <v>377</v>
      </c>
      <c r="I357" s="5" t="s">
        <v>378</v>
      </c>
    </row>
    <row r="358" spans="1:9" x14ac:dyDescent="0.25">
      <c r="A358" s="5" t="s">
        <v>1657</v>
      </c>
      <c r="B358" s="5" t="s">
        <v>1658</v>
      </c>
      <c r="C358" s="6" t="s">
        <v>1091</v>
      </c>
      <c r="D358" s="6" t="str">
        <f t="shared" si="5"/>
        <v>0957-000-000-0000</v>
      </c>
      <c r="E358" s="5" t="s">
        <v>1092</v>
      </c>
      <c r="F358" s="5" t="s">
        <v>383</v>
      </c>
      <c r="G358" s="5" t="s">
        <v>384</v>
      </c>
      <c r="H358" s="5" t="s">
        <v>401</v>
      </c>
      <c r="I358" s="5" t="s">
        <v>402</v>
      </c>
    </row>
    <row r="359" spans="1:9" x14ac:dyDescent="0.25">
      <c r="A359" s="5" t="s">
        <v>1659</v>
      </c>
      <c r="B359" s="5" t="s">
        <v>1660</v>
      </c>
      <c r="C359" s="6" t="s">
        <v>1661</v>
      </c>
      <c r="D359" s="6" t="str">
        <f t="shared" si="5"/>
        <v>0133-000-002-2100</v>
      </c>
      <c r="E359" s="5" t="s">
        <v>1662</v>
      </c>
      <c r="F359" s="5" t="s">
        <v>383</v>
      </c>
      <c r="G359" s="5" t="s">
        <v>384</v>
      </c>
      <c r="H359" s="5" t="s">
        <v>377</v>
      </c>
      <c r="I359" s="5" t="s">
        <v>378</v>
      </c>
    </row>
    <row r="360" spans="1:9" x14ac:dyDescent="0.25">
      <c r="A360" s="5" t="s">
        <v>1663</v>
      </c>
      <c r="B360" s="5" t="s">
        <v>1664</v>
      </c>
      <c r="C360" s="6" t="s">
        <v>1665</v>
      </c>
      <c r="D360" s="6" t="str">
        <f t="shared" si="5"/>
        <v>0903-000-000-0000</v>
      </c>
      <c r="E360" s="5" t="s">
        <v>1666</v>
      </c>
      <c r="F360" s="5" t="s">
        <v>535</v>
      </c>
      <c r="G360" s="5" t="s">
        <v>536</v>
      </c>
      <c r="H360" s="5" t="s">
        <v>377</v>
      </c>
      <c r="I360" s="5" t="s">
        <v>378</v>
      </c>
    </row>
    <row r="361" spans="1:9" x14ac:dyDescent="0.25">
      <c r="A361" s="5" t="s">
        <v>1667</v>
      </c>
      <c r="B361" s="5" t="s">
        <v>1668</v>
      </c>
      <c r="C361" s="6" t="s">
        <v>495</v>
      </c>
      <c r="D361" s="6" t="str">
        <f t="shared" si="5"/>
        <v>0010-249-000-0000</v>
      </c>
      <c r="E361" s="5" t="s">
        <v>496</v>
      </c>
      <c r="F361" s="5" t="s">
        <v>1331</v>
      </c>
      <c r="G361" s="5" t="s">
        <v>1332</v>
      </c>
      <c r="H361" s="5" t="s">
        <v>1669</v>
      </c>
      <c r="I361" s="5" t="s">
        <v>1670</v>
      </c>
    </row>
    <row r="362" spans="1:9" x14ac:dyDescent="0.25">
      <c r="A362" s="5" t="s">
        <v>1671</v>
      </c>
      <c r="B362" s="5" t="s">
        <v>1672</v>
      </c>
      <c r="C362" s="6" t="s">
        <v>413</v>
      </c>
      <c r="D362" s="6" t="str">
        <f t="shared" si="5"/>
        <v>0100-000-000-8000</v>
      </c>
      <c r="E362" s="5" t="s">
        <v>414</v>
      </c>
      <c r="F362" s="5" t="s">
        <v>383</v>
      </c>
      <c r="G362" s="5" t="s">
        <v>384</v>
      </c>
      <c r="H362" s="5" t="s">
        <v>377</v>
      </c>
      <c r="I362" s="5" t="s">
        <v>378</v>
      </c>
    </row>
    <row r="363" spans="1:9" x14ac:dyDescent="0.25">
      <c r="A363" s="5" t="s">
        <v>1673</v>
      </c>
      <c r="B363" s="5" t="s">
        <v>1674</v>
      </c>
      <c r="C363" s="6" t="s">
        <v>777</v>
      </c>
      <c r="D363" s="6" t="str">
        <f t="shared" si="5"/>
        <v>0595-000-000-0000</v>
      </c>
      <c r="E363" s="5" t="s">
        <v>778</v>
      </c>
      <c r="F363" s="5" t="s">
        <v>383</v>
      </c>
      <c r="G363" s="5" t="s">
        <v>384</v>
      </c>
      <c r="H363" s="5" t="s">
        <v>377</v>
      </c>
      <c r="I363" s="5" t="s">
        <v>378</v>
      </c>
    </row>
    <row r="364" spans="1:9" x14ac:dyDescent="0.25">
      <c r="A364" s="5" t="s">
        <v>1675</v>
      </c>
      <c r="B364" s="5" t="s">
        <v>1676</v>
      </c>
      <c r="C364" s="6" t="s">
        <v>393</v>
      </c>
      <c r="D364" s="6" t="str">
        <f t="shared" si="5"/>
        <v>0418-000-000-0000</v>
      </c>
      <c r="E364" s="5" t="s">
        <v>394</v>
      </c>
      <c r="F364" s="5" t="s">
        <v>383</v>
      </c>
      <c r="G364" s="5" t="s">
        <v>384</v>
      </c>
      <c r="H364" s="5" t="s">
        <v>377</v>
      </c>
      <c r="I364" s="5" t="s">
        <v>378</v>
      </c>
    </row>
    <row r="365" spans="1:9" x14ac:dyDescent="0.25">
      <c r="A365" s="5" t="s">
        <v>1677</v>
      </c>
      <c r="B365" s="5" t="s">
        <v>1678</v>
      </c>
      <c r="C365" s="6" t="s">
        <v>1679</v>
      </c>
      <c r="D365" s="6" t="str">
        <f t="shared" si="5"/>
        <v>0116-000-010-0100</v>
      </c>
      <c r="E365" s="5" t="s">
        <v>1680</v>
      </c>
      <c r="F365" s="5" t="s">
        <v>383</v>
      </c>
      <c r="G365" s="5" t="s">
        <v>384</v>
      </c>
      <c r="H365" s="5" t="s">
        <v>377</v>
      </c>
      <c r="I365" s="5" t="s">
        <v>378</v>
      </c>
    </row>
    <row r="366" spans="1:9" x14ac:dyDescent="0.25">
      <c r="A366" s="5" t="s">
        <v>1681</v>
      </c>
      <c r="B366" s="5" t="s">
        <v>1682</v>
      </c>
      <c r="C366" s="6" t="s">
        <v>1079</v>
      </c>
      <c r="D366" s="6" t="str">
        <f t="shared" si="5"/>
        <v>0042-000-000-0000</v>
      </c>
      <c r="E366" s="5" t="s">
        <v>1080</v>
      </c>
      <c r="F366" s="5" t="s">
        <v>503</v>
      </c>
      <c r="G366" s="5" t="s">
        <v>504</v>
      </c>
      <c r="H366" s="5" t="s">
        <v>377</v>
      </c>
      <c r="I366" s="5" t="s">
        <v>378</v>
      </c>
    </row>
    <row r="367" spans="1:9" x14ac:dyDescent="0.25">
      <c r="A367" s="5" t="s">
        <v>1683</v>
      </c>
      <c r="B367" s="5" t="s">
        <v>1684</v>
      </c>
      <c r="C367" s="6" t="s">
        <v>1685</v>
      </c>
      <c r="D367" s="6" t="str">
        <f t="shared" si="5"/>
        <v>0337-000-000-0000</v>
      </c>
      <c r="E367" s="5" t="s">
        <v>1686</v>
      </c>
      <c r="F367" s="5" t="s">
        <v>383</v>
      </c>
      <c r="G367" s="5" t="s">
        <v>384</v>
      </c>
      <c r="H367" s="5" t="s">
        <v>513</v>
      </c>
      <c r="I367" s="5" t="s">
        <v>514</v>
      </c>
    </row>
    <row r="368" spans="1:9" x14ac:dyDescent="0.25">
      <c r="A368" s="5" t="s">
        <v>1687</v>
      </c>
      <c r="B368" s="5" t="s">
        <v>1688</v>
      </c>
      <c r="C368" s="6" t="s">
        <v>1689</v>
      </c>
      <c r="D368" s="6" t="str">
        <f t="shared" si="5"/>
        <v>0010-058-031-2300</v>
      </c>
      <c r="E368" s="5" t="s">
        <v>1690</v>
      </c>
      <c r="F368" s="5" t="s">
        <v>375</v>
      </c>
      <c r="G368" s="5" t="s">
        <v>376</v>
      </c>
      <c r="H368" s="5" t="s">
        <v>377</v>
      </c>
      <c r="I368" s="5" t="s">
        <v>378</v>
      </c>
    </row>
    <row r="369" spans="1:9" x14ac:dyDescent="0.25">
      <c r="A369" s="5" t="s">
        <v>347</v>
      </c>
      <c r="B369" s="5" t="s">
        <v>1691</v>
      </c>
      <c r="C369" s="6" t="s">
        <v>777</v>
      </c>
      <c r="D369" s="6" t="str">
        <f t="shared" si="5"/>
        <v>0595-000-000-0000</v>
      </c>
      <c r="E369" s="5" t="s">
        <v>778</v>
      </c>
      <c r="F369" s="5" t="s">
        <v>383</v>
      </c>
      <c r="G369" s="5" t="s">
        <v>384</v>
      </c>
      <c r="H369" s="5" t="s">
        <v>377</v>
      </c>
      <c r="I369" s="5" t="s">
        <v>378</v>
      </c>
    </row>
    <row r="370" spans="1:9" x14ac:dyDescent="0.25">
      <c r="A370" s="5" t="s">
        <v>1692</v>
      </c>
      <c r="B370" s="5" t="s">
        <v>1693</v>
      </c>
      <c r="C370" s="6" t="s">
        <v>1694</v>
      </c>
      <c r="D370" s="6" t="str">
        <f t="shared" si="5"/>
        <v>0010-211-010-9800</v>
      </c>
      <c r="E370" s="5" t="s">
        <v>1695</v>
      </c>
      <c r="F370" s="5" t="s">
        <v>605</v>
      </c>
      <c r="G370" s="5" t="s">
        <v>606</v>
      </c>
      <c r="H370" s="5" t="s">
        <v>607</v>
      </c>
      <c r="I370" s="5" t="s">
        <v>608</v>
      </c>
    </row>
    <row r="371" spans="1:9" x14ac:dyDescent="0.25">
      <c r="A371" s="5" t="s">
        <v>1696</v>
      </c>
      <c r="B371" s="5" t="s">
        <v>1697</v>
      </c>
      <c r="C371" s="6" t="s">
        <v>985</v>
      </c>
      <c r="D371" s="6" t="str">
        <f t="shared" si="5"/>
        <v>0180-000-000-0000</v>
      </c>
      <c r="E371" s="5" t="s">
        <v>986</v>
      </c>
      <c r="F371" s="5" t="s">
        <v>503</v>
      </c>
      <c r="G371" s="5" t="s">
        <v>504</v>
      </c>
      <c r="H371" s="5" t="s">
        <v>513</v>
      </c>
      <c r="I371" s="5" t="s">
        <v>514</v>
      </c>
    </row>
    <row r="372" spans="1:9" x14ac:dyDescent="0.25">
      <c r="A372" s="5" t="s">
        <v>1698</v>
      </c>
      <c r="B372" s="5" t="s">
        <v>1699</v>
      </c>
      <c r="C372" s="6" t="s">
        <v>413</v>
      </c>
      <c r="D372" s="6" t="str">
        <f t="shared" si="5"/>
        <v>0100-000-000-8000</v>
      </c>
      <c r="E372" s="5" t="s">
        <v>414</v>
      </c>
      <c r="F372" s="5" t="s">
        <v>383</v>
      </c>
      <c r="G372" s="5" t="s">
        <v>384</v>
      </c>
      <c r="H372" s="5" t="s">
        <v>377</v>
      </c>
      <c r="I372" s="5" t="s">
        <v>378</v>
      </c>
    </row>
    <row r="373" spans="1:9" x14ac:dyDescent="0.25">
      <c r="A373" s="5" t="s">
        <v>1700</v>
      </c>
      <c r="B373" s="5" t="s">
        <v>1701</v>
      </c>
      <c r="C373" s="6" t="s">
        <v>1702</v>
      </c>
      <c r="D373" s="6" t="str">
        <f t="shared" si="5"/>
        <v>0601-000-000-0000</v>
      </c>
      <c r="E373" s="5" t="s">
        <v>1703</v>
      </c>
      <c r="F373" s="5" t="s">
        <v>925</v>
      </c>
      <c r="G373" s="5" t="s">
        <v>926</v>
      </c>
      <c r="H373" s="5" t="s">
        <v>377</v>
      </c>
      <c r="I373" s="5" t="s">
        <v>378</v>
      </c>
    </row>
    <row r="374" spans="1:9" x14ac:dyDescent="0.25">
      <c r="A374" s="5" t="s">
        <v>1704</v>
      </c>
      <c r="B374" s="5" t="s">
        <v>1705</v>
      </c>
      <c r="C374" s="6" t="s">
        <v>1394</v>
      </c>
      <c r="D374" s="6" t="str">
        <f t="shared" si="5"/>
        <v>0500-000-000-0000</v>
      </c>
      <c r="E374" s="5" t="s">
        <v>1395</v>
      </c>
      <c r="F374" s="5" t="s">
        <v>383</v>
      </c>
      <c r="G374" s="5" t="s">
        <v>384</v>
      </c>
      <c r="H374" s="5" t="s">
        <v>377</v>
      </c>
      <c r="I374" s="5" t="s">
        <v>378</v>
      </c>
    </row>
    <row r="375" spans="1:9" x14ac:dyDescent="0.25">
      <c r="A375" s="5" t="s">
        <v>1706</v>
      </c>
      <c r="B375" s="5" t="s">
        <v>1707</v>
      </c>
      <c r="C375" s="6" t="s">
        <v>1625</v>
      </c>
      <c r="D375" s="6" t="str">
        <f t="shared" si="5"/>
        <v>0596-000-000-0000</v>
      </c>
      <c r="E375" s="5" t="s">
        <v>1626</v>
      </c>
      <c r="F375" s="5" t="s">
        <v>535</v>
      </c>
      <c r="G375" s="5" t="s">
        <v>536</v>
      </c>
      <c r="H375" s="5" t="s">
        <v>377</v>
      </c>
      <c r="I375" s="5" t="s">
        <v>378</v>
      </c>
    </row>
    <row r="376" spans="1:9" x14ac:dyDescent="0.25">
      <c r="A376" s="5" t="s">
        <v>1708</v>
      </c>
      <c r="B376" s="5" t="s">
        <v>1709</v>
      </c>
      <c r="C376" s="6" t="s">
        <v>381</v>
      </c>
      <c r="D376" s="6" t="str">
        <f t="shared" si="5"/>
        <v>0310-000-000-0000</v>
      </c>
      <c r="E376" s="5" t="s">
        <v>382</v>
      </c>
      <c r="F376" s="5" t="s">
        <v>503</v>
      </c>
      <c r="G376" s="5" t="s">
        <v>504</v>
      </c>
      <c r="H376" s="5" t="s">
        <v>377</v>
      </c>
      <c r="I376" s="5" t="s">
        <v>378</v>
      </c>
    </row>
    <row r="377" spans="1:9" x14ac:dyDescent="0.25">
      <c r="A377" s="5" t="s">
        <v>1710</v>
      </c>
      <c r="B377" s="5" t="s">
        <v>1711</v>
      </c>
      <c r="C377" s="6" t="s">
        <v>1712</v>
      </c>
      <c r="D377" s="6" t="str">
        <f t="shared" si="5"/>
        <v>0420-000-000-0000</v>
      </c>
      <c r="E377" s="5" t="s">
        <v>1713</v>
      </c>
      <c r="F377" s="5" t="s">
        <v>383</v>
      </c>
      <c r="G377" s="5" t="s">
        <v>384</v>
      </c>
      <c r="H377" s="5" t="s">
        <v>377</v>
      </c>
      <c r="I377" s="5" t="s">
        <v>378</v>
      </c>
    </row>
    <row r="378" spans="1:9" x14ac:dyDescent="0.25">
      <c r="A378" s="5" t="s">
        <v>1714</v>
      </c>
      <c r="B378" s="5" t="s">
        <v>1715</v>
      </c>
      <c r="C378" s="6" t="s">
        <v>1716</v>
      </c>
      <c r="D378" s="6" t="str">
        <f t="shared" si="5"/>
        <v>0902-000-000-0000</v>
      </c>
      <c r="E378" s="5" t="s">
        <v>1717</v>
      </c>
      <c r="F378" s="5" t="s">
        <v>383</v>
      </c>
      <c r="G378" s="5" t="s">
        <v>384</v>
      </c>
      <c r="H378" s="5" t="s">
        <v>377</v>
      </c>
      <c r="I378" s="5" t="s">
        <v>378</v>
      </c>
    </row>
    <row r="379" spans="1:9" x14ac:dyDescent="0.25">
      <c r="A379" s="5" t="s">
        <v>1718</v>
      </c>
      <c r="B379" s="5" t="s">
        <v>1719</v>
      </c>
      <c r="C379" s="6" t="s">
        <v>1720</v>
      </c>
      <c r="D379" s="6" t="str">
        <f t="shared" si="5"/>
        <v>0010-046-071-1100</v>
      </c>
      <c r="E379" s="5" t="s">
        <v>1721</v>
      </c>
      <c r="F379" s="5" t="s">
        <v>375</v>
      </c>
      <c r="G379" s="5" t="s">
        <v>376</v>
      </c>
      <c r="H379" s="5" t="s">
        <v>377</v>
      </c>
      <c r="I379" s="5" t="s">
        <v>378</v>
      </c>
    </row>
    <row r="380" spans="1:9" x14ac:dyDescent="0.25">
      <c r="A380" s="5" t="s">
        <v>1722</v>
      </c>
      <c r="B380" s="5" t="s">
        <v>1723</v>
      </c>
      <c r="C380" s="6" t="s">
        <v>1589</v>
      </c>
      <c r="D380" s="6" t="str">
        <f t="shared" si="5"/>
        <v>0010-072-031-1100</v>
      </c>
      <c r="E380" s="5" t="s">
        <v>1590</v>
      </c>
      <c r="F380" s="5" t="s">
        <v>383</v>
      </c>
      <c r="G380" s="5" t="s">
        <v>384</v>
      </c>
      <c r="H380" s="5" t="s">
        <v>377</v>
      </c>
      <c r="I380" s="5" t="s">
        <v>378</v>
      </c>
    </row>
    <row r="381" spans="1:9" x14ac:dyDescent="0.25">
      <c r="A381" s="5" t="s">
        <v>1724</v>
      </c>
      <c r="B381" s="5" t="s">
        <v>1725</v>
      </c>
      <c r="C381" s="6" t="s">
        <v>1726</v>
      </c>
      <c r="D381" s="6" t="str">
        <f t="shared" si="5"/>
        <v>0010-115-130-1700</v>
      </c>
      <c r="E381" s="5" t="s">
        <v>1727</v>
      </c>
      <c r="F381" s="5" t="s">
        <v>375</v>
      </c>
      <c r="G381" s="5" t="s">
        <v>376</v>
      </c>
      <c r="H381" s="5" t="s">
        <v>377</v>
      </c>
      <c r="I381" s="5" t="s">
        <v>378</v>
      </c>
    </row>
    <row r="382" spans="1:9" x14ac:dyDescent="0.25">
      <c r="A382" s="5" t="s">
        <v>1728</v>
      </c>
      <c r="B382" s="5" t="s">
        <v>1729</v>
      </c>
      <c r="C382" s="6" t="s">
        <v>1185</v>
      </c>
      <c r="D382" s="6" t="str">
        <f t="shared" si="5"/>
        <v>0073-000-000-0000</v>
      </c>
      <c r="E382" s="5" t="s">
        <v>1186</v>
      </c>
      <c r="F382" s="5" t="s">
        <v>503</v>
      </c>
      <c r="G382" s="5" t="s">
        <v>504</v>
      </c>
      <c r="H382" s="5" t="s">
        <v>377</v>
      </c>
      <c r="I382" s="5" t="s">
        <v>378</v>
      </c>
    </row>
    <row r="383" spans="1:9" x14ac:dyDescent="0.25">
      <c r="A383" s="5" t="s">
        <v>1730</v>
      </c>
      <c r="B383" s="5" t="s">
        <v>1731</v>
      </c>
      <c r="C383" s="6" t="s">
        <v>1732</v>
      </c>
      <c r="D383" s="6" t="str">
        <f t="shared" si="5"/>
        <v>0030-000-000-0000</v>
      </c>
      <c r="E383" s="5" t="s">
        <v>1733</v>
      </c>
      <c r="F383" s="5" t="s">
        <v>503</v>
      </c>
      <c r="G383" s="5" t="s">
        <v>504</v>
      </c>
      <c r="H383" s="5" t="s">
        <v>377</v>
      </c>
      <c r="I383" s="5" t="s">
        <v>378</v>
      </c>
    </row>
    <row r="384" spans="1:9" x14ac:dyDescent="0.25">
      <c r="A384" s="5" t="s">
        <v>1734</v>
      </c>
      <c r="B384" s="5" t="s">
        <v>1735</v>
      </c>
      <c r="C384" s="6" t="s">
        <v>853</v>
      </c>
      <c r="D384" s="6" t="str">
        <f t="shared" si="5"/>
        <v>0945-000-000-0000</v>
      </c>
      <c r="E384" s="5" t="s">
        <v>854</v>
      </c>
      <c r="F384" s="5" t="s">
        <v>535</v>
      </c>
      <c r="G384" s="5" t="s">
        <v>536</v>
      </c>
      <c r="H384" s="5" t="s">
        <v>377</v>
      </c>
      <c r="I384" s="5" t="s">
        <v>378</v>
      </c>
    </row>
    <row r="385" spans="1:9" x14ac:dyDescent="0.25">
      <c r="A385" s="5" t="s">
        <v>1736</v>
      </c>
      <c r="B385" s="5" t="s">
        <v>1737</v>
      </c>
      <c r="C385" s="6" t="s">
        <v>793</v>
      </c>
      <c r="D385" s="6" t="str">
        <f t="shared" si="5"/>
        <v>0115-000-000-0000</v>
      </c>
      <c r="E385" s="5" t="s">
        <v>794</v>
      </c>
      <c r="F385" s="5" t="s">
        <v>383</v>
      </c>
      <c r="G385" s="5" t="s">
        <v>384</v>
      </c>
      <c r="H385" s="5" t="s">
        <v>377</v>
      </c>
      <c r="I385" s="5" t="s">
        <v>378</v>
      </c>
    </row>
    <row r="386" spans="1:9" x14ac:dyDescent="0.25">
      <c r="A386" s="5" t="s">
        <v>1738</v>
      </c>
      <c r="B386" s="5" t="s">
        <v>1739</v>
      </c>
      <c r="C386" s="6" t="s">
        <v>1740</v>
      </c>
      <c r="D386" s="6" t="str">
        <f t="shared" ref="D386:D449" si="6">TEXT(C386,"0000-000-000-0000")</f>
        <v>0343-000-000-0000</v>
      </c>
      <c r="E386" s="5" t="s">
        <v>1741</v>
      </c>
      <c r="F386" s="5" t="s">
        <v>503</v>
      </c>
      <c r="G386" s="5" t="s">
        <v>504</v>
      </c>
      <c r="H386" s="5" t="s">
        <v>377</v>
      </c>
      <c r="I386" s="5" t="s">
        <v>378</v>
      </c>
    </row>
    <row r="387" spans="1:9" x14ac:dyDescent="0.25">
      <c r="A387" s="5" t="s">
        <v>1742</v>
      </c>
      <c r="B387" s="5" t="s">
        <v>1743</v>
      </c>
      <c r="C387" s="6" t="s">
        <v>694</v>
      </c>
      <c r="D387" s="6" t="str">
        <f t="shared" si="6"/>
        <v>0220-000-000-0000</v>
      </c>
      <c r="E387" s="5" t="s">
        <v>695</v>
      </c>
      <c r="F387" s="5" t="s">
        <v>383</v>
      </c>
      <c r="G387" s="5" t="s">
        <v>384</v>
      </c>
      <c r="H387" s="5" t="s">
        <v>377</v>
      </c>
      <c r="I387" s="5" t="s">
        <v>378</v>
      </c>
    </row>
    <row r="388" spans="1:9" x14ac:dyDescent="0.25">
      <c r="A388" s="5" t="s">
        <v>1744</v>
      </c>
      <c r="B388" s="5" t="s">
        <v>1745</v>
      </c>
      <c r="C388" s="6" t="s">
        <v>1746</v>
      </c>
      <c r="D388" s="6" t="str">
        <f t="shared" si="6"/>
        <v>0816-000-000-0000</v>
      </c>
      <c r="E388" s="5" t="s">
        <v>1747</v>
      </c>
      <c r="F388" s="5" t="s">
        <v>383</v>
      </c>
      <c r="G388" s="5" t="s">
        <v>384</v>
      </c>
      <c r="H388" s="5" t="s">
        <v>417</v>
      </c>
      <c r="I388" s="5" t="s">
        <v>418</v>
      </c>
    </row>
    <row r="389" spans="1:9" x14ac:dyDescent="0.25">
      <c r="A389" s="5" t="s">
        <v>1748</v>
      </c>
      <c r="B389" s="5" t="s">
        <v>1749</v>
      </c>
      <c r="C389" s="6" t="s">
        <v>827</v>
      </c>
      <c r="D389" s="6" t="str">
        <f t="shared" si="6"/>
        <v>0320-000-000-0000</v>
      </c>
      <c r="E389" s="5" t="s">
        <v>828</v>
      </c>
      <c r="F389" s="5" t="s">
        <v>415</v>
      </c>
      <c r="G389" s="5" t="s">
        <v>416</v>
      </c>
      <c r="H389" s="5" t="s">
        <v>377</v>
      </c>
      <c r="I389" s="5" t="s">
        <v>378</v>
      </c>
    </row>
    <row r="390" spans="1:9" x14ac:dyDescent="0.25">
      <c r="A390" s="5" t="s">
        <v>1750</v>
      </c>
      <c r="B390" s="5" t="s">
        <v>1751</v>
      </c>
      <c r="C390" s="6" t="s">
        <v>1752</v>
      </c>
      <c r="D390" s="6" t="str">
        <f t="shared" si="6"/>
        <v>0339-249-020-0000</v>
      </c>
      <c r="E390" s="5" t="s">
        <v>1753</v>
      </c>
      <c r="F390" s="5" t="s">
        <v>383</v>
      </c>
      <c r="G390" s="5" t="s">
        <v>384</v>
      </c>
      <c r="H390" s="5" t="s">
        <v>389</v>
      </c>
      <c r="I390" s="5" t="s">
        <v>390</v>
      </c>
    </row>
    <row r="391" spans="1:9" x14ac:dyDescent="0.25">
      <c r="A391" s="5" t="s">
        <v>1754</v>
      </c>
      <c r="B391" s="5" t="s">
        <v>1755</v>
      </c>
      <c r="C391" s="6" t="s">
        <v>1756</v>
      </c>
      <c r="D391" s="6" t="str">
        <f t="shared" si="6"/>
        <v>0957-000-009-6100</v>
      </c>
      <c r="E391" s="5" t="s">
        <v>1757</v>
      </c>
      <c r="F391" s="5" t="s">
        <v>383</v>
      </c>
      <c r="G391" s="5" t="s">
        <v>384</v>
      </c>
      <c r="H391" s="5" t="s">
        <v>377</v>
      </c>
      <c r="I391" s="5" t="s">
        <v>378</v>
      </c>
    </row>
    <row r="392" spans="1:9" x14ac:dyDescent="0.25">
      <c r="A392" s="5" t="s">
        <v>1758</v>
      </c>
      <c r="B392" s="5" t="s">
        <v>1759</v>
      </c>
      <c r="C392" s="6" t="s">
        <v>1760</v>
      </c>
      <c r="D392" s="6" t="str">
        <f t="shared" si="6"/>
        <v>0340-035-000-0000</v>
      </c>
      <c r="E392" s="5" t="s">
        <v>1761</v>
      </c>
      <c r="F392" s="5" t="s">
        <v>375</v>
      </c>
      <c r="G392" s="5" t="s">
        <v>376</v>
      </c>
      <c r="H392" s="5" t="s">
        <v>377</v>
      </c>
      <c r="I392" s="5" t="s">
        <v>378</v>
      </c>
    </row>
    <row r="393" spans="1:9" x14ac:dyDescent="0.25">
      <c r="A393" s="5" t="s">
        <v>1762</v>
      </c>
      <c r="B393" s="5" t="s">
        <v>1763</v>
      </c>
      <c r="C393" s="6" t="s">
        <v>1764</v>
      </c>
      <c r="D393" s="6" t="str">
        <f t="shared" si="6"/>
        <v>0040-000-000-0000</v>
      </c>
      <c r="E393" s="5" t="s">
        <v>1765</v>
      </c>
      <c r="F393" s="5" t="s">
        <v>535</v>
      </c>
      <c r="G393" s="5" t="s">
        <v>536</v>
      </c>
      <c r="H393" s="5" t="s">
        <v>377</v>
      </c>
      <c r="I393" s="5" t="s">
        <v>378</v>
      </c>
    </row>
    <row r="394" spans="1:9" x14ac:dyDescent="0.25">
      <c r="A394" s="5" t="s">
        <v>1766</v>
      </c>
      <c r="B394" s="5" t="s">
        <v>1767</v>
      </c>
      <c r="C394" s="6" t="s">
        <v>409</v>
      </c>
      <c r="D394" s="6" t="str">
        <f t="shared" si="6"/>
        <v>0357-000-000-0000</v>
      </c>
      <c r="E394" s="5" t="s">
        <v>410</v>
      </c>
      <c r="F394" s="5" t="s">
        <v>383</v>
      </c>
      <c r="G394" s="5" t="s">
        <v>384</v>
      </c>
      <c r="H394" s="5" t="s">
        <v>377</v>
      </c>
      <c r="I394" s="5" t="s">
        <v>378</v>
      </c>
    </row>
    <row r="395" spans="1:9" x14ac:dyDescent="0.25">
      <c r="A395" s="5" t="s">
        <v>1768</v>
      </c>
      <c r="B395" s="5" t="s">
        <v>1769</v>
      </c>
      <c r="C395" s="6" t="s">
        <v>1770</v>
      </c>
      <c r="D395" s="6" t="str">
        <f t="shared" si="6"/>
        <v>0412-000-000-0000</v>
      </c>
      <c r="E395" s="5" t="s">
        <v>1771</v>
      </c>
      <c r="F395" s="5" t="s">
        <v>383</v>
      </c>
      <c r="G395" s="5" t="s">
        <v>384</v>
      </c>
      <c r="H395" s="5" t="s">
        <v>377</v>
      </c>
      <c r="I395" s="5" t="s">
        <v>378</v>
      </c>
    </row>
    <row r="396" spans="1:9" x14ac:dyDescent="0.25">
      <c r="A396" s="5" t="s">
        <v>1772</v>
      </c>
      <c r="B396" s="5" t="s">
        <v>1773</v>
      </c>
      <c r="C396" s="6" t="s">
        <v>1139</v>
      </c>
      <c r="D396" s="6" t="str">
        <f t="shared" si="6"/>
        <v>0110-249-020-0000</v>
      </c>
      <c r="E396" s="5" t="s">
        <v>1140</v>
      </c>
      <c r="F396" s="5" t="s">
        <v>383</v>
      </c>
      <c r="G396" s="5" t="s">
        <v>384</v>
      </c>
      <c r="H396" s="5" t="s">
        <v>1774</v>
      </c>
      <c r="I396" s="5" t="s">
        <v>1775</v>
      </c>
    </row>
    <row r="397" spans="1:9" x14ac:dyDescent="0.25">
      <c r="A397" s="5" t="s">
        <v>1776</v>
      </c>
      <c r="B397" s="5" t="s">
        <v>1777</v>
      </c>
      <c r="C397" s="6" t="s">
        <v>923</v>
      </c>
      <c r="D397" s="6" t="str">
        <f t="shared" si="6"/>
        <v>0210-000-000-0000</v>
      </c>
      <c r="E397" s="5" t="s">
        <v>924</v>
      </c>
      <c r="F397" s="5" t="s">
        <v>383</v>
      </c>
      <c r="G397" s="5" t="s">
        <v>384</v>
      </c>
      <c r="H397" s="5" t="s">
        <v>377</v>
      </c>
      <c r="I397" s="5" t="s">
        <v>378</v>
      </c>
    </row>
    <row r="398" spans="1:9" x14ac:dyDescent="0.25">
      <c r="A398" s="5" t="s">
        <v>1778</v>
      </c>
      <c r="B398" s="5" t="s">
        <v>1779</v>
      </c>
      <c r="C398" s="6" t="s">
        <v>1577</v>
      </c>
      <c r="D398" s="6" t="str">
        <f t="shared" si="6"/>
        <v>0870-000-000-0000</v>
      </c>
      <c r="E398" s="5" t="s">
        <v>1578</v>
      </c>
      <c r="F398" s="5" t="s">
        <v>383</v>
      </c>
      <c r="G398" s="5" t="s">
        <v>384</v>
      </c>
      <c r="H398" s="5" t="s">
        <v>377</v>
      </c>
      <c r="I398" s="5" t="s">
        <v>378</v>
      </c>
    </row>
    <row r="399" spans="1:9" x14ac:dyDescent="0.25">
      <c r="A399" s="5" t="s">
        <v>1780</v>
      </c>
      <c r="B399" s="5" t="s">
        <v>1781</v>
      </c>
      <c r="C399" s="6" t="s">
        <v>1782</v>
      </c>
      <c r="D399" s="6" t="str">
        <f t="shared" si="6"/>
        <v>0940-000-000-0000</v>
      </c>
      <c r="E399" s="5" t="s">
        <v>1783</v>
      </c>
      <c r="F399" s="5" t="s">
        <v>383</v>
      </c>
      <c r="G399" s="5" t="s">
        <v>384</v>
      </c>
      <c r="H399" s="5" t="s">
        <v>377</v>
      </c>
      <c r="I399" s="5" t="s">
        <v>378</v>
      </c>
    </row>
    <row r="400" spans="1:9" x14ac:dyDescent="0.25">
      <c r="A400" s="5" t="s">
        <v>1784</v>
      </c>
      <c r="B400" s="5" t="s">
        <v>1785</v>
      </c>
      <c r="C400" s="6" t="s">
        <v>1782</v>
      </c>
      <c r="D400" s="6" t="str">
        <f t="shared" si="6"/>
        <v>0940-000-000-0000</v>
      </c>
      <c r="E400" s="5" t="s">
        <v>1783</v>
      </c>
      <c r="F400" s="5" t="s">
        <v>383</v>
      </c>
      <c r="G400" s="5" t="s">
        <v>384</v>
      </c>
      <c r="H400" s="5" t="s">
        <v>377</v>
      </c>
      <c r="I400" s="5" t="s">
        <v>378</v>
      </c>
    </row>
    <row r="401" spans="1:9" x14ac:dyDescent="0.25">
      <c r="A401" s="5" t="s">
        <v>1786</v>
      </c>
      <c r="B401" s="5" t="s">
        <v>1787</v>
      </c>
      <c r="C401" s="6" t="s">
        <v>1494</v>
      </c>
      <c r="D401" s="6" t="str">
        <f t="shared" si="6"/>
        <v>0944-000-000-0000</v>
      </c>
      <c r="E401" s="5" t="s">
        <v>1495</v>
      </c>
      <c r="F401" s="5" t="s">
        <v>503</v>
      </c>
      <c r="G401" s="5" t="s">
        <v>504</v>
      </c>
      <c r="H401" s="5" t="s">
        <v>377</v>
      </c>
      <c r="I401" s="5" t="s">
        <v>378</v>
      </c>
    </row>
    <row r="402" spans="1:9" x14ac:dyDescent="0.25">
      <c r="A402" s="5" t="s">
        <v>1788</v>
      </c>
      <c r="B402" s="5" t="s">
        <v>1789</v>
      </c>
      <c r="C402" s="6" t="s">
        <v>1790</v>
      </c>
      <c r="D402" s="6" t="str">
        <f t="shared" si="6"/>
        <v>0010-085-031-1100</v>
      </c>
      <c r="E402" s="5" t="s">
        <v>1791</v>
      </c>
      <c r="F402" s="5" t="s">
        <v>375</v>
      </c>
      <c r="G402" s="5" t="s">
        <v>376</v>
      </c>
      <c r="H402" s="5" t="s">
        <v>377</v>
      </c>
      <c r="I402" s="5" t="s">
        <v>378</v>
      </c>
    </row>
    <row r="403" spans="1:9" x14ac:dyDescent="0.25">
      <c r="A403" s="5" t="s">
        <v>1792</v>
      </c>
      <c r="B403" s="5" t="s">
        <v>1793</v>
      </c>
      <c r="C403" s="6" t="s">
        <v>1794</v>
      </c>
      <c r="D403" s="6" t="str">
        <f t="shared" si="6"/>
        <v>0427-000-000-0000</v>
      </c>
      <c r="E403" s="5" t="s">
        <v>1795</v>
      </c>
      <c r="F403" s="5" t="s">
        <v>535</v>
      </c>
      <c r="G403" s="5" t="s">
        <v>536</v>
      </c>
      <c r="H403" s="5" t="s">
        <v>377</v>
      </c>
      <c r="I403" s="5" t="s">
        <v>378</v>
      </c>
    </row>
    <row r="404" spans="1:9" x14ac:dyDescent="0.25">
      <c r="A404" s="5" t="s">
        <v>1796</v>
      </c>
      <c r="B404" s="5" t="s">
        <v>1797</v>
      </c>
      <c r="C404" s="6" t="s">
        <v>1798</v>
      </c>
      <c r="D404" s="6" t="str">
        <f t="shared" si="6"/>
        <v>0390-000-000-0000</v>
      </c>
      <c r="E404" s="5" t="s">
        <v>1799</v>
      </c>
      <c r="F404" s="5" t="s">
        <v>383</v>
      </c>
      <c r="G404" s="5" t="s">
        <v>384</v>
      </c>
      <c r="H404" s="5" t="s">
        <v>377</v>
      </c>
      <c r="I404" s="5" t="s">
        <v>378</v>
      </c>
    </row>
    <row r="405" spans="1:9" x14ac:dyDescent="0.25">
      <c r="A405" s="5" t="s">
        <v>1800</v>
      </c>
      <c r="B405" s="5" t="s">
        <v>1801</v>
      </c>
      <c r="C405" s="6" t="s">
        <v>1802</v>
      </c>
      <c r="D405" s="6" t="str">
        <f t="shared" si="6"/>
        <v>0085-000-010-5300</v>
      </c>
      <c r="E405" s="5" t="s">
        <v>1803</v>
      </c>
      <c r="F405" s="5" t="s">
        <v>383</v>
      </c>
      <c r="G405" s="5" t="s">
        <v>384</v>
      </c>
      <c r="H405" s="5" t="s">
        <v>513</v>
      </c>
      <c r="I405" s="5" t="s">
        <v>514</v>
      </c>
    </row>
    <row r="406" spans="1:9" x14ac:dyDescent="0.25">
      <c r="A406" s="5" t="s">
        <v>1804</v>
      </c>
      <c r="B406" s="5" t="s">
        <v>1805</v>
      </c>
      <c r="C406" s="6" t="s">
        <v>1806</v>
      </c>
      <c r="D406" s="6" t="str">
        <f t="shared" si="6"/>
        <v>0186-000-000-0000</v>
      </c>
      <c r="E406" s="5" t="s">
        <v>1807</v>
      </c>
      <c r="F406" s="5" t="s">
        <v>383</v>
      </c>
      <c r="G406" s="5" t="s">
        <v>384</v>
      </c>
      <c r="H406" s="5" t="s">
        <v>513</v>
      </c>
      <c r="I406" s="5" t="s">
        <v>514</v>
      </c>
    </row>
    <row r="407" spans="1:9" x14ac:dyDescent="0.25">
      <c r="A407" s="5" t="s">
        <v>1808</v>
      </c>
      <c r="B407" s="5" t="s">
        <v>1809</v>
      </c>
      <c r="C407" s="6" t="s">
        <v>1810</v>
      </c>
      <c r="D407" s="6" t="str">
        <f t="shared" si="6"/>
        <v>0010-231-011-1000</v>
      </c>
      <c r="E407" s="5" t="s">
        <v>1811</v>
      </c>
      <c r="F407" s="5" t="s">
        <v>1812</v>
      </c>
      <c r="G407" s="5" t="s">
        <v>1813</v>
      </c>
      <c r="H407" s="5" t="s">
        <v>513</v>
      </c>
      <c r="I407" s="5" t="s">
        <v>514</v>
      </c>
    </row>
    <row r="408" spans="1:9" x14ac:dyDescent="0.25">
      <c r="A408" s="5" t="s">
        <v>1814</v>
      </c>
      <c r="B408" s="5" t="s">
        <v>1815</v>
      </c>
      <c r="C408" s="6" t="s">
        <v>1816</v>
      </c>
      <c r="D408" s="6" t="str">
        <f t="shared" si="6"/>
        <v>0010-048-041-1200</v>
      </c>
      <c r="E408" s="5" t="s">
        <v>1817</v>
      </c>
      <c r="F408" s="5" t="s">
        <v>375</v>
      </c>
      <c r="G408" s="5" t="s">
        <v>376</v>
      </c>
      <c r="H408" s="5" t="s">
        <v>491</v>
      </c>
      <c r="I408" s="5" t="s">
        <v>492</v>
      </c>
    </row>
    <row r="409" spans="1:9" x14ac:dyDescent="0.25">
      <c r="A409" s="5" t="s">
        <v>1818</v>
      </c>
      <c r="B409" s="5" t="s">
        <v>1819</v>
      </c>
      <c r="C409" s="6" t="s">
        <v>1041</v>
      </c>
      <c r="D409" s="6" t="str">
        <f t="shared" si="6"/>
        <v>0010-040-010-1200</v>
      </c>
      <c r="E409" s="5" t="s">
        <v>1042</v>
      </c>
      <c r="F409" s="5" t="s">
        <v>399</v>
      </c>
      <c r="G409" s="5" t="s">
        <v>400</v>
      </c>
      <c r="H409" s="5" t="s">
        <v>377</v>
      </c>
      <c r="I409" s="5" t="s">
        <v>378</v>
      </c>
    </row>
    <row r="410" spans="1:9" x14ac:dyDescent="0.25">
      <c r="A410" s="5" t="s">
        <v>1820</v>
      </c>
      <c r="B410" s="5" t="s">
        <v>1821</v>
      </c>
      <c r="C410" s="6" t="s">
        <v>1822</v>
      </c>
      <c r="D410" s="6" t="str">
        <f t="shared" si="6"/>
        <v>0010-044-141-1100</v>
      </c>
      <c r="E410" s="5" t="s">
        <v>1823</v>
      </c>
      <c r="F410" s="5" t="s">
        <v>1824</v>
      </c>
      <c r="G410" s="5" t="s">
        <v>874</v>
      </c>
      <c r="H410" s="5" t="s">
        <v>377</v>
      </c>
      <c r="I410" s="5" t="s">
        <v>378</v>
      </c>
    </row>
    <row r="411" spans="1:9" x14ac:dyDescent="0.25">
      <c r="A411" s="5" t="s">
        <v>1825</v>
      </c>
      <c r="B411" s="5" t="s">
        <v>1826</v>
      </c>
      <c r="C411" s="6" t="s">
        <v>413</v>
      </c>
      <c r="D411" s="6" t="str">
        <f t="shared" si="6"/>
        <v>0100-000-000-8000</v>
      </c>
      <c r="E411" s="5" t="s">
        <v>414</v>
      </c>
      <c r="F411" s="5" t="s">
        <v>415</v>
      </c>
      <c r="G411" s="5" t="s">
        <v>416</v>
      </c>
      <c r="H411" s="5" t="s">
        <v>513</v>
      </c>
      <c r="I411" s="5" t="s">
        <v>514</v>
      </c>
    </row>
    <row r="412" spans="1:9" x14ac:dyDescent="0.25">
      <c r="A412" s="5" t="s">
        <v>1827</v>
      </c>
      <c r="B412" s="5" t="s">
        <v>1828</v>
      </c>
      <c r="C412" s="6" t="s">
        <v>1829</v>
      </c>
      <c r="D412" s="6" t="str">
        <f t="shared" si="6"/>
        <v>0010-048-081-1100</v>
      </c>
      <c r="E412" s="5" t="s">
        <v>1830</v>
      </c>
      <c r="F412" s="5" t="s">
        <v>375</v>
      </c>
      <c r="G412" s="5" t="s">
        <v>376</v>
      </c>
      <c r="H412" s="5" t="s">
        <v>401</v>
      </c>
      <c r="I412" s="5" t="s">
        <v>402</v>
      </c>
    </row>
    <row r="413" spans="1:9" x14ac:dyDescent="0.25">
      <c r="A413" s="5" t="s">
        <v>1831</v>
      </c>
      <c r="B413" s="5" t="s">
        <v>1832</v>
      </c>
      <c r="C413" s="6" t="s">
        <v>1833</v>
      </c>
      <c r="D413" s="6" t="str">
        <f t="shared" si="6"/>
        <v>0010-249-010-0000</v>
      </c>
      <c r="E413" s="5" t="s">
        <v>27853</v>
      </c>
      <c r="F413" s="5" t="s">
        <v>720</v>
      </c>
      <c r="G413" s="5" t="s">
        <v>721</v>
      </c>
      <c r="H413" s="5" t="s">
        <v>377</v>
      </c>
      <c r="I413" s="5" t="s">
        <v>378</v>
      </c>
    </row>
    <row r="414" spans="1:9" x14ac:dyDescent="0.25">
      <c r="A414" s="5" t="s">
        <v>1834</v>
      </c>
      <c r="B414" s="5" t="s">
        <v>1835</v>
      </c>
      <c r="C414" s="6" t="s">
        <v>931</v>
      </c>
      <c r="D414" s="6" t="str">
        <f t="shared" si="6"/>
        <v>0045-000-000-0000</v>
      </c>
      <c r="E414" s="5" t="s">
        <v>932</v>
      </c>
      <c r="F414" s="5" t="s">
        <v>535</v>
      </c>
      <c r="G414" s="5" t="s">
        <v>536</v>
      </c>
      <c r="H414" s="5" t="s">
        <v>377</v>
      </c>
      <c r="I414" s="5" t="s">
        <v>378</v>
      </c>
    </row>
    <row r="415" spans="1:9" x14ac:dyDescent="0.25">
      <c r="A415" s="5" t="s">
        <v>1836</v>
      </c>
      <c r="B415" s="5" t="s">
        <v>1837</v>
      </c>
      <c r="C415" s="6" t="s">
        <v>1838</v>
      </c>
      <c r="D415" s="6" t="str">
        <f t="shared" si="6"/>
        <v>0601-247-000-0000</v>
      </c>
      <c r="E415" s="5" t="s">
        <v>1839</v>
      </c>
      <c r="F415" s="5" t="s">
        <v>383</v>
      </c>
      <c r="G415" s="5" t="s">
        <v>384</v>
      </c>
      <c r="H415" s="5" t="s">
        <v>377</v>
      </c>
      <c r="I415" s="5" t="s">
        <v>378</v>
      </c>
    </row>
    <row r="416" spans="1:9" x14ac:dyDescent="0.25">
      <c r="A416" s="5" t="s">
        <v>1840</v>
      </c>
      <c r="B416" s="5" t="s">
        <v>1841</v>
      </c>
      <c r="C416" s="6" t="s">
        <v>1842</v>
      </c>
      <c r="D416" s="6" t="str">
        <f t="shared" si="6"/>
        <v>0010-063-011-1000</v>
      </c>
      <c r="E416" s="5" t="s">
        <v>1843</v>
      </c>
      <c r="F416" s="5" t="s">
        <v>650</v>
      </c>
      <c r="G416" s="5" t="s">
        <v>651</v>
      </c>
      <c r="H416" s="5" t="s">
        <v>377</v>
      </c>
      <c r="I416" s="5" t="s">
        <v>378</v>
      </c>
    </row>
    <row r="417" spans="1:9" x14ac:dyDescent="0.25">
      <c r="A417" s="5" t="s">
        <v>1844</v>
      </c>
      <c r="B417" s="5" t="s">
        <v>1845</v>
      </c>
      <c r="C417" s="6" t="s">
        <v>469</v>
      </c>
      <c r="D417" s="6" t="str">
        <f t="shared" si="6"/>
        <v>0152-000-000-0000</v>
      </c>
      <c r="E417" s="5" t="s">
        <v>470</v>
      </c>
      <c r="F417" s="5" t="s">
        <v>415</v>
      </c>
      <c r="G417" s="5" t="s">
        <v>416</v>
      </c>
      <c r="H417" s="5" t="s">
        <v>377</v>
      </c>
      <c r="I417" s="5" t="s">
        <v>378</v>
      </c>
    </row>
    <row r="418" spans="1:9" x14ac:dyDescent="0.25">
      <c r="A418" s="5" t="s">
        <v>1846</v>
      </c>
      <c r="B418" s="5" t="s">
        <v>1847</v>
      </c>
      <c r="C418" s="6" t="s">
        <v>1346</v>
      </c>
      <c r="D418" s="6" t="str">
        <f t="shared" si="6"/>
        <v>0018-000-000-0000</v>
      </c>
      <c r="E418" s="5" t="s">
        <v>1347</v>
      </c>
      <c r="F418" s="5" t="s">
        <v>415</v>
      </c>
      <c r="G418" s="5" t="s">
        <v>416</v>
      </c>
      <c r="H418" s="5" t="s">
        <v>377</v>
      </c>
      <c r="I418" s="5" t="s">
        <v>378</v>
      </c>
    </row>
    <row r="419" spans="1:9" x14ac:dyDescent="0.25">
      <c r="A419" s="5" t="s">
        <v>1848</v>
      </c>
      <c r="B419" s="5" t="s">
        <v>1849</v>
      </c>
      <c r="C419" s="6" t="s">
        <v>1414</v>
      </c>
      <c r="D419" s="6" t="str">
        <f t="shared" si="6"/>
        <v>0163-000-000-0000</v>
      </c>
      <c r="E419" s="5" t="s">
        <v>1415</v>
      </c>
      <c r="F419" s="5" t="s">
        <v>383</v>
      </c>
      <c r="G419" s="5" t="s">
        <v>384</v>
      </c>
      <c r="H419" s="5" t="s">
        <v>377</v>
      </c>
      <c r="I419" s="5" t="s">
        <v>378</v>
      </c>
    </row>
    <row r="420" spans="1:9" x14ac:dyDescent="0.25">
      <c r="A420" s="5" t="s">
        <v>1850</v>
      </c>
      <c r="B420" s="5" t="s">
        <v>1851</v>
      </c>
      <c r="C420" s="6" t="s">
        <v>1852</v>
      </c>
      <c r="D420" s="6" t="str">
        <f t="shared" si="6"/>
        <v>0586-000-000-0000</v>
      </c>
      <c r="E420" s="5" t="s">
        <v>1853</v>
      </c>
      <c r="F420" s="5" t="s">
        <v>383</v>
      </c>
      <c r="G420" s="5" t="s">
        <v>384</v>
      </c>
      <c r="H420" s="5" t="s">
        <v>377</v>
      </c>
      <c r="I420" s="5" t="s">
        <v>378</v>
      </c>
    </row>
    <row r="421" spans="1:9" x14ac:dyDescent="0.25">
      <c r="A421" s="5" t="s">
        <v>356</v>
      </c>
      <c r="B421" s="5" t="s">
        <v>1854</v>
      </c>
      <c r="C421" s="6" t="s">
        <v>1448</v>
      </c>
      <c r="D421" s="6" t="str">
        <f t="shared" si="6"/>
        <v>0125-000-000-0000</v>
      </c>
      <c r="E421" s="5" t="s">
        <v>1449</v>
      </c>
      <c r="F421" s="5" t="s">
        <v>535</v>
      </c>
      <c r="G421" s="5" t="s">
        <v>536</v>
      </c>
      <c r="H421" s="5" t="s">
        <v>377</v>
      </c>
      <c r="I421" s="5" t="s">
        <v>378</v>
      </c>
    </row>
    <row r="422" spans="1:9" x14ac:dyDescent="0.25">
      <c r="A422" s="5" t="s">
        <v>1855</v>
      </c>
      <c r="B422" s="5" t="s">
        <v>1856</v>
      </c>
      <c r="C422" s="6" t="s">
        <v>1816</v>
      </c>
      <c r="D422" s="6" t="str">
        <f t="shared" si="6"/>
        <v>0010-048-041-1200</v>
      </c>
      <c r="E422" s="5" t="s">
        <v>1817</v>
      </c>
      <c r="F422" s="5" t="s">
        <v>375</v>
      </c>
      <c r="G422" s="5" t="s">
        <v>376</v>
      </c>
      <c r="H422" s="5" t="s">
        <v>377</v>
      </c>
      <c r="I422" s="5" t="s">
        <v>378</v>
      </c>
    </row>
    <row r="423" spans="1:9" x14ac:dyDescent="0.25">
      <c r="A423" s="5" t="s">
        <v>1857</v>
      </c>
      <c r="B423" s="5" t="s">
        <v>1858</v>
      </c>
      <c r="C423" s="6" t="s">
        <v>1859</v>
      </c>
      <c r="D423" s="6" t="str">
        <f t="shared" si="6"/>
        <v>0625-000-011-0600</v>
      </c>
      <c r="E423" s="5" t="s">
        <v>1860</v>
      </c>
      <c r="F423" s="5" t="s">
        <v>383</v>
      </c>
      <c r="G423" s="5" t="s">
        <v>384</v>
      </c>
      <c r="H423" s="5" t="s">
        <v>377</v>
      </c>
      <c r="I423" s="5" t="s">
        <v>378</v>
      </c>
    </row>
    <row r="424" spans="1:9" x14ac:dyDescent="0.25">
      <c r="A424" s="5" t="s">
        <v>1861</v>
      </c>
      <c r="B424" s="5" t="s">
        <v>1862</v>
      </c>
      <c r="C424" s="6" t="s">
        <v>517</v>
      </c>
      <c r="D424" s="6" t="str">
        <f t="shared" si="6"/>
        <v>0250-000-000-0000</v>
      </c>
      <c r="E424" s="5" t="s">
        <v>518</v>
      </c>
      <c r="F424" s="5" t="s">
        <v>383</v>
      </c>
      <c r="G424" s="5" t="s">
        <v>384</v>
      </c>
      <c r="H424" s="5" t="s">
        <v>377</v>
      </c>
      <c r="I424" s="5" t="s">
        <v>378</v>
      </c>
    </row>
    <row r="425" spans="1:9" x14ac:dyDescent="0.25">
      <c r="A425" s="5" t="s">
        <v>1863</v>
      </c>
      <c r="B425" s="5" t="s">
        <v>1864</v>
      </c>
      <c r="C425" s="6" t="s">
        <v>1865</v>
      </c>
      <c r="D425" s="6" t="str">
        <f t="shared" si="6"/>
        <v>0757-000-000-0000</v>
      </c>
      <c r="E425" s="5" t="s">
        <v>1866</v>
      </c>
      <c r="F425" s="5" t="s">
        <v>383</v>
      </c>
      <c r="G425" s="5" t="s">
        <v>384</v>
      </c>
      <c r="H425" s="5" t="s">
        <v>377</v>
      </c>
      <c r="I425" s="5" t="s">
        <v>378</v>
      </c>
    </row>
    <row r="426" spans="1:9" x14ac:dyDescent="0.25">
      <c r="A426" s="5" t="s">
        <v>1867</v>
      </c>
      <c r="B426" s="5" t="s">
        <v>1868</v>
      </c>
      <c r="C426" s="6" t="s">
        <v>1869</v>
      </c>
      <c r="D426" s="6" t="str">
        <f t="shared" si="6"/>
        <v>0516-000-000-0000</v>
      </c>
      <c r="E426" s="5" t="s">
        <v>1870</v>
      </c>
      <c r="F426" s="5" t="s">
        <v>656</v>
      </c>
      <c r="G426" s="5" t="s">
        <v>657</v>
      </c>
      <c r="H426" s="5" t="s">
        <v>377</v>
      </c>
      <c r="I426" s="5" t="s">
        <v>378</v>
      </c>
    </row>
    <row r="427" spans="1:9" x14ac:dyDescent="0.25">
      <c r="A427" s="5" t="s">
        <v>1871</v>
      </c>
      <c r="B427" s="5" t="s">
        <v>1872</v>
      </c>
      <c r="C427" s="6" t="s">
        <v>1873</v>
      </c>
      <c r="D427" s="6" t="str">
        <f t="shared" si="6"/>
        <v>0335-000-000-0000</v>
      </c>
      <c r="E427" s="5" t="s">
        <v>1874</v>
      </c>
      <c r="F427" s="5" t="s">
        <v>383</v>
      </c>
      <c r="G427" s="5" t="s">
        <v>384</v>
      </c>
      <c r="H427" s="5" t="s">
        <v>377</v>
      </c>
      <c r="I427" s="5" t="s">
        <v>378</v>
      </c>
    </row>
    <row r="428" spans="1:9" x14ac:dyDescent="0.25">
      <c r="A428" s="5" t="s">
        <v>1875</v>
      </c>
      <c r="B428" s="5" t="s">
        <v>1876</v>
      </c>
      <c r="C428" s="6" t="s">
        <v>1877</v>
      </c>
      <c r="D428" s="6" t="str">
        <f t="shared" si="6"/>
        <v>0775-000-000-0000</v>
      </c>
      <c r="E428" s="5" t="s">
        <v>1878</v>
      </c>
      <c r="F428" s="5" t="s">
        <v>383</v>
      </c>
      <c r="G428" s="5" t="s">
        <v>384</v>
      </c>
      <c r="H428" s="5" t="s">
        <v>377</v>
      </c>
      <c r="I428" s="5" t="s">
        <v>378</v>
      </c>
    </row>
    <row r="429" spans="1:9" x14ac:dyDescent="0.25">
      <c r="A429" s="5" t="s">
        <v>1879</v>
      </c>
      <c r="B429" s="5" t="s">
        <v>1880</v>
      </c>
      <c r="C429" s="6" t="s">
        <v>1881</v>
      </c>
      <c r="D429" s="6" t="str">
        <f t="shared" si="6"/>
        <v>0290-035-000-0000</v>
      </c>
      <c r="E429" s="5" t="s">
        <v>1882</v>
      </c>
      <c r="F429" s="5" t="s">
        <v>1883</v>
      </c>
      <c r="G429" s="5" t="s">
        <v>1884</v>
      </c>
      <c r="H429" s="5" t="s">
        <v>377</v>
      </c>
      <c r="I429" s="5" t="s">
        <v>378</v>
      </c>
    </row>
    <row r="430" spans="1:9" x14ac:dyDescent="0.25">
      <c r="A430" s="5" t="s">
        <v>1885</v>
      </c>
      <c r="B430" s="5" t="s">
        <v>1886</v>
      </c>
      <c r="C430" s="6" t="s">
        <v>1887</v>
      </c>
      <c r="D430" s="6" t="str">
        <f t="shared" si="6"/>
        <v>0440-000-000-0000</v>
      </c>
      <c r="E430" s="5" t="s">
        <v>1888</v>
      </c>
      <c r="F430" s="5" t="s">
        <v>383</v>
      </c>
      <c r="G430" s="5" t="s">
        <v>384</v>
      </c>
      <c r="H430" s="5" t="s">
        <v>377</v>
      </c>
      <c r="I430" s="5" t="s">
        <v>378</v>
      </c>
    </row>
    <row r="431" spans="1:9" x14ac:dyDescent="0.25">
      <c r="A431" s="5" t="s">
        <v>1889</v>
      </c>
      <c r="B431" s="5" t="s">
        <v>1890</v>
      </c>
      <c r="C431" s="6" t="s">
        <v>1891</v>
      </c>
      <c r="D431" s="6" t="str">
        <f t="shared" si="6"/>
        <v>0010-044-081-0000</v>
      </c>
      <c r="E431" s="5" t="s">
        <v>1892</v>
      </c>
      <c r="F431" s="5" t="s">
        <v>375</v>
      </c>
      <c r="G431" s="5" t="s">
        <v>376</v>
      </c>
      <c r="H431" s="5" t="s">
        <v>377</v>
      </c>
      <c r="I431" s="5" t="s">
        <v>378</v>
      </c>
    </row>
    <row r="432" spans="1:9" x14ac:dyDescent="0.25">
      <c r="A432" s="5" t="s">
        <v>1893</v>
      </c>
      <c r="B432" s="5" t="s">
        <v>1894</v>
      </c>
      <c r="C432" s="6" t="s">
        <v>589</v>
      </c>
      <c r="D432" s="6" t="str">
        <f t="shared" si="6"/>
        <v>0160-000-000-0000</v>
      </c>
      <c r="E432" s="5" t="s">
        <v>590</v>
      </c>
      <c r="F432" s="5" t="s">
        <v>383</v>
      </c>
      <c r="G432" s="5" t="s">
        <v>384</v>
      </c>
      <c r="H432" s="5" t="s">
        <v>377</v>
      </c>
      <c r="I432" s="5" t="s">
        <v>378</v>
      </c>
    </row>
    <row r="433" spans="1:9" x14ac:dyDescent="0.25">
      <c r="A433" s="5" t="s">
        <v>1895</v>
      </c>
      <c r="B433" s="5" t="s">
        <v>1896</v>
      </c>
      <c r="C433" s="6" t="s">
        <v>1897</v>
      </c>
      <c r="D433" s="6" t="str">
        <f t="shared" si="6"/>
        <v>0360-000-000-0000</v>
      </c>
      <c r="E433" s="5" t="s">
        <v>1898</v>
      </c>
      <c r="F433" s="5" t="s">
        <v>503</v>
      </c>
      <c r="G433" s="5" t="s">
        <v>504</v>
      </c>
      <c r="H433" s="5" t="s">
        <v>377</v>
      </c>
      <c r="I433" s="5" t="s">
        <v>378</v>
      </c>
    </row>
    <row r="434" spans="1:9" x14ac:dyDescent="0.25">
      <c r="A434" s="5" t="s">
        <v>1899</v>
      </c>
      <c r="B434" s="5" t="s">
        <v>1900</v>
      </c>
      <c r="C434" s="6" t="s">
        <v>1901</v>
      </c>
      <c r="D434" s="6" t="str">
        <f t="shared" si="6"/>
        <v>0010-029-131-1000</v>
      </c>
      <c r="E434" s="5" t="s">
        <v>1902</v>
      </c>
      <c r="F434" s="5" t="s">
        <v>1099</v>
      </c>
      <c r="G434" s="5" t="s">
        <v>1100</v>
      </c>
      <c r="H434" s="5" t="s">
        <v>377</v>
      </c>
      <c r="I434" s="5" t="s">
        <v>378</v>
      </c>
    </row>
    <row r="435" spans="1:9" x14ac:dyDescent="0.25">
      <c r="A435" s="5" t="s">
        <v>1903</v>
      </c>
      <c r="B435" s="5" t="s">
        <v>1904</v>
      </c>
      <c r="C435" s="6" t="s">
        <v>1655</v>
      </c>
      <c r="D435" s="6" t="str">
        <f t="shared" si="6"/>
        <v>0910-000-000-0000</v>
      </c>
      <c r="E435" s="5" t="s">
        <v>1656</v>
      </c>
      <c r="F435" s="5" t="s">
        <v>383</v>
      </c>
      <c r="G435" s="5" t="s">
        <v>384</v>
      </c>
      <c r="H435" s="5" t="s">
        <v>377</v>
      </c>
      <c r="I435" s="5" t="s">
        <v>378</v>
      </c>
    </row>
    <row r="436" spans="1:9" x14ac:dyDescent="0.25">
      <c r="A436" s="5" t="s">
        <v>1905</v>
      </c>
      <c r="B436" s="5" t="s">
        <v>1906</v>
      </c>
      <c r="C436" s="6" t="s">
        <v>1907</v>
      </c>
      <c r="D436" s="6" t="str">
        <f t="shared" si="6"/>
        <v>1104-000-000-0000</v>
      </c>
      <c r="E436" s="5" t="s">
        <v>1908</v>
      </c>
      <c r="F436" s="5" t="s">
        <v>503</v>
      </c>
      <c r="G436" s="5" t="s">
        <v>504</v>
      </c>
      <c r="H436" s="5" t="s">
        <v>377</v>
      </c>
      <c r="I436" s="5" t="s">
        <v>378</v>
      </c>
    </row>
    <row r="437" spans="1:9" x14ac:dyDescent="0.25">
      <c r="A437" s="5" t="s">
        <v>1909</v>
      </c>
      <c r="B437" s="5" t="s">
        <v>1910</v>
      </c>
      <c r="C437" s="6" t="s">
        <v>1911</v>
      </c>
      <c r="D437" s="6" t="str">
        <f t="shared" si="6"/>
        <v>0355-048-040-0000</v>
      </c>
      <c r="E437" s="5" t="s">
        <v>1912</v>
      </c>
      <c r="F437" s="5" t="s">
        <v>1913</v>
      </c>
      <c r="G437" s="5" t="s">
        <v>27854</v>
      </c>
      <c r="H437" s="5" t="s">
        <v>513</v>
      </c>
      <c r="I437" s="5" t="s">
        <v>514</v>
      </c>
    </row>
    <row r="438" spans="1:9" x14ac:dyDescent="0.25">
      <c r="A438" s="5" t="s">
        <v>1914</v>
      </c>
      <c r="B438" s="5" t="s">
        <v>1915</v>
      </c>
      <c r="C438" s="6" t="s">
        <v>1916</v>
      </c>
      <c r="D438" s="6" t="str">
        <f t="shared" si="6"/>
        <v>0712-000-000-0000</v>
      </c>
      <c r="E438" s="5" t="s">
        <v>1917</v>
      </c>
      <c r="F438" s="5" t="s">
        <v>383</v>
      </c>
      <c r="G438" s="5" t="s">
        <v>384</v>
      </c>
      <c r="H438" s="5" t="s">
        <v>513</v>
      </c>
      <c r="I438" s="5" t="s">
        <v>514</v>
      </c>
    </row>
    <row r="439" spans="1:9" x14ac:dyDescent="0.25">
      <c r="A439" s="5" t="s">
        <v>1918</v>
      </c>
      <c r="B439" s="5" t="s">
        <v>1919</v>
      </c>
      <c r="C439" s="6" t="s">
        <v>1920</v>
      </c>
      <c r="D439" s="6" t="str">
        <f t="shared" si="6"/>
        <v>0010-090-101-1100</v>
      </c>
      <c r="E439" s="5" t="s">
        <v>1921</v>
      </c>
      <c r="F439" s="5" t="s">
        <v>375</v>
      </c>
      <c r="G439" s="5" t="s">
        <v>376</v>
      </c>
      <c r="H439" s="5" t="s">
        <v>377</v>
      </c>
      <c r="I439" s="5" t="s">
        <v>378</v>
      </c>
    </row>
    <row r="440" spans="1:9" x14ac:dyDescent="0.25">
      <c r="A440" s="5" t="s">
        <v>1922</v>
      </c>
      <c r="B440" s="5" t="s">
        <v>1923</v>
      </c>
      <c r="C440" s="6" t="s">
        <v>797</v>
      </c>
      <c r="D440" s="6" t="str">
        <f t="shared" si="6"/>
        <v>0350-000-000-0000</v>
      </c>
      <c r="E440" s="5" t="s">
        <v>798</v>
      </c>
      <c r="F440" s="5" t="s">
        <v>383</v>
      </c>
      <c r="G440" s="5" t="s">
        <v>384</v>
      </c>
      <c r="H440" s="5" t="s">
        <v>377</v>
      </c>
      <c r="I440" s="5" t="s">
        <v>378</v>
      </c>
    </row>
    <row r="441" spans="1:9" x14ac:dyDescent="0.25">
      <c r="A441" s="5" t="s">
        <v>1924</v>
      </c>
      <c r="B441" s="5" t="s">
        <v>1925</v>
      </c>
      <c r="C441" s="6" t="s">
        <v>1926</v>
      </c>
      <c r="D441" s="6" t="str">
        <f t="shared" si="6"/>
        <v>0010-072-091-1200</v>
      </c>
      <c r="E441" s="5" t="s">
        <v>1927</v>
      </c>
      <c r="F441" s="5" t="s">
        <v>383</v>
      </c>
      <c r="G441" s="5" t="s">
        <v>384</v>
      </c>
      <c r="H441" s="5" t="s">
        <v>377</v>
      </c>
      <c r="I441" s="5" t="s">
        <v>378</v>
      </c>
    </row>
    <row r="442" spans="1:9" x14ac:dyDescent="0.25">
      <c r="A442" s="5" t="s">
        <v>1928</v>
      </c>
      <c r="B442" s="5" t="s">
        <v>1929</v>
      </c>
      <c r="C442" s="6" t="s">
        <v>1782</v>
      </c>
      <c r="D442" s="6" t="str">
        <f t="shared" si="6"/>
        <v>0940-000-000-0000</v>
      </c>
      <c r="E442" s="5" t="s">
        <v>1783</v>
      </c>
      <c r="F442" s="5" t="s">
        <v>535</v>
      </c>
      <c r="G442" s="5" t="s">
        <v>536</v>
      </c>
      <c r="H442" s="5" t="s">
        <v>377</v>
      </c>
      <c r="I442" s="5" t="s">
        <v>378</v>
      </c>
    </row>
    <row r="443" spans="1:9" x14ac:dyDescent="0.25">
      <c r="A443" s="5" t="s">
        <v>1930</v>
      </c>
      <c r="B443" s="5" t="s">
        <v>1931</v>
      </c>
      <c r="C443" s="6" t="s">
        <v>1932</v>
      </c>
      <c r="D443" s="6" t="str">
        <f t="shared" si="6"/>
        <v>0010-092-010-1200</v>
      </c>
      <c r="E443" s="5" t="s">
        <v>1933</v>
      </c>
      <c r="F443" s="5" t="s">
        <v>375</v>
      </c>
      <c r="G443" s="5" t="s">
        <v>376</v>
      </c>
      <c r="H443" s="5" t="s">
        <v>377</v>
      </c>
      <c r="I443" s="5" t="s">
        <v>378</v>
      </c>
    </row>
    <row r="444" spans="1:9" x14ac:dyDescent="0.25">
      <c r="A444" s="5" t="s">
        <v>1934</v>
      </c>
      <c r="B444" s="5" t="s">
        <v>1935</v>
      </c>
      <c r="C444" s="6" t="s">
        <v>1926</v>
      </c>
      <c r="D444" s="6" t="str">
        <f t="shared" si="6"/>
        <v>0010-072-091-1200</v>
      </c>
      <c r="E444" s="5" t="s">
        <v>1927</v>
      </c>
      <c r="F444" s="5" t="s">
        <v>375</v>
      </c>
      <c r="G444" s="5" t="s">
        <v>376</v>
      </c>
      <c r="H444" s="5" t="s">
        <v>377</v>
      </c>
      <c r="I444" s="5" t="s">
        <v>378</v>
      </c>
    </row>
    <row r="445" spans="1:9" x14ac:dyDescent="0.25">
      <c r="A445" s="5" t="s">
        <v>1936</v>
      </c>
      <c r="B445" s="5" t="s">
        <v>1937</v>
      </c>
      <c r="C445" s="6" t="s">
        <v>1390</v>
      </c>
      <c r="D445" s="6" t="str">
        <f t="shared" si="6"/>
        <v>0010-030-081-1700</v>
      </c>
      <c r="E445" s="5" t="s">
        <v>1391</v>
      </c>
      <c r="F445" s="5" t="s">
        <v>375</v>
      </c>
      <c r="G445" s="5" t="s">
        <v>376</v>
      </c>
      <c r="H445" s="5" t="s">
        <v>377</v>
      </c>
      <c r="I445" s="5" t="s">
        <v>378</v>
      </c>
    </row>
    <row r="446" spans="1:9" x14ac:dyDescent="0.25">
      <c r="A446" s="5" t="s">
        <v>1938</v>
      </c>
      <c r="B446" s="5" t="s">
        <v>1939</v>
      </c>
      <c r="C446" s="6" t="s">
        <v>1940</v>
      </c>
      <c r="D446" s="6" t="str">
        <f t="shared" si="6"/>
        <v>0231-000-000-0000</v>
      </c>
      <c r="E446" s="5" t="s">
        <v>1941</v>
      </c>
      <c r="F446" s="5" t="s">
        <v>383</v>
      </c>
      <c r="G446" s="5" t="s">
        <v>384</v>
      </c>
      <c r="H446" s="5" t="s">
        <v>377</v>
      </c>
      <c r="I446" s="5" t="s">
        <v>378</v>
      </c>
    </row>
    <row r="447" spans="1:9" x14ac:dyDescent="0.25">
      <c r="A447" s="5" t="s">
        <v>1942</v>
      </c>
      <c r="B447" s="5" t="s">
        <v>1943</v>
      </c>
      <c r="C447" s="6" t="s">
        <v>1873</v>
      </c>
      <c r="D447" s="6" t="str">
        <f t="shared" si="6"/>
        <v>0335-000-000-0000</v>
      </c>
      <c r="E447" s="5" t="s">
        <v>1874</v>
      </c>
      <c r="F447" s="5" t="s">
        <v>415</v>
      </c>
      <c r="G447" s="5" t="s">
        <v>416</v>
      </c>
      <c r="H447" s="5" t="s">
        <v>377</v>
      </c>
      <c r="I447" s="5" t="s">
        <v>378</v>
      </c>
    </row>
    <row r="448" spans="1:9" x14ac:dyDescent="0.25">
      <c r="A448" s="5" t="s">
        <v>1944</v>
      </c>
      <c r="B448" s="5" t="s">
        <v>1945</v>
      </c>
      <c r="C448" s="6" t="s">
        <v>1946</v>
      </c>
      <c r="D448" s="6" t="str">
        <f t="shared" si="6"/>
        <v>0010-163-031-1100</v>
      </c>
      <c r="E448" s="5" t="s">
        <v>1947</v>
      </c>
      <c r="F448" s="5" t="s">
        <v>925</v>
      </c>
      <c r="G448" s="5" t="s">
        <v>926</v>
      </c>
      <c r="H448" s="5" t="s">
        <v>377</v>
      </c>
      <c r="I448" s="5" t="s">
        <v>378</v>
      </c>
    </row>
    <row r="449" spans="1:9" x14ac:dyDescent="0.25">
      <c r="A449" s="5" t="s">
        <v>1948</v>
      </c>
      <c r="B449" s="5" t="s">
        <v>1949</v>
      </c>
      <c r="C449" s="6" t="s">
        <v>1873</v>
      </c>
      <c r="D449" s="6" t="str">
        <f t="shared" si="6"/>
        <v>0335-000-000-0000</v>
      </c>
      <c r="E449" s="5" t="s">
        <v>1874</v>
      </c>
      <c r="F449" s="5" t="s">
        <v>383</v>
      </c>
      <c r="G449" s="5" t="s">
        <v>384</v>
      </c>
      <c r="H449" s="5" t="s">
        <v>377</v>
      </c>
      <c r="I449" s="5" t="s">
        <v>378</v>
      </c>
    </row>
    <row r="450" spans="1:9" x14ac:dyDescent="0.25">
      <c r="A450" s="5" t="s">
        <v>1950</v>
      </c>
      <c r="B450" s="5" t="s">
        <v>1951</v>
      </c>
      <c r="C450" s="6" t="s">
        <v>1952</v>
      </c>
      <c r="D450" s="6" t="str">
        <f t="shared" ref="D450:D513" si="7">TEXT(C450,"0000-000-000-0000")</f>
        <v>0655-247-000-0000</v>
      </c>
      <c r="E450" s="5" t="s">
        <v>1953</v>
      </c>
      <c r="F450" s="5" t="s">
        <v>383</v>
      </c>
      <c r="G450" s="5" t="s">
        <v>384</v>
      </c>
      <c r="H450" s="5" t="s">
        <v>377</v>
      </c>
      <c r="I450" s="5" t="s">
        <v>378</v>
      </c>
    </row>
    <row r="451" spans="1:9" x14ac:dyDescent="0.25">
      <c r="A451" s="5" t="s">
        <v>1954</v>
      </c>
      <c r="B451" s="5" t="s">
        <v>1955</v>
      </c>
      <c r="C451" s="6" t="s">
        <v>686</v>
      </c>
      <c r="D451" s="6" t="str">
        <f t="shared" si="7"/>
        <v>0200-000-000-0000</v>
      </c>
      <c r="E451" s="5" t="s">
        <v>687</v>
      </c>
      <c r="F451" s="5" t="s">
        <v>383</v>
      </c>
      <c r="G451" s="5" t="s">
        <v>384</v>
      </c>
      <c r="H451" s="5" t="s">
        <v>377</v>
      </c>
      <c r="I451" s="5" t="s">
        <v>378</v>
      </c>
    </row>
    <row r="452" spans="1:9" x14ac:dyDescent="0.25">
      <c r="A452" s="5" t="s">
        <v>1956</v>
      </c>
      <c r="B452" s="5" t="s">
        <v>1957</v>
      </c>
      <c r="C452" s="6" t="s">
        <v>1958</v>
      </c>
      <c r="D452" s="6" t="str">
        <f t="shared" si="7"/>
        <v>0111-300-000-0000</v>
      </c>
      <c r="E452" s="5" t="s">
        <v>1959</v>
      </c>
      <c r="F452" s="5" t="s">
        <v>640</v>
      </c>
      <c r="G452" s="5" t="s">
        <v>641</v>
      </c>
      <c r="H452" s="5" t="s">
        <v>377</v>
      </c>
      <c r="I452" s="5" t="s">
        <v>378</v>
      </c>
    </row>
    <row r="453" spans="1:9" x14ac:dyDescent="0.25">
      <c r="A453" s="5" t="s">
        <v>1960</v>
      </c>
      <c r="B453" s="5" t="s">
        <v>1961</v>
      </c>
      <c r="C453" s="6" t="s">
        <v>1962</v>
      </c>
      <c r="D453" s="6" t="str">
        <f t="shared" si="7"/>
        <v>0413-000-000-0000</v>
      </c>
      <c r="E453" s="5" t="s">
        <v>1963</v>
      </c>
      <c r="F453" s="5" t="s">
        <v>383</v>
      </c>
      <c r="G453" s="5" t="s">
        <v>384</v>
      </c>
      <c r="H453" s="5" t="s">
        <v>377</v>
      </c>
      <c r="I453" s="5" t="s">
        <v>378</v>
      </c>
    </row>
    <row r="454" spans="1:9" x14ac:dyDescent="0.25">
      <c r="A454" s="5" t="s">
        <v>1964</v>
      </c>
      <c r="B454" s="5" t="s">
        <v>1965</v>
      </c>
      <c r="C454" s="6" t="s">
        <v>969</v>
      </c>
      <c r="D454" s="6" t="str">
        <f t="shared" si="7"/>
        <v>0010-045-021-1100</v>
      </c>
      <c r="E454" s="5" t="s">
        <v>970</v>
      </c>
      <c r="F454" s="5" t="s">
        <v>375</v>
      </c>
      <c r="G454" s="5" t="s">
        <v>376</v>
      </c>
      <c r="H454" s="5" t="s">
        <v>377</v>
      </c>
      <c r="I454" s="5" t="s">
        <v>378</v>
      </c>
    </row>
    <row r="455" spans="1:9" x14ac:dyDescent="0.25">
      <c r="A455" s="5" t="s">
        <v>1966</v>
      </c>
      <c r="B455" s="5" t="s">
        <v>1967</v>
      </c>
      <c r="C455" s="6" t="s">
        <v>1968</v>
      </c>
      <c r="D455" s="6" t="str">
        <f t="shared" si="7"/>
        <v>0010-249-021-1300</v>
      </c>
      <c r="E455" s="5" t="s">
        <v>1969</v>
      </c>
      <c r="F455" s="5" t="s">
        <v>375</v>
      </c>
      <c r="G455" s="5" t="s">
        <v>376</v>
      </c>
      <c r="H455" s="5" t="s">
        <v>845</v>
      </c>
      <c r="I455" s="5" t="s">
        <v>846</v>
      </c>
    </row>
    <row r="456" spans="1:9" x14ac:dyDescent="0.25">
      <c r="A456" s="5" t="s">
        <v>1970</v>
      </c>
      <c r="B456" s="5" t="s">
        <v>1971</v>
      </c>
      <c r="C456" s="6" t="s">
        <v>1972</v>
      </c>
      <c r="D456" s="6" t="str">
        <f t="shared" si="7"/>
        <v>0100-000-000-3600</v>
      </c>
      <c r="E456" s="5" t="s">
        <v>1973</v>
      </c>
      <c r="F456" s="5" t="s">
        <v>1974</v>
      </c>
      <c r="G456" s="5" t="s">
        <v>1975</v>
      </c>
      <c r="H456" s="5" t="s">
        <v>377</v>
      </c>
      <c r="I456" s="5" t="s">
        <v>378</v>
      </c>
    </row>
    <row r="457" spans="1:9" x14ac:dyDescent="0.25">
      <c r="A457" s="5" t="s">
        <v>1976</v>
      </c>
      <c r="B457" s="5" t="s">
        <v>1977</v>
      </c>
      <c r="C457" s="6" t="s">
        <v>915</v>
      </c>
      <c r="D457" s="6" t="str">
        <f t="shared" si="7"/>
        <v>0027-000-000-0000</v>
      </c>
      <c r="E457" s="5" t="s">
        <v>916</v>
      </c>
      <c r="F457" s="5" t="s">
        <v>383</v>
      </c>
      <c r="G457" s="5" t="s">
        <v>384</v>
      </c>
      <c r="H457" s="5" t="s">
        <v>377</v>
      </c>
      <c r="I457" s="5" t="s">
        <v>378</v>
      </c>
    </row>
    <row r="458" spans="1:9" x14ac:dyDescent="0.25">
      <c r="A458" s="5" t="s">
        <v>1978</v>
      </c>
      <c r="B458" s="5" t="s">
        <v>1979</v>
      </c>
      <c r="C458" s="6" t="s">
        <v>1980</v>
      </c>
      <c r="D458" s="6" t="str">
        <f t="shared" si="7"/>
        <v>0051-000-000-0000</v>
      </c>
      <c r="E458" s="5" t="s">
        <v>1981</v>
      </c>
      <c r="F458" s="5" t="s">
        <v>503</v>
      </c>
      <c r="G458" s="5" t="s">
        <v>504</v>
      </c>
      <c r="H458" s="5" t="s">
        <v>513</v>
      </c>
      <c r="I458" s="5" t="s">
        <v>514</v>
      </c>
    </row>
    <row r="459" spans="1:9" x14ac:dyDescent="0.25">
      <c r="A459" s="5" t="s">
        <v>1982</v>
      </c>
      <c r="B459" s="5" t="s">
        <v>1983</v>
      </c>
      <c r="C459" s="6" t="s">
        <v>1984</v>
      </c>
      <c r="D459" s="6" t="str">
        <f t="shared" si="7"/>
        <v>0100-045-050-1100</v>
      </c>
      <c r="E459" s="5" t="s">
        <v>1985</v>
      </c>
      <c r="F459" s="5" t="s">
        <v>415</v>
      </c>
      <c r="G459" s="5" t="s">
        <v>416</v>
      </c>
      <c r="H459" s="5" t="s">
        <v>377</v>
      </c>
      <c r="I459" s="5" t="s">
        <v>378</v>
      </c>
    </row>
    <row r="460" spans="1:9" x14ac:dyDescent="0.25">
      <c r="A460" s="5" t="s">
        <v>1986</v>
      </c>
      <c r="B460" s="5" t="s">
        <v>1987</v>
      </c>
      <c r="C460" s="6" t="s">
        <v>449</v>
      </c>
      <c r="D460" s="6" t="str">
        <f t="shared" si="7"/>
        <v>0965-000-000-0000</v>
      </c>
      <c r="E460" s="5" t="s">
        <v>450</v>
      </c>
      <c r="F460" s="5" t="s">
        <v>535</v>
      </c>
      <c r="G460" s="5" t="s">
        <v>536</v>
      </c>
      <c r="H460" s="5" t="s">
        <v>513</v>
      </c>
      <c r="I460" s="5" t="s">
        <v>514</v>
      </c>
    </row>
    <row r="461" spans="1:9" x14ac:dyDescent="0.25">
      <c r="A461" s="5" t="s">
        <v>1988</v>
      </c>
      <c r="B461" s="5" t="s">
        <v>1989</v>
      </c>
      <c r="C461" s="6" t="s">
        <v>1822</v>
      </c>
      <c r="D461" s="6" t="str">
        <f t="shared" si="7"/>
        <v>0010-044-141-1100</v>
      </c>
      <c r="E461" s="5" t="s">
        <v>1823</v>
      </c>
      <c r="F461" s="5" t="s">
        <v>1824</v>
      </c>
      <c r="G461" s="5" t="s">
        <v>874</v>
      </c>
      <c r="H461" s="5" t="s">
        <v>377</v>
      </c>
      <c r="I461" s="5" t="s">
        <v>378</v>
      </c>
    </row>
    <row r="462" spans="1:9" x14ac:dyDescent="0.25">
      <c r="A462" s="5" t="s">
        <v>204</v>
      </c>
      <c r="B462" s="5" t="s">
        <v>1990</v>
      </c>
      <c r="C462" s="6" t="s">
        <v>1991</v>
      </c>
      <c r="D462" s="6" t="str">
        <f t="shared" si="7"/>
        <v>0010-030-021-1500</v>
      </c>
      <c r="E462" s="5" t="s">
        <v>1992</v>
      </c>
      <c r="F462" s="5" t="s">
        <v>375</v>
      </c>
      <c r="G462" s="5" t="s">
        <v>376</v>
      </c>
      <c r="H462" s="5" t="s">
        <v>377</v>
      </c>
      <c r="I462" s="5" t="s">
        <v>378</v>
      </c>
    </row>
    <row r="463" spans="1:9" x14ac:dyDescent="0.25">
      <c r="A463" s="5" t="s">
        <v>1993</v>
      </c>
      <c r="B463" s="5" t="s">
        <v>1994</v>
      </c>
      <c r="C463" s="6" t="s">
        <v>1995</v>
      </c>
      <c r="D463" s="6" t="str">
        <f t="shared" si="7"/>
        <v>0010-058-051-1900</v>
      </c>
      <c r="E463" s="5" t="s">
        <v>1996</v>
      </c>
      <c r="F463" s="5" t="s">
        <v>383</v>
      </c>
      <c r="G463" s="5" t="s">
        <v>384</v>
      </c>
      <c r="H463" s="5" t="s">
        <v>377</v>
      </c>
      <c r="I463" s="5" t="s">
        <v>378</v>
      </c>
    </row>
    <row r="464" spans="1:9" x14ac:dyDescent="0.25">
      <c r="A464" s="5" t="s">
        <v>1997</v>
      </c>
      <c r="B464" s="5" t="s">
        <v>1998</v>
      </c>
      <c r="C464" s="6" t="s">
        <v>1829</v>
      </c>
      <c r="D464" s="6" t="str">
        <f t="shared" si="7"/>
        <v>0010-048-081-1100</v>
      </c>
      <c r="E464" s="5" t="s">
        <v>1830</v>
      </c>
      <c r="F464" s="5" t="s">
        <v>375</v>
      </c>
      <c r="G464" s="5" t="s">
        <v>376</v>
      </c>
      <c r="H464" s="5" t="s">
        <v>377</v>
      </c>
      <c r="I464" s="5" t="s">
        <v>378</v>
      </c>
    </row>
    <row r="465" spans="1:9" x14ac:dyDescent="0.25">
      <c r="A465" s="5" t="s">
        <v>301</v>
      </c>
      <c r="B465" s="5" t="s">
        <v>1999</v>
      </c>
      <c r="C465" s="6" t="s">
        <v>2000</v>
      </c>
      <c r="D465" s="6" t="str">
        <f t="shared" si="7"/>
        <v>0010-059-021-1100</v>
      </c>
      <c r="E465" s="5" t="s">
        <v>2001</v>
      </c>
      <c r="F465" s="5" t="s">
        <v>375</v>
      </c>
      <c r="G465" s="5" t="s">
        <v>376</v>
      </c>
      <c r="H465" s="5" t="s">
        <v>377</v>
      </c>
      <c r="I465" s="5" t="s">
        <v>378</v>
      </c>
    </row>
    <row r="466" spans="1:9" x14ac:dyDescent="0.25">
      <c r="A466" s="5" t="s">
        <v>2002</v>
      </c>
      <c r="B466" s="5" t="s">
        <v>2003</v>
      </c>
      <c r="C466" s="6" t="s">
        <v>2004</v>
      </c>
      <c r="D466" s="6" t="str">
        <f t="shared" si="7"/>
        <v>0010-049-061-1000</v>
      </c>
      <c r="E466" s="5" t="s">
        <v>2005</v>
      </c>
      <c r="F466" s="5" t="s">
        <v>1099</v>
      </c>
      <c r="G466" s="5" t="s">
        <v>1100</v>
      </c>
      <c r="H466" s="5" t="s">
        <v>377</v>
      </c>
      <c r="I466" s="5" t="s">
        <v>378</v>
      </c>
    </row>
    <row r="467" spans="1:9" x14ac:dyDescent="0.25">
      <c r="A467" s="5" t="s">
        <v>2006</v>
      </c>
      <c r="B467" s="5" t="s">
        <v>2007</v>
      </c>
      <c r="C467" s="6" t="s">
        <v>2008</v>
      </c>
      <c r="D467" s="6" t="str">
        <f t="shared" si="7"/>
        <v>0670-000-000-0000</v>
      </c>
      <c r="E467" s="5" t="s">
        <v>2009</v>
      </c>
      <c r="F467" s="5" t="s">
        <v>383</v>
      </c>
      <c r="G467" s="5" t="s">
        <v>384</v>
      </c>
      <c r="H467" s="5" t="s">
        <v>377</v>
      </c>
      <c r="I467" s="5" t="s">
        <v>378</v>
      </c>
    </row>
    <row r="468" spans="1:9" x14ac:dyDescent="0.25">
      <c r="A468" s="5" t="s">
        <v>2010</v>
      </c>
      <c r="B468" s="5" t="s">
        <v>2011</v>
      </c>
      <c r="C468" s="6" t="s">
        <v>1045</v>
      </c>
      <c r="D468" s="6" t="str">
        <f t="shared" si="7"/>
        <v>0270-000-000-0000</v>
      </c>
      <c r="E468" s="5" t="s">
        <v>1046</v>
      </c>
      <c r="F468" s="5" t="s">
        <v>535</v>
      </c>
      <c r="G468" s="5" t="s">
        <v>536</v>
      </c>
      <c r="H468" s="5" t="s">
        <v>377</v>
      </c>
      <c r="I468" s="5" t="s">
        <v>378</v>
      </c>
    </row>
    <row r="469" spans="1:9" x14ac:dyDescent="0.25">
      <c r="A469" s="5" t="s">
        <v>2012</v>
      </c>
      <c r="B469" s="5" t="s">
        <v>2013</v>
      </c>
      <c r="C469" s="6" t="s">
        <v>2014</v>
      </c>
      <c r="D469" s="6" t="str">
        <f t="shared" si="7"/>
        <v>0025-000-000-0000</v>
      </c>
      <c r="E469" s="5" t="s">
        <v>2015</v>
      </c>
      <c r="F469" s="5" t="s">
        <v>503</v>
      </c>
      <c r="G469" s="5" t="s">
        <v>504</v>
      </c>
      <c r="H469" s="5" t="s">
        <v>377</v>
      </c>
      <c r="I469" s="5" t="s">
        <v>378</v>
      </c>
    </row>
    <row r="470" spans="1:9" x14ac:dyDescent="0.25">
      <c r="A470" s="5" t="s">
        <v>2016</v>
      </c>
      <c r="B470" s="5" t="s">
        <v>2017</v>
      </c>
      <c r="C470" s="6" t="s">
        <v>2018</v>
      </c>
      <c r="D470" s="6" t="str">
        <f t="shared" si="7"/>
        <v>0011-000-000-0000</v>
      </c>
      <c r="E470" s="5" t="s">
        <v>2019</v>
      </c>
      <c r="F470" s="5" t="s">
        <v>507</v>
      </c>
      <c r="G470" s="5" t="s">
        <v>508</v>
      </c>
      <c r="H470" s="5" t="s">
        <v>377</v>
      </c>
      <c r="I470" s="5" t="s">
        <v>378</v>
      </c>
    </row>
    <row r="471" spans="1:9" x14ac:dyDescent="0.25">
      <c r="A471" s="5" t="s">
        <v>2020</v>
      </c>
      <c r="B471" s="5" t="s">
        <v>2021</v>
      </c>
      <c r="C471" s="6" t="s">
        <v>2022</v>
      </c>
      <c r="D471" s="6" t="str">
        <f t="shared" si="7"/>
        <v>0010-030-081-1200</v>
      </c>
      <c r="E471" s="5" t="s">
        <v>2023</v>
      </c>
      <c r="F471" s="5" t="s">
        <v>375</v>
      </c>
      <c r="G471" s="5" t="s">
        <v>376</v>
      </c>
      <c r="H471" s="5" t="s">
        <v>377</v>
      </c>
      <c r="I471" s="5" t="s">
        <v>378</v>
      </c>
    </row>
    <row r="472" spans="1:9" x14ac:dyDescent="0.25">
      <c r="A472" s="5" t="s">
        <v>2024</v>
      </c>
      <c r="B472" s="5" t="s">
        <v>2025</v>
      </c>
      <c r="C472" s="6" t="s">
        <v>2026</v>
      </c>
      <c r="D472" s="6" t="str">
        <f t="shared" si="7"/>
        <v>0852-000-000-0000</v>
      </c>
      <c r="E472" s="5" t="s">
        <v>2027</v>
      </c>
      <c r="F472" s="5" t="s">
        <v>535</v>
      </c>
      <c r="G472" s="5" t="s">
        <v>536</v>
      </c>
      <c r="H472" s="5" t="s">
        <v>377</v>
      </c>
      <c r="I472" s="5" t="s">
        <v>378</v>
      </c>
    </row>
    <row r="473" spans="1:9" x14ac:dyDescent="0.25">
      <c r="A473" s="5" t="s">
        <v>2028</v>
      </c>
      <c r="B473" s="5" t="s">
        <v>2029</v>
      </c>
      <c r="C473" s="6" t="s">
        <v>1798</v>
      </c>
      <c r="D473" s="6" t="str">
        <f t="shared" si="7"/>
        <v>0390-000-000-0000</v>
      </c>
      <c r="E473" s="5" t="s">
        <v>1799</v>
      </c>
      <c r="F473" s="5" t="s">
        <v>383</v>
      </c>
      <c r="G473" s="5" t="s">
        <v>384</v>
      </c>
      <c r="H473" s="5" t="s">
        <v>377</v>
      </c>
      <c r="I473" s="5" t="s">
        <v>378</v>
      </c>
    </row>
    <row r="474" spans="1:9" x14ac:dyDescent="0.25">
      <c r="A474" s="5" t="s">
        <v>2030</v>
      </c>
      <c r="B474" s="5" t="s">
        <v>2031</v>
      </c>
      <c r="C474" s="6" t="s">
        <v>2032</v>
      </c>
      <c r="D474" s="6" t="str">
        <f t="shared" si="7"/>
        <v>0560-000-000-0000</v>
      </c>
      <c r="E474" s="5" t="s">
        <v>2033</v>
      </c>
      <c r="F474" s="5" t="s">
        <v>383</v>
      </c>
      <c r="G474" s="5" t="s">
        <v>384</v>
      </c>
      <c r="H474" s="5" t="s">
        <v>377</v>
      </c>
      <c r="I474" s="5" t="s">
        <v>378</v>
      </c>
    </row>
    <row r="475" spans="1:9" x14ac:dyDescent="0.25">
      <c r="A475" s="5" t="s">
        <v>2034</v>
      </c>
      <c r="B475" s="5" t="s">
        <v>2035</v>
      </c>
      <c r="C475" s="6" t="s">
        <v>2036</v>
      </c>
      <c r="D475" s="6" t="str">
        <f t="shared" si="7"/>
        <v>0303-035-000-0000</v>
      </c>
      <c r="E475" s="5" t="s">
        <v>2037</v>
      </c>
      <c r="F475" s="5" t="s">
        <v>1883</v>
      </c>
      <c r="G475" s="5" t="s">
        <v>1884</v>
      </c>
      <c r="H475" s="5" t="s">
        <v>377</v>
      </c>
      <c r="I475" s="5" t="s">
        <v>378</v>
      </c>
    </row>
    <row r="476" spans="1:9" x14ac:dyDescent="0.25">
      <c r="A476" s="5" t="s">
        <v>2038</v>
      </c>
      <c r="B476" s="5" t="s">
        <v>2039</v>
      </c>
      <c r="C476" s="6" t="s">
        <v>589</v>
      </c>
      <c r="D476" s="6" t="str">
        <f t="shared" si="7"/>
        <v>0160-000-000-0000</v>
      </c>
      <c r="E476" s="5" t="s">
        <v>590</v>
      </c>
      <c r="F476" s="5" t="s">
        <v>383</v>
      </c>
      <c r="G476" s="5" t="s">
        <v>384</v>
      </c>
      <c r="H476" s="5" t="s">
        <v>377</v>
      </c>
      <c r="I476" s="5" t="s">
        <v>378</v>
      </c>
    </row>
    <row r="477" spans="1:9" x14ac:dyDescent="0.25">
      <c r="A477" s="5" t="s">
        <v>2040</v>
      </c>
      <c r="B477" s="5" t="s">
        <v>2041</v>
      </c>
      <c r="C477" s="6" t="s">
        <v>769</v>
      </c>
      <c r="D477" s="6" t="str">
        <f t="shared" si="7"/>
        <v>0010-029-100-1200</v>
      </c>
      <c r="E477" s="5" t="s">
        <v>770</v>
      </c>
      <c r="F477" s="5" t="s">
        <v>375</v>
      </c>
      <c r="G477" s="5" t="s">
        <v>376</v>
      </c>
      <c r="H477" s="5" t="s">
        <v>377</v>
      </c>
      <c r="I477" s="5" t="s">
        <v>378</v>
      </c>
    </row>
    <row r="478" spans="1:9" x14ac:dyDescent="0.25">
      <c r="A478" s="5" t="s">
        <v>2042</v>
      </c>
      <c r="B478" s="5" t="s">
        <v>2043</v>
      </c>
      <c r="C478" s="6" t="s">
        <v>1940</v>
      </c>
      <c r="D478" s="6" t="str">
        <f t="shared" si="7"/>
        <v>0231-000-000-0000</v>
      </c>
      <c r="E478" s="5" t="s">
        <v>1941</v>
      </c>
      <c r="F478" s="5" t="s">
        <v>383</v>
      </c>
      <c r="G478" s="5" t="s">
        <v>384</v>
      </c>
      <c r="H478" s="5" t="s">
        <v>377</v>
      </c>
      <c r="I478" s="5" t="s">
        <v>378</v>
      </c>
    </row>
    <row r="479" spans="1:9" x14ac:dyDescent="0.25">
      <c r="A479" s="5" t="s">
        <v>2044</v>
      </c>
      <c r="B479" s="5" t="s">
        <v>2045</v>
      </c>
      <c r="C479" s="6" t="s">
        <v>785</v>
      </c>
      <c r="D479" s="6" t="str">
        <f t="shared" si="7"/>
        <v>0693-000-000-0000</v>
      </c>
      <c r="E479" s="5" t="s">
        <v>786</v>
      </c>
      <c r="F479" s="5" t="s">
        <v>535</v>
      </c>
      <c r="G479" s="5" t="s">
        <v>536</v>
      </c>
      <c r="H479" s="5" t="s">
        <v>377</v>
      </c>
      <c r="I479" s="5" t="s">
        <v>378</v>
      </c>
    </row>
    <row r="480" spans="1:9" x14ac:dyDescent="0.25">
      <c r="A480" s="5" t="s">
        <v>2046</v>
      </c>
      <c r="B480" s="5" t="s">
        <v>2047</v>
      </c>
      <c r="C480" s="6" t="s">
        <v>819</v>
      </c>
      <c r="D480" s="6" t="str">
        <f t="shared" si="7"/>
        <v>0100-000-000-1800</v>
      </c>
      <c r="E480" s="5" t="s">
        <v>820</v>
      </c>
      <c r="F480" s="5" t="s">
        <v>383</v>
      </c>
      <c r="G480" s="5" t="s">
        <v>384</v>
      </c>
      <c r="H480" s="5" t="s">
        <v>513</v>
      </c>
      <c r="I480" s="5" t="s">
        <v>514</v>
      </c>
    </row>
    <row r="481" spans="1:9" x14ac:dyDescent="0.25">
      <c r="A481" s="5" t="s">
        <v>2048</v>
      </c>
      <c r="B481" s="5" t="s">
        <v>2049</v>
      </c>
      <c r="C481" s="6" t="s">
        <v>797</v>
      </c>
      <c r="D481" s="6" t="str">
        <f t="shared" si="7"/>
        <v>0350-000-000-0000</v>
      </c>
      <c r="E481" s="5" t="s">
        <v>798</v>
      </c>
      <c r="F481" s="5" t="s">
        <v>383</v>
      </c>
      <c r="G481" s="5" t="s">
        <v>384</v>
      </c>
      <c r="H481" s="5" t="s">
        <v>377</v>
      </c>
      <c r="I481" s="5" t="s">
        <v>378</v>
      </c>
    </row>
    <row r="482" spans="1:9" x14ac:dyDescent="0.25">
      <c r="A482" s="5" t="s">
        <v>2050</v>
      </c>
      <c r="B482" s="5" t="s">
        <v>2051</v>
      </c>
      <c r="C482" s="6" t="s">
        <v>469</v>
      </c>
      <c r="D482" s="6" t="str">
        <f t="shared" si="7"/>
        <v>0152-000-000-0000</v>
      </c>
      <c r="E482" s="5" t="s">
        <v>470</v>
      </c>
      <c r="F482" s="5" t="s">
        <v>383</v>
      </c>
      <c r="G482" s="5" t="s">
        <v>384</v>
      </c>
      <c r="H482" s="5" t="s">
        <v>377</v>
      </c>
      <c r="I482" s="5" t="s">
        <v>378</v>
      </c>
    </row>
    <row r="483" spans="1:9" x14ac:dyDescent="0.25">
      <c r="A483" s="5" t="s">
        <v>2052</v>
      </c>
      <c r="B483" s="5" t="s">
        <v>2053</v>
      </c>
      <c r="C483" s="6" t="s">
        <v>985</v>
      </c>
      <c r="D483" s="6" t="str">
        <f t="shared" si="7"/>
        <v>0180-000-000-0000</v>
      </c>
      <c r="E483" s="5" t="s">
        <v>986</v>
      </c>
      <c r="F483" s="5" t="s">
        <v>656</v>
      </c>
      <c r="G483" s="5" t="s">
        <v>657</v>
      </c>
      <c r="H483" s="5" t="s">
        <v>377</v>
      </c>
      <c r="I483" s="5" t="s">
        <v>378</v>
      </c>
    </row>
    <row r="484" spans="1:9" x14ac:dyDescent="0.25">
      <c r="A484" s="5" t="s">
        <v>2054</v>
      </c>
      <c r="B484" s="5" t="s">
        <v>2055</v>
      </c>
      <c r="C484" s="6" t="s">
        <v>2056</v>
      </c>
      <c r="D484" s="6" t="str">
        <f t="shared" si="7"/>
        <v>0035-000-000-0000</v>
      </c>
      <c r="E484" s="5" t="s">
        <v>2057</v>
      </c>
      <c r="F484" s="5" t="s">
        <v>535</v>
      </c>
      <c r="G484" s="5" t="s">
        <v>536</v>
      </c>
      <c r="H484" s="5" t="s">
        <v>377</v>
      </c>
      <c r="I484" s="5" t="s">
        <v>378</v>
      </c>
    </row>
    <row r="485" spans="1:9" x14ac:dyDescent="0.25">
      <c r="A485" s="5" t="s">
        <v>2058</v>
      </c>
      <c r="B485" s="5" t="s">
        <v>2059</v>
      </c>
      <c r="C485" s="6" t="s">
        <v>2060</v>
      </c>
      <c r="D485" s="6" t="str">
        <f t="shared" si="7"/>
        <v>0280-000-000-0000</v>
      </c>
      <c r="E485" s="5" t="s">
        <v>2061</v>
      </c>
      <c r="F485" s="5" t="s">
        <v>383</v>
      </c>
      <c r="G485" s="5" t="s">
        <v>384</v>
      </c>
      <c r="H485" s="5" t="s">
        <v>377</v>
      </c>
      <c r="I485" s="5" t="s">
        <v>378</v>
      </c>
    </row>
    <row r="486" spans="1:9" x14ac:dyDescent="0.25">
      <c r="A486" s="5" t="s">
        <v>2062</v>
      </c>
      <c r="B486" s="5" t="s">
        <v>2063</v>
      </c>
      <c r="C486" s="6" t="s">
        <v>2064</v>
      </c>
      <c r="D486" s="6" t="str">
        <f t="shared" si="7"/>
        <v>0010-069-031-1000</v>
      </c>
      <c r="E486" s="5" t="s">
        <v>2065</v>
      </c>
      <c r="F486" s="5" t="s">
        <v>1099</v>
      </c>
      <c r="G486" s="5" t="s">
        <v>1100</v>
      </c>
      <c r="H486" s="5" t="s">
        <v>377</v>
      </c>
      <c r="I486" s="5" t="s">
        <v>378</v>
      </c>
    </row>
    <row r="487" spans="1:9" x14ac:dyDescent="0.25">
      <c r="A487" s="5" t="s">
        <v>2066</v>
      </c>
      <c r="B487" s="5" t="s">
        <v>2067</v>
      </c>
      <c r="C487" s="6" t="s">
        <v>2068</v>
      </c>
      <c r="D487" s="6" t="str">
        <f t="shared" si="7"/>
        <v>0010-035-021-1000</v>
      </c>
      <c r="E487" s="5" t="s">
        <v>2069</v>
      </c>
      <c r="F487" s="5" t="s">
        <v>1099</v>
      </c>
      <c r="G487" s="5" t="s">
        <v>1100</v>
      </c>
      <c r="H487" s="5" t="s">
        <v>377</v>
      </c>
      <c r="I487" s="5" t="s">
        <v>378</v>
      </c>
    </row>
    <row r="488" spans="1:9" x14ac:dyDescent="0.25">
      <c r="A488" s="5" t="s">
        <v>2070</v>
      </c>
      <c r="B488" s="5" t="s">
        <v>2071</v>
      </c>
      <c r="C488" s="6" t="s">
        <v>2072</v>
      </c>
      <c r="D488" s="6" t="str">
        <f t="shared" si="7"/>
        <v>0328-000-000-0000</v>
      </c>
      <c r="E488" s="5" t="s">
        <v>2073</v>
      </c>
      <c r="F488" s="5" t="s">
        <v>383</v>
      </c>
      <c r="G488" s="5" t="s">
        <v>384</v>
      </c>
      <c r="H488" s="5" t="s">
        <v>377</v>
      </c>
      <c r="I488" s="5" t="s">
        <v>378</v>
      </c>
    </row>
    <row r="489" spans="1:9" x14ac:dyDescent="0.25">
      <c r="A489" s="5" t="s">
        <v>2074</v>
      </c>
      <c r="B489" s="5" t="s">
        <v>2075</v>
      </c>
      <c r="C489" s="6" t="s">
        <v>923</v>
      </c>
      <c r="D489" s="6" t="str">
        <f t="shared" si="7"/>
        <v>0210-000-000-0000</v>
      </c>
      <c r="E489" s="5" t="s">
        <v>924</v>
      </c>
      <c r="F489" s="5" t="s">
        <v>383</v>
      </c>
      <c r="G489" s="5" t="s">
        <v>384</v>
      </c>
      <c r="H489" s="5" t="s">
        <v>377</v>
      </c>
      <c r="I489" s="5" t="s">
        <v>378</v>
      </c>
    </row>
    <row r="490" spans="1:9" x14ac:dyDescent="0.25">
      <c r="A490" s="5" t="s">
        <v>2076</v>
      </c>
      <c r="B490" s="5" t="s">
        <v>2077</v>
      </c>
      <c r="C490" s="6" t="s">
        <v>2078</v>
      </c>
      <c r="D490" s="6" t="str">
        <f t="shared" si="7"/>
        <v>0370-305-000-0000</v>
      </c>
      <c r="E490" s="5" t="s">
        <v>2079</v>
      </c>
      <c r="F490" s="5" t="s">
        <v>503</v>
      </c>
      <c r="G490" s="5" t="s">
        <v>504</v>
      </c>
      <c r="H490" s="5" t="s">
        <v>377</v>
      </c>
      <c r="I490" s="5" t="s">
        <v>378</v>
      </c>
    </row>
    <row r="491" spans="1:9" x14ac:dyDescent="0.25">
      <c r="A491" s="5" t="s">
        <v>2080</v>
      </c>
      <c r="B491" s="5" t="s">
        <v>2081</v>
      </c>
      <c r="C491" s="6" t="s">
        <v>2082</v>
      </c>
      <c r="D491" s="6" t="str">
        <f t="shared" si="7"/>
        <v>0895-000-000-0000</v>
      </c>
      <c r="E491" s="5" t="s">
        <v>2083</v>
      </c>
      <c r="F491" s="5" t="s">
        <v>383</v>
      </c>
      <c r="G491" s="5" t="s">
        <v>384</v>
      </c>
      <c r="H491" s="5" t="s">
        <v>377</v>
      </c>
      <c r="I491" s="5" t="s">
        <v>378</v>
      </c>
    </row>
    <row r="492" spans="1:9" x14ac:dyDescent="0.25">
      <c r="A492" s="5" t="s">
        <v>2084</v>
      </c>
      <c r="B492" s="5" t="s">
        <v>2085</v>
      </c>
      <c r="C492" s="6" t="s">
        <v>741</v>
      </c>
      <c r="D492" s="6" t="str">
        <f t="shared" si="7"/>
        <v>0360-249-020-0000</v>
      </c>
      <c r="E492" s="5" t="s">
        <v>742</v>
      </c>
      <c r="F492" s="5" t="s">
        <v>383</v>
      </c>
      <c r="G492" s="5" t="s">
        <v>384</v>
      </c>
      <c r="H492" s="5" t="s">
        <v>389</v>
      </c>
      <c r="I492" s="5" t="s">
        <v>390</v>
      </c>
    </row>
    <row r="493" spans="1:9" x14ac:dyDescent="0.25">
      <c r="A493" s="5" t="s">
        <v>2086</v>
      </c>
      <c r="B493" s="5" t="s">
        <v>2087</v>
      </c>
      <c r="C493" s="6" t="s">
        <v>1873</v>
      </c>
      <c r="D493" s="6" t="str">
        <f t="shared" si="7"/>
        <v>0335-000-000-0000</v>
      </c>
      <c r="E493" s="5" t="s">
        <v>1874</v>
      </c>
      <c r="F493" s="5" t="s">
        <v>2088</v>
      </c>
      <c r="G493" s="5" t="s">
        <v>2089</v>
      </c>
      <c r="H493" s="5" t="s">
        <v>513</v>
      </c>
      <c r="I493" s="5" t="s">
        <v>514</v>
      </c>
    </row>
    <row r="494" spans="1:9" x14ac:dyDescent="0.25">
      <c r="A494" s="5" t="s">
        <v>2090</v>
      </c>
      <c r="B494" s="5" t="s">
        <v>2091</v>
      </c>
      <c r="C494" s="6" t="s">
        <v>615</v>
      </c>
      <c r="D494" s="6" t="str">
        <f t="shared" si="7"/>
        <v>0170-000-000-0000</v>
      </c>
      <c r="E494" s="5" t="s">
        <v>616</v>
      </c>
      <c r="F494" s="5" t="s">
        <v>503</v>
      </c>
      <c r="G494" s="5" t="s">
        <v>504</v>
      </c>
      <c r="H494" s="5" t="s">
        <v>377</v>
      </c>
      <c r="I494" s="5" t="s">
        <v>378</v>
      </c>
    </row>
    <row r="495" spans="1:9" x14ac:dyDescent="0.25">
      <c r="A495" s="5" t="s">
        <v>2092</v>
      </c>
      <c r="B495" s="5" t="s">
        <v>2093</v>
      </c>
      <c r="C495" s="6" t="s">
        <v>2094</v>
      </c>
      <c r="D495" s="6" t="str">
        <f t="shared" si="7"/>
        <v>0964-000-000-0000</v>
      </c>
      <c r="E495" s="5" t="s">
        <v>2095</v>
      </c>
      <c r="F495" s="5" t="s">
        <v>383</v>
      </c>
      <c r="G495" s="5" t="s">
        <v>384</v>
      </c>
      <c r="H495" s="5" t="s">
        <v>377</v>
      </c>
      <c r="I495" s="5" t="s">
        <v>378</v>
      </c>
    </row>
    <row r="496" spans="1:9" x14ac:dyDescent="0.25">
      <c r="A496" s="5" t="s">
        <v>2096</v>
      </c>
      <c r="B496" s="5" t="s">
        <v>2097</v>
      </c>
      <c r="C496" s="6" t="s">
        <v>2098</v>
      </c>
      <c r="D496" s="6" t="str">
        <f t="shared" si="7"/>
        <v>0785-000-000-0000</v>
      </c>
      <c r="E496" s="5" t="s">
        <v>2099</v>
      </c>
      <c r="F496" s="5" t="s">
        <v>383</v>
      </c>
      <c r="G496" s="5" t="s">
        <v>384</v>
      </c>
      <c r="H496" s="5" t="s">
        <v>377</v>
      </c>
      <c r="I496" s="5" t="s">
        <v>378</v>
      </c>
    </row>
    <row r="497" spans="1:9" x14ac:dyDescent="0.25">
      <c r="A497" s="5" t="s">
        <v>2100</v>
      </c>
      <c r="B497" s="5" t="s">
        <v>2101</v>
      </c>
      <c r="C497" s="6" t="s">
        <v>2102</v>
      </c>
      <c r="D497" s="6" t="str">
        <f t="shared" si="7"/>
        <v>0196-000-000-0000</v>
      </c>
      <c r="E497" s="5" t="s">
        <v>2103</v>
      </c>
      <c r="F497" s="5" t="s">
        <v>383</v>
      </c>
      <c r="G497" s="5" t="s">
        <v>384</v>
      </c>
      <c r="H497" s="5" t="s">
        <v>377</v>
      </c>
      <c r="I497" s="5" t="s">
        <v>378</v>
      </c>
    </row>
    <row r="498" spans="1:9" x14ac:dyDescent="0.25">
      <c r="A498" s="5" t="s">
        <v>2104</v>
      </c>
      <c r="B498" s="5" t="s">
        <v>2105</v>
      </c>
      <c r="C498" s="6" t="s">
        <v>2106</v>
      </c>
      <c r="D498" s="6" t="str">
        <f t="shared" si="7"/>
        <v>0010-030-081-1800</v>
      </c>
      <c r="E498" s="5" t="s">
        <v>2107</v>
      </c>
      <c r="F498" s="5" t="s">
        <v>375</v>
      </c>
      <c r="G498" s="5" t="s">
        <v>376</v>
      </c>
      <c r="H498" s="5" t="s">
        <v>513</v>
      </c>
      <c r="I498" s="5" t="s">
        <v>514</v>
      </c>
    </row>
    <row r="499" spans="1:9" x14ac:dyDescent="0.25">
      <c r="A499" s="5" t="s">
        <v>2108</v>
      </c>
      <c r="B499" s="5" t="s">
        <v>2109</v>
      </c>
      <c r="C499" s="6" t="s">
        <v>859</v>
      </c>
      <c r="D499" s="6" t="str">
        <f t="shared" si="7"/>
        <v>0630-000-006-3200</v>
      </c>
      <c r="E499" s="5" t="s">
        <v>860</v>
      </c>
      <c r="F499" s="5" t="s">
        <v>383</v>
      </c>
      <c r="G499" s="5" t="s">
        <v>384</v>
      </c>
      <c r="H499" s="5" t="s">
        <v>513</v>
      </c>
      <c r="I499" s="5" t="s">
        <v>514</v>
      </c>
    </row>
    <row r="500" spans="1:9" x14ac:dyDescent="0.25">
      <c r="A500" s="5" t="s">
        <v>2110</v>
      </c>
      <c r="B500" s="5" t="s">
        <v>2111</v>
      </c>
      <c r="C500" s="6" t="s">
        <v>678</v>
      </c>
      <c r="D500" s="6" t="str">
        <f t="shared" si="7"/>
        <v>0010-035-020-1100</v>
      </c>
      <c r="E500" s="5" t="s">
        <v>679</v>
      </c>
      <c r="F500" s="5" t="s">
        <v>375</v>
      </c>
      <c r="G500" s="5" t="s">
        <v>376</v>
      </c>
      <c r="H500" s="5" t="s">
        <v>377</v>
      </c>
      <c r="I500" s="5" t="s">
        <v>378</v>
      </c>
    </row>
    <row r="501" spans="1:9" x14ac:dyDescent="0.25">
      <c r="A501" s="5" t="s">
        <v>2112</v>
      </c>
      <c r="B501" s="5" t="s">
        <v>2113</v>
      </c>
      <c r="C501" s="6" t="s">
        <v>445</v>
      </c>
      <c r="D501" s="6" t="str">
        <f t="shared" si="7"/>
        <v>0032-000-000-0000</v>
      </c>
      <c r="E501" s="5" t="s">
        <v>446</v>
      </c>
      <c r="F501" s="5" t="s">
        <v>383</v>
      </c>
      <c r="G501" s="5" t="s">
        <v>384</v>
      </c>
      <c r="H501" s="5" t="s">
        <v>377</v>
      </c>
      <c r="I501" s="5" t="s">
        <v>378</v>
      </c>
    </row>
    <row r="502" spans="1:9" x14ac:dyDescent="0.25">
      <c r="A502" s="5" t="s">
        <v>2114</v>
      </c>
      <c r="B502" s="5" t="s">
        <v>2115</v>
      </c>
      <c r="C502" s="6" t="s">
        <v>2116</v>
      </c>
      <c r="D502" s="6" t="str">
        <f t="shared" si="7"/>
        <v>0010-214-040-1100</v>
      </c>
      <c r="E502" s="5" t="s">
        <v>2117</v>
      </c>
      <c r="F502" s="5" t="s">
        <v>375</v>
      </c>
      <c r="G502" s="5" t="s">
        <v>376</v>
      </c>
      <c r="H502" s="5" t="s">
        <v>377</v>
      </c>
      <c r="I502" s="5" t="s">
        <v>378</v>
      </c>
    </row>
    <row r="503" spans="1:9" x14ac:dyDescent="0.25">
      <c r="A503" s="5" t="s">
        <v>2118</v>
      </c>
      <c r="B503" s="5" t="s">
        <v>2119</v>
      </c>
      <c r="C503" s="6" t="s">
        <v>2120</v>
      </c>
      <c r="D503" s="6" t="str">
        <f t="shared" si="7"/>
        <v>0232-000-000-0000</v>
      </c>
      <c r="E503" s="5" t="s">
        <v>2121</v>
      </c>
      <c r="F503" s="5" t="s">
        <v>383</v>
      </c>
      <c r="G503" s="5" t="s">
        <v>384</v>
      </c>
      <c r="H503" s="5" t="s">
        <v>377</v>
      </c>
      <c r="I503" s="5" t="s">
        <v>378</v>
      </c>
    </row>
    <row r="504" spans="1:9" x14ac:dyDescent="0.25">
      <c r="A504" s="5" t="s">
        <v>2122</v>
      </c>
      <c r="B504" s="5" t="s">
        <v>2123</v>
      </c>
      <c r="C504" s="6" t="s">
        <v>2124</v>
      </c>
      <c r="D504" s="6" t="str">
        <f t="shared" si="7"/>
        <v>0010-029-090-1300</v>
      </c>
      <c r="E504" s="5" t="s">
        <v>2125</v>
      </c>
      <c r="F504" s="5" t="s">
        <v>375</v>
      </c>
      <c r="G504" s="5" t="s">
        <v>376</v>
      </c>
      <c r="H504" s="5" t="s">
        <v>377</v>
      </c>
      <c r="I504" s="5" t="s">
        <v>378</v>
      </c>
    </row>
    <row r="505" spans="1:9" x14ac:dyDescent="0.25">
      <c r="A505" s="5" t="s">
        <v>2126</v>
      </c>
      <c r="B505" s="5" t="s">
        <v>2127</v>
      </c>
      <c r="C505" s="6" t="s">
        <v>2128</v>
      </c>
      <c r="D505" s="6" t="str">
        <f t="shared" si="7"/>
        <v>0136-000-000-0000</v>
      </c>
      <c r="E505" s="5" t="s">
        <v>2129</v>
      </c>
      <c r="F505" s="5" t="s">
        <v>535</v>
      </c>
      <c r="G505" s="5" t="s">
        <v>536</v>
      </c>
      <c r="H505" s="5" t="s">
        <v>377</v>
      </c>
      <c r="I505" s="5" t="s">
        <v>378</v>
      </c>
    </row>
    <row r="506" spans="1:9" x14ac:dyDescent="0.25">
      <c r="A506" s="5" t="s">
        <v>2130</v>
      </c>
      <c r="B506" s="5" t="s">
        <v>2131</v>
      </c>
      <c r="C506" s="6" t="s">
        <v>2132</v>
      </c>
      <c r="D506" s="6" t="str">
        <f t="shared" si="7"/>
        <v>0350-302-000-0000</v>
      </c>
      <c r="E506" s="5" t="s">
        <v>2133</v>
      </c>
      <c r="F506" s="5" t="s">
        <v>640</v>
      </c>
      <c r="G506" s="5" t="s">
        <v>641</v>
      </c>
      <c r="H506" s="5" t="s">
        <v>377</v>
      </c>
      <c r="I506" s="5" t="s">
        <v>378</v>
      </c>
    </row>
    <row r="507" spans="1:9" x14ac:dyDescent="0.25">
      <c r="A507" s="5" t="s">
        <v>2134</v>
      </c>
      <c r="B507" s="5" t="s">
        <v>2135</v>
      </c>
      <c r="C507" s="6" t="s">
        <v>2136</v>
      </c>
      <c r="D507" s="6" t="str">
        <f t="shared" si="7"/>
        <v>1111-000-000-0000</v>
      </c>
      <c r="E507" s="5" t="s">
        <v>2137</v>
      </c>
      <c r="F507" s="5" t="s">
        <v>535</v>
      </c>
      <c r="G507" s="5" t="s">
        <v>536</v>
      </c>
      <c r="H507" s="5" t="s">
        <v>377</v>
      </c>
      <c r="I507" s="5" t="s">
        <v>378</v>
      </c>
    </row>
    <row r="508" spans="1:9" x14ac:dyDescent="0.25">
      <c r="A508" s="5" t="s">
        <v>2138</v>
      </c>
      <c r="B508" s="5" t="s">
        <v>2139</v>
      </c>
      <c r="C508" s="6" t="s">
        <v>2140</v>
      </c>
      <c r="D508" s="6" t="str">
        <f t="shared" si="7"/>
        <v>0353-000-000-0000</v>
      </c>
      <c r="E508" s="5" t="s">
        <v>2141</v>
      </c>
      <c r="F508" s="5" t="s">
        <v>383</v>
      </c>
      <c r="G508" s="5" t="s">
        <v>384</v>
      </c>
      <c r="H508" s="5" t="s">
        <v>377</v>
      </c>
      <c r="I508" s="5" t="s">
        <v>378</v>
      </c>
    </row>
    <row r="509" spans="1:9" x14ac:dyDescent="0.25">
      <c r="A509" s="5" t="s">
        <v>2142</v>
      </c>
      <c r="B509" s="5" t="s">
        <v>2143</v>
      </c>
      <c r="C509" s="6" t="s">
        <v>1161</v>
      </c>
      <c r="D509" s="6" t="str">
        <f t="shared" si="7"/>
        <v>0010-029-100-1100</v>
      </c>
      <c r="E509" s="5" t="s">
        <v>1162</v>
      </c>
      <c r="F509" s="5" t="s">
        <v>375</v>
      </c>
      <c r="G509" s="5" t="s">
        <v>376</v>
      </c>
      <c r="H509" s="5" t="s">
        <v>377</v>
      </c>
      <c r="I509" s="5" t="s">
        <v>378</v>
      </c>
    </row>
    <row r="510" spans="1:9" x14ac:dyDescent="0.25">
      <c r="A510" s="5" t="s">
        <v>2144</v>
      </c>
      <c r="B510" s="5" t="s">
        <v>2145</v>
      </c>
      <c r="C510" s="6" t="s">
        <v>1175</v>
      </c>
      <c r="D510" s="6" t="str">
        <f t="shared" si="7"/>
        <v>0010-231-060-1000</v>
      </c>
      <c r="E510" s="5" t="s">
        <v>1176</v>
      </c>
      <c r="F510" s="5" t="s">
        <v>1177</v>
      </c>
      <c r="G510" s="5" t="s">
        <v>1178</v>
      </c>
      <c r="H510" s="5" t="s">
        <v>377</v>
      </c>
      <c r="I510" s="5" t="s">
        <v>378</v>
      </c>
    </row>
    <row r="511" spans="1:9" x14ac:dyDescent="0.25">
      <c r="A511" s="5" t="s">
        <v>2146</v>
      </c>
      <c r="B511" s="5" t="s">
        <v>2147</v>
      </c>
      <c r="C511" s="6" t="s">
        <v>2148</v>
      </c>
      <c r="D511" s="6" t="str">
        <f t="shared" si="7"/>
        <v>0810-000-000-0000</v>
      </c>
      <c r="E511" s="5" t="s">
        <v>2149</v>
      </c>
      <c r="F511" s="5" t="s">
        <v>383</v>
      </c>
      <c r="G511" s="5" t="s">
        <v>384</v>
      </c>
      <c r="H511" s="5" t="s">
        <v>377</v>
      </c>
      <c r="I511" s="5" t="s">
        <v>378</v>
      </c>
    </row>
    <row r="512" spans="1:9" x14ac:dyDescent="0.25">
      <c r="A512" s="5" t="s">
        <v>2150</v>
      </c>
      <c r="B512" s="5" t="s">
        <v>2151</v>
      </c>
      <c r="C512" s="6" t="s">
        <v>2056</v>
      </c>
      <c r="D512" s="6" t="str">
        <f t="shared" si="7"/>
        <v>0035-000-000-0000</v>
      </c>
      <c r="E512" s="5" t="s">
        <v>2057</v>
      </c>
      <c r="F512" s="5" t="s">
        <v>503</v>
      </c>
      <c r="G512" s="5" t="s">
        <v>504</v>
      </c>
      <c r="H512" s="5" t="s">
        <v>377</v>
      </c>
      <c r="I512" s="5" t="s">
        <v>378</v>
      </c>
    </row>
    <row r="513" spans="1:9" x14ac:dyDescent="0.25">
      <c r="A513" s="5" t="s">
        <v>2152</v>
      </c>
      <c r="B513" s="5" t="s">
        <v>2153</v>
      </c>
      <c r="C513" s="6" t="s">
        <v>2154</v>
      </c>
      <c r="D513" s="6" t="str">
        <f t="shared" si="7"/>
        <v>0100-035-000-0000</v>
      </c>
      <c r="E513" s="5" t="s">
        <v>2155</v>
      </c>
      <c r="F513" s="5" t="s">
        <v>507</v>
      </c>
      <c r="G513" s="5" t="s">
        <v>508</v>
      </c>
      <c r="H513" s="5" t="s">
        <v>377</v>
      </c>
      <c r="I513" s="5" t="s">
        <v>378</v>
      </c>
    </row>
    <row r="514" spans="1:9" x14ac:dyDescent="0.25">
      <c r="A514" s="5" t="s">
        <v>2156</v>
      </c>
      <c r="B514" s="5" t="s">
        <v>2157</v>
      </c>
      <c r="C514" s="6" t="s">
        <v>923</v>
      </c>
      <c r="D514" s="6" t="str">
        <f t="shared" ref="D514:D577" si="8">TEXT(C514,"0000-000-000-0000")</f>
        <v>0210-000-000-0000</v>
      </c>
      <c r="E514" s="5" t="s">
        <v>924</v>
      </c>
      <c r="F514" s="5" t="s">
        <v>383</v>
      </c>
      <c r="G514" s="5" t="s">
        <v>384</v>
      </c>
      <c r="H514" s="5" t="s">
        <v>513</v>
      </c>
      <c r="I514" s="5" t="s">
        <v>514</v>
      </c>
    </row>
    <row r="515" spans="1:9" x14ac:dyDescent="0.25">
      <c r="A515" s="5" t="s">
        <v>2158</v>
      </c>
      <c r="B515" s="5" t="s">
        <v>2159</v>
      </c>
      <c r="C515" s="6" t="s">
        <v>2160</v>
      </c>
      <c r="D515" s="6" t="str">
        <f t="shared" si="8"/>
        <v>0075-000-000-0000</v>
      </c>
      <c r="E515" s="5" t="s">
        <v>2161</v>
      </c>
      <c r="F515" s="5" t="s">
        <v>415</v>
      </c>
      <c r="G515" s="5" t="s">
        <v>416</v>
      </c>
      <c r="H515" s="5" t="s">
        <v>377</v>
      </c>
      <c r="I515" s="5" t="s">
        <v>378</v>
      </c>
    </row>
    <row r="516" spans="1:9" x14ac:dyDescent="0.25">
      <c r="A516" s="5" t="s">
        <v>2162</v>
      </c>
      <c r="B516" s="5" t="s">
        <v>2163</v>
      </c>
      <c r="C516" s="6" t="s">
        <v>2164</v>
      </c>
      <c r="D516" s="6" t="str">
        <f t="shared" si="8"/>
        <v>0780-000-000-0000</v>
      </c>
      <c r="E516" s="5" t="s">
        <v>2165</v>
      </c>
      <c r="F516" s="5" t="s">
        <v>383</v>
      </c>
      <c r="G516" s="5" t="s">
        <v>384</v>
      </c>
      <c r="H516" s="5" t="s">
        <v>377</v>
      </c>
      <c r="I516" s="5" t="s">
        <v>378</v>
      </c>
    </row>
    <row r="517" spans="1:9" x14ac:dyDescent="0.25">
      <c r="A517" s="5" t="s">
        <v>2166</v>
      </c>
      <c r="B517" s="5" t="s">
        <v>2167</v>
      </c>
      <c r="C517" s="6" t="s">
        <v>469</v>
      </c>
      <c r="D517" s="6" t="str">
        <f t="shared" si="8"/>
        <v>0152-000-000-0000</v>
      </c>
      <c r="E517" s="5" t="s">
        <v>470</v>
      </c>
      <c r="F517" s="5" t="s">
        <v>503</v>
      </c>
      <c r="G517" s="5" t="s">
        <v>504</v>
      </c>
      <c r="H517" s="5" t="s">
        <v>377</v>
      </c>
      <c r="I517" s="5" t="s">
        <v>378</v>
      </c>
    </row>
    <row r="518" spans="1:9" x14ac:dyDescent="0.25">
      <c r="A518" s="5" t="s">
        <v>2168</v>
      </c>
      <c r="B518" s="5" t="s">
        <v>2169</v>
      </c>
      <c r="C518" s="6" t="s">
        <v>2170</v>
      </c>
      <c r="D518" s="6" t="str">
        <f t="shared" si="8"/>
        <v>0475-000-000-0000</v>
      </c>
      <c r="E518" s="5" t="s">
        <v>2171</v>
      </c>
      <c r="F518" s="5" t="s">
        <v>503</v>
      </c>
      <c r="G518" s="5" t="s">
        <v>504</v>
      </c>
      <c r="H518" s="5" t="s">
        <v>377</v>
      </c>
      <c r="I518" s="5" t="s">
        <v>378</v>
      </c>
    </row>
    <row r="519" spans="1:9" x14ac:dyDescent="0.25">
      <c r="A519" s="5" t="s">
        <v>2172</v>
      </c>
      <c r="B519" s="5" t="s">
        <v>2173</v>
      </c>
      <c r="C519" s="6" t="s">
        <v>1346</v>
      </c>
      <c r="D519" s="6" t="str">
        <f t="shared" si="8"/>
        <v>0018-000-000-0000</v>
      </c>
      <c r="E519" s="5" t="s">
        <v>1347</v>
      </c>
      <c r="F519" s="5" t="s">
        <v>383</v>
      </c>
      <c r="G519" s="5" t="s">
        <v>384</v>
      </c>
      <c r="H519" s="5" t="s">
        <v>377</v>
      </c>
      <c r="I519" s="5" t="s">
        <v>378</v>
      </c>
    </row>
    <row r="520" spans="1:9" x14ac:dyDescent="0.25">
      <c r="A520" s="5" t="s">
        <v>2174</v>
      </c>
      <c r="B520" s="5" t="s">
        <v>2175</v>
      </c>
      <c r="C520" s="6" t="s">
        <v>2176</v>
      </c>
      <c r="D520" s="6" t="str">
        <f t="shared" si="8"/>
        <v>0010-030-081-1000</v>
      </c>
      <c r="E520" s="5" t="s">
        <v>2177</v>
      </c>
      <c r="F520" s="5" t="s">
        <v>1099</v>
      </c>
      <c r="G520" s="5" t="s">
        <v>1100</v>
      </c>
      <c r="H520" s="5" t="s">
        <v>377</v>
      </c>
      <c r="I520" s="5" t="s">
        <v>378</v>
      </c>
    </row>
    <row r="521" spans="1:9" x14ac:dyDescent="0.25">
      <c r="A521" s="5" t="s">
        <v>2178</v>
      </c>
      <c r="B521" s="5" t="s">
        <v>2179</v>
      </c>
      <c r="C521" s="6" t="s">
        <v>2180</v>
      </c>
      <c r="D521" s="6" t="str">
        <f t="shared" si="8"/>
        <v>0770-000-000-0000</v>
      </c>
      <c r="E521" s="5" t="s">
        <v>2181</v>
      </c>
      <c r="F521" s="5" t="s">
        <v>535</v>
      </c>
      <c r="G521" s="5" t="s">
        <v>536</v>
      </c>
      <c r="H521" s="5" t="s">
        <v>377</v>
      </c>
      <c r="I521" s="5" t="s">
        <v>378</v>
      </c>
    </row>
    <row r="522" spans="1:9" x14ac:dyDescent="0.25">
      <c r="A522" s="5" t="s">
        <v>2182</v>
      </c>
      <c r="B522" s="5" t="s">
        <v>2183</v>
      </c>
      <c r="C522" s="6" t="s">
        <v>2184</v>
      </c>
      <c r="D522" s="6" t="str">
        <f t="shared" si="8"/>
        <v>0893-000-000-0000</v>
      </c>
      <c r="E522" s="5" t="s">
        <v>2185</v>
      </c>
      <c r="F522" s="5" t="s">
        <v>383</v>
      </c>
      <c r="G522" s="5" t="s">
        <v>384</v>
      </c>
      <c r="H522" s="5" t="s">
        <v>377</v>
      </c>
      <c r="I522" s="5" t="s">
        <v>378</v>
      </c>
    </row>
    <row r="523" spans="1:9" x14ac:dyDescent="0.25">
      <c r="A523" s="5" t="s">
        <v>2186</v>
      </c>
      <c r="B523" s="5" t="s">
        <v>2187</v>
      </c>
      <c r="C523" s="6" t="s">
        <v>2188</v>
      </c>
      <c r="D523" s="6" t="str">
        <f t="shared" si="8"/>
        <v>0010-067-030-1100</v>
      </c>
      <c r="E523" s="5" t="s">
        <v>2189</v>
      </c>
      <c r="F523" s="5" t="s">
        <v>375</v>
      </c>
      <c r="G523" s="5" t="s">
        <v>376</v>
      </c>
      <c r="H523" s="5" t="s">
        <v>513</v>
      </c>
      <c r="I523" s="5" t="s">
        <v>514</v>
      </c>
    </row>
    <row r="524" spans="1:9" x14ac:dyDescent="0.25">
      <c r="A524" s="5" t="s">
        <v>2190</v>
      </c>
      <c r="B524" s="5" t="s">
        <v>2191</v>
      </c>
      <c r="C524" s="6" t="s">
        <v>381</v>
      </c>
      <c r="D524" s="6" t="str">
        <f t="shared" si="8"/>
        <v>0310-000-000-0000</v>
      </c>
      <c r="E524" s="5" t="s">
        <v>382</v>
      </c>
      <c r="F524" s="5" t="s">
        <v>383</v>
      </c>
      <c r="G524" s="5" t="s">
        <v>384</v>
      </c>
      <c r="H524" s="5" t="s">
        <v>377</v>
      </c>
      <c r="I524" s="5" t="s">
        <v>378</v>
      </c>
    </row>
    <row r="525" spans="1:9" x14ac:dyDescent="0.25">
      <c r="A525" s="5" t="s">
        <v>2192</v>
      </c>
      <c r="B525" s="5" t="s">
        <v>2193</v>
      </c>
      <c r="C525" s="6" t="s">
        <v>962</v>
      </c>
      <c r="D525" s="6" t="str">
        <f t="shared" si="8"/>
        <v>0797-000-000-0000</v>
      </c>
      <c r="E525" s="5" t="s">
        <v>963</v>
      </c>
      <c r="F525" s="5" t="s">
        <v>503</v>
      </c>
      <c r="G525" s="5" t="s">
        <v>504</v>
      </c>
      <c r="H525" s="5" t="s">
        <v>377</v>
      </c>
      <c r="I525" s="5" t="s">
        <v>378</v>
      </c>
    </row>
    <row r="526" spans="1:9" x14ac:dyDescent="0.25">
      <c r="A526" s="5" t="s">
        <v>2194</v>
      </c>
      <c r="B526" s="5" t="s">
        <v>2195</v>
      </c>
      <c r="C526" s="6" t="s">
        <v>2196</v>
      </c>
      <c r="D526" s="6" t="str">
        <f t="shared" si="8"/>
        <v>0924-000-000-0000</v>
      </c>
      <c r="E526" s="5" t="s">
        <v>2197</v>
      </c>
      <c r="F526" s="5" t="s">
        <v>383</v>
      </c>
      <c r="G526" s="5" t="s">
        <v>384</v>
      </c>
      <c r="H526" s="5" t="s">
        <v>377</v>
      </c>
      <c r="I526" s="5" t="s">
        <v>378</v>
      </c>
    </row>
    <row r="527" spans="1:9" x14ac:dyDescent="0.25">
      <c r="A527" s="5" t="s">
        <v>2198</v>
      </c>
      <c r="B527" s="5" t="s">
        <v>2199</v>
      </c>
      <c r="C527" s="6" t="s">
        <v>973</v>
      </c>
      <c r="D527" s="6" t="str">
        <f t="shared" si="8"/>
        <v>0575-000-000-0000</v>
      </c>
      <c r="E527" s="5" t="s">
        <v>974</v>
      </c>
      <c r="F527" s="5" t="s">
        <v>383</v>
      </c>
      <c r="G527" s="5" t="s">
        <v>384</v>
      </c>
      <c r="H527" s="5" t="s">
        <v>377</v>
      </c>
      <c r="I527" s="5" t="s">
        <v>378</v>
      </c>
    </row>
    <row r="528" spans="1:9" x14ac:dyDescent="0.25">
      <c r="A528" s="5" t="s">
        <v>2200</v>
      </c>
      <c r="B528" s="5" t="s">
        <v>2201</v>
      </c>
      <c r="C528" s="6" t="s">
        <v>1115</v>
      </c>
      <c r="D528" s="6" t="str">
        <f t="shared" si="8"/>
        <v>0180-303-000-0000</v>
      </c>
      <c r="E528" s="5" t="s">
        <v>1116</v>
      </c>
      <c r="F528" s="5" t="s">
        <v>415</v>
      </c>
      <c r="G528" s="5" t="s">
        <v>416</v>
      </c>
      <c r="H528" s="5" t="s">
        <v>377</v>
      </c>
      <c r="I528" s="5" t="s">
        <v>378</v>
      </c>
    </row>
    <row r="529" spans="1:9" x14ac:dyDescent="0.25">
      <c r="A529" s="5" t="s">
        <v>2202</v>
      </c>
      <c r="B529" s="5" t="s">
        <v>2203</v>
      </c>
      <c r="C529" s="6" t="s">
        <v>2204</v>
      </c>
      <c r="D529" s="6" t="str">
        <f t="shared" si="8"/>
        <v>0759-000-000-0000</v>
      </c>
      <c r="E529" s="5" t="s">
        <v>2205</v>
      </c>
      <c r="F529" s="5" t="s">
        <v>383</v>
      </c>
      <c r="G529" s="5" t="s">
        <v>384</v>
      </c>
      <c r="H529" s="5" t="s">
        <v>377</v>
      </c>
      <c r="I529" s="5" t="s">
        <v>378</v>
      </c>
    </row>
    <row r="530" spans="1:9" x14ac:dyDescent="0.25">
      <c r="A530" s="5" t="s">
        <v>2206</v>
      </c>
      <c r="B530" s="5" t="s">
        <v>2207</v>
      </c>
      <c r="C530" s="6" t="s">
        <v>797</v>
      </c>
      <c r="D530" s="6" t="str">
        <f t="shared" si="8"/>
        <v>0350-000-000-0000</v>
      </c>
      <c r="E530" s="5" t="s">
        <v>798</v>
      </c>
      <c r="F530" s="5" t="s">
        <v>383</v>
      </c>
      <c r="G530" s="5" t="s">
        <v>384</v>
      </c>
      <c r="H530" s="5" t="s">
        <v>377</v>
      </c>
      <c r="I530" s="5" t="s">
        <v>378</v>
      </c>
    </row>
    <row r="531" spans="1:9" x14ac:dyDescent="0.25">
      <c r="A531" s="5" t="s">
        <v>2208</v>
      </c>
      <c r="B531" s="5" t="s">
        <v>2209</v>
      </c>
      <c r="C531" s="6" t="s">
        <v>2210</v>
      </c>
      <c r="D531" s="6" t="str">
        <f t="shared" si="8"/>
        <v>0131-035-000-0000</v>
      </c>
      <c r="E531" s="5" t="s">
        <v>2211</v>
      </c>
      <c r="F531" s="5" t="s">
        <v>375</v>
      </c>
      <c r="G531" s="5" t="s">
        <v>376</v>
      </c>
      <c r="H531" s="5" t="s">
        <v>377</v>
      </c>
      <c r="I531" s="5" t="s">
        <v>378</v>
      </c>
    </row>
    <row r="532" spans="1:9" x14ac:dyDescent="0.25">
      <c r="A532" s="5" t="s">
        <v>2212</v>
      </c>
      <c r="B532" s="5" t="s">
        <v>2213</v>
      </c>
      <c r="C532" s="6" t="s">
        <v>2214</v>
      </c>
      <c r="D532" s="6" t="str">
        <f t="shared" si="8"/>
        <v>0010-162-120-2400</v>
      </c>
      <c r="E532" s="5" t="s">
        <v>2215</v>
      </c>
      <c r="F532" s="5" t="s">
        <v>375</v>
      </c>
      <c r="G532" s="5" t="s">
        <v>376</v>
      </c>
      <c r="H532" s="5" t="s">
        <v>377</v>
      </c>
      <c r="I532" s="5" t="s">
        <v>378</v>
      </c>
    </row>
    <row r="533" spans="1:9" x14ac:dyDescent="0.25">
      <c r="A533" s="5" t="s">
        <v>2216</v>
      </c>
      <c r="B533" s="5" t="s">
        <v>2217</v>
      </c>
      <c r="C533" s="6" t="s">
        <v>2218</v>
      </c>
      <c r="D533" s="6" t="str">
        <f t="shared" si="8"/>
        <v>0385-000-000-0000</v>
      </c>
      <c r="E533" s="5" t="s">
        <v>2219</v>
      </c>
      <c r="F533" s="5" t="s">
        <v>383</v>
      </c>
      <c r="G533" s="5" t="s">
        <v>384</v>
      </c>
      <c r="H533" s="5" t="s">
        <v>377</v>
      </c>
      <c r="I533" s="5" t="s">
        <v>378</v>
      </c>
    </row>
    <row r="534" spans="1:9" x14ac:dyDescent="0.25">
      <c r="A534" s="5" t="s">
        <v>317</v>
      </c>
      <c r="B534" s="5" t="s">
        <v>2220</v>
      </c>
      <c r="C534" s="6" t="s">
        <v>421</v>
      </c>
      <c r="D534" s="6" t="str">
        <f t="shared" si="8"/>
        <v>0835-000-000-0000</v>
      </c>
      <c r="E534" s="5" t="s">
        <v>422</v>
      </c>
      <c r="F534" s="5" t="s">
        <v>503</v>
      </c>
      <c r="G534" s="5" t="s">
        <v>504</v>
      </c>
      <c r="H534" s="5" t="s">
        <v>377</v>
      </c>
      <c r="I534" s="5" t="s">
        <v>378</v>
      </c>
    </row>
    <row r="535" spans="1:9" x14ac:dyDescent="0.25">
      <c r="A535" s="5" t="s">
        <v>2221</v>
      </c>
      <c r="B535" s="5" t="s">
        <v>2222</v>
      </c>
      <c r="C535" s="6" t="s">
        <v>2223</v>
      </c>
      <c r="D535" s="6" t="str">
        <f t="shared" si="8"/>
        <v>0010-051-000-0000</v>
      </c>
      <c r="E535" s="5" t="s">
        <v>2224</v>
      </c>
      <c r="F535" s="5" t="s">
        <v>650</v>
      </c>
      <c r="G535" s="5" t="s">
        <v>651</v>
      </c>
      <c r="H535" s="5" t="s">
        <v>2225</v>
      </c>
      <c r="I535" s="5" t="s">
        <v>2226</v>
      </c>
    </row>
    <row r="536" spans="1:9" x14ac:dyDescent="0.25">
      <c r="A536" s="5" t="s">
        <v>2227</v>
      </c>
      <c r="B536" s="5" t="s">
        <v>2228</v>
      </c>
      <c r="C536" s="6" t="s">
        <v>2229</v>
      </c>
      <c r="D536" s="6" t="str">
        <f t="shared" si="8"/>
        <v>1120-000-000-0000</v>
      </c>
      <c r="E536" s="5" t="s">
        <v>2230</v>
      </c>
      <c r="F536" s="5" t="s">
        <v>1974</v>
      </c>
      <c r="G536" s="5" t="s">
        <v>1975</v>
      </c>
      <c r="H536" s="5" t="s">
        <v>377</v>
      </c>
      <c r="I536" s="5" t="s">
        <v>378</v>
      </c>
    </row>
    <row r="537" spans="1:9" x14ac:dyDescent="0.25">
      <c r="A537" s="5" t="s">
        <v>2231</v>
      </c>
      <c r="B537" s="5" t="s">
        <v>2232</v>
      </c>
      <c r="C537" s="6" t="s">
        <v>2233</v>
      </c>
      <c r="D537" s="6" t="str">
        <f t="shared" si="8"/>
        <v>0671-000-000-0000</v>
      </c>
      <c r="E537" s="5" t="s">
        <v>2234</v>
      </c>
      <c r="F537" s="5" t="s">
        <v>535</v>
      </c>
      <c r="G537" s="5" t="s">
        <v>536</v>
      </c>
      <c r="H537" s="5" t="s">
        <v>377</v>
      </c>
      <c r="I537" s="5" t="s">
        <v>378</v>
      </c>
    </row>
    <row r="538" spans="1:9" x14ac:dyDescent="0.25">
      <c r="A538" s="5" t="s">
        <v>2235</v>
      </c>
      <c r="B538" s="5" t="s">
        <v>2236</v>
      </c>
      <c r="C538" s="6" t="s">
        <v>2237</v>
      </c>
      <c r="D538" s="6" t="str">
        <f t="shared" si="8"/>
        <v>0917-000-000-0000</v>
      </c>
      <c r="E538" s="5" t="s">
        <v>2238</v>
      </c>
      <c r="F538" s="5" t="s">
        <v>383</v>
      </c>
      <c r="G538" s="5" t="s">
        <v>384</v>
      </c>
      <c r="H538" s="5" t="s">
        <v>377</v>
      </c>
      <c r="I538" s="5" t="s">
        <v>378</v>
      </c>
    </row>
    <row r="539" spans="1:9" x14ac:dyDescent="0.25">
      <c r="A539" s="5" t="s">
        <v>2239</v>
      </c>
      <c r="B539" s="5" t="s">
        <v>2240</v>
      </c>
      <c r="C539" s="6" t="s">
        <v>686</v>
      </c>
      <c r="D539" s="6" t="str">
        <f t="shared" si="8"/>
        <v>0200-000-000-0000</v>
      </c>
      <c r="E539" s="5" t="s">
        <v>687</v>
      </c>
      <c r="F539" s="5" t="s">
        <v>383</v>
      </c>
      <c r="G539" s="5" t="s">
        <v>384</v>
      </c>
      <c r="H539" s="5" t="s">
        <v>377</v>
      </c>
      <c r="I539" s="5" t="s">
        <v>378</v>
      </c>
    </row>
    <row r="540" spans="1:9" x14ac:dyDescent="0.25">
      <c r="A540" s="5" t="s">
        <v>2241</v>
      </c>
      <c r="B540" s="5" t="s">
        <v>2242</v>
      </c>
      <c r="C540" s="6" t="s">
        <v>977</v>
      </c>
      <c r="D540" s="6" t="str">
        <f t="shared" si="8"/>
        <v>0551-000-000-0000</v>
      </c>
      <c r="E540" s="5" t="s">
        <v>978</v>
      </c>
      <c r="F540" s="5" t="s">
        <v>383</v>
      </c>
      <c r="G540" s="5" t="s">
        <v>384</v>
      </c>
      <c r="H540" s="5" t="s">
        <v>377</v>
      </c>
      <c r="I540" s="5" t="s">
        <v>378</v>
      </c>
    </row>
    <row r="541" spans="1:9" x14ac:dyDescent="0.25">
      <c r="A541" s="5" t="s">
        <v>2243</v>
      </c>
      <c r="B541" s="5" t="s">
        <v>2244</v>
      </c>
      <c r="C541" s="6" t="s">
        <v>2245</v>
      </c>
      <c r="D541" s="6" t="str">
        <f t="shared" si="8"/>
        <v>0959-000-000-0000</v>
      </c>
      <c r="E541" s="5" t="s">
        <v>2246</v>
      </c>
      <c r="F541" s="5" t="s">
        <v>383</v>
      </c>
      <c r="G541" s="5" t="s">
        <v>384</v>
      </c>
      <c r="H541" s="5" t="s">
        <v>377</v>
      </c>
      <c r="I541" s="5" t="s">
        <v>378</v>
      </c>
    </row>
    <row r="542" spans="1:9" x14ac:dyDescent="0.25">
      <c r="A542" s="5" t="s">
        <v>2247</v>
      </c>
      <c r="B542" s="5" t="s">
        <v>2248</v>
      </c>
      <c r="C542" s="6" t="s">
        <v>2245</v>
      </c>
      <c r="D542" s="6" t="str">
        <f t="shared" si="8"/>
        <v>0959-000-000-0000</v>
      </c>
      <c r="E542" s="5" t="s">
        <v>2246</v>
      </c>
      <c r="F542" s="5" t="s">
        <v>383</v>
      </c>
      <c r="G542" s="5" t="s">
        <v>384</v>
      </c>
      <c r="H542" s="5" t="s">
        <v>513</v>
      </c>
      <c r="I542" s="5" t="s">
        <v>514</v>
      </c>
    </row>
    <row r="543" spans="1:9" x14ac:dyDescent="0.25">
      <c r="A543" s="5" t="s">
        <v>2249</v>
      </c>
      <c r="B543" s="5" t="s">
        <v>2250</v>
      </c>
      <c r="C543" s="6" t="s">
        <v>969</v>
      </c>
      <c r="D543" s="6" t="str">
        <f t="shared" si="8"/>
        <v>0010-045-021-1100</v>
      </c>
      <c r="E543" s="5" t="s">
        <v>970</v>
      </c>
      <c r="F543" s="5" t="s">
        <v>375</v>
      </c>
      <c r="G543" s="5" t="s">
        <v>376</v>
      </c>
      <c r="H543" s="5" t="s">
        <v>377</v>
      </c>
      <c r="I543" s="5" t="s">
        <v>378</v>
      </c>
    </row>
    <row r="544" spans="1:9" x14ac:dyDescent="0.25">
      <c r="A544" s="5" t="s">
        <v>2251</v>
      </c>
      <c r="B544" s="5" t="s">
        <v>2252</v>
      </c>
      <c r="C544" s="6" t="s">
        <v>885</v>
      </c>
      <c r="D544" s="6" t="str">
        <f t="shared" si="8"/>
        <v>0339-000-000-0000</v>
      </c>
      <c r="E544" s="5" t="s">
        <v>886</v>
      </c>
      <c r="F544" s="5" t="s">
        <v>383</v>
      </c>
      <c r="G544" s="5" t="s">
        <v>384</v>
      </c>
      <c r="H544" s="5" t="s">
        <v>377</v>
      </c>
      <c r="I544" s="5" t="s">
        <v>378</v>
      </c>
    </row>
    <row r="545" spans="1:9" x14ac:dyDescent="0.25">
      <c r="A545" s="5" t="s">
        <v>2253</v>
      </c>
      <c r="B545" s="5" t="s">
        <v>2254</v>
      </c>
      <c r="C545" s="6" t="s">
        <v>2255</v>
      </c>
      <c r="D545" s="6" t="str">
        <f t="shared" si="8"/>
        <v>0838-000-000-0000</v>
      </c>
      <c r="E545" s="5" t="s">
        <v>2256</v>
      </c>
      <c r="F545" s="5" t="s">
        <v>383</v>
      </c>
      <c r="G545" s="5" t="s">
        <v>384</v>
      </c>
      <c r="H545" s="5" t="s">
        <v>377</v>
      </c>
      <c r="I545" s="5" t="s">
        <v>378</v>
      </c>
    </row>
    <row r="546" spans="1:9" x14ac:dyDescent="0.25">
      <c r="A546" s="5" t="s">
        <v>2257</v>
      </c>
      <c r="B546" s="5" t="s">
        <v>2258</v>
      </c>
      <c r="C546" s="6" t="s">
        <v>849</v>
      </c>
      <c r="D546" s="6" t="str">
        <f t="shared" si="8"/>
        <v>0820-000-000-0000</v>
      </c>
      <c r="E546" s="5" t="s">
        <v>850</v>
      </c>
      <c r="F546" s="5" t="s">
        <v>383</v>
      </c>
      <c r="G546" s="5" t="s">
        <v>384</v>
      </c>
      <c r="H546" s="5" t="s">
        <v>513</v>
      </c>
      <c r="I546" s="5" t="s">
        <v>514</v>
      </c>
    </row>
    <row r="547" spans="1:9" x14ac:dyDescent="0.25">
      <c r="A547" s="5" t="s">
        <v>2259</v>
      </c>
      <c r="B547" s="5" t="s">
        <v>2260</v>
      </c>
      <c r="C547" s="6" t="s">
        <v>2261</v>
      </c>
      <c r="D547" s="6" t="str">
        <f t="shared" si="8"/>
        <v>0010-048-000-0000</v>
      </c>
      <c r="E547" s="5" t="s">
        <v>2262</v>
      </c>
      <c r="F547" s="5" t="s">
        <v>375</v>
      </c>
      <c r="G547" s="5" t="s">
        <v>376</v>
      </c>
      <c r="H547" s="5" t="s">
        <v>1213</v>
      </c>
      <c r="I547" s="5" t="s">
        <v>1214</v>
      </c>
    </row>
    <row r="548" spans="1:9" x14ac:dyDescent="0.25">
      <c r="A548" s="5" t="s">
        <v>2263</v>
      </c>
      <c r="B548" s="5" t="s">
        <v>2264</v>
      </c>
      <c r="C548" s="6" t="s">
        <v>2265</v>
      </c>
      <c r="D548" s="6" t="str">
        <f t="shared" si="8"/>
        <v>0260-000-000-0000</v>
      </c>
      <c r="E548" s="5" t="s">
        <v>2266</v>
      </c>
      <c r="F548" s="5" t="s">
        <v>383</v>
      </c>
      <c r="G548" s="5" t="s">
        <v>384</v>
      </c>
      <c r="H548" s="5" t="s">
        <v>401</v>
      </c>
      <c r="I548" s="5" t="s">
        <v>402</v>
      </c>
    </row>
    <row r="549" spans="1:9" x14ac:dyDescent="0.25">
      <c r="A549" s="5" t="s">
        <v>2267</v>
      </c>
      <c r="B549" s="5" t="s">
        <v>2268</v>
      </c>
      <c r="C549" s="6" t="s">
        <v>2269</v>
      </c>
      <c r="D549" s="6" t="str">
        <f t="shared" si="8"/>
        <v>0945-000-004-7900</v>
      </c>
      <c r="E549" s="5" t="s">
        <v>2270</v>
      </c>
      <c r="F549" s="5" t="s">
        <v>383</v>
      </c>
      <c r="G549" s="5" t="s">
        <v>384</v>
      </c>
      <c r="H549" s="5" t="s">
        <v>377</v>
      </c>
      <c r="I549" s="5" t="s">
        <v>378</v>
      </c>
    </row>
    <row r="550" spans="1:9" x14ac:dyDescent="0.25">
      <c r="A550" s="5" t="s">
        <v>2271</v>
      </c>
      <c r="B550" s="5" t="s">
        <v>2272</v>
      </c>
      <c r="C550" s="6" t="s">
        <v>405</v>
      </c>
      <c r="D550" s="6" t="str">
        <f t="shared" si="8"/>
        <v>0340-000-000-0000</v>
      </c>
      <c r="E550" s="5" t="s">
        <v>406</v>
      </c>
      <c r="F550" s="5" t="s">
        <v>656</v>
      </c>
      <c r="G550" s="5" t="s">
        <v>657</v>
      </c>
      <c r="H550" s="5" t="s">
        <v>377</v>
      </c>
      <c r="I550" s="5" t="s">
        <v>378</v>
      </c>
    </row>
    <row r="551" spans="1:9" x14ac:dyDescent="0.25">
      <c r="A551" s="5" t="s">
        <v>2273</v>
      </c>
      <c r="B551" s="5" t="s">
        <v>2274</v>
      </c>
      <c r="C551" s="6" t="s">
        <v>2275</v>
      </c>
      <c r="D551" s="6" t="str">
        <f t="shared" si="8"/>
        <v>0041-000-000-8700</v>
      </c>
      <c r="E551" s="5" t="s">
        <v>2276</v>
      </c>
      <c r="F551" s="5" t="s">
        <v>383</v>
      </c>
      <c r="G551" s="5" t="s">
        <v>384</v>
      </c>
      <c r="H551" s="5" t="s">
        <v>513</v>
      </c>
      <c r="I551" s="5" t="s">
        <v>514</v>
      </c>
    </row>
    <row r="552" spans="1:9" x14ac:dyDescent="0.25">
      <c r="A552" s="5" t="s">
        <v>2277</v>
      </c>
      <c r="B552" s="5" t="s">
        <v>2278</v>
      </c>
      <c r="C552" s="6" t="s">
        <v>2279</v>
      </c>
      <c r="D552" s="6" t="str">
        <f t="shared" si="8"/>
        <v>0760-000-000-0000</v>
      </c>
      <c r="E552" s="5" t="s">
        <v>2280</v>
      </c>
      <c r="F552" s="5" t="s">
        <v>383</v>
      </c>
      <c r="G552" s="5" t="s">
        <v>384</v>
      </c>
      <c r="H552" s="5" t="s">
        <v>377</v>
      </c>
      <c r="I552" s="5" t="s">
        <v>378</v>
      </c>
    </row>
    <row r="553" spans="1:9" x14ac:dyDescent="0.25">
      <c r="A553" s="5" t="s">
        <v>2281</v>
      </c>
      <c r="B553" s="5" t="s">
        <v>2282</v>
      </c>
      <c r="C553" s="6" t="s">
        <v>2283</v>
      </c>
      <c r="D553" s="6" t="str">
        <f t="shared" si="8"/>
        <v>0822-000-000-0000</v>
      </c>
      <c r="E553" s="5" t="s">
        <v>2284</v>
      </c>
      <c r="F553" s="5" t="s">
        <v>415</v>
      </c>
      <c r="G553" s="5" t="s">
        <v>416</v>
      </c>
      <c r="H553" s="5" t="s">
        <v>377</v>
      </c>
      <c r="I553" s="5" t="s">
        <v>378</v>
      </c>
    </row>
    <row r="554" spans="1:9" x14ac:dyDescent="0.25">
      <c r="A554" s="5" t="s">
        <v>2285</v>
      </c>
      <c r="B554" s="5" t="s">
        <v>2286</v>
      </c>
      <c r="C554" s="6" t="s">
        <v>1873</v>
      </c>
      <c r="D554" s="6" t="str">
        <f t="shared" si="8"/>
        <v>0335-000-000-0000</v>
      </c>
      <c r="E554" s="5" t="s">
        <v>1874</v>
      </c>
      <c r="F554" s="5" t="s">
        <v>535</v>
      </c>
      <c r="G554" s="5" t="s">
        <v>536</v>
      </c>
      <c r="H554" s="5" t="s">
        <v>377</v>
      </c>
      <c r="I554" s="5" t="s">
        <v>378</v>
      </c>
    </row>
    <row r="555" spans="1:9" x14ac:dyDescent="0.25">
      <c r="A555" s="5" t="s">
        <v>2287</v>
      </c>
      <c r="B555" s="5" t="s">
        <v>2288</v>
      </c>
      <c r="C555" s="6" t="s">
        <v>793</v>
      </c>
      <c r="D555" s="6" t="str">
        <f t="shared" si="8"/>
        <v>0115-000-000-0000</v>
      </c>
      <c r="E555" s="5" t="s">
        <v>794</v>
      </c>
      <c r="F555" s="5" t="s">
        <v>383</v>
      </c>
      <c r="G555" s="5" t="s">
        <v>384</v>
      </c>
      <c r="H555" s="5" t="s">
        <v>377</v>
      </c>
      <c r="I555" s="5" t="s">
        <v>378</v>
      </c>
    </row>
    <row r="556" spans="1:9" x14ac:dyDescent="0.25">
      <c r="A556" s="5" t="s">
        <v>2289</v>
      </c>
      <c r="B556" s="5" t="s">
        <v>2290</v>
      </c>
      <c r="C556" s="6" t="s">
        <v>521</v>
      </c>
      <c r="D556" s="6" t="str">
        <f t="shared" si="8"/>
        <v>0950-000-000-0000</v>
      </c>
      <c r="E556" s="5" t="s">
        <v>522</v>
      </c>
      <c r="F556" s="5" t="s">
        <v>383</v>
      </c>
      <c r="G556" s="5" t="s">
        <v>384</v>
      </c>
      <c r="H556" s="5" t="s">
        <v>513</v>
      </c>
      <c r="I556" s="5" t="s">
        <v>514</v>
      </c>
    </row>
    <row r="557" spans="1:9" x14ac:dyDescent="0.25">
      <c r="A557" s="5" t="s">
        <v>2291</v>
      </c>
      <c r="B557" s="5" t="s">
        <v>2292</v>
      </c>
      <c r="C557" s="6" t="s">
        <v>2293</v>
      </c>
      <c r="D557" s="6" t="str">
        <f t="shared" si="8"/>
        <v>0680-000-000-0000</v>
      </c>
      <c r="E557" s="5" t="s">
        <v>2294</v>
      </c>
      <c r="F557" s="5" t="s">
        <v>383</v>
      </c>
      <c r="G557" s="5" t="s">
        <v>384</v>
      </c>
      <c r="H557" s="5" t="s">
        <v>377</v>
      </c>
      <c r="I557" s="5" t="s">
        <v>378</v>
      </c>
    </row>
    <row r="558" spans="1:9" x14ac:dyDescent="0.25">
      <c r="A558" s="5" t="s">
        <v>2295</v>
      </c>
      <c r="B558" s="5" t="s">
        <v>2296</v>
      </c>
      <c r="C558" s="6" t="s">
        <v>2297</v>
      </c>
      <c r="D558" s="6" t="str">
        <f t="shared" si="8"/>
        <v>0055-000-000-0000</v>
      </c>
      <c r="E558" s="5" t="s">
        <v>2298</v>
      </c>
      <c r="F558" s="5" t="s">
        <v>535</v>
      </c>
      <c r="G558" s="5" t="s">
        <v>536</v>
      </c>
      <c r="H558" s="5" t="s">
        <v>377</v>
      </c>
      <c r="I558" s="5" t="s">
        <v>378</v>
      </c>
    </row>
    <row r="559" spans="1:9" x14ac:dyDescent="0.25">
      <c r="A559" s="5" t="s">
        <v>2299</v>
      </c>
      <c r="B559" s="5" t="s">
        <v>2300</v>
      </c>
      <c r="C559" s="6" t="s">
        <v>2301</v>
      </c>
      <c r="D559" s="6" t="str">
        <f t="shared" si="8"/>
        <v>0753-000-000-0000</v>
      </c>
      <c r="E559" s="5" t="s">
        <v>2302</v>
      </c>
      <c r="F559" s="5" t="s">
        <v>535</v>
      </c>
      <c r="G559" s="5" t="s">
        <v>536</v>
      </c>
      <c r="H559" s="5" t="s">
        <v>377</v>
      </c>
      <c r="I559" s="5" t="s">
        <v>378</v>
      </c>
    </row>
    <row r="560" spans="1:9" x14ac:dyDescent="0.25">
      <c r="A560" s="5" t="s">
        <v>2303</v>
      </c>
      <c r="B560" s="5" t="s">
        <v>2304</v>
      </c>
      <c r="C560" s="6" t="s">
        <v>2204</v>
      </c>
      <c r="D560" s="6" t="str">
        <f t="shared" si="8"/>
        <v>0759-000-000-0000</v>
      </c>
      <c r="E560" s="5" t="s">
        <v>2205</v>
      </c>
      <c r="F560" s="5" t="s">
        <v>383</v>
      </c>
      <c r="G560" s="5" t="s">
        <v>384</v>
      </c>
      <c r="H560" s="5" t="s">
        <v>377</v>
      </c>
      <c r="I560" s="5" t="s">
        <v>378</v>
      </c>
    </row>
    <row r="561" spans="1:9" x14ac:dyDescent="0.25">
      <c r="A561" s="5" t="s">
        <v>2305</v>
      </c>
      <c r="B561" s="5" t="s">
        <v>2306</v>
      </c>
      <c r="C561" s="6" t="s">
        <v>2307</v>
      </c>
      <c r="D561" s="6" t="str">
        <f t="shared" si="8"/>
        <v>0240-000-000-0000</v>
      </c>
      <c r="E561" s="5" t="s">
        <v>2308</v>
      </c>
      <c r="F561" s="5" t="s">
        <v>383</v>
      </c>
      <c r="G561" s="5" t="s">
        <v>384</v>
      </c>
      <c r="H561" s="5" t="s">
        <v>513</v>
      </c>
      <c r="I561" s="5" t="s">
        <v>514</v>
      </c>
    </row>
    <row r="562" spans="1:9" x14ac:dyDescent="0.25">
      <c r="A562" s="5" t="s">
        <v>2309</v>
      </c>
      <c r="B562" s="5" t="s">
        <v>2310</v>
      </c>
      <c r="C562" s="6" t="s">
        <v>511</v>
      </c>
      <c r="D562" s="6" t="str">
        <f t="shared" si="8"/>
        <v>0110-000-000-0000</v>
      </c>
      <c r="E562" s="5" t="s">
        <v>512</v>
      </c>
      <c r="F562" s="5" t="s">
        <v>503</v>
      </c>
      <c r="G562" s="5" t="s">
        <v>504</v>
      </c>
      <c r="H562" s="5" t="s">
        <v>377</v>
      </c>
      <c r="I562" s="5" t="s">
        <v>378</v>
      </c>
    </row>
    <row r="563" spans="1:9" x14ac:dyDescent="0.25">
      <c r="A563" s="5" t="s">
        <v>2311</v>
      </c>
      <c r="B563" s="5" t="s">
        <v>2312</v>
      </c>
      <c r="C563" s="6" t="s">
        <v>2022</v>
      </c>
      <c r="D563" s="6" t="str">
        <f t="shared" si="8"/>
        <v>0010-030-081-1200</v>
      </c>
      <c r="E563" s="5" t="s">
        <v>2023</v>
      </c>
      <c r="F563" s="5" t="s">
        <v>375</v>
      </c>
      <c r="G563" s="5" t="s">
        <v>376</v>
      </c>
      <c r="H563" s="5" t="s">
        <v>377</v>
      </c>
      <c r="I563" s="5" t="s">
        <v>378</v>
      </c>
    </row>
    <row r="564" spans="1:9" x14ac:dyDescent="0.25">
      <c r="A564" s="5" t="s">
        <v>2313</v>
      </c>
      <c r="B564" s="5" t="s">
        <v>2314</v>
      </c>
      <c r="C564" s="6" t="s">
        <v>1782</v>
      </c>
      <c r="D564" s="6" t="str">
        <f t="shared" si="8"/>
        <v>0940-000-000-0000</v>
      </c>
      <c r="E564" s="5" t="s">
        <v>1783</v>
      </c>
      <c r="F564" s="5" t="s">
        <v>383</v>
      </c>
      <c r="G564" s="5" t="s">
        <v>384</v>
      </c>
      <c r="H564" s="5" t="s">
        <v>377</v>
      </c>
      <c r="I564" s="5" t="s">
        <v>378</v>
      </c>
    </row>
    <row r="565" spans="1:9" x14ac:dyDescent="0.25">
      <c r="A565" s="5" t="s">
        <v>2315</v>
      </c>
      <c r="B565" s="5" t="s">
        <v>2316</v>
      </c>
      <c r="C565" s="6" t="s">
        <v>2317</v>
      </c>
      <c r="D565" s="6" t="str">
        <f t="shared" si="8"/>
        <v>0370-000-002-3400</v>
      </c>
      <c r="E565" s="5" t="s">
        <v>2318</v>
      </c>
      <c r="F565" s="5" t="s">
        <v>383</v>
      </c>
      <c r="G565" s="5" t="s">
        <v>384</v>
      </c>
      <c r="H565" s="5" t="s">
        <v>377</v>
      </c>
      <c r="I565" s="5" t="s">
        <v>378</v>
      </c>
    </row>
    <row r="566" spans="1:9" x14ac:dyDescent="0.25">
      <c r="A566" s="5" t="s">
        <v>2319</v>
      </c>
      <c r="B566" s="5" t="s">
        <v>2320</v>
      </c>
      <c r="C566" s="6" t="s">
        <v>2321</v>
      </c>
      <c r="D566" s="6" t="str">
        <f t="shared" si="8"/>
        <v>0010-032-141-1000</v>
      </c>
      <c r="E566" s="5" t="s">
        <v>2322</v>
      </c>
      <c r="F566" s="5" t="s">
        <v>1099</v>
      </c>
      <c r="G566" s="5" t="s">
        <v>1100</v>
      </c>
      <c r="H566" s="5" t="s">
        <v>377</v>
      </c>
      <c r="I566" s="5" t="s">
        <v>378</v>
      </c>
    </row>
    <row r="567" spans="1:9" x14ac:dyDescent="0.25">
      <c r="A567" s="5" t="s">
        <v>2323</v>
      </c>
      <c r="B567" s="5" t="s">
        <v>2324</v>
      </c>
      <c r="C567" s="6" t="s">
        <v>2325</v>
      </c>
      <c r="D567" s="6" t="str">
        <f t="shared" si="8"/>
        <v>0010-044-161-1000</v>
      </c>
      <c r="E567" s="5" t="s">
        <v>2326</v>
      </c>
      <c r="F567" s="5" t="s">
        <v>1099</v>
      </c>
      <c r="G567" s="5" t="s">
        <v>1100</v>
      </c>
      <c r="H567" s="5" t="s">
        <v>377</v>
      </c>
      <c r="I567" s="5" t="s">
        <v>378</v>
      </c>
    </row>
    <row r="568" spans="1:9" x14ac:dyDescent="0.25">
      <c r="A568" s="5" t="s">
        <v>2327</v>
      </c>
      <c r="B568" s="5" t="s">
        <v>2328</v>
      </c>
      <c r="C568" s="6" t="s">
        <v>1295</v>
      </c>
      <c r="D568" s="6" t="str">
        <f t="shared" si="8"/>
        <v>0351-000-000-0000</v>
      </c>
      <c r="E568" s="5" t="s">
        <v>1296</v>
      </c>
      <c r="F568" s="5" t="s">
        <v>383</v>
      </c>
      <c r="G568" s="5" t="s">
        <v>384</v>
      </c>
      <c r="H568" s="5" t="s">
        <v>377</v>
      </c>
      <c r="I568" s="5" t="s">
        <v>378</v>
      </c>
    </row>
    <row r="569" spans="1:9" x14ac:dyDescent="0.25">
      <c r="A569" s="5" t="s">
        <v>2329</v>
      </c>
      <c r="B569" s="5" t="s">
        <v>2330</v>
      </c>
      <c r="C569" s="6" t="s">
        <v>2331</v>
      </c>
      <c r="D569" s="6" t="str">
        <f t="shared" si="8"/>
        <v>0100-000-006-2800</v>
      </c>
      <c r="E569" s="5" t="s">
        <v>2332</v>
      </c>
      <c r="F569" s="5" t="s">
        <v>383</v>
      </c>
      <c r="G569" s="5" t="s">
        <v>384</v>
      </c>
      <c r="H569" s="5" t="s">
        <v>377</v>
      </c>
      <c r="I569" s="5" t="s">
        <v>378</v>
      </c>
    </row>
    <row r="570" spans="1:9" x14ac:dyDescent="0.25">
      <c r="A570" s="5" t="s">
        <v>2333</v>
      </c>
      <c r="B570" s="5" t="s">
        <v>2334</v>
      </c>
      <c r="C570" s="6" t="s">
        <v>797</v>
      </c>
      <c r="D570" s="6" t="str">
        <f t="shared" si="8"/>
        <v>0350-000-000-0000</v>
      </c>
      <c r="E570" s="5" t="s">
        <v>798</v>
      </c>
      <c r="F570" s="5" t="s">
        <v>383</v>
      </c>
      <c r="G570" s="5" t="s">
        <v>384</v>
      </c>
      <c r="H570" s="5" t="s">
        <v>377</v>
      </c>
      <c r="I570" s="5" t="s">
        <v>378</v>
      </c>
    </row>
    <row r="571" spans="1:9" x14ac:dyDescent="0.25">
      <c r="A571" s="5" t="s">
        <v>329</v>
      </c>
      <c r="B571" s="5" t="s">
        <v>2335</v>
      </c>
      <c r="C571" s="6" t="s">
        <v>619</v>
      </c>
      <c r="D571" s="6" t="str">
        <f t="shared" si="8"/>
        <v>0010-072-041-1100</v>
      </c>
      <c r="E571" s="5" t="s">
        <v>620</v>
      </c>
      <c r="F571" s="5" t="s">
        <v>925</v>
      </c>
      <c r="G571" s="5" t="s">
        <v>926</v>
      </c>
      <c r="H571" s="5" t="s">
        <v>377</v>
      </c>
      <c r="I571" s="5" t="s">
        <v>378</v>
      </c>
    </row>
    <row r="572" spans="1:9" x14ac:dyDescent="0.25">
      <c r="A572" s="5" t="s">
        <v>2336</v>
      </c>
      <c r="B572" s="5" t="s">
        <v>2337</v>
      </c>
      <c r="C572" s="6" t="s">
        <v>421</v>
      </c>
      <c r="D572" s="6" t="str">
        <f t="shared" si="8"/>
        <v>0835-000-000-0000</v>
      </c>
      <c r="E572" s="5" t="s">
        <v>422</v>
      </c>
      <c r="F572" s="5" t="s">
        <v>383</v>
      </c>
      <c r="G572" s="5" t="s">
        <v>384</v>
      </c>
      <c r="H572" s="5" t="s">
        <v>377</v>
      </c>
      <c r="I572" s="5" t="s">
        <v>378</v>
      </c>
    </row>
    <row r="573" spans="1:9" x14ac:dyDescent="0.25">
      <c r="A573" s="5" t="s">
        <v>2338</v>
      </c>
      <c r="B573" s="5" t="s">
        <v>2339</v>
      </c>
      <c r="C573" s="6" t="s">
        <v>2340</v>
      </c>
      <c r="D573" s="6" t="str">
        <f t="shared" si="8"/>
        <v>1090-000-000-0000</v>
      </c>
      <c r="E573" s="5" t="s">
        <v>2341</v>
      </c>
      <c r="F573" s="5" t="s">
        <v>383</v>
      </c>
      <c r="G573" s="5" t="s">
        <v>384</v>
      </c>
      <c r="H573" s="5" t="s">
        <v>377</v>
      </c>
      <c r="I573" s="5" t="s">
        <v>378</v>
      </c>
    </row>
    <row r="574" spans="1:9" x14ac:dyDescent="0.25">
      <c r="A574" s="5" t="s">
        <v>2342</v>
      </c>
      <c r="B574" s="5" t="s">
        <v>2343</v>
      </c>
      <c r="C574" s="6" t="s">
        <v>2344</v>
      </c>
      <c r="D574" s="6" t="str">
        <f t="shared" si="8"/>
        <v>0310-304-000-0000</v>
      </c>
      <c r="E574" s="5" t="s">
        <v>2345</v>
      </c>
      <c r="F574" s="5" t="s">
        <v>640</v>
      </c>
      <c r="G574" s="5" t="s">
        <v>641</v>
      </c>
      <c r="H574" s="5" t="s">
        <v>377</v>
      </c>
      <c r="I574" s="5" t="s">
        <v>378</v>
      </c>
    </row>
    <row r="575" spans="1:9" x14ac:dyDescent="0.25">
      <c r="A575" s="5" t="s">
        <v>2346</v>
      </c>
      <c r="B575" s="5" t="s">
        <v>2347</v>
      </c>
      <c r="C575" s="6" t="s">
        <v>405</v>
      </c>
      <c r="D575" s="6" t="str">
        <f t="shared" si="8"/>
        <v>0340-000-000-0000</v>
      </c>
      <c r="E575" s="5" t="s">
        <v>406</v>
      </c>
      <c r="F575" s="5" t="s">
        <v>383</v>
      </c>
      <c r="G575" s="5" t="s">
        <v>384</v>
      </c>
      <c r="H575" s="5" t="s">
        <v>513</v>
      </c>
      <c r="I575" s="5" t="s">
        <v>514</v>
      </c>
    </row>
    <row r="576" spans="1:9" x14ac:dyDescent="0.25">
      <c r="A576" s="5" t="s">
        <v>2348</v>
      </c>
      <c r="B576" s="5" t="s">
        <v>2349</v>
      </c>
      <c r="C576" s="6" t="s">
        <v>485</v>
      </c>
      <c r="D576" s="6" t="str">
        <f t="shared" si="8"/>
        <v>0330-000-000-0000</v>
      </c>
      <c r="E576" s="5" t="s">
        <v>486</v>
      </c>
      <c r="F576" s="5" t="s">
        <v>383</v>
      </c>
      <c r="G576" s="5" t="s">
        <v>384</v>
      </c>
      <c r="H576" s="5" t="s">
        <v>377</v>
      </c>
      <c r="I576" s="5" t="s">
        <v>378</v>
      </c>
    </row>
    <row r="577" spans="1:9" x14ac:dyDescent="0.25">
      <c r="A577" s="5" t="s">
        <v>2350</v>
      </c>
      <c r="B577" s="5" t="s">
        <v>2351</v>
      </c>
      <c r="C577" s="6" t="s">
        <v>1770</v>
      </c>
      <c r="D577" s="6" t="str">
        <f t="shared" si="8"/>
        <v>0412-000-000-0000</v>
      </c>
      <c r="E577" s="5" t="s">
        <v>1771</v>
      </c>
      <c r="F577" s="5" t="s">
        <v>383</v>
      </c>
      <c r="G577" s="5" t="s">
        <v>384</v>
      </c>
      <c r="H577" s="5" t="s">
        <v>377</v>
      </c>
      <c r="I577" s="5" t="s">
        <v>378</v>
      </c>
    </row>
    <row r="578" spans="1:9" x14ac:dyDescent="0.25">
      <c r="A578" s="5" t="s">
        <v>2352</v>
      </c>
      <c r="B578" s="5" t="s">
        <v>2353</v>
      </c>
      <c r="C578" s="6" t="s">
        <v>521</v>
      </c>
      <c r="D578" s="6" t="str">
        <f t="shared" ref="D578:D641" si="9">TEXT(C578,"0000-000-000-0000")</f>
        <v>0950-000-000-0000</v>
      </c>
      <c r="E578" s="5" t="s">
        <v>522</v>
      </c>
      <c r="F578" s="5" t="s">
        <v>383</v>
      </c>
      <c r="G578" s="5" t="s">
        <v>384</v>
      </c>
      <c r="H578" s="5" t="s">
        <v>377</v>
      </c>
      <c r="I578" s="5" t="s">
        <v>378</v>
      </c>
    </row>
    <row r="579" spans="1:9" x14ac:dyDescent="0.25">
      <c r="A579" s="5" t="s">
        <v>2354</v>
      </c>
      <c r="B579" s="5" t="s">
        <v>2355</v>
      </c>
      <c r="C579" s="6" t="s">
        <v>2356</v>
      </c>
      <c r="D579" s="6" t="str">
        <f t="shared" si="9"/>
        <v>0010-048-081-1200</v>
      </c>
      <c r="E579" s="5" t="s">
        <v>2357</v>
      </c>
      <c r="F579" s="5" t="s">
        <v>375</v>
      </c>
      <c r="G579" s="5" t="s">
        <v>376</v>
      </c>
      <c r="H579" s="5" t="s">
        <v>377</v>
      </c>
      <c r="I579" s="5" t="s">
        <v>378</v>
      </c>
    </row>
    <row r="580" spans="1:9" x14ac:dyDescent="0.25">
      <c r="A580" s="5" t="s">
        <v>2358</v>
      </c>
      <c r="B580" s="5" t="s">
        <v>2359</v>
      </c>
      <c r="C580" s="6" t="s">
        <v>1414</v>
      </c>
      <c r="D580" s="6" t="str">
        <f t="shared" si="9"/>
        <v>0163-000-000-0000</v>
      </c>
      <c r="E580" s="5" t="s">
        <v>1415</v>
      </c>
      <c r="F580" s="5" t="s">
        <v>383</v>
      </c>
      <c r="G580" s="5" t="s">
        <v>384</v>
      </c>
      <c r="H580" s="5" t="s">
        <v>377</v>
      </c>
      <c r="I580" s="5" t="s">
        <v>378</v>
      </c>
    </row>
    <row r="581" spans="1:9" x14ac:dyDescent="0.25">
      <c r="A581" s="5" t="s">
        <v>2360</v>
      </c>
      <c r="B581" s="5" t="s">
        <v>2361</v>
      </c>
      <c r="C581" s="6" t="s">
        <v>1494</v>
      </c>
      <c r="D581" s="6" t="str">
        <f t="shared" si="9"/>
        <v>0944-000-000-0000</v>
      </c>
      <c r="E581" s="5" t="s">
        <v>1495</v>
      </c>
      <c r="F581" s="5" t="s">
        <v>383</v>
      </c>
      <c r="G581" s="5" t="s">
        <v>384</v>
      </c>
      <c r="H581" s="5" t="s">
        <v>377</v>
      </c>
      <c r="I581" s="5" t="s">
        <v>378</v>
      </c>
    </row>
    <row r="582" spans="1:9" x14ac:dyDescent="0.25">
      <c r="A582" s="5" t="s">
        <v>2362</v>
      </c>
      <c r="B582" s="5" t="s">
        <v>2363</v>
      </c>
      <c r="C582" s="6" t="s">
        <v>2364</v>
      </c>
      <c r="D582" s="6" t="str">
        <f t="shared" si="9"/>
        <v>0010-086-031-1100</v>
      </c>
      <c r="E582" s="5" t="s">
        <v>2365</v>
      </c>
      <c r="F582" s="5" t="s">
        <v>375</v>
      </c>
      <c r="G582" s="5" t="s">
        <v>376</v>
      </c>
      <c r="H582" s="5" t="s">
        <v>377</v>
      </c>
      <c r="I582" s="5" t="s">
        <v>378</v>
      </c>
    </row>
    <row r="583" spans="1:9" x14ac:dyDescent="0.25">
      <c r="A583" s="5" t="s">
        <v>2366</v>
      </c>
      <c r="B583" s="5" t="s">
        <v>2367</v>
      </c>
      <c r="C583" s="6" t="s">
        <v>2368</v>
      </c>
      <c r="D583" s="6" t="str">
        <f t="shared" si="9"/>
        <v>0010-072-091-1700</v>
      </c>
      <c r="E583" s="5" t="s">
        <v>2369</v>
      </c>
      <c r="F583" s="5" t="s">
        <v>375</v>
      </c>
      <c r="G583" s="5" t="s">
        <v>376</v>
      </c>
      <c r="H583" s="5" t="s">
        <v>377</v>
      </c>
      <c r="I583" s="5" t="s">
        <v>378</v>
      </c>
    </row>
    <row r="584" spans="1:9" x14ac:dyDescent="0.25">
      <c r="A584" s="5" t="s">
        <v>2370</v>
      </c>
      <c r="B584" s="5" t="s">
        <v>2371</v>
      </c>
      <c r="C584" s="6" t="s">
        <v>2372</v>
      </c>
      <c r="D584" s="6" t="str">
        <f t="shared" si="9"/>
        <v>1096-000-000-0000</v>
      </c>
      <c r="E584" s="5" t="s">
        <v>2373</v>
      </c>
      <c r="F584" s="5" t="s">
        <v>383</v>
      </c>
      <c r="G584" s="5" t="s">
        <v>384</v>
      </c>
      <c r="H584" s="5" t="s">
        <v>377</v>
      </c>
      <c r="I584" s="5" t="s">
        <v>378</v>
      </c>
    </row>
    <row r="585" spans="1:9" x14ac:dyDescent="0.25">
      <c r="A585" s="5" t="s">
        <v>2374</v>
      </c>
      <c r="B585" s="5" t="s">
        <v>2375</v>
      </c>
      <c r="C585" s="6" t="s">
        <v>465</v>
      </c>
      <c r="D585" s="6" t="str">
        <f t="shared" si="9"/>
        <v>0513-000-000-0000</v>
      </c>
      <c r="E585" s="5" t="s">
        <v>466</v>
      </c>
      <c r="F585" s="5" t="s">
        <v>383</v>
      </c>
      <c r="G585" s="5" t="s">
        <v>384</v>
      </c>
      <c r="H585" s="5" t="s">
        <v>377</v>
      </c>
      <c r="I585" s="5" t="s">
        <v>378</v>
      </c>
    </row>
    <row r="586" spans="1:9" x14ac:dyDescent="0.25">
      <c r="A586" s="5" t="s">
        <v>2376</v>
      </c>
      <c r="B586" s="5" t="s">
        <v>2377</v>
      </c>
      <c r="C586" s="6" t="s">
        <v>793</v>
      </c>
      <c r="D586" s="6" t="str">
        <f t="shared" si="9"/>
        <v>0115-000-000-0000</v>
      </c>
      <c r="E586" s="5" t="s">
        <v>794</v>
      </c>
      <c r="F586" s="5" t="s">
        <v>383</v>
      </c>
      <c r="G586" s="5" t="s">
        <v>384</v>
      </c>
      <c r="H586" s="5" t="s">
        <v>377</v>
      </c>
      <c r="I586" s="5" t="s">
        <v>378</v>
      </c>
    </row>
    <row r="587" spans="1:9" x14ac:dyDescent="0.25">
      <c r="A587" s="5" t="s">
        <v>2378</v>
      </c>
      <c r="B587" s="5" t="s">
        <v>2379</v>
      </c>
      <c r="C587" s="6" t="s">
        <v>485</v>
      </c>
      <c r="D587" s="6" t="str">
        <f t="shared" si="9"/>
        <v>0330-000-000-0000</v>
      </c>
      <c r="E587" s="5" t="s">
        <v>486</v>
      </c>
      <c r="F587" s="5" t="s">
        <v>383</v>
      </c>
      <c r="G587" s="5" t="s">
        <v>384</v>
      </c>
      <c r="H587" s="5" t="s">
        <v>377</v>
      </c>
      <c r="I587" s="5" t="s">
        <v>378</v>
      </c>
    </row>
    <row r="588" spans="1:9" x14ac:dyDescent="0.25">
      <c r="A588" s="5" t="s">
        <v>2380</v>
      </c>
      <c r="B588" s="5" t="s">
        <v>2381</v>
      </c>
      <c r="C588" s="6" t="s">
        <v>2382</v>
      </c>
      <c r="D588" s="6" t="str">
        <f t="shared" si="9"/>
        <v>0132-000-000-0000</v>
      </c>
      <c r="E588" s="5" t="s">
        <v>2383</v>
      </c>
      <c r="F588" s="5" t="s">
        <v>383</v>
      </c>
      <c r="G588" s="5" t="s">
        <v>384</v>
      </c>
      <c r="H588" s="5" t="s">
        <v>377</v>
      </c>
      <c r="I588" s="5" t="s">
        <v>378</v>
      </c>
    </row>
    <row r="589" spans="1:9" x14ac:dyDescent="0.25">
      <c r="A589" s="5" t="s">
        <v>2384</v>
      </c>
      <c r="B589" s="5" t="s">
        <v>2385</v>
      </c>
      <c r="C589" s="6" t="s">
        <v>923</v>
      </c>
      <c r="D589" s="6" t="str">
        <f t="shared" si="9"/>
        <v>0210-000-000-0000</v>
      </c>
      <c r="E589" s="5" t="s">
        <v>924</v>
      </c>
      <c r="F589" s="5" t="s">
        <v>383</v>
      </c>
      <c r="G589" s="5" t="s">
        <v>384</v>
      </c>
      <c r="H589" s="5" t="s">
        <v>377</v>
      </c>
      <c r="I589" s="5" t="s">
        <v>378</v>
      </c>
    </row>
    <row r="590" spans="1:9" x14ac:dyDescent="0.25">
      <c r="A590" s="5" t="s">
        <v>2386</v>
      </c>
      <c r="B590" s="5" t="s">
        <v>2387</v>
      </c>
      <c r="C590" s="6" t="s">
        <v>2388</v>
      </c>
      <c r="D590" s="6" t="str">
        <f t="shared" si="9"/>
        <v>0230-000-000-0000</v>
      </c>
      <c r="E590" s="5" t="s">
        <v>2389</v>
      </c>
      <c r="F590" s="5" t="s">
        <v>383</v>
      </c>
      <c r="G590" s="5" t="s">
        <v>384</v>
      </c>
      <c r="H590" s="5" t="s">
        <v>377</v>
      </c>
      <c r="I590" s="5" t="s">
        <v>378</v>
      </c>
    </row>
    <row r="591" spans="1:9" x14ac:dyDescent="0.25">
      <c r="A591" s="5" t="s">
        <v>2390</v>
      </c>
      <c r="B591" s="5" t="s">
        <v>2391</v>
      </c>
      <c r="C591" s="6" t="s">
        <v>485</v>
      </c>
      <c r="D591" s="6" t="str">
        <f t="shared" si="9"/>
        <v>0330-000-000-0000</v>
      </c>
      <c r="E591" s="5" t="s">
        <v>486</v>
      </c>
      <c r="F591" s="5" t="s">
        <v>383</v>
      </c>
      <c r="G591" s="5" t="s">
        <v>384</v>
      </c>
      <c r="H591" s="5" t="s">
        <v>377</v>
      </c>
      <c r="I591" s="5" t="s">
        <v>378</v>
      </c>
    </row>
    <row r="592" spans="1:9" x14ac:dyDescent="0.25">
      <c r="A592" s="5" t="s">
        <v>2392</v>
      </c>
      <c r="B592" s="5" t="s">
        <v>2393</v>
      </c>
      <c r="C592" s="6" t="s">
        <v>2394</v>
      </c>
      <c r="D592" s="6" t="str">
        <f t="shared" si="9"/>
        <v>0290-000-000-0000</v>
      </c>
      <c r="E592" s="5" t="s">
        <v>2395</v>
      </c>
      <c r="F592" s="5" t="s">
        <v>383</v>
      </c>
      <c r="G592" s="5" t="s">
        <v>384</v>
      </c>
      <c r="H592" s="5" t="s">
        <v>377</v>
      </c>
      <c r="I592" s="5" t="s">
        <v>378</v>
      </c>
    </row>
    <row r="593" spans="1:9" x14ac:dyDescent="0.25">
      <c r="A593" s="5" t="s">
        <v>2396</v>
      </c>
      <c r="B593" s="5" t="s">
        <v>2397</v>
      </c>
      <c r="C593" s="6" t="s">
        <v>1589</v>
      </c>
      <c r="D593" s="6" t="str">
        <f t="shared" si="9"/>
        <v>0010-072-031-1100</v>
      </c>
      <c r="E593" s="5" t="s">
        <v>1590</v>
      </c>
      <c r="F593" s="5" t="s">
        <v>383</v>
      </c>
      <c r="G593" s="5" t="s">
        <v>384</v>
      </c>
      <c r="H593" s="5" t="s">
        <v>377</v>
      </c>
      <c r="I593" s="5" t="s">
        <v>378</v>
      </c>
    </row>
    <row r="594" spans="1:9" x14ac:dyDescent="0.25">
      <c r="A594" s="5" t="s">
        <v>2398</v>
      </c>
      <c r="B594" s="5" t="s">
        <v>2399</v>
      </c>
      <c r="C594" s="6" t="s">
        <v>2400</v>
      </c>
      <c r="D594" s="6" t="str">
        <f t="shared" si="9"/>
        <v>0031-000-000-0000</v>
      </c>
      <c r="E594" s="5" t="s">
        <v>2401</v>
      </c>
      <c r="F594" s="5" t="s">
        <v>383</v>
      </c>
      <c r="G594" s="5" t="s">
        <v>384</v>
      </c>
      <c r="H594" s="5" t="s">
        <v>377</v>
      </c>
      <c r="I594" s="5" t="s">
        <v>378</v>
      </c>
    </row>
    <row r="595" spans="1:9" x14ac:dyDescent="0.25">
      <c r="A595" s="5" t="s">
        <v>2402</v>
      </c>
      <c r="B595" s="5" t="s">
        <v>2403</v>
      </c>
      <c r="C595" s="6" t="s">
        <v>1494</v>
      </c>
      <c r="D595" s="6" t="str">
        <f t="shared" si="9"/>
        <v>0944-000-000-0000</v>
      </c>
      <c r="E595" s="5" t="s">
        <v>1495</v>
      </c>
      <c r="F595" s="5" t="s">
        <v>383</v>
      </c>
      <c r="G595" s="5" t="s">
        <v>384</v>
      </c>
      <c r="H595" s="5" t="s">
        <v>377</v>
      </c>
      <c r="I595" s="5" t="s">
        <v>378</v>
      </c>
    </row>
    <row r="596" spans="1:9" x14ac:dyDescent="0.25">
      <c r="A596" s="5" t="s">
        <v>2404</v>
      </c>
      <c r="B596" s="5" t="s">
        <v>2405</v>
      </c>
      <c r="C596" s="6" t="s">
        <v>749</v>
      </c>
      <c r="D596" s="6" t="str">
        <f t="shared" si="9"/>
        <v>0112-000-000-0000</v>
      </c>
      <c r="E596" s="5" t="s">
        <v>750</v>
      </c>
      <c r="F596" s="5" t="s">
        <v>925</v>
      </c>
      <c r="G596" s="5" t="s">
        <v>926</v>
      </c>
      <c r="H596" s="5" t="s">
        <v>513</v>
      </c>
      <c r="I596" s="5" t="s">
        <v>514</v>
      </c>
    </row>
    <row r="597" spans="1:9" x14ac:dyDescent="0.25">
      <c r="A597" s="5" t="s">
        <v>2406</v>
      </c>
      <c r="B597" s="5" t="s">
        <v>2407</v>
      </c>
      <c r="C597" s="6" t="s">
        <v>433</v>
      </c>
      <c r="D597" s="6" t="str">
        <f t="shared" si="9"/>
        <v>1028-000-000-0000</v>
      </c>
      <c r="E597" s="5" t="s">
        <v>434</v>
      </c>
      <c r="F597" s="5" t="s">
        <v>383</v>
      </c>
      <c r="G597" s="5" t="s">
        <v>384</v>
      </c>
      <c r="H597" s="5" t="s">
        <v>377</v>
      </c>
      <c r="I597" s="5" t="s">
        <v>378</v>
      </c>
    </row>
    <row r="598" spans="1:9" x14ac:dyDescent="0.25">
      <c r="A598" s="5" t="s">
        <v>2408</v>
      </c>
      <c r="B598" s="5" t="s">
        <v>2409</v>
      </c>
      <c r="C598" s="6" t="s">
        <v>2410</v>
      </c>
      <c r="D598" s="6" t="str">
        <f t="shared" si="9"/>
        <v>0279-000-000-0000</v>
      </c>
      <c r="E598" s="5" t="s">
        <v>2411</v>
      </c>
      <c r="F598" s="5" t="s">
        <v>535</v>
      </c>
      <c r="G598" s="5" t="s">
        <v>536</v>
      </c>
      <c r="H598" s="5" t="s">
        <v>377</v>
      </c>
      <c r="I598" s="5" t="s">
        <v>378</v>
      </c>
    </row>
    <row r="599" spans="1:9" x14ac:dyDescent="0.25">
      <c r="A599" s="5" t="s">
        <v>2412</v>
      </c>
      <c r="B599" s="5" t="s">
        <v>2413</v>
      </c>
      <c r="C599" s="6" t="s">
        <v>2414</v>
      </c>
      <c r="D599" s="6" t="str">
        <f t="shared" si="9"/>
        <v>0290-000-002-9600</v>
      </c>
      <c r="E599" s="5" t="s">
        <v>2415</v>
      </c>
      <c r="F599" s="5" t="s">
        <v>383</v>
      </c>
      <c r="G599" s="5" t="s">
        <v>384</v>
      </c>
      <c r="H599" s="5" t="s">
        <v>377</v>
      </c>
      <c r="I599" s="5" t="s">
        <v>378</v>
      </c>
    </row>
    <row r="600" spans="1:9" x14ac:dyDescent="0.25">
      <c r="A600" s="5" t="s">
        <v>2416</v>
      </c>
      <c r="B600" s="5" t="s">
        <v>2417</v>
      </c>
      <c r="C600" s="6" t="s">
        <v>1563</v>
      </c>
      <c r="D600" s="6" t="str">
        <f t="shared" si="9"/>
        <v>0900-000-000-0000</v>
      </c>
      <c r="E600" s="5" t="s">
        <v>1564</v>
      </c>
      <c r="F600" s="5" t="s">
        <v>535</v>
      </c>
      <c r="G600" s="5" t="s">
        <v>536</v>
      </c>
      <c r="H600" s="5" t="s">
        <v>377</v>
      </c>
      <c r="I600" s="5" t="s">
        <v>378</v>
      </c>
    </row>
    <row r="601" spans="1:9" x14ac:dyDescent="0.25">
      <c r="A601" s="5" t="s">
        <v>2418</v>
      </c>
      <c r="B601" s="5" t="s">
        <v>2419</v>
      </c>
      <c r="C601" s="6" t="s">
        <v>2420</v>
      </c>
      <c r="D601" s="6" t="str">
        <f t="shared" si="9"/>
        <v>0900-249-020-0000</v>
      </c>
      <c r="E601" s="5" t="s">
        <v>2421</v>
      </c>
      <c r="F601" s="5" t="s">
        <v>383</v>
      </c>
      <c r="G601" s="5" t="s">
        <v>384</v>
      </c>
      <c r="H601" s="5" t="s">
        <v>389</v>
      </c>
      <c r="I601" s="5" t="s">
        <v>390</v>
      </c>
    </row>
    <row r="602" spans="1:9" x14ac:dyDescent="0.25">
      <c r="A602" s="5" t="s">
        <v>2422</v>
      </c>
      <c r="B602" s="5" t="s">
        <v>2423</v>
      </c>
      <c r="C602" s="6" t="s">
        <v>2424</v>
      </c>
      <c r="D602" s="6" t="str">
        <f t="shared" si="9"/>
        <v>0130-249-021-1400</v>
      </c>
      <c r="E602" s="5" t="s">
        <v>2425</v>
      </c>
      <c r="F602" s="5" t="s">
        <v>383</v>
      </c>
      <c r="G602" s="5" t="s">
        <v>384</v>
      </c>
      <c r="H602" s="5" t="s">
        <v>377</v>
      </c>
      <c r="I602" s="5" t="s">
        <v>378</v>
      </c>
    </row>
    <row r="603" spans="1:9" x14ac:dyDescent="0.25">
      <c r="A603" s="5" t="s">
        <v>2426</v>
      </c>
      <c r="B603" s="5" t="s">
        <v>2427</v>
      </c>
      <c r="C603" s="6" t="s">
        <v>2428</v>
      </c>
      <c r="D603" s="6" t="str">
        <f t="shared" si="9"/>
        <v>0128-000-000-0000</v>
      </c>
      <c r="E603" s="5" t="s">
        <v>2429</v>
      </c>
      <c r="F603" s="5" t="s">
        <v>383</v>
      </c>
      <c r="G603" s="5" t="s">
        <v>384</v>
      </c>
      <c r="H603" s="5" t="s">
        <v>377</v>
      </c>
      <c r="I603" s="5" t="s">
        <v>378</v>
      </c>
    </row>
    <row r="604" spans="1:9" x14ac:dyDescent="0.25">
      <c r="A604" s="5" t="s">
        <v>2430</v>
      </c>
      <c r="B604" s="5" t="s">
        <v>2431</v>
      </c>
      <c r="C604" s="6" t="s">
        <v>2120</v>
      </c>
      <c r="D604" s="6" t="str">
        <f t="shared" si="9"/>
        <v>0232-000-000-0000</v>
      </c>
      <c r="E604" s="5" t="s">
        <v>2121</v>
      </c>
      <c r="F604" s="5" t="s">
        <v>383</v>
      </c>
      <c r="G604" s="5" t="s">
        <v>384</v>
      </c>
      <c r="H604" s="5" t="s">
        <v>377</v>
      </c>
      <c r="I604" s="5" t="s">
        <v>378</v>
      </c>
    </row>
    <row r="605" spans="1:9" x14ac:dyDescent="0.25">
      <c r="A605" s="5" t="s">
        <v>2432</v>
      </c>
      <c r="B605" s="5" t="s">
        <v>2433</v>
      </c>
      <c r="C605" s="6" t="s">
        <v>1595</v>
      </c>
      <c r="D605" s="6" t="str">
        <f t="shared" si="9"/>
        <v>0303-000-000-0000</v>
      </c>
      <c r="E605" s="5" t="s">
        <v>1596</v>
      </c>
      <c r="F605" s="5" t="s">
        <v>925</v>
      </c>
      <c r="G605" s="5" t="s">
        <v>926</v>
      </c>
      <c r="H605" s="5" t="s">
        <v>377</v>
      </c>
      <c r="I605" s="5" t="s">
        <v>378</v>
      </c>
    </row>
    <row r="606" spans="1:9" x14ac:dyDescent="0.25">
      <c r="A606" s="5" t="s">
        <v>2434</v>
      </c>
      <c r="B606" s="5" t="s">
        <v>2435</v>
      </c>
      <c r="C606" s="6" t="s">
        <v>2436</v>
      </c>
      <c r="D606" s="6" t="str">
        <f t="shared" si="9"/>
        <v>0131-048-040-0000</v>
      </c>
      <c r="E606" s="5" t="s">
        <v>2437</v>
      </c>
      <c r="F606" s="5" t="s">
        <v>1913</v>
      </c>
      <c r="G606" s="5" t="s">
        <v>27854</v>
      </c>
      <c r="H606" s="5" t="s">
        <v>377</v>
      </c>
      <c r="I606" s="5" t="s">
        <v>378</v>
      </c>
    </row>
    <row r="607" spans="1:9" x14ac:dyDescent="0.25">
      <c r="A607" s="5" t="s">
        <v>2438</v>
      </c>
      <c r="B607" s="5" t="s">
        <v>2439</v>
      </c>
      <c r="C607" s="6" t="s">
        <v>2440</v>
      </c>
      <c r="D607" s="6" t="str">
        <f t="shared" si="9"/>
        <v>0584-000-005-4300</v>
      </c>
      <c r="E607" s="5" t="s">
        <v>2441</v>
      </c>
      <c r="F607" s="5" t="s">
        <v>383</v>
      </c>
      <c r="G607" s="5" t="s">
        <v>384</v>
      </c>
      <c r="H607" s="5" t="s">
        <v>377</v>
      </c>
      <c r="I607" s="5" t="s">
        <v>378</v>
      </c>
    </row>
    <row r="608" spans="1:9" x14ac:dyDescent="0.25">
      <c r="A608" s="5" t="s">
        <v>2442</v>
      </c>
      <c r="B608" s="5" t="s">
        <v>2443</v>
      </c>
      <c r="C608" s="6" t="s">
        <v>2428</v>
      </c>
      <c r="D608" s="6" t="str">
        <f t="shared" si="9"/>
        <v>0128-000-000-0000</v>
      </c>
      <c r="E608" s="5" t="s">
        <v>2429</v>
      </c>
      <c r="F608" s="5" t="s">
        <v>415</v>
      </c>
      <c r="G608" s="5" t="s">
        <v>416</v>
      </c>
      <c r="H608" s="5" t="s">
        <v>377</v>
      </c>
      <c r="I608" s="5" t="s">
        <v>378</v>
      </c>
    </row>
    <row r="609" spans="1:9" x14ac:dyDescent="0.25">
      <c r="A609" s="5" t="s">
        <v>238</v>
      </c>
      <c r="B609" s="5" t="s">
        <v>2444</v>
      </c>
      <c r="C609" s="6" t="s">
        <v>2428</v>
      </c>
      <c r="D609" s="6" t="str">
        <f t="shared" si="9"/>
        <v>0128-000-000-0000</v>
      </c>
      <c r="E609" s="5" t="s">
        <v>2429</v>
      </c>
      <c r="F609" s="5" t="s">
        <v>383</v>
      </c>
      <c r="G609" s="5" t="s">
        <v>384</v>
      </c>
      <c r="H609" s="5" t="s">
        <v>377</v>
      </c>
      <c r="I609" s="5" t="s">
        <v>378</v>
      </c>
    </row>
    <row r="610" spans="1:9" x14ac:dyDescent="0.25">
      <c r="A610" s="5" t="s">
        <v>2445</v>
      </c>
      <c r="B610" s="5" t="s">
        <v>2446</v>
      </c>
      <c r="C610" s="6" t="s">
        <v>807</v>
      </c>
      <c r="D610" s="6" t="str">
        <f t="shared" si="9"/>
        <v>0130-000-000-0000</v>
      </c>
      <c r="E610" s="5" t="s">
        <v>808</v>
      </c>
      <c r="F610" s="5" t="s">
        <v>383</v>
      </c>
      <c r="G610" s="5" t="s">
        <v>384</v>
      </c>
      <c r="H610" s="5" t="s">
        <v>377</v>
      </c>
      <c r="I610" s="5" t="s">
        <v>378</v>
      </c>
    </row>
    <row r="611" spans="1:9" x14ac:dyDescent="0.25">
      <c r="A611" s="5" t="s">
        <v>2447</v>
      </c>
      <c r="B611" s="5" t="s">
        <v>2448</v>
      </c>
      <c r="C611" s="6" t="s">
        <v>678</v>
      </c>
      <c r="D611" s="6" t="str">
        <f t="shared" si="9"/>
        <v>0010-035-020-1100</v>
      </c>
      <c r="E611" s="5" t="s">
        <v>679</v>
      </c>
      <c r="F611" s="5" t="s">
        <v>375</v>
      </c>
      <c r="G611" s="5" t="s">
        <v>376</v>
      </c>
      <c r="H611" s="5" t="s">
        <v>377</v>
      </c>
      <c r="I611" s="5" t="s">
        <v>378</v>
      </c>
    </row>
    <row r="612" spans="1:9" x14ac:dyDescent="0.25">
      <c r="A612" s="5" t="s">
        <v>2449</v>
      </c>
      <c r="B612" s="5" t="s">
        <v>2450</v>
      </c>
      <c r="C612" s="6" t="s">
        <v>1962</v>
      </c>
      <c r="D612" s="6" t="str">
        <f t="shared" si="9"/>
        <v>0413-000-000-0000</v>
      </c>
      <c r="E612" s="5" t="s">
        <v>1963</v>
      </c>
      <c r="F612" s="5" t="s">
        <v>415</v>
      </c>
      <c r="G612" s="5" t="s">
        <v>416</v>
      </c>
      <c r="H612" s="5" t="s">
        <v>377</v>
      </c>
      <c r="I612" s="5" t="s">
        <v>378</v>
      </c>
    </row>
    <row r="613" spans="1:9" x14ac:dyDescent="0.25">
      <c r="A613" s="5" t="s">
        <v>2451</v>
      </c>
      <c r="B613" s="5" t="s">
        <v>2452</v>
      </c>
      <c r="C613" s="6" t="s">
        <v>1045</v>
      </c>
      <c r="D613" s="6" t="str">
        <f t="shared" si="9"/>
        <v>0270-000-000-0000</v>
      </c>
      <c r="E613" s="5" t="s">
        <v>1046</v>
      </c>
      <c r="F613" s="5" t="s">
        <v>383</v>
      </c>
      <c r="G613" s="5" t="s">
        <v>384</v>
      </c>
      <c r="H613" s="5" t="s">
        <v>377</v>
      </c>
      <c r="I613" s="5" t="s">
        <v>378</v>
      </c>
    </row>
    <row r="614" spans="1:9" x14ac:dyDescent="0.25">
      <c r="A614" s="5" t="s">
        <v>2453</v>
      </c>
      <c r="B614" s="5" t="s">
        <v>2454</v>
      </c>
      <c r="C614" s="6" t="s">
        <v>1456</v>
      </c>
      <c r="D614" s="6" t="str">
        <f t="shared" si="9"/>
        <v>0150-000-000-0000</v>
      </c>
      <c r="E614" s="5" t="s">
        <v>1457</v>
      </c>
      <c r="F614" s="5" t="s">
        <v>383</v>
      </c>
      <c r="G614" s="5" t="s">
        <v>384</v>
      </c>
      <c r="H614" s="5" t="s">
        <v>513</v>
      </c>
      <c r="I614" s="5" t="s">
        <v>514</v>
      </c>
    </row>
    <row r="615" spans="1:9" x14ac:dyDescent="0.25">
      <c r="A615" s="5" t="s">
        <v>2455</v>
      </c>
      <c r="B615" s="5" t="s">
        <v>2456</v>
      </c>
      <c r="C615" s="6" t="s">
        <v>1530</v>
      </c>
      <c r="D615" s="6" t="str">
        <f t="shared" si="9"/>
        <v>0122-000-000-0000</v>
      </c>
      <c r="E615" s="5" t="s">
        <v>1531</v>
      </c>
      <c r="F615" s="5" t="s">
        <v>383</v>
      </c>
      <c r="G615" s="5" t="s">
        <v>384</v>
      </c>
      <c r="H615" s="5" t="s">
        <v>377</v>
      </c>
      <c r="I615" s="5" t="s">
        <v>378</v>
      </c>
    </row>
    <row r="616" spans="1:9" x14ac:dyDescent="0.25">
      <c r="A616" s="5" t="s">
        <v>2457</v>
      </c>
      <c r="B616" s="5" t="s">
        <v>2458</v>
      </c>
      <c r="C616" s="6" t="s">
        <v>2459</v>
      </c>
      <c r="D616" s="6" t="str">
        <f t="shared" si="9"/>
        <v>0130-000-007-6600</v>
      </c>
      <c r="E616" s="5" t="s">
        <v>2460</v>
      </c>
      <c r="F616" s="5" t="s">
        <v>383</v>
      </c>
      <c r="G616" s="5" t="s">
        <v>384</v>
      </c>
      <c r="H616" s="5" t="s">
        <v>377</v>
      </c>
      <c r="I616" s="5" t="s">
        <v>378</v>
      </c>
    </row>
    <row r="617" spans="1:9" x14ac:dyDescent="0.25">
      <c r="A617" s="5" t="s">
        <v>2461</v>
      </c>
      <c r="B617" s="5" t="s">
        <v>2462</v>
      </c>
      <c r="C617" s="6" t="s">
        <v>1712</v>
      </c>
      <c r="D617" s="6" t="str">
        <f t="shared" si="9"/>
        <v>0420-000-000-0000</v>
      </c>
      <c r="E617" s="5" t="s">
        <v>1713</v>
      </c>
      <c r="F617" s="5" t="s">
        <v>503</v>
      </c>
      <c r="G617" s="5" t="s">
        <v>504</v>
      </c>
      <c r="H617" s="5" t="s">
        <v>377</v>
      </c>
      <c r="I617" s="5" t="s">
        <v>378</v>
      </c>
    </row>
    <row r="618" spans="1:9" x14ac:dyDescent="0.25">
      <c r="A618" s="5" t="s">
        <v>2463</v>
      </c>
      <c r="B618" s="5" t="s">
        <v>2464</v>
      </c>
      <c r="C618" s="6" t="s">
        <v>2465</v>
      </c>
      <c r="D618" s="6" t="str">
        <f t="shared" si="9"/>
        <v>0595-000-005-5800</v>
      </c>
      <c r="E618" s="5" t="s">
        <v>2466</v>
      </c>
      <c r="F618" s="5" t="s">
        <v>383</v>
      </c>
      <c r="G618" s="5" t="s">
        <v>384</v>
      </c>
      <c r="H618" s="5" t="s">
        <v>377</v>
      </c>
      <c r="I618" s="5" t="s">
        <v>378</v>
      </c>
    </row>
    <row r="619" spans="1:9" x14ac:dyDescent="0.25">
      <c r="A619" s="5" t="s">
        <v>2467</v>
      </c>
      <c r="B619" s="5" t="s">
        <v>2468</v>
      </c>
      <c r="C619" s="6" t="s">
        <v>785</v>
      </c>
      <c r="D619" s="6" t="str">
        <f t="shared" si="9"/>
        <v>0693-000-000-0000</v>
      </c>
      <c r="E619" s="5" t="s">
        <v>786</v>
      </c>
      <c r="F619" s="5" t="s">
        <v>383</v>
      </c>
      <c r="G619" s="5" t="s">
        <v>384</v>
      </c>
      <c r="H619" s="5" t="s">
        <v>513</v>
      </c>
      <c r="I619" s="5" t="s">
        <v>514</v>
      </c>
    </row>
    <row r="620" spans="1:9" x14ac:dyDescent="0.25">
      <c r="A620" s="5" t="s">
        <v>2469</v>
      </c>
      <c r="B620" s="5" t="s">
        <v>2470</v>
      </c>
      <c r="C620" s="6" t="s">
        <v>2471</v>
      </c>
      <c r="D620" s="6" t="str">
        <f t="shared" si="9"/>
        <v>0183-000-000-0000</v>
      </c>
      <c r="E620" s="5" t="s">
        <v>2472</v>
      </c>
      <c r="F620" s="5" t="s">
        <v>383</v>
      </c>
      <c r="G620" s="5" t="s">
        <v>384</v>
      </c>
      <c r="H620" s="5" t="s">
        <v>377</v>
      </c>
      <c r="I620" s="5" t="s">
        <v>378</v>
      </c>
    </row>
    <row r="621" spans="1:9" x14ac:dyDescent="0.25">
      <c r="A621" s="5" t="s">
        <v>2473</v>
      </c>
      <c r="B621" s="5" t="s">
        <v>2474</v>
      </c>
      <c r="C621" s="6" t="s">
        <v>2475</v>
      </c>
      <c r="D621" s="6" t="str">
        <f t="shared" si="9"/>
        <v>0750-000-006-9600</v>
      </c>
      <c r="E621" s="5" t="s">
        <v>2476</v>
      </c>
      <c r="F621" s="5" t="s">
        <v>383</v>
      </c>
      <c r="G621" s="5" t="s">
        <v>384</v>
      </c>
      <c r="H621" s="5" t="s">
        <v>377</v>
      </c>
      <c r="I621" s="5" t="s">
        <v>378</v>
      </c>
    </row>
    <row r="622" spans="1:9" x14ac:dyDescent="0.25">
      <c r="A622" s="5" t="s">
        <v>2477</v>
      </c>
      <c r="B622" s="5" t="s">
        <v>2478</v>
      </c>
      <c r="C622" s="6" t="s">
        <v>981</v>
      </c>
      <c r="D622" s="6" t="str">
        <f t="shared" si="9"/>
        <v>0060-000-000-0000</v>
      </c>
      <c r="E622" s="5" t="s">
        <v>982</v>
      </c>
      <c r="F622" s="5" t="s">
        <v>415</v>
      </c>
      <c r="G622" s="5" t="s">
        <v>416</v>
      </c>
      <c r="H622" s="5" t="s">
        <v>377</v>
      </c>
      <c r="I622" s="5" t="s">
        <v>378</v>
      </c>
    </row>
    <row r="623" spans="1:9" x14ac:dyDescent="0.25">
      <c r="A623" s="5" t="s">
        <v>2479</v>
      </c>
      <c r="B623" s="5" t="s">
        <v>2480</v>
      </c>
      <c r="C623" s="6" t="s">
        <v>853</v>
      </c>
      <c r="D623" s="6" t="str">
        <f t="shared" si="9"/>
        <v>0945-000-000-0000</v>
      </c>
      <c r="E623" s="5" t="s">
        <v>854</v>
      </c>
      <c r="F623" s="5" t="s">
        <v>383</v>
      </c>
      <c r="G623" s="5" t="s">
        <v>384</v>
      </c>
      <c r="H623" s="5" t="s">
        <v>377</v>
      </c>
      <c r="I623" s="5" t="s">
        <v>378</v>
      </c>
    </row>
    <row r="624" spans="1:9" x14ac:dyDescent="0.25">
      <c r="A624" s="5" t="s">
        <v>2481</v>
      </c>
      <c r="B624" s="5" t="s">
        <v>2482</v>
      </c>
      <c r="C624" s="6" t="s">
        <v>2082</v>
      </c>
      <c r="D624" s="6" t="str">
        <f t="shared" si="9"/>
        <v>0895-000-000-0000</v>
      </c>
      <c r="E624" s="5" t="s">
        <v>2083</v>
      </c>
      <c r="F624" s="5" t="s">
        <v>383</v>
      </c>
      <c r="G624" s="5" t="s">
        <v>384</v>
      </c>
      <c r="H624" s="5" t="s">
        <v>377</v>
      </c>
      <c r="I624" s="5" t="s">
        <v>378</v>
      </c>
    </row>
    <row r="625" spans="1:9" x14ac:dyDescent="0.25">
      <c r="A625" s="5" t="s">
        <v>2483</v>
      </c>
      <c r="B625" s="5" t="s">
        <v>2484</v>
      </c>
      <c r="C625" s="6" t="s">
        <v>885</v>
      </c>
      <c r="D625" s="6" t="str">
        <f t="shared" si="9"/>
        <v>0339-000-000-0000</v>
      </c>
      <c r="E625" s="5" t="s">
        <v>886</v>
      </c>
      <c r="F625" s="5" t="s">
        <v>503</v>
      </c>
      <c r="G625" s="5" t="s">
        <v>504</v>
      </c>
      <c r="H625" s="5" t="s">
        <v>377</v>
      </c>
      <c r="I625" s="5" t="s">
        <v>378</v>
      </c>
    </row>
    <row r="626" spans="1:9" x14ac:dyDescent="0.25">
      <c r="A626" s="5" t="s">
        <v>2485</v>
      </c>
      <c r="B626" s="5" t="s">
        <v>2486</v>
      </c>
      <c r="C626" s="6" t="s">
        <v>2487</v>
      </c>
      <c r="D626" s="6" t="str">
        <f t="shared" si="9"/>
        <v>0010-032-181-1100</v>
      </c>
      <c r="E626" s="5" t="s">
        <v>2488</v>
      </c>
      <c r="F626" s="5" t="s">
        <v>375</v>
      </c>
      <c r="G626" s="5" t="s">
        <v>376</v>
      </c>
      <c r="H626" s="5" t="s">
        <v>377</v>
      </c>
      <c r="I626" s="5" t="s">
        <v>378</v>
      </c>
    </row>
    <row r="627" spans="1:9" x14ac:dyDescent="0.25">
      <c r="A627" s="5" t="s">
        <v>2489</v>
      </c>
      <c r="B627" s="5" t="s">
        <v>2490</v>
      </c>
      <c r="C627" s="6" t="s">
        <v>2491</v>
      </c>
      <c r="D627" s="6" t="str">
        <f t="shared" si="9"/>
        <v>0168-247-000-0000</v>
      </c>
      <c r="E627" s="5" t="s">
        <v>2492</v>
      </c>
      <c r="F627" s="5" t="s">
        <v>383</v>
      </c>
      <c r="G627" s="5" t="s">
        <v>384</v>
      </c>
      <c r="H627" s="5" t="s">
        <v>377</v>
      </c>
      <c r="I627" s="5" t="s">
        <v>378</v>
      </c>
    </row>
    <row r="628" spans="1:9" x14ac:dyDescent="0.25">
      <c r="A628" s="5" t="s">
        <v>2493</v>
      </c>
      <c r="B628" s="5" t="s">
        <v>2494</v>
      </c>
      <c r="C628" s="6" t="s">
        <v>2184</v>
      </c>
      <c r="D628" s="6" t="str">
        <f t="shared" si="9"/>
        <v>0893-000-000-0000</v>
      </c>
      <c r="E628" s="5" t="s">
        <v>2185</v>
      </c>
      <c r="F628" s="5" t="s">
        <v>383</v>
      </c>
      <c r="G628" s="5" t="s">
        <v>384</v>
      </c>
      <c r="H628" s="5" t="s">
        <v>377</v>
      </c>
      <c r="I628" s="5" t="s">
        <v>378</v>
      </c>
    </row>
    <row r="629" spans="1:9" x14ac:dyDescent="0.25">
      <c r="A629" s="5" t="s">
        <v>2495</v>
      </c>
      <c r="B629" s="5" t="s">
        <v>2496</v>
      </c>
      <c r="C629" s="6" t="s">
        <v>2497</v>
      </c>
      <c r="D629" s="6" t="str">
        <f t="shared" si="9"/>
        <v>0625-000-006-2600</v>
      </c>
      <c r="E629" s="5" t="s">
        <v>2498</v>
      </c>
      <c r="F629" s="5" t="s">
        <v>383</v>
      </c>
      <c r="G629" s="5" t="s">
        <v>384</v>
      </c>
      <c r="H629" s="5" t="s">
        <v>377</v>
      </c>
      <c r="I629" s="5" t="s">
        <v>378</v>
      </c>
    </row>
    <row r="630" spans="1:9" x14ac:dyDescent="0.25">
      <c r="A630" s="5" t="s">
        <v>2499</v>
      </c>
      <c r="B630" s="5" t="s">
        <v>2500</v>
      </c>
      <c r="C630" s="6" t="s">
        <v>2501</v>
      </c>
      <c r="D630" s="6" t="str">
        <f t="shared" si="9"/>
        <v>0135-000-000-0000</v>
      </c>
      <c r="E630" s="5" t="s">
        <v>2502</v>
      </c>
      <c r="F630" s="5" t="s">
        <v>383</v>
      </c>
      <c r="G630" s="5" t="s">
        <v>384</v>
      </c>
      <c r="H630" s="5" t="s">
        <v>377</v>
      </c>
      <c r="I630" s="5" t="s">
        <v>378</v>
      </c>
    </row>
    <row r="631" spans="1:9" x14ac:dyDescent="0.25">
      <c r="A631" s="5" t="s">
        <v>2503</v>
      </c>
      <c r="B631" s="5" t="s">
        <v>2504</v>
      </c>
      <c r="C631" s="6" t="s">
        <v>2293</v>
      </c>
      <c r="D631" s="6" t="str">
        <f t="shared" si="9"/>
        <v>0680-000-000-0000</v>
      </c>
      <c r="E631" s="5" t="s">
        <v>2294</v>
      </c>
      <c r="F631" s="5" t="s">
        <v>383</v>
      </c>
      <c r="G631" s="5" t="s">
        <v>384</v>
      </c>
      <c r="H631" s="5" t="s">
        <v>377</v>
      </c>
      <c r="I631" s="5" t="s">
        <v>378</v>
      </c>
    </row>
    <row r="632" spans="1:9" x14ac:dyDescent="0.25">
      <c r="A632" s="5" t="s">
        <v>2505</v>
      </c>
      <c r="B632" s="5" t="s">
        <v>2506</v>
      </c>
      <c r="C632" s="6" t="s">
        <v>807</v>
      </c>
      <c r="D632" s="6" t="str">
        <f t="shared" si="9"/>
        <v>0130-000-000-0000</v>
      </c>
      <c r="E632" s="5" t="s">
        <v>808</v>
      </c>
      <c r="F632" s="5" t="s">
        <v>383</v>
      </c>
      <c r="G632" s="5" t="s">
        <v>384</v>
      </c>
      <c r="H632" s="5" t="s">
        <v>377</v>
      </c>
      <c r="I632" s="5" t="s">
        <v>378</v>
      </c>
    </row>
    <row r="633" spans="1:9" x14ac:dyDescent="0.25">
      <c r="A633" s="5" t="s">
        <v>2507</v>
      </c>
      <c r="B633" s="5" t="s">
        <v>2508</v>
      </c>
      <c r="C633" s="6" t="s">
        <v>2509</v>
      </c>
      <c r="D633" s="6" t="str">
        <f t="shared" si="9"/>
        <v>0776-000-000-0000</v>
      </c>
      <c r="E633" s="5" t="s">
        <v>2510</v>
      </c>
      <c r="F633" s="5" t="s">
        <v>383</v>
      </c>
      <c r="G633" s="5" t="s">
        <v>384</v>
      </c>
      <c r="H633" s="5" t="s">
        <v>377</v>
      </c>
      <c r="I633" s="5" t="s">
        <v>378</v>
      </c>
    </row>
    <row r="634" spans="1:9" x14ac:dyDescent="0.25">
      <c r="A634" s="5" t="s">
        <v>2511</v>
      </c>
      <c r="B634" s="5" t="s">
        <v>2512</v>
      </c>
      <c r="C634" s="6" t="s">
        <v>2513</v>
      </c>
      <c r="D634" s="6" t="str">
        <f t="shared" si="9"/>
        <v>0010-072-091-1600</v>
      </c>
      <c r="E634" s="5" t="s">
        <v>2514</v>
      </c>
      <c r="F634" s="5" t="s">
        <v>1311</v>
      </c>
      <c r="G634" s="5" t="s">
        <v>1312</v>
      </c>
      <c r="H634" s="5" t="s">
        <v>377</v>
      </c>
      <c r="I634" s="5" t="s">
        <v>378</v>
      </c>
    </row>
    <row r="635" spans="1:9" x14ac:dyDescent="0.25">
      <c r="A635" s="5" t="s">
        <v>2515</v>
      </c>
      <c r="B635" s="5" t="s">
        <v>2516</v>
      </c>
      <c r="C635" s="6" t="s">
        <v>2501</v>
      </c>
      <c r="D635" s="6" t="str">
        <f t="shared" si="9"/>
        <v>0135-000-000-0000</v>
      </c>
      <c r="E635" s="5" t="s">
        <v>2502</v>
      </c>
      <c r="F635" s="5" t="s">
        <v>383</v>
      </c>
      <c r="G635" s="5" t="s">
        <v>384</v>
      </c>
      <c r="H635" s="5" t="s">
        <v>377</v>
      </c>
      <c r="I635" s="5" t="s">
        <v>378</v>
      </c>
    </row>
    <row r="636" spans="1:9" x14ac:dyDescent="0.25">
      <c r="A636" s="5" t="s">
        <v>2517</v>
      </c>
      <c r="B636" s="5" t="s">
        <v>2518</v>
      </c>
      <c r="C636" s="6" t="s">
        <v>2519</v>
      </c>
      <c r="D636" s="6" t="str">
        <f t="shared" si="9"/>
        <v>0946-000-000-0000</v>
      </c>
      <c r="E636" s="5" t="s">
        <v>2520</v>
      </c>
      <c r="F636" s="5" t="s">
        <v>503</v>
      </c>
      <c r="G636" s="5" t="s">
        <v>504</v>
      </c>
      <c r="H636" s="5" t="s">
        <v>377</v>
      </c>
      <c r="I636" s="5" t="s">
        <v>378</v>
      </c>
    </row>
    <row r="637" spans="1:9" x14ac:dyDescent="0.25">
      <c r="A637" s="5" t="s">
        <v>2521</v>
      </c>
      <c r="B637" s="5" t="s">
        <v>2522</v>
      </c>
      <c r="C637" s="6" t="s">
        <v>1127</v>
      </c>
      <c r="D637" s="6" t="str">
        <f t="shared" si="9"/>
        <v>0839-000-000-0000</v>
      </c>
      <c r="E637" s="5" t="s">
        <v>1128</v>
      </c>
      <c r="F637" s="5" t="s">
        <v>383</v>
      </c>
      <c r="G637" s="5" t="s">
        <v>384</v>
      </c>
      <c r="H637" s="5" t="s">
        <v>513</v>
      </c>
      <c r="I637" s="5" t="s">
        <v>514</v>
      </c>
    </row>
    <row r="638" spans="1:9" x14ac:dyDescent="0.25">
      <c r="A638" s="5" t="s">
        <v>2523</v>
      </c>
      <c r="B638" s="5" t="s">
        <v>2524</v>
      </c>
      <c r="C638" s="6" t="s">
        <v>1512</v>
      </c>
      <c r="D638" s="6" t="str">
        <f t="shared" si="9"/>
        <v>0041-000-000-0000</v>
      </c>
      <c r="E638" s="5" t="s">
        <v>1513</v>
      </c>
      <c r="F638" s="5" t="s">
        <v>503</v>
      </c>
      <c r="G638" s="5" t="s">
        <v>504</v>
      </c>
      <c r="H638" s="5" t="s">
        <v>513</v>
      </c>
      <c r="I638" s="5" t="s">
        <v>514</v>
      </c>
    </row>
    <row r="639" spans="1:9" x14ac:dyDescent="0.25">
      <c r="A639" s="5" t="s">
        <v>2525</v>
      </c>
      <c r="B639" s="5" t="s">
        <v>2526</v>
      </c>
      <c r="C639" s="6" t="s">
        <v>1716</v>
      </c>
      <c r="D639" s="6" t="str">
        <f t="shared" si="9"/>
        <v>0902-000-000-0000</v>
      </c>
      <c r="E639" s="5" t="s">
        <v>1717</v>
      </c>
      <c r="F639" s="5" t="s">
        <v>383</v>
      </c>
      <c r="G639" s="5" t="s">
        <v>384</v>
      </c>
      <c r="H639" s="5" t="s">
        <v>377</v>
      </c>
      <c r="I639" s="5" t="s">
        <v>378</v>
      </c>
    </row>
    <row r="640" spans="1:9" x14ac:dyDescent="0.25">
      <c r="A640" s="5" t="s">
        <v>2527</v>
      </c>
      <c r="B640" s="5" t="s">
        <v>2528</v>
      </c>
      <c r="C640" s="6" t="s">
        <v>2529</v>
      </c>
      <c r="D640" s="6" t="str">
        <f t="shared" si="9"/>
        <v>0815-000-000-0000</v>
      </c>
      <c r="E640" s="5" t="s">
        <v>2530</v>
      </c>
      <c r="F640" s="5" t="s">
        <v>535</v>
      </c>
      <c r="G640" s="5" t="s">
        <v>536</v>
      </c>
      <c r="H640" s="5" t="s">
        <v>377</v>
      </c>
      <c r="I640" s="5" t="s">
        <v>378</v>
      </c>
    </row>
    <row r="641" spans="1:9" x14ac:dyDescent="0.25">
      <c r="A641" s="5" t="s">
        <v>2531</v>
      </c>
      <c r="B641" s="5" t="s">
        <v>2532</v>
      </c>
      <c r="C641" s="6" t="s">
        <v>2533</v>
      </c>
      <c r="D641" s="6" t="str">
        <f t="shared" si="9"/>
        <v>0860-000-000-0000</v>
      </c>
      <c r="E641" s="5" t="s">
        <v>2534</v>
      </c>
      <c r="F641" s="5" t="s">
        <v>383</v>
      </c>
      <c r="G641" s="5" t="s">
        <v>384</v>
      </c>
      <c r="H641" s="5" t="s">
        <v>377</v>
      </c>
      <c r="I641" s="5" t="s">
        <v>378</v>
      </c>
    </row>
    <row r="642" spans="1:9" x14ac:dyDescent="0.25">
      <c r="A642" s="5" t="s">
        <v>2535</v>
      </c>
      <c r="B642" s="5" t="s">
        <v>2536</v>
      </c>
      <c r="C642" s="6" t="s">
        <v>2537</v>
      </c>
      <c r="D642" s="6" t="str">
        <f t="shared" ref="D642:D705" si="10">TEXT(C642,"0000-000-000-0000")</f>
        <v>0977-000-000-0000</v>
      </c>
      <c r="E642" s="5" t="s">
        <v>2538</v>
      </c>
      <c r="F642" s="5" t="s">
        <v>503</v>
      </c>
      <c r="G642" s="5" t="s">
        <v>504</v>
      </c>
      <c r="H642" s="5" t="s">
        <v>377</v>
      </c>
      <c r="I642" s="5" t="s">
        <v>378</v>
      </c>
    </row>
    <row r="643" spans="1:9" x14ac:dyDescent="0.25">
      <c r="A643" s="5" t="s">
        <v>2539</v>
      </c>
      <c r="B643" s="5" t="s">
        <v>2540</v>
      </c>
      <c r="C643" s="6" t="s">
        <v>2541</v>
      </c>
      <c r="D643" s="6" t="str">
        <f t="shared" si="10"/>
        <v>0692-000-000-0000</v>
      </c>
      <c r="E643" s="5" t="s">
        <v>2542</v>
      </c>
      <c r="F643" s="5" t="s">
        <v>535</v>
      </c>
      <c r="G643" s="5" t="s">
        <v>536</v>
      </c>
      <c r="H643" s="5" t="s">
        <v>377</v>
      </c>
      <c r="I643" s="5" t="s">
        <v>378</v>
      </c>
    </row>
    <row r="644" spans="1:9" x14ac:dyDescent="0.25">
      <c r="A644" s="5" t="s">
        <v>2543</v>
      </c>
      <c r="B644" s="5" t="s">
        <v>2544</v>
      </c>
      <c r="C644" s="6" t="s">
        <v>807</v>
      </c>
      <c r="D644" s="6" t="str">
        <f t="shared" si="10"/>
        <v>0130-000-000-0000</v>
      </c>
      <c r="E644" s="5" t="s">
        <v>808</v>
      </c>
      <c r="F644" s="5" t="s">
        <v>383</v>
      </c>
      <c r="G644" s="5" t="s">
        <v>384</v>
      </c>
      <c r="H644" s="5" t="s">
        <v>377</v>
      </c>
      <c r="I644" s="5" t="s">
        <v>378</v>
      </c>
    </row>
    <row r="645" spans="1:9" x14ac:dyDescent="0.25">
      <c r="A645" s="5" t="s">
        <v>2545</v>
      </c>
      <c r="B645" s="5" t="s">
        <v>2546</v>
      </c>
      <c r="C645" s="6" t="s">
        <v>1907</v>
      </c>
      <c r="D645" s="6" t="str">
        <f t="shared" si="10"/>
        <v>1104-000-000-0000</v>
      </c>
      <c r="E645" s="5" t="s">
        <v>1908</v>
      </c>
      <c r="F645" s="5" t="s">
        <v>383</v>
      </c>
      <c r="G645" s="5" t="s">
        <v>384</v>
      </c>
      <c r="H645" s="5" t="s">
        <v>377</v>
      </c>
      <c r="I645" s="5" t="s">
        <v>378</v>
      </c>
    </row>
    <row r="646" spans="1:9" x14ac:dyDescent="0.25">
      <c r="A646" s="5" t="s">
        <v>2547</v>
      </c>
      <c r="B646" s="5" t="s">
        <v>2548</v>
      </c>
      <c r="C646" s="6" t="s">
        <v>2549</v>
      </c>
      <c r="D646" s="6" t="str">
        <f t="shared" si="10"/>
        <v>0750-000-000-0000</v>
      </c>
      <c r="E646" s="5" t="s">
        <v>2550</v>
      </c>
      <c r="F646" s="5" t="s">
        <v>503</v>
      </c>
      <c r="G646" s="5" t="s">
        <v>504</v>
      </c>
      <c r="H646" s="5" t="s">
        <v>377</v>
      </c>
      <c r="I646" s="5" t="s">
        <v>378</v>
      </c>
    </row>
    <row r="647" spans="1:9" x14ac:dyDescent="0.25">
      <c r="A647" s="5" t="s">
        <v>2551</v>
      </c>
      <c r="B647" s="5" t="s">
        <v>2552</v>
      </c>
      <c r="C647" s="6" t="s">
        <v>789</v>
      </c>
      <c r="D647" s="6" t="str">
        <f t="shared" si="10"/>
        <v>0727-000-000-0000</v>
      </c>
      <c r="E647" s="5" t="s">
        <v>790</v>
      </c>
      <c r="F647" s="5" t="s">
        <v>535</v>
      </c>
      <c r="G647" s="5" t="s">
        <v>536</v>
      </c>
      <c r="H647" s="5" t="s">
        <v>377</v>
      </c>
      <c r="I647" s="5" t="s">
        <v>378</v>
      </c>
    </row>
    <row r="648" spans="1:9" x14ac:dyDescent="0.25">
      <c r="A648" s="5" t="s">
        <v>2553</v>
      </c>
      <c r="B648" s="5" t="s">
        <v>2554</v>
      </c>
      <c r="C648" s="6" t="s">
        <v>863</v>
      </c>
      <c r="D648" s="6" t="str">
        <f t="shared" si="10"/>
        <v>0010-091-031-1100</v>
      </c>
      <c r="E648" s="5" t="s">
        <v>864</v>
      </c>
      <c r="F648" s="5" t="s">
        <v>375</v>
      </c>
      <c r="G648" s="5" t="s">
        <v>376</v>
      </c>
      <c r="H648" s="5" t="s">
        <v>377</v>
      </c>
      <c r="I648" s="5" t="s">
        <v>378</v>
      </c>
    </row>
    <row r="649" spans="1:9" x14ac:dyDescent="0.25">
      <c r="A649" s="5" t="s">
        <v>2555</v>
      </c>
      <c r="B649" s="5" t="s">
        <v>2556</v>
      </c>
      <c r="C649" s="6" t="s">
        <v>2557</v>
      </c>
      <c r="D649" s="6" t="str">
        <f t="shared" si="10"/>
        <v>0400-000-000-0000</v>
      </c>
      <c r="E649" s="5" t="s">
        <v>2558</v>
      </c>
      <c r="F649" s="5" t="s">
        <v>383</v>
      </c>
      <c r="G649" s="5" t="s">
        <v>384</v>
      </c>
      <c r="H649" s="5" t="s">
        <v>377</v>
      </c>
      <c r="I649" s="5" t="s">
        <v>378</v>
      </c>
    </row>
    <row r="650" spans="1:9" x14ac:dyDescent="0.25">
      <c r="A650" s="5" t="s">
        <v>2559</v>
      </c>
      <c r="B650" s="5" t="s">
        <v>2560</v>
      </c>
      <c r="C650" s="6" t="s">
        <v>2561</v>
      </c>
      <c r="D650" s="6" t="str">
        <f t="shared" si="10"/>
        <v>0010-059-011-1000</v>
      </c>
      <c r="E650" s="5" t="s">
        <v>2562</v>
      </c>
      <c r="F650" s="5" t="s">
        <v>650</v>
      </c>
      <c r="G650" s="5" t="s">
        <v>651</v>
      </c>
      <c r="H650" s="5" t="s">
        <v>513</v>
      </c>
      <c r="I650" s="5" t="s">
        <v>514</v>
      </c>
    </row>
    <row r="651" spans="1:9" x14ac:dyDescent="0.25">
      <c r="A651" s="5" t="s">
        <v>2563</v>
      </c>
      <c r="B651" s="5" t="s">
        <v>2564</v>
      </c>
      <c r="C651" s="6" t="s">
        <v>551</v>
      </c>
      <c r="D651" s="6" t="str">
        <f t="shared" si="10"/>
        <v>0355-000-000-0000</v>
      </c>
      <c r="E651" s="5" t="s">
        <v>552</v>
      </c>
      <c r="F651" s="5" t="s">
        <v>383</v>
      </c>
      <c r="G651" s="5" t="s">
        <v>384</v>
      </c>
      <c r="H651" s="5" t="s">
        <v>377</v>
      </c>
      <c r="I651" s="5" t="s">
        <v>378</v>
      </c>
    </row>
    <row r="652" spans="1:9" x14ac:dyDescent="0.25">
      <c r="A652" s="5" t="s">
        <v>2565</v>
      </c>
      <c r="B652" s="5" t="s">
        <v>2566</v>
      </c>
      <c r="C652" s="6" t="s">
        <v>2567</v>
      </c>
      <c r="D652" s="6" t="str">
        <f t="shared" si="10"/>
        <v>0337-035-000-0000</v>
      </c>
      <c r="E652" s="5" t="s">
        <v>2568</v>
      </c>
      <c r="F652" s="5" t="s">
        <v>383</v>
      </c>
      <c r="G652" s="5" t="s">
        <v>384</v>
      </c>
      <c r="H652" s="5" t="s">
        <v>377</v>
      </c>
      <c r="I652" s="5" t="s">
        <v>378</v>
      </c>
    </row>
    <row r="653" spans="1:9" x14ac:dyDescent="0.25">
      <c r="A653" s="5" t="s">
        <v>2569</v>
      </c>
      <c r="B653" s="5" t="s">
        <v>2570</v>
      </c>
      <c r="C653" s="6" t="s">
        <v>2571</v>
      </c>
      <c r="D653" s="6" t="str">
        <f t="shared" si="10"/>
        <v>0510-000-000-0000</v>
      </c>
      <c r="E653" s="5" t="s">
        <v>2572</v>
      </c>
      <c r="F653" s="5" t="s">
        <v>383</v>
      </c>
      <c r="G653" s="5" t="s">
        <v>384</v>
      </c>
      <c r="H653" s="5" t="s">
        <v>377</v>
      </c>
      <c r="I653" s="5" t="s">
        <v>378</v>
      </c>
    </row>
    <row r="654" spans="1:9" x14ac:dyDescent="0.25">
      <c r="A654" s="5" t="s">
        <v>2573</v>
      </c>
      <c r="B654" s="5" t="s">
        <v>2574</v>
      </c>
      <c r="C654" s="6" t="s">
        <v>1277</v>
      </c>
      <c r="D654" s="6" t="str">
        <f t="shared" si="10"/>
        <v>0337-044-000-0000</v>
      </c>
      <c r="E654" s="5" t="s">
        <v>1278</v>
      </c>
      <c r="F654" s="5" t="s">
        <v>375</v>
      </c>
      <c r="G654" s="5" t="s">
        <v>376</v>
      </c>
      <c r="H654" s="5" t="s">
        <v>377</v>
      </c>
      <c r="I654" s="5" t="s">
        <v>378</v>
      </c>
    </row>
    <row r="655" spans="1:9" x14ac:dyDescent="0.25">
      <c r="A655" s="5" t="s">
        <v>2575</v>
      </c>
      <c r="B655" s="5" t="s">
        <v>2576</v>
      </c>
      <c r="C655" s="6" t="s">
        <v>1829</v>
      </c>
      <c r="D655" s="6" t="str">
        <f t="shared" si="10"/>
        <v>0010-048-081-1100</v>
      </c>
      <c r="E655" s="5" t="s">
        <v>1830</v>
      </c>
      <c r="F655" s="5" t="s">
        <v>375</v>
      </c>
      <c r="G655" s="5" t="s">
        <v>376</v>
      </c>
      <c r="H655" s="5" t="s">
        <v>377</v>
      </c>
      <c r="I655" s="5" t="s">
        <v>378</v>
      </c>
    </row>
    <row r="656" spans="1:9" x14ac:dyDescent="0.25">
      <c r="A656" s="5" t="s">
        <v>2577</v>
      </c>
      <c r="B656" s="5" t="s">
        <v>2578</v>
      </c>
      <c r="C656" s="6" t="s">
        <v>1573</v>
      </c>
      <c r="D656" s="6" t="str">
        <f t="shared" si="10"/>
        <v>0213-000-000-0000</v>
      </c>
      <c r="E656" s="5" t="s">
        <v>1574</v>
      </c>
      <c r="F656" s="5" t="s">
        <v>383</v>
      </c>
      <c r="G656" s="5" t="s">
        <v>384</v>
      </c>
      <c r="H656" s="5" t="s">
        <v>377</v>
      </c>
      <c r="I656" s="5" t="s">
        <v>378</v>
      </c>
    </row>
    <row r="657" spans="1:9" x14ac:dyDescent="0.25">
      <c r="A657" s="5" t="s">
        <v>2579</v>
      </c>
      <c r="B657" s="5" t="s">
        <v>2580</v>
      </c>
      <c r="C657" s="6" t="s">
        <v>2581</v>
      </c>
      <c r="D657" s="6" t="str">
        <f t="shared" si="10"/>
        <v>0010-231-010-1200</v>
      </c>
      <c r="E657" s="5" t="s">
        <v>2582</v>
      </c>
      <c r="F657" s="5" t="s">
        <v>399</v>
      </c>
      <c r="G657" s="5" t="s">
        <v>400</v>
      </c>
      <c r="H657" s="5" t="s">
        <v>377</v>
      </c>
      <c r="I657" s="5" t="s">
        <v>378</v>
      </c>
    </row>
    <row r="658" spans="1:9" x14ac:dyDescent="0.25">
      <c r="A658" s="5" t="s">
        <v>2583</v>
      </c>
      <c r="B658" s="5" t="s">
        <v>2584</v>
      </c>
      <c r="C658" s="6" t="s">
        <v>2585</v>
      </c>
      <c r="D658" s="6" t="str">
        <f t="shared" si="10"/>
        <v>0082-000-000-0000</v>
      </c>
      <c r="E658" s="5" t="s">
        <v>2586</v>
      </c>
      <c r="F658" s="5" t="s">
        <v>383</v>
      </c>
      <c r="G658" s="5" t="s">
        <v>384</v>
      </c>
      <c r="H658" s="5" t="s">
        <v>377</v>
      </c>
      <c r="I658" s="5" t="s">
        <v>378</v>
      </c>
    </row>
    <row r="659" spans="1:9" x14ac:dyDescent="0.25">
      <c r="A659" s="5" t="s">
        <v>2587</v>
      </c>
      <c r="B659" s="5" t="s">
        <v>2588</v>
      </c>
      <c r="C659" s="6" t="s">
        <v>2589</v>
      </c>
      <c r="D659" s="6" t="str">
        <f t="shared" si="10"/>
        <v>0010-027-100-1600</v>
      </c>
      <c r="E659" s="5" t="s">
        <v>2590</v>
      </c>
      <c r="F659" s="5" t="s">
        <v>375</v>
      </c>
      <c r="G659" s="5" t="s">
        <v>376</v>
      </c>
      <c r="H659" s="5" t="s">
        <v>377</v>
      </c>
      <c r="I659" s="5" t="s">
        <v>378</v>
      </c>
    </row>
    <row r="660" spans="1:9" x14ac:dyDescent="0.25">
      <c r="A660" s="5" t="s">
        <v>2591</v>
      </c>
      <c r="B660" s="5" t="s">
        <v>2592</v>
      </c>
      <c r="C660" s="6" t="s">
        <v>2593</v>
      </c>
      <c r="D660" s="6" t="str">
        <f t="shared" si="10"/>
        <v>0010-091-051-1000</v>
      </c>
      <c r="E660" s="5" t="s">
        <v>2594</v>
      </c>
      <c r="F660" s="5" t="s">
        <v>1099</v>
      </c>
      <c r="G660" s="5" t="s">
        <v>1100</v>
      </c>
      <c r="H660" s="5" t="s">
        <v>377</v>
      </c>
      <c r="I660" s="5" t="s">
        <v>378</v>
      </c>
    </row>
    <row r="661" spans="1:9" x14ac:dyDescent="0.25">
      <c r="A661" s="5" t="s">
        <v>2595</v>
      </c>
      <c r="B661" s="5" t="s">
        <v>2596</v>
      </c>
      <c r="C661" s="6" t="s">
        <v>2597</v>
      </c>
      <c r="D661" s="6" t="str">
        <f t="shared" si="10"/>
        <v>0345-000-000-0000</v>
      </c>
      <c r="E661" s="5" t="s">
        <v>2598</v>
      </c>
      <c r="F661" s="5" t="s">
        <v>383</v>
      </c>
      <c r="G661" s="5" t="s">
        <v>384</v>
      </c>
      <c r="H661" s="5" t="s">
        <v>377</v>
      </c>
      <c r="I661" s="5" t="s">
        <v>378</v>
      </c>
    </row>
    <row r="662" spans="1:9" x14ac:dyDescent="0.25">
      <c r="A662" s="5" t="s">
        <v>2599</v>
      </c>
      <c r="B662" s="5" t="s">
        <v>2600</v>
      </c>
      <c r="C662" s="6" t="s">
        <v>2601</v>
      </c>
      <c r="D662" s="6" t="str">
        <f t="shared" si="10"/>
        <v>0369-000-000-0000</v>
      </c>
      <c r="E662" s="5" t="s">
        <v>2602</v>
      </c>
      <c r="F662" s="5" t="s">
        <v>503</v>
      </c>
      <c r="G662" s="5" t="s">
        <v>504</v>
      </c>
      <c r="H662" s="5" t="s">
        <v>377</v>
      </c>
      <c r="I662" s="5" t="s">
        <v>378</v>
      </c>
    </row>
    <row r="663" spans="1:9" x14ac:dyDescent="0.25">
      <c r="A663" s="5" t="s">
        <v>2603</v>
      </c>
      <c r="B663" s="5" t="s">
        <v>2604</v>
      </c>
      <c r="C663" s="6" t="s">
        <v>2605</v>
      </c>
      <c r="D663" s="6" t="str">
        <f t="shared" si="10"/>
        <v>0350-058-020-0000</v>
      </c>
      <c r="E663" s="5" t="s">
        <v>2606</v>
      </c>
      <c r="F663" s="5" t="s">
        <v>375</v>
      </c>
      <c r="G663" s="5" t="s">
        <v>376</v>
      </c>
      <c r="H663" s="5" t="s">
        <v>513</v>
      </c>
      <c r="I663" s="5" t="s">
        <v>514</v>
      </c>
    </row>
    <row r="664" spans="1:9" x14ac:dyDescent="0.25">
      <c r="A664" s="5" t="s">
        <v>2607</v>
      </c>
      <c r="B664" s="5" t="s">
        <v>2608</v>
      </c>
      <c r="C664" s="6" t="s">
        <v>2609</v>
      </c>
      <c r="D664" s="6" t="str">
        <f t="shared" si="10"/>
        <v>0141-000-000-0000</v>
      </c>
      <c r="E664" s="5" t="s">
        <v>2610</v>
      </c>
      <c r="F664" s="5" t="s">
        <v>503</v>
      </c>
      <c r="G664" s="5" t="s">
        <v>504</v>
      </c>
      <c r="H664" s="5" t="s">
        <v>377</v>
      </c>
      <c r="I664" s="5" t="s">
        <v>378</v>
      </c>
    </row>
    <row r="665" spans="1:9" x14ac:dyDescent="0.25">
      <c r="A665" s="5" t="s">
        <v>2611</v>
      </c>
      <c r="B665" s="5" t="s">
        <v>2612</v>
      </c>
      <c r="C665" s="6" t="s">
        <v>397</v>
      </c>
      <c r="D665" s="6" t="str">
        <f t="shared" si="10"/>
        <v>0010-214-091-0000</v>
      </c>
      <c r="E665" s="5" t="s">
        <v>398</v>
      </c>
      <c r="F665" s="5" t="s">
        <v>1311</v>
      </c>
      <c r="G665" s="5" t="s">
        <v>1312</v>
      </c>
      <c r="H665" s="5" t="s">
        <v>377</v>
      </c>
      <c r="I665" s="5" t="s">
        <v>378</v>
      </c>
    </row>
    <row r="666" spans="1:9" x14ac:dyDescent="0.25">
      <c r="A666" s="5" t="s">
        <v>2613</v>
      </c>
      <c r="B666" s="5" t="s">
        <v>2614</v>
      </c>
      <c r="C666" s="6" t="s">
        <v>2615</v>
      </c>
      <c r="D666" s="6" t="str">
        <f t="shared" si="10"/>
        <v>0315-000-000-0000</v>
      </c>
      <c r="E666" s="5" t="s">
        <v>2616</v>
      </c>
      <c r="F666" s="5" t="s">
        <v>535</v>
      </c>
      <c r="G666" s="5" t="s">
        <v>536</v>
      </c>
      <c r="H666" s="5" t="s">
        <v>377</v>
      </c>
      <c r="I666" s="5" t="s">
        <v>378</v>
      </c>
    </row>
    <row r="667" spans="1:9" x14ac:dyDescent="0.25">
      <c r="A667" s="5" t="s">
        <v>2617</v>
      </c>
      <c r="B667" s="5" t="s">
        <v>2618</v>
      </c>
      <c r="C667" s="6" t="s">
        <v>1595</v>
      </c>
      <c r="D667" s="6" t="str">
        <f t="shared" si="10"/>
        <v>0303-000-000-0000</v>
      </c>
      <c r="E667" s="5" t="s">
        <v>1596</v>
      </c>
      <c r="F667" s="5" t="s">
        <v>383</v>
      </c>
      <c r="G667" s="5" t="s">
        <v>384</v>
      </c>
      <c r="H667" s="5" t="s">
        <v>377</v>
      </c>
      <c r="I667" s="5" t="s">
        <v>378</v>
      </c>
    </row>
    <row r="668" spans="1:9" x14ac:dyDescent="0.25">
      <c r="A668" s="5" t="s">
        <v>2619</v>
      </c>
      <c r="B668" s="5" t="s">
        <v>2620</v>
      </c>
      <c r="C668" s="6" t="s">
        <v>381</v>
      </c>
      <c r="D668" s="6" t="str">
        <f t="shared" si="10"/>
        <v>0310-000-000-0000</v>
      </c>
      <c r="E668" s="5" t="s">
        <v>382</v>
      </c>
      <c r="F668" s="5" t="s">
        <v>383</v>
      </c>
      <c r="G668" s="5" t="s">
        <v>384</v>
      </c>
      <c r="H668" s="5" t="s">
        <v>513</v>
      </c>
      <c r="I668" s="5" t="s">
        <v>514</v>
      </c>
    </row>
    <row r="669" spans="1:9" x14ac:dyDescent="0.25">
      <c r="A669" s="5" t="s">
        <v>2621</v>
      </c>
      <c r="B669" s="5" t="s">
        <v>2622</v>
      </c>
      <c r="C669" s="6" t="s">
        <v>2615</v>
      </c>
      <c r="D669" s="6" t="str">
        <f t="shared" si="10"/>
        <v>0315-000-000-0000</v>
      </c>
      <c r="E669" s="5" t="s">
        <v>2616</v>
      </c>
      <c r="F669" s="5" t="s">
        <v>415</v>
      </c>
      <c r="G669" s="5" t="s">
        <v>416</v>
      </c>
      <c r="H669" s="5" t="s">
        <v>377</v>
      </c>
      <c r="I669" s="5" t="s">
        <v>378</v>
      </c>
    </row>
    <row r="670" spans="1:9" x14ac:dyDescent="0.25">
      <c r="A670" s="5" t="s">
        <v>2623</v>
      </c>
      <c r="B670" s="5" t="s">
        <v>2624</v>
      </c>
      <c r="C670" s="6" t="s">
        <v>1019</v>
      </c>
      <c r="D670" s="6" t="str">
        <f t="shared" si="10"/>
        <v>0515-000-000-0000</v>
      </c>
      <c r="E670" s="5" t="s">
        <v>1020</v>
      </c>
      <c r="F670" s="5" t="s">
        <v>383</v>
      </c>
      <c r="G670" s="5" t="s">
        <v>384</v>
      </c>
      <c r="H670" s="5" t="s">
        <v>377</v>
      </c>
      <c r="I670" s="5" t="s">
        <v>378</v>
      </c>
    </row>
    <row r="671" spans="1:9" x14ac:dyDescent="0.25">
      <c r="A671" s="5" t="s">
        <v>2625</v>
      </c>
      <c r="B671" s="5" t="s">
        <v>2626</v>
      </c>
      <c r="C671" s="6" t="s">
        <v>1595</v>
      </c>
      <c r="D671" s="6" t="str">
        <f t="shared" si="10"/>
        <v>0303-000-000-0000</v>
      </c>
      <c r="E671" s="5" t="s">
        <v>1596</v>
      </c>
      <c r="F671" s="5" t="s">
        <v>383</v>
      </c>
      <c r="G671" s="5" t="s">
        <v>384</v>
      </c>
      <c r="H671" s="5" t="s">
        <v>377</v>
      </c>
      <c r="I671" s="5" t="s">
        <v>378</v>
      </c>
    </row>
    <row r="672" spans="1:9" x14ac:dyDescent="0.25">
      <c r="A672" s="5" t="s">
        <v>2627</v>
      </c>
      <c r="B672" s="5" t="s">
        <v>2628</v>
      </c>
      <c r="C672" s="6" t="s">
        <v>2629</v>
      </c>
      <c r="D672" s="6" t="str">
        <f t="shared" si="10"/>
        <v>0010-027-131-1100</v>
      </c>
      <c r="E672" s="5" t="s">
        <v>2630</v>
      </c>
      <c r="F672" s="5" t="s">
        <v>925</v>
      </c>
      <c r="G672" s="5" t="s">
        <v>926</v>
      </c>
      <c r="H672" s="5" t="s">
        <v>377</v>
      </c>
      <c r="I672" s="5" t="s">
        <v>378</v>
      </c>
    </row>
    <row r="673" spans="1:9" x14ac:dyDescent="0.25">
      <c r="A673" s="5" t="s">
        <v>2631</v>
      </c>
      <c r="B673" s="5" t="s">
        <v>2632</v>
      </c>
      <c r="C673" s="6" t="s">
        <v>2633</v>
      </c>
      <c r="D673" s="6" t="str">
        <f t="shared" si="10"/>
        <v>0010-086-060-1200</v>
      </c>
      <c r="E673" s="5" t="s">
        <v>2634</v>
      </c>
      <c r="F673" s="5" t="s">
        <v>375</v>
      </c>
      <c r="G673" s="5" t="s">
        <v>376</v>
      </c>
      <c r="H673" s="5" t="s">
        <v>377</v>
      </c>
      <c r="I673" s="5" t="s">
        <v>378</v>
      </c>
    </row>
    <row r="674" spans="1:9" x14ac:dyDescent="0.25">
      <c r="A674" s="5" t="s">
        <v>2635</v>
      </c>
      <c r="B674" s="5" t="s">
        <v>2636</v>
      </c>
      <c r="C674" s="6" t="s">
        <v>2637</v>
      </c>
      <c r="D674" s="6" t="str">
        <f t="shared" si="10"/>
        <v>0010-029-101-1000</v>
      </c>
      <c r="E674" s="5" t="s">
        <v>2638</v>
      </c>
      <c r="F674" s="5" t="s">
        <v>1099</v>
      </c>
      <c r="G674" s="5" t="s">
        <v>1100</v>
      </c>
      <c r="H674" s="5" t="s">
        <v>377</v>
      </c>
      <c r="I674" s="5" t="s">
        <v>378</v>
      </c>
    </row>
    <row r="675" spans="1:9" x14ac:dyDescent="0.25">
      <c r="A675" s="5" t="s">
        <v>2639</v>
      </c>
      <c r="B675" s="5" t="s">
        <v>2640</v>
      </c>
      <c r="C675" s="6" t="s">
        <v>2641</v>
      </c>
      <c r="D675" s="6" t="str">
        <f t="shared" si="10"/>
        <v>0042-000-009-8100</v>
      </c>
      <c r="E675" s="5" t="s">
        <v>2642</v>
      </c>
      <c r="F675" s="5" t="s">
        <v>383</v>
      </c>
      <c r="G675" s="5" t="s">
        <v>384</v>
      </c>
      <c r="H675" s="5" t="s">
        <v>377</v>
      </c>
      <c r="I675" s="5" t="s">
        <v>378</v>
      </c>
    </row>
    <row r="676" spans="1:9" x14ac:dyDescent="0.25">
      <c r="A676" s="5" t="s">
        <v>2643</v>
      </c>
      <c r="B676" s="5" t="s">
        <v>2644</v>
      </c>
      <c r="C676" s="6" t="s">
        <v>2645</v>
      </c>
      <c r="D676" s="6" t="str">
        <f t="shared" si="10"/>
        <v>0010-032-161-1000</v>
      </c>
      <c r="E676" s="5" t="s">
        <v>2646</v>
      </c>
      <c r="F676" s="5" t="s">
        <v>1099</v>
      </c>
      <c r="G676" s="5" t="s">
        <v>1100</v>
      </c>
      <c r="H676" s="5" t="s">
        <v>377</v>
      </c>
      <c r="I676" s="5" t="s">
        <v>378</v>
      </c>
    </row>
    <row r="677" spans="1:9" x14ac:dyDescent="0.25">
      <c r="A677" s="5" t="s">
        <v>2647</v>
      </c>
      <c r="B677" s="5" t="s">
        <v>2648</v>
      </c>
      <c r="C677" s="6" t="s">
        <v>2649</v>
      </c>
      <c r="D677" s="6" t="str">
        <f t="shared" si="10"/>
        <v>0112-044-000-0000</v>
      </c>
      <c r="E677" s="5" t="s">
        <v>2650</v>
      </c>
      <c r="F677" s="5" t="s">
        <v>375</v>
      </c>
      <c r="G677" s="5" t="s">
        <v>376</v>
      </c>
      <c r="H677" s="5" t="s">
        <v>377</v>
      </c>
      <c r="I677" s="5" t="s">
        <v>378</v>
      </c>
    </row>
    <row r="678" spans="1:9" x14ac:dyDescent="0.25">
      <c r="A678" s="5" t="s">
        <v>2651</v>
      </c>
      <c r="B678" s="5" t="s">
        <v>2652</v>
      </c>
      <c r="C678" s="6" t="s">
        <v>981</v>
      </c>
      <c r="D678" s="6" t="str">
        <f t="shared" si="10"/>
        <v>0060-000-000-0000</v>
      </c>
      <c r="E678" s="5" t="s">
        <v>982</v>
      </c>
      <c r="F678" s="5" t="s">
        <v>383</v>
      </c>
      <c r="G678" s="5" t="s">
        <v>384</v>
      </c>
      <c r="H678" s="5" t="s">
        <v>513</v>
      </c>
      <c r="I678" s="5" t="s">
        <v>514</v>
      </c>
    </row>
    <row r="679" spans="1:9" x14ac:dyDescent="0.25">
      <c r="A679" s="5" t="s">
        <v>2653</v>
      </c>
      <c r="B679" s="5" t="s">
        <v>2654</v>
      </c>
      <c r="C679" s="6" t="s">
        <v>1079</v>
      </c>
      <c r="D679" s="6" t="str">
        <f t="shared" si="10"/>
        <v>0042-000-000-0000</v>
      </c>
      <c r="E679" s="5" t="s">
        <v>1080</v>
      </c>
      <c r="F679" s="5" t="s">
        <v>383</v>
      </c>
      <c r="G679" s="5" t="s">
        <v>384</v>
      </c>
      <c r="H679" s="5" t="s">
        <v>377</v>
      </c>
      <c r="I679" s="5" t="s">
        <v>378</v>
      </c>
    </row>
    <row r="680" spans="1:9" x14ac:dyDescent="0.25">
      <c r="A680" s="5" t="s">
        <v>2655</v>
      </c>
      <c r="B680" s="5" t="s">
        <v>2656</v>
      </c>
      <c r="C680" s="6" t="s">
        <v>2657</v>
      </c>
      <c r="D680" s="6" t="str">
        <f t="shared" si="10"/>
        <v>0085-000-000-0000</v>
      </c>
      <c r="E680" s="5" t="s">
        <v>2658</v>
      </c>
      <c r="F680" s="5" t="s">
        <v>383</v>
      </c>
      <c r="G680" s="5" t="s">
        <v>384</v>
      </c>
      <c r="H680" s="5" t="s">
        <v>377</v>
      </c>
      <c r="I680" s="5" t="s">
        <v>378</v>
      </c>
    </row>
    <row r="681" spans="1:9" x14ac:dyDescent="0.25">
      <c r="A681" s="5" t="s">
        <v>2659</v>
      </c>
      <c r="B681" s="5" t="s">
        <v>2660</v>
      </c>
      <c r="C681" s="6" t="s">
        <v>2615</v>
      </c>
      <c r="D681" s="6" t="str">
        <f t="shared" si="10"/>
        <v>0315-000-000-0000</v>
      </c>
      <c r="E681" s="5" t="s">
        <v>2616</v>
      </c>
      <c r="F681" s="5" t="s">
        <v>383</v>
      </c>
      <c r="G681" s="5" t="s">
        <v>384</v>
      </c>
      <c r="H681" s="5" t="s">
        <v>377</v>
      </c>
      <c r="I681" s="5" t="s">
        <v>378</v>
      </c>
    </row>
    <row r="682" spans="1:9" x14ac:dyDescent="0.25">
      <c r="A682" s="5" t="s">
        <v>2661</v>
      </c>
      <c r="B682" s="5" t="s">
        <v>2662</v>
      </c>
      <c r="C682" s="6" t="s">
        <v>2237</v>
      </c>
      <c r="D682" s="6" t="str">
        <f t="shared" si="10"/>
        <v>0917-000-000-0000</v>
      </c>
      <c r="E682" s="5" t="s">
        <v>2238</v>
      </c>
      <c r="F682" s="5" t="s">
        <v>535</v>
      </c>
      <c r="G682" s="5" t="s">
        <v>536</v>
      </c>
      <c r="H682" s="5" t="s">
        <v>377</v>
      </c>
      <c r="I682" s="5" t="s">
        <v>378</v>
      </c>
    </row>
    <row r="683" spans="1:9" x14ac:dyDescent="0.25">
      <c r="A683" s="5" t="s">
        <v>2663</v>
      </c>
      <c r="B683" s="5" t="s">
        <v>2664</v>
      </c>
      <c r="C683" s="6" t="s">
        <v>533</v>
      </c>
      <c r="D683" s="6" t="str">
        <f t="shared" si="10"/>
        <v>0050-000-000-0000</v>
      </c>
      <c r="E683" s="5" t="s">
        <v>534</v>
      </c>
      <c r="F683" s="5" t="s">
        <v>383</v>
      </c>
      <c r="G683" s="5" t="s">
        <v>384</v>
      </c>
      <c r="H683" s="5" t="s">
        <v>377</v>
      </c>
      <c r="I683" s="5" t="s">
        <v>378</v>
      </c>
    </row>
    <row r="684" spans="1:9" x14ac:dyDescent="0.25">
      <c r="A684" s="5" t="s">
        <v>2665</v>
      </c>
      <c r="B684" s="5" t="s">
        <v>2666</v>
      </c>
      <c r="C684" s="6" t="s">
        <v>1577</v>
      </c>
      <c r="D684" s="6" t="str">
        <f t="shared" si="10"/>
        <v>0870-000-000-0000</v>
      </c>
      <c r="E684" s="5" t="s">
        <v>1578</v>
      </c>
      <c r="F684" s="5" t="s">
        <v>503</v>
      </c>
      <c r="G684" s="5" t="s">
        <v>504</v>
      </c>
      <c r="H684" s="5" t="s">
        <v>377</v>
      </c>
      <c r="I684" s="5" t="s">
        <v>378</v>
      </c>
    </row>
    <row r="685" spans="1:9" x14ac:dyDescent="0.25">
      <c r="A685" s="5" t="s">
        <v>2667</v>
      </c>
      <c r="B685" s="5" t="s">
        <v>2668</v>
      </c>
      <c r="C685" s="6" t="s">
        <v>2669</v>
      </c>
      <c r="D685" s="6" t="str">
        <f t="shared" si="10"/>
        <v>0100-000-000-7800</v>
      </c>
      <c r="E685" s="5" t="s">
        <v>2670</v>
      </c>
      <c r="F685" s="5" t="s">
        <v>415</v>
      </c>
      <c r="G685" s="5" t="s">
        <v>416</v>
      </c>
      <c r="H685" s="5" t="s">
        <v>377</v>
      </c>
      <c r="I685" s="5" t="s">
        <v>378</v>
      </c>
    </row>
    <row r="686" spans="1:9" x14ac:dyDescent="0.25">
      <c r="A686" s="5" t="s">
        <v>2671</v>
      </c>
      <c r="B686" s="5" t="s">
        <v>2672</v>
      </c>
      <c r="C686" s="6" t="s">
        <v>2673</v>
      </c>
      <c r="D686" s="6" t="str">
        <f t="shared" si="10"/>
        <v>0219-000-000-0000</v>
      </c>
      <c r="E686" s="5" t="s">
        <v>2674</v>
      </c>
      <c r="F686" s="5" t="s">
        <v>383</v>
      </c>
      <c r="G686" s="5" t="s">
        <v>384</v>
      </c>
      <c r="H686" s="5" t="s">
        <v>377</v>
      </c>
      <c r="I686" s="5" t="s">
        <v>378</v>
      </c>
    </row>
    <row r="687" spans="1:9" x14ac:dyDescent="0.25">
      <c r="A687" s="5" t="s">
        <v>2675</v>
      </c>
      <c r="B687" s="5" t="s">
        <v>2676</v>
      </c>
      <c r="C687" s="6" t="s">
        <v>2677</v>
      </c>
      <c r="D687" s="6" t="str">
        <f t="shared" si="10"/>
        <v>1102-000-000-0000</v>
      </c>
      <c r="E687" s="5" t="s">
        <v>2678</v>
      </c>
      <c r="F687" s="5" t="s">
        <v>535</v>
      </c>
      <c r="G687" s="5" t="s">
        <v>536</v>
      </c>
      <c r="H687" s="5" t="s">
        <v>377</v>
      </c>
      <c r="I687" s="5" t="s">
        <v>378</v>
      </c>
    </row>
    <row r="688" spans="1:9" x14ac:dyDescent="0.25">
      <c r="A688" s="5" t="s">
        <v>2679</v>
      </c>
      <c r="B688" s="5" t="s">
        <v>2680</v>
      </c>
      <c r="C688" s="6" t="s">
        <v>2008</v>
      </c>
      <c r="D688" s="6" t="str">
        <f t="shared" si="10"/>
        <v>0670-000-000-0000</v>
      </c>
      <c r="E688" s="5" t="s">
        <v>2009</v>
      </c>
      <c r="F688" s="5" t="s">
        <v>535</v>
      </c>
      <c r="G688" s="5" t="s">
        <v>536</v>
      </c>
      <c r="H688" s="5" t="s">
        <v>377</v>
      </c>
      <c r="I688" s="5" t="s">
        <v>378</v>
      </c>
    </row>
    <row r="689" spans="1:9" x14ac:dyDescent="0.25">
      <c r="A689" s="5" t="s">
        <v>2681</v>
      </c>
      <c r="B689" s="5" t="s">
        <v>2682</v>
      </c>
      <c r="C689" s="6" t="s">
        <v>2683</v>
      </c>
      <c r="D689" s="6" t="str">
        <f t="shared" si="10"/>
        <v>0286-000-000-0000</v>
      </c>
      <c r="E689" s="5" t="s">
        <v>2684</v>
      </c>
      <c r="F689" s="5" t="s">
        <v>383</v>
      </c>
      <c r="G689" s="5" t="s">
        <v>384</v>
      </c>
      <c r="H689" s="5" t="s">
        <v>377</v>
      </c>
      <c r="I689" s="5" t="s">
        <v>378</v>
      </c>
    </row>
    <row r="690" spans="1:9" x14ac:dyDescent="0.25">
      <c r="A690" s="5" t="s">
        <v>2685</v>
      </c>
      <c r="B690" s="5" t="s">
        <v>2686</v>
      </c>
      <c r="C690" s="6" t="s">
        <v>381</v>
      </c>
      <c r="D690" s="6" t="str">
        <f t="shared" si="10"/>
        <v>0310-000-000-0000</v>
      </c>
      <c r="E690" s="5" t="s">
        <v>382</v>
      </c>
      <c r="F690" s="5" t="s">
        <v>383</v>
      </c>
      <c r="G690" s="5" t="s">
        <v>384</v>
      </c>
      <c r="H690" s="5" t="s">
        <v>377</v>
      </c>
      <c r="I690" s="5" t="s">
        <v>378</v>
      </c>
    </row>
    <row r="691" spans="1:9" x14ac:dyDescent="0.25">
      <c r="A691" s="5" t="s">
        <v>2687</v>
      </c>
      <c r="B691" s="5" t="s">
        <v>2688</v>
      </c>
      <c r="C691" s="6" t="s">
        <v>2689</v>
      </c>
      <c r="D691" s="6" t="str">
        <f t="shared" si="10"/>
        <v>0917-000-009-9200</v>
      </c>
      <c r="E691" s="5" t="s">
        <v>2690</v>
      </c>
      <c r="F691" s="5" t="s">
        <v>383</v>
      </c>
      <c r="G691" s="5" t="s">
        <v>384</v>
      </c>
      <c r="H691" s="5" t="s">
        <v>377</v>
      </c>
      <c r="I691" s="5" t="s">
        <v>378</v>
      </c>
    </row>
    <row r="692" spans="1:9" x14ac:dyDescent="0.25">
      <c r="A692" s="5" t="s">
        <v>2691</v>
      </c>
      <c r="B692" s="5" t="s">
        <v>2692</v>
      </c>
      <c r="C692" s="6" t="s">
        <v>1087</v>
      </c>
      <c r="D692" s="6" t="str">
        <f t="shared" si="10"/>
        <v>0026-000-000-0000</v>
      </c>
      <c r="E692" s="5" t="s">
        <v>1088</v>
      </c>
      <c r="F692" s="5" t="s">
        <v>503</v>
      </c>
      <c r="G692" s="5" t="s">
        <v>504</v>
      </c>
      <c r="H692" s="5" t="s">
        <v>513</v>
      </c>
      <c r="I692" s="5" t="s">
        <v>514</v>
      </c>
    </row>
    <row r="693" spans="1:9" x14ac:dyDescent="0.25">
      <c r="A693" s="5" t="s">
        <v>2693</v>
      </c>
      <c r="B693" s="5" t="s">
        <v>2694</v>
      </c>
      <c r="C693" s="6" t="s">
        <v>1065</v>
      </c>
      <c r="D693" s="6" t="str">
        <f t="shared" si="10"/>
        <v>0906-000-000-0000</v>
      </c>
      <c r="E693" s="5" t="s">
        <v>1066</v>
      </c>
      <c r="F693" s="5" t="s">
        <v>383</v>
      </c>
      <c r="G693" s="5" t="s">
        <v>384</v>
      </c>
      <c r="H693" s="5" t="s">
        <v>377</v>
      </c>
      <c r="I693" s="5" t="s">
        <v>378</v>
      </c>
    </row>
    <row r="694" spans="1:9" x14ac:dyDescent="0.25">
      <c r="A694" s="5" t="s">
        <v>2695</v>
      </c>
      <c r="B694" s="5" t="s">
        <v>2696</v>
      </c>
      <c r="C694" s="6" t="s">
        <v>1577</v>
      </c>
      <c r="D694" s="6" t="str">
        <f t="shared" si="10"/>
        <v>0870-000-000-0000</v>
      </c>
      <c r="E694" s="5" t="s">
        <v>1578</v>
      </c>
      <c r="F694" s="5" t="s">
        <v>383</v>
      </c>
      <c r="G694" s="5" t="s">
        <v>384</v>
      </c>
      <c r="H694" s="5" t="s">
        <v>377</v>
      </c>
      <c r="I694" s="5" t="s">
        <v>378</v>
      </c>
    </row>
    <row r="695" spans="1:9" x14ac:dyDescent="0.25">
      <c r="A695" s="5" t="s">
        <v>330</v>
      </c>
      <c r="B695" s="5" t="s">
        <v>2697</v>
      </c>
      <c r="C695" s="6" t="s">
        <v>1790</v>
      </c>
      <c r="D695" s="6" t="str">
        <f t="shared" si="10"/>
        <v>0010-085-031-1100</v>
      </c>
      <c r="E695" s="5" t="s">
        <v>1791</v>
      </c>
      <c r="F695" s="5" t="s">
        <v>605</v>
      </c>
      <c r="G695" s="5" t="s">
        <v>606</v>
      </c>
      <c r="H695" s="5" t="s">
        <v>377</v>
      </c>
      <c r="I695" s="5" t="s">
        <v>378</v>
      </c>
    </row>
    <row r="696" spans="1:9" x14ac:dyDescent="0.25">
      <c r="A696" s="5" t="s">
        <v>2698</v>
      </c>
      <c r="B696" s="5" t="s">
        <v>2699</v>
      </c>
      <c r="C696" s="6" t="s">
        <v>393</v>
      </c>
      <c r="D696" s="6" t="str">
        <f t="shared" si="10"/>
        <v>0418-000-000-0000</v>
      </c>
      <c r="E696" s="5" t="s">
        <v>394</v>
      </c>
      <c r="F696" s="5" t="s">
        <v>383</v>
      </c>
      <c r="G696" s="5" t="s">
        <v>384</v>
      </c>
      <c r="H696" s="5" t="s">
        <v>377</v>
      </c>
      <c r="I696" s="5" t="s">
        <v>378</v>
      </c>
    </row>
    <row r="697" spans="1:9" x14ac:dyDescent="0.25">
      <c r="A697" s="5" t="s">
        <v>2700</v>
      </c>
      <c r="B697" s="5" t="s">
        <v>2701</v>
      </c>
      <c r="C697" s="6" t="s">
        <v>2702</v>
      </c>
      <c r="D697" s="6" t="str">
        <f t="shared" si="10"/>
        <v>0370-058-020-0000</v>
      </c>
      <c r="E697" s="5" t="s">
        <v>2703</v>
      </c>
      <c r="F697" s="5" t="s">
        <v>375</v>
      </c>
      <c r="G697" s="5" t="s">
        <v>376</v>
      </c>
      <c r="H697" s="5" t="s">
        <v>377</v>
      </c>
      <c r="I697" s="5" t="s">
        <v>378</v>
      </c>
    </row>
    <row r="698" spans="1:9" x14ac:dyDescent="0.25">
      <c r="A698" s="5" t="s">
        <v>2704</v>
      </c>
      <c r="B698" s="5" t="s">
        <v>2705</v>
      </c>
      <c r="C698" s="6" t="s">
        <v>2706</v>
      </c>
      <c r="D698" s="6" t="str">
        <f t="shared" si="10"/>
        <v>0010-090-011-1100</v>
      </c>
      <c r="E698" s="5" t="s">
        <v>2707</v>
      </c>
      <c r="F698" s="5" t="s">
        <v>375</v>
      </c>
      <c r="G698" s="5" t="s">
        <v>376</v>
      </c>
      <c r="H698" s="5" t="s">
        <v>377</v>
      </c>
      <c r="I698" s="5" t="s">
        <v>378</v>
      </c>
    </row>
    <row r="699" spans="1:9" x14ac:dyDescent="0.25">
      <c r="A699" s="5" t="s">
        <v>2708</v>
      </c>
      <c r="B699" s="5" t="s">
        <v>2709</v>
      </c>
      <c r="C699" s="6" t="s">
        <v>2710</v>
      </c>
      <c r="D699" s="6" t="str">
        <f t="shared" si="10"/>
        <v>0630-000-000-0000</v>
      </c>
      <c r="E699" s="5" t="s">
        <v>2711</v>
      </c>
      <c r="F699" s="5" t="s">
        <v>383</v>
      </c>
      <c r="G699" s="5" t="s">
        <v>384</v>
      </c>
      <c r="H699" s="5" t="s">
        <v>377</v>
      </c>
      <c r="I699" s="5" t="s">
        <v>378</v>
      </c>
    </row>
    <row r="700" spans="1:9" x14ac:dyDescent="0.25">
      <c r="A700" s="5" t="s">
        <v>2712</v>
      </c>
      <c r="B700" s="5" t="s">
        <v>2713</v>
      </c>
      <c r="C700" s="6" t="s">
        <v>686</v>
      </c>
      <c r="D700" s="6" t="str">
        <f t="shared" si="10"/>
        <v>0200-000-000-0000</v>
      </c>
      <c r="E700" s="5" t="s">
        <v>687</v>
      </c>
      <c r="F700" s="5" t="s">
        <v>383</v>
      </c>
      <c r="G700" s="5" t="s">
        <v>384</v>
      </c>
      <c r="H700" s="5" t="s">
        <v>513</v>
      </c>
      <c r="I700" s="5" t="s">
        <v>514</v>
      </c>
    </row>
    <row r="701" spans="1:9" x14ac:dyDescent="0.25">
      <c r="A701" s="5" t="s">
        <v>2714</v>
      </c>
      <c r="B701" s="5" t="s">
        <v>2715</v>
      </c>
      <c r="C701" s="6" t="s">
        <v>2716</v>
      </c>
      <c r="D701" s="6" t="str">
        <f t="shared" si="10"/>
        <v>0100-000-000-1100</v>
      </c>
      <c r="E701" s="5" t="s">
        <v>2717</v>
      </c>
      <c r="F701" s="5" t="s">
        <v>383</v>
      </c>
      <c r="G701" s="5" t="s">
        <v>384</v>
      </c>
      <c r="H701" s="5" t="s">
        <v>513</v>
      </c>
      <c r="I701" s="5" t="s">
        <v>514</v>
      </c>
    </row>
    <row r="702" spans="1:9" x14ac:dyDescent="0.25">
      <c r="A702" s="5" t="s">
        <v>2718</v>
      </c>
      <c r="B702" s="5" t="s">
        <v>2719</v>
      </c>
      <c r="C702" s="6" t="s">
        <v>2148</v>
      </c>
      <c r="D702" s="6" t="str">
        <f t="shared" si="10"/>
        <v>0810-000-000-0000</v>
      </c>
      <c r="E702" s="5" t="s">
        <v>2149</v>
      </c>
      <c r="F702" s="5" t="s">
        <v>383</v>
      </c>
      <c r="G702" s="5" t="s">
        <v>384</v>
      </c>
      <c r="H702" s="5" t="s">
        <v>377</v>
      </c>
      <c r="I702" s="5" t="s">
        <v>378</v>
      </c>
    </row>
    <row r="703" spans="1:9" x14ac:dyDescent="0.25">
      <c r="A703" s="5" t="s">
        <v>2720</v>
      </c>
      <c r="B703" s="5" t="s">
        <v>2721</v>
      </c>
      <c r="C703" s="6" t="s">
        <v>2722</v>
      </c>
      <c r="D703" s="6" t="str">
        <f t="shared" si="10"/>
        <v>0302-000-000-0000</v>
      </c>
      <c r="E703" s="5" t="s">
        <v>2723</v>
      </c>
      <c r="F703" s="5" t="s">
        <v>383</v>
      </c>
      <c r="G703" s="5" t="s">
        <v>384</v>
      </c>
      <c r="H703" s="5" t="s">
        <v>377</v>
      </c>
      <c r="I703" s="5" t="s">
        <v>378</v>
      </c>
    </row>
    <row r="704" spans="1:9" x14ac:dyDescent="0.25">
      <c r="A704" s="5" t="s">
        <v>2724</v>
      </c>
      <c r="B704" s="5" t="s">
        <v>2725</v>
      </c>
      <c r="C704" s="6" t="s">
        <v>2726</v>
      </c>
      <c r="D704" s="6" t="str">
        <f t="shared" si="10"/>
        <v>0217-249-020-0000</v>
      </c>
      <c r="E704" s="5" t="s">
        <v>2727</v>
      </c>
      <c r="F704" s="5" t="s">
        <v>383</v>
      </c>
      <c r="G704" s="5" t="s">
        <v>384</v>
      </c>
      <c r="H704" s="5" t="s">
        <v>389</v>
      </c>
      <c r="I704" s="5" t="s">
        <v>390</v>
      </c>
    </row>
    <row r="705" spans="1:9" x14ac:dyDescent="0.25">
      <c r="A705" s="5" t="s">
        <v>2728</v>
      </c>
      <c r="B705" s="5" t="s">
        <v>2729</v>
      </c>
      <c r="C705" s="6" t="s">
        <v>2730</v>
      </c>
      <c r="D705" s="6" t="str">
        <f t="shared" si="10"/>
        <v>0131-000-000-0000</v>
      </c>
      <c r="E705" s="5" t="s">
        <v>2731</v>
      </c>
      <c r="F705" s="5" t="s">
        <v>535</v>
      </c>
      <c r="G705" s="5" t="s">
        <v>536</v>
      </c>
      <c r="H705" s="5" t="s">
        <v>377</v>
      </c>
      <c r="I705" s="5" t="s">
        <v>378</v>
      </c>
    </row>
    <row r="706" spans="1:9" x14ac:dyDescent="0.25">
      <c r="A706" s="5" t="s">
        <v>2732</v>
      </c>
      <c r="B706" s="5" t="s">
        <v>2733</v>
      </c>
      <c r="C706" s="6" t="s">
        <v>615</v>
      </c>
      <c r="D706" s="6" t="str">
        <f t="shared" ref="D706:D769" si="11">TEXT(C706,"0000-000-000-0000")</f>
        <v>0170-000-000-0000</v>
      </c>
      <c r="E706" s="5" t="s">
        <v>616</v>
      </c>
      <c r="F706" s="5" t="s">
        <v>535</v>
      </c>
      <c r="G706" s="5" t="s">
        <v>536</v>
      </c>
      <c r="H706" s="5" t="s">
        <v>377</v>
      </c>
      <c r="I706" s="5" t="s">
        <v>378</v>
      </c>
    </row>
    <row r="707" spans="1:9" x14ac:dyDescent="0.25">
      <c r="A707" s="5" t="s">
        <v>2734</v>
      </c>
      <c r="B707" s="5" t="s">
        <v>2735</v>
      </c>
      <c r="C707" s="6" t="s">
        <v>1299</v>
      </c>
      <c r="D707" s="6" t="str">
        <f t="shared" si="11"/>
        <v>0016-000-000-0000</v>
      </c>
      <c r="E707" s="5" t="s">
        <v>1300</v>
      </c>
      <c r="F707" s="5" t="s">
        <v>383</v>
      </c>
      <c r="G707" s="5" t="s">
        <v>384</v>
      </c>
      <c r="H707" s="5" t="s">
        <v>377</v>
      </c>
      <c r="I707" s="5" t="s">
        <v>378</v>
      </c>
    </row>
    <row r="708" spans="1:9" x14ac:dyDescent="0.25">
      <c r="A708" s="5" t="s">
        <v>2736</v>
      </c>
      <c r="B708" s="5" t="s">
        <v>2737</v>
      </c>
      <c r="C708" s="6" t="s">
        <v>2738</v>
      </c>
      <c r="D708" s="6" t="str">
        <f t="shared" si="11"/>
        <v>0310-033-000-0000</v>
      </c>
      <c r="E708" s="5" t="s">
        <v>2739</v>
      </c>
      <c r="F708" s="5" t="s">
        <v>2740</v>
      </c>
      <c r="G708" s="5" t="s">
        <v>2741</v>
      </c>
      <c r="H708" s="5" t="s">
        <v>377</v>
      </c>
      <c r="I708" s="5" t="s">
        <v>378</v>
      </c>
    </row>
    <row r="709" spans="1:9" x14ac:dyDescent="0.25">
      <c r="A709" s="5" t="s">
        <v>2742</v>
      </c>
      <c r="B709" s="5" t="s">
        <v>2743</v>
      </c>
      <c r="C709" s="6" t="s">
        <v>577</v>
      </c>
      <c r="D709" s="6" t="str">
        <f t="shared" si="11"/>
        <v>0062-000-000-0000</v>
      </c>
      <c r="E709" s="5" t="s">
        <v>578</v>
      </c>
      <c r="F709" s="5" t="s">
        <v>383</v>
      </c>
      <c r="G709" s="5" t="s">
        <v>384</v>
      </c>
      <c r="H709" s="5" t="s">
        <v>377</v>
      </c>
      <c r="I709" s="5" t="s">
        <v>378</v>
      </c>
    </row>
    <row r="710" spans="1:9" x14ac:dyDescent="0.25">
      <c r="A710" s="5" t="s">
        <v>2744</v>
      </c>
      <c r="B710" s="5" t="s">
        <v>2745</v>
      </c>
      <c r="C710" s="6" t="s">
        <v>2746</v>
      </c>
      <c r="D710" s="6" t="str">
        <f t="shared" si="11"/>
        <v>0206-000-000-0000</v>
      </c>
      <c r="E710" s="5" t="s">
        <v>2747</v>
      </c>
      <c r="F710" s="5" t="s">
        <v>383</v>
      </c>
      <c r="G710" s="5" t="s">
        <v>384</v>
      </c>
      <c r="H710" s="5" t="s">
        <v>377</v>
      </c>
      <c r="I710" s="5" t="s">
        <v>378</v>
      </c>
    </row>
    <row r="711" spans="1:9" x14ac:dyDescent="0.25">
      <c r="A711" s="5" t="s">
        <v>2748</v>
      </c>
      <c r="B711" s="5" t="s">
        <v>2749</v>
      </c>
      <c r="C711" s="6" t="s">
        <v>773</v>
      </c>
      <c r="D711" s="6" t="str">
        <f t="shared" si="11"/>
        <v>0218-000-000-0000</v>
      </c>
      <c r="E711" s="5" t="s">
        <v>774</v>
      </c>
      <c r="F711" s="5" t="s">
        <v>383</v>
      </c>
      <c r="G711" s="5" t="s">
        <v>384</v>
      </c>
      <c r="H711" s="5" t="s">
        <v>377</v>
      </c>
      <c r="I711" s="5" t="s">
        <v>378</v>
      </c>
    </row>
    <row r="712" spans="1:9" x14ac:dyDescent="0.25">
      <c r="A712" s="5" t="s">
        <v>2750</v>
      </c>
      <c r="B712" s="5" t="s">
        <v>2751</v>
      </c>
      <c r="C712" s="6" t="s">
        <v>1891</v>
      </c>
      <c r="D712" s="6" t="str">
        <f t="shared" si="11"/>
        <v>0010-044-081-0000</v>
      </c>
      <c r="E712" s="5" t="s">
        <v>1892</v>
      </c>
      <c r="F712" s="5" t="s">
        <v>873</v>
      </c>
      <c r="G712" s="5" t="s">
        <v>874</v>
      </c>
      <c r="H712" s="5" t="s">
        <v>377</v>
      </c>
      <c r="I712" s="5" t="s">
        <v>378</v>
      </c>
    </row>
    <row r="713" spans="1:9" x14ac:dyDescent="0.25">
      <c r="A713" s="5" t="s">
        <v>2752</v>
      </c>
      <c r="B713" s="5" t="s">
        <v>2753</v>
      </c>
      <c r="C713" s="6" t="s">
        <v>2754</v>
      </c>
      <c r="D713" s="6" t="str">
        <f t="shared" si="11"/>
        <v>0835-250-000-0000</v>
      </c>
      <c r="E713" s="5" t="s">
        <v>27855</v>
      </c>
      <c r="F713" s="5" t="s">
        <v>383</v>
      </c>
      <c r="G713" s="5" t="s">
        <v>384</v>
      </c>
      <c r="H713" s="5" t="s">
        <v>401</v>
      </c>
      <c r="I713" s="5" t="s">
        <v>402</v>
      </c>
    </row>
    <row r="714" spans="1:9" x14ac:dyDescent="0.25">
      <c r="A714" s="5" t="s">
        <v>2755</v>
      </c>
      <c r="B714" s="5" t="s">
        <v>2756</v>
      </c>
      <c r="C714" s="6" t="s">
        <v>1569</v>
      </c>
      <c r="D714" s="6" t="str">
        <f t="shared" si="11"/>
        <v>0010-081-061-1100</v>
      </c>
      <c r="E714" s="5" t="s">
        <v>1570</v>
      </c>
      <c r="F714" s="5" t="s">
        <v>375</v>
      </c>
      <c r="G714" s="5" t="s">
        <v>376</v>
      </c>
      <c r="H714" s="5" t="s">
        <v>377</v>
      </c>
      <c r="I714" s="5" t="s">
        <v>378</v>
      </c>
    </row>
    <row r="715" spans="1:9" x14ac:dyDescent="0.25">
      <c r="A715" s="5" t="s">
        <v>2757</v>
      </c>
      <c r="B715" s="5" t="s">
        <v>2758</v>
      </c>
      <c r="C715" s="6" t="s">
        <v>2759</v>
      </c>
      <c r="D715" s="6" t="str">
        <f t="shared" si="11"/>
        <v>0142-000-000-0000</v>
      </c>
      <c r="E715" s="5" t="s">
        <v>2760</v>
      </c>
      <c r="F715" s="5" t="s">
        <v>383</v>
      </c>
      <c r="G715" s="5" t="s">
        <v>384</v>
      </c>
      <c r="H715" s="5" t="s">
        <v>377</v>
      </c>
      <c r="I715" s="5" t="s">
        <v>378</v>
      </c>
    </row>
    <row r="716" spans="1:9" x14ac:dyDescent="0.25">
      <c r="A716" s="5" t="s">
        <v>2761</v>
      </c>
      <c r="B716" s="5" t="s">
        <v>2762</v>
      </c>
      <c r="C716" s="6" t="s">
        <v>2763</v>
      </c>
      <c r="D716" s="6" t="str">
        <f t="shared" si="11"/>
        <v>0944-249-020-0000</v>
      </c>
      <c r="E716" s="5" t="s">
        <v>2764</v>
      </c>
      <c r="F716" s="5" t="s">
        <v>383</v>
      </c>
      <c r="G716" s="5" t="s">
        <v>384</v>
      </c>
      <c r="H716" s="5" t="s">
        <v>389</v>
      </c>
      <c r="I716" s="5" t="s">
        <v>390</v>
      </c>
    </row>
    <row r="717" spans="1:9" x14ac:dyDescent="0.25">
      <c r="A717" s="5" t="s">
        <v>2765</v>
      </c>
      <c r="B717" s="5" t="s">
        <v>2766</v>
      </c>
      <c r="C717" s="6" t="s">
        <v>2767</v>
      </c>
      <c r="D717" s="6" t="str">
        <f t="shared" si="11"/>
        <v>0187-000-000-0000</v>
      </c>
      <c r="E717" s="5" t="s">
        <v>2768</v>
      </c>
      <c r="F717" s="5" t="s">
        <v>383</v>
      </c>
      <c r="G717" s="5" t="s">
        <v>384</v>
      </c>
      <c r="H717" s="5" t="s">
        <v>377</v>
      </c>
      <c r="I717" s="5" t="s">
        <v>378</v>
      </c>
    </row>
    <row r="718" spans="1:9" x14ac:dyDescent="0.25">
      <c r="A718" s="5" t="s">
        <v>2769</v>
      </c>
      <c r="B718" s="5" t="s">
        <v>2770</v>
      </c>
      <c r="C718" s="6" t="s">
        <v>2771</v>
      </c>
      <c r="D718" s="6" t="str">
        <f t="shared" si="11"/>
        <v>0335-033-000-0000</v>
      </c>
      <c r="E718" s="5" t="s">
        <v>2772</v>
      </c>
      <c r="F718" s="5" t="s">
        <v>383</v>
      </c>
      <c r="G718" s="5" t="s">
        <v>384</v>
      </c>
      <c r="H718" s="5" t="s">
        <v>377</v>
      </c>
      <c r="I718" s="5" t="s">
        <v>378</v>
      </c>
    </row>
    <row r="719" spans="1:9" x14ac:dyDescent="0.25">
      <c r="A719" s="5" t="s">
        <v>2773</v>
      </c>
      <c r="B719" s="5" t="s">
        <v>2774</v>
      </c>
      <c r="C719" s="6" t="s">
        <v>2775</v>
      </c>
      <c r="D719" s="6" t="str">
        <f t="shared" si="11"/>
        <v>0325-000-000-0000</v>
      </c>
      <c r="E719" s="5" t="s">
        <v>2776</v>
      </c>
      <c r="F719" s="5" t="s">
        <v>383</v>
      </c>
      <c r="G719" s="5" t="s">
        <v>384</v>
      </c>
      <c r="H719" s="5" t="s">
        <v>377</v>
      </c>
      <c r="I719" s="5" t="s">
        <v>378</v>
      </c>
    </row>
    <row r="720" spans="1:9" x14ac:dyDescent="0.25">
      <c r="A720" s="5" t="s">
        <v>2777</v>
      </c>
      <c r="B720" s="5" t="s">
        <v>2778</v>
      </c>
      <c r="C720" s="6" t="s">
        <v>1962</v>
      </c>
      <c r="D720" s="6" t="str">
        <f t="shared" si="11"/>
        <v>0413-000-000-0000</v>
      </c>
      <c r="E720" s="5" t="s">
        <v>1963</v>
      </c>
      <c r="F720" s="5" t="s">
        <v>383</v>
      </c>
      <c r="G720" s="5" t="s">
        <v>384</v>
      </c>
      <c r="H720" s="5" t="s">
        <v>377</v>
      </c>
      <c r="I720" s="5" t="s">
        <v>378</v>
      </c>
    </row>
    <row r="721" spans="1:9" x14ac:dyDescent="0.25">
      <c r="A721" s="5" t="s">
        <v>2779</v>
      </c>
      <c r="B721" s="5" t="s">
        <v>2780</v>
      </c>
      <c r="C721" s="6" t="s">
        <v>2781</v>
      </c>
      <c r="D721" s="6" t="str">
        <f t="shared" si="11"/>
        <v>0010-162-120-2600</v>
      </c>
      <c r="E721" s="5" t="s">
        <v>2782</v>
      </c>
      <c r="F721" s="5" t="s">
        <v>375</v>
      </c>
      <c r="G721" s="5" t="s">
        <v>376</v>
      </c>
      <c r="H721" s="5" t="s">
        <v>1669</v>
      </c>
      <c r="I721" s="5" t="s">
        <v>1670</v>
      </c>
    </row>
    <row r="722" spans="1:9" x14ac:dyDescent="0.25">
      <c r="A722" s="5" t="s">
        <v>2783</v>
      </c>
      <c r="B722" s="5" t="s">
        <v>2784</v>
      </c>
      <c r="C722" s="6" t="s">
        <v>2785</v>
      </c>
      <c r="D722" s="6" t="str">
        <f t="shared" si="11"/>
        <v>0825-000-000-0000</v>
      </c>
      <c r="E722" s="5" t="s">
        <v>2786</v>
      </c>
      <c r="F722" s="5" t="s">
        <v>383</v>
      </c>
      <c r="G722" s="5" t="s">
        <v>384</v>
      </c>
      <c r="H722" s="5" t="s">
        <v>377</v>
      </c>
      <c r="I722" s="5" t="s">
        <v>378</v>
      </c>
    </row>
    <row r="723" spans="1:9" x14ac:dyDescent="0.25">
      <c r="A723" s="5" t="s">
        <v>2787</v>
      </c>
      <c r="B723" s="5" t="s">
        <v>2788</v>
      </c>
      <c r="C723" s="6" t="s">
        <v>2789</v>
      </c>
      <c r="D723" s="6" t="str">
        <f t="shared" si="11"/>
        <v>0190-000-000-0000</v>
      </c>
      <c r="E723" s="5" t="s">
        <v>2790</v>
      </c>
      <c r="F723" s="5" t="s">
        <v>383</v>
      </c>
      <c r="G723" s="5" t="s">
        <v>384</v>
      </c>
      <c r="H723" s="5" t="s">
        <v>377</v>
      </c>
      <c r="I723" s="5" t="s">
        <v>378</v>
      </c>
    </row>
    <row r="724" spans="1:9" x14ac:dyDescent="0.25">
      <c r="A724" s="5" t="s">
        <v>2791</v>
      </c>
      <c r="B724" s="5" t="s">
        <v>2792</v>
      </c>
      <c r="C724" s="6" t="s">
        <v>2793</v>
      </c>
      <c r="D724" s="6" t="str">
        <f t="shared" si="11"/>
        <v>0010-029-080-1600</v>
      </c>
      <c r="E724" s="5" t="s">
        <v>2794</v>
      </c>
      <c r="F724" s="5" t="s">
        <v>375</v>
      </c>
      <c r="G724" s="5" t="s">
        <v>376</v>
      </c>
      <c r="H724" s="5" t="s">
        <v>377</v>
      </c>
      <c r="I724" s="5" t="s">
        <v>378</v>
      </c>
    </row>
    <row r="725" spans="1:9" x14ac:dyDescent="0.25">
      <c r="A725" s="5" t="s">
        <v>2795</v>
      </c>
      <c r="B725" s="5" t="s">
        <v>2796</v>
      </c>
      <c r="C725" s="6" t="s">
        <v>2797</v>
      </c>
      <c r="D725" s="6" t="str">
        <f t="shared" si="11"/>
        <v>0585-000-000-0000</v>
      </c>
      <c r="E725" s="5" t="s">
        <v>2798</v>
      </c>
      <c r="F725" s="5" t="s">
        <v>383</v>
      </c>
      <c r="G725" s="5" t="s">
        <v>384</v>
      </c>
      <c r="H725" s="5" t="s">
        <v>377</v>
      </c>
      <c r="I725" s="5" t="s">
        <v>378</v>
      </c>
    </row>
    <row r="726" spans="1:9" x14ac:dyDescent="0.25">
      <c r="A726" s="5" t="s">
        <v>2799</v>
      </c>
      <c r="B726" s="5" t="s">
        <v>2800</v>
      </c>
      <c r="C726" s="6" t="s">
        <v>2501</v>
      </c>
      <c r="D726" s="6" t="str">
        <f t="shared" si="11"/>
        <v>0135-000-000-0000</v>
      </c>
      <c r="E726" s="5" t="s">
        <v>2502</v>
      </c>
      <c r="F726" s="5" t="s">
        <v>503</v>
      </c>
      <c r="G726" s="5" t="s">
        <v>504</v>
      </c>
      <c r="H726" s="5" t="s">
        <v>377</v>
      </c>
      <c r="I726" s="5" t="s">
        <v>378</v>
      </c>
    </row>
    <row r="727" spans="1:9" x14ac:dyDescent="0.25">
      <c r="A727" s="5" t="s">
        <v>2801</v>
      </c>
      <c r="B727" s="5" t="s">
        <v>2802</v>
      </c>
      <c r="C727" s="6" t="s">
        <v>2803</v>
      </c>
      <c r="D727" s="6" t="str">
        <f t="shared" si="11"/>
        <v>0217-000-000-0000</v>
      </c>
      <c r="E727" s="5" t="s">
        <v>2804</v>
      </c>
      <c r="F727" s="5" t="s">
        <v>383</v>
      </c>
      <c r="G727" s="5" t="s">
        <v>384</v>
      </c>
      <c r="H727" s="5" t="s">
        <v>377</v>
      </c>
      <c r="I727" s="5" t="s">
        <v>378</v>
      </c>
    </row>
    <row r="728" spans="1:9" x14ac:dyDescent="0.25">
      <c r="A728" s="5" t="s">
        <v>2805</v>
      </c>
      <c r="B728" s="5" t="s">
        <v>2806</v>
      </c>
      <c r="C728" s="6" t="s">
        <v>1873</v>
      </c>
      <c r="D728" s="6" t="str">
        <f t="shared" si="11"/>
        <v>0335-000-000-0000</v>
      </c>
      <c r="E728" s="5" t="s">
        <v>1874</v>
      </c>
      <c r="F728" s="5" t="s">
        <v>415</v>
      </c>
      <c r="G728" s="5" t="s">
        <v>416</v>
      </c>
      <c r="H728" s="5" t="s">
        <v>377</v>
      </c>
      <c r="I728" s="5" t="s">
        <v>378</v>
      </c>
    </row>
    <row r="729" spans="1:9" x14ac:dyDescent="0.25">
      <c r="A729" s="5" t="s">
        <v>2807</v>
      </c>
      <c r="B729" s="5" t="s">
        <v>2808</v>
      </c>
      <c r="C729" s="6" t="s">
        <v>2809</v>
      </c>
      <c r="D729" s="6" t="str">
        <f t="shared" si="11"/>
        <v>0300-249-020-0000</v>
      </c>
      <c r="E729" s="5" t="s">
        <v>2810</v>
      </c>
      <c r="F729" s="5" t="s">
        <v>383</v>
      </c>
      <c r="G729" s="5" t="s">
        <v>384</v>
      </c>
      <c r="H729" s="5" t="s">
        <v>389</v>
      </c>
      <c r="I729" s="5" t="s">
        <v>390</v>
      </c>
    </row>
    <row r="730" spans="1:9" x14ac:dyDescent="0.25">
      <c r="A730" s="5" t="s">
        <v>2811</v>
      </c>
      <c r="B730" s="5" t="s">
        <v>2812</v>
      </c>
      <c r="C730" s="6" t="s">
        <v>2813</v>
      </c>
      <c r="D730" s="6" t="str">
        <f t="shared" si="11"/>
        <v>0285-000-002-5200</v>
      </c>
      <c r="E730" s="5" t="s">
        <v>2814</v>
      </c>
      <c r="F730" s="5" t="s">
        <v>383</v>
      </c>
      <c r="G730" s="5" t="s">
        <v>384</v>
      </c>
      <c r="H730" s="5" t="s">
        <v>377</v>
      </c>
      <c r="I730" s="5" t="s">
        <v>378</v>
      </c>
    </row>
    <row r="731" spans="1:9" x14ac:dyDescent="0.25">
      <c r="A731" s="5" t="s">
        <v>2815</v>
      </c>
      <c r="B731" s="5" t="s">
        <v>2816</v>
      </c>
      <c r="C731" s="6" t="s">
        <v>2817</v>
      </c>
      <c r="D731" s="6" t="str">
        <f t="shared" si="11"/>
        <v>1029-000-000-0000</v>
      </c>
      <c r="E731" s="5" t="s">
        <v>2818</v>
      </c>
      <c r="F731" s="5" t="s">
        <v>383</v>
      </c>
      <c r="G731" s="5" t="s">
        <v>384</v>
      </c>
      <c r="H731" s="5" t="s">
        <v>377</v>
      </c>
      <c r="I731" s="5" t="s">
        <v>378</v>
      </c>
    </row>
    <row r="732" spans="1:9" x14ac:dyDescent="0.25">
      <c r="A732" s="5" t="s">
        <v>2819</v>
      </c>
      <c r="B732" s="5" t="s">
        <v>2820</v>
      </c>
      <c r="C732" s="6" t="s">
        <v>2821</v>
      </c>
      <c r="D732" s="6" t="str">
        <f t="shared" si="11"/>
        <v>0215-000-000-0000</v>
      </c>
      <c r="E732" s="5" t="s">
        <v>2822</v>
      </c>
      <c r="F732" s="5" t="s">
        <v>383</v>
      </c>
      <c r="G732" s="5" t="s">
        <v>384</v>
      </c>
      <c r="H732" s="5" t="s">
        <v>377</v>
      </c>
      <c r="I732" s="5" t="s">
        <v>378</v>
      </c>
    </row>
    <row r="733" spans="1:9" x14ac:dyDescent="0.25">
      <c r="A733" s="5" t="s">
        <v>2823</v>
      </c>
      <c r="B733" s="5" t="s">
        <v>2824</v>
      </c>
      <c r="C733" s="6" t="s">
        <v>2797</v>
      </c>
      <c r="D733" s="6" t="str">
        <f t="shared" si="11"/>
        <v>0585-000-000-0000</v>
      </c>
      <c r="E733" s="5" t="s">
        <v>2798</v>
      </c>
      <c r="F733" s="5" t="s">
        <v>383</v>
      </c>
      <c r="G733" s="5" t="s">
        <v>384</v>
      </c>
      <c r="H733" s="5" t="s">
        <v>377</v>
      </c>
      <c r="I733" s="5" t="s">
        <v>378</v>
      </c>
    </row>
    <row r="734" spans="1:9" x14ac:dyDescent="0.25">
      <c r="A734" s="5" t="s">
        <v>2825</v>
      </c>
      <c r="B734" s="5" t="s">
        <v>2826</v>
      </c>
      <c r="C734" s="6" t="s">
        <v>2827</v>
      </c>
      <c r="D734" s="6" t="str">
        <f t="shared" si="11"/>
        <v>0320-044-000-0000</v>
      </c>
      <c r="E734" s="5" t="s">
        <v>2828</v>
      </c>
      <c r="F734" s="5" t="s">
        <v>1824</v>
      </c>
      <c r="G734" s="5" t="s">
        <v>874</v>
      </c>
      <c r="H734" s="5" t="s">
        <v>377</v>
      </c>
      <c r="I734" s="5" t="s">
        <v>378</v>
      </c>
    </row>
    <row r="735" spans="1:9" x14ac:dyDescent="0.25">
      <c r="A735" s="5" t="s">
        <v>2829</v>
      </c>
      <c r="B735" s="5" t="s">
        <v>2830</v>
      </c>
      <c r="C735" s="6" t="s">
        <v>413</v>
      </c>
      <c r="D735" s="6" t="str">
        <f t="shared" si="11"/>
        <v>0100-000-000-8000</v>
      </c>
      <c r="E735" s="5" t="s">
        <v>414</v>
      </c>
      <c r="F735" s="5" t="s">
        <v>383</v>
      </c>
      <c r="G735" s="5" t="s">
        <v>384</v>
      </c>
      <c r="H735" s="5" t="s">
        <v>377</v>
      </c>
      <c r="I735" s="5" t="s">
        <v>378</v>
      </c>
    </row>
    <row r="736" spans="1:9" x14ac:dyDescent="0.25">
      <c r="A736" s="5" t="s">
        <v>2831</v>
      </c>
      <c r="B736" s="5" t="s">
        <v>2832</v>
      </c>
      <c r="C736" s="6" t="s">
        <v>2683</v>
      </c>
      <c r="D736" s="6" t="str">
        <f t="shared" si="11"/>
        <v>0286-000-000-0000</v>
      </c>
      <c r="E736" s="5" t="s">
        <v>2684</v>
      </c>
      <c r="F736" s="5" t="s">
        <v>383</v>
      </c>
      <c r="G736" s="5" t="s">
        <v>384</v>
      </c>
      <c r="H736" s="5" t="s">
        <v>377</v>
      </c>
      <c r="I736" s="5" t="s">
        <v>378</v>
      </c>
    </row>
    <row r="737" spans="1:9" x14ac:dyDescent="0.25">
      <c r="A737" s="5" t="s">
        <v>2833</v>
      </c>
      <c r="B737" s="5" t="s">
        <v>2834</v>
      </c>
      <c r="C737" s="6" t="s">
        <v>2835</v>
      </c>
      <c r="D737" s="6" t="str">
        <f t="shared" si="11"/>
        <v>0197-000-000-0000</v>
      </c>
      <c r="E737" s="5" t="s">
        <v>2836</v>
      </c>
      <c r="F737" s="5" t="s">
        <v>535</v>
      </c>
      <c r="G737" s="5" t="s">
        <v>536</v>
      </c>
      <c r="H737" s="5" t="s">
        <v>377</v>
      </c>
      <c r="I737" s="5" t="s">
        <v>378</v>
      </c>
    </row>
    <row r="738" spans="1:9" x14ac:dyDescent="0.25">
      <c r="A738" s="5" t="s">
        <v>2837</v>
      </c>
      <c r="B738" s="5" t="s">
        <v>2838</v>
      </c>
      <c r="C738" s="6" t="s">
        <v>2839</v>
      </c>
      <c r="D738" s="6" t="str">
        <f t="shared" si="11"/>
        <v>0010-044-141-1000</v>
      </c>
      <c r="E738" s="5" t="s">
        <v>2840</v>
      </c>
      <c r="F738" s="5" t="s">
        <v>1099</v>
      </c>
      <c r="G738" s="5" t="s">
        <v>1100</v>
      </c>
      <c r="H738" s="5" t="s">
        <v>377</v>
      </c>
      <c r="I738" s="5" t="s">
        <v>378</v>
      </c>
    </row>
    <row r="739" spans="1:9" x14ac:dyDescent="0.25">
      <c r="A739" s="5" t="s">
        <v>2841</v>
      </c>
      <c r="B739" s="5" t="s">
        <v>2842</v>
      </c>
      <c r="C739" s="6" t="s">
        <v>2843</v>
      </c>
      <c r="D739" s="6" t="str">
        <f t="shared" si="11"/>
        <v>0107-000-000-0000</v>
      </c>
      <c r="E739" s="5" t="s">
        <v>2844</v>
      </c>
      <c r="F739" s="5" t="s">
        <v>383</v>
      </c>
      <c r="G739" s="5" t="s">
        <v>384</v>
      </c>
      <c r="H739" s="5" t="s">
        <v>513</v>
      </c>
      <c r="I739" s="5" t="s">
        <v>514</v>
      </c>
    </row>
    <row r="740" spans="1:9" x14ac:dyDescent="0.25">
      <c r="A740" s="5" t="s">
        <v>2845</v>
      </c>
      <c r="B740" s="5" t="s">
        <v>2846</v>
      </c>
      <c r="C740" s="6" t="s">
        <v>2847</v>
      </c>
      <c r="D740" s="6" t="str">
        <f t="shared" si="11"/>
        <v>0119-000-000-0000</v>
      </c>
      <c r="E740" s="5" t="s">
        <v>2848</v>
      </c>
      <c r="F740" s="5" t="s">
        <v>383</v>
      </c>
      <c r="G740" s="5" t="s">
        <v>384</v>
      </c>
      <c r="H740" s="5" t="s">
        <v>377</v>
      </c>
      <c r="I740" s="5" t="s">
        <v>378</v>
      </c>
    </row>
    <row r="741" spans="1:9" x14ac:dyDescent="0.25">
      <c r="A741" s="5" t="s">
        <v>2849</v>
      </c>
      <c r="B741" s="5" t="s">
        <v>2850</v>
      </c>
      <c r="C741" s="6" t="s">
        <v>2094</v>
      </c>
      <c r="D741" s="6" t="str">
        <f t="shared" si="11"/>
        <v>0964-000-000-0000</v>
      </c>
      <c r="E741" s="5" t="s">
        <v>2095</v>
      </c>
      <c r="F741" s="5" t="s">
        <v>383</v>
      </c>
      <c r="G741" s="5" t="s">
        <v>384</v>
      </c>
      <c r="H741" s="5" t="s">
        <v>377</v>
      </c>
      <c r="I741" s="5" t="s">
        <v>378</v>
      </c>
    </row>
    <row r="742" spans="1:9" x14ac:dyDescent="0.25">
      <c r="A742" s="5" t="s">
        <v>2851</v>
      </c>
      <c r="B742" s="5" t="s">
        <v>2852</v>
      </c>
      <c r="C742" s="6" t="s">
        <v>1295</v>
      </c>
      <c r="D742" s="6" t="str">
        <f t="shared" si="11"/>
        <v>0351-000-000-0000</v>
      </c>
      <c r="E742" s="5" t="s">
        <v>1296</v>
      </c>
      <c r="F742" s="5" t="s">
        <v>535</v>
      </c>
      <c r="G742" s="5" t="s">
        <v>536</v>
      </c>
      <c r="H742" s="5" t="s">
        <v>377</v>
      </c>
      <c r="I742" s="5" t="s">
        <v>378</v>
      </c>
    </row>
    <row r="743" spans="1:9" x14ac:dyDescent="0.25">
      <c r="A743" s="5" t="s">
        <v>2853</v>
      </c>
      <c r="B743" s="5" t="s">
        <v>2854</v>
      </c>
      <c r="C743" s="6" t="s">
        <v>954</v>
      </c>
      <c r="D743" s="6" t="str">
        <f t="shared" si="11"/>
        <v>0120-000-000-0000</v>
      </c>
      <c r="E743" s="5" t="s">
        <v>955</v>
      </c>
      <c r="F743" s="5" t="s">
        <v>503</v>
      </c>
      <c r="G743" s="5" t="s">
        <v>504</v>
      </c>
      <c r="H743" s="5" t="s">
        <v>377</v>
      </c>
      <c r="I743" s="5" t="s">
        <v>378</v>
      </c>
    </row>
    <row r="744" spans="1:9" x14ac:dyDescent="0.25">
      <c r="A744" s="5" t="s">
        <v>2855</v>
      </c>
      <c r="B744" s="5" t="s">
        <v>2856</v>
      </c>
      <c r="C744" s="6" t="s">
        <v>449</v>
      </c>
      <c r="D744" s="6" t="str">
        <f t="shared" si="11"/>
        <v>0965-000-000-0000</v>
      </c>
      <c r="E744" s="5" t="s">
        <v>450</v>
      </c>
      <c r="F744" s="5" t="s">
        <v>383</v>
      </c>
      <c r="G744" s="5" t="s">
        <v>384</v>
      </c>
      <c r="H744" s="5" t="s">
        <v>377</v>
      </c>
      <c r="I744" s="5" t="s">
        <v>378</v>
      </c>
    </row>
    <row r="745" spans="1:9" x14ac:dyDescent="0.25">
      <c r="A745" s="5" t="s">
        <v>2857</v>
      </c>
      <c r="B745" s="5" t="s">
        <v>2858</v>
      </c>
      <c r="C745" s="6" t="s">
        <v>1589</v>
      </c>
      <c r="D745" s="6" t="str">
        <f t="shared" si="11"/>
        <v>0010-072-031-1100</v>
      </c>
      <c r="E745" s="5" t="s">
        <v>1590</v>
      </c>
      <c r="F745" s="5" t="s">
        <v>383</v>
      </c>
      <c r="G745" s="5" t="s">
        <v>384</v>
      </c>
      <c r="H745" s="5" t="s">
        <v>377</v>
      </c>
      <c r="I745" s="5" t="s">
        <v>378</v>
      </c>
    </row>
    <row r="746" spans="1:9" x14ac:dyDescent="0.25">
      <c r="A746" s="5" t="s">
        <v>2859</v>
      </c>
      <c r="B746" s="5" t="s">
        <v>2860</v>
      </c>
      <c r="C746" s="6" t="s">
        <v>2785</v>
      </c>
      <c r="D746" s="6" t="str">
        <f t="shared" si="11"/>
        <v>0825-000-000-0000</v>
      </c>
      <c r="E746" s="5" t="s">
        <v>2786</v>
      </c>
      <c r="F746" s="5" t="s">
        <v>383</v>
      </c>
      <c r="G746" s="5" t="s">
        <v>384</v>
      </c>
      <c r="H746" s="5" t="s">
        <v>377</v>
      </c>
      <c r="I746" s="5" t="s">
        <v>378</v>
      </c>
    </row>
    <row r="747" spans="1:9" x14ac:dyDescent="0.25">
      <c r="A747" s="5" t="s">
        <v>2861</v>
      </c>
      <c r="B747" s="5" t="s">
        <v>2862</v>
      </c>
      <c r="C747" s="6" t="s">
        <v>393</v>
      </c>
      <c r="D747" s="6" t="str">
        <f t="shared" si="11"/>
        <v>0418-000-000-0000</v>
      </c>
      <c r="E747" s="5" t="s">
        <v>394</v>
      </c>
      <c r="F747" s="5" t="s">
        <v>383</v>
      </c>
      <c r="G747" s="5" t="s">
        <v>384</v>
      </c>
      <c r="H747" s="5" t="s">
        <v>377</v>
      </c>
      <c r="I747" s="5" t="s">
        <v>378</v>
      </c>
    </row>
    <row r="748" spans="1:9" x14ac:dyDescent="0.25">
      <c r="A748" s="5" t="s">
        <v>2863</v>
      </c>
      <c r="B748" s="5" t="s">
        <v>2864</v>
      </c>
      <c r="C748" s="6" t="s">
        <v>477</v>
      </c>
      <c r="D748" s="6" t="str">
        <f t="shared" si="11"/>
        <v>0422-000-000-0000</v>
      </c>
      <c r="E748" s="5" t="s">
        <v>478</v>
      </c>
      <c r="F748" s="5" t="s">
        <v>415</v>
      </c>
      <c r="G748" s="5" t="s">
        <v>416</v>
      </c>
      <c r="H748" s="5" t="s">
        <v>513</v>
      </c>
      <c r="I748" s="5" t="s">
        <v>514</v>
      </c>
    </row>
    <row r="749" spans="1:9" x14ac:dyDescent="0.25">
      <c r="A749" s="5" t="s">
        <v>2865</v>
      </c>
      <c r="B749" s="5" t="s">
        <v>2866</v>
      </c>
      <c r="C749" s="6" t="s">
        <v>2867</v>
      </c>
      <c r="D749" s="6" t="str">
        <f t="shared" si="11"/>
        <v>0418-249-020-0000</v>
      </c>
      <c r="E749" s="5" t="s">
        <v>2868</v>
      </c>
      <c r="F749" s="5" t="s">
        <v>383</v>
      </c>
      <c r="G749" s="5" t="s">
        <v>384</v>
      </c>
      <c r="H749" s="5" t="s">
        <v>513</v>
      </c>
      <c r="I749" s="5" t="s">
        <v>514</v>
      </c>
    </row>
    <row r="750" spans="1:9" x14ac:dyDescent="0.25">
      <c r="A750" s="5" t="s">
        <v>2869</v>
      </c>
      <c r="B750" s="5" t="s">
        <v>2870</v>
      </c>
      <c r="C750" s="6" t="s">
        <v>2871</v>
      </c>
      <c r="D750" s="6" t="str">
        <f t="shared" si="11"/>
        <v>0235-000-000-0000</v>
      </c>
      <c r="E750" s="5" t="s">
        <v>2872</v>
      </c>
      <c r="F750" s="5" t="s">
        <v>383</v>
      </c>
      <c r="G750" s="5" t="s">
        <v>384</v>
      </c>
      <c r="H750" s="5" t="s">
        <v>513</v>
      </c>
      <c r="I750" s="5" t="s">
        <v>514</v>
      </c>
    </row>
    <row r="751" spans="1:9" x14ac:dyDescent="0.25">
      <c r="A751" s="5" t="s">
        <v>2873</v>
      </c>
      <c r="B751" s="5" t="s">
        <v>2874</v>
      </c>
      <c r="C751" s="6" t="s">
        <v>793</v>
      </c>
      <c r="D751" s="6" t="str">
        <f t="shared" si="11"/>
        <v>0115-000-000-0000</v>
      </c>
      <c r="E751" s="5" t="s">
        <v>794</v>
      </c>
      <c r="F751" s="5" t="s">
        <v>383</v>
      </c>
      <c r="G751" s="5" t="s">
        <v>384</v>
      </c>
      <c r="H751" s="5" t="s">
        <v>377</v>
      </c>
      <c r="I751" s="5" t="s">
        <v>378</v>
      </c>
    </row>
    <row r="752" spans="1:9" x14ac:dyDescent="0.25">
      <c r="A752" s="5" t="s">
        <v>2875</v>
      </c>
      <c r="B752" s="5" t="s">
        <v>2876</v>
      </c>
      <c r="C752" s="6" t="s">
        <v>2847</v>
      </c>
      <c r="D752" s="6" t="str">
        <f t="shared" si="11"/>
        <v>0119-000-000-0000</v>
      </c>
      <c r="E752" s="5" t="s">
        <v>2848</v>
      </c>
      <c r="F752" s="5" t="s">
        <v>383</v>
      </c>
      <c r="G752" s="5" t="s">
        <v>384</v>
      </c>
      <c r="H752" s="5" t="s">
        <v>513</v>
      </c>
      <c r="I752" s="5" t="s">
        <v>514</v>
      </c>
    </row>
    <row r="753" spans="1:9" x14ac:dyDescent="0.25">
      <c r="A753" s="5" t="s">
        <v>2877</v>
      </c>
      <c r="B753" s="5" t="s">
        <v>2878</v>
      </c>
      <c r="C753" s="6" t="s">
        <v>2072</v>
      </c>
      <c r="D753" s="6" t="str">
        <f t="shared" si="11"/>
        <v>0328-000-000-0000</v>
      </c>
      <c r="E753" s="5" t="s">
        <v>2073</v>
      </c>
      <c r="F753" s="5" t="s">
        <v>503</v>
      </c>
      <c r="G753" s="5" t="s">
        <v>504</v>
      </c>
      <c r="H753" s="5" t="s">
        <v>377</v>
      </c>
      <c r="I753" s="5" t="s">
        <v>378</v>
      </c>
    </row>
    <row r="754" spans="1:9" x14ac:dyDescent="0.25">
      <c r="A754" s="5" t="s">
        <v>2879</v>
      </c>
      <c r="B754" s="5" t="s">
        <v>2880</v>
      </c>
      <c r="C754" s="6" t="s">
        <v>2881</v>
      </c>
      <c r="D754" s="6" t="str">
        <f t="shared" si="11"/>
        <v>0285-000-003-9200</v>
      </c>
      <c r="E754" s="5" t="s">
        <v>2882</v>
      </c>
      <c r="F754" s="5" t="s">
        <v>383</v>
      </c>
      <c r="G754" s="5" t="s">
        <v>384</v>
      </c>
      <c r="H754" s="5" t="s">
        <v>377</v>
      </c>
      <c r="I754" s="5" t="s">
        <v>378</v>
      </c>
    </row>
    <row r="755" spans="1:9" x14ac:dyDescent="0.25">
      <c r="A755" s="5" t="s">
        <v>2883</v>
      </c>
      <c r="B755" s="5" t="s">
        <v>2884</v>
      </c>
      <c r="C755" s="6" t="s">
        <v>2885</v>
      </c>
      <c r="D755" s="6" t="str">
        <f t="shared" si="11"/>
        <v>0077-000-000-0000</v>
      </c>
      <c r="E755" s="5" t="s">
        <v>2886</v>
      </c>
      <c r="F755" s="5" t="s">
        <v>535</v>
      </c>
      <c r="G755" s="5" t="s">
        <v>536</v>
      </c>
      <c r="H755" s="5" t="s">
        <v>377</v>
      </c>
      <c r="I755" s="5" t="s">
        <v>378</v>
      </c>
    </row>
    <row r="756" spans="1:9" x14ac:dyDescent="0.25">
      <c r="A756" s="5" t="s">
        <v>2887</v>
      </c>
      <c r="B756" s="5" t="s">
        <v>2888</v>
      </c>
      <c r="C756" s="6" t="s">
        <v>2843</v>
      </c>
      <c r="D756" s="6" t="str">
        <f t="shared" si="11"/>
        <v>0107-000-000-0000</v>
      </c>
      <c r="E756" s="5" t="s">
        <v>2844</v>
      </c>
      <c r="F756" s="5" t="s">
        <v>383</v>
      </c>
      <c r="G756" s="5" t="s">
        <v>384</v>
      </c>
      <c r="H756" s="5" t="s">
        <v>377</v>
      </c>
      <c r="I756" s="5" t="s">
        <v>378</v>
      </c>
    </row>
    <row r="757" spans="1:9" x14ac:dyDescent="0.25">
      <c r="A757" s="5" t="s">
        <v>2889</v>
      </c>
      <c r="B757" s="5" t="s">
        <v>2890</v>
      </c>
      <c r="C757" s="6" t="s">
        <v>1589</v>
      </c>
      <c r="D757" s="6" t="str">
        <f t="shared" si="11"/>
        <v>0010-072-031-1100</v>
      </c>
      <c r="E757" s="5" t="s">
        <v>1590</v>
      </c>
      <c r="F757" s="5" t="s">
        <v>1311</v>
      </c>
      <c r="G757" s="5" t="s">
        <v>1312</v>
      </c>
      <c r="H757" s="5" t="s">
        <v>377</v>
      </c>
      <c r="I757" s="5" t="s">
        <v>378</v>
      </c>
    </row>
    <row r="758" spans="1:9" x14ac:dyDescent="0.25">
      <c r="A758" s="5" t="s">
        <v>2891</v>
      </c>
      <c r="B758" s="5" t="s">
        <v>2892</v>
      </c>
      <c r="C758" s="6" t="s">
        <v>2633</v>
      </c>
      <c r="D758" s="6" t="str">
        <f t="shared" si="11"/>
        <v>0010-086-060-1200</v>
      </c>
      <c r="E758" s="5" t="s">
        <v>2634</v>
      </c>
      <c r="F758" s="5" t="s">
        <v>375</v>
      </c>
      <c r="G758" s="5" t="s">
        <v>376</v>
      </c>
      <c r="H758" s="5" t="s">
        <v>377</v>
      </c>
      <c r="I758" s="5" t="s">
        <v>378</v>
      </c>
    </row>
    <row r="759" spans="1:9" x14ac:dyDescent="0.25">
      <c r="A759" s="5" t="s">
        <v>2893</v>
      </c>
      <c r="B759" s="5" t="s">
        <v>2894</v>
      </c>
      <c r="C759" s="6" t="s">
        <v>2797</v>
      </c>
      <c r="D759" s="6" t="str">
        <f t="shared" si="11"/>
        <v>0585-000-000-0000</v>
      </c>
      <c r="E759" s="5" t="s">
        <v>2798</v>
      </c>
      <c r="F759" s="5" t="s">
        <v>503</v>
      </c>
      <c r="G759" s="5" t="s">
        <v>504</v>
      </c>
      <c r="H759" s="5" t="s">
        <v>377</v>
      </c>
      <c r="I759" s="5" t="s">
        <v>378</v>
      </c>
    </row>
    <row r="760" spans="1:9" x14ac:dyDescent="0.25">
      <c r="A760" s="5" t="s">
        <v>2895</v>
      </c>
      <c r="B760" s="5" t="s">
        <v>2896</v>
      </c>
      <c r="C760" s="6" t="s">
        <v>731</v>
      </c>
      <c r="D760" s="6" t="str">
        <f t="shared" si="11"/>
        <v>0582-249-020-0000</v>
      </c>
      <c r="E760" s="5" t="s">
        <v>732</v>
      </c>
      <c r="F760" s="5" t="s">
        <v>415</v>
      </c>
      <c r="G760" s="5" t="s">
        <v>416</v>
      </c>
      <c r="H760" s="5" t="s">
        <v>389</v>
      </c>
      <c r="I760" s="5" t="s">
        <v>390</v>
      </c>
    </row>
    <row r="761" spans="1:9" x14ac:dyDescent="0.25">
      <c r="A761" s="5" t="s">
        <v>2897</v>
      </c>
      <c r="B761" s="5" t="s">
        <v>2898</v>
      </c>
      <c r="C761" s="6" t="s">
        <v>2899</v>
      </c>
      <c r="D761" s="6" t="str">
        <f t="shared" si="11"/>
        <v>0260-048-040-0000</v>
      </c>
      <c r="E761" s="5" t="s">
        <v>2900</v>
      </c>
      <c r="F761" s="5" t="s">
        <v>1913</v>
      </c>
      <c r="G761" s="5" t="s">
        <v>27854</v>
      </c>
      <c r="H761" s="5" t="s">
        <v>377</v>
      </c>
      <c r="I761" s="5" t="s">
        <v>378</v>
      </c>
    </row>
    <row r="762" spans="1:9" x14ac:dyDescent="0.25">
      <c r="A762" s="5" t="s">
        <v>2901</v>
      </c>
      <c r="B762" s="5" t="s">
        <v>2902</v>
      </c>
      <c r="C762" s="6" t="s">
        <v>923</v>
      </c>
      <c r="D762" s="6" t="str">
        <f t="shared" si="11"/>
        <v>0210-000-000-0000</v>
      </c>
      <c r="E762" s="5" t="s">
        <v>924</v>
      </c>
      <c r="F762" s="5" t="s">
        <v>383</v>
      </c>
      <c r="G762" s="5" t="s">
        <v>384</v>
      </c>
      <c r="H762" s="5" t="s">
        <v>377</v>
      </c>
      <c r="I762" s="5" t="s">
        <v>378</v>
      </c>
    </row>
    <row r="763" spans="1:9" x14ac:dyDescent="0.25">
      <c r="A763" s="5" t="s">
        <v>2903</v>
      </c>
      <c r="B763" s="5" t="s">
        <v>2904</v>
      </c>
      <c r="C763" s="6" t="s">
        <v>634</v>
      </c>
      <c r="D763" s="6" t="str">
        <f t="shared" si="11"/>
        <v>0625-000-000-0000</v>
      </c>
      <c r="E763" s="5" t="s">
        <v>635</v>
      </c>
      <c r="F763" s="5" t="s">
        <v>383</v>
      </c>
      <c r="G763" s="5" t="s">
        <v>384</v>
      </c>
      <c r="H763" s="5" t="s">
        <v>513</v>
      </c>
      <c r="I763" s="5" t="s">
        <v>514</v>
      </c>
    </row>
    <row r="764" spans="1:9" x14ac:dyDescent="0.25">
      <c r="A764" s="5" t="s">
        <v>2905</v>
      </c>
      <c r="B764" s="5" t="s">
        <v>2906</v>
      </c>
      <c r="C764" s="6" t="s">
        <v>634</v>
      </c>
      <c r="D764" s="6" t="str">
        <f t="shared" si="11"/>
        <v>0625-000-000-0000</v>
      </c>
      <c r="E764" s="5" t="s">
        <v>635</v>
      </c>
      <c r="F764" s="5" t="s">
        <v>383</v>
      </c>
      <c r="G764" s="5" t="s">
        <v>384</v>
      </c>
      <c r="H764" s="5" t="s">
        <v>377</v>
      </c>
      <c r="I764" s="5" t="s">
        <v>378</v>
      </c>
    </row>
    <row r="765" spans="1:9" x14ac:dyDescent="0.25">
      <c r="A765" s="5" t="s">
        <v>2907</v>
      </c>
      <c r="B765" s="5" t="s">
        <v>2908</v>
      </c>
      <c r="C765" s="6" t="s">
        <v>2909</v>
      </c>
      <c r="D765" s="6" t="str">
        <f t="shared" si="11"/>
        <v>0949-000-000-0000</v>
      </c>
      <c r="E765" s="5" t="s">
        <v>2910</v>
      </c>
      <c r="F765" s="5" t="s">
        <v>383</v>
      </c>
      <c r="G765" s="5" t="s">
        <v>384</v>
      </c>
      <c r="H765" s="5" t="s">
        <v>377</v>
      </c>
      <c r="I765" s="5" t="s">
        <v>378</v>
      </c>
    </row>
    <row r="766" spans="1:9" x14ac:dyDescent="0.25">
      <c r="A766" s="5" t="s">
        <v>2911</v>
      </c>
      <c r="B766" s="5" t="s">
        <v>2912</v>
      </c>
      <c r="C766" s="6" t="s">
        <v>2913</v>
      </c>
      <c r="D766" s="6" t="str">
        <f t="shared" si="11"/>
        <v>0918-000-000-0000</v>
      </c>
      <c r="E766" s="5" t="s">
        <v>2914</v>
      </c>
      <c r="F766" s="5" t="s">
        <v>383</v>
      </c>
      <c r="G766" s="5" t="s">
        <v>384</v>
      </c>
      <c r="H766" s="5" t="s">
        <v>377</v>
      </c>
      <c r="I766" s="5" t="s">
        <v>378</v>
      </c>
    </row>
    <row r="767" spans="1:9" x14ac:dyDescent="0.25">
      <c r="A767" s="5" t="s">
        <v>2915</v>
      </c>
      <c r="B767" s="5" t="s">
        <v>2916</v>
      </c>
      <c r="C767" s="6" t="s">
        <v>2913</v>
      </c>
      <c r="D767" s="6" t="str">
        <f t="shared" si="11"/>
        <v>0918-000-000-0000</v>
      </c>
      <c r="E767" s="5" t="s">
        <v>2914</v>
      </c>
      <c r="F767" s="5" t="s">
        <v>383</v>
      </c>
      <c r="G767" s="5" t="s">
        <v>384</v>
      </c>
      <c r="H767" s="5" t="s">
        <v>377</v>
      </c>
      <c r="I767" s="5" t="s">
        <v>378</v>
      </c>
    </row>
    <row r="768" spans="1:9" x14ac:dyDescent="0.25">
      <c r="A768" s="5" t="s">
        <v>2917</v>
      </c>
      <c r="B768" s="5" t="s">
        <v>2918</v>
      </c>
      <c r="C768" s="6" t="s">
        <v>724</v>
      </c>
      <c r="D768" s="6" t="str">
        <f t="shared" si="11"/>
        <v>0283-000-000-0000</v>
      </c>
      <c r="E768" s="5" t="s">
        <v>725</v>
      </c>
      <c r="F768" s="5" t="s">
        <v>535</v>
      </c>
      <c r="G768" s="5" t="s">
        <v>536</v>
      </c>
      <c r="H768" s="5" t="s">
        <v>377</v>
      </c>
      <c r="I768" s="5" t="s">
        <v>378</v>
      </c>
    </row>
    <row r="769" spans="1:9" x14ac:dyDescent="0.25">
      <c r="A769" s="5" t="s">
        <v>2919</v>
      </c>
      <c r="B769" s="5" t="s">
        <v>2920</v>
      </c>
      <c r="C769" s="6" t="s">
        <v>413</v>
      </c>
      <c r="D769" s="6" t="str">
        <f t="shared" si="11"/>
        <v>0100-000-000-8000</v>
      </c>
      <c r="E769" s="5" t="s">
        <v>414</v>
      </c>
      <c r="F769" s="5" t="s">
        <v>383</v>
      </c>
      <c r="G769" s="5" t="s">
        <v>384</v>
      </c>
      <c r="H769" s="5" t="s">
        <v>377</v>
      </c>
      <c r="I769" s="5" t="s">
        <v>378</v>
      </c>
    </row>
    <row r="770" spans="1:9" x14ac:dyDescent="0.25">
      <c r="A770" s="5" t="s">
        <v>2921</v>
      </c>
      <c r="B770" s="5" t="s">
        <v>2922</v>
      </c>
      <c r="C770" s="6" t="s">
        <v>911</v>
      </c>
      <c r="D770" s="6" t="str">
        <f t="shared" ref="D770:D833" si="12">TEXT(C770,"0000-000-000-0000")</f>
        <v>0168-000-000-0000</v>
      </c>
      <c r="E770" s="5" t="s">
        <v>912</v>
      </c>
      <c r="F770" s="5" t="s">
        <v>503</v>
      </c>
      <c r="G770" s="5" t="s">
        <v>504</v>
      </c>
      <c r="H770" s="5" t="s">
        <v>377</v>
      </c>
      <c r="I770" s="5" t="s">
        <v>378</v>
      </c>
    </row>
    <row r="771" spans="1:9" x14ac:dyDescent="0.25">
      <c r="A771" s="5" t="s">
        <v>2923</v>
      </c>
      <c r="B771" s="5" t="s">
        <v>2924</v>
      </c>
      <c r="C771" s="6" t="s">
        <v>694</v>
      </c>
      <c r="D771" s="6" t="str">
        <f t="shared" si="12"/>
        <v>0220-000-000-0000</v>
      </c>
      <c r="E771" s="5" t="s">
        <v>695</v>
      </c>
      <c r="F771" s="5" t="s">
        <v>2925</v>
      </c>
      <c r="G771" s="5" t="s">
        <v>2926</v>
      </c>
      <c r="H771" s="5" t="s">
        <v>513</v>
      </c>
      <c r="I771" s="5" t="s">
        <v>514</v>
      </c>
    </row>
    <row r="772" spans="1:9" x14ac:dyDescent="0.25">
      <c r="A772" s="5" t="s">
        <v>2927</v>
      </c>
      <c r="B772" s="5" t="s">
        <v>2928</v>
      </c>
      <c r="C772" s="6" t="s">
        <v>1619</v>
      </c>
      <c r="D772" s="6" t="str">
        <f t="shared" si="12"/>
        <v>0370-000-000-0000</v>
      </c>
      <c r="E772" s="5" t="s">
        <v>1620</v>
      </c>
      <c r="F772" s="5" t="s">
        <v>383</v>
      </c>
      <c r="G772" s="5" t="s">
        <v>384</v>
      </c>
      <c r="H772" s="5" t="s">
        <v>377</v>
      </c>
      <c r="I772" s="5" t="s">
        <v>378</v>
      </c>
    </row>
    <row r="773" spans="1:9" x14ac:dyDescent="0.25">
      <c r="A773" s="5" t="s">
        <v>2929</v>
      </c>
      <c r="B773" s="5" t="s">
        <v>2930</v>
      </c>
      <c r="C773" s="6" t="s">
        <v>1444</v>
      </c>
      <c r="D773" s="6" t="str">
        <f t="shared" si="12"/>
        <v>0010-030-081-1900</v>
      </c>
      <c r="E773" s="5" t="s">
        <v>1445</v>
      </c>
      <c r="F773" s="5" t="s">
        <v>375</v>
      </c>
      <c r="G773" s="5" t="s">
        <v>376</v>
      </c>
      <c r="H773" s="5" t="s">
        <v>377</v>
      </c>
      <c r="I773" s="5" t="s">
        <v>378</v>
      </c>
    </row>
    <row r="774" spans="1:9" x14ac:dyDescent="0.25">
      <c r="A774" s="5" t="s">
        <v>2931</v>
      </c>
      <c r="B774" s="5" t="s">
        <v>2932</v>
      </c>
      <c r="C774" s="6" t="s">
        <v>2933</v>
      </c>
      <c r="D774" s="6" t="str">
        <f t="shared" si="12"/>
        <v>0610-000-000-0000</v>
      </c>
      <c r="E774" s="5" t="s">
        <v>2934</v>
      </c>
      <c r="F774" s="5" t="s">
        <v>383</v>
      </c>
      <c r="G774" s="5" t="s">
        <v>384</v>
      </c>
      <c r="H774" s="5" t="s">
        <v>377</v>
      </c>
      <c r="I774" s="5" t="s">
        <v>378</v>
      </c>
    </row>
    <row r="775" spans="1:9" x14ac:dyDescent="0.25">
      <c r="A775" s="5" t="s">
        <v>2935</v>
      </c>
      <c r="B775" s="5" t="s">
        <v>2936</v>
      </c>
      <c r="C775" s="6" t="s">
        <v>1410</v>
      </c>
      <c r="D775" s="6" t="str">
        <f t="shared" si="12"/>
        <v>0010-030-081-2400</v>
      </c>
      <c r="E775" s="5" t="s">
        <v>1411</v>
      </c>
      <c r="F775" s="5" t="s">
        <v>375</v>
      </c>
      <c r="G775" s="5" t="s">
        <v>376</v>
      </c>
      <c r="H775" s="5" t="s">
        <v>377</v>
      </c>
      <c r="I775" s="5" t="s">
        <v>378</v>
      </c>
    </row>
    <row r="776" spans="1:9" x14ac:dyDescent="0.25">
      <c r="A776" s="5" t="s">
        <v>2937</v>
      </c>
      <c r="B776" s="5" t="s">
        <v>2938</v>
      </c>
      <c r="C776" s="6" t="s">
        <v>2939</v>
      </c>
      <c r="D776" s="6" t="str">
        <f t="shared" si="12"/>
        <v>0010-072-081-1100</v>
      </c>
      <c r="E776" s="5" t="s">
        <v>2940</v>
      </c>
      <c r="F776" s="5" t="s">
        <v>383</v>
      </c>
      <c r="G776" s="5" t="s">
        <v>384</v>
      </c>
      <c r="H776" s="5" t="s">
        <v>377</v>
      </c>
      <c r="I776" s="5" t="s">
        <v>378</v>
      </c>
    </row>
    <row r="777" spans="1:9" x14ac:dyDescent="0.25">
      <c r="A777" s="5" t="s">
        <v>2941</v>
      </c>
      <c r="B777" s="5" t="s">
        <v>2942</v>
      </c>
      <c r="C777" s="6" t="s">
        <v>2943</v>
      </c>
      <c r="D777" s="6" t="str">
        <f t="shared" si="12"/>
        <v>0977-000-002-7500</v>
      </c>
      <c r="E777" s="5" t="s">
        <v>2944</v>
      </c>
      <c r="F777" s="5" t="s">
        <v>383</v>
      </c>
      <c r="G777" s="5" t="s">
        <v>384</v>
      </c>
      <c r="H777" s="5" t="s">
        <v>377</v>
      </c>
      <c r="I777" s="5" t="s">
        <v>378</v>
      </c>
    </row>
    <row r="778" spans="1:9" x14ac:dyDescent="0.25">
      <c r="A778" s="5" t="s">
        <v>2945</v>
      </c>
      <c r="B778" s="5" t="s">
        <v>2946</v>
      </c>
      <c r="C778" s="6" t="s">
        <v>2947</v>
      </c>
      <c r="D778" s="6" t="str">
        <f t="shared" si="12"/>
        <v>0943-000-000-0000</v>
      </c>
      <c r="E778" s="5" t="s">
        <v>2948</v>
      </c>
      <c r="F778" s="5" t="s">
        <v>383</v>
      </c>
      <c r="G778" s="5" t="s">
        <v>384</v>
      </c>
      <c r="H778" s="5" t="s">
        <v>377</v>
      </c>
      <c r="I778" s="5" t="s">
        <v>378</v>
      </c>
    </row>
    <row r="779" spans="1:9" x14ac:dyDescent="0.25">
      <c r="A779" s="5" t="s">
        <v>2949</v>
      </c>
      <c r="B779" s="5" t="s">
        <v>2950</v>
      </c>
      <c r="C779" s="6" t="s">
        <v>2128</v>
      </c>
      <c r="D779" s="6" t="str">
        <f t="shared" si="12"/>
        <v>0136-000-000-0000</v>
      </c>
      <c r="E779" s="5" t="s">
        <v>2129</v>
      </c>
      <c r="F779" s="5" t="s">
        <v>383</v>
      </c>
      <c r="G779" s="5" t="s">
        <v>384</v>
      </c>
      <c r="H779" s="5" t="s">
        <v>513</v>
      </c>
      <c r="I779" s="5" t="s">
        <v>514</v>
      </c>
    </row>
    <row r="780" spans="1:9" x14ac:dyDescent="0.25">
      <c r="A780" s="5" t="s">
        <v>2951</v>
      </c>
      <c r="B780" s="5" t="s">
        <v>2952</v>
      </c>
      <c r="C780" s="6" t="s">
        <v>2549</v>
      </c>
      <c r="D780" s="6" t="str">
        <f t="shared" si="12"/>
        <v>0750-000-000-0000</v>
      </c>
      <c r="E780" s="5" t="s">
        <v>2550</v>
      </c>
      <c r="F780" s="5" t="s">
        <v>383</v>
      </c>
      <c r="G780" s="5" t="s">
        <v>384</v>
      </c>
      <c r="H780" s="5" t="s">
        <v>377</v>
      </c>
      <c r="I780" s="5" t="s">
        <v>378</v>
      </c>
    </row>
    <row r="781" spans="1:9" x14ac:dyDescent="0.25">
      <c r="A781" s="5" t="s">
        <v>2953</v>
      </c>
      <c r="B781" s="5" t="s">
        <v>2954</v>
      </c>
      <c r="C781" s="6" t="s">
        <v>2955</v>
      </c>
      <c r="D781" s="6" t="str">
        <f t="shared" si="12"/>
        <v>0010-035-121-1100</v>
      </c>
      <c r="E781" s="5" t="s">
        <v>2956</v>
      </c>
      <c r="F781" s="5" t="s">
        <v>375</v>
      </c>
      <c r="G781" s="5" t="s">
        <v>376</v>
      </c>
      <c r="H781" s="5" t="s">
        <v>377</v>
      </c>
      <c r="I781" s="5" t="s">
        <v>378</v>
      </c>
    </row>
    <row r="782" spans="1:9" x14ac:dyDescent="0.25">
      <c r="A782" s="5" t="s">
        <v>2957</v>
      </c>
      <c r="B782" s="5" t="s">
        <v>2958</v>
      </c>
      <c r="C782" s="6" t="s">
        <v>718</v>
      </c>
      <c r="D782" s="6" t="str">
        <f t="shared" si="12"/>
        <v>0010-044-091-0000</v>
      </c>
      <c r="E782" s="5" t="s">
        <v>719</v>
      </c>
      <c r="F782" s="5" t="s">
        <v>873</v>
      </c>
      <c r="G782" s="5" t="s">
        <v>874</v>
      </c>
      <c r="H782" s="5" t="s">
        <v>377</v>
      </c>
      <c r="I782" s="5" t="s">
        <v>378</v>
      </c>
    </row>
    <row r="783" spans="1:9" x14ac:dyDescent="0.25">
      <c r="A783" s="5" t="s">
        <v>2959</v>
      </c>
      <c r="B783" s="5" t="s">
        <v>2960</v>
      </c>
      <c r="C783" s="6" t="s">
        <v>381</v>
      </c>
      <c r="D783" s="6" t="str">
        <f t="shared" si="12"/>
        <v>0310-000-000-0000</v>
      </c>
      <c r="E783" s="5" t="s">
        <v>382</v>
      </c>
      <c r="F783" s="5" t="s">
        <v>383</v>
      </c>
      <c r="G783" s="5" t="s">
        <v>384</v>
      </c>
      <c r="H783" s="5" t="s">
        <v>377</v>
      </c>
      <c r="I783" s="5" t="s">
        <v>378</v>
      </c>
    </row>
    <row r="784" spans="1:9" x14ac:dyDescent="0.25">
      <c r="A784" s="5" t="s">
        <v>2961</v>
      </c>
      <c r="B784" s="5" t="s">
        <v>2962</v>
      </c>
      <c r="C784" s="6" t="s">
        <v>2963</v>
      </c>
      <c r="D784" s="6" t="str">
        <f t="shared" si="12"/>
        <v>0131-249-020-0000</v>
      </c>
      <c r="E784" s="5" t="s">
        <v>2964</v>
      </c>
      <c r="F784" s="5" t="s">
        <v>383</v>
      </c>
      <c r="G784" s="5" t="s">
        <v>384</v>
      </c>
      <c r="H784" s="5" t="s">
        <v>389</v>
      </c>
      <c r="I784" s="5" t="s">
        <v>390</v>
      </c>
    </row>
    <row r="785" spans="1:9" x14ac:dyDescent="0.25">
      <c r="A785" s="5" t="s">
        <v>2965</v>
      </c>
      <c r="B785" s="5" t="s">
        <v>2966</v>
      </c>
      <c r="C785" s="6" t="s">
        <v>2789</v>
      </c>
      <c r="D785" s="6" t="str">
        <f t="shared" si="12"/>
        <v>0190-000-000-0000</v>
      </c>
      <c r="E785" s="5" t="s">
        <v>2790</v>
      </c>
      <c r="F785" s="5" t="s">
        <v>383</v>
      </c>
      <c r="G785" s="5" t="s">
        <v>384</v>
      </c>
      <c r="H785" s="5" t="s">
        <v>377</v>
      </c>
      <c r="I785" s="5" t="s">
        <v>378</v>
      </c>
    </row>
    <row r="786" spans="1:9" x14ac:dyDescent="0.25">
      <c r="A786" s="5" t="s">
        <v>2967</v>
      </c>
      <c r="B786" s="5" t="s">
        <v>2968</v>
      </c>
      <c r="C786" s="6" t="s">
        <v>2969</v>
      </c>
      <c r="D786" s="6" t="str">
        <f t="shared" si="12"/>
        <v>0320-000-001-3900</v>
      </c>
      <c r="E786" s="5" t="s">
        <v>2970</v>
      </c>
      <c r="F786" s="5" t="s">
        <v>383</v>
      </c>
      <c r="G786" s="5" t="s">
        <v>384</v>
      </c>
      <c r="H786" s="5" t="s">
        <v>377</v>
      </c>
      <c r="I786" s="5" t="s">
        <v>378</v>
      </c>
    </row>
    <row r="787" spans="1:9" x14ac:dyDescent="0.25">
      <c r="A787" s="5" t="s">
        <v>2971</v>
      </c>
      <c r="B787" s="5" t="s">
        <v>2972</v>
      </c>
      <c r="C787" s="6" t="s">
        <v>2973</v>
      </c>
      <c r="D787" s="6" t="str">
        <f t="shared" si="12"/>
        <v>0417-000-000-0000</v>
      </c>
      <c r="E787" s="5" t="s">
        <v>2974</v>
      </c>
      <c r="F787" s="5" t="s">
        <v>383</v>
      </c>
      <c r="G787" s="5" t="s">
        <v>384</v>
      </c>
      <c r="H787" s="5" t="s">
        <v>377</v>
      </c>
      <c r="I787" s="5" t="s">
        <v>378</v>
      </c>
    </row>
    <row r="788" spans="1:9" x14ac:dyDescent="0.25">
      <c r="A788" s="5" t="s">
        <v>2975</v>
      </c>
      <c r="B788" s="5" t="s">
        <v>2976</v>
      </c>
      <c r="C788" s="6" t="s">
        <v>1366</v>
      </c>
      <c r="D788" s="6" t="str">
        <f t="shared" si="12"/>
        <v>0861-000-000-0000</v>
      </c>
      <c r="E788" s="5" t="s">
        <v>1367</v>
      </c>
      <c r="F788" s="5" t="s">
        <v>383</v>
      </c>
      <c r="G788" s="5" t="s">
        <v>384</v>
      </c>
      <c r="H788" s="5" t="s">
        <v>377</v>
      </c>
      <c r="I788" s="5" t="s">
        <v>378</v>
      </c>
    </row>
    <row r="789" spans="1:9" x14ac:dyDescent="0.25">
      <c r="A789" s="5" t="s">
        <v>2977</v>
      </c>
      <c r="B789" s="5" t="s">
        <v>2978</v>
      </c>
      <c r="C789" s="6" t="s">
        <v>1091</v>
      </c>
      <c r="D789" s="6" t="str">
        <f t="shared" si="12"/>
        <v>0957-000-000-0000</v>
      </c>
      <c r="E789" s="5" t="s">
        <v>1092</v>
      </c>
      <c r="F789" s="5" t="s">
        <v>383</v>
      </c>
      <c r="G789" s="5" t="s">
        <v>384</v>
      </c>
      <c r="H789" s="5" t="s">
        <v>377</v>
      </c>
      <c r="I789" s="5" t="s">
        <v>378</v>
      </c>
    </row>
    <row r="790" spans="1:9" x14ac:dyDescent="0.25">
      <c r="A790" s="5" t="s">
        <v>2979</v>
      </c>
      <c r="B790" s="5" t="s">
        <v>2980</v>
      </c>
      <c r="C790" s="6" t="s">
        <v>2571</v>
      </c>
      <c r="D790" s="6" t="str">
        <f t="shared" si="12"/>
        <v>0510-000-000-0000</v>
      </c>
      <c r="E790" s="5" t="s">
        <v>2572</v>
      </c>
      <c r="F790" s="5" t="s">
        <v>503</v>
      </c>
      <c r="G790" s="5" t="s">
        <v>504</v>
      </c>
      <c r="H790" s="5" t="s">
        <v>513</v>
      </c>
      <c r="I790" s="5" t="s">
        <v>514</v>
      </c>
    </row>
    <row r="791" spans="1:9" x14ac:dyDescent="0.25">
      <c r="A791" s="5" t="s">
        <v>2981</v>
      </c>
      <c r="B791" s="5" t="s">
        <v>2982</v>
      </c>
      <c r="C791" s="6" t="s">
        <v>694</v>
      </c>
      <c r="D791" s="6" t="str">
        <f t="shared" si="12"/>
        <v>0220-000-000-0000</v>
      </c>
      <c r="E791" s="5" t="s">
        <v>695</v>
      </c>
      <c r="F791" s="5" t="s">
        <v>383</v>
      </c>
      <c r="G791" s="5" t="s">
        <v>384</v>
      </c>
      <c r="H791" s="5" t="s">
        <v>377</v>
      </c>
      <c r="I791" s="5" t="s">
        <v>378</v>
      </c>
    </row>
    <row r="792" spans="1:9" x14ac:dyDescent="0.25">
      <c r="A792" s="5" t="s">
        <v>2983</v>
      </c>
      <c r="B792" s="5" t="s">
        <v>2984</v>
      </c>
      <c r="C792" s="6" t="s">
        <v>2985</v>
      </c>
      <c r="D792" s="6" t="str">
        <f t="shared" si="12"/>
        <v>0304-000-000-0000</v>
      </c>
      <c r="E792" s="5" t="s">
        <v>2986</v>
      </c>
      <c r="F792" s="5" t="s">
        <v>383</v>
      </c>
      <c r="G792" s="5" t="s">
        <v>384</v>
      </c>
      <c r="H792" s="5" t="s">
        <v>513</v>
      </c>
      <c r="I792" s="5" t="s">
        <v>514</v>
      </c>
    </row>
    <row r="793" spans="1:9" x14ac:dyDescent="0.25">
      <c r="A793" s="5" t="s">
        <v>2987</v>
      </c>
      <c r="B793" s="5" t="s">
        <v>2988</v>
      </c>
      <c r="C793" s="6" t="s">
        <v>2710</v>
      </c>
      <c r="D793" s="6" t="str">
        <f t="shared" si="12"/>
        <v>0630-000-000-0000</v>
      </c>
      <c r="E793" s="5" t="s">
        <v>2711</v>
      </c>
      <c r="F793" s="5" t="s">
        <v>383</v>
      </c>
      <c r="G793" s="5" t="s">
        <v>384</v>
      </c>
      <c r="H793" s="5" t="s">
        <v>377</v>
      </c>
      <c r="I793" s="5" t="s">
        <v>378</v>
      </c>
    </row>
    <row r="794" spans="1:9" x14ac:dyDescent="0.25">
      <c r="A794" s="5" t="s">
        <v>2989</v>
      </c>
      <c r="B794" s="5" t="s">
        <v>2990</v>
      </c>
      <c r="C794" s="6" t="s">
        <v>1013</v>
      </c>
      <c r="D794" s="6" t="str">
        <f t="shared" si="12"/>
        <v>0943-247-000-0000</v>
      </c>
      <c r="E794" s="5" t="s">
        <v>1014</v>
      </c>
      <c r="F794" s="5" t="s">
        <v>383</v>
      </c>
      <c r="G794" s="5" t="s">
        <v>384</v>
      </c>
      <c r="H794" s="5" t="s">
        <v>377</v>
      </c>
      <c r="I794" s="5" t="s">
        <v>378</v>
      </c>
    </row>
    <row r="795" spans="1:9" x14ac:dyDescent="0.25">
      <c r="A795" s="5" t="s">
        <v>2991</v>
      </c>
      <c r="B795" s="5" t="s">
        <v>2992</v>
      </c>
      <c r="C795" s="6" t="s">
        <v>1003</v>
      </c>
      <c r="D795" s="6" t="str">
        <f t="shared" si="12"/>
        <v>0940-249-020-0000</v>
      </c>
      <c r="E795" s="5" t="s">
        <v>1004</v>
      </c>
      <c r="F795" s="5" t="s">
        <v>383</v>
      </c>
      <c r="G795" s="5" t="s">
        <v>384</v>
      </c>
      <c r="H795" s="5" t="s">
        <v>377</v>
      </c>
      <c r="I795" s="5" t="s">
        <v>378</v>
      </c>
    </row>
    <row r="796" spans="1:9" x14ac:dyDescent="0.25">
      <c r="A796" s="5" t="s">
        <v>2993</v>
      </c>
      <c r="B796" s="5" t="s">
        <v>2994</v>
      </c>
      <c r="C796" s="6" t="s">
        <v>2995</v>
      </c>
      <c r="D796" s="6" t="str">
        <f t="shared" si="12"/>
        <v>0010-081-011-1100</v>
      </c>
      <c r="E796" s="5" t="s">
        <v>2996</v>
      </c>
      <c r="F796" s="5" t="s">
        <v>375</v>
      </c>
      <c r="G796" s="5" t="s">
        <v>376</v>
      </c>
      <c r="H796" s="5" t="s">
        <v>377</v>
      </c>
      <c r="I796" s="5" t="s">
        <v>378</v>
      </c>
    </row>
    <row r="797" spans="1:9" x14ac:dyDescent="0.25">
      <c r="A797" s="5" t="s">
        <v>2997</v>
      </c>
      <c r="B797" s="5" t="s">
        <v>2998</v>
      </c>
      <c r="C797" s="6" t="s">
        <v>2803</v>
      </c>
      <c r="D797" s="6" t="str">
        <f t="shared" si="12"/>
        <v>0217-000-000-0000</v>
      </c>
      <c r="E797" s="5" t="s">
        <v>2804</v>
      </c>
      <c r="F797" s="5" t="s">
        <v>925</v>
      </c>
      <c r="G797" s="5" t="s">
        <v>926</v>
      </c>
      <c r="H797" s="5" t="s">
        <v>377</v>
      </c>
      <c r="I797" s="5" t="s">
        <v>378</v>
      </c>
    </row>
    <row r="798" spans="1:9" x14ac:dyDescent="0.25">
      <c r="A798" s="5" t="s">
        <v>2999</v>
      </c>
      <c r="B798" s="5" t="s">
        <v>3000</v>
      </c>
      <c r="C798" s="6" t="s">
        <v>1390</v>
      </c>
      <c r="D798" s="6" t="str">
        <f t="shared" si="12"/>
        <v>0010-030-081-1700</v>
      </c>
      <c r="E798" s="5" t="s">
        <v>1391</v>
      </c>
      <c r="F798" s="5" t="s">
        <v>375</v>
      </c>
      <c r="G798" s="5" t="s">
        <v>376</v>
      </c>
      <c r="H798" s="5" t="s">
        <v>377</v>
      </c>
      <c r="I798" s="5" t="s">
        <v>378</v>
      </c>
    </row>
    <row r="799" spans="1:9" x14ac:dyDescent="0.25">
      <c r="A799" s="5" t="s">
        <v>3001</v>
      </c>
      <c r="B799" s="5" t="s">
        <v>3002</v>
      </c>
      <c r="C799" s="6" t="s">
        <v>3003</v>
      </c>
      <c r="D799" s="6" t="str">
        <f t="shared" si="12"/>
        <v>0010-029-111-1000</v>
      </c>
      <c r="E799" s="5" t="s">
        <v>3004</v>
      </c>
      <c r="F799" s="5" t="s">
        <v>1099</v>
      </c>
      <c r="G799" s="5" t="s">
        <v>1100</v>
      </c>
      <c r="H799" s="5" t="s">
        <v>377</v>
      </c>
      <c r="I799" s="5" t="s">
        <v>378</v>
      </c>
    </row>
    <row r="800" spans="1:9" x14ac:dyDescent="0.25">
      <c r="A800" s="5" t="s">
        <v>3005</v>
      </c>
      <c r="B800" s="5" t="s">
        <v>3006</v>
      </c>
      <c r="C800" s="6" t="s">
        <v>3007</v>
      </c>
      <c r="D800" s="6" t="str">
        <f t="shared" si="12"/>
        <v>0320-035-000-0000</v>
      </c>
      <c r="E800" s="5" t="s">
        <v>3008</v>
      </c>
      <c r="F800" s="5" t="s">
        <v>1883</v>
      </c>
      <c r="G800" s="5" t="s">
        <v>1884</v>
      </c>
      <c r="H800" s="5" t="s">
        <v>377</v>
      </c>
      <c r="I800" s="5" t="s">
        <v>378</v>
      </c>
    </row>
    <row r="801" spans="1:9" x14ac:dyDescent="0.25">
      <c r="A801" s="5" t="s">
        <v>3009</v>
      </c>
      <c r="B801" s="5" t="s">
        <v>3010</v>
      </c>
      <c r="C801" s="6" t="s">
        <v>889</v>
      </c>
      <c r="D801" s="6" t="str">
        <f t="shared" si="12"/>
        <v>0621-000-000-0000</v>
      </c>
      <c r="E801" s="5" t="s">
        <v>890</v>
      </c>
      <c r="F801" s="5" t="s">
        <v>415</v>
      </c>
      <c r="G801" s="5" t="s">
        <v>416</v>
      </c>
      <c r="H801" s="5" t="s">
        <v>377</v>
      </c>
      <c r="I801" s="5" t="s">
        <v>378</v>
      </c>
    </row>
    <row r="802" spans="1:9" x14ac:dyDescent="0.25">
      <c r="A802" s="5" t="s">
        <v>3011</v>
      </c>
      <c r="B802" s="5" t="s">
        <v>3012</v>
      </c>
      <c r="C802" s="6" t="s">
        <v>521</v>
      </c>
      <c r="D802" s="6" t="str">
        <f t="shared" si="12"/>
        <v>0950-000-000-0000</v>
      </c>
      <c r="E802" s="5" t="s">
        <v>522</v>
      </c>
      <c r="F802" s="5" t="s">
        <v>383</v>
      </c>
      <c r="G802" s="5" t="s">
        <v>384</v>
      </c>
      <c r="H802" s="5" t="s">
        <v>377</v>
      </c>
      <c r="I802" s="5" t="s">
        <v>378</v>
      </c>
    </row>
    <row r="803" spans="1:9" x14ac:dyDescent="0.25">
      <c r="A803" s="5" t="s">
        <v>3013</v>
      </c>
      <c r="B803" s="5" t="s">
        <v>3014</v>
      </c>
      <c r="C803" s="6" t="s">
        <v>2229</v>
      </c>
      <c r="D803" s="6" t="str">
        <f t="shared" si="12"/>
        <v>1120-000-000-0000</v>
      </c>
      <c r="E803" s="5" t="s">
        <v>2230</v>
      </c>
      <c r="F803" s="5" t="s">
        <v>383</v>
      </c>
      <c r="G803" s="5" t="s">
        <v>384</v>
      </c>
      <c r="H803" s="5" t="s">
        <v>377</v>
      </c>
      <c r="I803" s="5" t="s">
        <v>378</v>
      </c>
    </row>
    <row r="804" spans="1:9" x14ac:dyDescent="0.25">
      <c r="A804" s="5" t="s">
        <v>3015</v>
      </c>
      <c r="B804" s="5" t="s">
        <v>3016</v>
      </c>
      <c r="C804" s="6" t="s">
        <v>3017</v>
      </c>
      <c r="D804" s="6" t="str">
        <f t="shared" si="12"/>
        <v>0597-000-000-0000</v>
      </c>
      <c r="E804" s="5" t="s">
        <v>3018</v>
      </c>
      <c r="F804" s="5" t="s">
        <v>383</v>
      </c>
      <c r="G804" s="5" t="s">
        <v>384</v>
      </c>
      <c r="H804" s="5" t="s">
        <v>491</v>
      </c>
      <c r="I804" s="5" t="s">
        <v>492</v>
      </c>
    </row>
    <row r="805" spans="1:9" x14ac:dyDescent="0.25">
      <c r="A805" s="5" t="s">
        <v>3019</v>
      </c>
      <c r="B805" s="5" t="s">
        <v>3020</v>
      </c>
      <c r="C805" s="6" t="s">
        <v>3021</v>
      </c>
      <c r="D805" s="6" t="str">
        <f t="shared" si="12"/>
        <v>0191-000-000-0000</v>
      </c>
      <c r="E805" s="5" t="s">
        <v>3022</v>
      </c>
      <c r="F805" s="5" t="s">
        <v>383</v>
      </c>
      <c r="G805" s="5" t="s">
        <v>384</v>
      </c>
      <c r="H805" s="5" t="s">
        <v>377</v>
      </c>
      <c r="I805" s="5" t="s">
        <v>378</v>
      </c>
    </row>
    <row r="806" spans="1:9" x14ac:dyDescent="0.25">
      <c r="A806" s="5" t="s">
        <v>3023</v>
      </c>
      <c r="B806" s="5" t="s">
        <v>3024</v>
      </c>
      <c r="C806" s="6" t="s">
        <v>694</v>
      </c>
      <c r="D806" s="6" t="str">
        <f t="shared" si="12"/>
        <v>0220-000-000-0000</v>
      </c>
      <c r="E806" s="5" t="s">
        <v>695</v>
      </c>
      <c r="F806" s="5" t="s">
        <v>383</v>
      </c>
      <c r="G806" s="5" t="s">
        <v>384</v>
      </c>
      <c r="H806" s="5" t="s">
        <v>377</v>
      </c>
      <c r="I806" s="5" t="s">
        <v>378</v>
      </c>
    </row>
    <row r="807" spans="1:9" x14ac:dyDescent="0.25">
      <c r="A807" s="5" t="s">
        <v>3025</v>
      </c>
      <c r="B807" s="5" t="s">
        <v>3026</v>
      </c>
      <c r="C807" s="6" t="s">
        <v>1655</v>
      </c>
      <c r="D807" s="6" t="str">
        <f t="shared" si="12"/>
        <v>0910-000-000-0000</v>
      </c>
      <c r="E807" s="5" t="s">
        <v>1656</v>
      </c>
      <c r="F807" s="5" t="s">
        <v>383</v>
      </c>
      <c r="G807" s="5" t="s">
        <v>384</v>
      </c>
      <c r="H807" s="5" t="s">
        <v>377</v>
      </c>
      <c r="I807" s="5" t="s">
        <v>378</v>
      </c>
    </row>
    <row r="808" spans="1:9" x14ac:dyDescent="0.25">
      <c r="A808" s="5" t="s">
        <v>3027</v>
      </c>
      <c r="B808" s="5" t="s">
        <v>3028</v>
      </c>
      <c r="C808" s="6" t="s">
        <v>3029</v>
      </c>
      <c r="D808" s="6" t="str">
        <f t="shared" si="12"/>
        <v>0670-000-005-8100</v>
      </c>
      <c r="E808" s="5" t="s">
        <v>3030</v>
      </c>
      <c r="F808" s="5" t="s">
        <v>383</v>
      </c>
      <c r="G808" s="5" t="s">
        <v>384</v>
      </c>
      <c r="H808" s="5" t="s">
        <v>377</v>
      </c>
      <c r="I808" s="5" t="s">
        <v>378</v>
      </c>
    </row>
    <row r="809" spans="1:9" x14ac:dyDescent="0.25">
      <c r="A809" s="5" t="s">
        <v>3031</v>
      </c>
      <c r="B809" s="5" t="s">
        <v>3032</v>
      </c>
      <c r="C809" s="6" t="s">
        <v>985</v>
      </c>
      <c r="D809" s="6" t="str">
        <f t="shared" si="12"/>
        <v>0180-000-000-0000</v>
      </c>
      <c r="E809" s="5" t="s">
        <v>986</v>
      </c>
      <c r="F809" s="5" t="s">
        <v>383</v>
      </c>
      <c r="G809" s="5" t="s">
        <v>384</v>
      </c>
      <c r="H809" s="5" t="s">
        <v>377</v>
      </c>
      <c r="I809" s="5" t="s">
        <v>378</v>
      </c>
    </row>
    <row r="810" spans="1:9" x14ac:dyDescent="0.25">
      <c r="A810" s="5" t="s">
        <v>3033</v>
      </c>
      <c r="B810" s="5" t="s">
        <v>3034</v>
      </c>
      <c r="C810" s="6" t="s">
        <v>2973</v>
      </c>
      <c r="D810" s="6" t="str">
        <f t="shared" si="12"/>
        <v>0417-000-000-0000</v>
      </c>
      <c r="E810" s="5" t="s">
        <v>2974</v>
      </c>
      <c r="F810" s="5" t="s">
        <v>383</v>
      </c>
      <c r="G810" s="5" t="s">
        <v>384</v>
      </c>
      <c r="H810" s="5" t="s">
        <v>377</v>
      </c>
      <c r="I810" s="5" t="s">
        <v>378</v>
      </c>
    </row>
    <row r="811" spans="1:9" x14ac:dyDescent="0.25">
      <c r="A811" s="5" t="s">
        <v>3035</v>
      </c>
      <c r="B811" s="5" t="s">
        <v>3036</v>
      </c>
      <c r="C811" s="6" t="s">
        <v>1563</v>
      </c>
      <c r="D811" s="6" t="str">
        <f t="shared" si="12"/>
        <v>0900-000-000-0000</v>
      </c>
      <c r="E811" s="5" t="s">
        <v>1564</v>
      </c>
      <c r="F811" s="5" t="s">
        <v>507</v>
      </c>
      <c r="G811" s="5" t="s">
        <v>508</v>
      </c>
      <c r="H811" s="5" t="s">
        <v>377</v>
      </c>
      <c r="I811" s="5" t="s">
        <v>378</v>
      </c>
    </row>
    <row r="812" spans="1:9" x14ac:dyDescent="0.25">
      <c r="A812" s="5" t="s">
        <v>206</v>
      </c>
      <c r="B812" s="5" t="s">
        <v>3037</v>
      </c>
      <c r="C812" s="6" t="s">
        <v>3017</v>
      </c>
      <c r="D812" s="6" t="str">
        <f t="shared" si="12"/>
        <v>0597-000-000-0000</v>
      </c>
      <c r="E812" s="5" t="s">
        <v>3018</v>
      </c>
      <c r="F812" s="5" t="s">
        <v>535</v>
      </c>
      <c r="G812" s="5" t="s">
        <v>536</v>
      </c>
      <c r="H812" s="5" t="s">
        <v>377</v>
      </c>
      <c r="I812" s="5" t="s">
        <v>378</v>
      </c>
    </row>
    <row r="813" spans="1:9" x14ac:dyDescent="0.25">
      <c r="A813" s="5" t="s">
        <v>3038</v>
      </c>
      <c r="B813" s="5" t="s">
        <v>3039</v>
      </c>
      <c r="C813" s="6" t="s">
        <v>1595</v>
      </c>
      <c r="D813" s="6" t="str">
        <f t="shared" si="12"/>
        <v>0303-000-000-0000</v>
      </c>
      <c r="E813" s="5" t="s">
        <v>1596</v>
      </c>
      <c r="F813" s="5" t="s">
        <v>383</v>
      </c>
      <c r="G813" s="5" t="s">
        <v>384</v>
      </c>
      <c r="H813" s="5" t="s">
        <v>377</v>
      </c>
      <c r="I813" s="5" t="s">
        <v>378</v>
      </c>
    </row>
    <row r="814" spans="1:9" x14ac:dyDescent="0.25">
      <c r="A814" s="5" t="s">
        <v>3040</v>
      </c>
      <c r="B814" s="5" t="s">
        <v>3041</v>
      </c>
      <c r="C814" s="6" t="s">
        <v>3042</v>
      </c>
      <c r="D814" s="6" t="str">
        <f t="shared" si="12"/>
        <v>0010-214-011-1000</v>
      </c>
      <c r="E814" s="5" t="s">
        <v>3043</v>
      </c>
      <c r="F814" s="5" t="s">
        <v>3044</v>
      </c>
      <c r="G814" s="5" t="s">
        <v>3045</v>
      </c>
      <c r="H814" s="5" t="s">
        <v>377</v>
      </c>
      <c r="I814" s="5" t="s">
        <v>378</v>
      </c>
    </row>
    <row r="815" spans="1:9" x14ac:dyDescent="0.25">
      <c r="A815" s="5" t="s">
        <v>3046</v>
      </c>
      <c r="B815" s="5" t="s">
        <v>3047</v>
      </c>
      <c r="C815" s="6" t="s">
        <v>589</v>
      </c>
      <c r="D815" s="6" t="str">
        <f t="shared" si="12"/>
        <v>0160-000-000-0000</v>
      </c>
      <c r="E815" s="5" t="s">
        <v>590</v>
      </c>
      <c r="F815" s="5" t="s">
        <v>383</v>
      </c>
      <c r="G815" s="5" t="s">
        <v>384</v>
      </c>
      <c r="H815" s="5" t="s">
        <v>377</v>
      </c>
      <c r="I815" s="5" t="s">
        <v>378</v>
      </c>
    </row>
    <row r="816" spans="1:9" x14ac:dyDescent="0.25">
      <c r="A816" s="5" t="s">
        <v>3048</v>
      </c>
      <c r="B816" s="5" t="s">
        <v>3049</v>
      </c>
      <c r="C816" s="6" t="s">
        <v>615</v>
      </c>
      <c r="D816" s="6" t="str">
        <f t="shared" si="12"/>
        <v>0170-000-000-0000</v>
      </c>
      <c r="E816" s="5" t="s">
        <v>616</v>
      </c>
      <c r="F816" s="5" t="s">
        <v>383</v>
      </c>
      <c r="G816" s="5" t="s">
        <v>384</v>
      </c>
      <c r="H816" s="5" t="s">
        <v>377</v>
      </c>
      <c r="I816" s="5" t="s">
        <v>378</v>
      </c>
    </row>
    <row r="817" spans="1:9" x14ac:dyDescent="0.25">
      <c r="A817" s="5" t="s">
        <v>3050</v>
      </c>
      <c r="B817" s="5" t="s">
        <v>3051</v>
      </c>
      <c r="C817" s="6" t="s">
        <v>2060</v>
      </c>
      <c r="D817" s="6" t="str">
        <f t="shared" si="12"/>
        <v>0280-000-000-0000</v>
      </c>
      <c r="E817" s="5" t="s">
        <v>2061</v>
      </c>
      <c r="F817" s="5" t="s">
        <v>383</v>
      </c>
      <c r="G817" s="5" t="s">
        <v>384</v>
      </c>
      <c r="H817" s="5" t="s">
        <v>377</v>
      </c>
      <c r="I817" s="5" t="s">
        <v>378</v>
      </c>
    </row>
    <row r="818" spans="1:9" x14ac:dyDescent="0.25">
      <c r="A818" s="5" t="s">
        <v>3052</v>
      </c>
      <c r="B818" s="5" t="s">
        <v>3053</v>
      </c>
      <c r="C818" s="6" t="s">
        <v>3054</v>
      </c>
      <c r="D818" s="6" t="str">
        <f t="shared" si="12"/>
        <v>0232-000-005-4200</v>
      </c>
      <c r="E818" s="5" t="s">
        <v>3055</v>
      </c>
      <c r="F818" s="5" t="s">
        <v>383</v>
      </c>
      <c r="G818" s="5" t="s">
        <v>384</v>
      </c>
      <c r="H818" s="5" t="s">
        <v>513</v>
      </c>
      <c r="I818" s="5" t="s">
        <v>514</v>
      </c>
    </row>
    <row r="819" spans="1:9" x14ac:dyDescent="0.25">
      <c r="A819" s="5" t="s">
        <v>3056</v>
      </c>
      <c r="B819" s="5" t="s">
        <v>3057</v>
      </c>
      <c r="C819" s="6" t="s">
        <v>2947</v>
      </c>
      <c r="D819" s="6" t="str">
        <f t="shared" si="12"/>
        <v>0943-000-000-0000</v>
      </c>
      <c r="E819" s="5" t="s">
        <v>2948</v>
      </c>
      <c r="F819" s="5" t="s">
        <v>383</v>
      </c>
      <c r="G819" s="5" t="s">
        <v>384</v>
      </c>
      <c r="H819" s="5" t="s">
        <v>377</v>
      </c>
      <c r="I819" s="5" t="s">
        <v>378</v>
      </c>
    </row>
    <row r="820" spans="1:9" x14ac:dyDescent="0.25">
      <c r="A820" s="5" t="s">
        <v>3058</v>
      </c>
      <c r="B820" s="5" t="s">
        <v>3059</v>
      </c>
      <c r="C820" s="6" t="s">
        <v>911</v>
      </c>
      <c r="D820" s="6" t="str">
        <f t="shared" si="12"/>
        <v>0168-000-000-0000</v>
      </c>
      <c r="E820" s="5" t="s">
        <v>912</v>
      </c>
      <c r="F820" s="5" t="s">
        <v>383</v>
      </c>
      <c r="G820" s="5" t="s">
        <v>384</v>
      </c>
      <c r="H820" s="5" t="s">
        <v>377</v>
      </c>
      <c r="I820" s="5" t="s">
        <v>378</v>
      </c>
    </row>
    <row r="821" spans="1:9" x14ac:dyDescent="0.25">
      <c r="A821" s="5" t="s">
        <v>3060</v>
      </c>
      <c r="B821" s="5" t="s">
        <v>3061</v>
      </c>
      <c r="C821" s="6" t="s">
        <v>2008</v>
      </c>
      <c r="D821" s="6" t="str">
        <f t="shared" si="12"/>
        <v>0670-000-000-0000</v>
      </c>
      <c r="E821" s="5" t="s">
        <v>2009</v>
      </c>
      <c r="F821" s="5" t="s">
        <v>383</v>
      </c>
      <c r="G821" s="5" t="s">
        <v>384</v>
      </c>
      <c r="H821" s="5" t="s">
        <v>377</v>
      </c>
      <c r="I821" s="5" t="s">
        <v>378</v>
      </c>
    </row>
    <row r="822" spans="1:9" x14ac:dyDescent="0.25">
      <c r="A822" s="5" t="s">
        <v>3062</v>
      </c>
      <c r="B822" s="5" t="s">
        <v>3063</v>
      </c>
      <c r="C822" s="6" t="s">
        <v>3064</v>
      </c>
      <c r="D822" s="6" t="str">
        <f t="shared" si="12"/>
        <v>1160-000-000-0000</v>
      </c>
      <c r="E822" s="5" t="s">
        <v>3065</v>
      </c>
      <c r="F822" s="5" t="s">
        <v>383</v>
      </c>
      <c r="G822" s="5" t="s">
        <v>384</v>
      </c>
      <c r="H822" s="5" t="s">
        <v>377</v>
      </c>
      <c r="I822" s="5" t="s">
        <v>378</v>
      </c>
    </row>
    <row r="823" spans="1:9" x14ac:dyDescent="0.25">
      <c r="A823" s="5" t="s">
        <v>3066</v>
      </c>
      <c r="B823" s="5" t="s">
        <v>3067</v>
      </c>
      <c r="C823" s="6" t="s">
        <v>2775</v>
      </c>
      <c r="D823" s="6" t="str">
        <f t="shared" si="12"/>
        <v>0325-000-000-0000</v>
      </c>
      <c r="E823" s="5" t="s">
        <v>2776</v>
      </c>
      <c r="F823" s="5" t="s">
        <v>383</v>
      </c>
      <c r="G823" s="5" t="s">
        <v>384</v>
      </c>
      <c r="H823" s="5" t="s">
        <v>377</v>
      </c>
      <c r="I823" s="5" t="s">
        <v>378</v>
      </c>
    </row>
    <row r="824" spans="1:9" x14ac:dyDescent="0.25">
      <c r="A824" s="5" t="s">
        <v>3068</v>
      </c>
      <c r="B824" s="5" t="s">
        <v>3069</v>
      </c>
      <c r="C824" s="6" t="s">
        <v>2301</v>
      </c>
      <c r="D824" s="6" t="str">
        <f t="shared" si="12"/>
        <v>0753-000-000-0000</v>
      </c>
      <c r="E824" s="5" t="s">
        <v>2302</v>
      </c>
      <c r="F824" s="5" t="s">
        <v>383</v>
      </c>
      <c r="G824" s="5" t="s">
        <v>384</v>
      </c>
      <c r="H824" s="5" t="s">
        <v>377</v>
      </c>
      <c r="I824" s="5" t="s">
        <v>378</v>
      </c>
    </row>
    <row r="825" spans="1:9" x14ac:dyDescent="0.25">
      <c r="A825" s="5" t="s">
        <v>3070</v>
      </c>
      <c r="B825" s="5" t="s">
        <v>3071</v>
      </c>
      <c r="C825" s="6" t="s">
        <v>2018</v>
      </c>
      <c r="D825" s="6" t="str">
        <f t="shared" si="12"/>
        <v>0011-000-000-0000</v>
      </c>
      <c r="E825" s="5" t="s">
        <v>2019</v>
      </c>
      <c r="F825" s="5" t="s">
        <v>415</v>
      </c>
      <c r="G825" s="5" t="s">
        <v>416</v>
      </c>
      <c r="H825" s="5" t="s">
        <v>377</v>
      </c>
      <c r="I825" s="5" t="s">
        <v>378</v>
      </c>
    </row>
    <row r="826" spans="1:9" x14ac:dyDescent="0.25">
      <c r="A826" s="5" t="s">
        <v>3072</v>
      </c>
      <c r="B826" s="5" t="s">
        <v>3073</v>
      </c>
      <c r="C826" s="6" t="s">
        <v>3074</v>
      </c>
      <c r="D826" s="6" t="str">
        <f t="shared" si="12"/>
        <v>1101-000-000-0000</v>
      </c>
      <c r="E826" s="5" t="s">
        <v>3075</v>
      </c>
      <c r="F826" s="5" t="s">
        <v>383</v>
      </c>
      <c r="G826" s="5" t="s">
        <v>384</v>
      </c>
      <c r="H826" s="5" t="s">
        <v>377</v>
      </c>
      <c r="I826" s="5" t="s">
        <v>378</v>
      </c>
    </row>
    <row r="827" spans="1:9" x14ac:dyDescent="0.25">
      <c r="A827" s="5" t="s">
        <v>3076</v>
      </c>
      <c r="B827" s="5" t="s">
        <v>3077</v>
      </c>
      <c r="C827" s="6" t="s">
        <v>2657</v>
      </c>
      <c r="D827" s="6" t="str">
        <f t="shared" si="12"/>
        <v>0085-000-000-0000</v>
      </c>
      <c r="E827" s="5" t="s">
        <v>2658</v>
      </c>
      <c r="F827" s="5" t="s">
        <v>383</v>
      </c>
      <c r="G827" s="5" t="s">
        <v>384</v>
      </c>
      <c r="H827" s="5" t="s">
        <v>377</v>
      </c>
      <c r="I827" s="5" t="s">
        <v>378</v>
      </c>
    </row>
    <row r="828" spans="1:9" x14ac:dyDescent="0.25">
      <c r="A828" s="5" t="s">
        <v>3078</v>
      </c>
      <c r="B828" s="5" t="s">
        <v>3079</v>
      </c>
      <c r="C828" s="6" t="s">
        <v>397</v>
      </c>
      <c r="D828" s="6" t="str">
        <f t="shared" si="12"/>
        <v>0010-214-091-0000</v>
      </c>
      <c r="E828" s="5" t="s">
        <v>398</v>
      </c>
      <c r="F828" s="5" t="s">
        <v>1311</v>
      </c>
      <c r="G828" s="5" t="s">
        <v>1312</v>
      </c>
      <c r="H828" s="5" t="s">
        <v>377</v>
      </c>
      <c r="I828" s="5" t="s">
        <v>378</v>
      </c>
    </row>
    <row r="829" spans="1:9" x14ac:dyDescent="0.25">
      <c r="A829" s="5" t="s">
        <v>3080</v>
      </c>
      <c r="B829" s="5" t="s">
        <v>3081</v>
      </c>
      <c r="C829" s="6" t="s">
        <v>985</v>
      </c>
      <c r="D829" s="6" t="str">
        <f t="shared" si="12"/>
        <v>0180-000-000-0000</v>
      </c>
      <c r="E829" s="5" t="s">
        <v>986</v>
      </c>
      <c r="F829" s="5" t="s">
        <v>415</v>
      </c>
      <c r="G829" s="5" t="s">
        <v>416</v>
      </c>
      <c r="H829" s="5" t="s">
        <v>513</v>
      </c>
      <c r="I829" s="5" t="s">
        <v>514</v>
      </c>
    </row>
    <row r="830" spans="1:9" x14ac:dyDescent="0.25">
      <c r="A830" s="5" t="s">
        <v>3082</v>
      </c>
      <c r="B830" s="5" t="s">
        <v>3083</v>
      </c>
      <c r="C830" s="6" t="s">
        <v>3084</v>
      </c>
      <c r="D830" s="6" t="str">
        <f t="shared" si="12"/>
        <v>0630-249-021-1400</v>
      </c>
      <c r="E830" s="5" t="s">
        <v>3085</v>
      </c>
      <c r="F830" s="5" t="s">
        <v>383</v>
      </c>
      <c r="G830" s="5" t="s">
        <v>384</v>
      </c>
      <c r="H830" s="5" t="s">
        <v>389</v>
      </c>
      <c r="I830" s="5" t="s">
        <v>390</v>
      </c>
    </row>
    <row r="831" spans="1:9" x14ac:dyDescent="0.25">
      <c r="A831" s="5" t="s">
        <v>3086</v>
      </c>
      <c r="B831" s="5" t="s">
        <v>3087</v>
      </c>
      <c r="C831" s="6" t="s">
        <v>2722</v>
      </c>
      <c r="D831" s="6" t="str">
        <f t="shared" si="12"/>
        <v>0302-000-000-0000</v>
      </c>
      <c r="E831" s="5" t="s">
        <v>2723</v>
      </c>
      <c r="F831" s="5" t="s">
        <v>383</v>
      </c>
      <c r="G831" s="5" t="s">
        <v>384</v>
      </c>
      <c r="H831" s="5" t="s">
        <v>377</v>
      </c>
      <c r="I831" s="5" t="s">
        <v>378</v>
      </c>
    </row>
    <row r="832" spans="1:9" x14ac:dyDescent="0.25">
      <c r="A832" s="5" t="s">
        <v>3088</v>
      </c>
      <c r="B832" s="5" t="s">
        <v>3089</v>
      </c>
      <c r="C832" s="6" t="s">
        <v>2116</v>
      </c>
      <c r="D832" s="6" t="str">
        <f t="shared" si="12"/>
        <v>0010-214-040-1100</v>
      </c>
      <c r="E832" s="5" t="s">
        <v>2117</v>
      </c>
      <c r="F832" s="5" t="s">
        <v>375</v>
      </c>
      <c r="G832" s="5" t="s">
        <v>376</v>
      </c>
      <c r="H832" s="5" t="s">
        <v>377</v>
      </c>
      <c r="I832" s="5" t="s">
        <v>378</v>
      </c>
    </row>
    <row r="833" spans="1:9" x14ac:dyDescent="0.25">
      <c r="A833" s="5" t="s">
        <v>3090</v>
      </c>
      <c r="B833" s="5" t="s">
        <v>3091</v>
      </c>
      <c r="C833" s="6" t="s">
        <v>660</v>
      </c>
      <c r="D833" s="6" t="str">
        <f t="shared" si="12"/>
        <v>0080-000-000-0000</v>
      </c>
      <c r="E833" s="5" t="s">
        <v>661</v>
      </c>
      <c r="F833" s="5" t="s">
        <v>503</v>
      </c>
      <c r="G833" s="5" t="s">
        <v>504</v>
      </c>
      <c r="H833" s="5" t="s">
        <v>377</v>
      </c>
      <c r="I833" s="5" t="s">
        <v>378</v>
      </c>
    </row>
    <row r="834" spans="1:9" x14ac:dyDescent="0.25">
      <c r="A834" s="5" t="s">
        <v>3092</v>
      </c>
      <c r="B834" s="5" t="s">
        <v>3093</v>
      </c>
      <c r="C834" s="6" t="s">
        <v>405</v>
      </c>
      <c r="D834" s="6" t="str">
        <f t="shared" ref="D834:D897" si="13">TEXT(C834,"0000-000-000-0000")</f>
        <v>0340-000-000-0000</v>
      </c>
      <c r="E834" s="5" t="s">
        <v>406</v>
      </c>
      <c r="F834" s="5" t="s">
        <v>383</v>
      </c>
      <c r="G834" s="5" t="s">
        <v>384</v>
      </c>
      <c r="H834" s="5" t="s">
        <v>377</v>
      </c>
      <c r="I834" s="5" t="s">
        <v>378</v>
      </c>
    </row>
    <row r="835" spans="1:9" x14ac:dyDescent="0.25">
      <c r="A835" s="5" t="s">
        <v>3094</v>
      </c>
      <c r="B835" s="5" t="s">
        <v>3095</v>
      </c>
      <c r="C835" s="6" t="s">
        <v>3096</v>
      </c>
      <c r="D835" s="6" t="str">
        <f t="shared" si="13"/>
        <v>0758-000-000-0000</v>
      </c>
      <c r="E835" s="5" t="s">
        <v>3097</v>
      </c>
      <c r="F835" s="5" t="s">
        <v>383</v>
      </c>
      <c r="G835" s="5" t="s">
        <v>384</v>
      </c>
      <c r="H835" s="5" t="s">
        <v>513</v>
      </c>
      <c r="I835" s="5" t="s">
        <v>514</v>
      </c>
    </row>
    <row r="836" spans="1:9" x14ac:dyDescent="0.25">
      <c r="A836" s="5" t="s">
        <v>3098</v>
      </c>
      <c r="B836" s="5" t="s">
        <v>3099</v>
      </c>
      <c r="C836" s="6" t="s">
        <v>2785</v>
      </c>
      <c r="D836" s="6" t="str">
        <f t="shared" si="13"/>
        <v>0825-000-000-0000</v>
      </c>
      <c r="E836" s="5" t="s">
        <v>2786</v>
      </c>
      <c r="F836" s="5" t="s">
        <v>415</v>
      </c>
      <c r="G836" s="5" t="s">
        <v>416</v>
      </c>
      <c r="H836" s="5" t="s">
        <v>377</v>
      </c>
      <c r="I836" s="5" t="s">
        <v>378</v>
      </c>
    </row>
    <row r="837" spans="1:9" x14ac:dyDescent="0.25">
      <c r="A837" s="5" t="s">
        <v>3100</v>
      </c>
      <c r="B837" s="5" t="s">
        <v>3101</v>
      </c>
      <c r="C837" s="6" t="s">
        <v>3102</v>
      </c>
      <c r="D837" s="6" t="str">
        <f t="shared" si="13"/>
        <v>0440-000-007-7400</v>
      </c>
      <c r="E837" s="5" t="s">
        <v>3103</v>
      </c>
      <c r="F837" s="5" t="s">
        <v>383</v>
      </c>
      <c r="G837" s="5" t="s">
        <v>384</v>
      </c>
      <c r="H837" s="5" t="s">
        <v>377</v>
      </c>
      <c r="I837" s="5" t="s">
        <v>378</v>
      </c>
    </row>
    <row r="838" spans="1:9" x14ac:dyDescent="0.25">
      <c r="A838" s="5" t="s">
        <v>3104</v>
      </c>
      <c r="B838" s="5" t="s">
        <v>3105</v>
      </c>
      <c r="C838" s="6" t="s">
        <v>2237</v>
      </c>
      <c r="D838" s="6" t="str">
        <f t="shared" si="13"/>
        <v>0917-000-000-0000</v>
      </c>
      <c r="E838" s="5" t="s">
        <v>2238</v>
      </c>
      <c r="F838" s="5" t="s">
        <v>383</v>
      </c>
      <c r="G838" s="5" t="s">
        <v>384</v>
      </c>
      <c r="H838" s="5" t="s">
        <v>377</v>
      </c>
      <c r="I838" s="5" t="s">
        <v>378</v>
      </c>
    </row>
    <row r="839" spans="1:9" x14ac:dyDescent="0.25">
      <c r="A839" s="5" t="s">
        <v>3106</v>
      </c>
      <c r="B839" s="5" t="s">
        <v>3107</v>
      </c>
      <c r="C839" s="6" t="s">
        <v>381</v>
      </c>
      <c r="D839" s="6" t="str">
        <f t="shared" si="13"/>
        <v>0310-000-000-0000</v>
      </c>
      <c r="E839" s="5" t="s">
        <v>382</v>
      </c>
      <c r="F839" s="5" t="s">
        <v>3108</v>
      </c>
      <c r="G839" s="5" t="s">
        <v>3109</v>
      </c>
      <c r="H839" s="5" t="s">
        <v>377</v>
      </c>
      <c r="I839" s="5" t="s">
        <v>378</v>
      </c>
    </row>
    <row r="840" spans="1:9" x14ac:dyDescent="0.25">
      <c r="A840" s="5" t="s">
        <v>3110</v>
      </c>
      <c r="B840" s="5" t="s">
        <v>3111</v>
      </c>
      <c r="C840" s="6" t="s">
        <v>2072</v>
      </c>
      <c r="D840" s="6" t="str">
        <f t="shared" si="13"/>
        <v>0328-000-000-0000</v>
      </c>
      <c r="E840" s="5" t="s">
        <v>2073</v>
      </c>
      <c r="F840" s="5" t="s">
        <v>656</v>
      </c>
      <c r="G840" s="5" t="s">
        <v>657</v>
      </c>
      <c r="H840" s="5" t="s">
        <v>377</v>
      </c>
      <c r="I840" s="5" t="s">
        <v>378</v>
      </c>
    </row>
    <row r="841" spans="1:9" x14ac:dyDescent="0.25">
      <c r="A841" s="5" t="s">
        <v>3112</v>
      </c>
      <c r="B841" s="5" t="s">
        <v>3113</v>
      </c>
      <c r="C841" s="6" t="s">
        <v>3114</v>
      </c>
      <c r="D841" s="6" t="str">
        <f t="shared" si="13"/>
        <v>0942-000-000-0000</v>
      </c>
      <c r="E841" s="5" t="s">
        <v>3115</v>
      </c>
      <c r="F841" s="5" t="s">
        <v>535</v>
      </c>
      <c r="G841" s="5" t="s">
        <v>536</v>
      </c>
      <c r="H841" s="5" t="s">
        <v>377</v>
      </c>
      <c r="I841" s="5" t="s">
        <v>378</v>
      </c>
    </row>
    <row r="842" spans="1:9" x14ac:dyDescent="0.25">
      <c r="A842" s="5" t="s">
        <v>3116</v>
      </c>
      <c r="B842" s="5" t="s">
        <v>3117</v>
      </c>
      <c r="C842" s="6" t="s">
        <v>3118</v>
      </c>
      <c r="D842" s="6" t="str">
        <f t="shared" si="13"/>
        <v>0450-000-000-0000</v>
      </c>
      <c r="E842" s="5" t="s">
        <v>3119</v>
      </c>
      <c r="F842" s="5" t="s">
        <v>503</v>
      </c>
      <c r="G842" s="5" t="s">
        <v>504</v>
      </c>
      <c r="H842" s="5" t="s">
        <v>377</v>
      </c>
      <c r="I842" s="5" t="s">
        <v>378</v>
      </c>
    </row>
    <row r="843" spans="1:9" x14ac:dyDescent="0.25">
      <c r="A843" s="5" t="s">
        <v>3120</v>
      </c>
      <c r="B843" s="5" t="s">
        <v>3121</v>
      </c>
      <c r="C843" s="6" t="s">
        <v>2710</v>
      </c>
      <c r="D843" s="6" t="str">
        <f t="shared" si="13"/>
        <v>0630-000-000-0000</v>
      </c>
      <c r="E843" s="5" t="s">
        <v>2711</v>
      </c>
      <c r="F843" s="5" t="s">
        <v>535</v>
      </c>
      <c r="G843" s="5" t="s">
        <v>536</v>
      </c>
      <c r="H843" s="5" t="s">
        <v>377</v>
      </c>
      <c r="I843" s="5" t="s">
        <v>378</v>
      </c>
    </row>
    <row r="844" spans="1:9" x14ac:dyDescent="0.25">
      <c r="A844" s="5" t="s">
        <v>3122</v>
      </c>
      <c r="B844" s="5" t="s">
        <v>3123</v>
      </c>
      <c r="C844" s="6" t="s">
        <v>3124</v>
      </c>
      <c r="D844" s="6" t="str">
        <f t="shared" si="13"/>
        <v>0593-000-000-0000</v>
      </c>
      <c r="E844" s="5" t="s">
        <v>3125</v>
      </c>
      <c r="F844" s="5" t="s">
        <v>383</v>
      </c>
      <c r="G844" s="5" t="s">
        <v>384</v>
      </c>
      <c r="H844" s="5" t="s">
        <v>377</v>
      </c>
      <c r="I844" s="5" t="s">
        <v>378</v>
      </c>
    </row>
    <row r="845" spans="1:9" x14ac:dyDescent="0.25">
      <c r="A845" s="5" t="s">
        <v>3126</v>
      </c>
      <c r="B845" s="5" t="s">
        <v>3127</v>
      </c>
      <c r="C845" s="6" t="s">
        <v>3128</v>
      </c>
      <c r="D845" s="6" t="str">
        <f t="shared" si="13"/>
        <v>0946-000-009-4700</v>
      </c>
      <c r="E845" s="5" t="s">
        <v>3129</v>
      </c>
      <c r="F845" s="5" t="s">
        <v>383</v>
      </c>
      <c r="G845" s="5" t="s">
        <v>384</v>
      </c>
      <c r="H845" s="5" t="s">
        <v>377</v>
      </c>
      <c r="I845" s="5" t="s">
        <v>378</v>
      </c>
    </row>
    <row r="846" spans="1:9" x14ac:dyDescent="0.25">
      <c r="A846" s="5" t="s">
        <v>3130</v>
      </c>
      <c r="B846" s="5" t="s">
        <v>3131</v>
      </c>
      <c r="C846" s="6" t="s">
        <v>3132</v>
      </c>
      <c r="D846" s="6" t="str">
        <f t="shared" si="13"/>
        <v>0010-041-011-1000</v>
      </c>
      <c r="E846" s="5" t="s">
        <v>3133</v>
      </c>
      <c r="F846" s="5" t="s">
        <v>650</v>
      </c>
      <c r="G846" s="5" t="s">
        <v>651</v>
      </c>
      <c r="H846" s="5" t="s">
        <v>377</v>
      </c>
      <c r="I846" s="5" t="s">
        <v>378</v>
      </c>
    </row>
    <row r="847" spans="1:9" x14ac:dyDescent="0.25">
      <c r="A847" s="5" t="s">
        <v>3134</v>
      </c>
      <c r="B847" s="5" t="s">
        <v>3135</v>
      </c>
      <c r="C847" s="6" t="s">
        <v>2394</v>
      </c>
      <c r="D847" s="6" t="str">
        <f t="shared" si="13"/>
        <v>0290-000-000-0000</v>
      </c>
      <c r="E847" s="5" t="s">
        <v>2395</v>
      </c>
      <c r="F847" s="5" t="s">
        <v>535</v>
      </c>
      <c r="G847" s="5" t="s">
        <v>536</v>
      </c>
      <c r="H847" s="5" t="s">
        <v>377</v>
      </c>
      <c r="I847" s="5" t="s">
        <v>378</v>
      </c>
    </row>
    <row r="848" spans="1:9" x14ac:dyDescent="0.25">
      <c r="A848" s="5" t="s">
        <v>257</v>
      </c>
      <c r="B848" s="5" t="s">
        <v>3136</v>
      </c>
      <c r="C848" s="6" t="s">
        <v>694</v>
      </c>
      <c r="D848" s="6" t="str">
        <f t="shared" si="13"/>
        <v>0220-000-000-0000</v>
      </c>
      <c r="E848" s="5" t="s">
        <v>695</v>
      </c>
      <c r="F848" s="5" t="s">
        <v>535</v>
      </c>
      <c r="G848" s="5" t="s">
        <v>536</v>
      </c>
      <c r="H848" s="5" t="s">
        <v>377</v>
      </c>
      <c r="I848" s="5" t="s">
        <v>378</v>
      </c>
    </row>
    <row r="849" spans="1:9" x14ac:dyDescent="0.25">
      <c r="A849" s="5" t="s">
        <v>3137</v>
      </c>
      <c r="B849" s="5" t="s">
        <v>3138</v>
      </c>
      <c r="C849" s="6" t="s">
        <v>1045</v>
      </c>
      <c r="D849" s="6" t="str">
        <f t="shared" si="13"/>
        <v>0270-000-000-0000</v>
      </c>
      <c r="E849" s="5" t="s">
        <v>1046</v>
      </c>
      <c r="F849" s="5" t="s">
        <v>507</v>
      </c>
      <c r="G849" s="5" t="s">
        <v>508</v>
      </c>
      <c r="H849" s="5" t="s">
        <v>513</v>
      </c>
      <c r="I849" s="5" t="s">
        <v>514</v>
      </c>
    </row>
    <row r="850" spans="1:9" x14ac:dyDescent="0.25">
      <c r="A850" s="5" t="s">
        <v>3139</v>
      </c>
      <c r="B850" s="5" t="s">
        <v>3140</v>
      </c>
      <c r="C850" s="6" t="s">
        <v>3141</v>
      </c>
      <c r="D850" s="6" t="str">
        <f t="shared" si="13"/>
        <v>0124-000-000-0000</v>
      </c>
      <c r="E850" s="5" t="s">
        <v>3142</v>
      </c>
      <c r="F850" s="5" t="s">
        <v>383</v>
      </c>
      <c r="G850" s="5" t="s">
        <v>384</v>
      </c>
      <c r="H850" s="5" t="s">
        <v>377</v>
      </c>
      <c r="I850" s="5" t="s">
        <v>378</v>
      </c>
    </row>
    <row r="851" spans="1:9" x14ac:dyDescent="0.25">
      <c r="A851" s="5" t="s">
        <v>3143</v>
      </c>
      <c r="B851" s="5" t="s">
        <v>3144</v>
      </c>
      <c r="C851" s="6" t="s">
        <v>985</v>
      </c>
      <c r="D851" s="6" t="str">
        <f t="shared" si="13"/>
        <v>0180-000-000-0000</v>
      </c>
      <c r="E851" s="5" t="s">
        <v>986</v>
      </c>
      <c r="F851" s="5" t="s">
        <v>383</v>
      </c>
      <c r="G851" s="5" t="s">
        <v>384</v>
      </c>
      <c r="H851" s="5" t="s">
        <v>377</v>
      </c>
      <c r="I851" s="5" t="s">
        <v>378</v>
      </c>
    </row>
    <row r="852" spans="1:9" x14ac:dyDescent="0.25">
      <c r="A852" s="5" t="s">
        <v>3145</v>
      </c>
      <c r="B852" s="5" t="s">
        <v>3146</v>
      </c>
      <c r="C852" s="6" t="s">
        <v>2301</v>
      </c>
      <c r="D852" s="6" t="str">
        <f t="shared" si="13"/>
        <v>0753-000-000-0000</v>
      </c>
      <c r="E852" s="5" t="s">
        <v>2302</v>
      </c>
      <c r="F852" s="5" t="s">
        <v>383</v>
      </c>
      <c r="G852" s="5" t="s">
        <v>384</v>
      </c>
      <c r="H852" s="5" t="s">
        <v>513</v>
      </c>
      <c r="I852" s="5" t="s">
        <v>514</v>
      </c>
    </row>
    <row r="853" spans="1:9" x14ac:dyDescent="0.25">
      <c r="A853" s="5" t="s">
        <v>3147</v>
      </c>
      <c r="B853" s="5" t="s">
        <v>3148</v>
      </c>
      <c r="C853" s="6" t="s">
        <v>1185</v>
      </c>
      <c r="D853" s="6" t="str">
        <f t="shared" si="13"/>
        <v>0073-000-000-0000</v>
      </c>
      <c r="E853" s="5" t="s">
        <v>1186</v>
      </c>
      <c r="F853" s="5" t="s">
        <v>383</v>
      </c>
      <c r="G853" s="5" t="s">
        <v>384</v>
      </c>
      <c r="H853" s="5" t="s">
        <v>377</v>
      </c>
      <c r="I853" s="5" t="s">
        <v>378</v>
      </c>
    </row>
    <row r="854" spans="1:9" x14ac:dyDescent="0.25">
      <c r="A854" s="5" t="s">
        <v>3149</v>
      </c>
      <c r="B854" s="5" t="s">
        <v>3150</v>
      </c>
      <c r="C854" s="6" t="s">
        <v>3151</v>
      </c>
      <c r="D854" s="6" t="str">
        <f t="shared" si="13"/>
        <v>0010-033-011-1100</v>
      </c>
      <c r="E854" s="5" t="s">
        <v>3152</v>
      </c>
      <c r="F854" s="5" t="s">
        <v>375</v>
      </c>
      <c r="G854" s="5" t="s">
        <v>376</v>
      </c>
      <c r="H854" s="5" t="s">
        <v>377</v>
      </c>
      <c r="I854" s="5" t="s">
        <v>378</v>
      </c>
    </row>
    <row r="855" spans="1:9" x14ac:dyDescent="0.25">
      <c r="A855" s="5" t="s">
        <v>3153</v>
      </c>
      <c r="B855" s="5" t="s">
        <v>3154</v>
      </c>
      <c r="C855" s="6" t="s">
        <v>1816</v>
      </c>
      <c r="D855" s="6" t="str">
        <f t="shared" si="13"/>
        <v>0010-048-041-1200</v>
      </c>
      <c r="E855" s="5" t="s">
        <v>1817</v>
      </c>
      <c r="F855" s="5" t="s">
        <v>375</v>
      </c>
      <c r="G855" s="5" t="s">
        <v>376</v>
      </c>
      <c r="H855" s="5" t="s">
        <v>377</v>
      </c>
      <c r="I855" s="5" t="s">
        <v>378</v>
      </c>
    </row>
    <row r="856" spans="1:9" x14ac:dyDescent="0.25">
      <c r="A856" s="5" t="s">
        <v>3155</v>
      </c>
      <c r="B856" s="5" t="s">
        <v>3156</v>
      </c>
      <c r="C856" s="6" t="s">
        <v>3157</v>
      </c>
      <c r="D856" s="6" t="str">
        <f t="shared" si="13"/>
        <v>0010-041-021-1200</v>
      </c>
      <c r="E856" s="5" t="s">
        <v>3158</v>
      </c>
      <c r="F856" s="5" t="s">
        <v>375</v>
      </c>
      <c r="G856" s="5" t="s">
        <v>376</v>
      </c>
      <c r="H856" s="5" t="s">
        <v>377</v>
      </c>
      <c r="I856" s="5" t="s">
        <v>378</v>
      </c>
    </row>
    <row r="857" spans="1:9" x14ac:dyDescent="0.25">
      <c r="A857" s="5" t="s">
        <v>3159</v>
      </c>
      <c r="B857" s="5" t="s">
        <v>3160</v>
      </c>
      <c r="C857" s="6" t="s">
        <v>3161</v>
      </c>
      <c r="D857" s="6" t="str">
        <f t="shared" si="13"/>
        <v>0047-000-000-0000</v>
      </c>
      <c r="E857" s="5" t="s">
        <v>3162</v>
      </c>
      <c r="F857" s="5" t="s">
        <v>503</v>
      </c>
      <c r="G857" s="5" t="s">
        <v>504</v>
      </c>
      <c r="H857" s="5" t="s">
        <v>377</v>
      </c>
      <c r="I857" s="5" t="s">
        <v>378</v>
      </c>
    </row>
    <row r="858" spans="1:9" x14ac:dyDescent="0.25">
      <c r="A858" s="5" t="s">
        <v>3163</v>
      </c>
      <c r="B858" s="5" t="s">
        <v>3164</v>
      </c>
      <c r="C858" s="6" t="s">
        <v>3165</v>
      </c>
      <c r="D858" s="6" t="str">
        <f t="shared" si="13"/>
        <v>0010-029-120-1300</v>
      </c>
      <c r="E858" s="5" t="s">
        <v>3166</v>
      </c>
      <c r="F858" s="5" t="s">
        <v>375</v>
      </c>
      <c r="G858" s="5" t="s">
        <v>376</v>
      </c>
      <c r="H858" s="5" t="s">
        <v>377</v>
      </c>
      <c r="I858" s="5" t="s">
        <v>378</v>
      </c>
    </row>
    <row r="859" spans="1:9" x14ac:dyDescent="0.25">
      <c r="A859" s="5" t="s">
        <v>3167</v>
      </c>
      <c r="B859" s="5" t="s">
        <v>3168</v>
      </c>
      <c r="C859" s="6" t="s">
        <v>3169</v>
      </c>
      <c r="D859" s="6" t="str">
        <f t="shared" si="13"/>
        <v>0125-249-020-0000</v>
      </c>
      <c r="E859" s="5" t="s">
        <v>3170</v>
      </c>
      <c r="F859" s="5" t="s">
        <v>3171</v>
      </c>
      <c r="G859" s="5" t="s">
        <v>3172</v>
      </c>
      <c r="H859" s="5" t="s">
        <v>389</v>
      </c>
      <c r="I859" s="5" t="s">
        <v>390</v>
      </c>
    </row>
    <row r="860" spans="1:9" x14ac:dyDescent="0.25">
      <c r="A860" s="5" t="s">
        <v>3173</v>
      </c>
      <c r="B860" s="5" t="s">
        <v>3174</v>
      </c>
      <c r="C860" s="6" t="s">
        <v>1175</v>
      </c>
      <c r="D860" s="6" t="str">
        <f t="shared" si="13"/>
        <v>0010-231-060-1000</v>
      </c>
      <c r="E860" s="5" t="s">
        <v>1176</v>
      </c>
      <c r="F860" s="5" t="s">
        <v>1177</v>
      </c>
      <c r="G860" s="5" t="s">
        <v>1178</v>
      </c>
      <c r="H860" s="5" t="s">
        <v>513</v>
      </c>
      <c r="I860" s="5" t="s">
        <v>514</v>
      </c>
    </row>
    <row r="861" spans="1:9" x14ac:dyDescent="0.25">
      <c r="A861" s="5" t="s">
        <v>3175</v>
      </c>
      <c r="B861" s="5" t="s">
        <v>3176</v>
      </c>
      <c r="C861" s="6" t="s">
        <v>2567</v>
      </c>
      <c r="D861" s="6" t="str">
        <f t="shared" si="13"/>
        <v>0337-035-000-0000</v>
      </c>
      <c r="E861" s="5" t="s">
        <v>2568</v>
      </c>
      <c r="F861" s="5" t="s">
        <v>375</v>
      </c>
      <c r="G861" s="5" t="s">
        <v>376</v>
      </c>
      <c r="H861" s="5" t="s">
        <v>377</v>
      </c>
      <c r="I861" s="5" t="s">
        <v>378</v>
      </c>
    </row>
    <row r="862" spans="1:9" x14ac:dyDescent="0.25">
      <c r="A862" s="5" t="s">
        <v>3177</v>
      </c>
      <c r="B862" s="5" t="s">
        <v>3178</v>
      </c>
      <c r="C862" s="6" t="s">
        <v>1083</v>
      </c>
      <c r="D862" s="6" t="str">
        <f t="shared" si="13"/>
        <v>0010-072-051-1200</v>
      </c>
      <c r="E862" s="5" t="s">
        <v>1084</v>
      </c>
      <c r="F862" s="5" t="s">
        <v>375</v>
      </c>
      <c r="G862" s="5" t="s">
        <v>376</v>
      </c>
      <c r="H862" s="5" t="s">
        <v>377</v>
      </c>
      <c r="I862" s="5" t="s">
        <v>378</v>
      </c>
    </row>
    <row r="863" spans="1:9" x14ac:dyDescent="0.25">
      <c r="A863" s="5" t="s">
        <v>3179</v>
      </c>
      <c r="B863" s="5" t="s">
        <v>3180</v>
      </c>
      <c r="C863" s="6" t="s">
        <v>1926</v>
      </c>
      <c r="D863" s="6" t="str">
        <f t="shared" si="13"/>
        <v>0010-072-091-1200</v>
      </c>
      <c r="E863" s="5" t="s">
        <v>1927</v>
      </c>
      <c r="F863" s="5" t="s">
        <v>1311</v>
      </c>
      <c r="G863" s="5" t="s">
        <v>1312</v>
      </c>
      <c r="H863" s="5" t="s">
        <v>377</v>
      </c>
      <c r="I863" s="5" t="s">
        <v>378</v>
      </c>
    </row>
    <row r="864" spans="1:9" x14ac:dyDescent="0.25">
      <c r="A864" s="5" t="s">
        <v>3181</v>
      </c>
      <c r="B864" s="5" t="s">
        <v>3182</v>
      </c>
      <c r="C864" s="6" t="s">
        <v>2939</v>
      </c>
      <c r="D864" s="6" t="str">
        <f t="shared" si="13"/>
        <v>0010-072-081-1100</v>
      </c>
      <c r="E864" s="5" t="s">
        <v>2940</v>
      </c>
      <c r="F864" s="5" t="s">
        <v>375</v>
      </c>
      <c r="G864" s="5" t="s">
        <v>376</v>
      </c>
      <c r="H864" s="5" t="s">
        <v>377</v>
      </c>
      <c r="I864" s="5" t="s">
        <v>378</v>
      </c>
    </row>
    <row r="865" spans="1:9" x14ac:dyDescent="0.25">
      <c r="A865" s="5" t="s">
        <v>3183</v>
      </c>
      <c r="B865" s="5" t="s">
        <v>3184</v>
      </c>
      <c r="C865" s="6" t="s">
        <v>1390</v>
      </c>
      <c r="D865" s="6" t="str">
        <f t="shared" si="13"/>
        <v>0010-030-081-1700</v>
      </c>
      <c r="E865" s="5" t="s">
        <v>1391</v>
      </c>
      <c r="F865" s="5" t="s">
        <v>375</v>
      </c>
      <c r="G865" s="5" t="s">
        <v>376</v>
      </c>
      <c r="H865" s="5" t="s">
        <v>377</v>
      </c>
      <c r="I865" s="5" t="s">
        <v>378</v>
      </c>
    </row>
    <row r="866" spans="1:9" x14ac:dyDescent="0.25">
      <c r="A866" s="5" t="s">
        <v>3185</v>
      </c>
      <c r="B866" s="5" t="s">
        <v>3186</v>
      </c>
      <c r="C866" s="6" t="s">
        <v>489</v>
      </c>
      <c r="D866" s="6" t="str">
        <f t="shared" si="13"/>
        <v>0010-063-031-1100</v>
      </c>
      <c r="E866" s="5" t="s">
        <v>490</v>
      </c>
      <c r="F866" s="5" t="s">
        <v>375</v>
      </c>
      <c r="G866" s="5" t="s">
        <v>376</v>
      </c>
      <c r="H866" s="5" t="s">
        <v>377</v>
      </c>
      <c r="I866" s="5" t="s">
        <v>378</v>
      </c>
    </row>
    <row r="867" spans="1:9" x14ac:dyDescent="0.25">
      <c r="A867" s="5" t="s">
        <v>3187</v>
      </c>
      <c r="B867" s="5" t="s">
        <v>3188</v>
      </c>
      <c r="C867" s="6" t="s">
        <v>3189</v>
      </c>
      <c r="D867" s="6" t="str">
        <f t="shared" si="13"/>
        <v>0010-029-120-1400</v>
      </c>
      <c r="E867" s="5" t="s">
        <v>3190</v>
      </c>
      <c r="F867" s="5" t="s">
        <v>375</v>
      </c>
      <c r="G867" s="5" t="s">
        <v>376</v>
      </c>
      <c r="H867" s="5" t="s">
        <v>377</v>
      </c>
      <c r="I867" s="5" t="s">
        <v>378</v>
      </c>
    </row>
    <row r="868" spans="1:9" x14ac:dyDescent="0.25">
      <c r="A868" s="5" t="s">
        <v>3191</v>
      </c>
      <c r="B868" s="5" t="s">
        <v>3192</v>
      </c>
      <c r="C868" s="6" t="s">
        <v>1512</v>
      </c>
      <c r="D868" s="6" t="str">
        <f t="shared" si="13"/>
        <v>0041-000-000-0000</v>
      </c>
      <c r="E868" s="5" t="s">
        <v>1513</v>
      </c>
      <c r="F868" s="5" t="s">
        <v>383</v>
      </c>
      <c r="G868" s="5" t="s">
        <v>384</v>
      </c>
      <c r="H868" s="5" t="s">
        <v>377</v>
      </c>
      <c r="I868" s="5" t="s">
        <v>378</v>
      </c>
    </row>
    <row r="869" spans="1:9" x14ac:dyDescent="0.25">
      <c r="A869" s="5" t="s">
        <v>3193</v>
      </c>
      <c r="B869" s="5" t="s">
        <v>3194</v>
      </c>
      <c r="C869" s="6" t="s">
        <v>694</v>
      </c>
      <c r="D869" s="6" t="str">
        <f t="shared" si="13"/>
        <v>0220-000-000-0000</v>
      </c>
      <c r="E869" s="5" t="s">
        <v>695</v>
      </c>
      <c r="F869" s="5" t="s">
        <v>383</v>
      </c>
      <c r="G869" s="5" t="s">
        <v>384</v>
      </c>
      <c r="H869" s="5" t="s">
        <v>377</v>
      </c>
      <c r="I869" s="5" t="s">
        <v>378</v>
      </c>
    </row>
    <row r="870" spans="1:9" x14ac:dyDescent="0.25">
      <c r="A870" s="5" t="s">
        <v>3195</v>
      </c>
      <c r="B870" s="5" t="s">
        <v>3196</v>
      </c>
      <c r="C870" s="6" t="s">
        <v>2128</v>
      </c>
      <c r="D870" s="6" t="str">
        <f t="shared" si="13"/>
        <v>0136-000-000-0000</v>
      </c>
      <c r="E870" s="5" t="s">
        <v>2129</v>
      </c>
      <c r="F870" s="5" t="s">
        <v>383</v>
      </c>
      <c r="G870" s="5" t="s">
        <v>384</v>
      </c>
      <c r="H870" s="5" t="s">
        <v>377</v>
      </c>
      <c r="I870" s="5" t="s">
        <v>378</v>
      </c>
    </row>
    <row r="871" spans="1:9" x14ac:dyDescent="0.25">
      <c r="A871" s="5" t="s">
        <v>3197</v>
      </c>
      <c r="B871" s="5" t="s">
        <v>3198</v>
      </c>
      <c r="C871" s="6" t="s">
        <v>785</v>
      </c>
      <c r="D871" s="6" t="str">
        <f t="shared" si="13"/>
        <v>0693-000-000-0000</v>
      </c>
      <c r="E871" s="5" t="s">
        <v>786</v>
      </c>
      <c r="F871" s="5" t="s">
        <v>925</v>
      </c>
      <c r="G871" s="5" t="s">
        <v>926</v>
      </c>
      <c r="H871" s="5" t="s">
        <v>377</v>
      </c>
      <c r="I871" s="5" t="s">
        <v>378</v>
      </c>
    </row>
    <row r="872" spans="1:9" x14ac:dyDescent="0.25">
      <c r="A872" s="5" t="s">
        <v>3199</v>
      </c>
      <c r="B872" s="5" t="s">
        <v>3200</v>
      </c>
      <c r="C872" s="6" t="s">
        <v>3201</v>
      </c>
      <c r="D872" s="6" t="str">
        <f t="shared" si="13"/>
        <v>0010-029-130-1100</v>
      </c>
      <c r="E872" s="5" t="s">
        <v>3202</v>
      </c>
      <c r="F872" s="5" t="s">
        <v>1311</v>
      </c>
      <c r="G872" s="5" t="s">
        <v>1312</v>
      </c>
      <c r="H872" s="5" t="s">
        <v>377</v>
      </c>
      <c r="I872" s="5" t="s">
        <v>378</v>
      </c>
    </row>
    <row r="873" spans="1:9" x14ac:dyDescent="0.25">
      <c r="A873" s="5" t="s">
        <v>3203</v>
      </c>
      <c r="B873" s="5" t="s">
        <v>3204</v>
      </c>
      <c r="C873" s="6" t="s">
        <v>381</v>
      </c>
      <c r="D873" s="6" t="str">
        <f t="shared" si="13"/>
        <v>0310-000-000-0000</v>
      </c>
      <c r="E873" s="5" t="s">
        <v>382</v>
      </c>
      <c r="F873" s="5" t="s">
        <v>507</v>
      </c>
      <c r="G873" s="5" t="s">
        <v>508</v>
      </c>
      <c r="H873" s="5" t="s">
        <v>377</v>
      </c>
      <c r="I873" s="5" t="s">
        <v>378</v>
      </c>
    </row>
    <row r="874" spans="1:9" x14ac:dyDescent="0.25">
      <c r="A874" s="5" t="s">
        <v>3205</v>
      </c>
      <c r="B874" s="5" t="s">
        <v>3206</v>
      </c>
      <c r="C874" s="6" t="s">
        <v>3207</v>
      </c>
      <c r="D874" s="6" t="str">
        <f t="shared" si="13"/>
        <v>0010-079-021-1300</v>
      </c>
      <c r="E874" s="5" t="s">
        <v>3208</v>
      </c>
      <c r="F874" s="5" t="s">
        <v>375</v>
      </c>
      <c r="G874" s="5" t="s">
        <v>376</v>
      </c>
      <c r="H874" s="5" t="s">
        <v>377</v>
      </c>
      <c r="I874" s="5" t="s">
        <v>378</v>
      </c>
    </row>
    <row r="875" spans="1:9" x14ac:dyDescent="0.25">
      <c r="A875" s="5" t="s">
        <v>3209</v>
      </c>
      <c r="B875" s="5" t="s">
        <v>3210</v>
      </c>
      <c r="C875" s="6" t="s">
        <v>481</v>
      </c>
      <c r="D875" s="6" t="str">
        <f t="shared" si="13"/>
        <v>0955-000-000-0000</v>
      </c>
      <c r="E875" s="5" t="s">
        <v>482</v>
      </c>
      <c r="F875" s="5" t="s">
        <v>383</v>
      </c>
      <c r="G875" s="5" t="s">
        <v>384</v>
      </c>
      <c r="H875" s="5" t="s">
        <v>377</v>
      </c>
      <c r="I875" s="5" t="s">
        <v>378</v>
      </c>
    </row>
    <row r="876" spans="1:9" x14ac:dyDescent="0.25">
      <c r="A876" s="5" t="s">
        <v>3211</v>
      </c>
      <c r="B876" s="5" t="s">
        <v>3212</v>
      </c>
      <c r="C876" s="6" t="s">
        <v>3213</v>
      </c>
      <c r="D876" s="6" t="str">
        <f t="shared" si="13"/>
        <v>0010-071-031-1100</v>
      </c>
      <c r="E876" s="5" t="s">
        <v>3214</v>
      </c>
      <c r="F876" s="5" t="s">
        <v>375</v>
      </c>
      <c r="G876" s="5" t="s">
        <v>376</v>
      </c>
      <c r="H876" s="5" t="s">
        <v>377</v>
      </c>
      <c r="I876" s="5" t="s">
        <v>378</v>
      </c>
    </row>
    <row r="877" spans="1:9" x14ac:dyDescent="0.25">
      <c r="A877" s="5" t="s">
        <v>3215</v>
      </c>
      <c r="B877" s="5" t="s">
        <v>3216</v>
      </c>
      <c r="C877" s="6" t="s">
        <v>1512</v>
      </c>
      <c r="D877" s="6" t="str">
        <f t="shared" si="13"/>
        <v>0041-000-000-0000</v>
      </c>
      <c r="E877" s="5" t="s">
        <v>1513</v>
      </c>
      <c r="F877" s="5" t="s">
        <v>925</v>
      </c>
      <c r="G877" s="5" t="s">
        <v>926</v>
      </c>
      <c r="H877" s="5" t="s">
        <v>513</v>
      </c>
      <c r="I877" s="5" t="s">
        <v>514</v>
      </c>
    </row>
    <row r="878" spans="1:9" x14ac:dyDescent="0.25">
      <c r="A878" s="5" t="s">
        <v>3217</v>
      </c>
      <c r="B878" s="5" t="s">
        <v>3218</v>
      </c>
      <c r="C878" s="6" t="s">
        <v>3219</v>
      </c>
      <c r="D878" s="6" t="str">
        <f t="shared" si="13"/>
        <v>0010-030-031-1000</v>
      </c>
      <c r="E878" s="5" t="s">
        <v>3220</v>
      </c>
      <c r="F878" s="5" t="s">
        <v>1099</v>
      </c>
      <c r="G878" s="5" t="s">
        <v>1100</v>
      </c>
      <c r="H878" s="5" t="s">
        <v>377</v>
      </c>
      <c r="I878" s="5" t="s">
        <v>378</v>
      </c>
    </row>
    <row r="879" spans="1:9" x14ac:dyDescent="0.25">
      <c r="A879" s="5" t="s">
        <v>3221</v>
      </c>
      <c r="B879" s="5" t="s">
        <v>3222</v>
      </c>
      <c r="C879" s="6" t="s">
        <v>1259</v>
      </c>
      <c r="D879" s="6" t="str">
        <f t="shared" si="13"/>
        <v>0845-000-000-0000</v>
      </c>
      <c r="E879" s="5" t="s">
        <v>1260</v>
      </c>
      <c r="F879" s="5" t="s">
        <v>535</v>
      </c>
      <c r="G879" s="5" t="s">
        <v>536</v>
      </c>
      <c r="H879" s="5" t="s">
        <v>377</v>
      </c>
      <c r="I879" s="5" t="s">
        <v>378</v>
      </c>
    </row>
    <row r="880" spans="1:9" x14ac:dyDescent="0.25">
      <c r="A880" s="5" t="s">
        <v>3223</v>
      </c>
      <c r="B880" s="5" t="s">
        <v>3224</v>
      </c>
      <c r="C880" s="6" t="s">
        <v>3225</v>
      </c>
      <c r="D880" s="6" t="str">
        <f t="shared" si="13"/>
        <v>0030-000-003-7200</v>
      </c>
      <c r="E880" s="5" t="s">
        <v>3226</v>
      </c>
      <c r="F880" s="5" t="s">
        <v>383</v>
      </c>
      <c r="G880" s="5" t="s">
        <v>384</v>
      </c>
      <c r="H880" s="5" t="s">
        <v>377</v>
      </c>
      <c r="I880" s="5" t="s">
        <v>378</v>
      </c>
    </row>
    <row r="881" spans="1:9" x14ac:dyDescent="0.25">
      <c r="A881" s="5" t="s">
        <v>3227</v>
      </c>
      <c r="B881" s="5" t="s">
        <v>3228</v>
      </c>
      <c r="C881" s="6" t="s">
        <v>2237</v>
      </c>
      <c r="D881" s="6" t="str">
        <f t="shared" si="13"/>
        <v>0917-000-000-0000</v>
      </c>
      <c r="E881" s="5" t="s">
        <v>2238</v>
      </c>
      <c r="F881" s="5" t="s">
        <v>503</v>
      </c>
      <c r="G881" s="5" t="s">
        <v>504</v>
      </c>
      <c r="H881" s="5" t="s">
        <v>377</v>
      </c>
      <c r="I881" s="5" t="s">
        <v>378</v>
      </c>
    </row>
    <row r="882" spans="1:9" x14ac:dyDescent="0.25">
      <c r="A882" s="5" t="s">
        <v>3229</v>
      </c>
      <c r="B882" s="5" t="s">
        <v>3230</v>
      </c>
      <c r="C882" s="6" t="s">
        <v>2847</v>
      </c>
      <c r="D882" s="6" t="str">
        <f t="shared" si="13"/>
        <v>0119-000-000-0000</v>
      </c>
      <c r="E882" s="5" t="s">
        <v>2848</v>
      </c>
      <c r="F882" s="5" t="s">
        <v>535</v>
      </c>
      <c r="G882" s="5" t="s">
        <v>536</v>
      </c>
      <c r="H882" s="5" t="s">
        <v>377</v>
      </c>
      <c r="I882" s="5" t="s">
        <v>378</v>
      </c>
    </row>
    <row r="883" spans="1:9" x14ac:dyDescent="0.25">
      <c r="A883" s="5" t="s">
        <v>3231</v>
      </c>
      <c r="B883" s="5" t="s">
        <v>3232</v>
      </c>
      <c r="C883" s="6" t="s">
        <v>3233</v>
      </c>
      <c r="D883" s="6" t="str">
        <f t="shared" si="13"/>
        <v>0582-000-000-0000</v>
      </c>
      <c r="E883" s="5" t="s">
        <v>3234</v>
      </c>
      <c r="F883" s="5" t="s">
        <v>383</v>
      </c>
      <c r="G883" s="5" t="s">
        <v>384</v>
      </c>
      <c r="H883" s="5" t="s">
        <v>377</v>
      </c>
      <c r="I883" s="5" t="s">
        <v>378</v>
      </c>
    </row>
    <row r="884" spans="1:9" x14ac:dyDescent="0.25">
      <c r="A884" s="5" t="s">
        <v>3235</v>
      </c>
      <c r="B884" s="5" t="s">
        <v>3236</v>
      </c>
      <c r="C884" s="6" t="s">
        <v>2913</v>
      </c>
      <c r="D884" s="6" t="str">
        <f t="shared" si="13"/>
        <v>0918-000-000-0000</v>
      </c>
      <c r="E884" s="5" t="s">
        <v>2914</v>
      </c>
      <c r="F884" s="5" t="s">
        <v>503</v>
      </c>
      <c r="G884" s="5" t="s">
        <v>504</v>
      </c>
      <c r="H884" s="5" t="s">
        <v>377</v>
      </c>
      <c r="I884" s="5" t="s">
        <v>378</v>
      </c>
    </row>
    <row r="885" spans="1:9" x14ac:dyDescent="0.25">
      <c r="A885" s="5" t="s">
        <v>3237</v>
      </c>
      <c r="B885" s="5" t="s">
        <v>3238</v>
      </c>
      <c r="C885" s="6" t="s">
        <v>1087</v>
      </c>
      <c r="D885" s="6" t="str">
        <f t="shared" si="13"/>
        <v>0026-000-000-0000</v>
      </c>
      <c r="E885" s="5" t="s">
        <v>1088</v>
      </c>
      <c r="F885" s="5" t="s">
        <v>535</v>
      </c>
      <c r="G885" s="5" t="s">
        <v>536</v>
      </c>
      <c r="H885" s="5" t="s">
        <v>377</v>
      </c>
      <c r="I885" s="5" t="s">
        <v>378</v>
      </c>
    </row>
    <row r="886" spans="1:9" x14ac:dyDescent="0.25">
      <c r="A886" s="5" t="s">
        <v>3239</v>
      </c>
      <c r="B886" s="5" t="s">
        <v>3240</v>
      </c>
      <c r="C886" s="6" t="s">
        <v>1980</v>
      </c>
      <c r="D886" s="6" t="str">
        <f t="shared" si="13"/>
        <v>0051-000-000-0000</v>
      </c>
      <c r="E886" s="5" t="s">
        <v>1981</v>
      </c>
      <c r="F886" s="5" t="s">
        <v>383</v>
      </c>
      <c r="G886" s="5" t="s">
        <v>384</v>
      </c>
      <c r="H886" s="5" t="s">
        <v>377</v>
      </c>
      <c r="I886" s="5" t="s">
        <v>378</v>
      </c>
    </row>
    <row r="887" spans="1:9" x14ac:dyDescent="0.25">
      <c r="A887" s="5" t="s">
        <v>3241</v>
      </c>
      <c r="B887" s="5" t="s">
        <v>3242</v>
      </c>
      <c r="C887" s="6" t="s">
        <v>3243</v>
      </c>
      <c r="D887" s="6" t="str">
        <f t="shared" si="13"/>
        <v>0845-000-007-4400</v>
      </c>
      <c r="E887" s="5" t="s">
        <v>3244</v>
      </c>
      <c r="F887" s="5" t="s">
        <v>383</v>
      </c>
      <c r="G887" s="5" t="s">
        <v>384</v>
      </c>
      <c r="H887" s="5" t="s">
        <v>377</v>
      </c>
      <c r="I887" s="5" t="s">
        <v>378</v>
      </c>
    </row>
    <row r="888" spans="1:9" x14ac:dyDescent="0.25">
      <c r="A888" s="5" t="s">
        <v>3245</v>
      </c>
      <c r="B888" s="5" t="s">
        <v>3246</v>
      </c>
      <c r="C888" s="6" t="s">
        <v>413</v>
      </c>
      <c r="D888" s="6" t="str">
        <f t="shared" si="13"/>
        <v>0100-000-000-8000</v>
      </c>
      <c r="E888" s="5" t="s">
        <v>414</v>
      </c>
      <c r="F888" s="5" t="s">
        <v>383</v>
      </c>
      <c r="G888" s="5" t="s">
        <v>384</v>
      </c>
      <c r="H888" s="5" t="s">
        <v>377</v>
      </c>
      <c r="I888" s="5" t="s">
        <v>378</v>
      </c>
    </row>
    <row r="889" spans="1:9" x14ac:dyDescent="0.25">
      <c r="A889" s="5" t="s">
        <v>3247</v>
      </c>
      <c r="B889" s="5" t="s">
        <v>3248</v>
      </c>
      <c r="C889" s="6" t="s">
        <v>1512</v>
      </c>
      <c r="D889" s="6" t="str">
        <f t="shared" si="13"/>
        <v>0041-000-000-0000</v>
      </c>
      <c r="E889" s="5" t="s">
        <v>1513</v>
      </c>
      <c r="F889" s="5" t="s">
        <v>535</v>
      </c>
      <c r="G889" s="5" t="s">
        <v>536</v>
      </c>
      <c r="H889" s="5" t="s">
        <v>377</v>
      </c>
      <c r="I889" s="5" t="s">
        <v>378</v>
      </c>
    </row>
    <row r="890" spans="1:9" x14ac:dyDescent="0.25">
      <c r="A890" s="5" t="s">
        <v>3249</v>
      </c>
      <c r="B890" s="5" t="s">
        <v>3250</v>
      </c>
      <c r="C890" s="6" t="s">
        <v>563</v>
      </c>
      <c r="D890" s="6" t="str">
        <f t="shared" si="13"/>
        <v>0010-029-110-1200</v>
      </c>
      <c r="E890" s="5" t="s">
        <v>564</v>
      </c>
      <c r="F890" s="5" t="s">
        <v>375</v>
      </c>
      <c r="G890" s="5" t="s">
        <v>376</v>
      </c>
      <c r="H890" s="5" t="s">
        <v>377</v>
      </c>
      <c r="I890" s="5" t="s">
        <v>378</v>
      </c>
    </row>
    <row r="891" spans="1:9" x14ac:dyDescent="0.25">
      <c r="A891" s="5" t="s">
        <v>3251</v>
      </c>
      <c r="B891" s="5" t="s">
        <v>3252</v>
      </c>
      <c r="C891" s="6" t="s">
        <v>421</v>
      </c>
      <c r="D891" s="6" t="str">
        <f t="shared" si="13"/>
        <v>0835-000-000-0000</v>
      </c>
      <c r="E891" s="5" t="s">
        <v>422</v>
      </c>
      <c r="F891" s="5" t="s">
        <v>383</v>
      </c>
      <c r="G891" s="5" t="s">
        <v>384</v>
      </c>
      <c r="H891" s="5" t="s">
        <v>377</v>
      </c>
      <c r="I891" s="5" t="s">
        <v>378</v>
      </c>
    </row>
    <row r="892" spans="1:9" x14ac:dyDescent="0.25">
      <c r="A892" s="5" t="s">
        <v>3253</v>
      </c>
      <c r="B892" s="5" t="s">
        <v>3254</v>
      </c>
      <c r="C892" s="6" t="s">
        <v>2939</v>
      </c>
      <c r="D892" s="6" t="str">
        <f t="shared" si="13"/>
        <v>0010-072-081-1100</v>
      </c>
      <c r="E892" s="5" t="s">
        <v>2940</v>
      </c>
      <c r="F892" s="5" t="s">
        <v>925</v>
      </c>
      <c r="G892" s="5" t="s">
        <v>926</v>
      </c>
      <c r="H892" s="5" t="s">
        <v>513</v>
      </c>
      <c r="I892" s="5" t="s">
        <v>514</v>
      </c>
    </row>
    <row r="893" spans="1:9" x14ac:dyDescent="0.25">
      <c r="A893" s="5" t="s">
        <v>3255</v>
      </c>
      <c r="B893" s="5" t="s">
        <v>3256</v>
      </c>
      <c r="C893" s="6" t="s">
        <v>2871</v>
      </c>
      <c r="D893" s="6" t="str">
        <f t="shared" si="13"/>
        <v>0235-000-000-0000</v>
      </c>
      <c r="E893" s="5" t="s">
        <v>2872</v>
      </c>
      <c r="F893" s="5" t="s">
        <v>503</v>
      </c>
      <c r="G893" s="5" t="s">
        <v>504</v>
      </c>
      <c r="H893" s="5" t="s">
        <v>377</v>
      </c>
      <c r="I893" s="5" t="s">
        <v>378</v>
      </c>
    </row>
    <row r="894" spans="1:9" x14ac:dyDescent="0.25">
      <c r="A894" s="5" t="s">
        <v>3257</v>
      </c>
      <c r="B894" s="5" t="s">
        <v>3258</v>
      </c>
      <c r="C894" s="6" t="s">
        <v>923</v>
      </c>
      <c r="D894" s="6" t="str">
        <f t="shared" si="13"/>
        <v>0210-000-000-0000</v>
      </c>
      <c r="E894" s="5" t="s">
        <v>924</v>
      </c>
      <c r="F894" s="5" t="s">
        <v>2925</v>
      </c>
      <c r="G894" s="5" t="s">
        <v>2926</v>
      </c>
      <c r="H894" s="5" t="s">
        <v>377</v>
      </c>
      <c r="I894" s="5" t="s">
        <v>378</v>
      </c>
    </row>
    <row r="895" spans="1:9" x14ac:dyDescent="0.25">
      <c r="A895" s="5" t="s">
        <v>3259</v>
      </c>
      <c r="B895" s="5" t="s">
        <v>3260</v>
      </c>
      <c r="C895" s="6" t="s">
        <v>3261</v>
      </c>
      <c r="D895" s="6" t="str">
        <f t="shared" si="13"/>
        <v>0410-000-009-9400</v>
      </c>
      <c r="E895" s="5" t="s">
        <v>3262</v>
      </c>
      <c r="F895" s="5" t="s">
        <v>383</v>
      </c>
      <c r="G895" s="5" t="s">
        <v>384</v>
      </c>
      <c r="H895" s="5" t="s">
        <v>377</v>
      </c>
      <c r="I895" s="5" t="s">
        <v>378</v>
      </c>
    </row>
    <row r="896" spans="1:9" x14ac:dyDescent="0.25">
      <c r="A896" s="5" t="s">
        <v>3263</v>
      </c>
      <c r="B896" s="5" t="s">
        <v>3264</v>
      </c>
      <c r="C896" s="6" t="s">
        <v>3265</v>
      </c>
      <c r="D896" s="6" t="str">
        <f t="shared" si="13"/>
        <v>0413-029-100-0000</v>
      </c>
      <c r="E896" s="5" t="s">
        <v>3266</v>
      </c>
      <c r="F896" s="5" t="s">
        <v>415</v>
      </c>
      <c r="G896" s="5" t="s">
        <v>416</v>
      </c>
      <c r="H896" s="5" t="s">
        <v>377</v>
      </c>
      <c r="I896" s="5" t="s">
        <v>378</v>
      </c>
    </row>
    <row r="897" spans="1:9" x14ac:dyDescent="0.25">
      <c r="A897" s="5" t="s">
        <v>3267</v>
      </c>
      <c r="B897" s="5" t="s">
        <v>3268</v>
      </c>
      <c r="C897" s="6" t="s">
        <v>1962</v>
      </c>
      <c r="D897" s="6" t="str">
        <f t="shared" si="13"/>
        <v>0413-000-000-0000</v>
      </c>
      <c r="E897" s="5" t="s">
        <v>1963</v>
      </c>
      <c r="F897" s="5" t="s">
        <v>383</v>
      </c>
      <c r="G897" s="5" t="s">
        <v>384</v>
      </c>
      <c r="H897" s="5" t="s">
        <v>377</v>
      </c>
      <c r="I897" s="5" t="s">
        <v>378</v>
      </c>
    </row>
    <row r="898" spans="1:9" x14ac:dyDescent="0.25">
      <c r="A898" s="5" t="s">
        <v>3269</v>
      </c>
      <c r="B898" s="5" t="s">
        <v>3270</v>
      </c>
      <c r="C898" s="6" t="s">
        <v>749</v>
      </c>
      <c r="D898" s="6" t="str">
        <f t="shared" ref="D898:D961" si="14">TEXT(C898,"0000-000-000-0000")</f>
        <v>0112-000-000-0000</v>
      </c>
      <c r="E898" s="5" t="s">
        <v>750</v>
      </c>
      <c r="F898" s="5" t="s">
        <v>383</v>
      </c>
      <c r="G898" s="5" t="s">
        <v>384</v>
      </c>
      <c r="H898" s="5" t="s">
        <v>377</v>
      </c>
      <c r="I898" s="5" t="s">
        <v>378</v>
      </c>
    </row>
    <row r="899" spans="1:9" x14ac:dyDescent="0.25">
      <c r="A899" s="5" t="s">
        <v>3271</v>
      </c>
      <c r="B899" s="5" t="s">
        <v>3272</v>
      </c>
      <c r="C899" s="6" t="s">
        <v>3273</v>
      </c>
      <c r="D899" s="6" t="str">
        <f t="shared" si="14"/>
        <v>0412-048-040-0000</v>
      </c>
      <c r="E899" s="5" t="s">
        <v>3274</v>
      </c>
      <c r="F899" s="5" t="s">
        <v>1913</v>
      </c>
      <c r="G899" s="5" t="s">
        <v>27854</v>
      </c>
      <c r="H899" s="5" t="s">
        <v>377</v>
      </c>
      <c r="I899" s="5" t="s">
        <v>378</v>
      </c>
    </row>
    <row r="900" spans="1:9" x14ac:dyDescent="0.25">
      <c r="A900" s="5" t="s">
        <v>3275</v>
      </c>
      <c r="B900" s="5" t="s">
        <v>3276</v>
      </c>
      <c r="C900" s="6" t="s">
        <v>3277</v>
      </c>
      <c r="D900" s="6" t="str">
        <f t="shared" si="14"/>
        <v>0214-249-020-0000</v>
      </c>
      <c r="E900" s="5" t="s">
        <v>3278</v>
      </c>
      <c r="F900" s="5" t="s">
        <v>383</v>
      </c>
      <c r="G900" s="5" t="s">
        <v>384</v>
      </c>
      <c r="H900" s="5" t="s">
        <v>389</v>
      </c>
      <c r="I900" s="5" t="s">
        <v>390</v>
      </c>
    </row>
    <row r="901" spans="1:9" x14ac:dyDescent="0.25">
      <c r="A901" s="5" t="s">
        <v>3279</v>
      </c>
      <c r="B901" s="5" t="s">
        <v>3280</v>
      </c>
      <c r="C901" s="6" t="s">
        <v>1045</v>
      </c>
      <c r="D901" s="6" t="str">
        <f t="shared" si="14"/>
        <v>0270-000-000-0000</v>
      </c>
      <c r="E901" s="5" t="s">
        <v>1046</v>
      </c>
      <c r="F901" s="5" t="s">
        <v>656</v>
      </c>
      <c r="G901" s="5" t="s">
        <v>657</v>
      </c>
      <c r="H901" s="5" t="s">
        <v>377</v>
      </c>
      <c r="I901" s="5" t="s">
        <v>378</v>
      </c>
    </row>
    <row r="902" spans="1:9" x14ac:dyDescent="0.25">
      <c r="A902" s="5" t="s">
        <v>3281</v>
      </c>
      <c r="B902" s="5" t="s">
        <v>3282</v>
      </c>
      <c r="C902" s="6" t="s">
        <v>1897</v>
      </c>
      <c r="D902" s="6" t="str">
        <f t="shared" si="14"/>
        <v>0360-000-000-0000</v>
      </c>
      <c r="E902" s="5" t="s">
        <v>1898</v>
      </c>
      <c r="F902" s="5" t="s">
        <v>383</v>
      </c>
      <c r="G902" s="5" t="s">
        <v>384</v>
      </c>
      <c r="H902" s="5" t="s">
        <v>377</v>
      </c>
      <c r="I902" s="5" t="s">
        <v>378</v>
      </c>
    </row>
    <row r="903" spans="1:9" x14ac:dyDescent="0.25">
      <c r="A903" s="5" t="s">
        <v>3283</v>
      </c>
      <c r="B903" s="5" t="s">
        <v>3284</v>
      </c>
      <c r="C903" s="6" t="s">
        <v>761</v>
      </c>
      <c r="D903" s="6" t="str">
        <f t="shared" si="14"/>
        <v>0118-000-000-0000</v>
      </c>
      <c r="E903" s="5" t="s">
        <v>762</v>
      </c>
      <c r="F903" s="5" t="s">
        <v>383</v>
      </c>
      <c r="G903" s="5" t="s">
        <v>384</v>
      </c>
      <c r="H903" s="5" t="s">
        <v>513</v>
      </c>
      <c r="I903" s="5" t="s">
        <v>514</v>
      </c>
    </row>
    <row r="904" spans="1:9" x14ac:dyDescent="0.25">
      <c r="A904" s="5" t="s">
        <v>3285</v>
      </c>
      <c r="B904" s="5" t="s">
        <v>3286</v>
      </c>
      <c r="C904" s="6" t="s">
        <v>3287</v>
      </c>
      <c r="D904" s="6" t="str">
        <f t="shared" si="14"/>
        <v>0137-000-000-0000</v>
      </c>
      <c r="E904" s="5" t="s">
        <v>3288</v>
      </c>
      <c r="F904" s="5" t="s">
        <v>383</v>
      </c>
      <c r="G904" s="5" t="s">
        <v>384</v>
      </c>
      <c r="H904" s="5" t="s">
        <v>377</v>
      </c>
      <c r="I904" s="5" t="s">
        <v>378</v>
      </c>
    </row>
    <row r="905" spans="1:9" x14ac:dyDescent="0.25">
      <c r="A905" s="5" t="s">
        <v>3289</v>
      </c>
      <c r="B905" s="5" t="s">
        <v>3290</v>
      </c>
      <c r="C905" s="6" t="s">
        <v>2082</v>
      </c>
      <c r="D905" s="6" t="str">
        <f t="shared" si="14"/>
        <v>0895-000-000-0000</v>
      </c>
      <c r="E905" s="5" t="s">
        <v>2083</v>
      </c>
      <c r="F905" s="5" t="s">
        <v>383</v>
      </c>
      <c r="G905" s="5" t="s">
        <v>384</v>
      </c>
      <c r="H905" s="5" t="s">
        <v>377</v>
      </c>
      <c r="I905" s="5" t="s">
        <v>378</v>
      </c>
    </row>
    <row r="906" spans="1:9" x14ac:dyDescent="0.25">
      <c r="A906" s="5" t="s">
        <v>3291</v>
      </c>
      <c r="B906" s="5" t="s">
        <v>3292</v>
      </c>
      <c r="C906" s="6" t="s">
        <v>469</v>
      </c>
      <c r="D906" s="6" t="str">
        <f t="shared" si="14"/>
        <v>0152-000-000-0000</v>
      </c>
      <c r="E906" s="5" t="s">
        <v>470</v>
      </c>
      <c r="F906" s="5" t="s">
        <v>383</v>
      </c>
      <c r="G906" s="5" t="s">
        <v>384</v>
      </c>
      <c r="H906" s="5" t="s">
        <v>377</v>
      </c>
      <c r="I906" s="5" t="s">
        <v>378</v>
      </c>
    </row>
    <row r="907" spans="1:9" x14ac:dyDescent="0.25">
      <c r="A907" s="5" t="s">
        <v>3293</v>
      </c>
      <c r="B907" s="5" t="s">
        <v>3294</v>
      </c>
      <c r="C907" s="6" t="s">
        <v>3295</v>
      </c>
      <c r="D907" s="6" t="str">
        <f t="shared" si="14"/>
        <v>0762-000-000-0000</v>
      </c>
      <c r="E907" s="5" t="s">
        <v>3296</v>
      </c>
      <c r="F907" s="5" t="s">
        <v>383</v>
      </c>
      <c r="G907" s="5" t="s">
        <v>384</v>
      </c>
      <c r="H907" s="5" t="s">
        <v>377</v>
      </c>
      <c r="I907" s="5" t="s">
        <v>378</v>
      </c>
    </row>
    <row r="908" spans="1:9" x14ac:dyDescent="0.25">
      <c r="A908" s="5" t="s">
        <v>3297</v>
      </c>
      <c r="B908" s="5" t="s">
        <v>3298</v>
      </c>
      <c r="C908" s="6" t="s">
        <v>1573</v>
      </c>
      <c r="D908" s="6" t="str">
        <f t="shared" si="14"/>
        <v>0213-000-000-0000</v>
      </c>
      <c r="E908" s="5" t="s">
        <v>1574</v>
      </c>
      <c r="F908" s="5" t="s">
        <v>507</v>
      </c>
      <c r="G908" s="5" t="s">
        <v>508</v>
      </c>
      <c r="H908" s="5" t="s">
        <v>377</v>
      </c>
      <c r="I908" s="5" t="s">
        <v>378</v>
      </c>
    </row>
    <row r="909" spans="1:9" x14ac:dyDescent="0.25">
      <c r="A909" s="5" t="s">
        <v>3299</v>
      </c>
      <c r="B909" s="5" t="s">
        <v>3300</v>
      </c>
      <c r="C909" s="6" t="s">
        <v>3301</v>
      </c>
      <c r="D909" s="6" t="str">
        <f t="shared" si="14"/>
        <v>0350-000-004-8800</v>
      </c>
      <c r="E909" s="5" t="s">
        <v>3302</v>
      </c>
      <c r="F909" s="5" t="s">
        <v>383</v>
      </c>
      <c r="G909" s="5" t="s">
        <v>384</v>
      </c>
      <c r="H909" s="5" t="s">
        <v>377</v>
      </c>
      <c r="I909" s="5" t="s">
        <v>378</v>
      </c>
    </row>
    <row r="910" spans="1:9" x14ac:dyDescent="0.25">
      <c r="A910" s="5" t="s">
        <v>3303</v>
      </c>
      <c r="B910" s="5" t="s">
        <v>3304</v>
      </c>
      <c r="C910" s="6" t="s">
        <v>1897</v>
      </c>
      <c r="D910" s="6" t="str">
        <f t="shared" si="14"/>
        <v>0360-000-000-0000</v>
      </c>
      <c r="E910" s="5" t="s">
        <v>1898</v>
      </c>
      <c r="F910" s="5" t="s">
        <v>383</v>
      </c>
      <c r="G910" s="5" t="s">
        <v>384</v>
      </c>
      <c r="H910" s="5" t="s">
        <v>377</v>
      </c>
      <c r="I910" s="5" t="s">
        <v>378</v>
      </c>
    </row>
    <row r="911" spans="1:9" x14ac:dyDescent="0.25">
      <c r="A911" s="5" t="s">
        <v>3305</v>
      </c>
      <c r="B911" s="5" t="s">
        <v>3306</v>
      </c>
      <c r="C911" s="6" t="s">
        <v>3307</v>
      </c>
      <c r="D911" s="6" t="str">
        <f t="shared" si="14"/>
        <v>1138-000-000-0000</v>
      </c>
      <c r="E911" s="5" t="s">
        <v>3308</v>
      </c>
      <c r="F911" s="5" t="s">
        <v>503</v>
      </c>
      <c r="G911" s="5" t="s">
        <v>504</v>
      </c>
      <c r="H911" s="5" t="s">
        <v>377</v>
      </c>
      <c r="I911" s="5" t="s">
        <v>378</v>
      </c>
    </row>
    <row r="912" spans="1:9" x14ac:dyDescent="0.25">
      <c r="A912" s="5" t="s">
        <v>3309</v>
      </c>
      <c r="B912" s="5" t="s">
        <v>3310</v>
      </c>
      <c r="C912" s="6" t="s">
        <v>511</v>
      </c>
      <c r="D912" s="6" t="str">
        <f t="shared" si="14"/>
        <v>0110-000-000-0000</v>
      </c>
      <c r="E912" s="5" t="s">
        <v>512</v>
      </c>
      <c r="F912" s="5" t="s">
        <v>383</v>
      </c>
      <c r="G912" s="5" t="s">
        <v>384</v>
      </c>
      <c r="H912" s="5" t="s">
        <v>491</v>
      </c>
      <c r="I912" s="5" t="s">
        <v>492</v>
      </c>
    </row>
    <row r="913" spans="1:9" x14ac:dyDescent="0.25">
      <c r="A913" s="5" t="s">
        <v>3311</v>
      </c>
      <c r="B913" s="5" t="s">
        <v>3312</v>
      </c>
      <c r="C913" s="6" t="s">
        <v>563</v>
      </c>
      <c r="D913" s="6" t="str">
        <f t="shared" si="14"/>
        <v>0010-029-110-1200</v>
      </c>
      <c r="E913" s="5" t="s">
        <v>564</v>
      </c>
      <c r="F913" s="5" t="s">
        <v>375</v>
      </c>
      <c r="G913" s="5" t="s">
        <v>376</v>
      </c>
      <c r="H913" s="5" t="s">
        <v>377</v>
      </c>
      <c r="I913" s="5" t="s">
        <v>378</v>
      </c>
    </row>
    <row r="914" spans="1:9" x14ac:dyDescent="0.25">
      <c r="A914" s="5" t="s">
        <v>3313</v>
      </c>
      <c r="B914" s="5" t="s">
        <v>3314</v>
      </c>
      <c r="C914" s="6" t="s">
        <v>753</v>
      </c>
      <c r="D914" s="6" t="str">
        <f t="shared" si="14"/>
        <v>0010-029-120-1200</v>
      </c>
      <c r="E914" s="5" t="s">
        <v>754</v>
      </c>
      <c r="F914" s="5" t="s">
        <v>375</v>
      </c>
      <c r="G914" s="5" t="s">
        <v>376</v>
      </c>
      <c r="H914" s="5" t="s">
        <v>377</v>
      </c>
      <c r="I914" s="5" t="s">
        <v>378</v>
      </c>
    </row>
    <row r="915" spans="1:9" x14ac:dyDescent="0.25">
      <c r="A915" s="5" t="s">
        <v>3315</v>
      </c>
      <c r="B915" s="5" t="s">
        <v>3316</v>
      </c>
      <c r="C915" s="6" t="s">
        <v>2196</v>
      </c>
      <c r="D915" s="6" t="str">
        <f t="shared" si="14"/>
        <v>0924-000-000-0000</v>
      </c>
      <c r="E915" s="5" t="s">
        <v>2197</v>
      </c>
      <c r="F915" s="5" t="s">
        <v>383</v>
      </c>
      <c r="G915" s="5" t="s">
        <v>384</v>
      </c>
      <c r="H915" s="5" t="s">
        <v>377</v>
      </c>
      <c r="I915" s="5" t="s">
        <v>378</v>
      </c>
    </row>
    <row r="916" spans="1:9" x14ac:dyDescent="0.25">
      <c r="A916" s="5" t="s">
        <v>3317</v>
      </c>
      <c r="B916" s="5" t="s">
        <v>3318</v>
      </c>
      <c r="C916" s="6" t="s">
        <v>563</v>
      </c>
      <c r="D916" s="6" t="str">
        <f t="shared" si="14"/>
        <v>0010-029-110-1200</v>
      </c>
      <c r="E916" s="5" t="s">
        <v>564</v>
      </c>
      <c r="F916" s="5" t="s">
        <v>375</v>
      </c>
      <c r="G916" s="5" t="s">
        <v>376</v>
      </c>
      <c r="H916" s="5" t="s">
        <v>377</v>
      </c>
      <c r="I916" s="5" t="s">
        <v>378</v>
      </c>
    </row>
    <row r="917" spans="1:9" x14ac:dyDescent="0.25">
      <c r="A917" s="5" t="s">
        <v>3319</v>
      </c>
      <c r="B917" s="5" t="s">
        <v>3320</v>
      </c>
      <c r="C917" s="6" t="s">
        <v>889</v>
      </c>
      <c r="D917" s="6" t="str">
        <f t="shared" si="14"/>
        <v>0621-000-000-0000</v>
      </c>
      <c r="E917" s="5" t="s">
        <v>890</v>
      </c>
      <c r="F917" s="5" t="s">
        <v>383</v>
      </c>
      <c r="G917" s="5" t="s">
        <v>384</v>
      </c>
      <c r="H917" s="5" t="s">
        <v>377</v>
      </c>
      <c r="I917" s="5" t="s">
        <v>378</v>
      </c>
    </row>
    <row r="918" spans="1:9" x14ac:dyDescent="0.25">
      <c r="A918" s="5" t="s">
        <v>3321</v>
      </c>
      <c r="B918" s="5" t="s">
        <v>3322</v>
      </c>
      <c r="C918" s="6" t="s">
        <v>3323</v>
      </c>
      <c r="D918" s="6" t="str">
        <f t="shared" si="14"/>
        <v>0010-115-150-2000</v>
      </c>
      <c r="E918" s="5" t="s">
        <v>3324</v>
      </c>
      <c r="F918" s="5" t="s">
        <v>375</v>
      </c>
      <c r="G918" s="5" t="s">
        <v>376</v>
      </c>
      <c r="H918" s="5" t="s">
        <v>377</v>
      </c>
      <c r="I918" s="5" t="s">
        <v>378</v>
      </c>
    </row>
    <row r="919" spans="1:9" x14ac:dyDescent="0.25">
      <c r="A919" s="5" t="s">
        <v>3325</v>
      </c>
      <c r="B919" s="5" t="s">
        <v>3326</v>
      </c>
      <c r="C919" s="6" t="s">
        <v>2356</v>
      </c>
      <c r="D919" s="6" t="str">
        <f t="shared" si="14"/>
        <v>0010-048-081-1200</v>
      </c>
      <c r="E919" s="5" t="s">
        <v>2357</v>
      </c>
      <c r="F919" s="5" t="s">
        <v>925</v>
      </c>
      <c r="G919" s="5" t="s">
        <v>926</v>
      </c>
      <c r="H919" s="5" t="s">
        <v>377</v>
      </c>
      <c r="I919" s="5" t="s">
        <v>378</v>
      </c>
    </row>
    <row r="920" spans="1:9" x14ac:dyDescent="0.25">
      <c r="A920" s="5" t="s">
        <v>3327</v>
      </c>
      <c r="B920" s="5" t="s">
        <v>3328</v>
      </c>
      <c r="C920" s="6" t="s">
        <v>3329</v>
      </c>
      <c r="D920" s="6" t="str">
        <f t="shared" si="14"/>
        <v>1122-000-000-0000</v>
      </c>
      <c r="E920" s="5" t="s">
        <v>3330</v>
      </c>
      <c r="F920" s="5" t="s">
        <v>383</v>
      </c>
      <c r="G920" s="5" t="s">
        <v>384</v>
      </c>
      <c r="H920" s="5" t="s">
        <v>377</v>
      </c>
      <c r="I920" s="5" t="s">
        <v>378</v>
      </c>
    </row>
    <row r="921" spans="1:9" x14ac:dyDescent="0.25">
      <c r="A921" s="5" t="s">
        <v>3331</v>
      </c>
      <c r="B921" s="5" t="s">
        <v>3332</v>
      </c>
      <c r="C921" s="6" t="s">
        <v>931</v>
      </c>
      <c r="D921" s="6" t="str">
        <f t="shared" si="14"/>
        <v>0045-000-000-0000</v>
      </c>
      <c r="E921" s="5" t="s">
        <v>932</v>
      </c>
      <c r="F921" s="5" t="s">
        <v>383</v>
      </c>
      <c r="G921" s="5" t="s">
        <v>384</v>
      </c>
      <c r="H921" s="5" t="s">
        <v>377</v>
      </c>
      <c r="I921" s="5" t="s">
        <v>378</v>
      </c>
    </row>
    <row r="922" spans="1:9" x14ac:dyDescent="0.25">
      <c r="A922" s="5" t="s">
        <v>3333</v>
      </c>
      <c r="B922" s="5" t="s">
        <v>3334</v>
      </c>
      <c r="C922" s="6" t="s">
        <v>511</v>
      </c>
      <c r="D922" s="6" t="str">
        <f t="shared" si="14"/>
        <v>0110-000-000-0000</v>
      </c>
      <c r="E922" s="5" t="s">
        <v>512</v>
      </c>
      <c r="F922" s="5" t="s">
        <v>383</v>
      </c>
      <c r="G922" s="5" t="s">
        <v>384</v>
      </c>
      <c r="H922" s="5" t="s">
        <v>377</v>
      </c>
      <c r="I922" s="5" t="s">
        <v>378</v>
      </c>
    </row>
    <row r="923" spans="1:9" x14ac:dyDescent="0.25">
      <c r="A923" s="5" t="s">
        <v>3335</v>
      </c>
      <c r="B923" s="5" t="s">
        <v>3336</v>
      </c>
      <c r="C923" s="6" t="s">
        <v>3337</v>
      </c>
      <c r="D923" s="6" t="str">
        <f t="shared" si="14"/>
        <v>0010-083-031-1100</v>
      </c>
      <c r="E923" s="5" t="s">
        <v>3338</v>
      </c>
      <c r="F923" s="5" t="s">
        <v>375</v>
      </c>
      <c r="G923" s="5" t="s">
        <v>376</v>
      </c>
      <c r="H923" s="5" t="s">
        <v>377</v>
      </c>
      <c r="I923" s="5" t="s">
        <v>378</v>
      </c>
    </row>
    <row r="924" spans="1:9" x14ac:dyDescent="0.25">
      <c r="A924" s="5" t="s">
        <v>3339</v>
      </c>
      <c r="B924" s="5" t="s">
        <v>3340</v>
      </c>
      <c r="C924" s="6" t="s">
        <v>533</v>
      </c>
      <c r="D924" s="6" t="str">
        <f t="shared" si="14"/>
        <v>0050-000-000-0000</v>
      </c>
      <c r="E924" s="5" t="s">
        <v>534</v>
      </c>
      <c r="F924" s="5" t="s">
        <v>383</v>
      </c>
      <c r="G924" s="5" t="s">
        <v>384</v>
      </c>
      <c r="H924" s="5" t="s">
        <v>377</v>
      </c>
      <c r="I924" s="5" t="s">
        <v>378</v>
      </c>
    </row>
    <row r="925" spans="1:9" x14ac:dyDescent="0.25">
      <c r="A925" s="5" t="s">
        <v>3341</v>
      </c>
      <c r="B925" s="5" t="s">
        <v>3342</v>
      </c>
      <c r="C925" s="6" t="s">
        <v>413</v>
      </c>
      <c r="D925" s="6" t="str">
        <f t="shared" si="14"/>
        <v>0100-000-000-8000</v>
      </c>
      <c r="E925" s="5" t="s">
        <v>414</v>
      </c>
      <c r="F925" s="5" t="s">
        <v>383</v>
      </c>
      <c r="G925" s="5" t="s">
        <v>384</v>
      </c>
      <c r="H925" s="5" t="s">
        <v>377</v>
      </c>
      <c r="I925" s="5" t="s">
        <v>378</v>
      </c>
    </row>
    <row r="926" spans="1:9" x14ac:dyDescent="0.25">
      <c r="A926" s="5" t="s">
        <v>3343</v>
      </c>
      <c r="B926" s="5" t="s">
        <v>3344</v>
      </c>
      <c r="C926" s="6" t="s">
        <v>2913</v>
      </c>
      <c r="D926" s="6" t="str">
        <f t="shared" si="14"/>
        <v>0918-000-000-0000</v>
      </c>
      <c r="E926" s="5" t="s">
        <v>2914</v>
      </c>
      <c r="F926" s="5" t="s">
        <v>383</v>
      </c>
      <c r="G926" s="5" t="s">
        <v>384</v>
      </c>
      <c r="H926" s="5" t="s">
        <v>377</v>
      </c>
      <c r="I926" s="5" t="s">
        <v>378</v>
      </c>
    </row>
    <row r="927" spans="1:9" x14ac:dyDescent="0.25">
      <c r="A927" s="5" t="s">
        <v>3345</v>
      </c>
      <c r="B927" s="5" t="s">
        <v>3346</v>
      </c>
      <c r="C927" s="6" t="s">
        <v>664</v>
      </c>
      <c r="D927" s="6" t="str">
        <f t="shared" si="14"/>
        <v>0470-000-000-0000</v>
      </c>
      <c r="E927" s="5" t="s">
        <v>665</v>
      </c>
      <c r="F927" s="5" t="s">
        <v>383</v>
      </c>
      <c r="G927" s="5" t="s">
        <v>384</v>
      </c>
      <c r="H927" s="5" t="s">
        <v>377</v>
      </c>
      <c r="I927" s="5" t="s">
        <v>378</v>
      </c>
    </row>
    <row r="928" spans="1:9" x14ac:dyDescent="0.25">
      <c r="A928" s="5" t="s">
        <v>3347</v>
      </c>
      <c r="B928" s="5" t="s">
        <v>3348</v>
      </c>
      <c r="C928" s="6" t="s">
        <v>2913</v>
      </c>
      <c r="D928" s="6" t="str">
        <f t="shared" si="14"/>
        <v>0918-000-000-0000</v>
      </c>
      <c r="E928" s="5" t="s">
        <v>2914</v>
      </c>
      <c r="F928" s="5" t="s">
        <v>383</v>
      </c>
      <c r="G928" s="5" t="s">
        <v>384</v>
      </c>
      <c r="H928" s="5" t="s">
        <v>377</v>
      </c>
      <c r="I928" s="5" t="s">
        <v>378</v>
      </c>
    </row>
    <row r="929" spans="1:9" x14ac:dyDescent="0.25">
      <c r="A929" s="5" t="s">
        <v>3349</v>
      </c>
      <c r="B929" s="5" t="s">
        <v>3350</v>
      </c>
      <c r="C929" s="6" t="s">
        <v>664</v>
      </c>
      <c r="D929" s="6" t="str">
        <f t="shared" si="14"/>
        <v>0470-000-000-0000</v>
      </c>
      <c r="E929" s="5" t="s">
        <v>665</v>
      </c>
      <c r="F929" s="5" t="s">
        <v>383</v>
      </c>
      <c r="G929" s="5" t="s">
        <v>384</v>
      </c>
      <c r="H929" s="5" t="s">
        <v>377</v>
      </c>
      <c r="I929" s="5" t="s">
        <v>378</v>
      </c>
    </row>
    <row r="930" spans="1:9" x14ac:dyDescent="0.25">
      <c r="A930" s="5" t="s">
        <v>3351</v>
      </c>
      <c r="B930" s="5" t="s">
        <v>3352</v>
      </c>
      <c r="C930" s="6" t="s">
        <v>3353</v>
      </c>
      <c r="D930" s="6" t="str">
        <f t="shared" si="14"/>
        <v>0835-000-009-8300</v>
      </c>
      <c r="E930" s="5" t="s">
        <v>3354</v>
      </c>
      <c r="F930" s="5" t="s">
        <v>415</v>
      </c>
      <c r="G930" s="5" t="s">
        <v>416</v>
      </c>
      <c r="H930" s="5" t="s">
        <v>377</v>
      </c>
      <c r="I930" s="5" t="s">
        <v>378</v>
      </c>
    </row>
    <row r="931" spans="1:9" x14ac:dyDescent="0.25">
      <c r="A931" s="5" t="s">
        <v>3355</v>
      </c>
      <c r="B931" s="5" t="s">
        <v>3356</v>
      </c>
      <c r="C931" s="6" t="s">
        <v>3357</v>
      </c>
      <c r="D931" s="6" t="str">
        <f t="shared" si="14"/>
        <v>0370-035-000-0000</v>
      </c>
      <c r="E931" s="5" t="s">
        <v>3358</v>
      </c>
      <c r="F931" s="5" t="s">
        <v>375</v>
      </c>
      <c r="G931" s="5" t="s">
        <v>376</v>
      </c>
      <c r="H931" s="5" t="s">
        <v>377</v>
      </c>
      <c r="I931" s="5" t="s">
        <v>378</v>
      </c>
    </row>
    <row r="932" spans="1:9" x14ac:dyDescent="0.25">
      <c r="A932" s="5" t="s">
        <v>3359</v>
      </c>
      <c r="B932" s="5" t="s">
        <v>3360</v>
      </c>
      <c r="C932" s="6" t="s">
        <v>1887</v>
      </c>
      <c r="D932" s="6" t="str">
        <f t="shared" si="14"/>
        <v>0440-000-000-0000</v>
      </c>
      <c r="E932" s="5" t="s">
        <v>1888</v>
      </c>
      <c r="F932" s="5" t="s">
        <v>383</v>
      </c>
      <c r="G932" s="5" t="s">
        <v>384</v>
      </c>
      <c r="H932" s="5" t="s">
        <v>377</v>
      </c>
      <c r="I932" s="5" t="s">
        <v>378</v>
      </c>
    </row>
    <row r="933" spans="1:9" x14ac:dyDescent="0.25">
      <c r="A933" s="5" t="s">
        <v>3361</v>
      </c>
      <c r="B933" s="5" t="s">
        <v>3362</v>
      </c>
      <c r="C933" s="6" t="s">
        <v>985</v>
      </c>
      <c r="D933" s="6" t="str">
        <f t="shared" si="14"/>
        <v>0180-000-000-0000</v>
      </c>
      <c r="E933" s="5" t="s">
        <v>986</v>
      </c>
      <c r="F933" s="5" t="s">
        <v>383</v>
      </c>
      <c r="G933" s="5" t="s">
        <v>384</v>
      </c>
      <c r="H933" s="5" t="s">
        <v>377</v>
      </c>
      <c r="I933" s="5" t="s">
        <v>378</v>
      </c>
    </row>
    <row r="934" spans="1:9" x14ac:dyDescent="0.25">
      <c r="A934" s="5" t="s">
        <v>3363</v>
      </c>
      <c r="B934" s="5" t="s">
        <v>3364</v>
      </c>
      <c r="C934" s="6" t="s">
        <v>2471</v>
      </c>
      <c r="D934" s="6" t="str">
        <f t="shared" si="14"/>
        <v>0183-000-000-0000</v>
      </c>
      <c r="E934" s="5" t="s">
        <v>2472</v>
      </c>
      <c r="F934" s="5" t="s">
        <v>383</v>
      </c>
      <c r="G934" s="5" t="s">
        <v>384</v>
      </c>
      <c r="H934" s="5" t="s">
        <v>377</v>
      </c>
      <c r="I934" s="5" t="s">
        <v>378</v>
      </c>
    </row>
    <row r="935" spans="1:9" x14ac:dyDescent="0.25">
      <c r="A935" s="5" t="s">
        <v>3365</v>
      </c>
      <c r="B935" s="5" t="s">
        <v>3366</v>
      </c>
      <c r="C935" s="6" t="s">
        <v>985</v>
      </c>
      <c r="D935" s="6" t="str">
        <f t="shared" si="14"/>
        <v>0180-000-000-0000</v>
      </c>
      <c r="E935" s="5" t="s">
        <v>986</v>
      </c>
      <c r="F935" s="5" t="s">
        <v>383</v>
      </c>
      <c r="G935" s="5" t="s">
        <v>384</v>
      </c>
      <c r="H935" s="5" t="s">
        <v>377</v>
      </c>
      <c r="I935" s="5" t="s">
        <v>378</v>
      </c>
    </row>
    <row r="936" spans="1:9" x14ac:dyDescent="0.25">
      <c r="A936" s="5" t="s">
        <v>3367</v>
      </c>
      <c r="B936" s="5" t="s">
        <v>3368</v>
      </c>
      <c r="C936" s="6" t="s">
        <v>969</v>
      </c>
      <c r="D936" s="6" t="str">
        <f t="shared" si="14"/>
        <v>0010-045-021-1100</v>
      </c>
      <c r="E936" s="5" t="s">
        <v>970</v>
      </c>
      <c r="F936" s="5" t="s">
        <v>375</v>
      </c>
      <c r="G936" s="5" t="s">
        <v>376</v>
      </c>
      <c r="H936" s="5" t="s">
        <v>377</v>
      </c>
      <c r="I936" s="5" t="s">
        <v>378</v>
      </c>
    </row>
    <row r="937" spans="1:9" x14ac:dyDescent="0.25">
      <c r="A937" s="5" t="s">
        <v>3369</v>
      </c>
      <c r="B937" s="5" t="s">
        <v>3370</v>
      </c>
      <c r="C937" s="6" t="s">
        <v>3201</v>
      </c>
      <c r="D937" s="6" t="str">
        <f t="shared" si="14"/>
        <v>0010-029-130-1100</v>
      </c>
      <c r="E937" s="5" t="s">
        <v>3202</v>
      </c>
      <c r="F937" s="5" t="s">
        <v>375</v>
      </c>
      <c r="G937" s="5" t="s">
        <v>376</v>
      </c>
      <c r="H937" s="5" t="s">
        <v>377</v>
      </c>
      <c r="I937" s="5" t="s">
        <v>378</v>
      </c>
    </row>
    <row r="938" spans="1:9" x14ac:dyDescent="0.25">
      <c r="A938" s="5" t="s">
        <v>3371</v>
      </c>
      <c r="B938" s="5" t="s">
        <v>3372</v>
      </c>
      <c r="C938" s="6" t="s">
        <v>3124</v>
      </c>
      <c r="D938" s="6" t="str">
        <f t="shared" si="14"/>
        <v>0593-000-000-0000</v>
      </c>
      <c r="E938" s="5" t="s">
        <v>3125</v>
      </c>
      <c r="F938" s="5" t="s">
        <v>535</v>
      </c>
      <c r="G938" s="5" t="s">
        <v>536</v>
      </c>
      <c r="H938" s="5" t="s">
        <v>377</v>
      </c>
      <c r="I938" s="5" t="s">
        <v>378</v>
      </c>
    </row>
    <row r="939" spans="1:9" x14ac:dyDescent="0.25">
      <c r="A939" s="5" t="s">
        <v>3373</v>
      </c>
      <c r="B939" s="5" t="s">
        <v>3374</v>
      </c>
      <c r="C939" s="6" t="s">
        <v>985</v>
      </c>
      <c r="D939" s="6" t="str">
        <f t="shared" si="14"/>
        <v>0180-000-000-0000</v>
      </c>
      <c r="E939" s="5" t="s">
        <v>986</v>
      </c>
      <c r="F939" s="5" t="s">
        <v>383</v>
      </c>
      <c r="G939" s="5" t="s">
        <v>384</v>
      </c>
      <c r="H939" s="5" t="s">
        <v>377</v>
      </c>
      <c r="I939" s="5" t="s">
        <v>378</v>
      </c>
    </row>
    <row r="940" spans="1:9" x14ac:dyDescent="0.25">
      <c r="A940" s="5" t="s">
        <v>3375</v>
      </c>
      <c r="B940" s="5" t="s">
        <v>3376</v>
      </c>
      <c r="C940" s="6" t="s">
        <v>1438</v>
      </c>
      <c r="D940" s="6" t="str">
        <f t="shared" si="14"/>
        <v>0010-027-090-1100</v>
      </c>
      <c r="E940" s="5" t="s">
        <v>1439</v>
      </c>
      <c r="F940" s="5" t="s">
        <v>375</v>
      </c>
      <c r="G940" s="5" t="s">
        <v>376</v>
      </c>
      <c r="H940" s="5" t="s">
        <v>377</v>
      </c>
      <c r="I940" s="5" t="s">
        <v>378</v>
      </c>
    </row>
    <row r="941" spans="1:9" x14ac:dyDescent="0.25">
      <c r="A941" s="5" t="s">
        <v>3377</v>
      </c>
      <c r="B941" s="5" t="s">
        <v>3378</v>
      </c>
      <c r="C941" s="6" t="s">
        <v>3379</v>
      </c>
      <c r="D941" s="6" t="str">
        <f t="shared" si="14"/>
        <v>0010-040-041-1000</v>
      </c>
      <c r="E941" s="5" t="s">
        <v>3380</v>
      </c>
      <c r="F941" s="5" t="s">
        <v>1099</v>
      </c>
      <c r="G941" s="5" t="s">
        <v>1100</v>
      </c>
      <c r="H941" s="5" t="s">
        <v>377</v>
      </c>
      <c r="I941" s="5" t="s">
        <v>378</v>
      </c>
    </row>
    <row r="942" spans="1:9" x14ac:dyDescent="0.25">
      <c r="A942" s="5" t="s">
        <v>3381</v>
      </c>
      <c r="B942" s="5" t="s">
        <v>3382</v>
      </c>
      <c r="C942" s="6" t="s">
        <v>3383</v>
      </c>
      <c r="D942" s="6" t="str">
        <f t="shared" si="14"/>
        <v>0851-000-000-0000</v>
      </c>
      <c r="E942" s="5" t="s">
        <v>3384</v>
      </c>
      <c r="F942" s="5" t="s">
        <v>383</v>
      </c>
      <c r="G942" s="5" t="s">
        <v>384</v>
      </c>
      <c r="H942" s="5" t="s">
        <v>377</v>
      </c>
      <c r="I942" s="5" t="s">
        <v>378</v>
      </c>
    </row>
    <row r="943" spans="1:9" x14ac:dyDescent="0.25">
      <c r="A943" s="5" t="s">
        <v>3385</v>
      </c>
      <c r="B943" s="5" t="s">
        <v>3386</v>
      </c>
      <c r="C943" s="6" t="s">
        <v>1518</v>
      </c>
      <c r="D943" s="6" t="str">
        <f t="shared" si="14"/>
        <v>0675-000-000-0000</v>
      </c>
      <c r="E943" s="5" t="s">
        <v>1519</v>
      </c>
      <c r="F943" s="5" t="s">
        <v>383</v>
      </c>
      <c r="G943" s="5" t="s">
        <v>384</v>
      </c>
      <c r="H943" s="5" t="s">
        <v>377</v>
      </c>
      <c r="I943" s="5" t="s">
        <v>378</v>
      </c>
    </row>
    <row r="944" spans="1:9" x14ac:dyDescent="0.25">
      <c r="A944" s="5" t="s">
        <v>3387</v>
      </c>
      <c r="B944" s="5" t="s">
        <v>3388</v>
      </c>
      <c r="C944" s="6" t="s">
        <v>945</v>
      </c>
      <c r="D944" s="6" t="str">
        <f t="shared" si="14"/>
        <v>0010-035-141-1100</v>
      </c>
      <c r="E944" s="5" t="s">
        <v>946</v>
      </c>
      <c r="F944" s="5" t="s">
        <v>375</v>
      </c>
      <c r="G944" s="5" t="s">
        <v>376</v>
      </c>
      <c r="H944" s="5" t="s">
        <v>377</v>
      </c>
      <c r="I944" s="5" t="s">
        <v>378</v>
      </c>
    </row>
    <row r="945" spans="1:9" x14ac:dyDescent="0.25">
      <c r="A945" s="5" t="s">
        <v>3389</v>
      </c>
      <c r="B945" s="5" t="s">
        <v>3390</v>
      </c>
      <c r="C945" s="6" t="s">
        <v>3391</v>
      </c>
      <c r="D945" s="6" t="str">
        <f t="shared" si="14"/>
        <v>0010-086-060-1600</v>
      </c>
      <c r="E945" s="5" t="s">
        <v>3392</v>
      </c>
      <c r="F945" s="5" t="s">
        <v>375</v>
      </c>
      <c r="G945" s="5" t="s">
        <v>376</v>
      </c>
      <c r="H945" s="5" t="s">
        <v>377</v>
      </c>
      <c r="I945" s="5" t="s">
        <v>378</v>
      </c>
    </row>
    <row r="946" spans="1:9" x14ac:dyDescent="0.25">
      <c r="A946" s="5" t="s">
        <v>3393</v>
      </c>
      <c r="B946" s="5" t="s">
        <v>3394</v>
      </c>
      <c r="C946" s="6" t="s">
        <v>686</v>
      </c>
      <c r="D946" s="6" t="str">
        <f t="shared" si="14"/>
        <v>0200-000-000-0000</v>
      </c>
      <c r="E946" s="5" t="s">
        <v>687</v>
      </c>
      <c r="F946" s="5" t="s">
        <v>383</v>
      </c>
      <c r="G946" s="5" t="s">
        <v>384</v>
      </c>
      <c r="H946" s="5" t="s">
        <v>377</v>
      </c>
      <c r="I946" s="5" t="s">
        <v>378</v>
      </c>
    </row>
    <row r="947" spans="1:9" x14ac:dyDescent="0.25">
      <c r="A947" s="5" t="s">
        <v>3395</v>
      </c>
      <c r="B947" s="5" t="s">
        <v>3396</v>
      </c>
      <c r="C947" s="6" t="s">
        <v>3397</v>
      </c>
      <c r="D947" s="6" t="str">
        <f t="shared" si="14"/>
        <v>0169-000-000-0000</v>
      </c>
      <c r="E947" s="5" t="s">
        <v>3398</v>
      </c>
      <c r="F947" s="5" t="s">
        <v>383</v>
      </c>
      <c r="G947" s="5" t="s">
        <v>384</v>
      </c>
      <c r="H947" s="5" t="s">
        <v>377</v>
      </c>
      <c r="I947" s="5" t="s">
        <v>378</v>
      </c>
    </row>
    <row r="948" spans="1:9" x14ac:dyDescent="0.25">
      <c r="A948" s="5" t="s">
        <v>3399</v>
      </c>
      <c r="B948" s="5" t="s">
        <v>3400</v>
      </c>
      <c r="C948" s="6" t="s">
        <v>3401</v>
      </c>
      <c r="D948" s="6" t="str">
        <f t="shared" si="14"/>
        <v>0753-000-007-3400</v>
      </c>
      <c r="E948" s="5" t="s">
        <v>3402</v>
      </c>
      <c r="F948" s="5" t="s">
        <v>383</v>
      </c>
      <c r="G948" s="5" t="s">
        <v>384</v>
      </c>
      <c r="H948" s="5" t="s">
        <v>377</v>
      </c>
      <c r="I948" s="5" t="s">
        <v>378</v>
      </c>
    </row>
    <row r="949" spans="1:9" x14ac:dyDescent="0.25">
      <c r="A949" s="5" t="s">
        <v>3403</v>
      </c>
      <c r="B949" s="5" t="s">
        <v>3404</v>
      </c>
      <c r="C949" s="6" t="s">
        <v>1577</v>
      </c>
      <c r="D949" s="6" t="str">
        <f t="shared" si="14"/>
        <v>0870-000-000-0000</v>
      </c>
      <c r="E949" s="5" t="s">
        <v>1578</v>
      </c>
      <c r="F949" s="5" t="s">
        <v>383</v>
      </c>
      <c r="G949" s="5" t="s">
        <v>384</v>
      </c>
      <c r="H949" s="5" t="s">
        <v>377</v>
      </c>
      <c r="I949" s="5" t="s">
        <v>378</v>
      </c>
    </row>
    <row r="950" spans="1:9" x14ac:dyDescent="0.25">
      <c r="A950" s="5" t="s">
        <v>3405</v>
      </c>
      <c r="B950" s="5" t="s">
        <v>3406</v>
      </c>
      <c r="C950" s="6" t="s">
        <v>981</v>
      </c>
      <c r="D950" s="6" t="str">
        <f t="shared" si="14"/>
        <v>0060-000-000-0000</v>
      </c>
      <c r="E950" s="5" t="s">
        <v>982</v>
      </c>
      <c r="F950" s="5" t="s">
        <v>383</v>
      </c>
      <c r="G950" s="5" t="s">
        <v>384</v>
      </c>
      <c r="H950" s="5" t="s">
        <v>377</v>
      </c>
      <c r="I950" s="5" t="s">
        <v>378</v>
      </c>
    </row>
    <row r="951" spans="1:9" x14ac:dyDescent="0.25">
      <c r="A951" s="5" t="s">
        <v>3407</v>
      </c>
      <c r="B951" s="5" t="s">
        <v>3408</v>
      </c>
      <c r="C951" s="6" t="s">
        <v>2657</v>
      </c>
      <c r="D951" s="6" t="str">
        <f t="shared" si="14"/>
        <v>0085-000-000-0000</v>
      </c>
      <c r="E951" s="5" t="s">
        <v>2658</v>
      </c>
      <c r="F951" s="5" t="s">
        <v>383</v>
      </c>
      <c r="G951" s="5" t="s">
        <v>384</v>
      </c>
      <c r="H951" s="5" t="s">
        <v>377</v>
      </c>
      <c r="I951" s="5" t="s">
        <v>378</v>
      </c>
    </row>
    <row r="952" spans="1:9" x14ac:dyDescent="0.25">
      <c r="A952" s="5" t="s">
        <v>3409</v>
      </c>
      <c r="B952" s="5" t="s">
        <v>3410</v>
      </c>
      <c r="C952" s="6" t="s">
        <v>3411</v>
      </c>
      <c r="D952" s="6" t="str">
        <f t="shared" si="14"/>
        <v>0010-067-021-1000</v>
      </c>
      <c r="E952" s="5" t="s">
        <v>3412</v>
      </c>
      <c r="F952" s="5" t="s">
        <v>1099</v>
      </c>
      <c r="G952" s="5" t="s">
        <v>1100</v>
      </c>
      <c r="H952" s="5" t="s">
        <v>513</v>
      </c>
      <c r="I952" s="5" t="s">
        <v>514</v>
      </c>
    </row>
    <row r="953" spans="1:9" x14ac:dyDescent="0.25">
      <c r="A953" s="5" t="s">
        <v>3413</v>
      </c>
      <c r="B953" s="5" t="s">
        <v>3414</v>
      </c>
      <c r="C953" s="6" t="s">
        <v>3415</v>
      </c>
      <c r="D953" s="6" t="str">
        <f t="shared" si="14"/>
        <v>0380-249-020-0000</v>
      </c>
      <c r="E953" s="5" t="s">
        <v>3416</v>
      </c>
      <c r="F953" s="5" t="s">
        <v>383</v>
      </c>
      <c r="G953" s="5" t="s">
        <v>384</v>
      </c>
      <c r="H953" s="5" t="s">
        <v>389</v>
      </c>
      <c r="I953" s="5" t="s">
        <v>390</v>
      </c>
    </row>
    <row r="954" spans="1:9" x14ac:dyDescent="0.25">
      <c r="A954" s="5" t="s">
        <v>3417</v>
      </c>
      <c r="B954" s="5" t="s">
        <v>3418</v>
      </c>
      <c r="C954" s="6" t="s">
        <v>2388</v>
      </c>
      <c r="D954" s="6" t="str">
        <f t="shared" si="14"/>
        <v>0230-000-000-0000</v>
      </c>
      <c r="E954" s="5" t="s">
        <v>2389</v>
      </c>
      <c r="F954" s="5" t="s">
        <v>383</v>
      </c>
      <c r="G954" s="5" t="s">
        <v>384</v>
      </c>
      <c r="H954" s="5" t="s">
        <v>377</v>
      </c>
      <c r="I954" s="5" t="s">
        <v>378</v>
      </c>
    </row>
    <row r="955" spans="1:9" x14ac:dyDescent="0.25">
      <c r="A955" s="5" t="s">
        <v>3419</v>
      </c>
      <c r="B955" s="5" t="s">
        <v>3420</v>
      </c>
      <c r="C955" s="6" t="s">
        <v>2909</v>
      </c>
      <c r="D955" s="6" t="str">
        <f t="shared" si="14"/>
        <v>0949-000-000-0000</v>
      </c>
      <c r="E955" s="5" t="s">
        <v>2910</v>
      </c>
      <c r="F955" s="5" t="s">
        <v>507</v>
      </c>
      <c r="G955" s="5" t="s">
        <v>508</v>
      </c>
      <c r="H955" s="5" t="s">
        <v>377</v>
      </c>
      <c r="I955" s="5" t="s">
        <v>378</v>
      </c>
    </row>
    <row r="956" spans="1:9" x14ac:dyDescent="0.25">
      <c r="A956" s="5" t="s">
        <v>3421</v>
      </c>
      <c r="B956" s="5" t="s">
        <v>3422</v>
      </c>
      <c r="C956" s="6" t="s">
        <v>781</v>
      </c>
      <c r="D956" s="6" t="str">
        <f t="shared" si="14"/>
        <v>0430-000-000-0000</v>
      </c>
      <c r="E956" s="5" t="s">
        <v>782</v>
      </c>
      <c r="F956" s="5" t="s">
        <v>535</v>
      </c>
      <c r="G956" s="5" t="s">
        <v>536</v>
      </c>
      <c r="H956" s="5" t="s">
        <v>513</v>
      </c>
      <c r="I956" s="5" t="s">
        <v>514</v>
      </c>
    </row>
    <row r="957" spans="1:9" x14ac:dyDescent="0.25">
      <c r="A957" s="5" t="s">
        <v>3423</v>
      </c>
      <c r="B957" s="5" t="s">
        <v>3424</v>
      </c>
      <c r="C957" s="6" t="s">
        <v>1619</v>
      </c>
      <c r="D957" s="6" t="str">
        <f t="shared" si="14"/>
        <v>0370-000-000-0000</v>
      </c>
      <c r="E957" s="5" t="s">
        <v>1620</v>
      </c>
      <c r="F957" s="5" t="s">
        <v>383</v>
      </c>
      <c r="G957" s="5" t="s">
        <v>384</v>
      </c>
      <c r="H957" s="5" t="s">
        <v>377</v>
      </c>
      <c r="I957" s="5" t="s">
        <v>378</v>
      </c>
    </row>
    <row r="958" spans="1:9" x14ac:dyDescent="0.25">
      <c r="A958" s="5" t="s">
        <v>3425</v>
      </c>
      <c r="B958" s="5" t="s">
        <v>3426</v>
      </c>
      <c r="C958" s="6" t="s">
        <v>1299</v>
      </c>
      <c r="D958" s="6" t="str">
        <f t="shared" si="14"/>
        <v>0016-000-000-0000</v>
      </c>
      <c r="E958" s="5" t="s">
        <v>1300</v>
      </c>
      <c r="F958" s="5" t="s">
        <v>383</v>
      </c>
      <c r="G958" s="5" t="s">
        <v>384</v>
      </c>
      <c r="H958" s="5" t="s">
        <v>377</v>
      </c>
      <c r="I958" s="5" t="s">
        <v>378</v>
      </c>
    </row>
    <row r="959" spans="1:9" x14ac:dyDescent="0.25">
      <c r="A959" s="5" t="s">
        <v>3427</v>
      </c>
      <c r="B959" s="5" t="s">
        <v>3428</v>
      </c>
      <c r="C959" s="6" t="s">
        <v>2160</v>
      </c>
      <c r="D959" s="6" t="str">
        <f t="shared" si="14"/>
        <v>0075-000-000-0000</v>
      </c>
      <c r="E959" s="5" t="s">
        <v>2161</v>
      </c>
      <c r="F959" s="5" t="s">
        <v>383</v>
      </c>
      <c r="G959" s="5" t="s">
        <v>384</v>
      </c>
      <c r="H959" s="5" t="s">
        <v>377</v>
      </c>
      <c r="I959" s="5" t="s">
        <v>378</v>
      </c>
    </row>
    <row r="960" spans="1:9" x14ac:dyDescent="0.25">
      <c r="A960" s="5" t="s">
        <v>3429</v>
      </c>
      <c r="B960" s="5" t="s">
        <v>3430</v>
      </c>
      <c r="C960" s="6" t="s">
        <v>3431</v>
      </c>
      <c r="D960" s="6" t="str">
        <f t="shared" si="14"/>
        <v>0010-048-071-1300</v>
      </c>
      <c r="E960" s="5" t="s">
        <v>3432</v>
      </c>
      <c r="F960" s="5" t="s">
        <v>375</v>
      </c>
      <c r="G960" s="5" t="s">
        <v>376</v>
      </c>
      <c r="H960" s="5" t="s">
        <v>377</v>
      </c>
      <c r="I960" s="5" t="s">
        <v>378</v>
      </c>
    </row>
    <row r="961" spans="1:9" x14ac:dyDescent="0.25">
      <c r="A961" s="5" t="s">
        <v>3433</v>
      </c>
      <c r="B961" s="5" t="s">
        <v>3434</v>
      </c>
      <c r="C961" s="6" t="s">
        <v>2673</v>
      </c>
      <c r="D961" s="6" t="str">
        <f t="shared" si="14"/>
        <v>0219-000-000-0000</v>
      </c>
      <c r="E961" s="5" t="s">
        <v>2674</v>
      </c>
      <c r="F961" s="5" t="s">
        <v>383</v>
      </c>
      <c r="G961" s="5" t="s">
        <v>384</v>
      </c>
      <c r="H961" s="5" t="s">
        <v>377</v>
      </c>
      <c r="I961" s="5" t="s">
        <v>378</v>
      </c>
    </row>
    <row r="962" spans="1:9" x14ac:dyDescent="0.25">
      <c r="A962" s="5" t="s">
        <v>3435</v>
      </c>
      <c r="B962" s="5" t="s">
        <v>3436</v>
      </c>
      <c r="C962" s="6" t="s">
        <v>3437</v>
      </c>
      <c r="D962" s="6" t="str">
        <f t="shared" ref="D962:D1025" si="15">TEXT(C962,"0000-000-000-0000")</f>
        <v>0010-163-021-1100</v>
      </c>
      <c r="E962" s="5" t="s">
        <v>3438</v>
      </c>
      <c r="F962" s="5" t="s">
        <v>375</v>
      </c>
      <c r="G962" s="5" t="s">
        <v>376</v>
      </c>
      <c r="H962" s="5" t="s">
        <v>513</v>
      </c>
      <c r="I962" s="5" t="s">
        <v>514</v>
      </c>
    </row>
    <row r="963" spans="1:9" x14ac:dyDescent="0.25">
      <c r="A963" s="5" t="s">
        <v>3439</v>
      </c>
      <c r="B963" s="5" t="s">
        <v>3440</v>
      </c>
      <c r="C963" s="6" t="s">
        <v>3161</v>
      </c>
      <c r="D963" s="6" t="str">
        <f t="shared" si="15"/>
        <v>0047-000-000-0000</v>
      </c>
      <c r="E963" s="5" t="s">
        <v>3162</v>
      </c>
      <c r="F963" s="5" t="s">
        <v>535</v>
      </c>
      <c r="G963" s="5" t="s">
        <v>536</v>
      </c>
      <c r="H963" s="5" t="s">
        <v>377</v>
      </c>
      <c r="I963" s="5" t="s">
        <v>378</v>
      </c>
    </row>
    <row r="964" spans="1:9" x14ac:dyDescent="0.25">
      <c r="A964" s="5" t="s">
        <v>3441</v>
      </c>
      <c r="B964" s="5" t="s">
        <v>3442</v>
      </c>
      <c r="C964" s="6" t="s">
        <v>797</v>
      </c>
      <c r="D964" s="6" t="str">
        <f t="shared" si="15"/>
        <v>0350-000-000-0000</v>
      </c>
      <c r="E964" s="5" t="s">
        <v>798</v>
      </c>
      <c r="F964" s="5" t="s">
        <v>535</v>
      </c>
      <c r="G964" s="5" t="s">
        <v>536</v>
      </c>
      <c r="H964" s="5" t="s">
        <v>377</v>
      </c>
      <c r="I964" s="5" t="s">
        <v>378</v>
      </c>
    </row>
    <row r="965" spans="1:9" x14ac:dyDescent="0.25">
      <c r="A965" s="5" t="s">
        <v>3443</v>
      </c>
      <c r="B965" s="5" t="s">
        <v>3444</v>
      </c>
      <c r="C965" s="6" t="s">
        <v>3445</v>
      </c>
      <c r="D965" s="6" t="str">
        <f t="shared" si="15"/>
        <v>0288-000-000-0000</v>
      </c>
      <c r="E965" s="5" t="s">
        <v>3446</v>
      </c>
      <c r="F965" s="5" t="s">
        <v>503</v>
      </c>
      <c r="G965" s="5" t="s">
        <v>504</v>
      </c>
      <c r="H965" s="5" t="s">
        <v>401</v>
      </c>
      <c r="I965" s="5" t="s">
        <v>402</v>
      </c>
    </row>
    <row r="966" spans="1:9" x14ac:dyDescent="0.25">
      <c r="A966" s="5" t="s">
        <v>3447</v>
      </c>
      <c r="B966" s="5" t="s">
        <v>3448</v>
      </c>
      <c r="C966" s="6" t="s">
        <v>3449</v>
      </c>
      <c r="D966" s="6" t="str">
        <f t="shared" si="15"/>
        <v>0618-000-000-0000</v>
      </c>
      <c r="E966" s="5" t="s">
        <v>27856</v>
      </c>
      <c r="F966" s="5" t="s">
        <v>383</v>
      </c>
      <c r="G966" s="5" t="s">
        <v>384</v>
      </c>
      <c r="H966" s="5" t="s">
        <v>513</v>
      </c>
      <c r="I966" s="5" t="s">
        <v>514</v>
      </c>
    </row>
    <row r="967" spans="1:9" x14ac:dyDescent="0.25">
      <c r="A967" s="5" t="s">
        <v>3450</v>
      </c>
      <c r="B967" s="5" t="s">
        <v>3451</v>
      </c>
      <c r="C967" s="6" t="s">
        <v>3452</v>
      </c>
      <c r="D967" s="6" t="str">
        <f t="shared" si="15"/>
        <v>0010-059-061-1100</v>
      </c>
      <c r="E967" s="5" t="s">
        <v>3453</v>
      </c>
      <c r="F967" s="5" t="s">
        <v>375</v>
      </c>
      <c r="G967" s="5" t="s">
        <v>376</v>
      </c>
      <c r="H967" s="5" t="s">
        <v>377</v>
      </c>
      <c r="I967" s="5" t="s">
        <v>378</v>
      </c>
    </row>
    <row r="968" spans="1:9" x14ac:dyDescent="0.25">
      <c r="A968" s="5" t="s">
        <v>3454</v>
      </c>
      <c r="B968" s="5" t="s">
        <v>3455</v>
      </c>
      <c r="C968" s="6" t="s">
        <v>1346</v>
      </c>
      <c r="D968" s="6" t="str">
        <f t="shared" si="15"/>
        <v>0018-000-000-0000</v>
      </c>
      <c r="E968" s="5" t="s">
        <v>1347</v>
      </c>
      <c r="F968" s="5" t="s">
        <v>383</v>
      </c>
      <c r="G968" s="5" t="s">
        <v>384</v>
      </c>
      <c r="H968" s="5" t="s">
        <v>377</v>
      </c>
      <c r="I968" s="5" t="s">
        <v>378</v>
      </c>
    </row>
    <row r="969" spans="1:9" x14ac:dyDescent="0.25">
      <c r="A969" s="5" t="s">
        <v>3456</v>
      </c>
      <c r="B969" s="5" t="s">
        <v>3457</v>
      </c>
      <c r="C969" s="6" t="s">
        <v>3458</v>
      </c>
      <c r="D969" s="6" t="str">
        <f t="shared" si="15"/>
        <v>1025-000-000-0000</v>
      </c>
      <c r="E969" s="5" t="s">
        <v>3459</v>
      </c>
      <c r="F969" s="5" t="s">
        <v>503</v>
      </c>
      <c r="G969" s="5" t="s">
        <v>504</v>
      </c>
      <c r="H969" s="5" t="s">
        <v>377</v>
      </c>
      <c r="I969" s="5" t="s">
        <v>378</v>
      </c>
    </row>
    <row r="970" spans="1:9" x14ac:dyDescent="0.25">
      <c r="A970" s="5" t="s">
        <v>3460</v>
      </c>
      <c r="B970" s="5" t="s">
        <v>3461</v>
      </c>
      <c r="C970" s="6" t="s">
        <v>911</v>
      </c>
      <c r="D970" s="6" t="str">
        <f t="shared" si="15"/>
        <v>0168-000-000-0000</v>
      </c>
      <c r="E970" s="5" t="s">
        <v>912</v>
      </c>
      <c r="F970" s="5" t="s">
        <v>383</v>
      </c>
      <c r="G970" s="5" t="s">
        <v>384</v>
      </c>
      <c r="H970" s="5" t="s">
        <v>377</v>
      </c>
      <c r="I970" s="5" t="s">
        <v>378</v>
      </c>
    </row>
    <row r="971" spans="1:9" x14ac:dyDescent="0.25">
      <c r="A971" s="5" t="s">
        <v>3462</v>
      </c>
      <c r="B971" s="5" t="s">
        <v>3463</v>
      </c>
      <c r="C971" s="6" t="s">
        <v>3464</v>
      </c>
      <c r="D971" s="6" t="str">
        <f t="shared" si="15"/>
        <v>0010-214-101-0000</v>
      </c>
      <c r="E971" s="5" t="s">
        <v>3465</v>
      </c>
      <c r="F971" s="5" t="s">
        <v>375</v>
      </c>
      <c r="G971" s="5" t="s">
        <v>376</v>
      </c>
      <c r="H971" s="5" t="s">
        <v>377</v>
      </c>
      <c r="I971" s="5" t="s">
        <v>378</v>
      </c>
    </row>
    <row r="972" spans="1:9" x14ac:dyDescent="0.25">
      <c r="A972" s="5" t="s">
        <v>3466</v>
      </c>
      <c r="B972" s="5" t="s">
        <v>3467</v>
      </c>
      <c r="C972" s="6" t="s">
        <v>511</v>
      </c>
      <c r="D972" s="6" t="str">
        <f t="shared" si="15"/>
        <v>0110-000-000-0000</v>
      </c>
      <c r="E972" s="5" t="s">
        <v>512</v>
      </c>
      <c r="F972" s="5" t="s">
        <v>383</v>
      </c>
      <c r="G972" s="5" t="s">
        <v>384</v>
      </c>
      <c r="H972" s="5" t="s">
        <v>377</v>
      </c>
      <c r="I972" s="5" t="s">
        <v>378</v>
      </c>
    </row>
    <row r="973" spans="1:9" x14ac:dyDescent="0.25">
      <c r="A973" s="5" t="s">
        <v>3468</v>
      </c>
      <c r="B973" s="5" t="s">
        <v>3469</v>
      </c>
      <c r="C973" s="6" t="s">
        <v>3470</v>
      </c>
      <c r="D973" s="6" t="str">
        <f t="shared" si="15"/>
        <v>0946-000-003-8100</v>
      </c>
      <c r="E973" s="5" t="s">
        <v>3471</v>
      </c>
      <c r="F973" s="5" t="s">
        <v>383</v>
      </c>
      <c r="G973" s="5" t="s">
        <v>384</v>
      </c>
      <c r="H973" s="5" t="s">
        <v>377</v>
      </c>
      <c r="I973" s="5" t="s">
        <v>378</v>
      </c>
    </row>
    <row r="974" spans="1:9" x14ac:dyDescent="0.25">
      <c r="A974" s="5" t="s">
        <v>3472</v>
      </c>
      <c r="B974" s="5" t="s">
        <v>3473</v>
      </c>
      <c r="C974" s="6" t="s">
        <v>1619</v>
      </c>
      <c r="D974" s="6" t="str">
        <f t="shared" si="15"/>
        <v>0370-000-000-0000</v>
      </c>
      <c r="E974" s="5" t="s">
        <v>1620</v>
      </c>
      <c r="F974" s="5" t="s">
        <v>383</v>
      </c>
      <c r="G974" s="5" t="s">
        <v>384</v>
      </c>
      <c r="H974" s="5" t="s">
        <v>491</v>
      </c>
      <c r="I974" s="5" t="s">
        <v>492</v>
      </c>
    </row>
    <row r="975" spans="1:9" x14ac:dyDescent="0.25">
      <c r="A975" s="5" t="s">
        <v>3474</v>
      </c>
      <c r="B975" s="5" t="s">
        <v>3475</v>
      </c>
      <c r="C975" s="6" t="s">
        <v>781</v>
      </c>
      <c r="D975" s="6" t="str">
        <f t="shared" si="15"/>
        <v>0430-000-000-0000</v>
      </c>
      <c r="E975" s="5" t="s">
        <v>782</v>
      </c>
      <c r="F975" s="5" t="s">
        <v>383</v>
      </c>
      <c r="G975" s="5" t="s">
        <v>384</v>
      </c>
      <c r="H975" s="5" t="s">
        <v>377</v>
      </c>
      <c r="I975" s="5" t="s">
        <v>378</v>
      </c>
    </row>
    <row r="976" spans="1:9" x14ac:dyDescent="0.25">
      <c r="A976" s="5" t="s">
        <v>3476</v>
      </c>
      <c r="B976" s="5" t="s">
        <v>3477</v>
      </c>
      <c r="C976" s="6" t="s">
        <v>3478</v>
      </c>
      <c r="D976" s="6" t="str">
        <f t="shared" si="15"/>
        <v>0370-249-020-0000</v>
      </c>
      <c r="E976" s="5" t="s">
        <v>3479</v>
      </c>
      <c r="F976" s="5" t="s">
        <v>383</v>
      </c>
      <c r="G976" s="5" t="s">
        <v>384</v>
      </c>
      <c r="H976" s="5" t="s">
        <v>389</v>
      </c>
      <c r="I976" s="5" t="s">
        <v>390</v>
      </c>
    </row>
    <row r="977" spans="1:9" x14ac:dyDescent="0.25">
      <c r="A977" s="5" t="s">
        <v>3480</v>
      </c>
      <c r="B977" s="5" t="s">
        <v>3481</v>
      </c>
      <c r="C977" s="6" t="s">
        <v>2933</v>
      </c>
      <c r="D977" s="6" t="str">
        <f t="shared" si="15"/>
        <v>0610-000-000-0000</v>
      </c>
      <c r="E977" s="5" t="s">
        <v>2934</v>
      </c>
      <c r="F977" s="5" t="s">
        <v>507</v>
      </c>
      <c r="G977" s="5" t="s">
        <v>508</v>
      </c>
      <c r="H977" s="5" t="s">
        <v>377</v>
      </c>
      <c r="I977" s="5" t="s">
        <v>378</v>
      </c>
    </row>
    <row r="978" spans="1:9" x14ac:dyDescent="0.25">
      <c r="A978" s="5" t="s">
        <v>3482</v>
      </c>
      <c r="B978" s="5" t="s">
        <v>3483</v>
      </c>
      <c r="C978" s="6" t="s">
        <v>1619</v>
      </c>
      <c r="D978" s="6" t="str">
        <f t="shared" si="15"/>
        <v>0370-000-000-0000</v>
      </c>
      <c r="E978" s="5" t="s">
        <v>1620</v>
      </c>
      <c r="F978" s="5" t="s">
        <v>383</v>
      </c>
      <c r="G978" s="5" t="s">
        <v>384</v>
      </c>
      <c r="H978" s="5" t="s">
        <v>377</v>
      </c>
      <c r="I978" s="5" t="s">
        <v>378</v>
      </c>
    </row>
    <row r="979" spans="1:9" x14ac:dyDescent="0.25">
      <c r="A979" s="5" t="s">
        <v>3484</v>
      </c>
      <c r="B979" s="5" t="s">
        <v>3485</v>
      </c>
      <c r="C979" s="6" t="s">
        <v>2170</v>
      </c>
      <c r="D979" s="6" t="str">
        <f t="shared" si="15"/>
        <v>0475-000-000-0000</v>
      </c>
      <c r="E979" s="5" t="s">
        <v>2171</v>
      </c>
      <c r="F979" s="5" t="s">
        <v>535</v>
      </c>
      <c r="G979" s="5" t="s">
        <v>536</v>
      </c>
      <c r="H979" s="5" t="s">
        <v>377</v>
      </c>
      <c r="I979" s="5" t="s">
        <v>378</v>
      </c>
    </row>
    <row r="980" spans="1:9" x14ac:dyDescent="0.25">
      <c r="A980" s="5" t="s">
        <v>3486</v>
      </c>
      <c r="B980" s="5" t="s">
        <v>3487</v>
      </c>
      <c r="C980" s="6" t="s">
        <v>1619</v>
      </c>
      <c r="D980" s="6" t="str">
        <f t="shared" si="15"/>
        <v>0370-000-000-0000</v>
      </c>
      <c r="E980" s="5" t="s">
        <v>1620</v>
      </c>
      <c r="F980" s="5" t="s">
        <v>383</v>
      </c>
      <c r="G980" s="5" t="s">
        <v>384</v>
      </c>
      <c r="H980" s="5" t="s">
        <v>3488</v>
      </c>
      <c r="I980" s="5" t="s">
        <v>3489</v>
      </c>
    </row>
    <row r="981" spans="1:9" x14ac:dyDescent="0.25">
      <c r="A981" s="5" t="s">
        <v>3490</v>
      </c>
      <c r="B981" s="5" t="s">
        <v>3491</v>
      </c>
      <c r="C981" s="6" t="s">
        <v>951</v>
      </c>
      <c r="D981" s="6" t="str">
        <f t="shared" si="15"/>
        <v>0520-000-000-0000</v>
      </c>
      <c r="E981" s="5" t="s">
        <v>952</v>
      </c>
      <c r="F981" s="5" t="s">
        <v>503</v>
      </c>
      <c r="G981" s="5" t="s">
        <v>504</v>
      </c>
      <c r="H981" s="5" t="s">
        <v>377</v>
      </c>
      <c r="I981" s="5" t="s">
        <v>378</v>
      </c>
    </row>
    <row r="982" spans="1:9" x14ac:dyDescent="0.25">
      <c r="A982" s="5" t="s">
        <v>3492</v>
      </c>
      <c r="B982" s="5" t="s">
        <v>3493</v>
      </c>
      <c r="C982" s="6" t="s">
        <v>555</v>
      </c>
      <c r="D982" s="6" t="str">
        <f t="shared" si="15"/>
        <v>0873-000-000-0000</v>
      </c>
      <c r="E982" s="5" t="s">
        <v>556</v>
      </c>
      <c r="F982" s="5" t="s">
        <v>383</v>
      </c>
      <c r="G982" s="5" t="s">
        <v>384</v>
      </c>
      <c r="H982" s="5" t="s">
        <v>377</v>
      </c>
      <c r="I982" s="5" t="s">
        <v>378</v>
      </c>
    </row>
    <row r="983" spans="1:9" x14ac:dyDescent="0.25">
      <c r="A983" s="5" t="s">
        <v>3494</v>
      </c>
      <c r="B983" s="5" t="s">
        <v>3495</v>
      </c>
      <c r="C983" s="6" t="s">
        <v>2018</v>
      </c>
      <c r="D983" s="6" t="str">
        <f t="shared" si="15"/>
        <v>0011-000-000-0000</v>
      </c>
      <c r="E983" s="5" t="s">
        <v>2019</v>
      </c>
      <c r="F983" s="5" t="s">
        <v>535</v>
      </c>
      <c r="G983" s="5" t="s">
        <v>536</v>
      </c>
      <c r="H983" s="5" t="s">
        <v>377</v>
      </c>
      <c r="I983" s="5" t="s">
        <v>378</v>
      </c>
    </row>
    <row r="984" spans="1:9" x14ac:dyDescent="0.25">
      <c r="A984" s="5" t="s">
        <v>3496</v>
      </c>
      <c r="B984" s="5" t="s">
        <v>3497</v>
      </c>
      <c r="C984" s="6" t="s">
        <v>3498</v>
      </c>
      <c r="D984" s="6" t="str">
        <f t="shared" si="15"/>
        <v>0548-000-000-0000</v>
      </c>
      <c r="E984" s="5" t="s">
        <v>3499</v>
      </c>
      <c r="F984" s="5" t="s">
        <v>383</v>
      </c>
      <c r="G984" s="5" t="s">
        <v>384</v>
      </c>
      <c r="H984" s="5" t="s">
        <v>377</v>
      </c>
      <c r="I984" s="5" t="s">
        <v>378</v>
      </c>
    </row>
    <row r="985" spans="1:9" x14ac:dyDescent="0.25">
      <c r="A985" s="5" t="s">
        <v>3500</v>
      </c>
      <c r="B985" s="5" t="s">
        <v>3501</v>
      </c>
      <c r="C985" s="6" t="s">
        <v>3502</v>
      </c>
      <c r="D985" s="6" t="str">
        <f t="shared" si="15"/>
        <v>0010-038-011-1100</v>
      </c>
      <c r="E985" s="5" t="s">
        <v>3503</v>
      </c>
      <c r="F985" s="5" t="s">
        <v>375</v>
      </c>
      <c r="G985" s="5" t="s">
        <v>376</v>
      </c>
      <c r="H985" s="5" t="s">
        <v>377</v>
      </c>
      <c r="I985" s="5" t="s">
        <v>378</v>
      </c>
    </row>
    <row r="986" spans="1:9" x14ac:dyDescent="0.25">
      <c r="A986" s="5" t="s">
        <v>3504</v>
      </c>
      <c r="B986" s="5" t="s">
        <v>3505</v>
      </c>
      <c r="C986" s="6" t="s">
        <v>551</v>
      </c>
      <c r="D986" s="6" t="str">
        <f t="shared" si="15"/>
        <v>0355-000-000-0000</v>
      </c>
      <c r="E986" s="5" t="s">
        <v>552</v>
      </c>
      <c r="F986" s="5" t="s">
        <v>383</v>
      </c>
      <c r="G986" s="5" t="s">
        <v>384</v>
      </c>
      <c r="H986" s="5" t="s">
        <v>377</v>
      </c>
      <c r="I986" s="5" t="s">
        <v>378</v>
      </c>
    </row>
    <row r="987" spans="1:9" x14ac:dyDescent="0.25">
      <c r="A987" s="5" t="s">
        <v>3506</v>
      </c>
      <c r="B987" s="5" t="s">
        <v>3507</v>
      </c>
      <c r="C987" s="6" t="s">
        <v>3508</v>
      </c>
      <c r="D987" s="6" t="str">
        <f t="shared" si="15"/>
        <v>0243-000-000-0000</v>
      </c>
      <c r="E987" s="5" t="s">
        <v>3509</v>
      </c>
      <c r="F987" s="5" t="s">
        <v>383</v>
      </c>
      <c r="G987" s="5" t="s">
        <v>384</v>
      </c>
      <c r="H987" s="5" t="s">
        <v>377</v>
      </c>
      <c r="I987" s="5" t="s">
        <v>378</v>
      </c>
    </row>
    <row r="988" spans="1:9" x14ac:dyDescent="0.25">
      <c r="A988" s="5" t="s">
        <v>3510</v>
      </c>
      <c r="B988" s="5" t="s">
        <v>3511</v>
      </c>
      <c r="C988" s="6" t="s">
        <v>551</v>
      </c>
      <c r="D988" s="6" t="str">
        <f t="shared" si="15"/>
        <v>0355-000-000-0000</v>
      </c>
      <c r="E988" s="5" t="s">
        <v>552</v>
      </c>
      <c r="F988" s="5" t="s">
        <v>535</v>
      </c>
      <c r="G988" s="5" t="s">
        <v>536</v>
      </c>
      <c r="H988" s="5" t="s">
        <v>377</v>
      </c>
      <c r="I988" s="5" t="s">
        <v>378</v>
      </c>
    </row>
    <row r="989" spans="1:9" x14ac:dyDescent="0.25">
      <c r="A989" s="5" t="s">
        <v>3512</v>
      </c>
      <c r="B989" s="5" t="s">
        <v>3513</v>
      </c>
      <c r="C989" s="6" t="s">
        <v>551</v>
      </c>
      <c r="D989" s="6" t="str">
        <f t="shared" si="15"/>
        <v>0355-000-000-0000</v>
      </c>
      <c r="E989" s="5" t="s">
        <v>552</v>
      </c>
      <c r="F989" s="5" t="s">
        <v>383</v>
      </c>
      <c r="G989" s="5" t="s">
        <v>384</v>
      </c>
      <c r="H989" s="5" t="s">
        <v>377</v>
      </c>
      <c r="I989" s="5" t="s">
        <v>378</v>
      </c>
    </row>
    <row r="990" spans="1:9" x14ac:dyDescent="0.25">
      <c r="A990" s="5" t="s">
        <v>3514</v>
      </c>
      <c r="B990" s="5" t="s">
        <v>3515</v>
      </c>
      <c r="C990" s="6" t="s">
        <v>551</v>
      </c>
      <c r="D990" s="6" t="str">
        <f t="shared" si="15"/>
        <v>0355-000-000-0000</v>
      </c>
      <c r="E990" s="5" t="s">
        <v>552</v>
      </c>
      <c r="F990" s="5" t="s">
        <v>383</v>
      </c>
      <c r="G990" s="5" t="s">
        <v>384</v>
      </c>
      <c r="H990" s="5" t="s">
        <v>377</v>
      </c>
      <c r="I990" s="5" t="s">
        <v>378</v>
      </c>
    </row>
    <row r="991" spans="1:9" x14ac:dyDescent="0.25">
      <c r="A991" s="5" t="s">
        <v>3516</v>
      </c>
      <c r="B991" s="5" t="s">
        <v>3517</v>
      </c>
      <c r="C991" s="6" t="s">
        <v>3518</v>
      </c>
      <c r="D991" s="6" t="str">
        <f t="shared" si="15"/>
        <v>0423-000-000-0000</v>
      </c>
      <c r="E991" s="5" t="s">
        <v>3519</v>
      </c>
      <c r="F991" s="5" t="s">
        <v>383</v>
      </c>
      <c r="G991" s="5" t="s">
        <v>384</v>
      </c>
      <c r="H991" s="5" t="s">
        <v>377</v>
      </c>
      <c r="I991" s="5" t="s">
        <v>378</v>
      </c>
    </row>
    <row r="992" spans="1:9" x14ac:dyDescent="0.25">
      <c r="A992" s="5" t="s">
        <v>3520</v>
      </c>
      <c r="B992" s="5" t="s">
        <v>3521</v>
      </c>
      <c r="C992" s="6" t="s">
        <v>449</v>
      </c>
      <c r="D992" s="6" t="str">
        <f t="shared" si="15"/>
        <v>0965-000-000-0000</v>
      </c>
      <c r="E992" s="5" t="s">
        <v>450</v>
      </c>
      <c r="F992" s="5" t="s">
        <v>503</v>
      </c>
      <c r="G992" s="5" t="s">
        <v>504</v>
      </c>
      <c r="H992" s="5" t="s">
        <v>377</v>
      </c>
      <c r="I992" s="5" t="s">
        <v>378</v>
      </c>
    </row>
    <row r="993" spans="1:9" x14ac:dyDescent="0.25">
      <c r="A993" s="5" t="s">
        <v>3522</v>
      </c>
      <c r="B993" s="5" t="s">
        <v>3523</v>
      </c>
      <c r="C993" s="6" t="s">
        <v>551</v>
      </c>
      <c r="D993" s="6" t="str">
        <f t="shared" si="15"/>
        <v>0355-000-000-0000</v>
      </c>
      <c r="E993" s="5" t="s">
        <v>552</v>
      </c>
      <c r="F993" s="5" t="s">
        <v>656</v>
      </c>
      <c r="G993" s="5" t="s">
        <v>657</v>
      </c>
      <c r="H993" s="5" t="s">
        <v>377</v>
      </c>
      <c r="I993" s="5" t="s">
        <v>378</v>
      </c>
    </row>
    <row r="994" spans="1:9" x14ac:dyDescent="0.25">
      <c r="A994" s="5" t="s">
        <v>268</v>
      </c>
      <c r="B994" s="5" t="s">
        <v>3524</v>
      </c>
      <c r="C994" s="6" t="s">
        <v>1295</v>
      </c>
      <c r="D994" s="6" t="str">
        <f t="shared" si="15"/>
        <v>0351-000-000-0000</v>
      </c>
      <c r="E994" s="5" t="s">
        <v>1296</v>
      </c>
      <c r="F994" s="5" t="s">
        <v>507</v>
      </c>
      <c r="G994" s="5" t="s">
        <v>508</v>
      </c>
      <c r="H994" s="5" t="s">
        <v>513</v>
      </c>
      <c r="I994" s="5" t="s">
        <v>514</v>
      </c>
    </row>
    <row r="995" spans="1:9" x14ac:dyDescent="0.25">
      <c r="A995" s="5" t="s">
        <v>3525</v>
      </c>
      <c r="B995" s="5" t="s">
        <v>3526</v>
      </c>
      <c r="C995" s="6" t="s">
        <v>2078</v>
      </c>
      <c r="D995" s="6" t="str">
        <f t="shared" si="15"/>
        <v>0370-305-000-0000</v>
      </c>
      <c r="E995" s="5" t="s">
        <v>2079</v>
      </c>
      <c r="F995" s="5" t="s">
        <v>703</v>
      </c>
      <c r="G995" s="5" t="s">
        <v>704</v>
      </c>
      <c r="H995" s="5" t="s">
        <v>377</v>
      </c>
      <c r="I995" s="5" t="s">
        <v>378</v>
      </c>
    </row>
    <row r="996" spans="1:9" x14ac:dyDescent="0.25">
      <c r="A996" s="5" t="s">
        <v>3527</v>
      </c>
      <c r="B996" s="5" t="s">
        <v>3528</v>
      </c>
      <c r="C996" s="6" t="s">
        <v>2140</v>
      </c>
      <c r="D996" s="6" t="str">
        <f t="shared" si="15"/>
        <v>0353-000-000-0000</v>
      </c>
      <c r="E996" s="5" t="s">
        <v>2141</v>
      </c>
      <c r="F996" s="5" t="s">
        <v>383</v>
      </c>
      <c r="G996" s="5" t="s">
        <v>384</v>
      </c>
      <c r="H996" s="5" t="s">
        <v>513</v>
      </c>
      <c r="I996" s="5" t="s">
        <v>514</v>
      </c>
    </row>
    <row r="997" spans="1:9" x14ac:dyDescent="0.25">
      <c r="A997" s="5" t="s">
        <v>3529</v>
      </c>
      <c r="B997" s="5" t="s">
        <v>3530</v>
      </c>
      <c r="C997" s="6" t="s">
        <v>2140</v>
      </c>
      <c r="D997" s="6" t="str">
        <f t="shared" si="15"/>
        <v>0353-000-000-0000</v>
      </c>
      <c r="E997" s="5" t="s">
        <v>2141</v>
      </c>
      <c r="F997" s="5" t="s">
        <v>383</v>
      </c>
      <c r="G997" s="5" t="s">
        <v>384</v>
      </c>
      <c r="H997" s="5" t="s">
        <v>377</v>
      </c>
      <c r="I997" s="5" t="s">
        <v>378</v>
      </c>
    </row>
    <row r="998" spans="1:9" x14ac:dyDescent="0.25">
      <c r="A998" s="5" t="s">
        <v>3531</v>
      </c>
      <c r="B998" s="5" t="s">
        <v>3532</v>
      </c>
      <c r="C998" s="6" t="s">
        <v>1295</v>
      </c>
      <c r="D998" s="6" t="str">
        <f t="shared" si="15"/>
        <v>0351-000-000-0000</v>
      </c>
      <c r="E998" s="5" t="s">
        <v>1296</v>
      </c>
      <c r="F998" s="5" t="s">
        <v>415</v>
      </c>
      <c r="G998" s="5" t="s">
        <v>416</v>
      </c>
      <c r="H998" s="5" t="s">
        <v>377</v>
      </c>
      <c r="I998" s="5" t="s">
        <v>378</v>
      </c>
    </row>
    <row r="999" spans="1:9" x14ac:dyDescent="0.25">
      <c r="A999" s="5" t="s">
        <v>3533</v>
      </c>
      <c r="B999" s="5" t="s">
        <v>3534</v>
      </c>
      <c r="C999" s="6" t="s">
        <v>2382</v>
      </c>
      <c r="D999" s="6" t="str">
        <f t="shared" si="15"/>
        <v>0132-000-000-0000</v>
      </c>
      <c r="E999" s="5" t="s">
        <v>2383</v>
      </c>
      <c r="F999" s="5" t="s">
        <v>535</v>
      </c>
      <c r="G999" s="5" t="s">
        <v>536</v>
      </c>
      <c r="H999" s="5" t="s">
        <v>377</v>
      </c>
      <c r="I999" s="5" t="s">
        <v>378</v>
      </c>
    </row>
    <row r="1000" spans="1:9" x14ac:dyDescent="0.25">
      <c r="A1000" s="5" t="s">
        <v>3535</v>
      </c>
      <c r="B1000" s="5" t="s">
        <v>3536</v>
      </c>
      <c r="C1000" s="6" t="s">
        <v>3537</v>
      </c>
      <c r="D1000" s="6" t="str">
        <f t="shared" si="15"/>
        <v>0557-000-000-0000</v>
      </c>
      <c r="E1000" s="5" t="s">
        <v>3538</v>
      </c>
      <c r="F1000" s="5" t="s">
        <v>535</v>
      </c>
      <c r="G1000" s="5" t="s">
        <v>536</v>
      </c>
      <c r="H1000" s="5" t="s">
        <v>513</v>
      </c>
      <c r="I1000" s="5" t="s">
        <v>514</v>
      </c>
    </row>
    <row r="1001" spans="1:9" x14ac:dyDescent="0.25">
      <c r="A1001" s="5" t="s">
        <v>3539</v>
      </c>
      <c r="B1001" s="5" t="s">
        <v>3540</v>
      </c>
      <c r="C1001" s="6" t="s">
        <v>2237</v>
      </c>
      <c r="D1001" s="6" t="str">
        <f t="shared" si="15"/>
        <v>0917-000-000-0000</v>
      </c>
      <c r="E1001" s="5" t="s">
        <v>2238</v>
      </c>
      <c r="F1001" s="5" t="s">
        <v>383</v>
      </c>
      <c r="G1001" s="5" t="s">
        <v>384</v>
      </c>
      <c r="H1001" s="5" t="s">
        <v>377</v>
      </c>
      <c r="I1001" s="5" t="s">
        <v>378</v>
      </c>
    </row>
    <row r="1002" spans="1:9" x14ac:dyDescent="0.25">
      <c r="A1002" s="5" t="s">
        <v>3541</v>
      </c>
      <c r="B1002" s="5" t="s">
        <v>3542</v>
      </c>
      <c r="C1002" s="6" t="s">
        <v>2789</v>
      </c>
      <c r="D1002" s="6" t="str">
        <f t="shared" si="15"/>
        <v>0190-000-000-0000</v>
      </c>
      <c r="E1002" s="5" t="s">
        <v>2790</v>
      </c>
      <c r="F1002" s="5" t="s">
        <v>383</v>
      </c>
      <c r="G1002" s="5" t="s">
        <v>384</v>
      </c>
      <c r="H1002" s="5" t="s">
        <v>513</v>
      </c>
      <c r="I1002" s="5" t="s">
        <v>514</v>
      </c>
    </row>
    <row r="1003" spans="1:9" x14ac:dyDescent="0.25">
      <c r="A1003" s="5" t="s">
        <v>3543</v>
      </c>
      <c r="B1003" s="5" t="s">
        <v>3544</v>
      </c>
      <c r="C1003" s="6" t="s">
        <v>3545</v>
      </c>
      <c r="D1003" s="6" t="str">
        <f t="shared" si="15"/>
        <v>0355-000-000-8400</v>
      </c>
      <c r="E1003" s="5" t="s">
        <v>3546</v>
      </c>
      <c r="F1003" s="5" t="s">
        <v>383</v>
      </c>
      <c r="G1003" s="5" t="s">
        <v>384</v>
      </c>
      <c r="H1003" s="5" t="s">
        <v>377</v>
      </c>
      <c r="I1003" s="5" t="s">
        <v>378</v>
      </c>
    </row>
    <row r="1004" spans="1:9" x14ac:dyDescent="0.25">
      <c r="A1004" s="5" t="s">
        <v>3547</v>
      </c>
      <c r="B1004" s="5" t="s">
        <v>3548</v>
      </c>
      <c r="C1004" s="6" t="s">
        <v>551</v>
      </c>
      <c r="D1004" s="6" t="str">
        <f t="shared" si="15"/>
        <v>0355-000-000-0000</v>
      </c>
      <c r="E1004" s="5" t="s">
        <v>552</v>
      </c>
      <c r="F1004" s="5" t="s">
        <v>383</v>
      </c>
      <c r="G1004" s="5" t="s">
        <v>384</v>
      </c>
      <c r="H1004" s="5" t="s">
        <v>377</v>
      </c>
      <c r="I1004" s="5" t="s">
        <v>378</v>
      </c>
    </row>
    <row r="1005" spans="1:9" x14ac:dyDescent="0.25">
      <c r="A1005" s="5" t="s">
        <v>3549</v>
      </c>
      <c r="B1005" s="5" t="s">
        <v>3550</v>
      </c>
      <c r="C1005" s="6" t="s">
        <v>2140</v>
      </c>
      <c r="D1005" s="6" t="str">
        <f t="shared" si="15"/>
        <v>0353-000-000-0000</v>
      </c>
      <c r="E1005" s="5" t="s">
        <v>2141</v>
      </c>
      <c r="F1005" s="5" t="s">
        <v>383</v>
      </c>
      <c r="G1005" s="5" t="s">
        <v>384</v>
      </c>
      <c r="H1005" s="5" t="s">
        <v>377</v>
      </c>
      <c r="I1005" s="5" t="s">
        <v>378</v>
      </c>
    </row>
    <row r="1006" spans="1:9" x14ac:dyDescent="0.25">
      <c r="A1006" s="5" t="s">
        <v>3551</v>
      </c>
      <c r="B1006" s="5" t="s">
        <v>3552</v>
      </c>
      <c r="C1006" s="6" t="s">
        <v>797</v>
      </c>
      <c r="D1006" s="6" t="str">
        <f t="shared" si="15"/>
        <v>0350-000-000-0000</v>
      </c>
      <c r="E1006" s="5" t="s">
        <v>798</v>
      </c>
      <c r="F1006" s="5" t="s">
        <v>383</v>
      </c>
      <c r="G1006" s="5" t="s">
        <v>384</v>
      </c>
      <c r="H1006" s="5" t="s">
        <v>377</v>
      </c>
      <c r="I1006" s="5" t="s">
        <v>378</v>
      </c>
    </row>
    <row r="1007" spans="1:9" x14ac:dyDescent="0.25">
      <c r="A1007" s="5" t="s">
        <v>3553</v>
      </c>
      <c r="B1007" s="5" t="s">
        <v>3554</v>
      </c>
      <c r="C1007" s="6" t="s">
        <v>797</v>
      </c>
      <c r="D1007" s="6" t="str">
        <f t="shared" si="15"/>
        <v>0350-000-000-0000</v>
      </c>
      <c r="E1007" s="5" t="s">
        <v>798</v>
      </c>
      <c r="F1007" s="5" t="s">
        <v>383</v>
      </c>
      <c r="G1007" s="5" t="s">
        <v>384</v>
      </c>
      <c r="H1007" s="5" t="s">
        <v>377</v>
      </c>
      <c r="I1007" s="5" t="s">
        <v>378</v>
      </c>
    </row>
    <row r="1008" spans="1:9" x14ac:dyDescent="0.25">
      <c r="A1008" s="5" t="s">
        <v>3555</v>
      </c>
      <c r="B1008" s="5" t="s">
        <v>3556</v>
      </c>
      <c r="C1008" s="6" t="s">
        <v>749</v>
      </c>
      <c r="D1008" s="6" t="str">
        <f t="shared" si="15"/>
        <v>0112-000-000-0000</v>
      </c>
      <c r="E1008" s="5" t="s">
        <v>750</v>
      </c>
      <c r="F1008" s="5" t="s">
        <v>383</v>
      </c>
      <c r="G1008" s="5" t="s">
        <v>384</v>
      </c>
      <c r="H1008" s="5" t="s">
        <v>377</v>
      </c>
      <c r="I1008" s="5" t="s">
        <v>378</v>
      </c>
    </row>
    <row r="1009" spans="1:9" x14ac:dyDescent="0.25">
      <c r="A1009" s="5" t="s">
        <v>3557</v>
      </c>
      <c r="B1009" s="5" t="s">
        <v>3558</v>
      </c>
      <c r="C1009" s="6" t="s">
        <v>2140</v>
      </c>
      <c r="D1009" s="6" t="str">
        <f t="shared" si="15"/>
        <v>0353-000-000-0000</v>
      </c>
      <c r="E1009" s="5" t="s">
        <v>2141</v>
      </c>
      <c r="F1009" s="5" t="s">
        <v>383</v>
      </c>
      <c r="G1009" s="5" t="s">
        <v>384</v>
      </c>
      <c r="H1009" s="5" t="s">
        <v>377</v>
      </c>
      <c r="I1009" s="5" t="s">
        <v>378</v>
      </c>
    </row>
    <row r="1010" spans="1:9" x14ac:dyDescent="0.25">
      <c r="A1010" s="5" t="s">
        <v>3559</v>
      </c>
      <c r="B1010" s="5" t="s">
        <v>3560</v>
      </c>
      <c r="C1010" s="6" t="s">
        <v>3561</v>
      </c>
      <c r="D1010" s="6" t="str">
        <f t="shared" si="15"/>
        <v>0377-000-000-0000</v>
      </c>
      <c r="E1010" s="5" t="s">
        <v>3562</v>
      </c>
      <c r="F1010" s="5" t="s">
        <v>535</v>
      </c>
      <c r="G1010" s="5" t="s">
        <v>536</v>
      </c>
      <c r="H1010" s="5" t="s">
        <v>513</v>
      </c>
      <c r="I1010" s="5" t="s">
        <v>514</v>
      </c>
    </row>
    <row r="1011" spans="1:9" x14ac:dyDescent="0.25">
      <c r="A1011" s="5" t="s">
        <v>3563</v>
      </c>
      <c r="B1011" s="5" t="s">
        <v>3564</v>
      </c>
      <c r="C1011" s="6" t="s">
        <v>797</v>
      </c>
      <c r="D1011" s="6" t="str">
        <f t="shared" si="15"/>
        <v>0350-000-000-0000</v>
      </c>
      <c r="E1011" s="5" t="s">
        <v>798</v>
      </c>
      <c r="F1011" s="5" t="s">
        <v>383</v>
      </c>
      <c r="G1011" s="5" t="s">
        <v>384</v>
      </c>
      <c r="H1011" s="5" t="s">
        <v>377</v>
      </c>
      <c r="I1011" s="5" t="s">
        <v>378</v>
      </c>
    </row>
    <row r="1012" spans="1:9" x14ac:dyDescent="0.25">
      <c r="A1012" s="5" t="s">
        <v>3565</v>
      </c>
      <c r="B1012" s="5" t="s">
        <v>3566</v>
      </c>
      <c r="C1012" s="6" t="s">
        <v>2867</v>
      </c>
      <c r="D1012" s="6" t="str">
        <f t="shared" si="15"/>
        <v>0418-249-020-0000</v>
      </c>
      <c r="E1012" s="5" t="s">
        <v>2868</v>
      </c>
      <c r="F1012" s="5" t="s">
        <v>383</v>
      </c>
      <c r="G1012" s="5" t="s">
        <v>384</v>
      </c>
      <c r="H1012" s="5" t="s">
        <v>389</v>
      </c>
      <c r="I1012" s="5" t="s">
        <v>390</v>
      </c>
    </row>
    <row r="1013" spans="1:9" x14ac:dyDescent="0.25">
      <c r="A1013" s="5" t="s">
        <v>3567</v>
      </c>
      <c r="B1013" s="5" t="s">
        <v>3568</v>
      </c>
      <c r="C1013" s="6" t="s">
        <v>1360</v>
      </c>
      <c r="D1013" s="6" t="str">
        <f t="shared" si="15"/>
        <v>0133-000-000-0000</v>
      </c>
      <c r="E1013" s="5" t="s">
        <v>1361</v>
      </c>
      <c r="F1013" s="5" t="s">
        <v>535</v>
      </c>
      <c r="G1013" s="5" t="s">
        <v>536</v>
      </c>
      <c r="H1013" s="5" t="s">
        <v>377</v>
      </c>
      <c r="I1013" s="5" t="s">
        <v>378</v>
      </c>
    </row>
    <row r="1014" spans="1:9" x14ac:dyDescent="0.25">
      <c r="A1014" s="5" t="s">
        <v>3569</v>
      </c>
      <c r="B1014" s="5" t="s">
        <v>3570</v>
      </c>
      <c r="C1014" s="6" t="s">
        <v>393</v>
      </c>
      <c r="D1014" s="6" t="str">
        <f t="shared" si="15"/>
        <v>0418-000-000-0000</v>
      </c>
      <c r="E1014" s="5" t="s">
        <v>394</v>
      </c>
      <c r="F1014" s="5" t="s">
        <v>383</v>
      </c>
      <c r="G1014" s="5" t="s">
        <v>384</v>
      </c>
      <c r="H1014" s="5" t="s">
        <v>377</v>
      </c>
      <c r="I1014" s="5" t="s">
        <v>378</v>
      </c>
    </row>
    <row r="1015" spans="1:9" x14ac:dyDescent="0.25">
      <c r="A1015" s="5" t="s">
        <v>3571</v>
      </c>
      <c r="B1015" s="5" t="s">
        <v>3572</v>
      </c>
      <c r="C1015" s="6" t="s">
        <v>3573</v>
      </c>
      <c r="D1015" s="6" t="str">
        <f t="shared" si="15"/>
        <v>0180-000-002-9100</v>
      </c>
      <c r="E1015" s="5" t="s">
        <v>3574</v>
      </c>
      <c r="F1015" s="5" t="s">
        <v>383</v>
      </c>
      <c r="G1015" s="5" t="s">
        <v>384</v>
      </c>
      <c r="H1015" s="5" t="s">
        <v>377</v>
      </c>
      <c r="I1015" s="5" t="s">
        <v>378</v>
      </c>
    </row>
    <row r="1016" spans="1:9" x14ac:dyDescent="0.25">
      <c r="A1016" s="5" t="s">
        <v>3575</v>
      </c>
      <c r="B1016" s="5" t="s">
        <v>3576</v>
      </c>
      <c r="C1016" s="6" t="s">
        <v>985</v>
      </c>
      <c r="D1016" s="6" t="str">
        <f t="shared" si="15"/>
        <v>0180-000-000-0000</v>
      </c>
      <c r="E1016" s="5" t="s">
        <v>986</v>
      </c>
      <c r="F1016" s="5" t="s">
        <v>383</v>
      </c>
      <c r="G1016" s="5" t="s">
        <v>384</v>
      </c>
      <c r="H1016" s="5" t="s">
        <v>377</v>
      </c>
      <c r="I1016" s="5" t="s">
        <v>378</v>
      </c>
    </row>
    <row r="1017" spans="1:9" x14ac:dyDescent="0.25">
      <c r="A1017" s="5" t="s">
        <v>3577</v>
      </c>
      <c r="B1017" s="5" t="s">
        <v>3578</v>
      </c>
      <c r="C1017" s="6" t="s">
        <v>555</v>
      </c>
      <c r="D1017" s="6" t="str">
        <f t="shared" si="15"/>
        <v>0873-000-000-0000</v>
      </c>
      <c r="E1017" s="5" t="s">
        <v>556</v>
      </c>
      <c r="F1017" s="5" t="s">
        <v>535</v>
      </c>
      <c r="G1017" s="5" t="s">
        <v>536</v>
      </c>
      <c r="H1017" s="5" t="s">
        <v>377</v>
      </c>
      <c r="I1017" s="5" t="s">
        <v>378</v>
      </c>
    </row>
    <row r="1018" spans="1:9" x14ac:dyDescent="0.25">
      <c r="A1018" s="5" t="s">
        <v>3579</v>
      </c>
      <c r="B1018" s="5" t="s">
        <v>3580</v>
      </c>
      <c r="C1018" s="6" t="s">
        <v>2789</v>
      </c>
      <c r="D1018" s="6" t="str">
        <f t="shared" si="15"/>
        <v>0190-000-000-0000</v>
      </c>
      <c r="E1018" s="5" t="s">
        <v>2790</v>
      </c>
      <c r="F1018" s="5" t="s">
        <v>383</v>
      </c>
      <c r="G1018" s="5" t="s">
        <v>384</v>
      </c>
      <c r="H1018" s="5" t="s">
        <v>377</v>
      </c>
      <c r="I1018" s="5" t="s">
        <v>378</v>
      </c>
    </row>
    <row r="1019" spans="1:9" x14ac:dyDescent="0.25">
      <c r="A1019" s="5" t="s">
        <v>3581</v>
      </c>
      <c r="B1019" s="5" t="s">
        <v>3582</v>
      </c>
      <c r="C1019" s="6" t="s">
        <v>3583</v>
      </c>
      <c r="D1019" s="6" t="str">
        <f t="shared" si="15"/>
        <v>0815-249-020-0000</v>
      </c>
      <c r="E1019" s="5" t="s">
        <v>3584</v>
      </c>
      <c r="F1019" s="5" t="s">
        <v>383</v>
      </c>
      <c r="G1019" s="5" t="s">
        <v>384</v>
      </c>
      <c r="H1019" s="5" t="s">
        <v>389</v>
      </c>
      <c r="I1019" s="5" t="s">
        <v>390</v>
      </c>
    </row>
    <row r="1020" spans="1:9" x14ac:dyDescent="0.25">
      <c r="A1020" s="5" t="s">
        <v>3585</v>
      </c>
      <c r="B1020" s="5" t="s">
        <v>3586</v>
      </c>
      <c r="C1020" s="6" t="s">
        <v>3587</v>
      </c>
      <c r="D1020" s="6" t="str">
        <f t="shared" si="15"/>
        <v>0606-000-000-0000</v>
      </c>
      <c r="E1020" s="5" t="s">
        <v>3588</v>
      </c>
      <c r="F1020" s="5" t="s">
        <v>503</v>
      </c>
      <c r="G1020" s="5" t="s">
        <v>504</v>
      </c>
      <c r="H1020" s="5" t="s">
        <v>377</v>
      </c>
      <c r="I1020" s="5" t="s">
        <v>378</v>
      </c>
    </row>
    <row r="1021" spans="1:9" x14ac:dyDescent="0.25">
      <c r="A1021" s="5" t="s">
        <v>3589</v>
      </c>
      <c r="B1021" s="5" t="s">
        <v>3590</v>
      </c>
      <c r="C1021" s="6" t="s">
        <v>3591</v>
      </c>
      <c r="D1021" s="6" t="str">
        <f t="shared" si="15"/>
        <v>0165-000-000-0000</v>
      </c>
      <c r="E1021" s="5" t="s">
        <v>3592</v>
      </c>
      <c r="F1021" s="5" t="s">
        <v>503</v>
      </c>
      <c r="G1021" s="5" t="s">
        <v>504</v>
      </c>
      <c r="H1021" s="5" t="s">
        <v>377</v>
      </c>
      <c r="I1021" s="5" t="s">
        <v>378</v>
      </c>
    </row>
    <row r="1022" spans="1:9" x14ac:dyDescent="0.25">
      <c r="A1022" s="5" t="s">
        <v>3593</v>
      </c>
      <c r="B1022" s="5" t="s">
        <v>3594</v>
      </c>
      <c r="C1022" s="6" t="s">
        <v>989</v>
      </c>
      <c r="D1022" s="6" t="str">
        <f t="shared" si="15"/>
        <v>0207-000-000-0000</v>
      </c>
      <c r="E1022" s="5" t="s">
        <v>990</v>
      </c>
      <c r="F1022" s="5" t="s">
        <v>535</v>
      </c>
      <c r="G1022" s="5" t="s">
        <v>536</v>
      </c>
      <c r="H1022" s="5" t="s">
        <v>377</v>
      </c>
      <c r="I1022" s="5" t="s">
        <v>378</v>
      </c>
    </row>
    <row r="1023" spans="1:9" x14ac:dyDescent="0.25">
      <c r="A1023" s="5" t="s">
        <v>3595</v>
      </c>
      <c r="B1023" s="5" t="s">
        <v>3596</v>
      </c>
      <c r="C1023" s="6" t="s">
        <v>2140</v>
      </c>
      <c r="D1023" s="6" t="str">
        <f t="shared" si="15"/>
        <v>0353-000-000-0000</v>
      </c>
      <c r="E1023" s="5" t="s">
        <v>2141</v>
      </c>
      <c r="F1023" s="5" t="s">
        <v>383</v>
      </c>
      <c r="G1023" s="5" t="s">
        <v>384</v>
      </c>
      <c r="H1023" s="5" t="s">
        <v>377</v>
      </c>
      <c r="I1023" s="5" t="s">
        <v>378</v>
      </c>
    </row>
    <row r="1024" spans="1:9" x14ac:dyDescent="0.25">
      <c r="A1024" s="5" t="s">
        <v>3597</v>
      </c>
      <c r="B1024" s="5" t="s">
        <v>3598</v>
      </c>
      <c r="C1024" s="6" t="s">
        <v>1619</v>
      </c>
      <c r="D1024" s="6" t="str">
        <f t="shared" si="15"/>
        <v>0370-000-000-0000</v>
      </c>
      <c r="E1024" s="5" t="s">
        <v>1620</v>
      </c>
      <c r="F1024" s="5" t="s">
        <v>383</v>
      </c>
      <c r="G1024" s="5" t="s">
        <v>384</v>
      </c>
      <c r="H1024" s="5" t="s">
        <v>377</v>
      </c>
      <c r="I1024" s="5" t="s">
        <v>378</v>
      </c>
    </row>
    <row r="1025" spans="1:9" x14ac:dyDescent="0.25">
      <c r="A1025" s="5" t="s">
        <v>3599</v>
      </c>
      <c r="B1025" s="5" t="s">
        <v>3600</v>
      </c>
      <c r="C1025" s="6" t="s">
        <v>954</v>
      </c>
      <c r="D1025" s="6" t="str">
        <f t="shared" si="15"/>
        <v>0120-000-000-0000</v>
      </c>
      <c r="E1025" s="5" t="s">
        <v>955</v>
      </c>
      <c r="F1025" s="5" t="s">
        <v>383</v>
      </c>
      <c r="G1025" s="5" t="s">
        <v>384</v>
      </c>
      <c r="H1025" s="5" t="s">
        <v>377</v>
      </c>
      <c r="I1025" s="5" t="s">
        <v>378</v>
      </c>
    </row>
    <row r="1026" spans="1:9" x14ac:dyDescent="0.25">
      <c r="A1026" s="5" t="s">
        <v>3601</v>
      </c>
      <c r="B1026" s="5" t="s">
        <v>3602</v>
      </c>
      <c r="C1026" s="6" t="s">
        <v>3603</v>
      </c>
      <c r="D1026" s="6" t="str">
        <f t="shared" ref="D1026:D1089" si="16">TEXT(C1026,"0000-000-000-0000")</f>
        <v>0120-249-020-0000</v>
      </c>
      <c r="E1026" s="5" t="s">
        <v>3604</v>
      </c>
      <c r="F1026" s="5" t="s">
        <v>383</v>
      </c>
      <c r="G1026" s="5" t="s">
        <v>384</v>
      </c>
      <c r="H1026" s="5" t="s">
        <v>389</v>
      </c>
      <c r="I1026" s="5" t="s">
        <v>390</v>
      </c>
    </row>
    <row r="1027" spans="1:9" x14ac:dyDescent="0.25">
      <c r="A1027" s="5" t="s">
        <v>3605</v>
      </c>
      <c r="B1027" s="5" t="s">
        <v>3606</v>
      </c>
      <c r="C1027" s="6" t="s">
        <v>543</v>
      </c>
      <c r="D1027" s="6" t="str">
        <f t="shared" si="16"/>
        <v>0185-000-000-0000</v>
      </c>
      <c r="E1027" s="5" t="s">
        <v>544</v>
      </c>
      <c r="F1027" s="5" t="s">
        <v>415</v>
      </c>
      <c r="G1027" s="5" t="s">
        <v>416</v>
      </c>
      <c r="H1027" s="5" t="s">
        <v>377</v>
      </c>
      <c r="I1027" s="5" t="s">
        <v>378</v>
      </c>
    </row>
    <row r="1028" spans="1:9" x14ac:dyDescent="0.25">
      <c r="A1028" s="5" t="s">
        <v>3607</v>
      </c>
      <c r="B1028" s="5" t="s">
        <v>3608</v>
      </c>
      <c r="C1028" s="6" t="s">
        <v>3609</v>
      </c>
      <c r="D1028" s="6" t="str">
        <f t="shared" si="16"/>
        <v>0350-249-020-0000</v>
      </c>
      <c r="E1028" s="5" t="s">
        <v>3610</v>
      </c>
      <c r="F1028" s="5" t="s">
        <v>383</v>
      </c>
      <c r="G1028" s="5" t="s">
        <v>384</v>
      </c>
      <c r="H1028" s="5" t="s">
        <v>389</v>
      </c>
      <c r="I1028" s="5" t="s">
        <v>390</v>
      </c>
    </row>
    <row r="1029" spans="1:9" x14ac:dyDescent="0.25">
      <c r="A1029" s="5" t="s">
        <v>3611</v>
      </c>
      <c r="B1029" s="5" t="s">
        <v>3612</v>
      </c>
      <c r="C1029" s="6" t="s">
        <v>2789</v>
      </c>
      <c r="D1029" s="6" t="str">
        <f t="shared" si="16"/>
        <v>0190-000-000-0000</v>
      </c>
      <c r="E1029" s="5" t="s">
        <v>2790</v>
      </c>
      <c r="F1029" s="5" t="s">
        <v>383</v>
      </c>
      <c r="G1029" s="5" t="s">
        <v>384</v>
      </c>
      <c r="H1029" s="5" t="s">
        <v>377</v>
      </c>
      <c r="I1029" s="5" t="s">
        <v>378</v>
      </c>
    </row>
    <row r="1030" spans="1:9" x14ac:dyDescent="0.25">
      <c r="A1030" s="5" t="s">
        <v>3613</v>
      </c>
      <c r="B1030" s="5" t="s">
        <v>3614</v>
      </c>
      <c r="C1030" s="6" t="s">
        <v>2789</v>
      </c>
      <c r="D1030" s="6" t="str">
        <f t="shared" si="16"/>
        <v>0190-000-000-0000</v>
      </c>
      <c r="E1030" s="5" t="s">
        <v>2790</v>
      </c>
      <c r="F1030" s="5" t="s">
        <v>383</v>
      </c>
      <c r="G1030" s="5" t="s">
        <v>384</v>
      </c>
      <c r="H1030" s="5" t="s">
        <v>377</v>
      </c>
      <c r="I1030" s="5" t="s">
        <v>378</v>
      </c>
    </row>
    <row r="1031" spans="1:9" x14ac:dyDescent="0.25">
      <c r="A1031" s="5" t="s">
        <v>3615</v>
      </c>
      <c r="B1031" s="5" t="s">
        <v>3616</v>
      </c>
      <c r="C1031" s="6" t="s">
        <v>3617</v>
      </c>
      <c r="D1031" s="6" t="str">
        <f t="shared" si="16"/>
        <v>0010-027-011-1000</v>
      </c>
      <c r="E1031" s="5" t="s">
        <v>3618</v>
      </c>
      <c r="F1031" s="5" t="s">
        <v>650</v>
      </c>
      <c r="G1031" s="5" t="s">
        <v>651</v>
      </c>
      <c r="H1031" s="5" t="s">
        <v>377</v>
      </c>
      <c r="I1031" s="5" t="s">
        <v>378</v>
      </c>
    </row>
    <row r="1032" spans="1:9" x14ac:dyDescent="0.25">
      <c r="A1032" s="5" t="s">
        <v>3619</v>
      </c>
      <c r="B1032" s="5" t="s">
        <v>3620</v>
      </c>
      <c r="C1032" s="6" t="s">
        <v>3621</v>
      </c>
      <c r="D1032" s="6" t="str">
        <f t="shared" si="16"/>
        <v>0205-000-000-0000</v>
      </c>
      <c r="E1032" s="5" t="s">
        <v>3622</v>
      </c>
      <c r="F1032" s="5" t="s">
        <v>383</v>
      </c>
      <c r="G1032" s="5" t="s">
        <v>384</v>
      </c>
      <c r="H1032" s="5" t="s">
        <v>513</v>
      </c>
      <c r="I1032" s="5" t="s">
        <v>514</v>
      </c>
    </row>
    <row r="1033" spans="1:9" x14ac:dyDescent="0.25">
      <c r="A1033" s="5" t="s">
        <v>3623</v>
      </c>
      <c r="B1033" s="5" t="s">
        <v>3624</v>
      </c>
      <c r="C1033" s="6" t="s">
        <v>3625</v>
      </c>
      <c r="D1033" s="6" t="str">
        <f t="shared" si="16"/>
        <v>0440-249-020-0000</v>
      </c>
      <c r="E1033" s="5" t="s">
        <v>3626</v>
      </c>
      <c r="F1033" s="5" t="s">
        <v>383</v>
      </c>
      <c r="G1033" s="5" t="s">
        <v>384</v>
      </c>
      <c r="H1033" s="5" t="s">
        <v>513</v>
      </c>
      <c r="I1033" s="5" t="s">
        <v>514</v>
      </c>
    </row>
    <row r="1034" spans="1:9" x14ac:dyDescent="0.25">
      <c r="A1034" s="5" t="s">
        <v>3627</v>
      </c>
      <c r="B1034" s="5" t="s">
        <v>3628</v>
      </c>
      <c r="C1034" s="6" t="s">
        <v>1702</v>
      </c>
      <c r="D1034" s="6" t="str">
        <f t="shared" si="16"/>
        <v>0601-000-000-0000</v>
      </c>
      <c r="E1034" s="5" t="s">
        <v>1703</v>
      </c>
      <c r="F1034" s="5" t="s">
        <v>535</v>
      </c>
      <c r="G1034" s="5" t="s">
        <v>536</v>
      </c>
      <c r="H1034" s="5" t="s">
        <v>377</v>
      </c>
      <c r="I1034" s="5" t="s">
        <v>378</v>
      </c>
    </row>
    <row r="1035" spans="1:9" x14ac:dyDescent="0.25">
      <c r="A1035" s="5" t="s">
        <v>3629</v>
      </c>
      <c r="B1035" s="5" t="s">
        <v>3630</v>
      </c>
      <c r="C1035" s="6" t="s">
        <v>3631</v>
      </c>
      <c r="D1035" s="6" t="str">
        <f t="shared" si="16"/>
        <v>0340-306-000-0000</v>
      </c>
      <c r="E1035" s="5" t="s">
        <v>3632</v>
      </c>
      <c r="F1035" s="5" t="s">
        <v>415</v>
      </c>
      <c r="G1035" s="5" t="s">
        <v>416</v>
      </c>
      <c r="H1035" s="5" t="s">
        <v>377</v>
      </c>
      <c r="I1035" s="5" t="s">
        <v>378</v>
      </c>
    </row>
    <row r="1036" spans="1:9" x14ac:dyDescent="0.25">
      <c r="A1036" s="5" t="s">
        <v>3633</v>
      </c>
      <c r="B1036" s="5" t="s">
        <v>3634</v>
      </c>
      <c r="C1036" s="6" t="s">
        <v>1366</v>
      </c>
      <c r="D1036" s="6" t="str">
        <f t="shared" si="16"/>
        <v>0861-000-000-0000</v>
      </c>
      <c r="E1036" s="5" t="s">
        <v>1367</v>
      </c>
      <c r="F1036" s="5" t="s">
        <v>383</v>
      </c>
      <c r="G1036" s="5" t="s">
        <v>384</v>
      </c>
      <c r="H1036" s="5" t="s">
        <v>377</v>
      </c>
      <c r="I1036" s="5" t="s">
        <v>378</v>
      </c>
    </row>
    <row r="1037" spans="1:9" x14ac:dyDescent="0.25">
      <c r="A1037" s="5" t="s">
        <v>3635</v>
      </c>
      <c r="B1037" s="5" t="s">
        <v>3636</v>
      </c>
      <c r="C1037" s="6" t="s">
        <v>3637</v>
      </c>
      <c r="D1037" s="6" t="str">
        <f t="shared" si="16"/>
        <v>0010-231-081-1000</v>
      </c>
      <c r="E1037" s="5" t="s">
        <v>3638</v>
      </c>
      <c r="F1037" s="5" t="s">
        <v>1099</v>
      </c>
      <c r="G1037" s="5" t="s">
        <v>1100</v>
      </c>
      <c r="H1037" s="5" t="s">
        <v>377</v>
      </c>
      <c r="I1037" s="5" t="s">
        <v>378</v>
      </c>
    </row>
    <row r="1038" spans="1:9" x14ac:dyDescent="0.25">
      <c r="A1038" s="5" t="s">
        <v>3639</v>
      </c>
      <c r="B1038" s="5" t="s">
        <v>3640</v>
      </c>
      <c r="C1038" s="6" t="s">
        <v>1573</v>
      </c>
      <c r="D1038" s="6" t="str">
        <f t="shared" si="16"/>
        <v>0213-000-000-0000</v>
      </c>
      <c r="E1038" s="5" t="s">
        <v>1574</v>
      </c>
      <c r="F1038" s="5" t="s">
        <v>383</v>
      </c>
      <c r="G1038" s="5" t="s">
        <v>384</v>
      </c>
      <c r="H1038" s="5" t="s">
        <v>377</v>
      </c>
      <c r="I1038" s="5" t="s">
        <v>378</v>
      </c>
    </row>
    <row r="1039" spans="1:9" x14ac:dyDescent="0.25">
      <c r="A1039" s="5" t="s">
        <v>3641</v>
      </c>
      <c r="B1039" s="5" t="s">
        <v>3642</v>
      </c>
      <c r="C1039" s="6" t="s">
        <v>827</v>
      </c>
      <c r="D1039" s="6" t="str">
        <f t="shared" si="16"/>
        <v>0320-000-000-0000</v>
      </c>
      <c r="E1039" s="5" t="s">
        <v>828</v>
      </c>
      <c r="F1039" s="5" t="s">
        <v>383</v>
      </c>
      <c r="G1039" s="5" t="s">
        <v>384</v>
      </c>
      <c r="H1039" s="5" t="s">
        <v>377</v>
      </c>
      <c r="I1039" s="5" t="s">
        <v>378</v>
      </c>
    </row>
    <row r="1040" spans="1:9" x14ac:dyDescent="0.25">
      <c r="A1040" s="5" t="s">
        <v>3643</v>
      </c>
      <c r="B1040" s="5" t="s">
        <v>3644</v>
      </c>
      <c r="C1040" s="6" t="s">
        <v>2170</v>
      </c>
      <c r="D1040" s="6" t="str">
        <f t="shared" si="16"/>
        <v>0475-000-000-0000</v>
      </c>
      <c r="E1040" s="5" t="s">
        <v>2171</v>
      </c>
      <c r="F1040" s="5" t="s">
        <v>507</v>
      </c>
      <c r="G1040" s="5" t="s">
        <v>508</v>
      </c>
      <c r="H1040" s="5" t="s">
        <v>377</v>
      </c>
      <c r="I1040" s="5" t="s">
        <v>378</v>
      </c>
    </row>
    <row r="1041" spans="1:9" x14ac:dyDescent="0.25">
      <c r="A1041" s="5" t="s">
        <v>3645</v>
      </c>
      <c r="B1041" s="5" t="s">
        <v>3646</v>
      </c>
      <c r="C1041" s="6" t="s">
        <v>827</v>
      </c>
      <c r="D1041" s="6" t="str">
        <f t="shared" si="16"/>
        <v>0320-000-000-0000</v>
      </c>
      <c r="E1041" s="5" t="s">
        <v>828</v>
      </c>
      <c r="F1041" s="5" t="s">
        <v>383</v>
      </c>
      <c r="G1041" s="5" t="s">
        <v>384</v>
      </c>
      <c r="H1041" s="5" t="s">
        <v>377</v>
      </c>
      <c r="I1041" s="5" t="s">
        <v>378</v>
      </c>
    </row>
    <row r="1042" spans="1:9" x14ac:dyDescent="0.25">
      <c r="A1042" s="5" t="s">
        <v>3647</v>
      </c>
      <c r="B1042" s="5" t="s">
        <v>3648</v>
      </c>
      <c r="C1042" s="6" t="s">
        <v>1619</v>
      </c>
      <c r="D1042" s="6" t="str">
        <f t="shared" si="16"/>
        <v>0370-000-000-0000</v>
      </c>
      <c r="E1042" s="5" t="s">
        <v>1620</v>
      </c>
      <c r="F1042" s="5" t="s">
        <v>503</v>
      </c>
      <c r="G1042" s="5" t="s">
        <v>504</v>
      </c>
      <c r="H1042" s="5" t="s">
        <v>377</v>
      </c>
      <c r="I1042" s="5" t="s">
        <v>378</v>
      </c>
    </row>
    <row r="1043" spans="1:9" x14ac:dyDescent="0.25">
      <c r="A1043" s="5" t="s">
        <v>3649</v>
      </c>
      <c r="B1043" s="5" t="s">
        <v>3650</v>
      </c>
      <c r="C1043" s="6" t="s">
        <v>3651</v>
      </c>
      <c r="D1043" s="6" t="str">
        <f t="shared" si="16"/>
        <v>0310-000-010-3500</v>
      </c>
      <c r="E1043" s="5" t="s">
        <v>3652</v>
      </c>
      <c r="F1043" s="5" t="s">
        <v>383</v>
      </c>
      <c r="G1043" s="5" t="s">
        <v>384</v>
      </c>
      <c r="H1043" s="5" t="s">
        <v>377</v>
      </c>
      <c r="I1043" s="5" t="s">
        <v>378</v>
      </c>
    </row>
    <row r="1044" spans="1:9" x14ac:dyDescent="0.25">
      <c r="A1044" s="5" t="s">
        <v>3653</v>
      </c>
      <c r="B1044" s="5" t="s">
        <v>3654</v>
      </c>
      <c r="C1044" s="6" t="s">
        <v>381</v>
      </c>
      <c r="D1044" s="6" t="str">
        <f t="shared" si="16"/>
        <v>0310-000-000-0000</v>
      </c>
      <c r="E1044" s="5" t="s">
        <v>382</v>
      </c>
      <c r="F1044" s="5" t="s">
        <v>383</v>
      </c>
      <c r="G1044" s="5" t="s">
        <v>384</v>
      </c>
      <c r="H1044" s="5" t="s">
        <v>377</v>
      </c>
      <c r="I1044" s="5" t="s">
        <v>378</v>
      </c>
    </row>
    <row r="1045" spans="1:9" x14ac:dyDescent="0.25">
      <c r="A1045" s="5" t="s">
        <v>3655</v>
      </c>
      <c r="B1045" s="5" t="s">
        <v>3656</v>
      </c>
      <c r="C1045" s="6" t="s">
        <v>1277</v>
      </c>
      <c r="D1045" s="6" t="str">
        <f t="shared" si="16"/>
        <v>0337-044-000-0000</v>
      </c>
      <c r="E1045" s="5" t="s">
        <v>1278</v>
      </c>
      <c r="F1045" s="5" t="s">
        <v>383</v>
      </c>
      <c r="G1045" s="5" t="s">
        <v>384</v>
      </c>
      <c r="H1045" s="5" t="s">
        <v>377</v>
      </c>
      <c r="I1045" s="5" t="s">
        <v>378</v>
      </c>
    </row>
    <row r="1046" spans="1:9" x14ac:dyDescent="0.25">
      <c r="A1046" s="5" t="s">
        <v>3657</v>
      </c>
      <c r="B1046" s="5" t="s">
        <v>3658</v>
      </c>
      <c r="C1046" s="6" t="s">
        <v>2597</v>
      </c>
      <c r="D1046" s="6" t="str">
        <f t="shared" si="16"/>
        <v>0345-000-000-0000</v>
      </c>
      <c r="E1046" s="5" t="s">
        <v>2598</v>
      </c>
      <c r="F1046" s="5" t="s">
        <v>383</v>
      </c>
      <c r="G1046" s="5" t="s">
        <v>384</v>
      </c>
      <c r="H1046" s="5" t="s">
        <v>377</v>
      </c>
      <c r="I1046" s="5" t="s">
        <v>378</v>
      </c>
    </row>
    <row r="1047" spans="1:9" x14ac:dyDescent="0.25">
      <c r="A1047" s="5" t="s">
        <v>3659</v>
      </c>
      <c r="B1047" s="5" t="s">
        <v>3660</v>
      </c>
      <c r="C1047" s="6" t="s">
        <v>694</v>
      </c>
      <c r="D1047" s="6" t="str">
        <f t="shared" si="16"/>
        <v>0220-000-000-0000</v>
      </c>
      <c r="E1047" s="5" t="s">
        <v>695</v>
      </c>
      <c r="F1047" s="5" t="s">
        <v>383</v>
      </c>
      <c r="G1047" s="5" t="s">
        <v>384</v>
      </c>
      <c r="H1047" s="5" t="s">
        <v>377</v>
      </c>
      <c r="I1047" s="5" t="s">
        <v>378</v>
      </c>
    </row>
    <row r="1048" spans="1:9" x14ac:dyDescent="0.25">
      <c r="A1048" s="5" t="s">
        <v>341</v>
      </c>
      <c r="B1048" s="5" t="s">
        <v>3661</v>
      </c>
      <c r="C1048" s="6" t="s">
        <v>3662</v>
      </c>
      <c r="D1048" s="6" t="str">
        <f t="shared" si="16"/>
        <v>0592-000-000-0000</v>
      </c>
      <c r="E1048" s="5" t="s">
        <v>3663</v>
      </c>
      <c r="F1048" s="5" t="s">
        <v>535</v>
      </c>
      <c r="G1048" s="5" t="s">
        <v>536</v>
      </c>
      <c r="H1048" s="5" t="s">
        <v>377</v>
      </c>
      <c r="I1048" s="5" t="s">
        <v>378</v>
      </c>
    </row>
    <row r="1049" spans="1:9" x14ac:dyDescent="0.25">
      <c r="A1049" s="5" t="s">
        <v>3664</v>
      </c>
      <c r="B1049" s="5" t="s">
        <v>3665</v>
      </c>
      <c r="C1049" s="6" t="s">
        <v>1019</v>
      </c>
      <c r="D1049" s="6" t="str">
        <f t="shared" si="16"/>
        <v>0515-000-000-0000</v>
      </c>
      <c r="E1049" s="5" t="s">
        <v>1020</v>
      </c>
      <c r="F1049" s="5" t="s">
        <v>503</v>
      </c>
      <c r="G1049" s="5" t="s">
        <v>504</v>
      </c>
      <c r="H1049" s="5" t="s">
        <v>377</v>
      </c>
      <c r="I1049" s="5" t="s">
        <v>378</v>
      </c>
    </row>
    <row r="1050" spans="1:9" x14ac:dyDescent="0.25">
      <c r="A1050" s="5" t="s">
        <v>3666</v>
      </c>
      <c r="B1050" s="5" t="s">
        <v>3667</v>
      </c>
      <c r="C1050" s="6" t="s">
        <v>3668</v>
      </c>
      <c r="D1050" s="6" t="str">
        <f t="shared" si="16"/>
        <v>0217-029-100-0000</v>
      </c>
      <c r="E1050" s="5" t="s">
        <v>3669</v>
      </c>
      <c r="F1050" s="5" t="s">
        <v>383</v>
      </c>
      <c r="G1050" s="5" t="s">
        <v>384</v>
      </c>
      <c r="H1050" s="5" t="s">
        <v>1213</v>
      </c>
      <c r="I1050" s="5" t="s">
        <v>1214</v>
      </c>
    </row>
    <row r="1051" spans="1:9" x14ac:dyDescent="0.25">
      <c r="A1051" s="5" t="s">
        <v>3670</v>
      </c>
      <c r="B1051" s="5" t="s">
        <v>3671</v>
      </c>
      <c r="C1051" s="6" t="s">
        <v>409</v>
      </c>
      <c r="D1051" s="6" t="str">
        <f t="shared" si="16"/>
        <v>0357-000-000-0000</v>
      </c>
      <c r="E1051" s="5" t="s">
        <v>410</v>
      </c>
      <c r="F1051" s="5" t="s">
        <v>383</v>
      </c>
      <c r="G1051" s="5" t="s">
        <v>384</v>
      </c>
      <c r="H1051" s="5" t="s">
        <v>377</v>
      </c>
      <c r="I1051" s="5" t="s">
        <v>378</v>
      </c>
    </row>
    <row r="1052" spans="1:9" x14ac:dyDescent="0.25">
      <c r="A1052" s="5" t="s">
        <v>3672</v>
      </c>
      <c r="B1052" s="5" t="s">
        <v>3673</v>
      </c>
      <c r="C1052" s="6" t="s">
        <v>2513</v>
      </c>
      <c r="D1052" s="6" t="str">
        <f t="shared" si="16"/>
        <v>0010-072-091-1600</v>
      </c>
      <c r="E1052" s="5" t="s">
        <v>2514</v>
      </c>
      <c r="F1052" s="5" t="s">
        <v>1311</v>
      </c>
      <c r="G1052" s="5" t="s">
        <v>1312</v>
      </c>
      <c r="H1052" s="5" t="s">
        <v>377</v>
      </c>
      <c r="I1052" s="5" t="s">
        <v>378</v>
      </c>
    </row>
    <row r="1053" spans="1:9" x14ac:dyDescent="0.25">
      <c r="A1053" s="5" t="s">
        <v>3674</v>
      </c>
      <c r="B1053" s="5" t="s">
        <v>3675</v>
      </c>
      <c r="C1053" s="6" t="s">
        <v>3124</v>
      </c>
      <c r="D1053" s="6" t="str">
        <f t="shared" si="16"/>
        <v>0593-000-000-0000</v>
      </c>
      <c r="E1053" s="5" t="s">
        <v>3125</v>
      </c>
      <c r="F1053" s="5" t="s">
        <v>383</v>
      </c>
      <c r="G1053" s="5" t="s">
        <v>384</v>
      </c>
      <c r="H1053" s="5" t="s">
        <v>377</v>
      </c>
      <c r="I1053" s="5" t="s">
        <v>378</v>
      </c>
    </row>
    <row r="1054" spans="1:9" x14ac:dyDescent="0.25">
      <c r="A1054" s="5" t="s">
        <v>3676</v>
      </c>
      <c r="B1054" s="5" t="s">
        <v>3677</v>
      </c>
      <c r="C1054" s="6" t="s">
        <v>3118</v>
      </c>
      <c r="D1054" s="6" t="str">
        <f t="shared" si="16"/>
        <v>0450-000-000-0000</v>
      </c>
      <c r="E1054" s="5" t="s">
        <v>3119</v>
      </c>
      <c r="F1054" s="5" t="s">
        <v>507</v>
      </c>
      <c r="G1054" s="5" t="s">
        <v>508</v>
      </c>
      <c r="H1054" s="5" t="s">
        <v>377</v>
      </c>
      <c r="I1054" s="5" t="s">
        <v>378</v>
      </c>
    </row>
    <row r="1055" spans="1:9" x14ac:dyDescent="0.25">
      <c r="A1055" s="5" t="s">
        <v>3678</v>
      </c>
      <c r="B1055" s="5" t="s">
        <v>3679</v>
      </c>
      <c r="C1055" s="6" t="s">
        <v>3680</v>
      </c>
      <c r="D1055" s="6" t="str">
        <f t="shared" si="16"/>
        <v>1072-000-000-0000</v>
      </c>
      <c r="E1055" s="5" t="s">
        <v>3681</v>
      </c>
      <c r="F1055" s="5" t="s">
        <v>535</v>
      </c>
      <c r="G1055" s="5" t="s">
        <v>536</v>
      </c>
      <c r="H1055" s="5" t="s">
        <v>377</v>
      </c>
      <c r="I1055" s="5" t="s">
        <v>378</v>
      </c>
    </row>
    <row r="1056" spans="1:9" x14ac:dyDescent="0.25">
      <c r="A1056" s="5" t="s">
        <v>3682</v>
      </c>
      <c r="B1056" s="5" t="s">
        <v>3683</v>
      </c>
      <c r="C1056" s="6" t="s">
        <v>3684</v>
      </c>
      <c r="D1056" s="6" t="str">
        <f t="shared" si="16"/>
        <v>0010-058-031-2000</v>
      </c>
      <c r="E1056" s="5" t="s">
        <v>3685</v>
      </c>
      <c r="F1056" s="5" t="s">
        <v>375</v>
      </c>
      <c r="G1056" s="5" t="s">
        <v>376</v>
      </c>
      <c r="H1056" s="5" t="s">
        <v>377</v>
      </c>
      <c r="I1056" s="5" t="s">
        <v>378</v>
      </c>
    </row>
    <row r="1057" spans="1:9" x14ac:dyDescent="0.25">
      <c r="A1057" s="5" t="s">
        <v>3686</v>
      </c>
      <c r="B1057" s="5" t="s">
        <v>3687</v>
      </c>
      <c r="C1057" s="6" t="s">
        <v>1434</v>
      </c>
      <c r="D1057" s="6" t="str">
        <f t="shared" si="16"/>
        <v>0320-058-020-0000</v>
      </c>
      <c r="E1057" s="5" t="s">
        <v>1435</v>
      </c>
      <c r="F1057" s="5" t="s">
        <v>375</v>
      </c>
      <c r="G1057" s="5" t="s">
        <v>376</v>
      </c>
      <c r="H1057" s="5" t="s">
        <v>377</v>
      </c>
      <c r="I1057" s="5" t="s">
        <v>378</v>
      </c>
    </row>
    <row r="1058" spans="1:9" x14ac:dyDescent="0.25">
      <c r="A1058" s="5" t="s">
        <v>3688</v>
      </c>
      <c r="B1058" s="5" t="s">
        <v>3689</v>
      </c>
      <c r="C1058" s="6" t="s">
        <v>445</v>
      </c>
      <c r="D1058" s="6" t="str">
        <f t="shared" si="16"/>
        <v>0032-000-000-0000</v>
      </c>
      <c r="E1058" s="5" t="s">
        <v>446</v>
      </c>
      <c r="F1058" s="5" t="s">
        <v>383</v>
      </c>
      <c r="G1058" s="5" t="s">
        <v>384</v>
      </c>
      <c r="H1058" s="5" t="s">
        <v>377</v>
      </c>
      <c r="I1058" s="5" t="s">
        <v>378</v>
      </c>
    </row>
    <row r="1059" spans="1:9" x14ac:dyDescent="0.25">
      <c r="A1059" s="5" t="s">
        <v>3690</v>
      </c>
      <c r="B1059" s="5" t="s">
        <v>3691</v>
      </c>
      <c r="C1059" s="6" t="s">
        <v>694</v>
      </c>
      <c r="D1059" s="6" t="str">
        <f t="shared" si="16"/>
        <v>0220-000-000-0000</v>
      </c>
      <c r="E1059" s="5" t="s">
        <v>695</v>
      </c>
      <c r="F1059" s="5" t="s">
        <v>415</v>
      </c>
      <c r="G1059" s="5" t="s">
        <v>416</v>
      </c>
      <c r="H1059" s="5" t="s">
        <v>377</v>
      </c>
      <c r="I1059" s="5" t="s">
        <v>378</v>
      </c>
    </row>
    <row r="1060" spans="1:9" x14ac:dyDescent="0.25">
      <c r="A1060" s="5" t="s">
        <v>3692</v>
      </c>
      <c r="B1060" s="5" t="s">
        <v>3693</v>
      </c>
      <c r="C1060" s="6" t="s">
        <v>3694</v>
      </c>
      <c r="D1060" s="6" t="str">
        <f t="shared" si="16"/>
        <v>0010-059-061-1000</v>
      </c>
      <c r="E1060" s="5" t="s">
        <v>3695</v>
      </c>
      <c r="F1060" s="5" t="s">
        <v>1099</v>
      </c>
      <c r="G1060" s="5" t="s">
        <v>1100</v>
      </c>
      <c r="H1060" s="5" t="s">
        <v>377</v>
      </c>
      <c r="I1060" s="5" t="s">
        <v>378</v>
      </c>
    </row>
    <row r="1061" spans="1:9" x14ac:dyDescent="0.25">
      <c r="A1061" s="5" t="s">
        <v>3696</v>
      </c>
      <c r="B1061" s="5" t="s">
        <v>3697</v>
      </c>
      <c r="C1061" s="6" t="s">
        <v>1852</v>
      </c>
      <c r="D1061" s="6" t="str">
        <f t="shared" si="16"/>
        <v>0586-000-000-0000</v>
      </c>
      <c r="E1061" s="5" t="s">
        <v>1853</v>
      </c>
      <c r="F1061" s="5" t="s">
        <v>383</v>
      </c>
      <c r="G1061" s="5" t="s">
        <v>384</v>
      </c>
      <c r="H1061" s="5" t="s">
        <v>377</v>
      </c>
      <c r="I1061" s="5" t="s">
        <v>378</v>
      </c>
    </row>
    <row r="1062" spans="1:9" x14ac:dyDescent="0.25">
      <c r="A1062" s="5" t="s">
        <v>3698</v>
      </c>
      <c r="B1062" s="5" t="s">
        <v>3699</v>
      </c>
      <c r="C1062" s="6" t="s">
        <v>521</v>
      </c>
      <c r="D1062" s="6" t="str">
        <f t="shared" si="16"/>
        <v>0950-000-000-0000</v>
      </c>
      <c r="E1062" s="5" t="s">
        <v>522</v>
      </c>
      <c r="F1062" s="5" t="s">
        <v>503</v>
      </c>
      <c r="G1062" s="5" t="s">
        <v>504</v>
      </c>
      <c r="H1062" s="5" t="s">
        <v>377</v>
      </c>
      <c r="I1062" s="5" t="s">
        <v>378</v>
      </c>
    </row>
    <row r="1063" spans="1:9" x14ac:dyDescent="0.25">
      <c r="A1063" s="5" t="s">
        <v>3700</v>
      </c>
      <c r="B1063" s="5" t="s">
        <v>3701</v>
      </c>
      <c r="C1063" s="6" t="s">
        <v>1065</v>
      </c>
      <c r="D1063" s="6" t="str">
        <f t="shared" si="16"/>
        <v>0906-000-000-0000</v>
      </c>
      <c r="E1063" s="5" t="s">
        <v>1066</v>
      </c>
      <c r="F1063" s="5" t="s">
        <v>383</v>
      </c>
      <c r="G1063" s="5" t="s">
        <v>384</v>
      </c>
      <c r="H1063" s="5" t="s">
        <v>377</v>
      </c>
      <c r="I1063" s="5" t="s">
        <v>378</v>
      </c>
    </row>
    <row r="1064" spans="1:9" x14ac:dyDescent="0.25">
      <c r="A1064" s="5" t="s">
        <v>3702</v>
      </c>
      <c r="B1064" s="5" t="s">
        <v>3703</v>
      </c>
      <c r="C1064" s="6" t="s">
        <v>1726</v>
      </c>
      <c r="D1064" s="6" t="str">
        <f t="shared" si="16"/>
        <v>0010-115-130-1700</v>
      </c>
      <c r="E1064" s="5" t="s">
        <v>1727</v>
      </c>
      <c r="F1064" s="5" t="s">
        <v>375</v>
      </c>
      <c r="G1064" s="5" t="s">
        <v>376</v>
      </c>
      <c r="H1064" s="5" t="s">
        <v>377</v>
      </c>
      <c r="I1064" s="5" t="s">
        <v>378</v>
      </c>
    </row>
    <row r="1065" spans="1:9" x14ac:dyDescent="0.25">
      <c r="A1065" s="5" t="s">
        <v>3704</v>
      </c>
      <c r="B1065" s="5" t="s">
        <v>3705</v>
      </c>
      <c r="C1065" s="6" t="s">
        <v>3706</v>
      </c>
      <c r="D1065" s="6" t="str">
        <f t="shared" si="16"/>
        <v>0195-045-080-1100</v>
      </c>
      <c r="E1065" s="5" t="s">
        <v>3707</v>
      </c>
      <c r="F1065" s="5" t="s">
        <v>415</v>
      </c>
      <c r="G1065" s="5" t="s">
        <v>416</v>
      </c>
      <c r="H1065" s="5" t="s">
        <v>377</v>
      </c>
      <c r="I1065" s="5" t="s">
        <v>378</v>
      </c>
    </row>
    <row r="1066" spans="1:9" x14ac:dyDescent="0.25">
      <c r="A1066" s="5" t="s">
        <v>3708</v>
      </c>
      <c r="B1066" s="5" t="s">
        <v>3709</v>
      </c>
      <c r="C1066" s="6" t="s">
        <v>2557</v>
      </c>
      <c r="D1066" s="6" t="str">
        <f t="shared" si="16"/>
        <v>0400-000-000-0000</v>
      </c>
      <c r="E1066" s="5" t="s">
        <v>2558</v>
      </c>
      <c r="F1066" s="5" t="s">
        <v>535</v>
      </c>
      <c r="G1066" s="5" t="s">
        <v>536</v>
      </c>
      <c r="H1066" s="5" t="s">
        <v>377</v>
      </c>
      <c r="I1066" s="5" t="s">
        <v>378</v>
      </c>
    </row>
    <row r="1067" spans="1:9" x14ac:dyDescent="0.25">
      <c r="A1067" s="5" t="s">
        <v>3710</v>
      </c>
      <c r="B1067" s="5" t="s">
        <v>3711</v>
      </c>
      <c r="C1067" s="6" t="s">
        <v>1225</v>
      </c>
      <c r="D1067" s="6" t="str">
        <f t="shared" si="16"/>
        <v>1077-000-000-0000</v>
      </c>
      <c r="E1067" s="5" t="s">
        <v>1226</v>
      </c>
      <c r="F1067" s="5" t="s">
        <v>383</v>
      </c>
      <c r="G1067" s="5" t="s">
        <v>384</v>
      </c>
      <c r="H1067" s="5" t="s">
        <v>377</v>
      </c>
      <c r="I1067" s="5" t="s">
        <v>378</v>
      </c>
    </row>
    <row r="1068" spans="1:9" x14ac:dyDescent="0.25">
      <c r="A1068" s="5" t="s">
        <v>3712</v>
      </c>
      <c r="B1068" s="5" t="s">
        <v>3713</v>
      </c>
      <c r="C1068" s="6" t="s">
        <v>3714</v>
      </c>
      <c r="D1068" s="6" t="str">
        <f t="shared" si="16"/>
        <v>0329-000-000-0000</v>
      </c>
      <c r="E1068" s="5" t="s">
        <v>3715</v>
      </c>
      <c r="F1068" s="5" t="s">
        <v>503</v>
      </c>
      <c r="G1068" s="5" t="s">
        <v>504</v>
      </c>
      <c r="H1068" s="5" t="s">
        <v>377</v>
      </c>
      <c r="I1068" s="5" t="s">
        <v>378</v>
      </c>
    </row>
    <row r="1069" spans="1:9" x14ac:dyDescent="0.25">
      <c r="A1069" s="5" t="s">
        <v>3716</v>
      </c>
      <c r="B1069" s="5" t="s">
        <v>3717</v>
      </c>
      <c r="C1069" s="6" t="s">
        <v>777</v>
      </c>
      <c r="D1069" s="6" t="str">
        <f t="shared" si="16"/>
        <v>0595-000-000-0000</v>
      </c>
      <c r="E1069" s="5" t="s">
        <v>778</v>
      </c>
      <c r="F1069" s="5" t="s">
        <v>925</v>
      </c>
      <c r="G1069" s="5" t="s">
        <v>926</v>
      </c>
      <c r="H1069" s="5" t="s">
        <v>377</v>
      </c>
      <c r="I1069" s="5" t="s">
        <v>378</v>
      </c>
    </row>
    <row r="1070" spans="1:9" x14ac:dyDescent="0.25">
      <c r="A1070" s="5" t="s">
        <v>3718</v>
      </c>
      <c r="B1070" s="5" t="s">
        <v>3719</v>
      </c>
      <c r="C1070" s="6" t="s">
        <v>449</v>
      </c>
      <c r="D1070" s="6" t="str">
        <f t="shared" si="16"/>
        <v>0965-000-000-0000</v>
      </c>
      <c r="E1070" s="5" t="s">
        <v>450</v>
      </c>
      <c r="F1070" s="5" t="s">
        <v>415</v>
      </c>
      <c r="G1070" s="5" t="s">
        <v>416</v>
      </c>
      <c r="H1070" s="5" t="s">
        <v>377</v>
      </c>
      <c r="I1070" s="5" t="s">
        <v>378</v>
      </c>
    </row>
    <row r="1071" spans="1:9" x14ac:dyDescent="0.25">
      <c r="A1071" s="5" t="s">
        <v>3720</v>
      </c>
      <c r="B1071" s="5" t="s">
        <v>3721</v>
      </c>
      <c r="C1071" s="6" t="s">
        <v>3722</v>
      </c>
      <c r="D1071" s="6" t="str">
        <f t="shared" si="16"/>
        <v>0010-085-011-1000</v>
      </c>
      <c r="E1071" s="5" t="s">
        <v>3723</v>
      </c>
      <c r="F1071" s="5" t="s">
        <v>650</v>
      </c>
      <c r="G1071" s="5" t="s">
        <v>651</v>
      </c>
      <c r="H1071" s="5" t="s">
        <v>377</v>
      </c>
      <c r="I1071" s="5" t="s">
        <v>378</v>
      </c>
    </row>
    <row r="1072" spans="1:9" x14ac:dyDescent="0.25">
      <c r="A1072" s="5" t="s">
        <v>3724</v>
      </c>
      <c r="B1072" s="5" t="s">
        <v>3725</v>
      </c>
      <c r="C1072" s="6" t="s">
        <v>2060</v>
      </c>
      <c r="D1072" s="6" t="str">
        <f t="shared" si="16"/>
        <v>0280-000-000-0000</v>
      </c>
      <c r="E1072" s="5" t="s">
        <v>2061</v>
      </c>
      <c r="F1072" s="5" t="s">
        <v>503</v>
      </c>
      <c r="G1072" s="5" t="s">
        <v>504</v>
      </c>
      <c r="H1072" s="5" t="s">
        <v>377</v>
      </c>
      <c r="I1072" s="5" t="s">
        <v>378</v>
      </c>
    </row>
    <row r="1073" spans="1:9" x14ac:dyDescent="0.25">
      <c r="A1073" s="5" t="s">
        <v>3726</v>
      </c>
      <c r="B1073" s="5" t="s">
        <v>3727</v>
      </c>
      <c r="C1073" s="6" t="s">
        <v>3728</v>
      </c>
      <c r="D1073" s="6" t="str">
        <f t="shared" si="16"/>
        <v>0049-000-000-0000</v>
      </c>
      <c r="E1073" s="5" t="s">
        <v>3729</v>
      </c>
      <c r="F1073" s="5" t="s">
        <v>415</v>
      </c>
      <c r="G1073" s="5" t="s">
        <v>416</v>
      </c>
      <c r="H1073" s="5" t="s">
        <v>377</v>
      </c>
      <c r="I1073" s="5" t="s">
        <v>378</v>
      </c>
    </row>
    <row r="1074" spans="1:9" x14ac:dyDescent="0.25">
      <c r="A1074" s="5" t="s">
        <v>3730</v>
      </c>
      <c r="B1074" s="5" t="s">
        <v>3731</v>
      </c>
      <c r="C1074" s="6" t="s">
        <v>1065</v>
      </c>
      <c r="D1074" s="6" t="str">
        <f t="shared" si="16"/>
        <v>0906-000-000-0000</v>
      </c>
      <c r="E1074" s="5" t="s">
        <v>1066</v>
      </c>
      <c r="F1074" s="5" t="s">
        <v>535</v>
      </c>
      <c r="G1074" s="5" t="s">
        <v>536</v>
      </c>
      <c r="H1074" s="5" t="s">
        <v>377</v>
      </c>
      <c r="I1074" s="5" t="s">
        <v>378</v>
      </c>
    </row>
    <row r="1075" spans="1:9" x14ac:dyDescent="0.25">
      <c r="A1075" s="5" t="s">
        <v>3732</v>
      </c>
      <c r="B1075" s="5" t="s">
        <v>3733</v>
      </c>
      <c r="C1075" s="6" t="s">
        <v>2196</v>
      </c>
      <c r="D1075" s="6" t="str">
        <f t="shared" si="16"/>
        <v>0924-000-000-0000</v>
      </c>
      <c r="E1075" s="5" t="s">
        <v>2197</v>
      </c>
      <c r="F1075" s="5" t="s">
        <v>383</v>
      </c>
      <c r="G1075" s="5" t="s">
        <v>384</v>
      </c>
      <c r="H1075" s="5" t="s">
        <v>377</v>
      </c>
      <c r="I1075" s="5" t="s">
        <v>378</v>
      </c>
    </row>
    <row r="1076" spans="1:9" x14ac:dyDescent="0.25">
      <c r="A1076" s="5" t="s">
        <v>3734</v>
      </c>
      <c r="B1076" s="5" t="s">
        <v>3735</v>
      </c>
      <c r="C1076" s="6" t="s">
        <v>3736</v>
      </c>
      <c r="D1076" s="6" t="str">
        <f t="shared" si="16"/>
        <v>0011-250-000-0000</v>
      </c>
      <c r="E1076" s="5" t="s">
        <v>27857</v>
      </c>
      <c r="F1076" s="5" t="s">
        <v>383</v>
      </c>
      <c r="G1076" s="5" t="s">
        <v>384</v>
      </c>
      <c r="H1076" s="5" t="s">
        <v>377</v>
      </c>
      <c r="I1076" s="5" t="s">
        <v>378</v>
      </c>
    </row>
    <row r="1077" spans="1:9" x14ac:dyDescent="0.25">
      <c r="A1077" s="5" t="s">
        <v>3737</v>
      </c>
      <c r="B1077" s="5" t="s">
        <v>3738</v>
      </c>
      <c r="C1077" s="6" t="s">
        <v>3739</v>
      </c>
      <c r="D1077" s="6" t="str">
        <f t="shared" si="16"/>
        <v>0010-076-021-1000</v>
      </c>
      <c r="E1077" s="5" t="s">
        <v>3740</v>
      </c>
      <c r="F1077" s="5" t="s">
        <v>1099</v>
      </c>
      <c r="G1077" s="5" t="s">
        <v>1100</v>
      </c>
      <c r="H1077" s="5" t="s">
        <v>377</v>
      </c>
      <c r="I1077" s="5" t="s">
        <v>378</v>
      </c>
    </row>
    <row r="1078" spans="1:9" x14ac:dyDescent="0.25">
      <c r="A1078" s="5" t="s">
        <v>3741</v>
      </c>
      <c r="B1078" s="5" t="s">
        <v>3742</v>
      </c>
      <c r="C1078" s="6" t="s">
        <v>3743</v>
      </c>
      <c r="D1078" s="6" t="str">
        <f t="shared" si="16"/>
        <v>0702-000-000-0000</v>
      </c>
      <c r="E1078" s="5" t="s">
        <v>3744</v>
      </c>
      <c r="F1078" s="5" t="s">
        <v>383</v>
      </c>
      <c r="G1078" s="5" t="s">
        <v>384</v>
      </c>
      <c r="H1078" s="5" t="s">
        <v>377</v>
      </c>
      <c r="I1078" s="5" t="s">
        <v>378</v>
      </c>
    </row>
    <row r="1079" spans="1:9" x14ac:dyDescent="0.25">
      <c r="A1079" s="5" t="s">
        <v>3745</v>
      </c>
      <c r="B1079" s="5" t="s">
        <v>3746</v>
      </c>
      <c r="C1079" s="6" t="s">
        <v>1295</v>
      </c>
      <c r="D1079" s="6" t="str">
        <f t="shared" si="16"/>
        <v>0351-000-000-0000</v>
      </c>
      <c r="E1079" s="5" t="s">
        <v>1296</v>
      </c>
      <c r="F1079" s="5" t="s">
        <v>507</v>
      </c>
      <c r="G1079" s="5" t="s">
        <v>508</v>
      </c>
      <c r="H1079" s="5" t="s">
        <v>377</v>
      </c>
      <c r="I1079" s="5" t="s">
        <v>378</v>
      </c>
    </row>
    <row r="1080" spans="1:9" x14ac:dyDescent="0.25">
      <c r="A1080" s="5" t="s">
        <v>3747</v>
      </c>
      <c r="B1080" s="5" t="s">
        <v>3748</v>
      </c>
      <c r="C1080" s="6" t="s">
        <v>954</v>
      </c>
      <c r="D1080" s="6" t="str">
        <f t="shared" si="16"/>
        <v>0120-000-000-0000</v>
      </c>
      <c r="E1080" s="5" t="s">
        <v>955</v>
      </c>
      <c r="F1080" s="5" t="s">
        <v>383</v>
      </c>
      <c r="G1080" s="5" t="s">
        <v>384</v>
      </c>
      <c r="H1080" s="5" t="s">
        <v>377</v>
      </c>
      <c r="I1080" s="5" t="s">
        <v>378</v>
      </c>
    </row>
    <row r="1081" spans="1:9" x14ac:dyDescent="0.25">
      <c r="A1081" s="5" t="s">
        <v>3749</v>
      </c>
      <c r="B1081" s="5" t="s">
        <v>3750</v>
      </c>
      <c r="C1081" s="6" t="s">
        <v>1822</v>
      </c>
      <c r="D1081" s="6" t="str">
        <f t="shared" si="16"/>
        <v>0010-044-141-1100</v>
      </c>
      <c r="E1081" s="5" t="s">
        <v>1823</v>
      </c>
      <c r="F1081" s="5" t="s">
        <v>873</v>
      </c>
      <c r="G1081" s="5" t="s">
        <v>874</v>
      </c>
      <c r="H1081" s="5" t="s">
        <v>513</v>
      </c>
      <c r="I1081" s="5" t="s">
        <v>514</v>
      </c>
    </row>
    <row r="1082" spans="1:9" x14ac:dyDescent="0.25">
      <c r="A1082" s="5" t="s">
        <v>3751</v>
      </c>
      <c r="B1082" s="5" t="s">
        <v>3752</v>
      </c>
      <c r="C1082" s="6" t="s">
        <v>2585</v>
      </c>
      <c r="D1082" s="6" t="str">
        <f t="shared" si="16"/>
        <v>0082-000-000-0000</v>
      </c>
      <c r="E1082" s="5" t="s">
        <v>2586</v>
      </c>
      <c r="F1082" s="5" t="s">
        <v>503</v>
      </c>
      <c r="G1082" s="5" t="s">
        <v>504</v>
      </c>
      <c r="H1082" s="5" t="s">
        <v>377</v>
      </c>
      <c r="I1082" s="5" t="s">
        <v>378</v>
      </c>
    </row>
    <row r="1083" spans="1:9" x14ac:dyDescent="0.25">
      <c r="A1083" s="5" t="s">
        <v>3753</v>
      </c>
      <c r="B1083" s="5" t="s">
        <v>3754</v>
      </c>
      <c r="C1083" s="6" t="s">
        <v>2060</v>
      </c>
      <c r="D1083" s="6" t="str">
        <f t="shared" si="16"/>
        <v>0280-000-000-0000</v>
      </c>
      <c r="E1083" s="5" t="s">
        <v>2061</v>
      </c>
      <c r="F1083" s="5" t="s">
        <v>535</v>
      </c>
      <c r="G1083" s="5" t="s">
        <v>536</v>
      </c>
      <c r="H1083" s="5" t="s">
        <v>377</v>
      </c>
      <c r="I1083" s="5" t="s">
        <v>378</v>
      </c>
    </row>
    <row r="1084" spans="1:9" x14ac:dyDescent="0.25">
      <c r="A1084" s="5" t="s">
        <v>3755</v>
      </c>
      <c r="B1084" s="5" t="s">
        <v>3756</v>
      </c>
      <c r="C1084" s="6" t="s">
        <v>2082</v>
      </c>
      <c r="D1084" s="6" t="str">
        <f t="shared" si="16"/>
        <v>0895-000-000-0000</v>
      </c>
      <c r="E1084" s="5" t="s">
        <v>2083</v>
      </c>
      <c r="F1084" s="5" t="s">
        <v>535</v>
      </c>
      <c r="G1084" s="5" t="s">
        <v>536</v>
      </c>
      <c r="H1084" s="5" t="s">
        <v>513</v>
      </c>
      <c r="I1084" s="5" t="s">
        <v>514</v>
      </c>
    </row>
    <row r="1085" spans="1:9" x14ac:dyDescent="0.25">
      <c r="A1085" s="5" t="s">
        <v>3757</v>
      </c>
      <c r="B1085" s="5" t="s">
        <v>3758</v>
      </c>
      <c r="C1085" s="6" t="s">
        <v>718</v>
      </c>
      <c r="D1085" s="6" t="str">
        <f t="shared" si="16"/>
        <v>0010-044-091-0000</v>
      </c>
      <c r="E1085" s="5" t="s">
        <v>719</v>
      </c>
      <c r="F1085" s="5" t="s">
        <v>873</v>
      </c>
      <c r="G1085" s="5" t="s">
        <v>874</v>
      </c>
      <c r="H1085" s="5" t="s">
        <v>377</v>
      </c>
      <c r="I1085" s="5" t="s">
        <v>378</v>
      </c>
    </row>
    <row r="1086" spans="1:9" x14ac:dyDescent="0.25">
      <c r="A1086" s="5" t="s">
        <v>3759</v>
      </c>
      <c r="B1086" s="5" t="s">
        <v>3760</v>
      </c>
      <c r="C1086" s="6" t="s">
        <v>2533</v>
      </c>
      <c r="D1086" s="6" t="str">
        <f t="shared" si="16"/>
        <v>0860-000-000-0000</v>
      </c>
      <c r="E1086" s="5" t="s">
        <v>2534</v>
      </c>
      <c r="F1086" s="5" t="s">
        <v>383</v>
      </c>
      <c r="G1086" s="5" t="s">
        <v>384</v>
      </c>
      <c r="H1086" s="5" t="s">
        <v>377</v>
      </c>
      <c r="I1086" s="5" t="s">
        <v>378</v>
      </c>
    </row>
    <row r="1087" spans="1:9" x14ac:dyDescent="0.25">
      <c r="A1087" s="5" t="s">
        <v>3761</v>
      </c>
      <c r="B1087" s="5" t="s">
        <v>3762</v>
      </c>
      <c r="C1087" s="6" t="s">
        <v>985</v>
      </c>
      <c r="D1087" s="6" t="str">
        <f t="shared" si="16"/>
        <v>0180-000-000-0000</v>
      </c>
      <c r="E1087" s="5" t="s">
        <v>986</v>
      </c>
      <c r="F1087" s="5" t="s">
        <v>383</v>
      </c>
      <c r="G1087" s="5" t="s">
        <v>384</v>
      </c>
      <c r="H1087" s="5" t="s">
        <v>377</v>
      </c>
      <c r="I1087" s="5" t="s">
        <v>378</v>
      </c>
    </row>
    <row r="1088" spans="1:9" x14ac:dyDescent="0.25">
      <c r="A1088" s="5" t="s">
        <v>3763</v>
      </c>
      <c r="B1088" s="5" t="s">
        <v>3764</v>
      </c>
      <c r="C1088" s="6" t="s">
        <v>1079</v>
      </c>
      <c r="D1088" s="6" t="str">
        <f t="shared" si="16"/>
        <v>0042-000-000-0000</v>
      </c>
      <c r="E1088" s="5" t="s">
        <v>1080</v>
      </c>
      <c r="F1088" s="5" t="s">
        <v>383</v>
      </c>
      <c r="G1088" s="5" t="s">
        <v>384</v>
      </c>
      <c r="H1088" s="5" t="s">
        <v>377</v>
      </c>
      <c r="I1088" s="5" t="s">
        <v>378</v>
      </c>
    </row>
    <row r="1089" spans="1:9" x14ac:dyDescent="0.25">
      <c r="A1089" s="5" t="s">
        <v>3765</v>
      </c>
      <c r="B1089" s="5" t="s">
        <v>3766</v>
      </c>
      <c r="C1089" s="6" t="s">
        <v>3767</v>
      </c>
      <c r="D1089" s="6" t="str">
        <f t="shared" si="16"/>
        <v>0755-000-000-0000</v>
      </c>
      <c r="E1089" s="5" t="s">
        <v>3768</v>
      </c>
      <c r="F1089" s="5" t="s">
        <v>503</v>
      </c>
      <c r="G1089" s="5" t="s">
        <v>504</v>
      </c>
      <c r="H1089" s="5" t="s">
        <v>377</v>
      </c>
      <c r="I1089" s="5" t="s">
        <v>378</v>
      </c>
    </row>
    <row r="1090" spans="1:9" x14ac:dyDescent="0.25">
      <c r="A1090" s="5" t="s">
        <v>3769</v>
      </c>
      <c r="B1090" s="5" t="s">
        <v>3770</v>
      </c>
      <c r="C1090" s="6" t="s">
        <v>1822</v>
      </c>
      <c r="D1090" s="6" t="str">
        <f t="shared" ref="D1090:D1153" si="17">TEXT(C1090,"0000-000-000-0000")</f>
        <v>0010-044-141-1100</v>
      </c>
      <c r="E1090" s="5" t="s">
        <v>1823</v>
      </c>
      <c r="F1090" s="5" t="s">
        <v>873</v>
      </c>
      <c r="G1090" s="5" t="s">
        <v>874</v>
      </c>
      <c r="H1090" s="5" t="s">
        <v>377</v>
      </c>
      <c r="I1090" s="5" t="s">
        <v>378</v>
      </c>
    </row>
    <row r="1091" spans="1:9" x14ac:dyDescent="0.25">
      <c r="A1091" s="5" t="s">
        <v>3771</v>
      </c>
      <c r="B1091" s="5" t="s">
        <v>3772</v>
      </c>
      <c r="C1091" s="6" t="s">
        <v>1635</v>
      </c>
      <c r="D1091" s="6" t="str">
        <f t="shared" si="17"/>
        <v>0010-211-010-9900</v>
      </c>
      <c r="E1091" s="5" t="s">
        <v>1636</v>
      </c>
      <c r="F1091" s="5" t="s">
        <v>1099</v>
      </c>
      <c r="G1091" s="5" t="s">
        <v>1100</v>
      </c>
      <c r="H1091" s="5" t="s">
        <v>513</v>
      </c>
      <c r="I1091" s="5" t="s">
        <v>514</v>
      </c>
    </row>
    <row r="1092" spans="1:9" x14ac:dyDescent="0.25">
      <c r="A1092" s="5" t="s">
        <v>3773</v>
      </c>
      <c r="B1092" s="5" t="s">
        <v>3774</v>
      </c>
      <c r="C1092" s="6" t="s">
        <v>3775</v>
      </c>
      <c r="D1092" s="6" t="str">
        <f t="shared" si="17"/>
        <v>0010-084-011-1000</v>
      </c>
      <c r="E1092" s="5" t="s">
        <v>3776</v>
      </c>
      <c r="F1092" s="5" t="s">
        <v>650</v>
      </c>
      <c r="G1092" s="5" t="s">
        <v>651</v>
      </c>
      <c r="H1092" s="5" t="s">
        <v>377</v>
      </c>
      <c r="I1092" s="5" t="s">
        <v>378</v>
      </c>
    </row>
    <row r="1093" spans="1:9" x14ac:dyDescent="0.25">
      <c r="A1093" s="5" t="s">
        <v>3777</v>
      </c>
      <c r="B1093" s="5" t="s">
        <v>3778</v>
      </c>
      <c r="C1093" s="6" t="s">
        <v>3779</v>
      </c>
      <c r="D1093" s="6" t="str">
        <f t="shared" si="17"/>
        <v>0010-048-041-1100</v>
      </c>
      <c r="E1093" s="5" t="s">
        <v>3780</v>
      </c>
      <c r="F1093" s="5" t="s">
        <v>375</v>
      </c>
      <c r="G1093" s="5" t="s">
        <v>376</v>
      </c>
      <c r="H1093" s="5" t="s">
        <v>513</v>
      </c>
      <c r="I1093" s="5" t="s">
        <v>514</v>
      </c>
    </row>
    <row r="1094" spans="1:9" x14ac:dyDescent="0.25">
      <c r="A1094" s="5" t="s">
        <v>3781</v>
      </c>
      <c r="B1094" s="5" t="s">
        <v>3782</v>
      </c>
      <c r="C1094" s="6" t="s">
        <v>2344</v>
      </c>
      <c r="D1094" s="6" t="str">
        <f t="shared" si="17"/>
        <v>0310-304-000-0000</v>
      </c>
      <c r="E1094" s="5" t="s">
        <v>2345</v>
      </c>
      <c r="F1094" s="5" t="s">
        <v>415</v>
      </c>
      <c r="G1094" s="5" t="s">
        <v>416</v>
      </c>
      <c r="H1094" s="5" t="s">
        <v>377</v>
      </c>
      <c r="I1094" s="5" t="s">
        <v>378</v>
      </c>
    </row>
    <row r="1095" spans="1:9" x14ac:dyDescent="0.25">
      <c r="A1095" s="5" t="s">
        <v>3783</v>
      </c>
      <c r="B1095" s="5" t="s">
        <v>3784</v>
      </c>
      <c r="C1095" s="6" t="s">
        <v>1091</v>
      </c>
      <c r="D1095" s="6" t="str">
        <f t="shared" si="17"/>
        <v>0957-000-000-0000</v>
      </c>
      <c r="E1095" s="5" t="s">
        <v>1092</v>
      </c>
      <c r="F1095" s="5" t="s">
        <v>383</v>
      </c>
      <c r="G1095" s="5" t="s">
        <v>384</v>
      </c>
      <c r="H1095" s="5" t="s">
        <v>377</v>
      </c>
      <c r="I1095" s="5" t="s">
        <v>378</v>
      </c>
    </row>
    <row r="1096" spans="1:9" x14ac:dyDescent="0.25">
      <c r="A1096" s="5" t="s">
        <v>3785</v>
      </c>
      <c r="B1096" s="5" t="s">
        <v>3786</v>
      </c>
      <c r="C1096" s="6" t="s">
        <v>429</v>
      </c>
      <c r="D1096" s="6" t="str">
        <f t="shared" si="17"/>
        <v>0239-000-000-0000</v>
      </c>
      <c r="E1096" s="5" t="s">
        <v>430</v>
      </c>
      <c r="F1096" s="5" t="s">
        <v>383</v>
      </c>
      <c r="G1096" s="5" t="s">
        <v>384</v>
      </c>
      <c r="H1096" s="5" t="s">
        <v>377</v>
      </c>
      <c r="I1096" s="5" t="s">
        <v>378</v>
      </c>
    </row>
    <row r="1097" spans="1:9" x14ac:dyDescent="0.25">
      <c r="A1097" s="5" t="s">
        <v>3787</v>
      </c>
      <c r="B1097" s="5" t="s">
        <v>3788</v>
      </c>
      <c r="C1097" s="6" t="s">
        <v>3789</v>
      </c>
      <c r="D1097" s="6" t="str">
        <f t="shared" si="17"/>
        <v>0010-093-031-1200</v>
      </c>
      <c r="E1097" s="5" t="s">
        <v>3790</v>
      </c>
      <c r="F1097" s="5" t="s">
        <v>375</v>
      </c>
      <c r="G1097" s="5" t="s">
        <v>376</v>
      </c>
      <c r="H1097" s="5" t="s">
        <v>513</v>
      </c>
      <c r="I1097" s="5" t="s">
        <v>514</v>
      </c>
    </row>
    <row r="1098" spans="1:9" x14ac:dyDescent="0.25">
      <c r="A1098" s="5" t="s">
        <v>3791</v>
      </c>
      <c r="B1098" s="5" t="s">
        <v>3792</v>
      </c>
      <c r="C1098" s="6" t="s">
        <v>3793</v>
      </c>
      <c r="D1098" s="6" t="str">
        <f t="shared" si="17"/>
        <v>0419-000-000-0000</v>
      </c>
      <c r="E1098" s="5" t="s">
        <v>3794</v>
      </c>
      <c r="F1098" s="5" t="s">
        <v>415</v>
      </c>
      <c r="G1098" s="5" t="s">
        <v>416</v>
      </c>
      <c r="H1098" s="5" t="s">
        <v>377</v>
      </c>
      <c r="I1098" s="5" t="s">
        <v>378</v>
      </c>
    </row>
    <row r="1099" spans="1:9" x14ac:dyDescent="0.25">
      <c r="A1099" s="5" t="s">
        <v>3795</v>
      </c>
      <c r="B1099" s="5" t="s">
        <v>3796</v>
      </c>
      <c r="C1099" s="6" t="s">
        <v>3797</v>
      </c>
      <c r="D1099" s="6" t="str">
        <f t="shared" si="17"/>
        <v>1082-000-000-0000</v>
      </c>
      <c r="E1099" s="5" t="s">
        <v>3798</v>
      </c>
      <c r="F1099" s="5" t="s">
        <v>503</v>
      </c>
      <c r="G1099" s="5" t="s">
        <v>504</v>
      </c>
      <c r="H1099" s="5" t="s">
        <v>513</v>
      </c>
      <c r="I1099" s="5" t="s">
        <v>514</v>
      </c>
    </row>
    <row r="1100" spans="1:9" x14ac:dyDescent="0.25">
      <c r="A1100" s="5" t="s">
        <v>3799</v>
      </c>
      <c r="B1100" s="5" t="s">
        <v>3800</v>
      </c>
      <c r="C1100" s="6" t="s">
        <v>1655</v>
      </c>
      <c r="D1100" s="6" t="str">
        <f t="shared" si="17"/>
        <v>0910-000-000-0000</v>
      </c>
      <c r="E1100" s="5" t="s">
        <v>1656</v>
      </c>
      <c r="F1100" s="5" t="s">
        <v>383</v>
      </c>
      <c r="G1100" s="5" t="s">
        <v>384</v>
      </c>
      <c r="H1100" s="5" t="s">
        <v>377</v>
      </c>
      <c r="I1100" s="5" t="s">
        <v>378</v>
      </c>
    </row>
    <row r="1101" spans="1:9" x14ac:dyDescent="0.25">
      <c r="A1101" s="5" t="s">
        <v>3801</v>
      </c>
      <c r="B1101" s="5" t="s">
        <v>3802</v>
      </c>
      <c r="C1101" s="6" t="s">
        <v>1595</v>
      </c>
      <c r="D1101" s="6" t="str">
        <f t="shared" si="17"/>
        <v>0303-000-000-0000</v>
      </c>
      <c r="E1101" s="5" t="s">
        <v>1596</v>
      </c>
      <c r="F1101" s="5" t="s">
        <v>415</v>
      </c>
      <c r="G1101" s="5" t="s">
        <v>416</v>
      </c>
      <c r="H1101" s="5" t="s">
        <v>377</v>
      </c>
      <c r="I1101" s="5" t="s">
        <v>378</v>
      </c>
    </row>
    <row r="1102" spans="1:9" x14ac:dyDescent="0.25">
      <c r="A1102" s="5" t="s">
        <v>3803</v>
      </c>
      <c r="B1102" s="5" t="s">
        <v>3804</v>
      </c>
      <c r="C1102" s="6" t="s">
        <v>1161</v>
      </c>
      <c r="D1102" s="6" t="str">
        <f t="shared" si="17"/>
        <v>0010-029-100-1100</v>
      </c>
      <c r="E1102" s="5" t="s">
        <v>1162</v>
      </c>
      <c r="F1102" s="5" t="s">
        <v>375</v>
      </c>
      <c r="G1102" s="5" t="s">
        <v>376</v>
      </c>
      <c r="H1102" s="5" t="s">
        <v>377</v>
      </c>
      <c r="I1102" s="5" t="s">
        <v>378</v>
      </c>
    </row>
    <row r="1103" spans="1:9" x14ac:dyDescent="0.25">
      <c r="A1103" s="5" t="s">
        <v>3805</v>
      </c>
      <c r="B1103" s="5" t="s">
        <v>3806</v>
      </c>
      <c r="C1103" s="6" t="s">
        <v>3807</v>
      </c>
      <c r="D1103" s="6" t="str">
        <f t="shared" si="17"/>
        <v>0831-000-000-0000</v>
      </c>
      <c r="E1103" s="5" t="s">
        <v>3808</v>
      </c>
      <c r="F1103" s="5" t="s">
        <v>503</v>
      </c>
      <c r="G1103" s="5" t="s">
        <v>504</v>
      </c>
      <c r="H1103" s="5" t="s">
        <v>377</v>
      </c>
      <c r="I1103" s="5" t="s">
        <v>378</v>
      </c>
    </row>
    <row r="1104" spans="1:9" x14ac:dyDescent="0.25">
      <c r="A1104" s="5" t="s">
        <v>3809</v>
      </c>
      <c r="B1104" s="5" t="s">
        <v>3810</v>
      </c>
      <c r="C1104" s="6" t="s">
        <v>644</v>
      </c>
      <c r="D1104" s="6" t="str">
        <f t="shared" si="17"/>
        <v>0556-000-000-0000</v>
      </c>
      <c r="E1104" s="5" t="s">
        <v>645</v>
      </c>
      <c r="F1104" s="5" t="s">
        <v>535</v>
      </c>
      <c r="G1104" s="5" t="s">
        <v>536</v>
      </c>
      <c r="H1104" s="5" t="s">
        <v>377</v>
      </c>
      <c r="I1104" s="5" t="s">
        <v>378</v>
      </c>
    </row>
    <row r="1105" spans="1:9" x14ac:dyDescent="0.25">
      <c r="A1105" s="5" t="s">
        <v>3811</v>
      </c>
      <c r="B1105" s="5" t="s">
        <v>3812</v>
      </c>
      <c r="C1105" s="6" t="s">
        <v>954</v>
      </c>
      <c r="D1105" s="6" t="str">
        <f t="shared" si="17"/>
        <v>0120-000-000-0000</v>
      </c>
      <c r="E1105" s="5" t="s">
        <v>955</v>
      </c>
      <c r="F1105" s="5" t="s">
        <v>383</v>
      </c>
      <c r="G1105" s="5" t="s">
        <v>384</v>
      </c>
      <c r="H1105" s="5" t="s">
        <v>377</v>
      </c>
      <c r="I1105" s="5" t="s">
        <v>378</v>
      </c>
    </row>
    <row r="1106" spans="1:9" x14ac:dyDescent="0.25">
      <c r="A1106" s="5" t="s">
        <v>3813</v>
      </c>
      <c r="B1106" s="5" t="s">
        <v>3814</v>
      </c>
      <c r="C1106" s="6" t="s">
        <v>3815</v>
      </c>
      <c r="D1106" s="6" t="str">
        <f t="shared" si="17"/>
        <v>0010-048-071-1100</v>
      </c>
      <c r="E1106" s="5" t="s">
        <v>3816</v>
      </c>
      <c r="F1106" s="5" t="s">
        <v>375</v>
      </c>
      <c r="G1106" s="5" t="s">
        <v>376</v>
      </c>
      <c r="H1106" s="5" t="s">
        <v>377</v>
      </c>
      <c r="I1106" s="5" t="s">
        <v>378</v>
      </c>
    </row>
    <row r="1107" spans="1:9" x14ac:dyDescent="0.25">
      <c r="A1107" s="5" t="s">
        <v>3817</v>
      </c>
      <c r="B1107" s="5" t="s">
        <v>3818</v>
      </c>
      <c r="C1107" s="6" t="s">
        <v>3819</v>
      </c>
      <c r="D1107" s="6" t="str">
        <f t="shared" si="17"/>
        <v>0627-000-000-0000</v>
      </c>
      <c r="E1107" s="5" t="s">
        <v>3820</v>
      </c>
      <c r="F1107" s="5" t="s">
        <v>383</v>
      </c>
      <c r="G1107" s="5" t="s">
        <v>384</v>
      </c>
      <c r="H1107" s="5" t="s">
        <v>377</v>
      </c>
      <c r="I1107" s="5" t="s">
        <v>378</v>
      </c>
    </row>
    <row r="1108" spans="1:9" x14ac:dyDescent="0.25">
      <c r="A1108" s="5" t="s">
        <v>3821</v>
      </c>
      <c r="B1108" s="5" t="s">
        <v>3822</v>
      </c>
      <c r="C1108" s="6" t="s">
        <v>2557</v>
      </c>
      <c r="D1108" s="6" t="str">
        <f t="shared" si="17"/>
        <v>0400-000-000-0000</v>
      </c>
      <c r="E1108" s="5" t="s">
        <v>2558</v>
      </c>
      <c r="F1108" s="5" t="s">
        <v>415</v>
      </c>
      <c r="G1108" s="5" t="s">
        <v>416</v>
      </c>
      <c r="H1108" s="5" t="s">
        <v>377</v>
      </c>
      <c r="I1108" s="5" t="s">
        <v>378</v>
      </c>
    </row>
    <row r="1109" spans="1:9" x14ac:dyDescent="0.25">
      <c r="A1109" s="5" t="s">
        <v>3823</v>
      </c>
      <c r="B1109" s="5" t="s">
        <v>3824</v>
      </c>
      <c r="C1109" s="6" t="s">
        <v>381</v>
      </c>
      <c r="D1109" s="6" t="str">
        <f t="shared" si="17"/>
        <v>0310-000-000-0000</v>
      </c>
      <c r="E1109" s="5" t="s">
        <v>382</v>
      </c>
      <c r="F1109" s="5" t="s">
        <v>535</v>
      </c>
      <c r="G1109" s="5" t="s">
        <v>536</v>
      </c>
      <c r="H1109" s="5" t="s">
        <v>377</v>
      </c>
      <c r="I1109" s="5" t="s">
        <v>378</v>
      </c>
    </row>
    <row r="1110" spans="1:9" x14ac:dyDescent="0.25">
      <c r="A1110" s="5" t="s">
        <v>3825</v>
      </c>
      <c r="B1110" s="5" t="s">
        <v>3826</v>
      </c>
      <c r="C1110" s="6" t="s">
        <v>1897</v>
      </c>
      <c r="D1110" s="6" t="str">
        <f t="shared" si="17"/>
        <v>0360-000-000-0000</v>
      </c>
      <c r="E1110" s="5" t="s">
        <v>1898</v>
      </c>
      <c r="F1110" s="5" t="s">
        <v>383</v>
      </c>
      <c r="G1110" s="5" t="s">
        <v>384</v>
      </c>
      <c r="H1110" s="5" t="s">
        <v>377</v>
      </c>
      <c r="I1110" s="5" t="s">
        <v>378</v>
      </c>
    </row>
    <row r="1111" spans="1:9" x14ac:dyDescent="0.25">
      <c r="A1111" s="5" t="s">
        <v>3827</v>
      </c>
      <c r="B1111" s="5" t="s">
        <v>3828</v>
      </c>
      <c r="C1111" s="6" t="s">
        <v>3829</v>
      </c>
      <c r="D1111" s="6" t="str">
        <f t="shared" si="17"/>
        <v>0958-000-000-5400</v>
      </c>
      <c r="E1111" s="5" t="s">
        <v>27858</v>
      </c>
      <c r="F1111" s="5" t="s">
        <v>383</v>
      </c>
      <c r="G1111" s="5" t="s">
        <v>384</v>
      </c>
      <c r="H1111" s="5" t="s">
        <v>377</v>
      </c>
      <c r="I1111" s="5" t="s">
        <v>378</v>
      </c>
    </row>
    <row r="1112" spans="1:9" x14ac:dyDescent="0.25">
      <c r="A1112" s="5" t="s">
        <v>3830</v>
      </c>
      <c r="B1112" s="5" t="s">
        <v>3831</v>
      </c>
      <c r="C1112" s="6" t="s">
        <v>1806</v>
      </c>
      <c r="D1112" s="6" t="str">
        <f t="shared" si="17"/>
        <v>0186-000-000-0000</v>
      </c>
      <c r="E1112" s="5" t="s">
        <v>1807</v>
      </c>
      <c r="F1112" s="5" t="s">
        <v>383</v>
      </c>
      <c r="G1112" s="5" t="s">
        <v>384</v>
      </c>
      <c r="H1112" s="5" t="s">
        <v>377</v>
      </c>
      <c r="I1112" s="5" t="s">
        <v>378</v>
      </c>
    </row>
    <row r="1113" spans="1:9" x14ac:dyDescent="0.25">
      <c r="A1113" s="5" t="s">
        <v>3832</v>
      </c>
      <c r="B1113" s="5" t="s">
        <v>3833</v>
      </c>
      <c r="C1113" s="6" t="s">
        <v>923</v>
      </c>
      <c r="D1113" s="6" t="str">
        <f t="shared" si="17"/>
        <v>0210-000-000-0000</v>
      </c>
      <c r="E1113" s="5" t="s">
        <v>924</v>
      </c>
      <c r="F1113" s="5" t="s">
        <v>383</v>
      </c>
      <c r="G1113" s="5" t="s">
        <v>384</v>
      </c>
      <c r="H1113" s="5" t="s">
        <v>377</v>
      </c>
      <c r="I1113" s="5" t="s">
        <v>378</v>
      </c>
    </row>
    <row r="1114" spans="1:9" x14ac:dyDescent="0.25">
      <c r="A1114" s="5" t="s">
        <v>3834</v>
      </c>
      <c r="B1114" s="5" t="s">
        <v>3835</v>
      </c>
      <c r="C1114" s="6" t="s">
        <v>962</v>
      </c>
      <c r="D1114" s="6" t="str">
        <f t="shared" si="17"/>
        <v>0797-000-000-0000</v>
      </c>
      <c r="E1114" s="5" t="s">
        <v>963</v>
      </c>
      <c r="F1114" s="5" t="s">
        <v>535</v>
      </c>
      <c r="G1114" s="5" t="s">
        <v>536</v>
      </c>
      <c r="H1114" s="5" t="s">
        <v>377</v>
      </c>
      <c r="I1114" s="5" t="s">
        <v>378</v>
      </c>
    </row>
    <row r="1115" spans="1:9" x14ac:dyDescent="0.25">
      <c r="A1115" s="5" t="s">
        <v>3836</v>
      </c>
      <c r="B1115" s="5" t="s">
        <v>3837</v>
      </c>
      <c r="C1115" s="6" t="s">
        <v>1161</v>
      </c>
      <c r="D1115" s="6" t="str">
        <f t="shared" si="17"/>
        <v>0010-029-100-1100</v>
      </c>
      <c r="E1115" s="5" t="s">
        <v>1162</v>
      </c>
      <c r="F1115" s="5" t="s">
        <v>375</v>
      </c>
      <c r="G1115" s="5" t="s">
        <v>376</v>
      </c>
      <c r="H1115" s="5" t="s">
        <v>377</v>
      </c>
      <c r="I1115" s="5" t="s">
        <v>378</v>
      </c>
    </row>
    <row r="1116" spans="1:9" x14ac:dyDescent="0.25">
      <c r="A1116" s="5" t="s">
        <v>3838</v>
      </c>
      <c r="B1116" s="5" t="s">
        <v>3839</v>
      </c>
      <c r="C1116" s="6" t="s">
        <v>3840</v>
      </c>
      <c r="D1116" s="6" t="str">
        <f t="shared" si="17"/>
        <v>0819-000-000-0000</v>
      </c>
      <c r="E1116" s="5" t="s">
        <v>3841</v>
      </c>
      <c r="F1116" s="5" t="s">
        <v>535</v>
      </c>
      <c r="G1116" s="5" t="s">
        <v>536</v>
      </c>
      <c r="H1116" s="5" t="s">
        <v>377</v>
      </c>
      <c r="I1116" s="5" t="s">
        <v>378</v>
      </c>
    </row>
    <row r="1117" spans="1:9" x14ac:dyDescent="0.25">
      <c r="A1117" s="5" t="s">
        <v>3842</v>
      </c>
      <c r="B1117" s="5" t="s">
        <v>3843</v>
      </c>
      <c r="C1117" s="6" t="s">
        <v>441</v>
      </c>
      <c r="D1117" s="6" t="str">
        <f t="shared" si="17"/>
        <v>0550-000-000-0000</v>
      </c>
      <c r="E1117" s="5" t="s">
        <v>442</v>
      </c>
      <c r="F1117" s="5" t="s">
        <v>383</v>
      </c>
      <c r="G1117" s="5" t="s">
        <v>384</v>
      </c>
      <c r="H1117" s="5" t="s">
        <v>377</v>
      </c>
      <c r="I1117" s="5" t="s">
        <v>378</v>
      </c>
    </row>
    <row r="1118" spans="1:9" x14ac:dyDescent="0.25">
      <c r="A1118" s="5" t="s">
        <v>3844</v>
      </c>
      <c r="B1118" s="5" t="s">
        <v>3845</v>
      </c>
      <c r="C1118" s="6" t="s">
        <v>1111</v>
      </c>
      <c r="D1118" s="6" t="str">
        <f t="shared" si="17"/>
        <v>0401-000-000-0000</v>
      </c>
      <c r="E1118" s="5" t="s">
        <v>1112</v>
      </c>
      <c r="F1118" s="5" t="s">
        <v>535</v>
      </c>
      <c r="G1118" s="5" t="s">
        <v>536</v>
      </c>
      <c r="H1118" s="5" t="s">
        <v>377</v>
      </c>
      <c r="I1118" s="5" t="s">
        <v>378</v>
      </c>
    </row>
    <row r="1119" spans="1:9" x14ac:dyDescent="0.25">
      <c r="A1119" s="5" t="s">
        <v>3846</v>
      </c>
      <c r="B1119" s="5" t="s">
        <v>3847</v>
      </c>
      <c r="C1119" s="6" t="s">
        <v>807</v>
      </c>
      <c r="D1119" s="6" t="str">
        <f t="shared" si="17"/>
        <v>0130-000-000-0000</v>
      </c>
      <c r="E1119" s="5" t="s">
        <v>808</v>
      </c>
      <c r="F1119" s="5" t="s">
        <v>383</v>
      </c>
      <c r="G1119" s="5" t="s">
        <v>384</v>
      </c>
      <c r="H1119" s="5" t="s">
        <v>377</v>
      </c>
      <c r="I1119" s="5" t="s">
        <v>378</v>
      </c>
    </row>
    <row r="1120" spans="1:9" x14ac:dyDescent="0.25">
      <c r="A1120" s="5" t="s">
        <v>3848</v>
      </c>
      <c r="B1120" s="5" t="s">
        <v>3849</v>
      </c>
      <c r="C1120" s="6" t="s">
        <v>3850</v>
      </c>
      <c r="D1120" s="6" t="str">
        <f t="shared" si="17"/>
        <v>0015-000-000-0000</v>
      </c>
      <c r="E1120" s="5" t="s">
        <v>3851</v>
      </c>
      <c r="F1120" s="5" t="s">
        <v>656</v>
      </c>
      <c r="G1120" s="5" t="s">
        <v>657</v>
      </c>
      <c r="H1120" s="5" t="s">
        <v>513</v>
      </c>
      <c r="I1120" s="5" t="s">
        <v>514</v>
      </c>
    </row>
    <row r="1121" spans="1:9" x14ac:dyDescent="0.25">
      <c r="A1121" s="5" t="s">
        <v>3852</v>
      </c>
      <c r="B1121" s="5" t="s">
        <v>3853</v>
      </c>
      <c r="C1121" s="6" t="s">
        <v>3383</v>
      </c>
      <c r="D1121" s="6" t="str">
        <f t="shared" si="17"/>
        <v>0851-000-000-0000</v>
      </c>
      <c r="E1121" s="5" t="s">
        <v>3384</v>
      </c>
      <c r="F1121" s="5" t="s">
        <v>535</v>
      </c>
      <c r="G1121" s="5" t="s">
        <v>536</v>
      </c>
      <c r="H1121" s="5" t="s">
        <v>377</v>
      </c>
      <c r="I1121" s="5" t="s">
        <v>378</v>
      </c>
    </row>
    <row r="1122" spans="1:9" x14ac:dyDescent="0.25">
      <c r="A1122" s="5" t="s">
        <v>3854</v>
      </c>
      <c r="B1122" s="5" t="s">
        <v>3855</v>
      </c>
      <c r="C1122" s="6" t="s">
        <v>3856</v>
      </c>
      <c r="D1122" s="6" t="str">
        <f t="shared" si="17"/>
        <v>0380-000-000-0000</v>
      </c>
      <c r="E1122" s="5" t="s">
        <v>3857</v>
      </c>
      <c r="F1122" s="5" t="s">
        <v>535</v>
      </c>
      <c r="G1122" s="5" t="s">
        <v>536</v>
      </c>
      <c r="H1122" s="5" t="s">
        <v>377</v>
      </c>
      <c r="I1122" s="5" t="s">
        <v>378</v>
      </c>
    </row>
    <row r="1123" spans="1:9" x14ac:dyDescent="0.25">
      <c r="A1123" s="5" t="s">
        <v>3858</v>
      </c>
      <c r="B1123" s="5" t="s">
        <v>3859</v>
      </c>
      <c r="C1123" s="6" t="s">
        <v>3860</v>
      </c>
      <c r="D1123" s="6" t="str">
        <f t="shared" si="17"/>
        <v>0793-000-000-0000</v>
      </c>
      <c r="E1123" s="5" t="s">
        <v>3861</v>
      </c>
      <c r="F1123" s="5" t="s">
        <v>535</v>
      </c>
      <c r="G1123" s="5" t="s">
        <v>536</v>
      </c>
      <c r="H1123" s="5" t="s">
        <v>377</v>
      </c>
      <c r="I1123" s="5" t="s">
        <v>378</v>
      </c>
    </row>
    <row r="1124" spans="1:9" x14ac:dyDescent="0.25">
      <c r="A1124" s="5" t="s">
        <v>3862</v>
      </c>
      <c r="B1124" s="5" t="s">
        <v>3863</v>
      </c>
      <c r="C1124" s="6" t="s">
        <v>3864</v>
      </c>
      <c r="D1124" s="6" t="str">
        <f t="shared" si="17"/>
        <v>0010-038-231-1600</v>
      </c>
      <c r="E1124" s="5" t="s">
        <v>3865</v>
      </c>
      <c r="F1124" s="5" t="s">
        <v>375</v>
      </c>
      <c r="G1124" s="5" t="s">
        <v>376</v>
      </c>
      <c r="H1124" s="5" t="s">
        <v>377</v>
      </c>
      <c r="I1124" s="5" t="s">
        <v>378</v>
      </c>
    </row>
    <row r="1125" spans="1:9" x14ac:dyDescent="0.25">
      <c r="A1125" s="5" t="s">
        <v>3866</v>
      </c>
      <c r="B1125" s="5" t="s">
        <v>3867</v>
      </c>
      <c r="C1125" s="6" t="s">
        <v>2689</v>
      </c>
      <c r="D1125" s="6" t="str">
        <f t="shared" si="17"/>
        <v>0917-000-009-9200</v>
      </c>
      <c r="E1125" s="5" t="s">
        <v>2690</v>
      </c>
      <c r="F1125" s="5" t="s">
        <v>383</v>
      </c>
      <c r="G1125" s="5" t="s">
        <v>384</v>
      </c>
      <c r="H1125" s="5" t="s">
        <v>377</v>
      </c>
      <c r="I1125" s="5" t="s">
        <v>378</v>
      </c>
    </row>
    <row r="1126" spans="1:9" x14ac:dyDescent="0.25">
      <c r="A1126" s="5" t="s">
        <v>3868</v>
      </c>
      <c r="B1126" s="5" t="s">
        <v>3869</v>
      </c>
      <c r="C1126" s="6" t="s">
        <v>3096</v>
      </c>
      <c r="D1126" s="6" t="str">
        <f t="shared" si="17"/>
        <v>0758-000-000-0000</v>
      </c>
      <c r="E1126" s="5" t="s">
        <v>3097</v>
      </c>
      <c r="F1126" s="5" t="s">
        <v>503</v>
      </c>
      <c r="G1126" s="5" t="s">
        <v>504</v>
      </c>
      <c r="H1126" s="5" t="s">
        <v>377</v>
      </c>
      <c r="I1126" s="5" t="s">
        <v>378</v>
      </c>
    </row>
    <row r="1127" spans="1:9" x14ac:dyDescent="0.25">
      <c r="A1127" s="5" t="s">
        <v>3870</v>
      </c>
      <c r="B1127" s="5" t="s">
        <v>3871</v>
      </c>
      <c r="C1127" s="6" t="s">
        <v>3165</v>
      </c>
      <c r="D1127" s="6" t="str">
        <f t="shared" si="17"/>
        <v>0010-029-120-1300</v>
      </c>
      <c r="E1127" s="5" t="s">
        <v>3166</v>
      </c>
      <c r="F1127" s="5" t="s">
        <v>375</v>
      </c>
      <c r="G1127" s="5" t="s">
        <v>376</v>
      </c>
      <c r="H1127" s="5" t="s">
        <v>377</v>
      </c>
      <c r="I1127" s="5" t="s">
        <v>378</v>
      </c>
    </row>
    <row r="1128" spans="1:9" x14ac:dyDescent="0.25">
      <c r="A1128" s="5" t="s">
        <v>3872</v>
      </c>
      <c r="B1128" s="5" t="s">
        <v>3873</v>
      </c>
      <c r="C1128" s="6" t="s">
        <v>3874</v>
      </c>
      <c r="D1128" s="6" t="str">
        <f t="shared" si="17"/>
        <v>0010-076-031-1100</v>
      </c>
      <c r="E1128" s="5" t="s">
        <v>3875</v>
      </c>
      <c r="F1128" s="5" t="s">
        <v>375</v>
      </c>
      <c r="G1128" s="5" t="s">
        <v>376</v>
      </c>
      <c r="H1128" s="5" t="s">
        <v>377</v>
      </c>
      <c r="I1128" s="5" t="s">
        <v>378</v>
      </c>
    </row>
    <row r="1129" spans="1:9" x14ac:dyDescent="0.25">
      <c r="A1129" s="5" t="s">
        <v>3876</v>
      </c>
      <c r="B1129" s="5" t="s">
        <v>3877</v>
      </c>
      <c r="C1129" s="6" t="s">
        <v>3213</v>
      </c>
      <c r="D1129" s="6" t="str">
        <f t="shared" si="17"/>
        <v>0010-071-031-1100</v>
      </c>
      <c r="E1129" s="5" t="s">
        <v>3214</v>
      </c>
      <c r="F1129" s="5" t="s">
        <v>375</v>
      </c>
      <c r="G1129" s="5" t="s">
        <v>376</v>
      </c>
      <c r="H1129" s="5" t="s">
        <v>377</v>
      </c>
      <c r="I1129" s="5" t="s">
        <v>378</v>
      </c>
    </row>
    <row r="1130" spans="1:9" x14ac:dyDescent="0.25">
      <c r="A1130" s="5" t="s">
        <v>3878</v>
      </c>
      <c r="B1130" s="5" t="s">
        <v>3879</v>
      </c>
      <c r="C1130" s="6" t="s">
        <v>485</v>
      </c>
      <c r="D1130" s="6" t="str">
        <f t="shared" si="17"/>
        <v>0330-000-000-0000</v>
      </c>
      <c r="E1130" s="5" t="s">
        <v>486</v>
      </c>
      <c r="F1130" s="5" t="s">
        <v>383</v>
      </c>
      <c r="G1130" s="5" t="s">
        <v>384</v>
      </c>
      <c r="H1130" s="5" t="s">
        <v>377</v>
      </c>
      <c r="I1130" s="5" t="s">
        <v>378</v>
      </c>
    </row>
    <row r="1131" spans="1:9" x14ac:dyDescent="0.25">
      <c r="A1131" s="5" t="s">
        <v>3880</v>
      </c>
      <c r="B1131" s="5" t="s">
        <v>3881</v>
      </c>
      <c r="C1131" s="6" t="s">
        <v>3882</v>
      </c>
      <c r="D1131" s="6" t="str">
        <f t="shared" si="17"/>
        <v>1010-035-000-0000</v>
      </c>
      <c r="E1131" s="5" t="s">
        <v>3883</v>
      </c>
      <c r="F1131" s="5" t="s">
        <v>503</v>
      </c>
      <c r="G1131" s="5" t="s">
        <v>504</v>
      </c>
      <c r="H1131" s="5" t="s">
        <v>377</v>
      </c>
      <c r="I1131" s="5" t="s">
        <v>378</v>
      </c>
    </row>
    <row r="1132" spans="1:9" x14ac:dyDescent="0.25">
      <c r="A1132" s="5" t="s">
        <v>3884</v>
      </c>
      <c r="B1132" s="5" t="s">
        <v>3885</v>
      </c>
      <c r="C1132" s="6" t="s">
        <v>1498</v>
      </c>
      <c r="D1132" s="6" t="str">
        <f t="shared" si="17"/>
        <v>0224-000-000-0000</v>
      </c>
      <c r="E1132" s="5" t="s">
        <v>1499</v>
      </c>
      <c r="F1132" s="5" t="s">
        <v>383</v>
      </c>
      <c r="G1132" s="5" t="s">
        <v>384</v>
      </c>
      <c r="H1132" s="5" t="s">
        <v>377</v>
      </c>
      <c r="I1132" s="5" t="s">
        <v>378</v>
      </c>
    </row>
    <row r="1133" spans="1:9" x14ac:dyDescent="0.25">
      <c r="A1133" s="5" t="s">
        <v>3886</v>
      </c>
      <c r="B1133" s="5" t="s">
        <v>3887</v>
      </c>
      <c r="C1133" s="6" t="s">
        <v>2973</v>
      </c>
      <c r="D1133" s="6" t="str">
        <f t="shared" si="17"/>
        <v>0417-000-000-0000</v>
      </c>
      <c r="E1133" s="5" t="s">
        <v>2974</v>
      </c>
      <c r="F1133" s="5" t="s">
        <v>383</v>
      </c>
      <c r="G1133" s="5" t="s">
        <v>384</v>
      </c>
      <c r="H1133" s="5" t="s">
        <v>377</v>
      </c>
      <c r="I1133" s="5" t="s">
        <v>378</v>
      </c>
    </row>
    <row r="1134" spans="1:9" x14ac:dyDescent="0.25">
      <c r="A1134" s="5" t="s">
        <v>3888</v>
      </c>
      <c r="B1134" s="5" t="s">
        <v>3889</v>
      </c>
      <c r="C1134" s="6" t="s">
        <v>3890</v>
      </c>
      <c r="D1134" s="6" t="str">
        <f t="shared" si="17"/>
        <v>0338-249-020-0000</v>
      </c>
      <c r="E1134" s="5" t="s">
        <v>3891</v>
      </c>
      <c r="F1134" s="5" t="s">
        <v>383</v>
      </c>
      <c r="G1134" s="5" t="s">
        <v>384</v>
      </c>
      <c r="H1134" s="5" t="s">
        <v>389</v>
      </c>
      <c r="I1134" s="5" t="s">
        <v>390</v>
      </c>
    </row>
    <row r="1135" spans="1:9" x14ac:dyDescent="0.25">
      <c r="A1135" s="5" t="s">
        <v>3892</v>
      </c>
      <c r="B1135" s="5" t="s">
        <v>3893</v>
      </c>
      <c r="C1135" s="6" t="s">
        <v>1685</v>
      </c>
      <c r="D1135" s="6" t="str">
        <f t="shared" si="17"/>
        <v>0337-000-000-0000</v>
      </c>
      <c r="E1135" s="5" t="s">
        <v>1686</v>
      </c>
      <c r="F1135" s="5" t="s">
        <v>383</v>
      </c>
      <c r="G1135" s="5" t="s">
        <v>384</v>
      </c>
      <c r="H1135" s="5" t="s">
        <v>377</v>
      </c>
      <c r="I1135" s="5" t="s">
        <v>378</v>
      </c>
    </row>
    <row r="1136" spans="1:9" x14ac:dyDescent="0.25">
      <c r="A1136" s="5" t="s">
        <v>3894</v>
      </c>
      <c r="B1136" s="5" t="s">
        <v>3895</v>
      </c>
      <c r="C1136" s="6" t="s">
        <v>3896</v>
      </c>
      <c r="D1136" s="6" t="str">
        <f t="shared" si="17"/>
        <v>0410-000-000-0000</v>
      </c>
      <c r="E1136" s="5" t="s">
        <v>3897</v>
      </c>
      <c r="F1136" s="5" t="s">
        <v>383</v>
      </c>
      <c r="G1136" s="5" t="s">
        <v>384</v>
      </c>
      <c r="H1136" s="5" t="s">
        <v>377</v>
      </c>
      <c r="I1136" s="5" t="s">
        <v>378</v>
      </c>
    </row>
    <row r="1137" spans="1:9" x14ac:dyDescent="0.25">
      <c r="A1137" s="5" t="s">
        <v>3898</v>
      </c>
      <c r="B1137" s="5" t="s">
        <v>3899</v>
      </c>
      <c r="C1137" s="6" t="s">
        <v>381</v>
      </c>
      <c r="D1137" s="6" t="str">
        <f t="shared" si="17"/>
        <v>0310-000-000-0000</v>
      </c>
      <c r="E1137" s="5" t="s">
        <v>382</v>
      </c>
      <c r="F1137" s="5" t="s">
        <v>383</v>
      </c>
      <c r="G1137" s="5" t="s">
        <v>384</v>
      </c>
      <c r="H1137" s="5" t="s">
        <v>377</v>
      </c>
      <c r="I1137" s="5" t="s">
        <v>378</v>
      </c>
    </row>
    <row r="1138" spans="1:9" x14ac:dyDescent="0.25">
      <c r="A1138" s="5" t="s">
        <v>3900</v>
      </c>
      <c r="B1138" s="5" t="s">
        <v>3901</v>
      </c>
      <c r="C1138" s="6" t="s">
        <v>381</v>
      </c>
      <c r="D1138" s="6" t="str">
        <f t="shared" si="17"/>
        <v>0310-000-000-0000</v>
      </c>
      <c r="E1138" s="5" t="s">
        <v>382</v>
      </c>
      <c r="F1138" s="5" t="s">
        <v>1974</v>
      </c>
      <c r="G1138" s="5" t="s">
        <v>1975</v>
      </c>
      <c r="H1138" s="5" t="s">
        <v>377</v>
      </c>
      <c r="I1138" s="5" t="s">
        <v>378</v>
      </c>
    </row>
    <row r="1139" spans="1:9" x14ac:dyDescent="0.25">
      <c r="A1139" s="5" t="s">
        <v>3902</v>
      </c>
      <c r="B1139" s="5" t="s">
        <v>3903</v>
      </c>
      <c r="C1139" s="6" t="s">
        <v>3904</v>
      </c>
      <c r="D1139" s="6" t="str">
        <f t="shared" si="17"/>
        <v>0010-058-071-1300</v>
      </c>
      <c r="E1139" s="5" t="s">
        <v>3905</v>
      </c>
      <c r="F1139" s="5" t="s">
        <v>375</v>
      </c>
      <c r="G1139" s="5" t="s">
        <v>376</v>
      </c>
      <c r="H1139" s="5" t="s">
        <v>377</v>
      </c>
      <c r="I1139" s="5" t="s">
        <v>378</v>
      </c>
    </row>
    <row r="1140" spans="1:9" x14ac:dyDescent="0.25">
      <c r="A1140" s="5" t="s">
        <v>3906</v>
      </c>
      <c r="B1140" s="5" t="s">
        <v>3907</v>
      </c>
      <c r="C1140" s="6" t="s">
        <v>3908</v>
      </c>
      <c r="D1140" s="6" t="str">
        <f t="shared" si="17"/>
        <v>0170-000-000-5700</v>
      </c>
      <c r="E1140" s="5" t="s">
        <v>3909</v>
      </c>
      <c r="F1140" s="5" t="s">
        <v>383</v>
      </c>
      <c r="G1140" s="5" t="s">
        <v>384</v>
      </c>
      <c r="H1140" s="5" t="s">
        <v>377</v>
      </c>
      <c r="I1140" s="5" t="s">
        <v>378</v>
      </c>
    </row>
    <row r="1141" spans="1:9" x14ac:dyDescent="0.25">
      <c r="A1141" s="5" t="s">
        <v>3910</v>
      </c>
      <c r="B1141" s="5" t="s">
        <v>3911</v>
      </c>
      <c r="C1141" s="6" t="s">
        <v>1414</v>
      </c>
      <c r="D1141" s="6" t="str">
        <f t="shared" si="17"/>
        <v>0163-000-000-0000</v>
      </c>
      <c r="E1141" s="5" t="s">
        <v>1415</v>
      </c>
      <c r="F1141" s="5" t="s">
        <v>383</v>
      </c>
      <c r="G1141" s="5" t="s">
        <v>384</v>
      </c>
      <c r="H1141" s="5" t="s">
        <v>377</v>
      </c>
      <c r="I1141" s="5" t="s">
        <v>378</v>
      </c>
    </row>
    <row r="1142" spans="1:9" x14ac:dyDescent="0.25">
      <c r="A1142" s="5" t="s">
        <v>3912</v>
      </c>
      <c r="B1142" s="5" t="s">
        <v>3913</v>
      </c>
      <c r="C1142" s="6" t="s">
        <v>3914</v>
      </c>
      <c r="D1142" s="6" t="str">
        <f t="shared" si="17"/>
        <v>0077-249-000-0000</v>
      </c>
      <c r="E1142" s="5" t="s">
        <v>3915</v>
      </c>
      <c r="F1142" s="5" t="s">
        <v>375</v>
      </c>
      <c r="G1142" s="5" t="s">
        <v>376</v>
      </c>
      <c r="H1142" s="5" t="s">
        <v>377</v>
      </c>
      <c r="I1142" s="5" t="s">
        <v>378</v>
      </c>
    </row>
    <row r="1143" spans="1:9" x14ac:dyDescent="0.25">
      <c r="A1143" s="5" t="s">
        <v>3916</v>
      </c>
      <c r="B1143" s="5" t="s">
        <v>3917</v>
      </c>
      <c r="C1143" s="6" t="s">
        <v>634</v>
      </c>
      <c r="D1143" s="6" t="str">
        <f t="shared" si="17"/>
        <v>0625-000-000-0000</v>
      </c>
      <c r="E1143" s="5" t="s">
        <v>635</v>
      </c>
      <c r="F1143" s="5" t="s">
        <v>383</v>
      </c>
      <c r="G1143" s="5" t="s">
        <v>384</v>
      </c>
      <c r="H1143" s="5" t="s">
        <v>377</v>
      </c>
      <c r="I1143" s="5" t="s">
        <v>378</v>
      </c>
    </row>
    <row r="1144" spans="1:9" x14ac:dyDescent="0.25">
      <c r="A1144" s="5" t="s">
        <v>3918</v>
      </c>
      <c r="B1144" s="5" t="s">
        <v>3919</v>
      </c>
      <c r="C1144" s="6" t="s">
        <v>1051</v>
      </c>
      <c r="D1144" s="6" t="str">
        <f t="shared" si="17"/>
        <v>0590-000-000-0000</v>
      </c>
      <c r="E1144" s="5" t="s">
        <v>1052</v>
      </c>
      <c r="F1144" s="5" t="s">
        <v>415</v>
      </c>
      <c r="G1144" s="5" t="s">
        <v>416</v>
      </c>
      <c r="H1144" s="5" t="s">
        <v>377</v>
      </c>
      <c r="I1144" s="5" t="s">
        <v>378</v>
      </c>
    </row>
    <row r="1145" spans="1:9" x14ac:dyDescent="0.25">
      <c r="A1145" s="5" t="s">
        <v>3920</v>
      </c>
      <c r="B1145" s="5" t="s">
        <v>3921</v>
      </c>
      <c r="C1145" s="6" t="s">
        <v>3118</v>
      </c>
      <c r="D1145" s="6" t="str">
        <f t="shared" si="17"/>
        <v>0450-000-000-0000</v>
      </c>
      <c r="E1145" s="5" t="s">
        <v>3119</v>
      </c>
      <c r="F1145" s="5" t="s">
        <v>383</v>
      </c>
      <c r="G1145" s="5" t="s">
        <v>384</v>
      </c>
      <c r="H1145" s="5" t="s">
        <v>377</v>
      </c>
      <c r="I1145" s="5" t="s">
        <v>378</v>
      </c>
    </row>
    <row r="1146" spans="1:9" x14ac:dyDescent="0.25">
      <c r="A1146" s="5" t="s">
        <v>3922</v>
      </c>
      <c r="B1146" s="5" t="s">
        <v>3923</v>
      </c>
      <c r="C1146" s="6" t="s">
        <v>1726</v>
      </c>
      <c r="D1146" s="6" t="str">
        <f t="shared" si="17"/>
        <v>0010-115-130-1700</v>
      </c>
      <c r="E1146" s="5" t="s">
        <v>1727</v>
      </c>
      <c r="F1146" s="5" t="s">
        <v>375</v>
      </c>
      <c r="G1146" s="5" t="s">
        <v>376</v>
      </c>
      <c r="H1146" s="5" t="s">
        <v>377</v>
      </c>
      <c r="I1146" s="5" t="s">
        <v>378</v>
      </c>
    </row>
    <row r="1147" spans="1:9" x14ac:dyDescent="0.25">
      <c r="A1147" s="5" t="s">
        <v>3924</v>
      </c>
      <c r="B1147" s="5" t="s">
        <v>3925</v>
      </c>
      <c r="C1147" s="6" t="s">
        <v>1991</v>
      </c>
      <c r="D1147" s="6" t="str">
        <f t="shared" si="17"/>
        <v>0010-030-021-1500</v>
      </c>
      <c r="E1147" s="5" t="s">
        <v>1992</v>
      </c>
      <c r="F1147" s="5" t="s">
        <v>375</v>
      </c>
      <c r="G1147" s="5" t="s">
        <v>376</v>
      </c>
      <c r="H1147" s="5" t="s">
        <v>377</v>
      </c>
      <c r="I1147" s="5" t="s">
        <v>378</v>
      </c>
    </row>
    <row r="1148" spans="1:9" x14ac:dyDescent="0.25">
      <c r="A1148" s="5" t="s">
        <v>3926</v>
      </c>
      <c r="B1148" s="5" t="s">
        <v>3927</v>
      </c>
      <c r="C1148" s="6" t="s">
        <v>831</v>
      </c>
      <c r="D1148" s="6" t="str">
        <f t="shared" si="17"/>
        <v>0874-000-000-0000</v>
      </c>
      <c r="E1148" s="5" t="s">
        <v>832</v>
      </c>
      <c r="F1148" s="5" t="s">
        <v>383</v>
      </c>
      <c r="G1148" s="5" t="s">
        <v>384</v>
      </c>
      <c r="H1148" s="5" t="s">
        <v>513</v>
      </c>
      <c r="I1148" s="5" t="s">
        <v>514</v>
      </c>
    </row>
    <row r="1149" spans="1:9" x14ac:dyDescent="0.25">
      <c r="A1149" s="5" t="s">
        <v>3928</v>
      </c>
      <c r="B1149" s="5" t="s">
        <v>3929</v>
      </c>
      <c r="C1149" s="6" t="s">
        <v>2283</v>
      </c>
      <c r="D1149" s="6" t="str">
        <f t="shared" si="17"/>
        <v>0822-000-000-0000</v>
      </c>
      <c r="E1149" s="5" t="s">
        <v>2284</v>
      </c>
      <c r="F1149" s="5" t="s">
        <v>383</v>
      </c>
      <c r="G1149" s="5" t="s">
        <v>384</v>
      </c>
      <c r="H1149" s="5" t="s">
        <v>513</v>
      </c>
      <c r="I1149" s="5" t="s">
        <v>514</v>
      </c>
    </row>
    <row r="1150" spans="1:9" x14ac:dyDescent="0.25">
      <c r="A1150" s="5" t="s">
        <v>3930</v>
      </c>
      <c r="B1150" s="5" t="s">
        <v>3931</v>
      </c>
      <c r="C1150" s="6" t="s">
        <v>3932</v>
      </c>
      <c r="D1150" s="6" t="str">
        <f t="shared" si="17"/>
        <v>0607-000-000-0000</v>
      </c>
      <c r="E1150" s="5" t="s">
        <v>3933</v>
      </c>
      <c r="F1150" s="5" t="s">
        <v>383</v>
      </c>
      <c r="G1150" s="5" t="s">
        <v>384</v>
      </c>
      <c r="H1150" s="5" t="s">
        <v>377</v>
      </c>
      <c r="I1150" s="5" t="s">
        <v>378</v>
      </c>
    </row>
    <row r="1151" spans="1:9" x14ac:dyDescent="0.25">
      <c r="A1151" s="5" t="s">
        <v>3934</v>
      </c>
      <c r="B1151" s="5" t="s">
        <v>3935</v>
      </c>
      <c r="C1151" s="6" t="s">
        <v>521</v>
      </c>
      <c r="D1151" s="6" t="str">
        <f t="shared" si="17"/>
        <v>0950-000-000-0000</v>
      </c>
      <c r="E1151" s="5" t="s">
        <v>522</v>
      </c>
      <c r="F1151" s="5" t="s">
        <v>383</v>
      </c>
      <c r="G1151" s="5" t="s">
        <v>384</v>
      </c>
      <c r="H1151" s="5" t="s">
        <v>513</v>
      </c>
      <c r="I1151" s="5" t="s">
        <v>514</v>
      </c>
    </row>
    <row r="1152" spans="1:9" x14ac:dyDescent="0.25">
      <c r="A1152" s="5" t="s">
        <v>3936</v>
      </c>
      <c r="B1152" s="5" t="s">
        <v>3937</v>
      </c>
      <c r="C1152" s="6" t="s">
        <v>1087</v>
      </c>
      <c r="D1152" s="6" t="str">
        <f t="shared" si="17"/>
        <v>0026-000-000-0000</v>
      </c>
      <c r="E1152" s="5" t="s">
        <v>1088</v>
      </c>
      <c r="F1152" s="5" t="s">
        <v>383</v>
      </c>
      <c r="G1152" s="5" t="s">
        <v>384</v>
      </c>
      <c r="H1152" s="5" t="s">
        <v>377</v>
      </c>
      <c r="I1152" s="5" t="s">
        <v>378</v>
      </c>
    </row>
    <row r="1153" spans="1:9" x14ac:dyDescent="0.25">
      <c r="A1153" s="5" t="s">
        <v>3938</v>
      </c>
      <c r="B1153" s="5" t="s">
        <v>3939</v>
      </c>
      <c r="C1153" s="6" t="s">
        <v>3940</v>
      </c>
      <c r="D1153" s="6" t="str">
        <f t="shared" si="17"/>
        <v>1099-000-000-0000</v>
      </c>
      <c r="E1153" s="5" t="s">
        <v>3941</v>
      </c>
      <c r="F1153" s="5" t="s">
        <v>383</v>
      </c>
      <c r="G1153" s="5" t="s">
        <v>384</v>
      </c>
      <c r="H1153" s="5" t="s">
        <v>377</v>
      </c>
      <c r="I1153" s="5" t="s">
        <v>378</v>
      </c>
    </row>
    <row r="1154" spans="1:9" x14ac:dyDescent="0.25">
      <c r="A1154" s="5" t="s">
        <v>3942</v>
      </c>
      <c r="B1154" s="5" t="s">
        <v>3943</v>
      </c>
      <c r="C1154" s="6" t="s">
        <v>563</v>
      </c>
      <c r="D1154" s="6" t="str">
        <f t="shared" ref="D1154:D1217" si="18">TEXT(C1154,"0000-000-000-0000")</f>
        <v>0010-029-110-1200</v>
      </c>
      <c r="E1154" s="5" t="s">
        <v>564</v>
      </c>
      <c r="F1154" s="5" t="s">
        <v>383</v>
      </c>
      <c r="G1154" s="5" t="s">
        <v>384</v>
      </c>
      <c r="H1154" s="5" t="s">
        <v>377</v>
      </c>
      <c r="I1154" s="5" t="s">
        <v>378</v>
      </c>
    </row>
    <row r="1155" spans="1:9" x14ac:dyDescent="0.25">
      <c r="A1155" s="5" t="s">
        <v>3944</v>
      </c>
      <c r="B1155" s="5" t="s">
        <v>3945</v>
      </c>
      <c r="C1155" s="6" t="s">
        <v>551</v>
      </c>
      <c r="D1155" s="6" t="str">
        <f t="shared" si="18"/>
        <v>0355-000-000-0000</v>
      </c>
      <c r="E1155" s="5" t="s">
        <v>552</v>
      </c>
      <c r="F1155" s="5" t="s">
        <v>415</v>
      </c>
      <c r="G1155" s="5" t="s">
        <v>416</v>
      </c>
      <c r="H1155" s="5" t="s">
        <v>377</v>
      </c>
      <c r="I1155" s="5" t="s">
        <v>378</v>
      </c>
    </row>
    <row r="1156" spans="1:9" x14ac:dyDescent="0.25">
      <c r="A1156" s="5" t="s">
        <v>3946</v>
      </c>
      <c r="B1156" s="5" t="s">
        <v>3947</v>
      </c>
      <c r="C1156" s="6" t="s">
        <v>405</v>
      </c>
      <c r="D1156" s="6" t="str">
        <f t="shared" si="18"/>
        <v>0340-000-000-0000</v>
      </c>
      <c r="E1156" s="5" t="s">
        <v>406</v>
      </c>
      <c r="F1156" s="5" t="s">
        <v>383</v>
      </c>
      <c r="G1156" s="5" t="s">
        <v>384</v>
      </c>
      <c r="H1156" s="5" t="s">
        <v>513</v>
      </c>
      <c r="I1156" s="5" t="s">
        <v>514</v>
      </c>
    </row>
    <row r="1157" spans="1:9" x14ac:dyDescent="0.25">
      <c r="A1157" s="5" t="s">
        <v>3948</v>
      </c>
      <c r="B1157" s="5" t="s">
        <v>3949</v>
      </c>
      <c r="C1157" s="6" t="s">
        <v>3950</v>
      </c>
      <c r="D1157" s="6" t="str">
        <f t="shared" si="18"/>
        <v>0612-000-000-0000</v>
      </c>
      <c r="E1157" s="5" t="s">
        <v>3951</v>
      </c>
      <c r="F1157" s="5" t="s">
        <v>383</v>
      </c>
      <c r="G1157" s="5" t="s">
        <v>384</v>
      </c>
      <c r="H1157" s="5" t="s">
        <v>377</v>
      </c>
      <c r="I1157" s="5" t="s">
        <v>378</v>
      </c>
    </row>
    <row r="1158" spans="1:9" x14ac:dyDescent="0.25">
      <c r="A1158" s="5" t="s">
        <v>3952</v>
      </c>
      <c r="B1158" s="5" t="s">
        <v>3953</v>
      </c>
      <c r="C1158" s="6" t="s">
        <v>3954</v>
      </c>
      <c r="D1158" s="6" t="str">
        <f t="shared" si="18"/>
        <v>0010-038-111-1600</v>
      </c>
      <c r="E1158" s="5" t="s">
        <v>3955</v>
      </c>
      <c r="F1158" s="5" t="s">
        <v>375</v>
      </c>
      <c r="G1158" s="5" t="s">
        <v>376</v>
      </c>
      <c r="H1158" s="5" t="s">
        <v>377</v>
      </c>
      <c r="I1158" s="5" t="s">
        <v>378</v>
      </c>
    </row>
    <row r="1159" spans="1:9" x14ac:dyDescent="0.25">
      <c r="A1159" s="5" t="s">
        <v>3956</v>
      </c>
      <c r="B1159" s="5" t="s">
        <v>3957</v>
      </c>
      <c r="C1159" s="6" t="s">
        <v>2218</v>
      </c>
      <c r="D1159" s="6" t="str">
        <f t="shared" si="18"/>
        <v>0385-000-000-0000</v>
      </c>
      <c r="E1159" s="5" t="s">
        <v>2219</v>
      </c>
      <c r="F1159" s="5" t="s">
        <v>383</v>
      </c>
      <c r="G1159" s="5" t="s">
        <v>384</v>
      </c>
      <c r="H1159" s="5" t="s">
        <v>377</v>
      </c>
      <c r="I1159" s="5" t="s">
        <v>378</v>
      </c>
    </row>
    <row r="1160" spans="1:9" x14ac:dyDescent="0.25">
      <c r="A1160" s="5" t="s">
        <v>3958</v>
      </c>
      <c r="B1160" s="5" t="s">
        <v>3959</v>
      </c>
      <c r="C1160" s="6" t="s">
        <v>1430</v>
      </c>
      <c r="D1160" s="6" t="str">
        <f t="shared" si="18"/>
        <v>0010-070-010-1200</v>
      </c>
      <c r="E1160" s="5" t="s">
        <v>1431</v>
      </c>
      <c r="F1160" s="5" t="s">
        <v>375</v>
      </c>
      <c r="G1160" s="5" t="s">
        <v>376</v>
      </c>
      <c r="H1160" s="5" t="s">
        <v>377</v>
      </c>
      <c r="I1160" s="5" t="s">
        <v>378</v>
      </c>
    </row>
    <row r="1161" spans="1:9" x14ac:dyDescent="0.25">
      <c r="A1161" s="5" t="s">
        <v>3960</v>
      </c>
      <c r="B1161" s="5" t="s">
        <v>3961</v>
      </c>
      <c r="C1161" s="6" t="s">
        <v>3962</v>
      </c>
      <c r="D1161" s="6" t="str">
        <f t="shared" si="18"/>
        <v>0210-000-006-5800</v>
      </c>
      <c r="E1161" s="5" t="s">
        <v>3963</v>
      </c>
      <c r="F1161" s="5" t="s">
        <v>383</v>
      </c>
      <c r="G1161" s="5" t="s">
        <v>384</v>
      </c>
      <c r="H1161" s="5" t="s">
        <v>513</v>
      </c>
      <c r="I1161" s="5" t="s">
        <v>514</v>
      </c>
    </row>
    <row r="1162" spans="1:9" x14ac:dyDescent="0.25">
      <c r="A1162" s="5" t="s">
        <v>3964</v>
      </c>
      <c r="B1162" s="5" t="s">
        <v>3965</v>
      </c>
      <c r="C1162" s="6" t="s">
        <v>3966</v>
      </c>
      <c r="D1162" s="6" t="str">
        <f t="shared" si="18"/>
        <v>0800-000-000-0000</v>
      </c>
      <c r="E1162" s="5" t="s">
        <v>3967</v>
      </c>
      <c r="F1162" s="5" t="s">
        <v>383</v>
      </c>
      <c r="G1162" s="5" t="s">
        <v>384</v>
      </c>
      <c r="H1162" s="5" t="s">
        <v>377</v>
      </c>
      <c r="I1162" s="5" t="s">
        <v>378</v>
      </c>
    </row>
    <row r="1163" spans="1:9" x14ac:dyDescent="0.25">
      <c r="A1163" s="5" t="s">
        <v>3968</v>
      </c>
      <c r="B1163" s="5" t="s">
        <v>3969</v>
      </c>
      <c r="C1163" s="6" t="s">
        <v>1498</v>
      </c>
      <c r="D1163" s="6" t="str">
        <f t="shared" si="18"/>
        <v>0224-000-000-0000</v>
      </c>
      <c r="E1163" s="5" t="s">
        <v>1499</v>
      </c>
      <c r="F1163" s="5" t="s">
        <v>383</v>
      </c>
      <c r="G1163" s="5" t="s">
        <v>384</v>
      </c>
      <c r="H1163" s="5" t="s">
        <v>377</v>
      </c>
      <c r="I1163" s="5" t="s">
        <v>378</v>
      </c>
    </row>
    <row r="1164" spans="1:9" x14ac:dyDescent="0.25">
      <c r="A1164" s="5" t="s">
        <v>3970</v>
      </c>
      <c r="B1164" s="5" t="s">
        <v>3971</v>
      </c>
      <c r="C1164" s="6" t="s">
        <v>543</v>
      </c>
      <c r="D1164" s="6" t="str">
        <f t="shared" si="18"/>
        <v>0185-000-000-0000</v>
      </c>
      <c r="E1164" s="5" t="s">
        <v>544</v>
      </c>
      <c r="F1164" s="5" t="s">
        <v>503</v>
      </c>
      <c r="G1164" s="5" t="s">
        <v>504</v>
      </c>
      <c r="H1164" s="5" t="s">
        <v>377</v>
      </c>
      <c r="I1164" s="5" t="s">
        <v>378</v>
      </c>
    </row>
    <row r="1165" spans="1:9" x14ac:dyDescent="0.25">
      <c r="A1165" s="5" t="s">
        <v>3972</v>
      </c>
      <c r="B1165" s="5" t="s">
        <v>3973</v>
      </c>
      <c r="C1165" s="6" t="s">
        <v>985</v>
      </c>
      <c r="D1165" s="6" t="str">
        <f t="shared" si="18"/>
        <v>0180-000-000-0000</v>
      </c>
      <c r="E1165" s="5" t="s">
        <v>986</v>
      </c>
      <c r="F1165" s="5" t="s">
        <v>415</v>
      </c>
      <c r="G1165" s="5" t="s">
        <v>416</v>
      </c>
      <c r="H1165" s="5" t="s">
        <v>377</v>
      </c>
      <c r="I1165" s="5" t="s">
        <v>378</v>
      </c>
    </row>
    <row r="1166" spans="1:9" x14ac:dyDescent="0.25">
      <c r="A1166" s="5" t="s">
        <v>3974</v>
      </c>
      <c r="B1166" s="5" t="s">
        <v>3975</v>
      </c>
      <c r="C1166" s="6" t="s">
        <v>485</v>
      </c>
      <c r="D1166" s="6" t="str">
        <f t="shared" si="18"/>
        <v>0330-000-000-0000</v>
      </c>
      <c r="E1166" s="5" t="s">
        <v>486</v>
      </c>
      <c r="F1166" s="5" t="s">
        <v>383</v>
      </c>
      <c r="G1166" s="5" t="s">
        <v>384</v>
      </c>
      <c r="H1166" s="5" t="s">
        <v>377</v>
      </c>
      <c r="I1166" s="5" t="s">
        <v>378</v>
      </c>
    </row>
    <row r="1167" spans="1:9" x14ac:dyDescent="0.25">
      <c r="A1167" s="5" t="s">
        <v>3976</v>
      </c>
      <c r="B1167" s="5" t="s">
        <v>3977</v>
      </c>
      <c r="C1167" s="6" t="s">
        <v>3978</v>
      </c>
      <c r="D1167" s="6" t="str">
        <f t="shared" si="18"/>
        <v>0310-035-000-0000</v>
      </c>
      <c r="E1167" s="5" t="s">
        <v>3979</v>
      </c>
      <c r="F1167" s="5" t="s">
        <v>3980</v>
      </c>
      <c r="G1167" s="5" t="s">
        <v>3981</v>
      </c>
      <c r="H1167" s="5" t="s">
        <v>377</v>
      </c>
      <c r="I1167" s="5" t="s">
        <v>378</v>
      </c>
    </row>
    <row r="1168" spans="1:9" x14ac:dyDescent="0.25">
      <c r="A1168" s="5" t="s">
        <v>3982</v>
      </c>
      <c r="B1168" s="5" t="s">
        <v>3983</v>
      </c>
      <c r="C1168" s="6" t="s">
        <v>954</v>
      </c>
      <c r="D1168" s="6" t="str">
        <f t="shared" si="18"/>
        <v>0120-000-000-0000</v>
      </c>
      <c r="E1168" s="5" t="s">
        <v>955</v>
      </c>
      <c r="F1168" s="5" t="s">
        <v>383</v>
      </c>
      <c r="G1168" s="5" t="s">
        <v>384</v>
      </c>
      <c r="H1168" s="5" t="s">
        <v>513</v>
      </c>
      <c r="I1168" s="5" t="s">
        <v>514</v>
      </c>
    </row>
    <row r="1169" spans="1:9" x14ac:dyDescent="0.25">
      <c r="A1169" s="5" t="s">
        <v>3984</v>
      </c>
      <c r="B1169" s="5" t="s">
        <v>3985</v>
      </c>
      <c r="C1169" s="6" t="s">
        <v>3986</v>
      </c>
      <c r="D1169" s="6" t="str">
        <f t="shared" si="18"/>
        <v>1074-000-000-0000</v>
      </c>
      <c r="E1169" s="5" t="s">
        <v>3987</v>
      </c>
      <c r="F1169" s="5" t="s">
        <v>503</v>
      </c>
      <c r="G1169" s="5" t="s">
        <v>504</v>
      </c>
      <c r="H1169" s="5" t="s">
        <v>377</v>
      </c>
      <c r="I1169" s="5" t="s">
        <v>378</v>
      </c>
    </row>
    <row r="1170" spans="1:9" x14ac:dyDescent="0.25">
      <c r="A1170" s="5" t="s">
        <v>3988</v>
      </c>
      <c r="B1170" s="5" t="s">
        <v>3989</v>
      </c>
      <c r="C1170" s="6" t="s">
        <v>1551</v>
      </c>
      <c r="D1170" s="6" t="str">
        <f t="shared" si="18"/>
        <v>0010-063-021-1100</v>
      </c>
      <c r="E1170" s="5" t="s">
        <v>1552</v>
      </c>
      <c r="F1170" s="5" t="s">
        <v>375</v>
      </c>
      <c r="G1170" s="5" t="s">
        <v>376</v>
      </c>
      <c r="H1170" s="5" t="s">
        <v>377</v>
      </c>
      <c r="I1170" s="5" t="s">
        <v>378</v>
      </c>
    </row>
    <row r="1171" spans="1:9" x14ac:dyDescent="0.25">
      <c r="A1171" s="5" t="s">
        <v>3990</v>
      </c>
      <c r="B1171" s="5" t="s">
        <v>3991</v>
      </c>
      <c r="C1171" s="6" t="s">
        <v>481</v>
      </c>
      <c r="D1171" s="6" t="str">
        <f t="shared" si="18"/>
        <v>0955-000-000-0000</v>
      </c>
      <c r="E1171" s="5" t="s">
        <v>482</v>
      </c>
      <c r="F1171" s="5" t="s">
        <v>383</v>
      </c>
      <c r="G1171" s="5" t="s">
        <v>384</v>
      </c>
      <c r="H1171" s="5" t="s">
        <v>377</v>
      </c>
      <c r="I1171" s="5" t="s">
        <v>378</v>
      </c>
    </row>
    <row r="1172" spans="1:9" x14ac:dyDescent="0.25">
      <c r="A1172" s="5" t="s">
        <v>3992</v>
      </c>
      <c r="B1172" s="5" t="s">
        <v>3993</v>
      </c>
      <c r="C1172" s="6" t="s">
        <v>919</v>
      </c>
      <c r="D1172" s="6" t="str">
        <f t="shared" si="18"/>
        <v>1007-000-000-0000</v>
      </c>
      <c r="E1172" s="5" t="s">
        <v>920</v>
      </c>
      <c r="F1172" s="5" t="s">
        <v>383</v>
      </c>
      <c r="G1172" s="5" t="s">
        <v>384</v>
      </c>
      <c r="H1172" s="5" t="s">
        <v>377</v>
      </c>
      <c r="I1172" s="5" t="s">
        <v>378</v>
      </c>
    </row>
    <row r="1173" spans="1:9" x14ac:dyDescent="0.25">
      <c r="A1173" s="5" t="s">
        <v>3994</v>
      </c>
      <c r="B1173" s="5" t="s">
        <v>3995</v>
      </c>
      <c r="C1173" s="6" t="s">
        <v>3996</v>
      </c>
      <c r="D1173" s="6" t="str">
        <f t="shared" si="18"/>
        <v>0010-032-011-1000</v>
      </c>
      <c r="E1173" s="5" t="s">
        <v>3997</v>
      </c>
      <c r="F1173" s="5" t="s">
        <v>650</v>
      </c>
      <c r="G1173" s="5" t="s">
        <v>651</v>
      </c>
      <c r="H1173" s="5" t="s">
        <v>1213</v>
      </c>
      <c r="I1173" s="5" t="s">
        <v>1214</v>
      </c>
    </row>
    <row r="1174" spans="1:9" x14ac:dyDescent="0.25">
      <c r="A1174" s="5" t="s">
        <v>3998</v>
      </c>
      <c r="B1174" s="5" t="s">
        <v>3999</v>
      </c>
      <c r="C1174" s="6" t="s">
        <v>954</v>
      </c>
      <c r="D1174" s="6" t="str">
        <f t="shared" si="18"/>
        <v>0120-000-000-0000</v>
      </c>
      <c r="E1174" s="5" t="s">
        <v>955</v>
      </c>
      <c r="F1174" s="5" t="s">
        <v>383</v>
      </c>
      <c r="G1174" s="5" t="s">
        <v>384</v>
      </c>
      <c r="H1174" s="5" t="s">
        <v>491</v>
      </c>
      <c r="I1174" s="5" t="s">
        <v>492</v>
      </c>
    </row>
    <row r="1175" spans="1:9" x14ac:dyDescent="0.25">
      <c r="A1175" s="5" t="s">
        <v>4000</v>
      </c>
      <c r="B1175" s="5" t="s">
        <v>4001</v>
      </c>
      <c r="C1175" s="6" t="s">
        <v>2184</v>
      </c>
      <c r="D1175" s="6" t="str">
        <f t="shared" si="18"/>
        <v>0893-000-000-0000</v>
      </c>
      <c r="E1175" s="5" t="s">
        <v>2185</v>
      </c>
      <c r="F1175" s="5" t="s">
        <v>503</v>
      </c>
      <c r="G1175" s="5" t="s">
        <v>504</v>
      </c>
      <c r="H1175" s="5" t="s">
        <v>377</v>
      </c>
      <c r="I1175" s="5" t="s">
        <v>378</v>
      </c>
    </row>
    <row r="1176" spans="1:9" x14ac:dyDescent="0.25">
      <c r="A1176" s="5" t="s">
        <v>4002</v>
      </c>
      <c r="B1176" s="5" t="s">
        <v>4003</v>
      </c>
      <c r="C1176" s="6" t="s">
        <v>1897</v>
      </c>
      <c r="D1176" s="6" t="str">
        <f t="shared" si="18"/>
        <v>0360-000-000-0000</v>
      </c>
      <c r="E1176" s="5" t="s">
        <v>1898</v>
      </c>
      <c r="F1176" s="5" t="s">
        <v>507</v>
      </c>
      <c r="G1176" s="5" t="s">
        <v>508</v>
      </c>
      <c r="H1176" s="5" t="s">
        <v>377</v>
      </c>
      <c r="I1176" s="5" t="s">
        <v>378</v>
      </c>
    </row>
    <row r="1177" spans="1:9" x14ac:dyDescent="0.25">
      <c r="A1177" s="5" t="s">
        <v>4004</v>
      </c>
      <c r="B1177" s="5" t="s">
        <v>4005</v>
      </c>
      <c r="C1177" s="6" t="s">
        <v>3383</v>
      </c>
      <c r="D1177" s="6" t="str">
        <f t="shared" si="18"/>
        <v>0851-000-000-0000</v>
      </c>
      <c r="E1177" s="5" t="s">
        <v>3384</v>
      </c>
      <c r="F1177" s="5" t="s">
        <v>383</v>
      </c>
      <c r="G1177" s="5" t="s">
        <v>384</v>
      </c>
      <c r="H1177" s="5" t="s">
        <v>377</v>
      </c>
      <c r="I1177" s="5" t="s">
        <v>378</v>
      </c>
    </row>
    <row r="1178" spans="1:9" x14ac:dyDescent="0.25">
      <c r="A1178" s="5" t="s">
        <v>4006</v>
      </c>
      <c r="B1178" s="5" t="s">
        <v>4007</v>
      </c>
      <c r="C1178" s="6" t="s">
        <v>686</v>
      </c>
      <c r="D1178" s="6" t="str">
        <f t="shared" si="18"/>
        <v>0200-000-000-0000</v>
      </c>
      <c r="E1178" s="5" t="s">
        <v>687</v>
      </c>
      <c r="F1178" s="5" t="s">
        <v>383</v>
      </c>
      <c r="G1178" s="5" t="s">
        <v>384</v>
      </c>
      <c r="H1178" s="5" t="s">
        <v>377</v>
      </c>
      <c r="I1178" s="5" t="s">
        <v>378</v>
      </c>
    </row>
    <row r="1179" spans="1:9" x14ac:dyDescent="0.25">
      <c r="A1179" s="5" t="s">
        <v>4008</v>
      </c>
      <c r="B1179" s="5" t="s">
        <v>4009</v>
      </c>
      <c r="C1179" s="6" t="s">
        <v>2237</v>
      </c>
      <c r="D1179" s="6" t="str">
        <f t="shared" si="18"/>
        <v>0917-000-000-0000</v>
      </c>
      <c r="E1179" s="5" t="s">
        <v>2238</v>
      </c>
      <c r="F1179" s="5" t="s">
        <v>383</v>
      </c>
      <c r="G1179" s="5" t="s">
        <v>384</v>
      </c>
      <c r="H1179" s="5" t="s">
        <v>377</v>
      </c>
      <c r="I1179" s="5" t="s">
        <v>378</v>
      </c>
    </row>
    <row r="1180" spans="1:9" x14ac:dyDescent="0.25">
      <c r="A1180" s="5" t="s">
        <v>4010</v>
      </c>
      <c r="B1180" s="5" t="s">
        <v>4011</v>
      </c>
      <c r="C1180" s="6" t="s">
        <v>4012</v>
      </c>
      <c r="D1180" s="6" t="str">
        <f t="shared" si="18"/>
        <v>0077-035-000-0000</v>
      </c>
      <c r="E1180" s="5" t="s">
        <v>4013</v>
      </c>
      <c r="F1180" s="5" t="s">
        <v>1883</v>
      </c>
      <c r="G1180" s="5" t="s">
        <v>1884</v>
      </c>
      <c r="H1180" s="5" t="s">
        <v>377</v>
      </c>
      <c r="I1180" s="5" t="s">
        <v>378</v>
      </c>
    </row>
    <row r="1181" spans="1:9" x14ac:dyDescent="0.25">
      <c r="A1181" s="5" t="s">
        <v>4014</v>
      </c>
      <c r="B1181" s="5" t="s">
        <v>4015</v>
      </c>
      <c r="C1181" s="6" t="s">
        <v>3591</v>
      </c>
      <c r="D1181" s="6" t="str">
        <f t="shared" si="18"/>
        <v>0165-000-000-0000</v>
      </c>
      <c r="E1181" s="5" t="s">
        <v>3592</v>
      </c>
      <c r="F1181" s="5" t="s">
        <v>383</v>
      </c>
      <c r="G1181" s="5" t="s">
        <v>384</v>
      </c>
      <c r="H1181" s="5" t="s">
        <v>377</v>
      </c>
      <c r="I1181" s="5" t="s">
        <v>378</v>
      </c>
    </row>
    <row r="1182" spans="1:9" x14ac:dyDescent="0.25">
      <c r="A1182" s="5" t="s">
        <v>4016</v>
      </c>
      <c r="B1182" s="5" t="s">
        <v>4017</v>
      </c>
      <c r="C1182" s="6" t="s">
        <v>4018</v>
      </c>
      <c r="D1182" s="6" t="str">
        <f t="shared" si="18"/>
        <v>1103-000-000-0000</v>
      </c>
      <c r="E1182" s="5" t="s">
        <v>4019</v>
      </c>
      <c r="F1182" s="5" t="s">
        <v>383</v>
      </c>
      <c r="G1182" s="5" t="s">
        <v>384</v>
      </c>
      <c r="H1182" s="5" t="s">
        <v>377</v>
      </c>
      <c r="I1182" s="5" t="s">
        <v>378</v>
      </c>
    </row>
    <row r="1183" spans="1:9" x14ac:dyDescent="0.25">
      <c r="A1183" s="5" t="s">
        <v>4020</v>
      </c>
      <c r="B1183" s="5" t="s">
        <v>4021</v>
      </c>
      <c r="C1183" s="6" t="s">
        <v>4022</v>
      </c>
      <c r="D1183" s="6" t="str">
        <f t="shared" si="18"/>
        <v>0010-115-130-1800</v>
      </c>
      <c r="E1183" s="5" t="s">
        <v>4023</v>
      </c>
      <c r="F1183" s="5" t="s">
        <v>375</v>
      </c>
      <c r="G1183" s="5" t="s">
        <v>376</v>
      </c>
      <c r="H1183" s="5" t="s">
        <v>377</v>
      </c>
      <c r="I1183" s="5" t="s">
        <v>378</v>
      </c>
    </row>
    <row r="1184" spans="1:9" x14ac:dyDescent="0.25">
      <c r="A1184" s="5" t="s">
        <v>4024</v>
      </c>
      <c r="B1184" s="5" t="s">
        <v>4025</v>
      </c>
      <c r="C1184" s="6" t="s">
        <v>2132</v>
      </c>
      <c r="D1184" s="6" t="str">
        <f t="shared" si="18"/>
        <v>0350-302-000-0000</v>
      </c>
      <c r="E1184" s="5" t="s">
        <v>2133</v>
      </c>
      <c r="F1184" s="5" t="s">
        <v>703</v>
      </c>
      <c r="G1184" s="5" t="s">
        <v>704</v>
      </c>
      <c r="H1184" s="5" t="s">
        <v>377</v>
      </c>
      <c r="I1184" s="5" t="s">
        <v>378</v>
      </c>
    </row>
    <row r="1185" spans="1:9" x14ac:dyDescent="0.25">
      <c r="A1185" s="5" t="s">
        <v>4026</v>
      </c>
      <c r="B1185" s="5" t="s">
        <v>4027</v>
      </c>
      <c r="C1185" s="6" t="s">
        <v>3128</v>
      </c>
      <c r="D1185" s="6" t="str">
        <f t="shared" si="18"/>
        <v>0946-000-009-4700</v>
      </c>
      <c r="E1185" s="5" t="s">
        <v>3129</v>
      </c>
      <c r="F1185" s="5" t="s">
        <v>383</v>
      </c>
      <c r="G1185" s="5" t="s">
        <v>384</v>
      </c>
      <c r="H1185" s="5" t="s">
        <v>377</v>
      </c>
      <c r="I1185" s="5" t="s">
        <v>378</v>
      </c>
    </row>
    <row r="1186" spans="1:9" x14ac:dyDescent="0.25">
      <c r="A1186" s="5" t="s">
        <v>4028</v>
      </c>
      <c r="B1186" s="5" t="s">
        <v>4029</v>
      </c>
      <c r="C1186" s="6" t="s">
        <v>481</v>
      </c>
      <c r="D1186" s="6" t="str">
        <f t="shared" si="18"/>
        <v>0955-000-000-0000</v>
      </c>
      <c r="E1186" s="5" t="s">
        <v>482</v>
      </c>
      <c r="F1186" s="5" t="s">
        <v>503</v>
      </c>
      <c r="G1186" s="5" t="s">
        <v>504</v>
      </c>
      <c r="H1186" s="5" t="s">
        <v>377</v>
      </c>
      <c r="I1186" s="5" t="s">
        <v>378</v>
      </c>
    </row>
    <row r="1187" spans="1:9" x14ac:dyDescent="0.25">
      <c r="A1187" s="5" t="s">
        <v>4030</v>
      </c>
      <c r="B1187" s="5" t="s">
        <v>4031</v>
      </c>
      <c r="C1187" s="6" t="s">
        <v>4032</v>
      </c>
      <c r="D1187" s="6" t="str">
        <f t="shared" si="18"/>
        <v>0010-090-091-1000</v>
      </c>
      <c r="E1187" s="5" t="s">
        <v>4033</v>
      </c>
      <c r="F1187" s="5" t="s">
        <v>1099</v>
      </c>
      <c r="G1187" s="5" t="s">
        <v>1100</v>
      </c>
      <c r="H1187" s="5" t="s">
        <v>377</v>
      </c>
      <c r="I1187" s="5" t="s">
        <v>378</v>
      </c>
    </row>
    <row r="1188" spans="1:9" x14ac:dyDescent="0.25">
      <c r="A1188" s="5" t="s">
        <v>4034</v>
      </c>
      <c r="B1188" s="5" t="s">
        <v>4035</v>
      </c>
      <c r="C1188" s="6" t="s">
        <v>4036</v>
      </c>
      <c r="D1188" s="6" t="str">
        <f t="shared" si="18"/>
        <v>0418-048-040-0000</v>
      </c>
      <c r="E1188" s="5" t="s">
        <v>4037</v>
      </c>
      <c r="F1188" s="5" t="s">
        <v>1913</v>
      </c>
      <c r="G1188" s="5" t="s">
        <v>27854</v>
      </c>
      <c r="H1188" s="5" t="s">
        <v>377</v>
      </c>
      <c r="I1188" s="5" t="s">
        <v>378</v>
      </c>
    </row>
    <row r="1189" spans="1:9" x14ac:dyDescent="0.25">
      <c r="A1189" s="5" t="s">
        <v>4038</v>
      </c>
      <c r="B1189" s="5" t="s">
        <v>4039</v>
      </c>
      <c r="C1189" s="6" t="s">
        <v>797</v>
      </c>
      <c r="D1189" s="6" t="str">
        <f t="shared" si="18"/>
        <v>0350-000-000-0000</v>
      </c>
      <c r="E1189" s="5" t="s">
        <v>798</v>
      </c>
      <c r="F1189" s="5" t="s">
        <v>383</v>
      </c>
      <c r="G1189" s="5" t="s">
        <v>384</v>
      </c>
      <c r="H1189" s="5" t="s">
        <v>513</v>
      </c>
      <c r="I1189" s="5" t="s">
        <v>514</v>
      </c>
    </row>
    <row r="1190" spans="1:9" x14ac:dyDescent="0.25">
      <c r="A1190" s="5" t="s">
        <v>4040</v>
      </c>
      <c r="B1190" s="5" t="s">
        <v>4041</v>
      </c>
      <c r="C1190" s="6" t="s">
        <v>381</v>
      </c>
      <c r="D1190" s="6" t="str">
        <f t="shared" si="18"/>
        <v>0310-000-000-0000</v>
      </c>
      <c r="E1190" s="5" t="s">
        <v>382</v>
      </c>
      <c r="F1190" s="5" t="s">
        <v>383</v>
      </c>
      <c r="G1190" s="5" t="s">
        <v>384</v>
      </c>
      <c r="H1190" s="5" t="s">
        <v>377</v>
      </c>
      <c r="I1190" s="5" t="s">
        <v>378</v>
      </c>
    </row>
    <row r="1191" spans="1:9" x14ac:dyDescent="0.25">
      <c r="A1191" s="5" t="s">
        <v>4042</v>
      </c>
      <c r="B1191" s="5" t="s">
        <v>4043</v>
      </c>
      <c r="C1191" s="6" t="s">
        <v>660</v>
      </c>
      <c r="D1191" s="6" t="str">
        <f t="shared" si="18"/>
        <v>0080-000-000-0000</v>
      </c>
      <c r="E1191" s="5" t="s">
        <v>661</v>
      </c>
      <c r="F1191" s="5" t="s">
        <v>383</v>
      </c>
      <c r="G1191" s="5" t="s">
        <v>384</v>
      </c>
      <c r="H1191" s="5" t="s">
        <v>377</v>
      </c>
      <c r="I1191" s="5" t="s">
        <v>378</v>
      </c>
    </row>
    <row r="1192" spans="1:9" x14ac:dyDescent="0.25">
      <c r="A1192" s="5" t="s">
        <v>4044</v>
      </c>
      <c r="B1192" s="5" t="s">
        <v>4045</v>
      </c>
      <c r="C1192" s="6" t="s">
        <v>827</v>
      </c>
      <c r="D1192" s="6" t="str">
        <f t="shared" si="18"/>
        <v>0320-000-000-0000</v>
      </c>
      <c r="E1192" s="5" t="s">
        <v>828</v>
      </c>
      <c r="F1192" s="5" t="s">
        <v>383</v>
      </c>
      <c r="G1192" s="5" t="s">
        <v>384</v>
      </c>
      <c r="H1192" s="5" t="s">
        <v>377</v>
      </c>
      <c r="I1192" s="5" t="s">
        <v>378</v>
      </c>
    </row>
    <row r="1193" spans="1:9" x14ac:dyDescent="0.25">
      <c r="A1193" s="5" t="s">
        <v>4046</v>
      </c>
      <c r="B1193" s="5" t="s">
        <v>4047</v>
      </c>
      <c r="C1193" s="6" t="s">
        <v>3431</v>
      </c>
      <c r="D1193" s="6" t="str">
        <f t="shared" si="18"/>
        <v>0010-048-071-1300</v>
      </c>
      <c r="E1193" s="5" t="s">
        <v>3432</v>
      </c>
      <c r="F1193" s="5" t="s">
        <v>375</v>
      </c>
      <c r="G1193" s="5" t="s">
        <v>376</v>
      </c>
      <c r="H1193" s="5" t="s">
        <v>377</v>
      </c>
      <c r="I1193" s="5" t="s">
        <v>378</v>
      </c>
    </row>
    <row r="1194" spans="1:9" x14ac:dyDescent="0.25">
      <c r="A1194" s="5" t="s">
        <v>4048</v>
      </c>
      <c r="B1194" s="5" t="s">
        <v>4049</v>
      </c>
      <c r="C1194" s="6" t="s">
        <v>945</v>
      </c>
      <c r="D1194" s="6" t="str">
        <f t="shared" si="18"/>
        <v>0010-035-141-1100</v>
      </c>
      <c r="E1194" s="5" t="s">
        <v>946</v>
      </c>
      <c r="F1194" s="5" t="s">
        <v>375</v>
      </c>
      <c r="G1194" s="5" t="s">
        <v>376</v>
      </c>
      <c r="H1194" s="5" t="s">
        <v>377</v>
      </c>
      <c r="I1194" s="5" t="s">
        <v>378</v>
      </c>
    </row>
    <row r="1195" spans="1:9" x14ac:dyDescent="0.25">
      <c r="A1195" s="5" t="s">
        <v>4050</v>
      </c>
      <c r="B1195" s="5" t="s">
        <v>4051</v>
      </c>
      <c r="C1195" s="6" t="s">
        <v>4052</v>
      </c>
      <c r="D1195" s="6" t="str">
        <f t="shared" si="18"/>
        <v>0285-000-000-0000</v>
      </c>
      <c r="E1195" s="5" t="s">
        <v>4053</v>
      </c>
      <c r="F1195" s="5" t="s">
        <v>415</v>
      </c>
      <c r="G1195" s="5" t="s">
        <v>416</v>
      </c>
      <c r="H1195" s="5" t="s">
        <v>377</v>
      </c>
      <c r="I1195" s="5" t="s">
        <v>378</v>
      </c>
    </row>
    <row r="1196" spans="1:9" x14ac:dyDescent="0.25">
      <c r="A1196" s="5" t="s">
        <v>4054</v>
      </c>
      <c r="B1196" s="5" t="s">
        <v>4055</v>
      </c>
      <c r="C1196" s="6" t="s">
        <v>985</v>
      </c>
      <c r="D1196" s="6" t="str">
        <f t="shared" si="18"/>
        <v>0180-000-000-0000</v>
      </c>
      <c r="E1196" s="5" t="s">
        <v>986</v>
      </c>
      <c r="F1196" s="5" t="s">
        <v>656</v>
      </c>
      <c r="G1196" s="5" t="s">
        <v>657</v>
      </c>
      <c r="H1196" s="5" t="s">
        <v>513</v>
      </c>
      <c r="I1196" s="5" t="s">
        <v>514</v>
      </c>
    </row>
    <row r="1197" spans="1:9" x14ac:dyDescent="0.25">
      <c r="A1197" s="5" t="s">
        <v>4056</v>
      </c>
      <c r="B1197" s="5" t="s">
        <v>4057</v>
      </c>
      <c r="C1197" s="6" t="s">
        <v>4058</v>
      </c>
      <c r="D1197" s="6" t="str">
        <f t="shared" si="18"/>
        <v>0411-000-000-0000</v>
      </c>
      <c r="E1197" s="5" t="s">
        <v>4059</v>
      </c>
      <c r="F1197" s="5" t="s">
        <v>503</v>
      </c>
      <c r="G1197" s="5" t="s">
        <v>504</v>
      </c>
      <c r="H1197" s="5" t="s">
        <v>513</v>
      </c>
      <c r="I1197" s="5" t="s">
        <v>514</v>
      </c>
    </row>
    <row r="1198" spans="1:9" x14ac:dyDescent="0.25">
      <c r="A1198" s="5" t="s">
        <v>4060</v>
      </c>
      <c r="B1198" s="5" t="s">
        <v>4061</v>
      </c>
      <c r="C1198" s="6" t="s">
        <v>2293</v>
      </c>
      <c r="D1198" s="6" t="str">
        <f t="shared" si="18"/>
        <v>0680-000-000-0000</v>
      </c>
      <c r="E1198" s="5" t="s">
        <v>2294</v>
      </c>
      <c r="F1198" s="5" t="s">
        <v>383</v>
      </c>
      <c r="G1198" s="5" t="s">
        <v>384</v>
      </c>
      <c r="H1198" s="5" t="s">
        <v>377</v>
      </c>
      <c r="I1198" s="5" t="s">
        <v>378</v>
      </c>
    </row>
    <row r="1199" spans="1:9" x14ac:dyDescent="0.25">
      <c r="A1199" s="5" t="s">
        <v>4062</v>
      </c>
      <c r="B1199" s="5" t="s">
        <v>4063</v>
      </c>
      <c r="C1199" s="6" t="s">
        <v>1366</v>
      </c>
      <c r="D1199" s="6" t="str">
        <f t="shared" si="18"/>
        <v>0861-000-000-0000</v>
      </c>
      <c r="E1199" s="5" t="s">
        <v>1367</v>
      </c>
      <c r="F1199" s="5" t="s">
        <v>383</v>
      </c>
      <c r="G1199" s="5" t="s">
        <v>384</v>
      </c>
      <c r="H1199" s="5" t="s">
        <v>377</v>
      </c>
      <c r="I1199" s="5" t="s">
        <v>378</v>
      </c>
    </row>
    <row r="1200" spans="1:9" x14ac:dyDescent="0.25">
      <c r="A1200" s="5" t="s">
        <v>4064</v>
      </c>
      <c r="B1200" s="5" t="s">
        <v>4065</v>
      </c>
      <c r="C1200" s="6" t="s">
        <v>1518</v>
      </c>
      <c r="D1200" s="6" t="str">
        <f t="shared" si="18"/>
        <v>0675-000-000-0000</v>
      </c>
      <c r="E1200" s="5" t="s">
        <v>1519</v>
      </c>
      <c r="F1200" s="5" t="s">
        <v>503</v>
      </c>
      <c r="G1200" s="5" t="s">
        <v>504</v>
      </c>
      <c r="H1200" s="5" t="s">
        <v>513</v>
      </c>
      <c r="I1200" s="5" t="s">
        <v>514</v>
      </c>
    </row>
    <row r="1201" spans="1:9" x14ac:dyDescent="0.25">
      <c r="A1201" s="5" t="s">
        <v>4066</v>
      </c>
      <c r="B1201" s="5" t="s">
        <v>4067</v>
      </c>
      <c r="C1201" s="6" t="s">
        <v>1065</v>
      </c>
      <c r="D1201" s="6" t="str">
        <f t="shared" si="18"/>
        <v>0906-000-000-0000</v>
      </c>
      <c r="E1201" s="5" t="s">
        <v>1066</v>
      </c>
      <c r="F1201" s="5" t="s">
        <v>507</v>
      </c>
      <c r="G1201" s="5" t="s">
        <v>508</v>
      </c>
      <c r="H1201" s="5" t="s">
        <v>377</v>
      </c>
      <c r="I1201" s="5" t="s">
        <v>378</v>
      </c>
    </row>
    <row r="1202" spans="1:9" x14ac:dyDescent="0.25">
      <c r="A1202" s="5" t="s">
        <v>4068</v>
      </c>
      <c r="B1202" s="5" t="s">
        <v>4069</v>
      </c>
      <c r="C1202" s="6" t="s">
        <v>2120</v>
      </c>
      <c r="D1202" s="6" t="str">
        <f t="shared" si="18"/>
        <v>0232-000-000-0000</v>
      </c>
      <c r="E1202" s="5" t="s">
        <v>2121</v>
      </c>
      <c r="F1202" s="5" t="s">
        <v>535</v>
      </c>
      <c r="G1202" s="5" t="s">
        <v>536</v>
      </c>
      <c r="H1202" s="5" t="s">
        <v>377</v>
      </c>
      <c r="I1202" s="5" t="s">
        <v>378</v>
      </c>
    </row>
    <row r="1203" spans="1:9" x14ac:dyDescent="0.25">
      <c r="A1203" s="5" t="s">
        <v>4070</v>
      </c>
      <c r="B1203" s="5" t="s">
        <v>4071</v>
      </c>
      <c r="C1203" s="6" t="s">
        <v>3874</v>
      </c>
      <c r="D1203" s="6" t="str">
        <f t="shared" si="18"/>
        <v>0010-076-031-1100</v>
      </c>
      <c r="E1203" s="5" t="s">
        <v>3875</v>
      </c>
      <c r="F1203" s="5" t="s">
        <v>375</v>
      </c>
      <c r="G1203" s="5" t="s">
        <v>376</v>
      </c>
      <c r="H1203" s="5" t="s">
        <v>377</v>
      </c>
      <c r="I1203" s="5" t="s">
        <v>378</v>
      </c>
    </row>
    <row r="1204" spans="1:9" x14ac:dyDescent="0.25">
      <c r="A1204" s="5" t="s">
        <v>4072</v>
      </c>
      <c r="B1204" s="5" t="s">
        <v>4073</v>
      </c>
      <c r="C1204" s="6" t="s">
        <v>797</v>
      </c>
      <c r="D1204" s="6" t="str">
        <f t="shared" si="18"/>
        <v>0350-000-000-0000</v>
      </c>
      <c r="E1204" s="5" t="s">
        <v>798</v>
      </c>
      <c r="F1204" s="5" t="s">
        <v>383</v>
      </c>
      <c r="G1204" s="5" t="s">
        <v>384</v>
      </c>
      <c r="H1204" s="5" t="s">
        <v>377</v>
      </c>
      <c r="I1204" s="5" t="s">
        <v>378</v>
      </c>
    </row>
    <row r="1205" spans="1:9" x14ac:dyDescent="0.25">
      <c r="A1205" s="5" t="s">
        <v>4074</v>
      </c>
      <c r="B1205" s="5" t="s">
        <v>4075</v>
      </c>
      <c r="C1205" s="6" t="s">
        <v>4076</v>
      </c>
      <c r="D1205" s="6" t="str">
        <f t="shared" si="18"/>
        <v>0308-000-000-0000</v>
      </c>
      <c r="E1205" s="5" t="s">
        <v>4077</v>
      </c>
      <c r="F1205" s="5" t="s">
        <v>535</v>
      </c>
      <c r="G1205" s="5" t="s">
        <v>536</v>
      </c>
      <c r="H1205" s="5" t="s">
        <v>377</v>
      </c>
      <c r="I1205" s="5" t="s">
        <v>378</v>
      </c>
    </row>
    <row r="1206" spans="1:9" x14ac:dyDescent="0.25">
      <c r="A1206" s="5" t="s">
        <v>4078</v>
      </c>
      <c r="B1206" s="5" t="s">
        <v>4079</v>
      </c>
      <c r="C1206" s="6" t="s">
        <v>1221</v>
      </c>
      <c r="D1206" s="6" t="str">
        <f t="shared" si="18"/>
        <v>0201-000-000-0000</v>
      </c>
      <c r="E1206" s="5" t="s">
        <v>1222</v>
      </c>
      <c r="F1206" s="5" t="s">
        <v>383</v>
      </c>
      <c r="G1206" s="5" t="s">
        <v>384</v>
      </c>
      <c r="H1206" s="5" t="s">
        <v>377</v>
      </c>
      <c r="I1206" s="5" t="s">
        <v>378</v>
      </c>
    </row>
    <row r="1207" spans="1:9" x14ac:dyDescent="0.25">
      <c r="A1207" s="5" t="s">
        <v>4080</v>
      </c>
      <c r="B1207" s="5" t="s">
        <v>4081</v>
      </c>
      <c r="C1207" s="6" t="s">
        <v>1185</v>
      </c>
      <c r="D1207" s="6" t="str">
        <f t="shared" si="18"/>
        <v>0073-000-000-0000</v>
      </c>
      <c r="E1207" s="5" t="s">
        <v>1186</v>
      </c>
      <c r="F1207" s="5" t="s">
        <v>507</v>
      </c>
      <c r="G1207" s="5" t="s">
        <v>508</v>
      </c>
      <c r="H1207" s="5" t="s">
        <v>377</v>
      </c>
      <c r="I1207" s="5" t="s">
        <v>378</v>
      </c>
    </row>
    <row r="1208" spans="1:9" x14ac:dyDescent="0.25">
      <c r="A1208" s="5" t="s">
        <v>4082</v>
      </c>
      <c r="B1208" s="5" t="s">
        <v>4083</v>
      </c>
      <c r="C1208" s="6" t="s">
        <v>1563</v>
      </c>
      <c r="D1208" s="6" t="str">
        <f t="shared" si="18"/>
        <v>0900-000-000-0000</v>
      </c>
      <c r="E1208" s="5" t="s">
        <v>1564</v>
      </c>
      <c r="F1208" s="5" t="s">
        <v>383</v>
      </c>
      <c r="G1208" s="5" t="s">
        <v>384</v>
      </c>
      <c r="H1208" s="5" t="s">
        <v>377</v>
      </c>
      <c r="I1208" s="5" t="s">
        <v>378</v>
      </c>
    </row>
    <row r="1209" spans="1:9" x14ac:dyDescent="0.25">
      <c r="A1209" s="5" t="s">
        <v>4084</v>
      </c>
      <c r="B1209" s="5" t="s">
        <v>4085</v>
      </c>
      <c r="C1209" s="6" t="s">
        <v>2533</v>
      </c>
      <c r="D1209" s="6" t="str">
        <f t="shared" si="18"/>
        <v>0860-000-000-0000</v>
      </c>
      <c r="E1209" s="5" t="s">
        <v>2534</v>
      </c>
      <c r="F1209" s="5" t="s">
        <v>535</v>
      </c>
      <c r="G1209" s="5" t="s">
        <v>536</v>
      </c>
      <c r="H1209" s="5" t="s">
        <v>377</v>
      </c>
      <c r="I1209" s="5" t="s">
        <v>378</v>
      </c>
    </row>
    <row r="1210" spans="1:9" x14ac:dyDescent="0.25">
      <c r="A1210" s="5" t="s">
        <v>4086</v>
      </c>
      <c r="B1210" s="5" t="s">
        <v>4087</v>
      </c>
      <c r="C1210" s="6" t="s">
        <v>4088</v>
      </c>
      <c r="D1210" s="6" t="str">
        <f t="shared" si="18"/>
        <v>0772-000-000-0000</v>
      </c>
      <c r="E1210" s="5" t="s">
        <v>4089</v>
      </c>
      <c r="F1210" s="5" t="s">
        <v>383</v>
      </c>
      <c r="G1210" s="5" t="s">
        <v>384</v>
      </c>
      <c r="H1210" s="5" t="s">
        <v>377</v>
      </c>
      <c r="I1210" s="5" t="s">
        <v>378</v>
      </c>
    </row>
    <row r="1211" spans="1:9" x14ac:dyDescent="0.25">
      <c r="A1211" s="5" t="s">
        <v>4090</v>
      </c>
      <c r="B1211" s="5" t="s">
        <v>4091</v>
      </c>
      <c r="C1211" s="6" t="s">
        <v>682</v>
      </c>
      <c r="D1211" s="6" t="str">
        <f t="shared" si="18"/>
        <v>0790-000-000-0000</v>
      </c>
      <c r="E1211" s="5" t="s">
        <v>683</v>
      </c>
      <c r="F1211" s="5" t="s">
        <v>383</v>
      </c>
      <c r="G1211" s="5" t="s">
        <v>384</v>
      </c>
      <c r="H1211" s="5" t="s">
        <v>377</v>
      </c>
      <c r="I1211" s="5" t="s">
        <v>378</v>
      </c>
    </row>
    <row r="1212" spans="1:9" x14ac:dyDescent="0.25">
      <c r="A1212" s="5" t="s">
        <v>4092</v>
      </c>
      <c r="B1212" s="5" t="s">
        <v>4093</v>
      </c>
      <c r="C1212" s="6" t="s">
        <v>589</v>
      </c>
      <c r="D1212" s="6" t="str">
        <f t="shared" si="18"/>
        <v>0160-000-000-0000</v>
      </c>
      <c r="E1212" s="5" t="s">
        <v>590</v>
      </c>
      <c r="F1212" s="5" t="s">
        <v>383</v>
      </c>
      <c r="G1212" s="5" t="s">
        <v>384</v>
      </c>
      <c r="H1212" s="5" t="s">
        <v>377</v>
      </c>
      <c r="I1212" s="5" t="s">
        <v>378</v>
      </c>
    </row>
    <row r="1213" spans="1:9" x14ac:dyDescent="0.25">
      <c r="A1213" s="5" t="s">
        <v>4094</v>
      </c>
      <c r="B1213" s="5" t="s">
        <v>4095</v>
      </c>
      <c r="C1213" s="6" t="s">
        <v>724</v>
      </c>
      <c r="D1213" s="6" t="str">
        <f t="shared" si="18"/>
        <v>0283-000-000-0000</v>
      </c>
      <c r="E1213" s="5" t="s">
        <v>725</v>
      </c>
      <c r="F1213" s="5" t="s">
        <v>383</v>
      </c>
      <c r="G1213" s="5" t="s">
        <v>384</v>
      </c>
      <c r="H1213" s="5" t="s">
        <v>377</v>
      </c>
      <c r="I1213" s="5" t="s">
        <v>378</v>
      </c>
    </row>
    <row r="1214" spans="1:9" x14ac:dyDescent="0.25">
      <c r="A1214" s="5" t="s">
        <v>4096</v>
      </c>
      <c r="B1214" s="5" t="s">
        <v>4097</v>
      </c>
      <c r="C1214" s="6" t="s">
        <v>694</v>
      </c>
      <c r="D1214" s="6" t="str">
        <f t="shared" si="18"/>
        <v>0220-000-000-0000</v>
      </c>
      <c r="E1214" s="5" t="s">
        <v>695</v>
      </c>
      <c r="F1214" s="5" t="s">
        <v>383</v>
      </c>
      <c r="G1214" s="5" t="s">
        <v>384</v>
      </c>
      <c r="H1214" s="5" t="s">
        <v>377</v>
      </c>
      <c r="I1214" s="5" t="s">
        <v>378</v>
      </c>
    </row>
    <row r="1215" spans="1:9" x14ac:dyDescent="0.25">
      <c r="A1215" s="5" t="s">
        <v>4098</v>
      </c>
      <c r="B1215" s="5" t="s">
        <v>4099</v>
      </c>
      <c r="C1215" s="6" t="s">
        <v>4100</v>
      </c>
      <c r="D1215" s="6" t="str">
        <f t="shared" si="18"/>
        <v>0214-000-000-0000</v>
      </c>
      <c r="E1215" s="5" t="s">
        <v>4101</v>
      </c>
      <c r="F1215" s="5" t="s">
        <v>383</v>
      </c>
      <c r="G1215" s="5" t="s">
        <v>384</v>
      </c>
      <c r="H1215" s="5" t="s">
        <v>377</v>
      </c>
      <c r="I1215" s="5" t="s">
        <v>378</v>
      </c>
    </row>
    <row r="1216" spans="1:9" x14ac:dyDescent="0.25">
      <c r="A1216" s="5" t="s">
        <v>4102</v>
      </c>
      <c r="B1216" s="5" t="s">
        <v>4103</v>
      </c>
      <c r="C1216" s="6" t="s">
        <v>2730</v>
      </c>
      <c r="D1216" s="6" t="str">
        <f t="shared" si="18"/>
        <v>0131-000-000-0000</v>
      </c>
      <c r="E1216" s="5" t="s">
        <v>2731</v>
      </c>
      <c r="F1216" s="5" t="s">
        <v>383</v>
      </c>
      <c r="G1216" s="5" t="s">
        <v>384</v>
      </c>
      <c r="H1216" s="5" t="s">
        <v>377</v>
      </c>
      <c r="I1216" s="5" t="s">
        <v>378</v>
      </c>
    </row>
    <row r="1217" spans="1:9" x14ac:dyDescent="0.25">
      <c r="A1217" s="5" t="s">
        <v>4104</v>
      </c>
      <c r="B1217" s="5" t="s">
        <v>4105</v>
      </c>
      <c r="C1217" s="6" t="s">
        <v>1577</v>
      </c>
      <c r="D1217" s="6" t="str">
        <f t="shared" si="18"/>
        <v>0870-000-000-0000</v>
      </c>
      <c r="E1217" s="5" t="s">
        <v>1578</v>
      </c>
      <c r="F1217" s="5" t="s">
        <v>383</v>
      </c>
      <c r="G1217" s="5" t="s">
        <v>384</v>
      </c>
      <c r="H1217" s="5" t="s">
        <v>377</v>
      </c>
      <c r="I1217" s="5" t="s">
        <v>378</v>
      </c>
    </row>
    <row r="1218" spans="1:9" x14ac:dyDescent="0.25">
      <c r="A1218" s="5" t="s">
        <v>4106</v>
      </c>
      <c r="B1218" s="5" t="s">
        <v>4107</v>
      </c>
      <c r="C1218" s="6" t="s">
        <v>807</v>
      </c>
      <c r="D1218" s="6" t="str">
        <f t="shared" ref="D1218:D1281" si="19">TEXT(C1218,"0000-000-000-0000")</f>
        <v>0130-000-000-0000</v>
      </c>
      <c r="E1218" s="5" t="s">
        <v>808</v>
      </c>
      <c r="F1218" s="5" t="s">
        <v>383</v>
      </c>
      <c r="G1218" s="5" t="s">
        <v>384</v>
      </c>
      <c r="H1218" s="5" t="s">
        <v>377</v>
      </c>
      <c r="I1218" s="5" t="s">
        <v>378</v>
      </c>
    </row>
    <row r="1219" spans="1:9" x14ac:dyDescent="0.25">
      <c r="A1219" s="5" t="s">
        <v>4108</v>
      </c>
      <c r="B1219" s="5" t="s">
        <v>4109</v>
      </c>
      <c r="C1219" s="6" t="s">
        <v>678</v>
      </c>
      <c r="D1219" s="6" t="str">
        <f t="shared" si="19"/>
        <v>0010-035-020-1100</v>
      </c>
      <c r="E1219" s="5" t="s">
        <v>679</v>
      </c>
      <c r="F1219" s="5" t="s">
        <v>375</v>
      </c>
      <c r="G1219" s="5" t="s">
        <v>376</v>
      </c>
      <c r="H1219" s="5" t="s">
        <v>377</v>
      </c>
      <c r="I1219" s="5" t="s">
        <v>378</v>
      </c>
    </row>
    <row r="1220" spans="1:9" x14ac:dyDescent="0.25">
      <c r="A1220" s="5" t="s">
        <v>4110</v>
      </c>
      <c r="B1220" s="5" t="s">
        <v>4111</v>
      </c>
      <c r="C1220" s="6" t="s">
        <v>4112</v>
      </c>
      <c r="D1220" s="6" t="str">
        <f t="shared" si="19"/>
        <v>0010-083-041-1100</v>
      </c>
      <c r="E1220" s="5" t="s">
        <v>4113</v>
      </c>
      <c r="F1220" s="5" t="s">
        <v>399</v>
      </c>
      <c r="G1220" s="5" t="s">
        <v>400</v>
      </c>
      <c r="H1220" s="5" t="s">
        <v>377</v>
      </c>
      <c r="I1220" s="5" t="s">
        <v>378</v>
      </c>
    </row>
    <row r="1221" spans="1:9" x14ac:dyDescent="0.25">
      <c r="A1221" s="5" t="s">
        <v>4114</v>
      </c>
      <c r="B1221" s="5" t="s">
        <v>4115</v>
      </c>
      <c r="C1221" s="6" t="s">
        <v>1069</v>
      </c>
      <c r="D1221" s="6" t="str">
        <f t="shared" si="19"/>
        <v>0300-000-000-0000</v>
      </c>
      <c r="E1221" s="5" t="s">
        <v>1070</v>
      </c>
      <c r="F1221" s="5" t="s">
        <v>383</v>
      </c>
      <c r="G1221" s="5" t="s">
        <v>384</v>
      </c>
      <c r="H1221" s="5" t="s">
        <v>377</v>
      </c>
      <c r="I1221" s="5" t="s">
        <v>378</v>
      </c>
    </row>
    <row r="1222" spans="1:9" x14ac:dyDescent="0.25">
      <c r="A1222" s="5" t="s">
        <v>4116</v>
      </c>
      <c r="B1222" s="5" t="s">
        <v>4117</v>
      </c>
      <c r="C1222" s="6" t="s">
        <v>4118</v>
      </c>
      <c r="D1222" s="6" t="str">
        <f t="shared" si="19"/>
        <v>0010-044-151-1000</v>
      </c>
      <c r="E1222" s="5" t="s">
        <v>4119</v>
      </c>
      <c r="F1222" s="5" t="s">
        <v>1099</v>
      </c>
      <c r="G1222" s="5" t="s">
        <v>1100</v>
      </c>
      <c r="H1222" s="5" t="s">
        <v>377</v>
      </c>
      <c r="I1222" s="5" t="s">
        <v>378</v>
      </c>
    </row>
    <row r="1223" spans="1:9" x14ac:dyDescent="0.25">
      <c r="A1223" s="5" t="s">
        <v>4120</v>
      </c>
      <c r="B1223" s="5" t="s">
        <v>4121</v>
      </c>
      <c r="C1223" s="6" t="s">
        <v>849</v>
      </c>
      <c r="D1223" s="6" t="str">
        <f t="shared" si="19"/>
        <v>0820-000-000-0000</v>
      </c>
      <c r="E1223" s="5" t="s">
        <v>850</v>
      </c>
      <c r="F1223" s="5" t="s">
        <v>383</v>
      </c>
      <c r="G1223" s="5" t="s">
        <v>384</v>
      </c>
      <c r="H1223" s="5" t="s">
        <v>377</v>
      </c>
      <c r="I1223" s="5" t="s">
        <v>378</v>
      </c>
    </row>
    <row r="1224" spans="1:9" x14ac:dyDescent="0.25">
      <c r="A1224" s="5" t="s">
        <v>4122</v>
      </c>
      <c r="B1224" s="5" t="s">
        <v>4123</v>
      </c>
      <c r="C1224" s="6" t="s">
        <v>1161</v>
      </c>
      <c r="D1224" s="6" t="str">
        <f t="shared" si="19"/>
        <v>0010-029-100-1100</v>
      </c>
      <c r="E1224" s="5" t="s">
        <v>1162</v>
      </c>
      <c r="F1224" s="5" t="s">
        <v>375</v>
      </c>
      <c r="G1224" s="5" t="s">
        <v>376</v>
      </c>
      <c r="H1224" s="5" t="s">
        <v>377</v>
      </c>
      <c r="I1224" s="5" t="s">
        <v>378</v>
      </c>
    </row>
    <row r="1225" spans="1:9" x14ac:dyDescent="0.25">
      <c r="A1225" s="5" t="s">
        <v>4124</v>
      </c>
      <c r="B1225" s="5" t="s">
        <v>4125</v>
      </c>
      <c r="C1225" s="6" t="s">
        <v>2245</v>
      </c>
      <c r="D1225" s="6" t="str">
        <f t="shared" si="19"/>
        <v>0959-000-000-0000</v>
      </c>
      <c r="E1225" s="5" t="s">
        <v>2246</v>
      </c>
      <c r="F1225" s="5" t="s">
        <v>507</v>
      </c>
      <c r="G1225" s="5" t="s">
        <v>508</v>
      </c>
      <c r="H1225" s="5" t="s">
        <v>513</v>
      </c>
      <c r="I1225" s="5" t="s">
        <v>514</v>
      </c>
    </row>
    <row r="1226" spans="1:9" x14ac:dyDescent="0.25">
      <c r="A1226" s="5" t="s">
        <v>4126</v>
      </c>
      <c r="B1226" s="5" t="s">
        <v>4127</v>
      </c>
      <c r="C1226" s="6" t="s">
        <v>1577</v>
      </c>
      <c r="D1226" s="6" t="str">
        <f t="shared" si="19"/>
        <v>0870-000-000-0000</v>
      </c>
      <c r="E1226" s="5" t="s">
        <v>1578</v>
      </c>
      <c r="F1226" s="5" t="s">
        <v>383</v>
      </c>
      <c r="G1226" s="5" t="s">
        <v>384</v>
      </c>
      <c r="H1226" s="5" t="s">
        <v>377</v>
      </c>
      <c r="I1226" s="5" t="s">
        <v>378</v>
      </c>
    </row>
    <row r="1227" spans="1:9" x14ac:dyDescent="0.25">
      <c r="A1227" s="5" t="s">
        <v>4128</v>
      </c>
      <c r="B1227" s="5" t="s">
        <v>4129</v>
      </c>
      <c r="C1227" s="6" t="s">
        <v>381</v>
      </c>
      <c r="D1227" s="6" t="str">
        <f t="shared" si="19"/>
        <v>0310-000-000-0000</v>
      </c>
      <c r="E1227" s="5" t="s">
        <v>382</v>
      </c>
      <c r="F1227" s="5" t="s">
        <v>383</v>
      </c>
      <c r="G1227" s="5" t="s">
        <v>384</v>
      </c>
      <c r="H1227" s="5" t="s">
        <v>377</v>
      </c>
      <c r="I1227" s="5" t="s">
        <v>378</v>
      </c>
    </row>
    <row r="1228" spans="1:9" x14ac:dyDescent="0.25">
      <c r="A1228" s="5" t="s">
        <v>4130</v>
      </c>
      <c r="B1228" s="5" t="s">
        <v>4131</v>
      </c>
      <c r="C1228" s="6" t="s">
        <v>2775</v>
      </c>
      <c r="D1228" s="6" t="str">
        <f t="shared" si="19"/>
        <v>0325-000-000-0000</v>
      </c>
      <c r="E1228" s="5" t="s">
        <v>2776</v>
      </c>
      <c r="F1228" s="5" t="s">
        <v>383</v>
      </c>
      <c r="G1228" s="5" t="s">
        <v>384</v>
      </c>
      <c r="H1228" s="5" t="s">
        <v>377</v>
      </c>
      <c r="I1228" s="5" t="s">
        <v>378</v>
      </c>
    </row>
    <row r="1229" spans="1:9" x14ac:dyDescent="0.25">
      <c r="A1229" s="5" t="s">
        <v>4132</v>
      </c>
      <c r="B1229" s="5" t="s">
        <v>4133</v>
      </c>
      <c r="C1229" s="6" t="s">
        <v>4134</v>
      </c>
      <c r="D1229" s="6" t="str">
        <f t="shared" si="19"/>
        <v>0010-044-111-0000</v>
      </c>
      <c r="E1229" s="5" t="s">
        <v>4135</v>
      </c>
      <c r="F1229" s="5" t="s">
        <v>1824</v>
      </c>
      <c r="G1229" s="5" t="s">
        <v>874</v>
      </c>
      <c r="H1229" s="5" t="s">
        <v>377</v>
      </c>
      <c r="I1229" s="5" t="s">
        <v>378</v>
      </c>
    </row>
    <row r="1230" spans="1:9" x14ac:dyDescent="0.25">
      <c r="A1230" s="5" t="s">
        <v>4136</v>
      </c>
      <c r="B1230" s="5" t="s">
        <v>4137</v>
      </c>
      <c r="C1230" s="6" t="s">
        <v>1726</v>
      </c>
      <c r="D1230" s="6" t="str">
        <f t="shared" si="19"/>
        <v>0010-115-130-1700</v>
      </c>
      <c r="E1230" s="5" t="s">
        <v>1727</v>
      </c>
      <c r="F1230" s="5" t="s">
        <v>375</v>
      </c>
      <c r="G1230" s="5" t="s">
        <v>376</v>
      </c>
      <c r="H1230" s="5" t="s">
        <v>377</v>
      </c>
      <c r="I1230" s="5" t="s">
        <v>378</v>
      </c>
    </row>
    <row r="1231" spans="1:9" x14ac:dyDescent="0.25">
      <c r="A1231" s="5" t="s">
        <v>4138</v>
      </c>
      <c r="B1231" s="5" t="s">
        <v>4139</v>
      </c>
      <c r="C1231" s="6" t="s">
        <v>1161</v>
      </c>
      <c r="D1231" s="6" t="str">
        <f t="shared" si="19"/>
        <v>0010-029-100-1100</v>
      </c>
      <c r="E1231" s="5" t="s">
        <v>1162</v>
      </c>
      <c r="F1231" s="5" t="s">
        <v>399</v>
      </c>
      <c r="G1231" s="5" t="s">
        <v>400</v>
      </c>
      <c r="H1231" s="5" t="s">
        <v>377</v>
      </c>
      <c r="I1231" s="5" t="s">
        <v>378</v>
      </c>
    </row>
    <row r="1232" spans="1:9" x14ac:dyDescent="0.25">
      <c r="A1232" s="5" t="s">
        <v>4140</v>
      </c>
      <c r="B1232" s="5" t="s">
        <v>4141</v>
      </c>
      <c r="C1232" s="6" t="s">
        <v>1161</v>
      </c>
      <c r="D1232" s="6" t="str">
        <f t="shared" si="19"/>
        <v>0010-029-100-1100</v>
      </c>
      <c r="E1232" s="5" t="s">
        <v>1162</v>
      </c>
      <c r="F1232" s="5" t="s">
        <v>375</v>
      </c>
      <c r="G1232" s="5" t="s">
        <v>376</v>
      </c>
      <c r="H1232" s="5" t="s">
        <v>377</v>
      </c>
      <c r="I1232" s="5" t="s">
        <v>378</v>
      </c>
    </row>
    <row r="1233" spans="1:9" x14ac:dyDescent="0.25">
      <c r="A1233" s="5" t="s">
        <v>4142</v>
      </c>
      <c r="B1233" s="5" t="s">
        <v>4143</v>
      </c>
      <c r="C1233" s="6" t="s">
        <v>4144</v>
      </c>
      <c r="D1233" s="6" t="str">
        <f t="shared" si="19"/>
        <v>0010-048-041-1400</v>
      </c>
      <c r="E1233" s="5" t="s">
        <v>4145</v>
      </c>
      <c r="F1233" s="5" t="s">
        <v>375</v>
      </c>
      <c r="G1233" s="5" t="s">
        <v>376</v>
      </c>
      <c r="H1233" s="5" t="s">
        <v>377</v>
      </c>
      <c r="I1233" s="5" t="s">
        <v>378</v>
      </c>
    </row>
    <row r="1234" spans="1:9" x14ac:dyDescent="0.25">
      <c r="A1234" s="5" t="s">
        <v>4146</v>
      </c>
      <c r="B1234" s="5" t="s">
        <v>4147</v>
      </c>
      <c r="C1234" s="6" t="s">
        <v>1221</v>
      </c>
      <c r="D1234" s="6" t="str">
        <f t="shared" si="19"/>
        <v>0201-000-000-0000</v>
      </c>
      <c r="E1234" s="5" t="s">
        <v>1222</v>
      </c>
      <c r="F1234" s="5" t="s">
        <v>535</v>
      </c>
      <c r="G1234" s="5" t="s">
        <v>536</v>
      </c>
      <c r="H1234" s="5" t="s">
        <v>377</v>
      </c>
      <c r="I1234" s="5" t="s">
        <v>378</v>
      </c>
    </row>
    <row r="1235" spans="1:9" x14ac:dyDescent="0.25">
      <c r="A1235" s="5" t="s">
        <v>4148</v>
      </c>
      <c r="B1235" s="5" t="s">
        <v>4149</v>
      </c>
      <c r="C1235" s="6" t="s">
        <v>4150</v>
      </c>
      <c r="D1235" s="6" t="str">
        <f t="shared" si="19"/>
        <v>0290-033-000-0000</v>
      </c>
      <c r="E1235" s="5" t="s">
        <v>4151</v>
      </c>
      <c r="F1235" s="5" t="s">
        <v>2740</v>
      </c>
      <c r="G1235" s="5" t="s">
        <v>2741</v>
      </c>
      <c r="H1235" s="5" t="s">
        <v>377</v>
      </c>
      <c r="I1235" s="5" t="s">
        <v>378</v>
      </c>
    </row>
    <row r="1236" spans="1:9" x14ac:dyDescent="0.25">
      <c r="A1236" s="5" t="s">
        <v>4152</v>
      </c>
      <c r="B1236" s="5" t="s">
        <v>4153</v>
      </c>
      <c r="C1236" s="6" t="s">
        <v>2803</v>
      </c>
      <c r="D1236" s="6" t="str">
        <f t="shared" si="19"/>
        <v>0217-000-000-0000</v>
      </c>
      <c r="E1236" s="5" t="s">
        <v>2804</v>
      </c>
      <c r="F1236" s="5" t="s">
        <v>383</v>
      </c>
      <c r="G1236" s="5" t="s">
        <v>384</v>
      </c>
      <c r="H1236" s="5" t="s">
        <v>377</v>
      </c>
      <c r="I1236" s="5" t="s">
        <v>378</v>
      </c>
    </row>
    <row r="1237" spans="1:9" x14ac:dyDescent="0.25">
      <c r="A1237" s="5" t="s">
        <v>4154</v>
      </c>
      <c r="B1237" s="5" t="s">
        <v>4155</v>
      </c>
      <c r="C1237" s="6" t="s">
        <v>4156</v>
      </c>
      <c r="D1237" s="6" t="str">
        <f t="shared" si="19"/>
        <v>0010-040-040-1300</v>
      </c>
      <c r="E1237" s="5" t="s">
        <v>4157</v>
      </c>
      <c r="F1237" s="5" t="s">
        <v>375</v>
      </c>
      <c r="G1237" s="5" t="s">
        <v>376</v>
      </c>
      <c r="H1237" s="5" t="s">
        <v>377</v>
      </c>
      <c r="I1237" s="5" t="s">
        <v>378</v>
      </c>
    </row>
    <row r="1238" spans="1:9" x14ac:dyDescent="0.25">
      <c r="A1238" s="5" t="s">
        <v>4158</v>
      </c>
      <c r="B1238" s="5" t="s">
        <v>4159</v>
      </c>
      <c r="C1238" s="6" t="s">
        <v>2014</v>
      </c>
      <c r="D1238" s="6" t="str">
        <f t="shared" si="19"/>
        <v>0025-000-000-0000</v>
      </c>
      <c r="E1238" s="5" t="s">
        <v>2015</v>
      </c>
      <c r="F1238" s="5" t="s">
        <v>383</v>
      </c>
      <c r="G1238" s="5" t="s">
        <v>384</v>
      </c>
      <c r="H1238" s="5" t="s">
        <v>513</v>
      </c>
      <c r="I1238" s="5" t="s">
        <v>514</v>
      </c>
    </row>
    <row r="1239" spans="1:9" x14ac:dyDescent="0.25">
      <c r="A1239" s="5" t="s">
        <v>4160</v>
      </c>
      <c r="B1239" s="5" t="s">
        <v>4161</v>
      </c>
      <c r="C1239" s="6" t="s">
        <v>569</v>
      </c>
      <c r="D1239" s="6" t="str">
        <f t="shared" si="19"/>
        <v>0665-000-000-0000</v>
      </c>
      <c r="E1239" s="5" t="s">
        <v>570</v>
      </c>
      <c r="F1239" s="5" t="s">
        <v>383</v>
      </c>
      <c r="G1239" s="5" t="s">
        <v>384</v>
      </c>
      <c r="H1239" s="5" t="s">
        <v>377</v>
      </c>
      <c r="I1239" s="5" t="s">
        <v>378</v>
      </c>
    </row>
    <row r="1240" spans="1:9" x14ac:dyDescent="0.25">
      <c r="A1240" s="5" t="s">
        <v>4162</v>
      </c>
      <c r="B1240" s="5" t="s">
        <v>4163</v>
      </c>
      <c r="C1240" s="6" t="s">
        <v>1119</v>
      </c>
      <c r="D1240" s="6" t="str">
        <f t="shared" si="19"/>
        <v>0914-000-000-0000</v>
      </c>
      <c r="E1240" s="5" t="s">
        <v>1120</v>
      </c>
      <c r="F1240" s="5" t="s">
        <v>383</v>
      </c>
      <c r="G1240" s="5" t="s">
        <v>384</v>
      </c>
      <c r="H1240" s="5" t="s">
        <v>491</v>
      </c>
      <c r="I1240" s="5" t="s">
        <v>492</v>
      </c>
    </row>
    <row r="1241" spans="1:9" x14ac:dyDescent="0.25">
      <c r="A1241" s="5" t="s">
        <v>4164</v>
      </c>
      <c r="B1241" s="5" t="s">
        <v>4165</v>
      </c>
      <c r="C1241" s="6" t="s">
        <v>2797</v>
      </c>
      <c r="D1241" s="6" t="str">
        <f t="shared" si="19"/>
        <v>0585-000-000-0000</v>
      </c>
      <c r="E1241" s="5" t="s">
        <v>2798</v>
      </c>
      <c r="F1241" s="5" t="s">
        <v>383</v>
      </c>
      <c r="G1241" s="5" t="s">
        <v>384</v>
      </c>
      <c r="H1241" s="5" t="s">
        <v>377</v>
      </c>
      <c r="I1241" s="5" t="s">
        <v>378</v>
      </c>
    </row>
    <row r="1242" spans="1:9" x14ac:dyDescent="0.25">
      <c r="A1242" s="5" t="s">
        <v>4166</v>
      </c>
      <c r="B1242" s="5" t="s">
        <v>4167</v>
      </c>
      <c r="C1242" s="6" t="s">
        <v>4168</v>
      </c>
      <c r="D1242" s="6" t="str">
        <f t="shared" si="19"/>
        <v>0571-000-000-0000</v>
      </c>
      <c r="E1242" s="5" t="s">
        <v>4169</v>
      </c>
      <c r="F1242" s="5" t="s">
        <v>383</v>
      </c>
      <c r="G1242" s="5" t="s">
        <v>384</v>
      </c>
      <c r="H1242" s="5" t="s">
        <v>377</v>
      </c>
      <c r="I1242" s="5" t="s">
        <v>378</v>
      </c>
    </row>
    <row r="1243" spans="1:9" x14ac:dyDescent="0.25">
      <c r="A1243" s="5" t="s">
        <v>4170</v>
      </c>
      <c r="B1243" s="5" t="s">
        <v>4171</v>
      </c>
      <c r="C1243" s="6" t="s">
        <v>4172</v>
      </c>
      <c r="D1243" s="6" t="str">
        <f t="shared" si="19"/>
        <v>0010-045-111-1000</v>
      </c>
      <c r="E1243" s="5" t="s">
        <v>4173</v>
      </c>
      <c r="F1243" s="5" t="s">
        <v>1099</v>
      </c>
      <c r="G1243" s="5" t="s">
        <v>1100</v>
      </c>
      <c r="H1243" s="5" t="s">
        <v>513</v>
      </c>
      <c r="I1243" s="5" t="s">
        <v>514</v>
      </c>
    </row>
    <row r="1244" spans="1:9" x14ac:dyDescent="0.25">
      <c r="A1244" s="5" t="s">
        <v>4174</v>
      </c>
      <c r="B1244" s="5" t="s">
        <v>4175</v>
      </c>
      <c r="C1244" s="6" t="s">
        <v>1161</v>
      </c>
      <c r="D1244" s="6" t="str">
        <f t="shared" si="19"/>
        <v>0010-029-100-1100</v>
      </c>
      <c r="E1244" s="5" t="s">
        <v>1162</v>
      </c>
      <c r="F1244" s="5" t="s">
        <v>375</v>
      </c>
      <c r="G1244" s="5" t="s">
        <v>376</v>
      </c>
      <c r="H1244" s="5" t="s">
        <v>377</v>
      </c>
      <c r="I1244" s="5" t="s">
        <v>378</v>
      </c>
    </row>
    <row r="1245" spans="1:9" x14ac:dyDescent="0.25">
      <c r="A1245" s="5" t="s">
        <v>4176</v>
      </c>
      <c r="B1245" s="5" t="s">
        <v>4177</v>
      </c>
      <c r="C1245" s="6" t="s">
        <v>1175</v>
      </c>
      <c r="D1245" s="6" t="str">
        <f t="shared" si="19"/>
        <v>0010-231-060-1000</v>
      </c>
      <c r="E1245" s="5" t="s">
        <v>1176</v>
      </c>
      <c r="F1245" s="5" t="s">
        <v>1177</v>
      </c>
      <c r="G1245" s="5" t="s">
        <v>1178</v>
      </c>
      <c r="H1245" s="5" t="s">
        <v>377</v>
      </c>
      <c r="I1245" s="5" t="s">
        <v>378</v>
      </c>
    </row>
    <row r="1246" spans="1:9" x14ac:dyDescent="0.25">
      <c r="A1246" s="5" t="s">
        <v>4178</v>
      </c>
      <c r="B1246" s="5" t="s">
        <v>4179</v>
      </c>
      <c r="C1246" s="6" t="s">
        <v>4180</v>
      </c>
      <c r="D1246" s="6" t="str">
        <f t="shared" si="19"/>
        <v>0918-249-000-0000</v>
      </c>
      <c r="E1246" s="5" t="s">
        <v>4181</v>
      </c>
      <c r="F1246" s="5" t="s">
        <v>383</v>
      </c>
      <c r="G1246" s="5" t="s">
        <v>384</v>
      </c>
      <c r="H1246" s="5" t="s">
        <v>1774</v>
      </c>
      <c r="I1246" s="5" t="s">
        <v>1775</v>
      </c>
    </row>
    <row r="1247" spans="1:9" x14ac:dyDescent="0.25">
      <c r="A1247" s="5" t="s">
        <v>4182</v>
      </c>
      <c r="B1247" s="5" t="s">
        <v>4183</v>
      </c>
      <c r="C1247" s="6" t="s">
        <v>615</v>
      </c>
      <c r="D1247" s="6" t="str">
        <f t="shared" si="19"/>
        <v>0170-000-000-0000</v>
      </c>
      <c r="E1247" s="5" t="s">
        <v>616</v>
      </c>
      <c r="F1247" s="5" t="s">
        <v>383</v>
      </c>
      <c r="G1247" s="5" t="s">
        <v>384</v>
      </c>
      <c r="H1247" s="5" t="s">
        <v>377</v>
      </c>
      <c r="I1247" s="5" t="s">
        <v>378</v>
      </c>
    </row>
    <row r="1248" spans="1:9" x14ac:dyDescent="0.25">
      <c r="A1248" s="5" t="s">
        <v>4184</v>
      </c>
      <c r="B1248" s="5" t="s">
        <v>4185</v>
      </c>
      <c r="C1248" s="6" t="s">
        <v>2018</v>
      </c>
      <c r="D1248" s="6" t="str">
        <f t="shared" si="19"/>
        <v>0011-000-000-0000</v>
      </c>
      <c r="E1248" s="5" t="s">
        <v>2019</v>
      </c>
      <c r="F1248" s="5" t="s">
        <v>503</v>
      </c>
      <c r="G1248" s="5" t="s">
        <v>504</v>
      </c>
      <c r="H1248" s="5" t="s">
        <v>377</v>
      </c>
      <c r="I1248" s="5" t="s">
        <v>378</v>
      </c>
    </row>
    <row r="1249" spans="1:9" x14ac:dyDescent="0.25">
      <c r="A1249" s="5" t="s">
        <v>4186</v>
      </c>
      <c r="B1249" s="5" t="s">
        <v>4187</v>
      </c>
      <c r="C1249" s="6" t="s">
        <v>1229</v>
      </c>
      <c r="D1249" s="6" t="str">
        <f t="shared" si="19"/>
        <v>0555-000-000-0000</v>
      </c>
      <c r="E1249" s="5" t="s">
        <v>1230</v>
      </c>
      <c r="F1249" s="5" t="s">
        <v>383</v>
      </c>
      <c r="G1249" s="5" t="s">
        <v>384</v>
      </c>
      <c r="H1249" s="5" t="s">
        <v>377</v>
      </c>
      <c r="I1249" s="5" t="s">
        <v>378</v>
      </c>
    </row>
    <row r="1250" spans="1:9" x14ac:dyDescent="0.25">
      <c r="A1250" s="5" t="s">
        <v>4188</v>
      </c>
      <c r="B1250" s="5" t="s">
        <v>4189</v>
      </c>
      <c r="C1250" s="6" t="s">
        <v>4190</v>
      </c>
      <c r="D1250" s="6" t="str">
        <f t="shared" si="19"/>
        <v>0010-029-120-1100</v>
      </c>
      <c r="E1250" s="5" t="s">
        <v>4191</v>
      </c>
      <c r="F1250" s="5" t="s">
        <v>375</v>
      </c>
      <c r="G1250" s="5" t="s">
        <v>376</v>
      </c>
      <c r="H1250" s="5" t="s">
        <v>377</v>
      </c>
      <c r="I1250" s="5" t="s">
        <v>378</v>
      </c>
    </row>
    <row r="1251" spans="1:9" x14ac:dyDescent="0.25">
      <c r="A1251" s="5" t="s">
        <v>4192</v>
      </c>
      <c r="B1251" s="5" t="s">
        <v>4193</v>
      </c>
      <c r="C1251" s="6" t="s">
        <v>2196</v>
      </c>
      <c r="D1251" s="6" t="str">
        <f t="shared" si="19"/>
        <v>0924-000-000-0000</v>
      </c>
      <c r="E1251" s="5" t="s">
        <v>2197</v>
      </c>
      <c r="F1251" s="5" t="s">
        <v>383</v>
      </c>
      <c r="G1251" s="5" t="s">
        <v>384</v>
      </c>
      <c r="H1251" s="5" t="s">
        <v>377</v>
      </c>
      <c r="I1251" s="5" t="s">
        <v>378</v>
      </c>
    </row>
    <row r="1252" spans="1:9" x14ac:dyDescent="0.25">
      <c r="A1252" s="5" t="s">
        <v>4194</v>
      </c>
      <c r="B1252" s="5" t="s">
        <v>4195</v>
      </c>
      <c r="C1252" s="6" t="s">
        <v>1456</v>
      </c>
      <c r="D1252" s="6" t="str">
        <f t="shared" si="19"/>
        <v>0150-000-000-0000</v>
      </c>
      <c r="E1252" s="5" t="s">
        <v>1457</v>
      </c>
      <c r="F1252" s="5" t="s">
        <v>415</v>
      </c>
      <c r="G1252" s="5" t="s">
        <v>416</v>
      </c>
      <c r="H1252" s="5" t="s">
        <v>377</v>
      </c>
      <c r="I1252" s="5" t="s">
        <v>378</v>
      </c>
    </row>
    <row r="1253" spans="1:9" x14ac:dyDescent="0.25">
      <c r="A1253" s="5" t="s">
        <v>4196</v>
      </c>
      <c r="B1253" s="5" t="s">
        <v>4197</v>
      </c>
      <c r="C1253" s="6" t="s">
        <v>797</v>
      </c>
      <c r="D1253" s="6" t="str">
        <f t="shared" si="19"/>
        <v>0350-000-000-0000</v>
      </c>
      <c r="E1253" s="5" t="s">
        <v>798</v>
      </c>
      <c r="F1253" s="5" t="s">
        <v>383</v>
      </c>
      <c r="G1253" s="5" t="s">
        <v>384</v>
      </c>
      <c r="H1253" s="5" t="s">
        <v>377</v>
      </c>
      <c r="I1253" s="5" t="s">
        <v>378</v>
      </c>
    </row>
    <row r="1254" spans="1:9" x14ac:dyDescent="0.25">
      <c r="A1254" s="5" t="s">
        <v>4198</v>
      </c>
      <c r="B1254" s="5" t="s">
        <v>4199</v>
      </c>
      <c r="C1254" s="6" t="s">
        <v>2140</v>
      </c>
      <c r="D1254" s="6" t="str">
        <f t="shared" si="19"/>
        <v>0353-000-000-0000</v>
      </c>
      <c r="E1254" s="5" t="s">
        <v>2141</v>
      </c>
      <c r="F1254" s="5" t="s">
        <v>383</v>
      </c>
      <c r="G1254" s="5" t="s">
        <v>384</v>
      </c>
      <c r="H1254" s="5" t="s">
        <v>377</v>
      </c>
      <c r="I1254" s="5" t="s">
        <v>378</v>
      </c>
    </row>
    <row r="1255" spans="1:9" x14ac:dyDescent="0.25">
      <c r="A1255" s="5" t="s">
        <v>4200</v>
      </c>
      <c r="B1255" s="5" t="s">
        <v>4201</v>
      </c>
      <c r="C1255" s="6" t="s">
        <v>373</v>
      </c>
      <c r="D1255" s="6" t="str">
        <f t="shared" si="19"/>
        <v>0180-035-000-0000</v>
      </c>
      <c r="E1255" s="5" t="s">
        <v>374</v>
      </c>
      <c r="F1255" s="5" t="s">
        <v>375</v>
      </c>
      <c r="G1255" s="5" t="s">
        <v>376</v>
      </c>
      <c r="H1255" s="5" t="s">
        <v>377</v>
      </c>
      <c r="I1255" s="5" t="s">
        <v>378</v>
      </c>
    </row>
    <row r="1256" spans="1:9" x14ac:dyDescent="0.25">
      <c r="A1256" s="5" t="s">
        <v>4202</v>
      </c>
      <c r="B1256" s="5" t="s">
        <v>4203</v>
      </c>
      <c r="C1256" s="6" t="s">
        <v>769</v>
      </c>
      <c r="D1256" s="6" t="str">
        <f t="shared" si="19"/>
        <v>0010-029-100-1200</v>
      </c>
      <c r="E1256" s="5" t="s">
        <v>770</v>
      </c>
      <c r="F1256" s="5" t="s">
        <v>383</v>
      </c>
      <c r="G1256" s="5" t="s">
        <v>384</v>
      </c>
      <c r="H1256" s="5" t="s">
        <v>377</v>
      </c>
      <c r="I1256" s="5" t="s">
        <v>378</v>
      </c>
    </row>
    <row r="1257" spans="1:9" x14ac:dyDescent="0.25">
      <c r="A1257" s="5" t="s">
        <v>4204</v>
      </c>
      <c r="B1257" s="5" t="s">
        <v>4205</v>
      </c>
      <c r="C1257" s="6" t="s">
        <v>4100</v>
      </c>
      <c r="D1257" s="6" t="str">
        <f t="shared" si="19"/>
        <v>0214-000-000-0000</v>
      </c>
      <c r="E1257" s="5" t="s">
        <v>4101</v>
      </c>
      <c r="F1257" s="5" t="s">
        <v>383</v>
      </c>
      <c r="G1257" s="5" t="s">
        <v>384</v>
      </c>
      <c r="H1257" s="5" t="s">
        <v>377</v>
      </c>
      <c r="I1257" s="5" t="s">
        <v>378</v>
      </c>
    </row>
    <row r="1258" spans="1:9" x14ac:dyDescent="0.25">
      <c r="A1258" s="5" t="s">
        <v>4206</v>
      </c>
      <c r="B1258" s="5" t="s">
        <v>4207</v>
      </c>
      <c r="C1258" s="6" t="s">
        <v>1551</v>
      </c>
      <c r="D1258" s="6" t="str">
        <f t="shared" si="19"/>
        <v>0010-063-021-1100</v>
      </c>
      <c r="E1258" s="5" t="s">
        <v>1552</v>
      </c>
      <c r="F1258" s="5" t="s">
        <v>375</v>
      </c>
      <c r="G1258" s="5" t="s">
        <v>376</v>
      </c>
      <c r="H1258" s="5" t="s">
        <v>377</v>
      </c>
      <c r="I1258" s="5" t="s">
        <v>378</v>
      </c>
    </row>
    <row r="1259" spans="1:9" x14ac:dyDescent="0.25">
      <c r="A1259" s="5" t="s">
        <v>4208</v>
      </c>
      <c r="B1259" s="5" t="s">
        <v>4209</v>
      </c>
      <c r="C1259" s="6" t="s">
        <v>511</v>
      </c>
      <c r="D1259" s="6" t="str">
        <f t="shared" si="19"/>
        <v>0110-000-000-0000</v>
      </c>
      <c r="E1259" s="5" t="s">
        <v>512</v>
      </c>
      <c r="F1259" s="5" t="s">
        <v>383</v>
      </c>
      <c r="G1259" s="5" t="s">
        <v>384</v>
      </c>
      <c r="H1259" s="5" t="s">
        <v>377</v>
      </c>
      <c r="I1259" s="5" t="s">
        <v>378</v>
      </c>
    </row>
    <row r="1260" spans="1:9" x14ac:dyDescent="0.25">
      <c r="A1260" s="5" t="s">
        <v>4210</v>
      </c>
      <c r="B1260" s="5" t="s">
        <v>4211</v>
      </c>
      <c r="C1260" s="6" t="s">
        <v>4052</v>
      </c>
      <c r="D1260" s="6" t="str">
        <f t="shared" si="19"/>
        <v>0285-000-000-0000</v>
      </c>
      <c r="E1260" s="5" t="s">
        <v>4053</v>
      </c>
      <c r="F1260" s="5" t="s">
        <v>383</v>
      </c>
      <c r="G1260" s="5" t="s">
        <v>384</v>
      </c>
      <c r="H1260" s="5" t="s">
        <v>377</v>
      </c>
      <c r="I1260" s="5" t="s">
        <v>378</v>
      </c>
    </row>
    <row r="1261" spans="1:9" x14ac:dyDescent="0.25">
      <c r="A1261" s="5" t="s">
        <v>4212</v>
      </c>
      <c r="B1261" s="5" t="s">
        <v>4213</v>
      </c>
      <c r="C1261" s="6" t="s">
        <v>2170</v>
      </c>
      <c r="D1261" s="6" t="str">
        <f t="shared" si="19"/>
        <v>0475-000-000-0000</v>
      </c>
      <c r="E1261" s="5" t="s">
        <v>2171</v>
      </c>
      <c r="F1261" s="5" t="s">
        <v>383</v>
      </c>
      <c r="G1261" s="5" t="s">
        <v>384</v>
      </c>
      <c r="H1261" s="5" t="s">
        <v>1458</v>
      </c>
      <c r="I1261" s="5" t="s">
        <v>1459</v>
      </c>
    </row>
    <row r="1262" spans="1:9" x14ac:dyDescent="0.25">
      <c r="A1262" s="5" t="s">
        <v>4214</v>
      </c>
      <c r="B1262" s="5" t="s">
        <v>4215</v>
      </c>
      <c r="C1262" s="6" t="s">
        <v>4216</v>
      </c>
      <c r="D1262" s="6" t="str">
        <f t="shared" si="19"/>
        <v>0010-048-011-1000</v>
      </c>
      <c r="E1262" s="5" t="s">
        <v>4217</v>
      </c>
      <c r="F1262" s="5" t="s">
        <v>650</v>
      </c>
      <c r="G1262" s="5" t="s">
        <v>651</v>
      </c>
      <c r="H1262" s="5" t="s">
        <v>377</v>
      </c>
      <c r="I1262" s="5" t="s">
        <v>378</v>
      </c>
    </row>
    <row r="1263" spans="1:9" x14ac:dyDescent="0.25">
      <c r="A1263" s="5" t="s">
        <v>4218</v>
      </c>
      <c r="B1263" s="5" t="s">
        <v>4219</v>
      </c>
      <c r="C1263" s="6" t="s">
        <v>797</v>
      </c>
      <c r="D1263" s="6" t="str">
        <f t="shared" si="19"/>
        <v>0350-000-000-0000</v>
      </c>
      <c r="E1263" s="5" t="s">
        <v>798</v>
      </c>
      <c r="F1263" s="5" t="s">
        <v>383</v>
      </c>
      <c r="G1263" s="5" t="s">
        <v>384</v>
      </c>
      <c r="H1263" s="5" t="s">
        <v>377</v>
      </c>
      <c r="I1263" s="5" t="s">
        <v>378</v>
      </c>
    </row>
    <row r="1264" spans="1:9" x14ac:dyDescent="0.25">
      <c r="A1264" s="5" t="s">
        <v>250</v>
      </c>
      <c r="B1264" s="5" t="s">
        <v>4220</v>
      </c>
      <c r="C1264" s="6" t="s">
        <v>4221</v>
      </c>
      <c r="D1264" s="6" t="str">
        <f t="shared" si="19"/>
        <v>0010-058-021-3600</v>
      </c>
      <c r="E1264" s="5" t="s">
        <v>4222</v>
      </c>
      <c r="F1264" s="5" t="s">
        <v>375</v>
      </c>
      <c r="G1264" s="5" t="s">
        <v>376</v>
      </c>
      <c r="H1264" s="5" t="s">
        <v>377</v>
      </c>
      <c r="I1264" s="5" t="s">
        <v>378</v>
      </c>
    </row>
    <row r="1265" spans="1:9" x14ac:dyDescent="0.25">
      <c r="A1265" s="5" t="s">
        <v>4223</v>
      </c>
      <c r="B1265" s="5" t="s">
        <v>4224</v>
      </c>
      <c r="C1265" s="6" t="s">
        <v>694</v>
      </c>
      <c r="D1265" s="6" t="str">
        <f t="shared" si="19"/>
        <v>0220-000-000-0000</v>
      </c>
      <c r="E1265" s="5" t="s">
        <v>695</v>
      </c>
      <c r="F1265" s="5" t="s">
        <v>383</v>
      </c>
      <c r="G1265" s="5" t="s">
        <v>384</v>
      </c>
      <c r="H1265" s="5" t="s">
        <v>377</v>
      </c>
      <c r="I1265" s="5" t="s">
        <v>378</v>
      </c>
    </row>
    <row r="1266" spans="1:9" x14ac:dyDescent="0.25">
      <c r="A1266" s="5" t="s">
        <v>4225</v>
      </c>
      <c r="B1266" s="5" t="s">
        <v>4226</v>
      </c>
      <c r="C1266" s="6" t="s">
        <v>2140</v>
      </c>
      <c r="D1266" s="6" t="str">
        <f t="shared" si="19"/>
        <v>0353-000-000-0000</v>
      </c>
      <c r="E1266" s="5" t="s">
        <v>2141</v>
      </c>
      <c r="F1266" s="5" t="s">
        <v>383</v>
      </c>
      <c r="G1266" s="5" t="s">
        <v>384</v>
      </c>
      <c r="H1266" s="5" t="s">
        <v>377</v>
      </c>
      <c r="I1266" s="5" t="s">
        <v>378</v>
      </c>
    </row>
    <row r="1267" spans="1:9" x14ac:dyDescent="0.25">
      <c r="A1267" s="5" t="s">
        <v>4227</v>
      </c>
      <c r="B1267" s="5" t="s">
        <v>4228</v>
      </c>
      <c r="C1267" s="6" t="s">
        <v>694</v>
      </c>
      <c r="D1267" s="6" t="str">
        <f t="shared" si="19"/>
        <v>0220-000-000-0000</v>
      </c>
      <c r="E1267" s="5" t="s">
        <v>695</v>
      </c>
      <c r="F1267" s="5" t="s">
        <v>415</v>
      </c>
      <c r="G1267" s="5" t="s">
        <v>416</v>
      </c>
      <c r="H1267" s="5" t="s">
        <v>377</v>
      </c>
      <c r="I1267" s="5" t="s">
        <v>378</v>
      </c>
    </row>
    <row r="1268" spans="1:9" x14ac:dyDescent="0.25">
      <c r="A1268" s="5" t="s">
        <v>4229</v>
      </c>
      <c r="B1268" s="5" t="s">
        <v>4230</v>
      </c>
      <c r="C1268" s="6" t="s">
        <v>769</v>
      </c>
      <c r="D1268" s="6" t="str">
        <f t="shared" si="19"/>
        <v>0010-029-100-1200</v>
      </c>
      <c r="E1268" s="5" t="s">
        <v>770</v>
      </c>
      <c r="F1268" s="5" t="s">
        <v>383</v>
      </c>
      <c r="G1268" s="5" t="s">
        <v>384</v>
      </c>
      <c r="H1268" s="5" t="s">
        <v>377</v>
      </c>
      <c r="I1268" s="5" t="s">
        <v>378</v>
      </c>
    </row>
    <row r="1269" spans="1:9" x14ac:dyDescent="0.25">
      <c r="A1269" s="5" t="s">
        <v>4231</v>
      </c>
      <c r="B1269" s="5" t="s">
        <v>4232</v>
      </c>
      <c r="C1269" s="6" t="s">
        <v>1091</v>
      </c>
      <c r="D1269" s="6" t="str">
        <f t="shared" si="19"/>
        <v>0957-000-000-0000</v>
      </c>
      <c r="E1269" s="5" t="s">
        <v>1092</v>
      </c>
      <c r="F1269" s="5" t="s">
        <v>656</v>
      </c>
      <c r="G1269" s="5" t="s">
        <v>657</v>
      </c>
      <c r="H1269" s="5" t="s">
        <v>377</v>
      </c>
      <c r="I1269" s="5" t="s">
        <v>378</v>
      </c>
    </row>
    <row r="1270" spans="1:9" x14ac:dyDescent="0.25">
      <c r="A1270" s="5" t="s">
        <v>4233</v>
      </c>
      <c r="B1270" s="5" t="s">
        <v>4234</v>
      </c>
      <c r="C1270" s="6" t="s">
        <v>3201</v>
      </c>
      <c r="D1270" s="6" t="str">
        <f t="shared" si="19"/>
        <v>0010-029-130-1100</v>
      </c>
      <c r="E1270" s="5" t="s">
        <v>3202</v>
      </c>
      <c r="F1270" s="5" t="s">
        <v>4235</v>
      </c>
      <c r="G1270" s="5" t="s">
        <v>4236</v>
      </c>
      <c r="H1270" s="5" t="s">
        <v>377</v>
      </c>
      <c r="I1270" s="5" t="s">
        <v>378</v>
      </c>
    </row>
    <row r="1271" spans="1:9" x14ac:dyDescent="0.25">
      <c r="A1271" s="5" t="s">
        <v>4237</v>
      </c>
      <c r="B1271" s="5" t="s">
        <v>4238</v>
      </c>
      <c r="C1271" s="6" t="s">
        <v>2214</v>
      </c>
      <c r="D1271" s="6" t="str">
        <f t="shared" si="19"/>
        <v>0010-162-120-2400</v>
      </c>
      <c r="E1271" s="5" t="s">
        <v>2215</v>
      </c>
      <c r="F1271" s="5" t="s">
        <v>375</v>
      </c>
      <c r="G1271" s="5" t="s">
        <v>376</v>
      </c>
      <c r="H1271" s="5" t="s">
        <v>377</v>
      </c>
      <c r="I1271" s="5" t="s">
        <v>378</v>
      </c>
    </row>
    <row r="1272" spans="1:9" x14ac:dyDescent="0.25">
      <c r="A1272" s="5" t="s">
        <v>4239</v>
      </c>
      <c r="B1272" s="5" t="s">
        <v>4240</v>
      </c>
      <c r="C1272" s="6" t="s">
        <v>1105</v>
      </c>
      <c r="D1272" s="6" t="str">
        <f t="shared" si="19"/>
        <v>0290-058-020-0000</v>
      </c>
      <c r="E1272" s="5" t="s">
        <v>1106</v>
      </c>
      <c r="F1272" s="5" t="s">
        <v>399</v>
      </c>
      <c r="G1272" s="5" t="s">
        <v>400</v>
      </c>
      <c r="H1272" s="5" t="s">
        <v>377</v>
      </c>
      <c r="I1272" s="5" t="s">
        <v>378</v>
      </c>
    </row>
    <row r="1273" spans="1:9" x14ac:dyDescent="0.25">
      <c r="A1273" s="5" t="s">
        <v>4241</v>
      </c>
      <c r="B1273" s="5" t="s">
        <v>4242</v>
      </c>
      <c r="C1273" s="6" t="s">
        <v>4243</v>
      </c>
      <c r="D1273" s="6" t="str">
        <f t="shared" si="19"/>
        <v>0010-043-020-1100</v>
      </c>
      <c r="E1273" s="5" t="s">
        <v>4244</v>
      </c>
      <c r="F1273" s="5" t="s">
        <v>375</v>
      </c>
      <c r="G1273" s="5" t="s">
        <v>376</v>
      </c>
      <c r="H1273" s="5" t="s">
        <v>377</v>
      </c>
      <c r="I1273" s="5" t="s">
        <v>378</v>
      </c>
    </row>
    <row r="1274" spans="1:9" x14ac:dyDescent="0.25">
      <c r="A1274" s="5" t="s">
        <v>4245</v>
      </c>
      <c r="B1274" s="5" t="s">
        <v>4246</v>
      </c>
      <c r="C1274" s="6" t="s">
        <v>4247</v>
      </c>
      <c r="D1274" s="6" t="str">
        <f t="shared" si="19"/>
        <v>0180-058-020-0000</v>
      </c>
      <c r="E1274" s="5" t="s">
        <v>4248</v>
      </c>
      <c r="F1274" s="5" t="s">
        <v>383</v>
      </c>
      <c r="G1274" s="5" t="s">
        <v>384</v>
      </c>
      <c r="H1274" s="5" t="s">
        <v>377</v>
      </c>
      <c r="I1274" s="5" t="s">
        <v>378</v>
      </c>
    </row>
    <row r="1275" spans="1:9" x14ac:dyDescent="0.25">
      <c r="A1275" s="5" t="s">
        <v>4249</v>
      </c>
      <c r="B1275" s="5" t="s">
        <v>4250</v>
      </c>
      <c r="C1275" s="6" t="s">
        <v>3233</v>
      </c>
      <c r="D1275" s="6" t="str">
        <f t="shared" si="19"/>
        <v>0582-000-000-0000</v>
      </c>
      <c r="E1275" s="5" t="s">
        <v>3234</v>
      </c>
      <c r="F1275" s="5" t="s">
        <v>383</v>
      </c>
      <c r="G1275" s="5" t="s">
        <v>384</v>
      </c>
      <c r="H1275" s="5" t="s">
        <v>513</v>
      </c>
      <c r="I1275" s="5" t="s">
        <v>514</v>
      </c>
    </row>
    <row r="1276" spans="1:9" x14ac:dyDescent="0.25">
      <c r="A1276" s="5" t="s">
        <v>4251</v>
      </c>
      <c r="B1276" s="5" t="s">
        <v>4252</v>
      </c>
      <c r="C1276" s="6" t="s">
        <v>4253</v>
      </c>
      <c r="D1276" s="6" t="str">
        <f t="shared" si="19"/>
        <v>0010-029-080-1100</v>
      </c>
      <c r="E1276" s="5" t="s">
        <v>4254</v>
      </c>
      <c r="F1276" s="5" t="s">
        <v>375</v>
      </c>
      <c r="G1276" s="5" t="s">
        <v>376</v>
      </c>
      <c r="H1276" s="5" t="s">
        <v>377</v>
      </c>
      <c r="I1276" s="5" t="s">
        <v>378</v>
      </c>
    </row>
    <row r="1277" spans="1:9" x14ac:dyDescent="0.25">
      <c r="A1277" s="5" t="s">
        <v>4255</v>
      </c>
      <c r="B1277" s="5" t="s">
        <v>4256</v>
      </c>
      <c r="C1277" s="6" t="s">
        <v>4257</v>
      </c>
      <c r="D1277" s="6" t="str">
        <f t="shared" si="19"/>
        <v>0010-070-041-1000</v>
      </c>
      <c r="E1277" s="5" t="s">
        <v>4258</v>
      </c>
      <c r="F1277" s="5" t="s">
        <v>1099</v>
      </c>
      <c r="G1277" s="5" t="s">
        <v>1100</v>
      </c>
      <c r="H1277" s="5" t="s">
        <v>377</v>
      </c>
      <c r="I1277" s="5" t="s">
        <v>378</v>
      </c>
    </row>
    <row r="1278" spans="1:9" x14ac:dyDescent="0.25">
      <c r="A1278" s="5" t="s">
        <v>4259</v>
      </c>
      <c r="B1278" s="5" t="s">
        <v>4260</v>
      </c>
      <c r="C1278" s="6" t="s">
        <v>3840</v>
      </c>
      <c r="D1278" s="6" t="str">
        <f t="shared" si="19"/>
        <v>0819-000-000-0000</v>
      </c>
      <c r="E1278" s="5" t="s">
        <v>3841</v>
      </c>
      <c r="F1278" s="5" t="s">
        <v>383</v>
      </c>
      <c r="G1278" s="5" t="s">
        <v>384</v>
      </c>
      <c r="H1278" s="5" t="s">
        <v>491</v>
      </c>
      <c r="I1278" s="5" t="s">
        <v>492</v>
      </c>
    </row>
    <row r="1279" spans="1:9" x14ac:dyDescent="0.25">
      <c r="A1279" s="5" t="s">
        <v>4261</v>
      </c>
      <c r="B1279" s="5" t="s">
        <v>4262</v>
      </c>
      <c r="C1279" s="6" t="s">
        <v>4263</v>
      </c>
      <c r="D1279" s="6" t="str">
        <f t="shared" si="19"/>
        <v>0370-044-040-0000</v>
      </c>
      <c r="E1279" s="5" t="s">
        <v>4264</v>
      </c>
      <c r="F1279" s="5" t="s">
        <v>375</v>
      </c>
      <c r="G1279" s="5" t="s">
        <v>376</v>
      </c>
      <c r="H1279" s="5" t="s">
        <v>377</v>
      </c>
      <c r="I1279" s="5" t="s">
        <v>378</v>
      </c>
    </row>
    <row r="1280" spans="1:9" x14ac:dyDescent="0.25">
      <c r="A1280" s="5" t="s">
        <v>4265</v>
      </c>
      <c r="B1280" s="5" t="s">
        <v>4266</v>
      </c>
      <c r="C1280" s="6" t="s">
        <v>4267</v>
      </c>
      <c r="D1280" s="6" t="str">
        <f t="shared" si="19"/>
        <v>0620-000-000-0000</v>
      </c>
      <c r="E1280" s="5" t="s">
        <v>4268</v>
      </c>
      <c r="F1280" s="5" t="s">
        <v>503</v>
      </c>
      <c r="G1280" s="5" t="s">
        <v>504</v>
      </c>
      <c r="H1280" s="5" t="s">
        <v>377</v>
      </c>
      <c r="I1280" s="5" t="s">
        <v>378</v>
      </c>
    </row>
    <row r="1281" spans="1:9" x14ac:dyDescent="0.25">
      <c r="A1281" s="5" t="s">
        <v>4269</v>
      </c>
      <c r="B1281" s="5" t="s">
        <v>4270</v>
      </c>
      <c r="C1281" s="6" t="s">
        <v>3962</v>
      </c>
      <c r="D1281" s="6" t="str">
        <f t="shared" si="19"/>
        <v>0210-000-006-5800</v>
      </c>
      <c r="E1281" s="5" t="s">
        <v>3963</v>
      </c>
      <c r="F1281" s="5" t="s">
        <v>383</v>
      </c>
      <c r="G1281" s="5" t="s">
        <v>384</v>
      </c>
      <c r="H1281" s="5" t="s">
        <v>513</v>
      </c>
      <c r="I1281" s="5" t="s">
        <v>514</v>
      </c>
    </row>
    <row r="1282" spans="1:9" x14ac:dyDescent="0.25">
      <c r="A1282" s="5" t="s">
        <v>4271</v>
      </c>
      <c r="B1282" s="5" t="s">
        <v>4272</v>
      </c>
      <c r="C1282" s="6" t="s">
        <v>1253</v>
      </c>
      <c r="D1282" s="6" t="str">
        <f t="shared" ref="D1282:D1345" si="20">TEXT(C1282,"0000-000-000-0000")</f>
        <v>0010-030-031-1400</v>
      </c>
      <c r="E1282" s="5" t="s">
        <v>1254</v>
      </c>
      <c r="F1282" s="5" t="s">
        <v>375</v>
      </c>
      <c r="G1282" s="5" t="s">
        <v>376</v>
      </c>
      <c r="H1282" s="5" t="s">
        <v>377</v>
      </c>
      <c r="I1282" s="5" t="s">
        <v>378</v>
      </c>
    </row>
    <row r="1283" spans="1:9" x14ac:dyDescent="0.25">
      <c r="A1283" s="5" t="s">
        <v>4273</v>
      </c>
      <c r="B1283" s="5" t="s">
        <v>4274</v>
      </c>
      <c r="C1283" s="6" t="s">
        <v>4275</v>
      </c>
      <c r="D1283" s="6" t="str">
        <f t="shared" si="20"/>
        <v>0010-029-100-1300</v>
      </c>
      <c r="E1283" s="5" t="s">
        <v>4276</v>
      </c>
      <c r="F1283" s="5" t="s">
        <v>383</v>
      </c>
      <c r="G1283" s="5" t="s">
        <v>384</v>
      </c>
      <c r="H1283" s="5" t="s">
        <v>513</v>
      </c>
      <c r="I1283" s="5" t="s">
        <v>514</v>
      </c>
    </row>
    <row r="1284" spans="1:9" x14ac:dyDescent="0.25">
      <c r="A1284" s="5" t="s">
        <v>4277</v>
      </c>
      <c r="B1284" s="5" t="s">
        <v>4278</v>
      </c>
      <c r="C1284" s="6" t="s">
        <v>1325</v>
      </c>
      <c r="D1284" s="6" t="str">
        <f t="shared" si="20"/>
        <v>0010-115-180-1200</v>
      </c>
      <c r="E1284" s="5" t="s">
        <v>1326</v>
      </c>
      <c r="F1284" s="5" t="s">
        <v>375</v>
      </c>
      <c r="G1284" s="5" t="s">
        <v>376</v>
      </c>
      <c r="H1284" s="5" t="s">
        <v>377</v>
      </c>
      <c r="I1284" s="5" t="s">
        <v>378</v>
      </c>
    </row>
    <row r="1285" spans="1:9" x14ac:dyDescent="0.25">
      <c r="A1285" s="5" t="s">
        <v>4279</v>
      </c>
      <c r="B1285" s="5" t="s">
        <v>4280</v>
      </c>
      <c r="C1285" s="6" t="s">
        <v>4281</v>
      </c>
      <c r="D1285" s="6" t="str">
        <f t="shared" si="20"/>
        <v>0613-000-006-1400</v>
      </c>
      <c r="E1285" s="5" t="s">
        <v>4282</v>
      </c>
      <c r="F1285" s="5" t="s">
        <v>383</v>
      </c>
      <c r="G1285" s="5" t="s">
        <v>384</v>
      </c>
      <c r="H1285" s="5" t="s">
        <v>377</v>
      </c>
      <c r="I1285" s="5" t="s">
        <v>378</v>
      </c>
    </row>
    <row r="1286" spans="1:9" x14ac:dyDescent="0.25">
      <c r="A1286" s="5" t="s">
        <v>4283</v>
      </c>
      <c r="B1286" s="5" t="s">
        <v>4284</v>
      </c>
      <c r="C1286" s="6" t="s">
        <v>1887</v>
      </c>
      <c r="D1286" s="6" t="str">
        <f t="shared" si="20"/>
        <v>0440-000-000-0000</v>
      </c>
      <c r="E1286" s="5" t="s">
        <v>1888</v>
      </c>
      <c r="F1286" s="5" t="s">
        <v>383</v>
      </c>
      <c r="G1286" s="5" t="s">
        <v>384</v>
      </c>
      <c r="H1286" s="5" t="s">
        <v>377</v>
      </c>
      <c r="I1286" s="5" t="s">
        <v>378</v>
      </c>
    </row>
    <row r="1287" spans="1:9" x14ac:dyDescent="0.25">
      <c r="A1287" s="5" t="s">
        <v>4285</v>
      </c>
      <c r="B1287" s="5" t="s">
        <v>4286</v>
      </c>
      <c r="C1287" s="6" t="s">
        <v>2140</v>
      </c>
      <c r="D1287" s="6" t="str">
        <f t="shared" si="20"/>
        <v>0353-000-000-0000</v>
      </c>
      <c r="E1287" s="5" t="s">
        <v>2141</v>
      </c>
      <c r="F1287" s="5" t="s">
        <v>383</v>
      </c>
      <c r="G1287" s="5" t="s">
        <v>384</v>
      </c>
      <c r="H1287" s="5" t="s">
        <v>377</v>
      </c>
      <c r="I1287" s="5" t="s">
        <v>378</v>
      </c>
    </row>
    <row r="1288" spans="1:9" x14ac:dyDescent="0.25">
      <c r="A1288" s="5" t="s">
        <v>4287</v>
      </c>
      <c r="B1288" s="5" t="s">
        <v>4288</v>
      </c>
      <c r="C1288" s="6" t="s">
        <v>2170</v>
      </c>
      <c r="D1288" s="6" t="str">
        <f t="shared" si="20"/>
        <v>0475-000-000-0000</v>
      </c>
      <c r="E1288" s="5" t="s">
        <v>2171</v>
      </c>
      <c r="F1288" s="5" t="s">
        <v>925</v>
      </c>
      <c r="G1288" s="5" t="s">
        <v>926</v>
      </c>
      <c r="H1288" s="5" t="s">
        <v>377</v>
      </c>
      <c r="I1288" s="5" t="s">
        <v>378</v>
      </c>
    </row>
    <row r="1289" spans="1:9" x14ac:dyDescent="0.25">
      <c r="A1289" s="5" t="s">
        <v>4289</v>
      </c>
      <c r="B1289" s="5" t="s">
        <v>4290</v>
      </c>
      <c r="C1289" s="6" t="s">
        <v>3728</v>
      </c>
      <c r="D1289" s="6" t="str">
        <f t="shared" si="20"/>
        <v>0049-000-000-0000</v>
      </c>
      <c r="E1289" s="5" t="s">
        <v>3729</v>
      </c>
      <c r="F1289" s="5" t="s">
        <v>503</v>
      </c>
      <c r="G1289" s="5" t="s">
        <v>504</v>
      </c>
      <c r="H1289" s="5" t="s">
        <v>377</v>
      </c>
      <c r="I1289" s="5" t="s">
        <v>378</v>
      </c>
    </row>
    <row r="1290" spans="1:9" x14ac:dyDescent="0.25">
      <c r="A1290" s="5" t="s">
        <v>4291</v>
      </c>
      <c r="B1290" s="5" t="s">
        <v>4292</v>
      </c>
      <c r="C1290" s="6" t="s">
        <v>2170</v>
      </c>
      <c r="D1290" s="6" t="str">
        <f t="shared" si="20"/>
        <v>0475-000-000-0000</v>
      </c>
      <c r="E1290" s="5" t="s">
        <v>2171</v>
      </c>
      <c r="F1290" s="5" t="s">
        <v>383</v>
      </c>
      <c r="G1290" s="5" t="s">
        <v>384</v>
      </c>
      <c r="H1290" s="5" t="s">
        <v>377</v>
      </c>
      <c r="I1290" s="5" t="s">
        <v>378</v>
      </c>
    </row>
    <row r="1291" spans="1:9" x14ac:dyDescent="0.25">
      <c r="A1291" s="5" t="s">
        <v>4293</v>
      </c>
      <c r="B1291" s="5" t="s">
        <v>4294</v>
      </c>
      <c r="C1291" s="6" t="s">
        <v>3161</v>
      </c>
      <c r="D1291" s="6" t="str">
        <f t="shared" si="20"/>
        <v>0047-000-000-0000</v>
      </c>
      <c r="E1291" s="5" t="s">
        <v>3162</v>
      </c>
      <c r="F1291" s="5" t="s">
        <v>415</v>
      </c>
      <c r="G1291" s="5" t="s">
        <v>416</v>
      </c>
      <c r="H1291" s="5" t="s">
        <v>513</v>
      </c>
      <c r="I1291" s="5" t="s">
        <v>514</v>
      </c>
    </row>
    <row r="1292" spans="1:9" x14ac:dyDescent="0.25">
      <c r="A1292" s="5" t="s">
        <v>4295</v>
      </c>
      <c r="B1292" s="5" t="s">
        <v>4296</v>
      </c>
      <c r="C1292" s="6" t="s">
        <v>1370</v>
      </c>
      <c r="D1292" s="6" t="str">
        <f t="shared" si="20"/>
        <v>0028-000-000-0000</v>
      </c>
      <c r="E1292" s="5" t="s">
        <v>1371</v>
      </c>
      <c r="F1292" s="5" t="s">
        <v>383</v>
      </c>
      <c r="G1292" s="5" t="s">
        <v>384</v>
      </c>
      <c r="H1292" s="5" t="s">
        <v>377</v>
      </c>
      <c r="I1292" s="5" t="s">
        <v>378</v>
      </c>
    </row>
    <row r="1293" spans="1:9" x14ac:dyDescent="0.25">
      <c r="A1293" s="5" t="s">
        <v>4297</v>
      </c>
      <c r="B1293" s="5" t="s">
        <v>4298</v>
      </c>
      <c r="C1293" s="6" t="s">
        <v>2657</v>
      </c>
      <c r="D1293" s="6" t="str">
        <f t="shared" si="20"/>
        <v>0085-000-000-0000</v>
      </c>
      <c r="E1293" s="5" t="s">
        <v>2658</v>
      </c>
      <c r="F1293" s="5" t="s">
        <v>535</v>
      </c>
      <c r="G1293" s="5" t="s">
        <v>536</v>
      </c>
      <c r="H1293" s="5" t="s">
        <v>377</v>
      </c>
      <c r="I1293" s="5" t="s">
        <v>378</v>
      </c>
    </row>
    <row r="1294" spans="1:9" x14ac:dyDescent="0.25">
      <c r="A1294" s="5" t="s">
        <v>4299</v>
      </c>
      <c r="B1294" s="5" t="s">
        <v>4300</v>
      </c>
      <c r="C1294" s="6" t="s">
        <v>1295</v>
      </c>
      <c r="D1294" s="6" t="str">
        <f t="shared" si="20"/>
        <v>0351-000-000-0000</v>
      </c>
      <c r="E1294" s="5" t="s">
        <v>1296</v>
      </c>
      <c r="F1294" s="5" t="s">
        <v>383</v>
      </c>
      <c r="G1294" s="5" t="s">
        <v>384</v>
      </c>
      <c r="H1294" s="5" t="s">
        <v>513</v>
      </c>
      <c r="I1294" s="5" t="s">
        <v>514</v>
      </c>
    </row>
    <row r="1295" spans="1:9" x14ac:dyDescent="0.25">
      <c r="A1295" s="5" t="s">
        <v>4301</v>
      </c>
      <c r="B1295" s="5" t="s">
        <v>4302</v>
      </c>
      <c r="C1295" s="6" t="s">
        <v>4303</v>
      </c>
      <c r="D1295" s="6" t="str">
        <f t="shared" si="20"/>
        <v>0210-048-040-0000</v>
      </c>
      <c r="E1295" s="5" t="s">
        <v>4304</v>
      </c>
      <c r="F1295" s="5" t="s">
        <v>1913</v>
      </c>
      <c r="G1295" s="5" t="s">
        <v>27854</v>
      </c>
      <c r="H1295" s="5" t="s">
        <v>377</v>
      </c>
      <c r="I1295" s="5" t="s">
        <v>378</v>
      </c>
    </row>
    <row r="1296" spans="1:9" x14ac:dyDescent="0.25">
      <c r="A1296" s="5" t="s">
        <v>4305</v>
      </c>
      <c r="B1296" s="5" t="s">
        <v>4306</v>
      </c>
      <c r="C1296" s="6" t="s">
        <v>2170</v>
      </c>
      <c r="D1296" s="6" t="str">
        <f t="shared" si="20"/>
        <v>0475-000-000-0000</v>
      </c>
      <c r="E1296" s="5" t="s">
        <v>2171</v>
      </c>
      <c r="F1296" s="5" t="s">
        <v>507</v>
      </c>
      <c r="G1296" s="5" t="s">
        <v>508</v>
      </c>
      <c r="H1296" s="5" t="s">
        <v>377</v>
      </c>
      <c r="I1296" s="5" t="s">
        <v>378</v>
      </c>
    </row>
    <row r="1297" spans="1:9" x14ac:dyDescent="0.25">
      <c r="A1297" s="5" t="s">
        <v>4307</v>
      </c>
      <c r="B1297" s="5" t="s">
        <v>4308</v>
      </c>
      <c r="C1297" s="6" t="s">
        <v>543</v>
      </c>
      <c r="D1297" s="6" t="str">
        <f t="shared" si="20"/>
        <v>0185-000-000-0000</v>
      </c>
      <c r="E1297" s="5" t="s">
        <v>544</v>
      </c>
      <c r="F1297" s="5" t="s">
        <v>383</v>
      </c>
      <c r="G1297" s="5" t="s">
        <v>384</v>
      </c>
      <c r="H1297" s="5" t="s">
        <v>377</v>
      </c>
      <c r="I1297" s="5" t="s">
        <v>378</v>
      </c>
    </row>
    <row r="1298" spans="1:9" x14ac:dyDescent="0.25">
      <c r="A1298" s="5" t="s">
        <v>4309</v>
      </c>
      <c r="B1298" s="5" t="s">
        <v>4310</v>
      </c>
      <c r="C1298" s="6" t="s">
        <v>1619</v>
      </c>
      <c r="D1298" s="6" t="str">
        <f t="shared" si="20"/>
        <v>0370-000-000-0000</v>
      </c>
      <c r="E1298" s="5" t="s">
        <v>1620</v>
      </c>
      <c r="F1298" s="5" t="s">
        <v>383</v>
      </c>
      <c r="G1298" s="5" t="s">
        <v>384</v>
      </c>
      <c r="H1298" s="5" t="s">
        <v>377</v>
      </c>
      <c r="I1298" s="5" t="s">
        <v>378</v>
      </c>
    </row>
    <row r="1299" spans="1:9" x14ac:dyDescent="0.25">
      <c r="A1299" s="5" t="s">
        <v>4311</v>
      </c>
      <c r="B1299" s="5" t="s">
        <v>4312</v>
      </c>
      <c r="C1299" s="6" t="s">
        <v>4313</v>
      </c>
      <c r="D1299" s="6" t="str">
        <f t="shared" si="20"/>
        <v>0102-000-000-0000</v>
      </c>
      <c r="E1299" s="5" t="s">
        <v>4314</v>
      </c>
      <c r="F1299" s="5" t="s">
        <v>383</v>
      </c>
      <c r="G1299" s="5" t="s">
        <v>384</v>
      </c>
      <c r="H1299" s="5" t="s">
        <v>377</v>
      </c>
      <c r="I1299" s="5" t="s">
        <v>378</v>
      </c>
    </row>
    <row r="1300" spans="1:9" x14ac:dyDescent="0.25">
      <c r="A1300" s="5" t="s">
        <v>4315</v>
      </c>
      <c r="B1300" s="5" t="s">
        <v>4316</v>
      </c>
      <c r="C1300" s="6" t="s">
        <v>686</v>
      </c>
      <c r="D1300" s="6" t="str">
        <f t="shared" si="20"/>
        <v>0200-000-000-0000</v>
      </c>
      <c r="E1300" s="5" t="s">
        <v>687</v>
      </c>
      <c r="F1300" s="5" t="s">
        <v>383</v>
      </c>
      <c r="G1300" s="5" t="s">
        <v>384</v>
      </c>
      <c r="H1300" s="5" t="s">
        <v>377</v>
      </c>
      <c r="I1300" s="5" t="s">
        <v>378</v>
      </c>
    </row>
    <row r="1301" spans="1:9" x14ac:dyDescent="0.25">
      <c r="A1301" s="5" t="s">
        <v>4317</v>
      </c>
      <c r="B1301" s="5" t="s">
        <v>4318</v>
      </c>
      <c r="C1301" s="6" t="s">
        <v>4319</v>
      </c>
      <c r="D1301" s="6" t="str">
        <f t="shared" si="20"/>
        <v>0010-044-081-1000</v>
      </c>
      <c r="E1301" s="5" t="s">
        <v>4320</v>
      </c>
      <c r="F1301" s="5" t="s">
        <v>1099</v>
      </c>
      <c r="G1301" s="5" t="s">
        <v>1100</v>
      </c>
      <c r="H1301" s="5" t="s">
        <v>377</v>
      </c>
      <c r="I1301" s="5" t="s">
        <v>378</v>
      </c>
    </row>
    <row r="1302" spans="1:9" x14ac:dyDescent="0.25">
      <c r="A1302" s="5" t="s">
        <v>4321</v>
      </c>
      <c r="B1302" s="5" t="s">
        <v>4322</v>
      </c>
      <c r="C1302" s="6" t="s">
        <v>2615</v>
      </c>
      <c r="D1302" s="6" t="str">
        <f t="shared" si="20"/>
        <v>0315-000-000-0000</v>
      </c>
      <c r="E1302" s="5" t="s">
        <v>2616</v>
      </c>
      <c r="F1302" s="5" t="s">
        <v>383</v>
      </c>
      <c r="G1302" s="5" t="s">
        <v>384</v>
      </c>
      <c r="H1302" s="5" t="s">
        <v>377</v>
      </c>
      <c r="I1302" s="5" t="s">
        <v>378</v>
      </c>
    </row>
    <row r="1303" spans="1:9" x14ac:dyDescent="0.25">
      <c r="A1303" s="5" t="s">
        <v>4323</v>
      </c>
      <c r="B1303" s="5" t="s">
        <v>4324</v>
      </c>
      <c r="C1303" s="6" t="s">
        <v>3743</v>
      </c>
      <c r="D1303" s="6" t="str">
        <f t="shared" si="20"/>
        <v>0702-000-000-0000</v>
      </c>
      <c r="E1303" s="5" t="s">
        <v>3744</v>
      </c>
      <c r="F1303" s="5" t="s">
        <v>383</v>
      </c>
      <c r="G1303" s="5" t="s">
        <v>384</v>
      </c>
      <c r="H1303" s="5" t="s">
        <v>491</v>
      </c>
      <c r="I1303" s="5" t="s">
        <v>492</v>
      </c>
    </row>
    <row r="1304" spans="1:9" x14ac:dyDescent="0.25">
      <c r="A1304" s="5" t="s">
        <v>4325</v>
      </c>
      <c r="B1304" s="5" t="s">
        <v>4326</v>
      </c>
      <c r="C1304" s="6" t="s">
        <v>4327</v>
      </c>
      <c r="D1304" s="6" t="str">
        <f t="shared" si="20"/>
        <v>0414-000-000-0000</v>
      </c>
      <c r="E1304" s="5" t="s">
        <v>4328</v>
      </c>
      <c r="F1304" s="5" t="s">
        <v>383</v>
      </c>
      <c r="G1304" s="5" t="s">
        <v>384</v>
      </c>
      <c r="H1304" s="5" t="s">
        <v>377</v>
      </c>
      <c r="I1304" s="5" t="s">
        <v>378</v>
      </c>
    </row>
    <row r="1305" spans="1:9" x14ac:dyDescent="0.25">
      <c r="A1305" s="5" t="s">
        <v>4329</v>
      </c>
      <c r="B1305" s="5" t="s">
        <v>4330</v>
      </c>
      <c r="C1305" s="6" t="s">
        <v>664</v>
      </c>
      <c r="D1305" s="6" t="str">
        <f t="shared" si="20"/>
        <v>0470-000-000-0000</v>
      </c>
      <c r="E1305" s="5" t="s">
        <v>665</v>
      </c>
      <c r="F1305" s="5" t="s">
        <v>383</v>
      </c>
      <c r="G1305" s="5" t="s">
        <v>384</v>
      </c>
      <c r="H1305" s="5" t="s">
        <v>513</v>
      </c>
      <c r="I1305" s="5" t="s">
        <v>514</v>
      </c>
    </row>
    <row r="1306" spans="1:9" x14ac:dyDescent="0.25">
      <c r="A1306" s="5" t="s">
        <v>4331</v>
      </c>
      <c r="B1306" s="5" t="s">
        <v>4332</v>
      </c>
      <c r="C1306" s="6" t="s">
        <v>1685</v>
      </c>
      <c r="D1306" s="6" t="str">
        <f t="shared" si="20"/>
        <v>0337-000-000-0000</v>
      </c>
      <c r="E1306" s="5" t="s">
        <v>1686</v>
      </c>
      <c r="F1306" s="5" t="s">
        <v>535</v>
      </c>
      <c r="G1306" s="5" t="s">
        <v>536</v>
      </c>
      <c r="H1306" s="5" t="s">
        <v>513</v>
      </c>
      <c r="I1306" s="5" t="s">
        <v>514</v>
      </c>
    </row>
    <row r="1307" spans="1:9" x14ac:dyDescent="0.25">
      <c r="A1307" s="5" t="s">
        <v>4333</v>
      </c>
      <c r="B1307" s="5" t="s">
        <v>4334</v>
      </c>
      <c r="C1307" s="6" t="s">
        <v>2673</v>
      </c>
      <c r="D1307" s="6" t="str">
        <f t="shared" si="20"/>
        <v>0219-000-000-0000</v>
      </c>
      <c r="E1307" s="5" t="s">
        <v>2674</v>
      </c>
      <c r="F1307" s="5" t="s">
        <v>507</v>
      </c>
      <c r="G1307" s="5" t="s">
        <v>508</v>
      </c>
      <c r="H1307" s="5" t="s">
        <v>377</v>
      </c>
      <c r="I1307" s="5" t="s">
        <v>378</v>
      </c>
    </row>
    <row r="1308" spans="1:9" x14ac:dyDescent="0.25">
      <c r="A1308" s="5" t="s">
        <v>4335</v>
      </c>
      <c r="B1308" s="5" t="s">
        <v>4336</v>
      </c>
      <c r="C1308" s="6" t="s">
        <v>4337</v>
      </c>
      <c r="D1308" s="6" t="str">
        <f t="shared" si="20"/>
        <v>0587-000-000-0000</v>
      </c>
      <c r="E1308" s="5" t="s">
        <v>4338</v>
      </c>
      <c r="F1308" s="5" t="s">
        <v>383</v>
      </c>
      <c r="G1308" s="5" t="s">
        <v>384</v>
      </c>
      <c r="H1308" s="5" t="s">
        <v>377</v>
      </c>
      <c r="I1308" s="5" t="s">
        <v>378</v>
      </c>
    </row>
    <row r="1309" spans="1:9" x14ac:dyDescent="0.25">
      <c r="A1309" s="5" t="s">
        <v>4339</v>
      </c>
      <c r="B1309" s="5" t="s">
        <v>4340</v>
      </c>
      <c r="C1309" s="6" t="s">
        <v>2797</v>
      </c>
      <c r="D1309" s="6" t="str">
        <f t="shared" si="20"/>
        <v>0585-000-000-0000</v>
      </c>
      <c r="E1309" s="5" t="s">
        <v>2798</v>
      </c>
      <c r="F1309" s="5" t="s">
        <v>535</v>
      </c>
      <c r="G1309" s="5" t="s">
        <v>536</v>
      </c>
      <c r="H1309" s="5" t="s">
        <v>377</v>
      </c>
      <c r="I1309" s="5" t="s">
        <v>378</v>
      </c>
    </row>
    <row r="1310" spans="1:9" x14ac:dyDescent="0.25">
      <c r="A1310" s="5" t="s">
        <v>4341</v>
      </c>
      <c r="B1310" s="5" t="s">
        <v>4342</v>
      </c>
      <c r="C1310" s="6" t="s">
        <v>2939</v>
      </c>
      <c r="D1310" s="6" t="str">
        <f t="shared" si="20"/>
        <v>0010-072-081-1100</v>
      </c>
      <c r="E1310" s="5" t="s">
        <v>2940</v>
      </c>
      <c r="F1310" s="5" t="s">
        <v>383</v>
      </c>
      <c r="G1310" s="5" t="s">
        <v>384</v>
      </c>
      <c r="H1310" s="5" t="s">
        <v>377</v>
      </c>
      <c r="I1310" s="5" t="s">
        <v>378</v>
      </c>
    </row>
    <row r="1311" spans="1:9" x14ac:dyDescent="0.25">
      <c r="A1311" s="5" t="s">
        <v>4343</v>
      </c>
      <c r="B1311" s="5" t="s">
        <v>4344</v>
      </c>
      <c r="C1311" s="6" t="s">
        <v>1079</v>
      </c>
      <c r="D1311" s="6" t="str">
        <f t="shared" si="20"/>
        <v>0042-000-000-0000</v>
      </c>
      <c r="E1311" s="5" t="s">
        <v>1080</v>
      </c>
      <c r="F1311" s="5" t="s">
        <v>383</v>
      </c>
      <c r="G1311" s="5" t="s">
        <v>384</v>
      </c>
      <c r="H1311" s="5" t="s">
        <v>377</v>
      </c>
      <c r="I1311" s="5" t="s">
        <v>378</v>
      </c>
    </row>
    <row r="1312" spans="1:9" x14ac:dyDescent="0.25">
      <c r="A1312" s="5" t="s">
        <v>4345</v>
      </c>
      <c r="B1312" s="5" t="s">
        <v>4346</v>
      </c>
      <c r="C1312" s="6" t="s">
        <v>3793</v>
      </c>
      <c r="D1312" s="6" t="str">
        <f t="shared" si="20"/>
        <v>0419-000-000-0000</v>
      </c>
      <c r="E1312" s="5" t="s">
        <v>3794</v>
      </c>
      <c r="F1312" s="5" t="s">
        <v>383</v>
      </c>
      <c r="G1312" s="5" t="s">
        <v>384</v>
      </c>
      <c r="H1312" s="5" t="s">
        <v>377</v>
      </c>
      <c r="I1312" s="5" t="s">
        <v>378</v>
      </c>
    </row>
    <row r="1313" spans="1:9" x14ac:dyDescent="0.25">
      <c r="A1313" s="5" t="s">
        <v>4347</v>
      </c>
      <c r="B1313" s="5" t="s">
        <v>4348</v>
      </c>
      <c r="C1313" s="6" t="s">
        <v>4349</v>
      </c>
      <c r="D1313" s="6" t="str">
        <f t="shared" si="20"/>
        <v>0010-069-020-1100</v>
      </c>
      <c r="E1313" s="5" t="s">
        <v>4350</v>
      </c>
      <c r="F1313" s="5" t="s">
        <v>375</v>
      </c>
      <c r="G1313" s="5" t="s">
        <v>376</v>
      </c>
      <c r="H1313" s="5" t="s">
        <v>377</v>
      </c>
      <c r="I1313" s="5" t="s">
        <v>378</v>
      </c>
    </row>
    <row r="1314" spans="1:9" x14ac:dyDescent="0.25">
      <c r="A1314" s="5" t="s">
        <v>4351</v>
      </c>
      <c r="B1314" s="5" t="s">
        <v>4352</v>
      </c>
      <c r="C1314" s="6" t="s">
        <v>4353</v>
      </c>
      <c r="D1314" s="6" t="str">
        <f t="shared" si="20"/>
        <v>0687-000-000-0000</v>
      </c>
      <c r="E1314" s="5" t="s">
        <v>4354</v>
      </c>
      <c r="F1314" s="5" t="s">
        <v>503</v>
      </c>
      <c r="G1314" s="5" t="s">
        <v>504</v>
      </c>
      <c r="H1314" s="5" t="s">
        <v>377</v>
      </c>
      <c r="I1314" s="5" t="s">
        <v>378</v>
      </c>
    </row>
    <row r="1315" spans="1:9" x14ac:dyDescent="0.25">
      <c r="A1315" s="5" t="s">
        <v>4355</v>
      </c>
      <c r="B1315" s="5" t="s">
        <v>4356</v>
      </c>
      <c r="C1315" s="6" t="s">
        <v>2394</v>
      </c>
      <c r="D1315" s="6" t="str">
        <f t="shared" si="20"/>
        <v>0290-000-000-0000</v>
      </c>
      <c r="E1315" s="5" t="s">
        <v>2395</v>
      </c>
      <c r="F1315" s="5" t="s">
        <v>383</v>
      </c>
      <c r="G1315" s="5" t="s">
        <v>384</v>
      </c>
      <c r="H1315" s="5" t="s">
        <v>377</v>
      </c>
      <c r="I1315" s="5" t="s">
        <v>378</v>
      </c>
    </row>
    <row r="1316" spans="1:9" x14ac:dyDescent="0.25">
      <c r="A1316" s="5" t="s">
        <v>4357</v>
      </c>
      <c r="B1316" s="5" t="s">
        <v>4358</v>
      </c>
      <c r="C1316" s="6" t="s">
        <v>1221</v>
      </c>
      <c r="D1316" s="6" t="str">
        <f t="shared" si="20"/>
        <v>0201-000-000-0000</v>
      </c>
      <c r="E1316" s="5" t="s">
        <v>1222</v>
      </c>
      <c r="F1316" s="5" t="s">
        <v>383</v>
      </c>
      <c r="G1316" s="5" t="s">
        <v>384</v>
      </c>
      <c r="H1316" s="5" t="s">
        <v>377</v>
      </c>
      <c r="I1316" s="5" t="s">
        <v>378</v>
      </c>
    </row>
    <row r="1317" spans="1:9" x14ac:dyDescent="0.25">
      <c r="A1317" s="5" t="s">
        <v>4359</v>
      </c>
      <c r="B1317" s="5" t="s">
        <v>4360</v>
      </c>
      <c r="C1317" s="6" t="s">
        <v>2785</v>
      </c>
      <c r="D1317" s="6" t="str">
        <f t="shared" si="20"/>
        <v>0825-000-000-0000</v>
      </c>
      <c r="E1317" s="5" t="s">
        <v>2786</v>
      </c>
      <c r="F1317" s="5" t="s">
        <v>383</v>
      </c>
      <c r="G1317" s="5" t="s">
        <v>384</v>
      </c>
      <c r="H1317" s="5" t="s">
        <v>377</v>
      </c>
      <c r="I1317" s="5" t="s">
        <v>378</v>
      </c>
    </row>
    <row r="1318" spans="1:9" x14ac:dyDescent="0.25">
      <c r="A1318" s="5" t="s">
        <v>4361</v>
      </c>
      <c r="B1318" s="5" t="s">
        <v>4362</v>
      </c>
      <c r="C1318" s="6" t="s">
        <v>4363</v>
      </c>
      <c r="D1318" s="6" t="str">
        <f t="shared" si="20"/>
        <v>0010-030-031-1200</v>
      </c>
      <c r="E1318" s="5" t="s">
        <v>4364</v>
      </c>
      <c r="F1318" s="5" t="s">
        <v>375</v>
      </c>
      <c r="G1318" s="5" t="s">
        <v>376</v>
      </c>
      <c r="H1318" s="5" t="s">
        <v>377</v>
      </c>
      <c r="I1318" s="5" t="s">
        <v>378</v>
      </c>
    </row>
    <row r="1319" spans="1:9" x14ac:dyDescent="0.25">
      <c r="A1319" s="5" t="s">
        <v>4365</v>
      </c>
      <c r="B1319" s="5" t="s">
        <v>4366</v>
      </c>
      <c r="C1319" s="6" t="s">
        <v>694</v>
      </c>
      <c r="D1319" s="6" t="str">
        <f t="shared" si="20"/>
        <v>0220-000-000-0000</v>
      </c>
      <c r="E1319" s="5" t="s">
        <v>695</v>
      </c>
      <c r="F1319" s="5" t="s">
        <v>383</v>
      </c>
      <c r="G1319" s="5" t="s">
        <v>384</v>
      </c>
      <c r="H1319" s="5" t="s">
        <v>377</v>
      </c>
      <c r="I1319" s="5" t="s">
        <v>378</v>
      </c>
    </row>
    <row r="1320" spans="1:9" x14ac:dyDescent="0.25">
      <c r="A1320" s="5" t="s">
        <v>4367</v>
      </c>
      <c r="B1320" s="5" t="s">
        <v>4368</v>
      </c>
      <c r="C1320" s="6" t="s">
        <v>4369</v>
      </c>
      <c r="D1320" s="6" t="str">
        <f t="shared" si="20"/>
        <v>0340-033-000-0000</v>
      </c>
      <c r="E1320" s="5" t="s">
        <v>4370</v>
      </c>
      <c r="F1320" s="5" t="s">
        <v>2740</v>
      </c>
      <c r="G1320" s="5" t="s">
        <v>2741</v>
      </c>
      <c r="H1320" s="5" t="s">
        <v>513</v>
      </c>
      <c r="I1320" s="5" t="s">
        <v>514</v>
      </c>
    </row>
    <row r="1321" spans="1:9" x14ac:dyDescent="0.25">
      <c r="A1321" s="5" t="s">
        <v>4371</v>
      </c>
      <c r="B1321" s="5" t="s">
        <v>4372</v>
      </c>
      <c r="C1321" s="6" t="s">
        <v>2196</v>
      </c>
      <c r="D1321" s="6" t="str">
        <f t="shared" si="20"/>
        <v>0924-000-000-0000</v>
      </c>
      <c r="E1321" s="5" t="s">
        <v>2197</v>
      </c>
      <c r="F1321" s="5" t="s">
        <v>383</v>
      </c>
      <c r="G1321" s="5" t="s">
        <v>384</v>
      </c>
      <c r="H1321" s="5" t="s">
        <v>513</v>
      </c>
      <c r="I1321" s="5" t="s">
        <v>514</v>
      </c>
    </row>
    <row r="1322" spans="1:9" x14ac:dyDescent="0.25">
      <c r="A1322" s="5" t="s">
        <v>4373</v>
      </c>
      <c r="B1322" s="5" t="s">
        <v>4374</v>
      </c>
      <c r="C1322" s="6" t="s">
        <v>1512</v>
      </c>
      <c r="D1322" s="6" t="str">
        <f t="shared" si="20"/>
        <v>0041-000-000-0000</v>
      </c>
      <c r="E1322" s="5" t="s">
        <v>1513</v>
      </c>
      <c r="F1322" s="5" t="s">
        <v>383</v>
      </c>
      <c r="G1322" s="5" t="s">
        <v>384</v>
      </c>
      <c r="H1322" s="5" t="s">
        <v>377</v>
      </c>
      <c r="I1322" s="5" t="s">
        <v>378</v>
      </c>
    </row>
    <row r="1323" spans="1:9" x14ac:dyDescent="0.25">
      <c r="A1323" s="5" t="s">
        <v>4375</v>
      </c>
      <c r="B1323" s="5" t="s">
        <v>4376</v>
      </c>
      <c r="C1323" s="6" t="s">
        <v>2154</v>
      </c>
      <c r="D1323" s="6" t="str">
        <f t="shared" si="20"/>
        <v>0100-035-000-0000</v>
      </c>
      <c r="E1323" s="5" t="s">
        <v>2155</v>
      </c>
      <c r="F1323" s="5" t="s">
        <v>375</v>
      </c>
      <c r="G1323" s="5" t="s">
        <v>376</v>
      </c>
      <c r="H1323" s="5" t="s">
        <v>491</v>
      </c>
      <c r="I1323" s="5" t="s">
        <v>492</v>
      </c>
    </row>
    <row r="1324" spans="1:9" x14ac:dyDescent="0.25">
      <c r="A1324" s="5" t="s">
        <v>4377</v>
      </c>
      <c r="B1324" s="5" t="s">
        <v>4378</v>
      </c>
      <c r="C1324" s="6" t="s">
        <v>3397</v>
      </c>
      <c r="D1324" s="6" t="str">
        <f t="shared" si="20"/>
        <v>0169-000-000-0000</v>
      </c>
      <c r="E1324" s="5" t="s">
        <v>3398</v>
      </c>
      <c r="F1324" s="5" t="s">
        <v>535</v>
      </c>
      <c r="G1324" s="5" t="s">
        <v>536</v>
      </c>
      <c r="H1324" s="5" t="s">
        <v>377</v>
      </c>
      <c r="I1324" s="5" t="s">
        <v>378</v>
      </c>
    </row>
    <row r="1325" spans="1:9" x14ac:dyDescent="0.25">
      <c r="A1325" s="5" t="s">
        <v>265</v>
      </c>
      <c r="B1325" s="5" t="s">
        <v>4379</v>
      </c>
      <c r="C1325" s="6" t="s">
        <v>4380</v>
      </c>
      <c r="D1325" s="6" t="str">
        <f t="shared" si="20"/>
        <v>0010-063-021-1000</v>
      </c>
      <c r="E1325" s="5" t="s">
        <v>4381</v>
      </c>
      <c r="F1325" s="5" t="s">
        <v>1099</v>
      </c>
      <c r="G1325" s="5" t="s">
        <v>1100</v>
      </c>
      <c r="H1325" s="5" t="s">
        <v>377</v>
      </c>
      <c r="I1325" s="5" t="s">
        <v>378</v>
      </c>
    </row>
    <row r="1326" spans="1:9" x14ac:dyDescent="0.25">
      <c r="A1326" s="5" t="s">
        <v>4382</v>
      </c>
      <c r="B1326" s="5" t="s">
        <v>4383</v>
      </c>
      <c r="C1326" s="6" t="s">
        <v>4384</v>
      </c>
      <c r="D1326" s="6" t="str">
        <f t="shared" si="20"/>
        <v>0350-035-000-0000</v>
      </c>
      <c r="E1326" s="5" t="s">
        <v>4385</v>
      </c>
      <c r="F1326" s="5" t="s">
        <v>375</v>
      </c>
      <c r="G1326" s="5" t="s">
        <v>376</v>
      </c>
      <c r="H1326" s="5" t="s">
        <v>377</v>
      </c>
      <c r="I1326" s="5" t="s">
        <v>378</v>
      </c>
    </row>
    <row r="1327" spans="1:9" x14ac:dyDescent="0.25">
      <c r="A1327" s="5" t="s">
        <v>4386</v>
      </c>
      <c r="B1327" s="5" t="s">
        <v>4387</v>
      </c>
      <c r="C1327" s="6" t="s">
        <v>827</v>
      </c>
      <c r="D1327" s="6" t="str">
        <f t="shared" si="20"/>
        <v>0320-000-000-0000</v>
      </c>
      <c r="E1327" s="5" t="s">
        <v>828</v>
      </c>
      <c r="F1327" s="5" t="s">
        <v>503</v>
      </c>
      <c r="G1327" s="5" t="s">
        <v>504</v>
      </c>
      <c r="H1327" s="5" t="s">
        <v>377</v>
      </c>
      <c r="I1327" s="5" t="s">
        <v>378</v>
      </c>
    </row>
    <row r="1328" spans="1:9" x14ac:dyDescent="0.25">
      <c r="A1328" s="5" t="s">
        <v>4388</v>
      </c>
      <c r="B1328" s="5" t="s">
        <v>4389</v>
      </c>
      <c r="C1328" s="6" t="s">
        <v>1229</v>
      </c>
      <c r="D1328" s="6" t="str">
        <f t="shared" si="20"/>
        <v>0555-000-000-0000</v>
      </c>
      <c r="E1328" s="5" t="s">
        <v>1230</v>
      </c>
      <c r="F1328" s="5" t="s">
        <v>383</v>
      </c>
      <c r="G1328" s="5" t="s">
        <v>384</v>
      </c>
      <c r="H1328" s="5" t="s">
        <v>377</v>
      </c>
      <c r="I1328" s="5" t="s">
        <v>378</v>
      </c>
    </row>
    <row r="1329" spans="1:9" x14ac:dyDescent="0.25">
      <c r="A1329" s="5" t="s">
        <v>4390</v>
      </c>
      <c r="B1329" s="5" t="s">
        <v>4391</v>
      </c>
      <c r="C1329" s="6" t="s">
        <v>2160</v>
      </c>
      <c r="D1329" s="6" t="str">
        <f t="shared" si="20"/>
        <v>0075-000-000-0000</v>
      </c>
      <c r="E1329" s="5" t="s">
        <v>2161</v>
      </c>
      <c r="F1329" s="5" t="s">
        <v>383</v>
      </c>
      <c r="G1329" s="5" t="s">
        <v>384</v>
      </c>
      <c r="H1329" s="5" t="s">
        <v>377</v>
      </c>
      <c r="I1329" s="5" t="s">
        <v>378</v>
      </c>
    </row>
    <row r="1330" spans="1:9" x14ac:dyDescent="0.25">
      <c r="A1330" s="5" t="s">
        <v>4392</v>
      </c>
      <c r="B1330" s="5" t="s">
        <v>4393</v>
      </c>
      <c r="C1330" s="6" t="s">
        <v>441</v>
      </c>
      <c r="D1330" s="6" t="str">
        <f t="shared" si="20"/>
        <v>0550-000-000-0000</v>
      </c>
      <c r="E1330" s="5" t="s">
        <v>442</v>
      </c>
      <c r="F1330" s="5" t="s">
        <v>383</v>
      </c>
      <c r="G1330" s="5" t="s">
        <v>384</v>
      </c>
      <c r="H1330" s="5" t="s">
        <v>377</v>
      </c>
      <c r="I1330" s="5" t="s">
        <v>378</v>
      </c>
    </row>
    <row r="1331" spans="1:9" x14ac:dyDescent="0.25">
      <c r="A1331" s="5" t="s">
        <v>4394</v>
      </c>
      <c r="B1331" s="5" t="s">
        <v>4395</v>
      </c>
      <c r="C1331" s="6" t="s">
        <v>3118</v>
      </c>
      <c r="D1331" s="6" t="str">
        <f t="shared" si="20"/>
        <v>0450-000-000-0000</v>
      </c>
      <c r="E1331" s="5" t="s">
        <v>3119</v>
      </c>
      <c r="F1331" s="5" t="s">
        <v>383</v>
      </c>
      <c r="G1331" s="5" t="s">
        <v>384</v>
      </c>
      <c r="H1331" s="5" t="s">
        <v>377</v>
      </c>
      <c r="I1331" s="5" t="s">
        <v>378</v>
      </c>
    </row>
    <row r="1332" spans="1:9" x14ac:dyDescent="0.25">
      <c r="A1332" s="5" t="s">
        <v>4396</v>
      </c>
      <c r="B1332" s="5" t="s">
        <v>4397</v>
      </c>
      <c r="C1332" s="6" t="s">
        <v>3896</v>
      </c>
      <c r="D1332" s="6" t="str">
        <f t="shared" si="20"/>
        <v>0410-000-000-0000</v>
      </c>
      <c r="E1332" s="5" t="s">
        <v>3897</v>
      </c>
      <c r="F1332" s="5" t="s">
        <v>383</v>
      </c>
      <c r="G1332" s="5" t="s">
        <v>384</v>
      </c>
      <c r="H1332" s="5" t="s">
        <v>377</v>
      </c>
      <c r="I1332" s="5" t="s">
        <v>378</v>
      </c>
    </row>
    <row r="1333" spans="1:9" x14ac:dyDescent="0.25">
      <c r="A1333" s="5" t="s">
        <v>4398</v>
      </c>
      <c r="B1333" s="5" t="s">
        <v>4399</v>
      </c>
      <c r="C1333" s="6" t="s">
        <v>589</v>
      </c>
      <c r="D1333" s="6" t="str">
        <f t="shared" si="20"/>
        <v>0160-000-000-0000</v>
      </c>
      <c r="E1333" s="5" t="s">
        <v>590</v>
      </c>
      <c r="F1333" s="5" t="s">
        <v>383</v>
      </c>
      <c r="G1333" s="5" t="s">
        <v>384</v>
      </c>
      <c r="H1333" s="5" t="s">
        <v>513</v>
      </c>
      <c r="I1333" s="5" t="s">
        <v>514</v>
      </c>
    </row>
    <row r="1334" spans="1:9" x14ac:dyDescent="0.25">
      <c r="A1334" s="5" t="s">
        <v>4400</v>
      </c>
      <c r="B1334" s="5" t="s">
        <v>4401</v>
      </c>
      <c r="C1334" s="6" t="s">
        <v>1798</v>
      </c>
      <c r="D1334" s="6" t="str">
        <f t="shared" si="20"/>
        <v>0390-000-000-0000</v>
      </c>
      <c r="E1334" s="5" t="s">
        <v>1799</v>
      </c>
      <c r="F1334" s="5" t="s">
        <v>535</v>
      </c>
      <c r="G1334" s="5" t="s">
        <v>536</v>
      </c>
      <c r="H1334" s="5" t="s">
        <v>377</v>
      </c>
      <c r="I1334" s="5" t="s">
        <v>378</v>
      </c>
    </row>
    <row r="1335" spans="1:9" x14ac:dyDescent="0.25">
      <c r="A1335" s="5" t="s">
        <v>4402</v>
      </c>
      <c r="B1335" s="5" t="s">
        <v>4403</v>
      </c>
      <c r="C1335" s="6" t="s">
        <v>4404</v>
      </c>
      <c r="D1335" s="6" t="str">
        <f t="shared" si="20"/>
        <v>0735-000-000-0000</v>
      </c>
      <c r="E1335" s="5" t="s">
        <v>4405</v>
      </c>
      <c r="F1335" s="5" t="s">
        <v>535</v>
      </c>
      <c r="G1335" s="5" t="s">
        <v>536</v>
      </c>
      <c r="H1335" s="5" t="s">
        <v>377</v>
      </c>
      <c r="I1335" s="5" t="s">
        <v>378</v>
      </c>
    </row>
    <row r="1336" spans="1:9" x14ac:dyDescent="0.25">
      <c r="A1336" s="5" t="s">
        <v>4406</v>
      </c>
      <c r="B1336" s="5" t="s">
        <v>4407</v>
      </c>
      <c r="C1336" s="6" t="s">
        <v>1079</v>
      </c>
      <c r="D1336" s="6" t="str">
        <f t="shared" si="20"/>
        <v>0042-000-000-0000</v>
      </c>
      <c r="E1336" s="5" t="s">
        <v>1080</v>
      </c>
      <c r="F1336" s="5" t="s">
        <v>383</v>
      </c>
      <c r="G1336" s="5" t="s">
        <v>384</v>
      </c>
      <c r="H1336" s="5" t="s">
        <v>377</v>
      </c>
      <c r="I1336" s="5" t="s">
        <v>378</v>
      </c>
    </row>
    <row r="1337" spans="1:9" x14ac:dyDescent="0.25">
      <c r="A1337" s="5" t="s">
        <v>4408</v>
      </c>
      <c r="B1337" s="5" t="s">
        <v>4409</v>
      </c>
      <c r="C1337" s="6" t="s">
        <v>2519</v>
      </c>
      <c r="D1337" s="6" t="str">
        <f t="shared" si="20"/>
        <v>0946-000-000-0000</v>
      </c>
      <c r="E1337" s="5" t="s">
        <v>2520</v>
      </c>
      <c r="F1337" s="5" t="s">
        <v>383</v>
      </c>
      <c r="G1337" s="5" t="s">
        <v>384</v>
      </c>
      <c r="H1337" s="5" t="s">
        <v>377</v>
      </c>
      <c r="I1337" s="5" t="s">
        <v>378</v>
      </c>
    </row>
    <row r="1338" spans="1:9" x14ac:dyDescent="0.25">
      <c r="A1338" s="5" t="s">
        <v>4410</v>
      </c>
      <c r="B1338" s="5" t="s">
        <v>4411</v>
      </c>
      <c r="C1338" s="6" t="s">
        <v>1175</v>
      </c>
      <c r="D1338" s="6" t="str">
        <f t="shared" si="20"/>
        <v>0010-231-060-1000</v>
      </c>
      <c r="E1338" s="5" t="s">
        <v>1176</v>
      </c>
      <c r="F1338" s="5" t="s">
        <v>375</v>
      </c>
      <c r="G1338" s="5" t="s">
        <v>376</v>
      </c>
      <c r="H1338" s="5" t="s">
        <v>377</v>
      </c>
      <c r="I1338" s="5" t="s">
        <v>378</v>
      </c>
    </row>
    <row r="1339" spans="1:9" x14ac:dyDescent="0.25">
      <c r="A1339" s="5" t="s">
        <v>4412</v>
      </c>
      <c r="B1339" s="5" t="s">
        <v>4413</v>
      </c>
      <c r="C1339" s="6" t="s">
        <v>4414</v>
      </c>
      <c r="D1339" s="6" t="str">
        <f t="shared" si="20"/>
        <v>0010-030-081-1300</v>
      </c>
      <c r="E1339" s="5" t="s">
        <v>4415</v>
      </c>
      <c r="F1339" s="5" t="s">
        <v>375</v>
      </c>
      <c r="G1339" s="5" t="s">
        <v>376</v>
      </c>
      <c r="H1339" s="5" t="s">
        <v>377</v>
      </c>
      <c r="I1339" s="5" t="s">
        <v>378</v>
      </c>
    </row>
    <row r="1340" spans="1:9" x14ac:dyDescent="0.25">
      <c r="A1340" s="5" t="s">
        <v>4416</v>
      </c>
      <c r="B1340" s="5" t="s">
        <v>4417</v>
      </c>
      <c r="C1340" s="6" t="s">
        <v>1161</v>
      </c>
      <c r="D1340" s="6" t="str">
        <f t="shared" si="20"/>
        <v>0010-029-100-1100</v>
      </c>
      <c r="E1340" s="5" t="s">
        <v>1162</v>
      </c>
      <c r="F1340" s="5" t="s">
        <v>375</v>
      </c>
      <c r="G1340" s="5" t="s">
        <v>376</v>
      </c>
      <c r="H1340" s="5" t="s">
        <v>377</v>
      </c>
      <c r="I1340" s="5" t="s">
        <v>378</v>
      </c>
    </row>
    <row r="1341" spans="1:9" x14ac:dyDescent="0.25">
      <c r="A1341" s="5" t="s">
        <v>4418</v>
      </c>
      <c r="B1341" s="5" t="s">
        <v>4419</v>
      </c>
      <c r="C1341" s="6" t="s">
        <v>989</v>
      </c>
      <c r="D1341" s="6" t="str">
        <f t="shared" si="20"/>
        <v>0207-000-000-0000</v>
      </c>
      <c r="E1341" s="5" t="s">
        <v>990</v>
      </c>
      <c r="F1341" s="5" t="s">
        <v>383</v>
      </c>
      <c r="G1341" s="5" t="s">
        <v>384</v>
      </c>
      <c r="H1341" s="5" t="s">
        <v>377</v>
      </c>
      <c r="I1341" s="5" t="s">
        <v>378</v>
      </c>
    </row>
    <row r="1342" spans="1:9" x14ac:dyDescent="0.25">
      <c r="A1342" s="5" t="s">
        <v>4420</v>
      </c>
      <c r="B1342" s="5" t="s">
        <v>4421</v>
      </c>
      <c r="C1342" s="6" t="s">
        <v>1161</v>
      </c>
      <c r="D1342" s="6" t="str">
        <f t="shared" si="20"/>
        <v>0010-029-100-1100</v>
      </c>
      <c r="E1342" s="5" t="s">
        <v>1162</v>
      </c>
      <c r="F1342" s="5" t="s">
        <v>375</v>
      </c>
      <c r="G1342" s="5" t="s">
        <v>376</v>
      </c>
      <c r="H1342" s="5" t="s">
        <v>377</v>
      </c>
      <c r="I1342" s="5" t="s">
        <v>378</v>
      </c>
    </row>
    <row r="1343" spans="1:9" x14ac:dyDescent="0.25">
      <c r="A1343" s="5" t="s">
        <v>4422</v>
      </c>
      <c r="B1343" s="5" t="s">
        <v>4423</v>
      </c>
      <c r="C1343" s="6" t="s">
        <v>4424</v>
      </c>
      <c r="D1343" s="6" t="str">
        <f t="shared" si="20"/>
        <v>0577-000-000-0000</v>
      </c>
      <c r="E1343" s="5" t="s">
        <v>4425</v>
      </c>
      <c r="F1343" s="5" t="s">
        <v>535</v>
      </c>
      <c r="G1343" s="5" t="s">
        <v>536</v>
      </c>
      <c r="H1343" s="5" t="s">
        <v>377</v>
      </c>
      <c r="I1343" s="5" t="s">
        <v>378</v>
      </c>
    </row>
    <row r="1344" spans="1:9" x14ac:dyDescent="0.25">
      <c r="A1344" s="5" t="s">
        <v>4426</v>
      </c>
      <c r="B1344" s="5" t="s">
        <v>4427</v>
      </c>
      <c r="C1344" s="6" t="s">
        <v>4428</v>
      </c>
      <c r="D1344" s="6" t="str">
        <f t="shared" si="20"/>
        <v>0990-000-000-0000</v>
      </c>
      <c r="E1344" s="5" t="s">
        <v>4429</v>
      </c>
      <c r="F1344" s="5" t="s">
        <v>383</v>
      </c>
      <c r="G1344" s="5" t="s">
        <v>384</v>
      </c>
      <c r="H1344" s="5" t="s">
        <v>377</v>
      </c>
      <c r="I1344" s="5" t="s">
        <v>378</v>
      </c>
    </row>
    <row r="1345" spans="1:9" x14ac:dyDescent="0.25">
      <c r="A1345" s="5" t="s">
        <v>4430</v>
      </c>
      <c r="B1345" s="5" t="s">
        <v>4431</v>
      </c>
      <c r="C1345" s="6" t="s">
        <v>4432</v>
      </c>
      <c r="D1345" s="6" t="str">
        <f t="shared" si="20"/>
        <v>1081-000-000-0000</v>
      </c>
      <c r="E1345" s="5" t="s">
        <v>4433</v>
      </c>
      <c r="F1345" s="5" t="s">
        <v>383</v>
      </c>
      <c r="G1345" s="5" t="s">
        <v>384</v>
      </c>
      <c r="H1345" s="5" t="s">
        <v>377</v>
      </c>
      <c r="I1345" s="5" t="s">
        <v>378</v>
      </c>
    </row>
    <row r="1346" spans="1:9" x14ac:dyDescent="0.25">
      <c r="A1346" s="5" t="s">
        <v>4434</v>
      </c>
      <c r="B1346" s="5" t="s">
        <v>4435</v>
      </c>
      <c r="C1346" s="6" t="s">
        <v>1390</v>
      </c>
      <c r="D1346" s="6" t="str">
        <f t="shared" ref="D1346:D1409" si="21">TEXT(C1346,"0000-000-000-0000")</f>
        <v>0010-030-081-1700</v>
      </c>
      <c r="E1346" s="5" t="s">
        <v>1391</v>
      </c>
      <c r="F1346" s="5" t="s">
        <v>375</v>
      </c>
      <c r="G1346" s="5" t="s">
        <v>376</v>
      </c>
      <c r="H1346" s="5" t="s">
        <v>377</v>
      </c>
      <c r="I1346" s="5" t="s">
        <v>378</v>
      </c>
    </row>
    <row r="1347" spans="1:9" x14ac:dyDescent="0.25">
      <c r="A1347" s="5" t="s">
        <v>208</v>
      </c>
      <c r="B1347" s="5" t="s">
        <v>4436</v>
      </c>
      <c r="C1347" s="6" t="s">
        <v>1946</v>
      </c>
      <c r="D1347" s="6" t="str">
        <f t="shared" si="21"/>
        <v>0010-163-031-1100</v>
      </c>
      <c r="E1347" s="5" t="s">
        <v>1947</v>
      </c>
      <c r="F1347" s="5" t="s">
        <v>375</v>
      </c>
      <c r="G1347" s="5" t="s">
        <v>376</v>
      </c>
      <c r="H1347" s="5" t="s">
        <v>377</v>
      </c>
      <c r="I1347" s="5" t="s">
        <v>378</v>
      </c>
    </row>
    <row r="1348" spans="1:9" x14ac:dyDescent="0.25">
      <c r="A1348" s="5" t="s">
        <v>4437</v>
      </c>
      <c r="B1348" s="5" t="s">
        <v>4438</v>
      </c>
      <c r="C1348" s="6" t="s">
        <v>4439</v>
      </c>
      <c r="D1348" s="6" t="str">
        <f t="shared" si="21"/>
        <v>1000-000-000-0000</v>
      </c>
      <c r="E1348" s="5" t="s">
        <v>4440</v>
      </c>
      <c r="F1348" s="5" t="s">
        <v>503</v>
      </c>
      <c r="G1348" s="5" t="s">
        <v>504</v>
      </c>
      <c r="H1348" s="5" t="s">
        <v>377</v>
      </c>
      <c r="I1348" s="5" t="s">
        <v>378</v>
      </c>
    </row>
    <row r="1349" spans="1:9" x14ac:dyDescent="0.25">
      <c r="A1349" s="5" t="s">
        <v>4441</v>
      </c>
      <c r="B1349" s="5" t="s">
        <v>4442</v>
      </c>
      <c r="C1349" s="6" t="s">
        <v>4156</v>
      </c>
      <c r="D1349" s="6" t="str">
        <f t="shared" si="21"/>
        <v>0010-040-040-1300</v>
      </c>
      <c r="E1349" s="5" t="s">
        <v>4157</v>
      </c>
      <c r="F1349" s="5" t="s">
        <v>375</v>
      </c>
      <c r="G1349" s="5" t="s">
        <v>376</v>
      </c>
      <c r="H1349" s="5" t="s">
        <v>377</v>
      </c>
      <c r="I1349" s="5" t="s">
        <v>378</v>
      </c>
    </row>
    <row r="1350" spans="1:9" x14ac:dyDescent="0.25">
      <c r="A1350" s="5" t="s">
        <v>4443</v>
      </c>
      <c r="B1350" s="5" t="s">
        <v>4444</v>
      </c>
      <c r="C1350" s="6" t="s">
        <v>4445</v>
      </c>
      <c r="D1350" s="6" t="str">
        <f t="shared" si="21"/>
        <v>0010-231-010-1300</v>
      </c>
      <c r="E1350" s="5" t="s">
        <v>4446</v>
      </c>
      <c r="F1350" s="5" t="s">
        <v>1177</v>
      </c>
      <c r="G1350" s="5" t="s">
        <v>1178</v>
      </c>
      <c r="H1350" s="5" t="s">
        <v>377</v>
      </c>
      <c r="I1350" s="5" t="s">
        <v>378</v>
      </c>
    </row>
    <row r="1351" spans="1:9" x14ac:dyDescent="0.25">
      <c r="A1351" s="5" t="s">
        <v>4447</v>
      </c>
      <c r="B1351" s="5" t="s">
        <v>4448</v>
      </c>
      <c r="C1351" s="6" t="s">
        <v>4449</v>
      </c>
      <c r="D1351" s="6" t="str">
        <f t="shared" si="21"/>
        <v>0010-070-011-1000</v>
      </c>
      <c r="E1351" s="5" t="s">
        <v>4450</v>
      </c>
      <c r="F1351" s="5" t="s">
        <v>650</v>
      </c>
      <c r="G1351" s="5" t="s">
        <v>651</v>
      </c>
      <c r="H1351" s="5" t="s">
        <v>513</v>
      </c>
      <c r="I1351" s="5" t="s">
        <v>514</v>
      </c>
    </row>
    <row r="1352" spans="1:9" x14ac:dyDescent="0.25">
      <c r="A1352" s="5" t="s">
        <v>4451</v>
      </c>
      <c r="B1352" s="5" t="s">
        <v>4452</v>
      </c>
      <c r="C1352" s="6" t="s">
        <v>4156</v>
      </c>
      <c r="D1352" s="6" t="str">
        <f t="shared" si="21"/>
        <v>0010-040-040-1300</v>
      </c>
      <c r="E1352" s="5" t="s">
        <v>4157</v>
      </c>
      <c r="F1352" s="5" t="s">
        <v>375</v>
      </c>
      <c r="G1352" s="5" t="s">
        <v>376</v>
      </c>
      <c r="H1352" s="5" t="s">
        <v>377</v>
      </c>
      <c r="I1352" s="5" t="s">
        <v>378</v>
      </c>
    </row>
    <row r="1353" spans="1:9" x14ac:dyDescent="0.25">
      <c r="A1353" s="5" t="s">
        <v>4453</v>
      </c>
      <c r="B1353" s="5" t="s">
        <v>4454</v>
      </c>
      <c r="C1353" s="6" t="s">
        <v>885</v>
      </c>
      <c r="D1353" s="6" t="str">
        <f t="shared" si="21"/>
        <v>0339-000-000-0000</v>
      </c>
      <c r="E1353" s="5" t="s">
        <v>886</v>
      </c>
      <c r="F1353" s="5" t="s">
        <v>383</v>
      </c>
      <c r="G1353" s="5" t="s">
        <v>384</v>
      </c>
      <c r="H1353" s="5" t="s">
        <v>377</v>
      </c>
      <c r="I1353" s="5" t="s">
        <v>378</v>
      </c>
    </row>
    <row r="1354" spans="1:9" x14ac:dyDescent="0.25">
      <c r="A1354" s="5" t="s">
        <v>4455</v>
      </c>
      <c r="B1354" s="5" t="s">
        <v>4456</v>
      </c>
      <c r="C1354" s="6" t="s">
        <v>951</v>
      </c>
      <c r="D1354" s="6" t="str">
        <f t="shared" si="21"/>
        <v>0520-000-000-0000</v>
      </c>
      <c r="E1354" s="5" t="s">
        <v>952</v>
      </c>
      <c r="F1354" s="5" t="s">
        <v>383</v>
      </c>
      <c r="G1354" s="5" t="s">
        <v>384</v>
      </c>
      <c r="H1354" s="5" t="s">
        <v>377</v>
      </c>
      <c r="I1354" s="5" t="s">
        <v>378</v>
      </c>
    </row>
    <row r="1355" spans="1:9" x14ac:dyDescent="0.25">
      <c r="A1355" s="5" t="s">
        <v>4457</v>
      </c>
      <c r="B1355" s="5" t="s">
        <v>4458</v>
      </c>
      <c r="C1355" s="6" t="s">
        <v>615</v>
      </c>
      <c r="D1355" s="6" t="str">
        <f t="shared" si="21"/>
        <v>0170-000-000-0000</v>
      </c>
      <c r="E1355" s="5" t="s">
        <v>616</v>
      </c>
      <c r="F1355" s="5" t="s">
        <v>415</v>
      </c>
      <c r="G1355" s="5" t="s">
        <v>416</v>
      </c>
      <c r="H1355" s="5" t="s">
        <v>377</v>
      </c>
      <c r="I1355" s="5" t="s">
        <v>378</v>
      </c>
    </row>
    <row r="1356" spans="1:9" x14ac:dyDescent="0.25">
      <c r="A1356" s="5" t="s">
        <v>4459</v>
      </c>
      <c r="B1356" s="5" t="s">
        <v>4460</v>
      </c>
      <c r="C1356" s="6" t="s">
        <v>4461</v>
      </c>
      <c r="D1356" s="6" t="str">
        <f t="shared" si="21"/>
        <v>0110-048-040-0000</v>
      </c>
      <c r="E1356" s="5" t="s">
        <v>4462</v>
      </c>
      <c r="F1356" s="5" t="s">
        <v>1913</v>
      </c>
      <c r="G1356" s="5" t="s">
        <v>27854</v>
      </c>
      <c r="H1356" s="5" t="s">
        <v>513</v>
      </c>
      <c r="I1356" s="5" t="s">
        <v>514</v>
      </c>
    </row>
    <row r="1357" spans="1:9" x14ac:dyDescent="0.25">
      <c r="A1357" s="5" t="s">
        <v>4463</v>
      </c>
      <c r="B1357" s="5" t="s">
        <v>4464</v>
      </c>
      <c r="C1357" s="6" t="s">
        <v>4465</v>
      </c>
      <c r="D1357" s="6" t="str">
        <f t="shared" si="21"/>
        <v>0025-000-011-6200</v>
      </c>
      <c r="E1357" s="5" t="s">
        <v>4466</v>
      </c>
      <c r="F1357" s="5" t="s">
        <v>415</v>
      </c>
      <c r="G1357" s="5" t="s">
        <v>416</v>
      </c>
      <c r="H1357" s="5" t="s">
        <v>377</v>
      </c>
      <c r="I1357" s="5" t="s">
        <v>378</v>
      </c>
    </row>
    <row r="1358" spans="1:9" x14ac:dyDescent="0.25">
      <c r="A1358" s="5" t="s">
        <v>4467</v>
      </c>
      <c r="B1358" s="5" t="s">
        <v>4468</v>
      </c>
      <c r="C1358" s="6" t="s">
        <v>807</v>
      </c>
      <c r="D1358" s="6" t="str">
        <f t="shared" si="21"/>
        <v>0130-000-000-0000</v>
      </c>
      <c r="E1358" s="5" t="s">
        <v>808</v>
      </c>
      <c r="F1358" s="5" t="s">
        <v>383</v>
      </c>
      <c r="G1358" s="5" t="s">
        <v>384</v>
      </c>
      <c r="H1358" s="5" t="s">
        <v>377</v>
      </c>
      <c r="I1358" s="5" t="s">
        <v>378</v>
      </c>
    </row>
    <row r="1359" spans="1:9" x14ac:dyDescent="0.25">
      <c r="A1359" s="5" t="s">
        <v>4469</v>
      </c>
      <c r="B1359" s="5" t="s">
        <v>4470</v>
      </c>
      <c r="C1359" s="6" t="s">
        <v>4134</v>
      </c>
      <c r="D1359" s="6" t="str">
        <f t="shared" si="21"/>
        <v>0010-044-111-0000</v>
      </c>
      <c r="E1359" s="5" t="s">
        <v>4135</v>
      </c>
      <c r="F1359" s="5" t="s">
        <v>375</v>
      </c>
      <c r="G1359" s="5" t="s">
        <v>376</v>
      </c>
      <c r="H1359" s="5" t="s">
        <v>377</v>
      </c>
      <c r="I1359" s="5" t="s">
        <v>378</v>
      </c>
    </row>
    <row r="1360" spans="1:9" x14ac:dyDescent="0.25">
      <c r="A1360" s="5" t="s">
        <v>4471</v>
      </c>
      <c r="B1360" s="5" t="s">
        <v>4472</v>
      </c>
      <c r="C1360" s="6" t="s">
        <v>2730</v>
      </c>
      <c r="D1360" s="6" t="str">
        <f t="shared" si="21"/>
        <v>0131-000-000-0000</v>
      </c>
      <c r="E1360" s="5" t="s">
        <v>2731</v>
      </c>
      <c r="F1360" s="5" t="s">
        <v>383</v>
      </c>
      <c r="G1360" s="5" t="s">
        <v>384</v>
      </c>
      <c r="H1360" s="5" t="s">
        <v>377</v>
      </c>
      <c r="I1360" s="5" t="s">
        <v>378</v>
      </c>
    </row>
    <row r="1361" spans="1:9" x14ac:dyDescent="0.25">
      <c r="A1361" s="5" t="s">
        <v>4473</v>
      </c>
      <c r="B1361" s="5" t="s">
        <v>4474</v>
      </c>
      <c r="C1361" s="6" t="s">
        <v>815</v>
      </c>
      <c r="D1361" s="6" t="str">
        <f t="shared" si="21"/>
        <v>0660-000-000-0000</v>
      </c>
      <c r="E1361" s="5" t="s">
        <v>816</v>
      </c>
      <c r="F1361" s="5" t="s">
        <v>383</v>
      </c>
      <c r="G1361" s="5" t="s">
        <v>384</v>
      </c>
      <c r="H1361" s="5" t="s">
        <v>377</v>
      </c>
      <c r="I1361" s="5" t="s">
        <v>378</v>
      </c>
    </row>
    <row r="1362" spans="1:9" x14ac:dyDescent="0.25">
      <c r="A1362" s="5" t="s">
        <v>4475</v>
      </c>
      <c r="B1362" s="5" t="s">
        <v>4476</v>
      </c>
      <c r="C1362" s="6" t="s">
        <v>1299</v>
      </c>
      <c r="D1362" s="6" t="str">
        <f t="shared" si="21"/>
        <v>0016-000-000-0000</v>
      </c>
      <c r="E1362" s="5" t="s">
        <v>1300</v>
      </c>
      <c r="F1362" s="5" t="s">
        <v>507</v>
      </c>
      <c r="G1362" s="5" t="s">
        <v>508</v>
      </c>
      <c r="H1362" s="5" t="s">
        <v>377</v>
      </c>
      <c r="I1362" s="5" t="s">
        <v>378</v>
      </c>
    </row>
    <row r="1363" spans="1:9" x14ac:dyDescent="0.25">
      <c r="A1363" s="5" t="s">
        <v>4477</v>
      </c>
      <c r="B1363" s="5" t="s">
        <v>4478</v>
      </c>
      <c r="C1363" s="6" t="s">
        <v>3896</v>
      </c>
      <c r="D1363" s="6" t="str">
        <f t="shared" si="21"/>
        <v>0410-000-000-0000</v>
      </c>
      <c r="E1363" s="5" t="s">
        <v>3897</v>
      </c>
      <c r="F1363" s="5" t="s">
        <v>383</v>
      </c>
      <c r="G1363" s="5" t="s">
        <v>384</v>
      </c>
      <c r="H1363" s="5" t="s">
        <v>377</v>
      </c>
      <c r="I1363" s="5" t="s">
        <v>378</v>
      </c>
    </row>
    <row r="1364" spans="1:9" x14ac:dyDescent="0.25">
      <c r="A1364" s="5" t="s">
        <v>4479</v>
      </c>
      <c r="B1364" s="5" t="s">
        <v>4480</v>
      </c>
      <c r="C1364" s="6" t="s">
        <v>1518</v>
      </c>
      <c r="D1364" s="6" t="str">
        <f t="shared" si="21"/>
        <v>0675-000-000-0000</v>
      </c>
      <c r="E1364" s="5" t="s">
        <v>1519</v>
      </c>
      <c r="F1364" s="5" t="s">
        <v>383</v>
      </c>
      <c r="G1364" s="5" t="s">
        <v>384</v>
      </c>
      <c r="H1364" s="5" t="s">
        <v>377</v>
      </c>
      <c r="I1364" s="5" t="s">
        <v>378</v>
      </c>
    </row>
    <row r="1365" spans="1:9" x14ac:dyDescent="0.25">
      <c r="A1365" s="5" t="s">
        <v>4481</v>
      </c>
      <c r="B1365" s="5" t="s">
        <v>4482</v>
      </c>
      <c r="C1365" s="6" t="s">
        <v>533</v>
      </c>
      <c r="D1365" s="6" t="str">
        <f t="shared" si="21"/>
        <v>0050-000-000-0000</v>
      </c>
      <c r="E1365" s="5" t="s">
        <v>534</v>
      </c>
      <c r="F1365" s="5" t="s">
        <v>415</v>
      </c>
      <c r="G1365" s="5" t="s">
        <v>416</v>
      </c>
      <c r="H1365" s="5" t="s">
        <v>1213</v>
      </c>
      <c r="I1365" s="5" t="s">
        <v>1214</v>
      </c>
    </row>
    <row r="1366" spans="1:9" x14ac:dyDescent="0.25">
      <c r="A1366" s="5" t="s">
        <v>4483</v>
      </c>
      <c r="B1366" s="5" t="s">
        <v>4484</v>
      </c>
      <c r="C1366" s="6" t="s">
        <v>481</v>
      </c>
      <c r="D1366" s="6" t="str">
        <f t="shared" si="21"/>
        <v>0955-000-000-0000</v>
      </c>
      <c r="E1366" s="5" t="s">
        <v>482</v>
      </c>
      <c r="F1366" s="5" t="s">
        <v>2925</v>
      </c>
      <c r="G1366" s="5" t="s">
        <v>2926</v>
      </c>
      <c r="H1366" s="5" t="s">
        <v>377</v>
      </c>
      <c r="I1366" s="5" t="s">
        <v>378</v>
      </c>
    </row>
    <row r="1367" spans="1:9" x14ac:dyDescent="0.25">
      <c r="A1367" s="5" t="s">
        <v>4485</v>
      </c>
      <c r="B1367" s="5" t="s">
        <v>4486</v>
      </c>
      <c r="C1367" s="6" t="s">
        <v>441</v>
      </c>
      <c r="D1367" s="6" t="str">
        <f t="shared" si="21"/>
        <v>0550-000-000-0000</v>
      </c>
      <c r="E1367" s="5" t="s">
        <v>442</v>
      </c>
      <c r="F1367" s="5" t="s">
        <v>535</v>
      </c>
      <c r="G1367" s="5" t="s">
        <v>536</v>
      </c>
      <c r="H1367" s="5" t="s">
        <v>377</v>
      </c>
      <c r="I1367" s="5" t="s">
        <v>378</v>
      </c>
    </row>
    <row r="1368" spans="1:9" x14ac:dyDescent="0.25">
      <c r="A1368" s="5" t="s">
        <v>4487</v>
      </c>
      <c r="B1368" s="5" t="s">
        <v>4488</v>
      </c>
      <c r="C1368" s="6" t="s">
        <v>3401</v>
      </c>
      <c r="D1368" s="6" t="str">
        <f t="shared" si="21"/>
        <v>0753-000-007-3400</v>
      </c>
      <c r="E1368" s="5" t="s">
        <v>3402</v>
      </c>
      <c r="F1368" s="5" t="s">
        <v>383</v>
      </c>
      <c r="G1368" s="5" t="s">
        <v>384</v>
      </c>
      <c r="H1368" s="5" t="s">
        <v>377</v>
      </c>
      <c r="I1368" s="5" t="s">
        <v>378</v>
      </c>
    </row>
    <row r="1369" spans="1:9" x14ac:dyDescent="0.25">
      <c r="A1369" s="5" t="s">
        <v>4489</v>
      </c>
      <c r="B1369" s="5" t="s">
        <v>4490</v>
      </c>
      <c r="C1369" s="6" t="s">
        <v>1123</v>
      </c>
      <c r="D1369" s="6" t="str">
        <f t="shared" si="21"/>
        <v>0171-000-000-0000</v>
      </c>
      <c r="E1369" s="5" t="s">
        <v>1124</v>
      </c>
      <c r="F1369" s="5" t="s">
        <v>383</v>
      </c>
      <c r="G1369" s="5" t="s">
        <v>384</v>
      </c>
      <c r="H1369" s="5" t="s">
        <v>377</v>
      </c>
      <c r="I1369" s="5" t="s">
        <v>378</v>
      </c>
    </row>
    <row r="1370" spans="1:9" x14ac:dyDescent="0.25">
      <c r="A1370" s="5" t="s">
        <v>4491</v>
      </c>
      <c r="B1370" s="5" t="s">
        <v>4492</v>
      </c>
      <c r="C1370" s="6" t="s">
        <v>4493</v>
      </c>
      <c r="D1370" s="6" t="str">
        <f t="shared" si="21"/>
        <v>0333-000-000-0000</v>
      </c>
      <c r="E1370" s="5" t="s">
        <v>4494</v>
      </c>
      <c r="F1370" s="5" t="s">
        <v>503</v>
      </c>
      <c r="G1370" s="5" t="s">
        <v>504</v>
      </c>
      <c r="H1370" s="5" t="s">
        <v>377</v>
      </c>
      <c r="I1370" s="5" t="s">
        <v>378</v>
      </c>
    </row>
    <row r="1371" spans="1:9" x14ac:dyDescent="0.25">
      <c r="A1371" s="5" t="s">
        <v>4495</v>
      </c>
      <c r="B1371" s="5" t="s">
        <v>4496</v>
      </c>
      <c r="C1371" s="6" t="s">
        <v>915</v>
      </c>
      <c r="D1371" s="6" t="str">
        <f t="shared" si="21"/>
        <v>0027-000-000-0000</v>
      </c>
      <c r="E1371" s="5" t="s">
        <v>916</v>
      </c>
      <c r="F1371" s="5" t="s">
        <v>415</v>
      </c>
      <c r="G1371" s="5" t="s">
        <v>416</v>
      </c>
      <c r="H1371" s="5" t="s">
        <v>377</v>
      </c>
      <c r="I1371" s="5" t="s">
        <v>378</v>
      </c>
    </row>
    <row r="1372" spans="1:9" x14ac:dyDescent="0.25">
      <c r="A1372" s="5" t="s">
        <v>4497</v>
      </c>
      <c r="B1372" s="5" t="s">
        <v>4498</v>
      </c>
      <c r="C1372" s="6" t="s">
        <v>4499</v>
      </c>
      <c r="D1372" s="6" t="str">
        <f t="shared" si="21"/>
        <v>0949-000-002-9200</v>
      </c>
      <c r="E1372" s="5" t="s">
        <v>4500</v>
      </c>
      <c r="F1372" s="5" t="s">
        <v>383</v>
      </c>
      <c r="G1372" s="5" t="s">
        <v>384</v>
      </c>
      <c r="H1372" s="5" t="s">
        <v>377</v>
      </c>
      <c r="I1372" s="5" t="s">
        <v>378</v>
      </c>
    </row>
    <row r="1373" spans="1:9" x14ac:dyDescent="0.25">
      <c r="A1373" s="5" t="s">
        <v>4501</v>
      </c>
      <c r="B1373" s="5" t="s">
        <v>4502</v>
      </c>
      <c r="C1373" s="6" t="s">
        <v>469</v>
      </c>
      <c r="D1373" s="6" t="str">
        <f t="shared" si="21"/>
        <v>0152-000-000-0000</v>
      </c>
      <c r="E1373" s="5" t="s">
        <v>470</v>
      </c>
      <c r="F1373" s="5" t="s">
        <v>383</v>
      </c>
      <c r="G1373" s="5" t="s">
        <v>384</v>
      </c>
      <c r="H1373" s="5" t="s">
        <v>377</v>
      </c>
      <c r="I1373" s="5" t="s">
        <v>378</v>
      </c>
    </row>
    <row r="1374" spans="1:9" x14ac:dyDescent="0.25">
      <c r="A1374" s="5" t="s">
        <v>4503</v>
      </c>
      <c r="B1374" s="5" t="s">
        <v>4504</v>
      </c>
      <c r="C1374" s="6" t="s">
        <v>4505</v>
      </c>
      <c r="D1374" s="6" t="str">
        <f t="shared" si="21"/>
        <v>0010-038-221-1800</v>
      </c>
      <c r="E1374" s="5" t="s">
        <v>4506</v>
      </c>
      <c r="F1374" s="5" t="s">
        <v>375</v>
      </c>
      <c r="G1374" s="5" t="s">
        <v>376</v>
      </c>
      <c r="H1374" s="5" t="s">
        <v>377</v>
      </c>
      <c r="I1374" s="5" t="s">
        <v>378</v>
      </c>
    </row>
    <row r="1375" spans="1:9" x14ac:dyDescent="0.25">
      <c r="A1375" s="5" t="s">
        <v>4507</v>
      </c>
      <c r="B1375" s="5" t="s">
        <v>4508</v>
      </c>
      <c r="C1375" s="6" t="s">
        <v>1806</v>
      </c>
      <c r="D1375" s="6" t="str">
        <f t="shared" si="21"/>
        <v>0186-000-000-0000</v>
      </c>
      <c r="E1375" s="5" t="s">
        <v>1807</v>
      </c>
      <c r="F1375" s="5" t="s">
        <v>383</v>
      </c>
      <c r="G1375" s="5" t="s">
        <v>384</v>
      </c>
      <c r="H1375" s="5" t="s">
        <v>377</v>
      </c>
      <c r="I1375" s="5" t="s">
        <v>378</v>
      </c>
    </row>
    <row r="1376" spans="1:9" x14ac:dyDescent="0.25">
      <c r="A1376" s="5" t="s">
        <v>4509</v>
      </c>
      <c r="B1376" s="5" t="s">
        <v>4510</v>
      </c>
      <c r="C1376" s="6" t="s">
        <v>2265</v>
      </c>
      <c r="D1376" s="6" t="str">
        <f t="shared" si="21"/>
        <v>0260-000-000-0000</v>
      </c>
      <c r="E1376" s="5" t="s">
        <v>2266</v>
      </c>
      <c r="F1376" s="5" t="s">
        <v>383</v>
      </c>
      <c r="G1376" s="5" t="s">
        <v>384</v>
      </c>
      <c r="H1376" s="5" t="s">
        <v>377</v>
      </c>
      <c r="I1376" s="5" t="s">
        <v>378</v>
      </c>
    </row>
    <row r="1377" spans="1:9" x14ac:dyDescent="0.25">
      <c r="A1377" s="5" t="s">
        <v>4511</v>
      </c>
      <c r="B1377" s="5" t="s">
        <v>4512</v>
      </c>
      <c r="C1377" s="6" t="s">
        <v>941</v>
      </c>
      <c r="D1377" s="6" t="str">
        <f t="shared" si="21"/>
        <v>0111-000-000-0000</v>
      </c>
      <c r="E1377" s="5" t="s">
        <v>942</v>
      </c>
      <c r="F1377" s="5" t="s">
        <v>503</v>
      </c>
      <c r="G1377" s="5" t="s">
        <v>504</v>
      </c>
      <c r="H1377" s="5" t="s">
        <v>377</v>
      </c>
      <c r="I1377" s="5" t="s">
        <v>378</v>
      </c>
    </row>
    <row r="1378" spans="1:9" x14ac:dyDescent="0.25">
      <c r="A1378" s="5" t="s">
        <v>4513</v>
      </c>
      <c r="B1378" s="5" t="s">
        <v>4514</v>
      </c>
      <c r="C1378" s="6" t="s">
        <v>2160</v>
      </c>
      <c r="D1378" s="6" t="str">
        <f t="shared" si="21"/>
        <v>0075-000-000-0000</v>
      </c>
      <c r="E1378" s="5" t="s">
        <v>2161</v>
      </c>
      <c r="F1378" s="5" t="s">
        <v>383</v>
      </c>
      <c r="G1378" s="5" t="s">
        <v>384</v>
      </c>
      <c r="H1378" s="5" t="s">
        <v>377</v>
      </c>
      <c r="I1378" s="5" t="s">
        <v>378</v>
      </c>
    </row>
    <row r="1379" spans="1:9" x14ac:dyDescent="0.25">
      <c r="A1379" s="5" t="s">
        <v>4515</v>
      </c>
      <c r="B1379" s="5" t="s">
        <v>4516</v>
      </c>
      <c r="C1379" s="6" t="s">
        <v>563</v>
      </c>
      <c r="D1379" s="6" t="str">
        <f t="shared" si="21"/>
        <v>0010-029-110-1200</v>
      </c>
      <c r="E1379" s="5" t="s">
        <v>564</v>
      </c>
      <c r="F1379" s="5" t="s">
        <v>375</v>
      </c>
      <c r="G1379" s="5" t="s">
        <v>376</v>
      </c>
      <c r="H1379" s="5" t="s">
        <v>377</v>
      </c>
      <c r="I1379" s="5" t="s">
        <v>378</v>
      </c>
    </row>
    <row r="1380" spans="1:9" x14ac:dyDescent="0.25">
      <c r="A1380" s="5" t="s">
        <v>4517</v>
      </c>
      <c r="B1380" s="5" t="s">
        <v>4518</v>
      </c>
      <c r="C1380" s="6" t="s">
        <v>1199</v>
      </c>
      <c r="D1380" s="6" t="str">
        <f t="shared" si="21"/>
        <v>0010-027-121-1100</v>
      </c>
      <c r="E1380" s="5" t="s">
        <v>1200</v>
      </c>
      <c r="F1380" s="5" t="s">
        <v>375</v>
      </c>
      <c r="G1380" s="5" t="s">
        <v>376</v>
      </c>
      <c r="H1380" s="5" t="s">
        <v>377</v>
      </c>
      <c r="I1380" s="5" t="s">
        <v>378</v>
      </c>
    </row>
    <row r="1381" spans="1:9" x14ac:dyDescent="0.25">
      <c r="A1381" s="5" t="s">
        <v>4519</v>
      </c>
      <c r="B1381" s="5" t="s">
        <v>4520</v>
      </c>
      <c r="C1381" s="6" t="s">
        <v>2585</v>
      </c>
      <c r="D1381" s="6" t="str">
        <f t="shared" si="21"/>
        <v>0082-000-000-0000</v>
      </c>
      <c r="E1381" s="5" t="s">
        <v>2586</v>
      </c>
      <c r="F1381" s="5" t="s">
        <v>507</v>
      </c>
      <c r="G1381" s="5" t="s">
        <v>508</v>
      </c>
      <c r="H1381" s="5" t="s">
        <v>377</v>
      </c>
      <c r="I1381" s="5" t="s">
        <v>378</v>
      </c>
    </row>
    <row r="1382" spans="1:9" x14ac:dyDescent="0.25">
      <c r="A1382" s="5" t="s">
        <v>4521</v>
      </c>
      <c r="B1382" s="5" t="s">
        <v>4522</v>
      </c>
      <c r="C1382" s="6" t="s">
        <v>3096</v>
      </c>
      <c r="D1382" s="6" t="str">
        <f t="shared" si="21"/>
        <v>0758-000-000-0000</v>
      </c>
      <c r="E1382" s="5" t="s">
        <v>3097</v>
      </c>
      <c r="F1382" s="5" t="s">
        <v>383</v>
      </c>
      <c r="G1382" s="5" t="s">
        <v>384</v>
      </c>
      <c r="H1382" s="5" t="s">
        <v>377</v>
      </c>
      <c r="I1382" s="5" t="s">
        <v>378</v>
      </c>
    </row>
    <row r="1383" spans="1:9" x14ac:dyDescent="0.25">
      <c r="A1383" s="5" t="s">
        <v>4523</v>
      </c>
      <c r="B1383" s="5" t="s">
        <v>4524</v>
      </c>
      <c r="C1383" s="6" t="s">
        <v>2140</v>
      </c>
      <c r="D1383" s="6" t="str">
        <f t="shared" si="21"/>
        <v>0353-000-000-0000</v>
      </c>
      <c r="E1383" s="5" t="s">
        <v>2141</v>
      </c>
      <c r="F1383" s="5" t="s">
        <v>535</v>
      </c>
      <c r="G1383" s="5" t="s">
        <v>536</v>
      </c>
      <c r="H1383" s="5" t="s">
        <v>377</v>
      </c>
      <c r="I1383" s="5" t="s">
        <v>378</v>
      </c>
    </row>
    <row r="1384" spans="1:9" x14ac:dyDescent="0.25">
      <c r="A1384" s="5" t="s">
        <v>4525</v>
      </c>
      <c r="B1384" s="5" t="s">
        <v>4526</v>
      </c>
      <c r="C1384" s="6" t="s">
        <v>4527</v>
      </c>
      <c r="D1384" s="6" t="str">
        <f t="shared" si="21"/>
        <v>0412-249-020-0000</v>
      </c>
      <c r="E1384" s="5" t="s">
        <v>4528</v>
      </c>
      <c r="F1384" s="5" t="s">
        <v>383</v>
      </c>
      <c r="G1384" s="5" t="s">
        <v>384</v>
      </c>
      <c r="H1384" s="5" t="s">
        <v>389</v>
      </c>
      <c r="I1384" s="5" t="s">
        <v>390</v>
      </c>
    </row>
    <row r="1385" spans="1:9" x14ac:dyDescent="0.25">
      <c r="A1385" s="5" t="s">
        <v>4529</v>
      </c>
      <c r="B1385" s="5" t="s">
        <v>4530</v>
      </c>
      <c r="C1385" s="6" t="s">
        <v>1859</v>
      </c>
      <c r="D1385" s="6" t="str">
        <f t="shared" si="21"/>
        <v>0625-000-011-0600</v>
      </c>
      <c r="E1385" s="5" t="s">
        <v>1860</v>
      </c>
      <c r="F1385" s="5" t="s">
        <v>383</v>
      </c>
      <c r="G1385" s="5" t="s">
        <v>384</v>
      </c>
      <c r="H1385" s="5" t="s">
        <v>377</v>
      </c>
      <c r="I1385" s="5" t="s">
        <v>378</v>
      </c>
    </row>
    <row r="1386" spans="1:9" x14ac:dyDescent="0.25">
      <c r="A1386" s="5" t="s">
        <v>4531</v>
      </c>
      <c r="B1386" s="5" t="s">
        <v>4532</v>
      </c>
      <c r="C1386" s="6" t="s">
        <v>4533</v>
      </c>
      <c r="D1386" s="6" t="str">
        <f t="shared" si="21"/>
        <v>1092-250-000-0000</v>
      </c>
      <c r="E1386" s="5" t="s">
        <v>27859</v>
      </c>
      <c r="F1386" s="5" t="s">
        <v>503</v>
      </c>
      <c r="G1386" s="5" t="s">
        <v>504</v>
      </c>
      <c r="H1386" s="5" t="s">
        <v>377</v>
      </c>
      <c r="I1386" s="5" t="s">
        <v>378</v>
      </c>
    </row>
    <row r="1387" spans="1:9" x14ac:dyDescent="0.25">
      <c r="A1387" s="5" t="s">
        <v>4534</v>
      </c>
      <c r="B1387" s="5" t="s">
        <v>4535</v>
      </c>
      <c r="C1387" s="6" t="s">
        <v>819</v>
      </c>
      <c r="D1387" s="6" t="str">
        <f t="shared" si="21"/>
        <v>0100-000-000-1800</v>
      </c>
      <c r="E1387" s="5" t="s">
        <v>820</v>
      </c>
      <c r="F1387" s="5" t="s">
        <v>383</v>
      </c>
      <c r="G1387" s="5" t="s">
        <v>384</v>
      </c>
      <c r="H1387" s="5" t="s">
        <v>377</v>
      </c>
      <c r="I1387" s="5" t="s">
        <v>378</v>
      </c>
    </row>
    <row r="1388" spans="1:9" x14ac:dyDescent="0.25">
      <c r="A1388" s="5" t="s">
        <v>315</v>
      </c>
      <c r="B1388" s="5" t="s">
        <v>4536</v>
      </c>
      <c r="C1388" s="6" t="s">
        <v>4537</v>
      </c>
      <c r="D1388" s="6" t="str">
        <f t="shared" si="21"/>
        <v>0010-029-081-1000</v>
      </c>
      <c r="E1388" s="5" t="s">
        <v>4538</v>
      </c>
      <c r="F1388" s="5" t="s">
        <v>1099</v>
      </c>
      <c r="G1388" s="5" t="s">
        <v>1100</v>
      </c>
      <c r="H1388" s="5" t="s">
        <v>377</v>
      </c>
      <c r="I1388" s="5" t="s">
        <v>378</v>
      </c>
    </row>
    <row r="1389" spans="1:9" x14ac:dyDescent="0.25">
      <c r="A1389" s="5" t="s">
        <v>353</v>
      </c>
      <c r="B1389" s="5" t="s">
        <v>4539</v>
      </c>
      <c r="C1389" s="6" t="s">
        <v>4540</v>
      </c>
      <c r="D1389" s="6" t="str">
        <f t="shared" si="21"/>
        <v>0624-000-000-0000</v>
      </c>
      <c r="E1389" s="5" t="s">
        <v>4541</v>
      </c>
      <c r="F1389" s="5" t="s">
        <v>383</v>
      </c>
      <c r="G1389" s="5" t="s">
        <v>384</v>
      </c>
      <c r="H1389" s="5" t="s">
        <v>377</v>
      </c>
      <c r="I1389" s="5" t="s">
        <v>378</v>
      </c>
    </row>
    <row r="1390" spans="1:9" x14ac:dyDescent="0.25">
      <c r="A1390" s="5" t="s">
        <v>4542</v>
      </c>
      <c r="B1390" s="5" t="s">
        <v>4543</v>
      </c>
      <c r="C1390" s="6" t="s">
        <v>589</v>
      </c>
      <c r="D1390" s="6" t="str">
        <f t="shared" si="21"/>
        <v>0160-000-000-0000</v>
      </c>
      <c r="E1390" s="5" t="s">
        <v>590</v>
      </c>
      <c r="F1390" s="5" t="s">
        <v>383</v>
      </c>
      <c r="G1390" s="5" t="s">
        <v>384</v>
      </c>
      <c r="H1390" s="5" t="s">
        <v>377</v>
      </c>
      <c r="I1390" s="5" t="s">
        <v>378</v>
      </c>
    </row>
    <row r="1391" spans="1:9" x14ac:dyDescent="0.25">
      <c r="A1391" s="5" t="s">
        <v>4544</v>
      </c>
      <c r="B1391" s="5" t="s">
        <v>4545</v>
      </c>
      <c r="C1391" s="6" t="s">
        <v>1732</v>
      </c>
      <c r="D1391" s="6" t="str">
        <f t="shared" si="21"/>
        <v>0030-000-000-0000</v>
      </c>
      <c r="E1391" s="5" t="s">
        <v>1733</v>
      </c>
      <c r="F1391" s="5" t="s">
        <v>415</v>
      </c>
      <c r="G1391" s="5" t="s">
        <v>416</v>
      </c>
      <c r="H1391" s="5" t="s">
        <v>377</v>
      </c>
      <c r="I1391" s="5" t="s">
        <v>378</v>
      </c>
    </row>
    <row r="1392" spans="1:9" x14ac:dyDescent="0.25">
      <c r="A1392" s="5" t="s">
        <v>4546</v>
      </c>
      <c r="B1392" s="5" t="s">
        <v>4547</v>
      </c>
      <c r="C1392" s="6" t="s">
        <v>1283</v>
      </c>
      <c r="D1392" s="6" t="str">
        <f t="shared" si="21"/>
        <v>0338-000-000-0000</v>
      </c>
      <c r="E1392" s="5" t="s">
        <v>1284</v>
      </c>
      <c r="F1392" s="5" t="s">
        <v>535</v>
      </c>
      <c r="G1392" s="5" t="s">
        <v>536</v>
      </c>
      <c r="H1392" s="5" t="s">
        <v>377</v>
      </c>
      <c r="I1392" s="5" t="s">
        <v>378</v>
      </c>
    </row>
    <row r="1393" spans="1:9" x14ac:dyDescent="0.25">
      <c r="A1393" s="5" t="s">
        <v>4548</v>
      </c>
      <c r="B1393" s="5" t="s">
        <v>4549</v>
      </c>
      <c r="C1393" s="6" t="s">
        <v>485</v>
      </c>
      <c r="D1393" s="6" t="str">
        <f t="shared" si="21"/>
        <v>0330-000-000-0000</v>
      </c>
      <c r="E1393" s="5" t="s">
        <v>486</v>
      </c>
      <c r="F1393" s="5" t="s">
        <v>383</v>
      </c>
      <c r="G1393" s="5" t="s">
        <v>384</v>
      </c>
      <c r="H1393" s="5" t="s">
        <v>401</v>
      </c>
      <c r="I1393" s="5" t="s">
        <v>402</v>
      </c>
    </row>
    <row r="1394" spans="1:9" x14ac:dyDescent="0.25">
      <c r="A1394" s="5" t="s">
        <v>4550</v>
      </c>
      <c r="B1394" s="5" t="s">
        <v>4551</v>
      </c>
      <c r="C1394" s="6" t="s">
        <v>1907</v>
      </c>
      <c r="D1394" s="6" t="str">
        <f t="shared" si="21"/>
        <v>1104-000-000-0000</v>
      </c>
      <c r="E1394" s="5" t="s">
        <v>1908</v>
      </c>
      <c r="F1394" s="5" t="s">
        <v>383</v>
      </c>
      <c r="G1394" s="5" t="s">
        <v>384</v>
      </c>
      <c r="H1394" s="5" t="s">
        <v>377</v>
      </c>
      <c r="I1394" s="5" t="s">
        <v>378</v>
      </c>
    </row>
    <row r="1395" spans="1:9" x14ac:dyDescent="0.25">
      <c r="A1395" s="5" t="s">
        <v>4552</v>
      </c>
      <c r="B1395" s="5" t="s">
        <v>4553</v>
      </c>
      <c r="C1395" s="6" t="s">
        <v>3609</v>
      </c>
      <c r="D1395" s="6" t="str">
        <f t="shared" si="21"/>
        <v>0350-249-020-0000</v>
      </c>
      <c r="E1395" s="5" t="s">
        <v>3610</v>
      </c>
      <c r="F1395" s="5" t="s">
        <v>383</v>
      </c>
      <c r="G1395" s="5" t="s">
        <v>384</v>
      </c>
      <c r="H1395" s="5" t="s">
        <v>389</v>
      </c>
      <c r="I1395" s="5" t="s">
        <v>390</v>
      </c>
    </row>
    <row r="1396" spans="1:9" x14ac:dyDescent="0.25">
      <c r="A1396" s="5" t="s">
        <v>196</v>
      </c>
      <c r="B1396" s="5" t="s">
        <v>4554</v>
      </c>
      <c r="C1396" s="6" t="s">
        <v>849</v>
      </c>
      <c r="D1396" s="6" t="str">
        <f t="shared" si="21"/>
        <v>0820-000-000-0000</v>
      </c>
      <c r="E1396" s="5" t="s">
        <v>850</v>
      </c>
      <c r="F1396" s="5" t="s">
        <v>535</v>
      </c>
      <c r="G1396" s="5" t="s">
        <v>536</v>
      </c>
      <c r="H1396" s="5" t="s">
        <v>377</v>
      </c>
      <c r="I1396" s="5" t="s">
        <v>378</v>
      </c>
    </row>
    <row r="1397" spans="1:9" x14ac:dyDescent="0.25">
      <c r="A1397" s="5" t="s">
        <v>4555</v>
      </c>
      <c r="B1397" s="5" t="s">
        <v>4556</v>
      </c>
      <c r="C1397" s="6" t="s">
        <v>4557</v>
      </c>
      <c r="D1397" s="6" t="str">
        <f t="shared" si="21"/>
        <v>0955-000-007-4100</v>
      </c>
      <c r="E1397" s="5" t="s">
        <v>4558</v>
      </c>
      <c r="F1397" s="5" t="s">
        <v>383</v>
      </c>
      <c r="G1397" s="5" t="s">
        <v>384</v>
      </c>
      <c r="H1397" s="5" t="s">
        <v>377</v>
      </c>
      <c r="I1397" s="5" t="s">
        <v>378</v>
      </c>
    </row>
    <row r="1398" spans="1:9" x14ac:dyDescent="0.25">
      <c r="A1398" s="5" t="s">
        <v>4559</v>
      </c>
      <c r="B1398" s="5" t="s">
        <v>4560</v>
      </c>
      <c r="C1398" s="6" t="s">
        <v>3561</v>
      </c>
      <c r="D1398" s="6" t="str">
        <f t="shared" si="21"/>
        <v>0377-000-000-0000</v>
      </c>
      <c r="E1398" s="5" t="s">
        <v>3562</v>
      </c>
      <c r="F1398" s="5" t="s">
        <v>383</v>
      </c>
      <c r="G1398" s="5" t="s">
        <v>384</v>
      </c>
      <c r="H1398" s="5" t="s">
        <v>513</v>
      </c>
      <c r="I1398" s="5" t="s">
        <v>514</v>
      </c>
    </row>
    <row r="1399" spans="1:9" x14ac:dyDescent="0.25">
      <c r="A1399" s="5" t="s">
        <v>4561</v>
      </c>
      <c r="B1399" s="5" t="s">
        <v>4562</v>
      </c>
      <c r="C1399" s="6" t="s">
        <v>2060</v>
      </c>
      <c r="D1399" s="6" t="str">
        <f t="shared" si="21"/>
        <v>0280-000-000-0000</v>
      </c>
      <c r="E1399" s="5" t="s">
        <v>2061</v>
      </c>
      <c r="F1399" s="5" t="s">
        <v>383</v>
      </c>
      <c r="G1399" s="5" t="s">
        <v>384</v>
      </c>
      <c r="H1399" s="5" t="s">
        <v>377</v>
      </c>
      <c r="I1399" s="5" t="s">
        <v>378</v>
      </c>
    </row>
    <row r="1400" spans="1:9" x14ac:dyDescent="0.25">
      <c r="A1400" s="5" t="s">
        <v>4563</v>
      </c>
      <c r="B1400" s="5" t="s">
        <v>4564</v>
      </c>
      <c r="C1400" s="6" t="s">
        <v>2218</v>
      </c>
      <c r="D1400" s="6" t="str">
        <f t="shared" si="21"/>
        <v>0385-000-000-0000</v>
      </c>
      <c r="E1400" s="5" t="s">
        <v>2219</v>
      </c>
      <c r="F1400" s="5" t="s">
        <v>383</v>
      </c>
      <c r="G1400" s="5" t="s">
        <v>384</v>
      </c>
      <c r="H1400" s="5" t="s">
        <v>377</v>
      </c>
      <c r="I1400" s="5" t="s">
        <v>378</v>
      </c>
    </row>
    <row r="1401" spans="1:9" x14ac:dyDescent="0.25">
      <c r="A1401" s="5" t="s">
        <v>4565</v>
      </c>
      <c r="B1401" s="5" t="s">
        <v>4566</v>
      </c>
      <c r="C1401" s="6" t="s">
        <v>4567</v>
      </c>
      <c r="D1401" s="6" t="str">
        <f t="shared" si="21"/>
        <v>0010-058-011-1100</v>
      </c>
      <c r="E1401" s="5" t="s">
        <v>4568</v>
      </c>
      <c r="F1401" s="5" t="s">
        <v>383</v>
      </c>
      <c r="G1401" s="5" t="s">
        <v>384</v>
      </c>
      <c r="H1401" s="5" t="s">
        <v>377</v>
      </c>
      <c r="I1401" s="5" t="s">
        <v>378</v>
      </c>
    </row>
    <row r="1402" spans="1:9" x14ac:dyDescent="0.25">
      <c r="A1402" s="5" t="s">
        <v>4569</v>
      </c>
      <c r="B1402" s="5" t="s">
        <v>4570</v>
      </c>
      <c r="C1402" s="6" t="s">
        <v>867</v>
      </c>
      <c r="D1402" s="6" t="str">
        <f t="shared" si="21"/>
        <v>1143-000-000-0000</v>
      </c>
      <c r="E1402" s="5" t="s">
        <v>868</v>
      </c>
      <c r="F1402" s="5" t="s">
        <v>535</v>
      </c>
      <c r="G1402" s="5" t="s">
        <v>536</v>
      </c>
      <c r="H1402" s="5" t="s">
        <v>377</v>
      </c>
      <c r="I1402" s="5" t="s">
        <v>378</v>
      </c>
    </row>
    <row r="1403" spans="1:9" x14ac:dyDescent="0.25">
      <c r="A1403" s="5" t="s">
        <v>4571</v>
      </c>
      <c r="B1403" s="5" t="s">
        <v>4572</v>
      </c>
      <c r="C1403" s="6" t="s">
        <v>1299</v>
      </c>
      <c r="D1403" s="6" t="str">
        <f t="shared" si="21"/>
        <v>0016-000-000-0000</v>
      </c>
      <c r="E1403" s="5" t="s">
        <v>1300</v>
      </c>
      <c r="F1403" s="5" t="s">
        <v>383</v>
      </c>
      <c r="G1403" s="5" t="s">
        <v>384</v>
      </c>
      <c r="H1403" s="5" t="s">
        <v>377</v>
      </c>
      <c r="I1403" s="5" t="s">
        <v>378</v>
      </c>
    </row>
    <row r="1404" spans="1:9" x14ac:dyDescent="0.25">
      <c r="A1404" s="5" t="s">
        <v>4573</v>
      </c>
      <c r="B1404" s="5" t="s">
        <v>4574</v>
      </c>
      <c r="C1404" s="6" t="s">
        <v>4575</v>
      </c>
      <c r="D1404" s="6" t="str">
        <f t="shared" si="21"/>
        <v>0010-035-020-1300</v>
      </c>
      <c r="E1404" s="5" t="s">
        <v>4576</v>
      </c>
      <c r="F1404" s="5" t="s">
        <v>375</v>
      </c>
      <c r="G1404" s="5" t="s">
        <v>376</v>
      </c>
      <c r="H1404" s="5" t="s">
        <v>377</v>
      </c>
      <c r="I1404" s="5" t="s">
        <v>378</v>
      </c>
    </row>
    <row r="1405" spans="1:9" x14ac:dyDescent="0.25">
      <c r="A1405" s="5" t="s">
        <v>4577</v>
      </c>
      <c r="B1405" s="5" t="s">
        <v>4578</v>
      </c>
      <c r="C1405" s="6" t="s">
        <v>2106</v>
      </c>
      <c r="D1405" s="6" t="str">
        <f t="shared" si="21"/>
        <v>0010-030-081-1800</v>
      </c>
      <c r="E1405" s="5" t="s">
        <v>2107</v>
      </c>
      <c r="F1405" s="5" t="s">
        <v>399</v>
      </c>
      <c r="G1405" s="5" t="s">
        <v>400</v>
      </c>
      <c r="H1405" s="5" t="s">
        <v>491</v>
      </c>
      <c r="I1405" s="5" t="s">
        <v>492</v>
      </c>
    </row>
    <row r="1406" spans="1:9" x14ac:dyDescent="0.25">
      <c r="A1406" s="5" t="s">
        <v>4579</v>
      </c>
      <c r="B1406" s="5" t="s">
        <v>4580</v>
      </c>
      <c r="C1406" s="6" t="s">
        <v>1069</v>
      </c>
      <c r="D1406" s="6" t="str">
        <f t="shared" si="21"/>
        <v>0300-000-000-0000</v>
      </c>
      <c r="E1406" s="5" t="s">
        <v>1070</v>
      </c>
      <c r="F1406" s="5" t="s">
        <v>383</v>
      </c>
      <c r="G1406" s="5" t="s">
        <v>384</v>
      </c>
      <c r="H1406" s="5" t="s">
        <v>377</v>
      </c>
      <c r="I1406" s="5" t="s">
        <v>378</v>
      </c>
    </row>
    <row r="1407" spans="1:9" x14ac:dyDescent="0.25">
      <c r="A1407" s="5" t="s">
        <v>4581</v>
      </c>
      <c r="B1407" s="5" t="s">
        <v>4582</v>
      </c>
      <c r="C1407" s="6" t="s">
        <v>4583</v>
      </c>
      <c r="D1407" s="6" t="str">
        <f t="shared" si="21"/>
        <v>1091-000-000-0000</v>
      </c>
      <c r="E1407" s="5" t="s">
        <v>4584</v>
      </c>
      <c r="F1407" s="5" t="s">
        <v>383</v>
      </c>
      <c r="G1407" s="5" t="s">
        <v>384</v>
      </c>
      <c r="H1407" s="5" t="s">
        <v>513</v>
      </c>
      <c r="I1407" s="5" t="s">
        <v>514</v>
      </c>
    </row>
    <row r="1408" spans="1:9" x14ac:dyDescent="0.25">
      <c r="A1408" s="5" t="s">
        <v>4585</v>
      </c>
      <c r="B1408" s="5" t="s">
        <v>4586</v>
      </c>
      <c r="C1408" s="6" t="s">
        <v>4540</v>
      </c>
      <c r="D1408" s="6" t="str">
        <f t="shared" si="21"/>
        <v>0624-000-000-0000</v>
      </c>
      <c r="E1408" s="5" t="s">
        <v>4541</v>
      </c>
      <c r="F1408" s="5" t="s">
        <v>383</v>
      </c>
      <c r="G1408" s="5" t="s">
        <v>384</v>
      </c>
      <c r="H1408" s="5" t="s">
        <v>417</v>
      </c>
      <c r="I1408" s="5" t="s">
        <v>418</v>
      </c>
    </row>
    <row r="1409" spans="1:9" x14ac:dyDescent="0.25">
      <c r="A1409" s="5" t="s">
        <v>4587</v>
      </c>
      <c r="B1409" s="5" t="s">
        <v>4588</v>
      </c>
      <c r="C1409" s="6" t="s">
        <v>2557</v>
      </c>
      <c r="D1409" s="6" t="str">
        <f t="shared" si="21"/>
        <v>0400-000-000-0000</v>
      </c>
      <c r="E1409" s="5" t="s">
        <v>2558</v>
      </c>
      <c r="F1409" s="5" t="s">
        <v>383</v>
      </c>
      <c r="G1409" s="5" t="s">
        <v>384</v>
      </c>
      <c r="H1409" s="5" t="s">
        <v>377</v>
      </c>
      <c r="I1409" s="5" t="s">
        <v>378</v>
      </c>
    </row>
    <row r="1410" spans="1:9" x14ac:dyDescent="0.25">
      <c r="A1410" s="5" t="s">
        <v>4589</v>
      </c>
      <c r="B1410" s="5" t="s">
        <v>4590</v>
      </c>
      <c r="C1410" s="6" t="s">
        <v>4591</v>
      </c>
      <c r="D1410" s="6" t="str">
        <f t="shared" ref="D1410:D1473" si="22">TEXT(C1410,"0000-000-000-0000")</f>
        <v>0180-045-070-1000</v>
      </c>
      <c r="E1410" s="5" t="s">
        <v>4592</v>
      </c>
      <c r="F1410" s="5" t="s">
        <v>4593</v>
      </c>
      <c r="G1410" s="5" t="s">
        <v>4594</v>
      </c>
      <c r="H1410" s="5" t="s">
        <v>377</v>
      </c>
      <c r="I1410" s="5" t="s">
        <v>378</v>
      </c>
    </row>
    <row r="1411" spans="1:9" x14ac:dyDescent="0.25">
      <c r="A1411" s="5" t="s">
        <v>4595</v>
      </c>
      <c r="B1411" s="5" t="s">
        <v>4596</v>
      </c>
      <c r="C1411" s="6" t="s">
        <v>499</v>
      </c>
      <c r="D1411" s="6" t="str">
        <f t="shared" si="22"/>
        <v>0010-211-140-1100</v>
      </c>
      <c r="E1411" s="5" t="s">
        <v>500</v>
      </c>
      <c r="F1411" s="5" t="s">
        <v>375</v>
      </c>
      <c r="G1411" s="5" t="s">
        <v>376</v>
      </c>
      <c r="H1411" s="5" t="s">
        <v>377</v>
      </c>
      <c r="I1411" s="5" t="s">
        <v>378</v>
      </c>
    </row>
    <row r="1412" spans="1:9" x14ac:dyDescent="0.25">
      <c r="A1412" s="5" t="s">
        <v>4597</v>
      </c>
      <c r="B1412" s="5" t="s">
        <v>4598</v>
      </c>
      <c r="C1412" s="6" t="s">
        <v>1629</v>
      </c>
      <c r="D1412" s="6" t="str">
        <f t="shared" si="22"/>
        <v>0320-000-003-2100</v>
      </c>
      <c r="E1412" s="5" t="s">
        <v>1630</v>
      </c>
      <c r="F1412" s="5" t="s">
        <v>383</v>
      </c>
      <c r="G1412" s="5" t="s">
        <v>384</v>
      </c>
      <c r="H1412" s="5" t="s">
        <v>377</v>
      </c>
      <c r="I1412" s="5" t="s">
        <v>378</v>
      </c>
    </row>
    <row r="1413" spans="1:9" x14ac:dyDescent="0.25">
      <c r="A1413" s="5" t="s">
        <v>4599</v>
      </c>
      <c r="B1413" s="5" t="s">
        <v>4600</v>
      </c>
      <c r="C1413" s="6" t="s">
        <v>827</v>
      </c>
      <c r="D1413" s="6" t="str">
        <f t="shared" si="22"/>
        <v>0320-000-000-0000</v>
      </c>
      <c r="E1413" s="5" t="s">
        <v>828</v>
      </c>
      <c r="F1413" s="5" t="s">
        <v>383</v>
      </c>
      <c r="G1413" s="5" t="s">
        <v>384</v>
      </c>
      <c r="H1413" s="5" t="s">
        <v>377</v>
      </c>
      <c r="I1413" s="5" t="s">
        <v>378</v>
      </c>
    </row>
    <row r="1414" spans="1:9" x14ac:dyDescent="0.25">
      <c r="A1414" s="5" t="s">
        <v>4601</v>
      </c>
      <c r="B1414" s="5" t="s">
        <v>4602</v>
      </c>
      <c r="C1414" s="6" t="s">
        <v>2803</v>
      </c>
      <c r="D1414" s="6" t="str">
        <f t="shared" si="22"/>
        <v>0217-000-000-0000</v>
      </c>
      <c r="E1414" s="5" t="s">
        <v>2804</v>
      </c>
      <c r="F1414" s="5" t="s">
        <v>383</v>
      </c>
      <c r="G1414" s="5" t="s">
        <v>384</v>
      </c>
      <c r="H1414" s="5" t="s">
        <v>377</v>
      </c>
      <c r="I1414" s="5" t="s">
        <v>378</v>
      </c>
    </row>
    <row r="1415" spans="1:9" x14ac:dyDescent="0.25">
      <c r="A1415" s="5" t="s">
        <v>4603</v>
      </c>
      <c r="B1415" s="5" t="s">
        <v>4604</v>
      </c>
      <c r="C1415" s="6" t="s">
        <v>1127</v>
      </c>
      <c r="D1415" s="6" t="str">
        <f t="shared" si="22"/>
        <v>0839-000-000-0000</v>
      </c>
      <c r="E1415" s="5" t="s">
        <v>1128</v>
      </c>
      <c r="F1415" s="5" t="s">
        <v>383</v>
      </c>
      <c r="G1415" s="5" t="s">
        <v>384</v>
      </c>
      <c r="H1415" s="5" t="s">
        <v>377</v>
      </c>
      <c r="I1415" s="5" t="s">
        <v>378</v>
      </c>
    </row>
    <row r="1416" spans="1:9" x14ac:dyDescent="0.25">
      <c r="A1416" s="5" t="s">
        <v>4605</v>
      </c>
      <c r="B1416" s="5" t="s">
        <v>4606</v>
      </c>
      <c r="C1416" s="6" t="s">
        <v>4607</v>
      </c>
      <c r="D1416" s="6" t="str">
        <f t="shared" si="22"/>
        <v>0010-079-011-1000</v>
      </c>
      <c r="E1416" s="5" t="s">
        <v>4608</v>
      </c>
      <c r="F1416" s="5" t="s">
        <v>4609</v>
      </c>
      <c r="G1416" s="5" t="s">
        <v>4610</v>
      </c>
      <c r="H1416" s="5" t="s">
        <v>377</v>
      </c>
      <c r="I1416" s="5" t="s">
        <v>378</v>
      </c>
    </row>
    <row r="1417" spans="1:9" x14ac:dyDescent="0.25">
      <c r="A1417" s="5" t="s">
        <v>4611</v>
      </c>
      <c r="B1417" s="5" t="s">
        <v>4612</v>
      </c>
      <c r="C1417" s="6" t="s">
        <v>551</v>
      </c>
      <c r="D1417" s="6" t="str">
        <f t="shared" si="22"/>
        <v>0355-000-000-0000</v>
      </c>
      <c r="E1417" s="5" t="s">
        <v>552</v>
      </c>
      <c r="F1417" s="5" t="s">
        <v>383</v>
      </c>
      <c r="G1417" s="5" t="s">
        <v>384</v>
      </c>
      <c r="H1417" s="5" t="s">
        <v>377</v>
      </c>
      <c r="I1417" s="5" t="s">
        <v>378</v>
      </c>
    </row>
    <row r="1418" spans="1:9" x14ac:dyDescent="0.25">
      <c r="A1418" s="5" t="s">
        <v>4613</v>
      </c>
      <c r="B1418" s="5" t="s">
        <v>4614</v>
      </c>
      <c r="C1418" s="6" t="s">
        <v>1585</v>
      </c>
      <c r="D1418" s="6" t="str">
        <f t="shared" si="22"/>
        <v>0134-000-000-0000</v>
      </c>
      <c r="E1418" s="5" t="s">
        <v>1586</v>
      </c>
      <c r="F1418" s="5" t="s">
        <v>383</v>
      </c>
      <c r="G1418" s="5" t="s">
        <v>384</v>
      </c>
      <c r="H1418" s="5" t="s">
        <v>377</v>
      </c>
      <c r="I1418" s="5" t="s">
        <v>378</v>
      </c>
    </row>
    <row r="1419" spans="1:9" x14ac:dyDescent="0.25">
      <c r="A1419" s="5" t="s">
        <v>4615</v>
      </c>
      <c r="B1419" s="5" t="s">
        <v>4616</v>
      </c>
      <c r="C1419" s="6" t="s">
        <v>4327</v>
      </c>
      <c r="D1419" s="6" t="str">
        <f t="shared" si="22"/>
        <v>0414-000-000-0000</v>
      </c>
      <c r="E1419" s="5" t="s">
        <v>4328</v>
      </c>
      <c r="F1419" s="5" t="s">
        <v>383</v>
      </c>
      <c r="G1419" s="5" t="s">
        <v>384</v>
      </c>
      <c r="H1419" s="5" t="s">
        <v>377</v>
      </c>
      <c r="I1419" s="5" t="s">
        <v>378</v>
      </c>
    </row>
    <row r="1420" spans="1:9" x14ac:dyDescent="0.25">
      <c r="A1420" s="5" t="s">
        <v>4617</v>
      </c>
      <c r="B1420" s="5" t="s">
        <v>4618</v>
      </c>
      <c r="C1420" s="6" t="s">
        <v>1607</v>
      </c>
      <c r="D1420" s="6" t="str">
        <f t="shared" si="22"/>
        <v>0580-000-000-0000</v>
      </c>
      <c r="E1420" s="5" t="s">
        <v>1608</v>
      </c>
      <c r="F1420" s="5" t="s">
        <v>383</v>
      </c>
      <c r="G1420" s="5" t="s">
        <v>384</v>
      </c>
      <c r="H1420" s="5" t="s">
        <v>377</v>
      </c>
      <c r="I1420" s="5" t="s">
        <v>378</v>
      </c>
    </row>
    <row r="1421" spans="1:9" x14ac:dyDescent="0.25">
      <c r="A1421" s="5" t="s">
        <v>4619</v>
      </c>
      <c r="B1421" s="5" t="s">
        <v>4620</v>
      </c>
      <c r="C1421" s="6" t="s">
        <v>4621</v>
      </c>
      <c r="D1421" s="6" t="str">
        <f t="shared" si="22"/>
        <v>0890-000-000-0000</v>
      </c>
      <c r="E1421" s="5" t="s">
        <v>4622</v>
      </c>
      <c r="F1421" s="5" t="s">
        <v>535</v>
      </c>
      <c r="G1421" s="5" t="s">
        <v>536</v>
      </c>
      <c r="H1421" s="5" t="s">
        <v>377</v>
      </c>
      <c r="I1421" s="5" t="s">
        <v>378</v>
      </c>
    </row>
    <row r="1422" spans="1:9" x14ac:dyDescent="0.25">
      <c r="A1422" s="5" t="s">
        <v>4623</v>
      </c>
      <c r="B1422" s="5" t="s">
        <v>4624</v>
      </c>
      <c r="C1422" s="6" t="s">
        <v>4625</v>
      </c>
      <c r="D1422" s="6" t="str">
        <f t="shared" si="22"/>
        <v>0193-000-000-0000</v>
      </c>
      <c r="E1422" s="5" t="s">
        <v>4626</v>
      </c>
      <c r="F1422" s="5" t="s">
        <v>383</v>
      </c>
      <c r="G1422" s="5" t="s">
        <v>384</v>
      </c>
      <c r="H1422" s="5" t="s">
        <v>513</v>
      </c>
      <c r="I1422" s="5" t="s">
        <v>514</v>
      </c>
    </row>
    <row r="1423" spans="1:9" x14ac:dyDescent="0.25">
      <c r="A1423" s="5" t="s">
        <v>4627</v>
      </c>
      <c r="B1423" s="5" t="s">
        <v>4628</v>
      </c>
      <c r="C1423" s="6" t="s">
        <v>1980</v>
      </c>
      <c r="D1423" s="6" t="str">
        <f t="shared" si="22"/>
        <v>0051-000-000-0000</v>
      </c>
      <c r="E1423" s="5" t="s">
        <v>1981</v>
      </c>
      <c r="F1423" s="5" t="s">
        <v>383</v>
      </c>
      <c r="G1423" s="5" t="s">
        <v>384</v>
      </c>
      <c r="H1423" s="5" t="s">
        <v>513</v>
      </c>
      <c r="I1423" s="5" t="s">
        <v>514</v>
      </c>
    </row>
    <row r="1424" spans="1:9" x14ac:dyDescent="0.25">
      <c r="A1424" s="5" t="s">
        <v>4629</v>
      </c>
      <c r="B1424" s="5" t="s">
        <v>4630</v>
      </c>
      <c r="C1424" s="6" t="s">
        <v>4631</v>
      </c>
      <c r="D1424" s="6" t="str">
        <f t="shared" si="22"/>
        <v>0010-083-011-1100</v>
      </c>
      <c r="E1424" s="5" t="s">
        <v>4632</v>
      </c>
      <c r="F1424" s="5" t="s">
        <v>375</v>
      </c>
      <c r="G1424" s="5" t="s">
        <v>376</v>
      </c>
      <c r="H1424" s="5" t="s">
        <v>377</v>
      </c>
      <c r="I1424" s="5" t="s">
        <v>378</v>
      </c>
    </row>
    <row r="1425" spans="1:9" x14ac:dyDescent="0.25">
      <c r="A1425" s="5" t="s">
        <v>4633</v>
      </c>
      <c r="B1425" s="5" t="s">
        <v>4634</v>
      </c>
      <c r="C1425" s="6" t="s">
        <v>4635</v>
      </c>
      <c r="D1425" s="6" t="str">
        <f t="shared" si="22"/>
        <v>1071-000-000-0000</v>
      </c>
      <c r="E1425" s="5" t="s">
        <v>4636</v>
      </c>
      <c r="F1425" s="5" t="s">
        <v>383</v>
      </c>
      <c r="G1425" s="5" t="s">
        <v>384</v>
      </c>
      <c r="H1425" s="5" t="s">
        <v>377</v>
      </c>
      <c r="I1425" s="5" t="s">
        <v>378</v>
      </c>
    </row>
    <row r="1426" spans="1:9" x14ac:dyDescent="0.25">
      <c r="A1426" s="5" t="s">
        <v>4637</v>
      </c>
      <c r="B1426" s="5" t="s">
        <v>4638</v>
      </c>
      <c r="C1426" s="6" t="s">
        <v>1782</v>
      </c>
      <c r="D1426" s="6" t="str">
        <f t="shared" si="22"/>
        <v>0940-000-000-0000</v>
      </c>
      <c r="E1426" s="5" t="s">
        <v>1783</v>
      </c>
      <c r="F1426" s="5" t="s">
        <v>383</v>
      </c>
      <c r="G1426" s="5" t="s">
        <v>384</v>
      </c>
      <c r="H1426" s="5" t="s">
        <v>377</v>
      </c>
      <c r="I1426" s="5" t="s">
        <v>378</v>
      </c>
    </row>
    <row r="1427" spans="1:9" x14ac:dyDescent="0.25">
      <c r="A1427" s="5" t="s">
        <v>4639</v>
      </c>
      <c r="B1427" s="5" t="s">
        <v>4640</v>
      </c>
      <c r="C1427" s="6" t="s">
        <v>2170</v>
      </c>
      <c r="D1427" s="6" t="str">
        <f t="shared" si="22"/>
        <v>0475-000-000-0000</v>
      </c>
      <c r="E1427" s="5" t="s">
        <v>2171</v>
      </c>
      <c r="F1427" s="5" t="s">
        <v>383</v>
      </c>
      <c r="G1427" s="5" t="s">
        <v>384</v>
      </c>
      <c r="H1427" s="5" t="s">
        <v>377</v>
      </c>
      <c r="I1427" s="5" t="s">
        <v>378</v>
      </c>
    </row>
    <row r="1428" spans="1:9" x14ac:dyDescent="0.25">
      <c r="A1428" s="5" t="s">
        <v>4641</v>
      </c>
      <c r="B1428" s="5" t="s">
        <v>4642</v>
      </c>
      <c r="C1428" s="6" t="s">
        <v>4643</v>
      </c>
      <c r="D1428" s="6" t="str">
        <f t="shared" si="22"/>
        <v>0010-035-121-1000</v>
      </c>
      <c r="E1428" s="5" t="s">
        <v>4644</v>
      </c>
      <c r="F1428" s="5" t="s">
        <v>1099</v>
      </c>
      <c r="G1428" s="5" t="s">
        <v>1100</v>
      </c>
      <c r="H1428" s="5" t="s">
        <v>513</v>
      </c>
      <c r="I1428" s="5" t="s">
        <v>514</v>
      </c>
    </row>
    <row r="1429" spans="1:9" x14ac:dyDescent="0.25">
      <c r="A1429" s="5" t="s">
        <v>4645</v>
      </c>
      <c r="B1429" s="5" t="s">
        <v>4646</v>
      </c>
      <c r="C1429" s="6" t="s">
        <v>2120</v>
      </c>
      <c r="D1429" s="6" t="str">
        <f t="shared" si="22"/>
        <v>0232-000-000-0000</v>
      </c>
      <c r="E1429" s="5" t="s">
        <v>2121</v>
      </c>
      <c r="F1429" s="5" t="s">
        <v>383</v>
      </c>
      <c r="G1429" s="5" t="s">
        <v>384</v>
      </c>
      <c r="H1429" s="5" t="s">
        <v>377</v>
      </c>
      <c r="I1429" s="5" t="s">
        <v>378</v>
      </c>
    </row>
    <row r="1430" spans="1:9" x14ac:dyDescent="0.25">
      <c r="A1430" s="5" t="s">
        <v>4647</v>
      </c>
      <c r="B1430" s="5" t="s">
        <v>4648</v>
      </c>
      <c r="C1430" s="6" t="s">
        <v>1229</v>
      </c>
      <c r="D1430" s="6" t="str">
        <f t="shared" si="22"/>
        <v>0555-000-000-0000</v>
      </c>
      <c r="E1430" s="5" t="s">
        <v>1230</v>
      </c>
      <c r="F1430" s="5" t="s">
        <v>383</v>
      </c>
      <c r="G1430" s="5" t="s">
        <v>384</v>
      </c>
      <c r="H1430" s="5" t="s">
        <v>377</v>
      </c>
      <c r="I1430" s="5" t="s">
        <v>378</v>
      </c>
    </row>
    <row r="1431" spans="1:9" x14ac:dyDescent="0.25">
      <c r="A1431" s="5" t="s">
        <v>4649</v>
      </c>
      <c r="B1431" s="5" t="s">
        <v>4650</v>
      </c>
      <c r="C1431" s="6" t="s">
        <v>381</v>
      </c>
      <c r="D1431" s="6" t="str">
        <f t="shared" si="22"/>
        <v>0310-000-000-0000</v>
      </c>
      <c r="E1431" s="5" t="s">
        <v>382</v>
      </c>
      <c r="F1431" s="5" t="s">
        <v>507</v>
      </c>
      <c r="G1431" s="5" t="s">
        <v>508</v>
      </c>
      <c r="H1431" s="5" t="s">
        <v>377</v>
      </c>
      <c r="I1431" s="5" t="s">
        <v>378</v>
      </c>
    </row>
    <row r="1432" spans="1:9" x14ac:dyDescent="0.25">
      <c r="A1432" s="5" t="s">
        <v>4651</v>
      </c>
      <c r="B1432" s="5" t="s">
        <v>4652</v>
      </c>
      <c r="C1432" s="6" t="s">
        <v>589</v>
      </c>
      <c r="D1432" s="6" t="str">
        <f t="shared" si="22"/>
        <v>0160-000-000-0000</v>
      </c>
      <c r="E1432" s="5" t="s">
        <v>590</v>
      </c>
      <c r="F1432" s="5" t="s">
        <v>383</v>
      </c>
      <c r="G1432" s="5" t="s">
        <v>384</v>
      </c>
      <c r="H1432" s="5" t="s">
        <v>377</v>
      </c>
      <c r="I1432" s="5" t="s">
        <v>378</v>
      </c>
    </row>
    <row r="1433" spans="1:9" x14ac:dyDescent="0.25">
      <c r="A1433" s="5" t="s">
        <v>4653</v>
      </c>
      <c r="B1433" s="5" t="s">
        <v>4654</v>
      </c>
      <c r="C1433" s="6" t="s">
        <v>2557</v>
      </c>
      <c r="D1433" s="6" t="str">
        <f t="shared" si="22"/>
        <v>0400-000-000-0000</v>
      </c>
      <c r="E1433" s="5" t="s">
        <v>2558</v>
      </c>
      <c r="F1433" s="5" t="s">
        <v>383</v>
      </c>
      <c r="G1433" s="5" t="s">
        <v>384</v>
      </c>
      <c r="H1433" s="5" t="s">
        <v>377</v>
      </c>
      <c r="I1433" s="5" t="s">
        <v>378</v>
      </c>
    </row>
    <row r="1434" spans="1:9" x14ac:dyDescent="0.25">
      <c r="A1434" s="5" t="s">
        <v>4655</v>
      </c>
      <c r="B1434" s="5" t="s">
        <v>4656</v>
      </c>
      <c r="C1434" s="6" t="s">
        <v>1551</v>
      </c>
      <c r="D1434" s="6" t="str">
        <f t="shared" si="22"/>
        <v>0010-063-021-1100</v>
      </c>
      <c r="E1434" s="5" t="s">
        <v>1552</v>
      </c>
      <c r="F1434" s="5" t="s">
        <v>375</v>
      </c>
      <c r="G1434" s="5" t="s">
        <v>376</v>
      </c>
      <c r="H1434" s="5" t="s">
        <v>513</v>
      </c>
      <c r="I1434" s="5" t="s">
        <v>514</v>
      </c>
    </row>
    <row r="1435" spans="1:9" x14ac:dyDescent="0.25">
      <c r="A1435" s="5" t="s">
        <v>4657</v>
      </c>
      <c r="B1435" s="5" t="s">
        <v>4658</v>
      </c>
      <c r="C1435" s="6" t="s">
        <v>1559</v>
      </c>
      <c r="D1435" s="6" t="str">
        <f t="shared" si="22"/>
        <v>0070-000-000-0000</v>
      </c>
      <c r="E1435" s="5" t="s">
        <v>1560</v>
      </c>
      <c r="F1435" s="5" t="s">
        <v>507</v>
      </c>
      <c r="G1435" s="5" t="s">
        <v>508</v>
      </c>
      <c r="H1435" s="5" t="s">
        <v>377</v>
      </c>
      <c r="I1435" s="5" t="s">
        <v>378</v>
      </c>
    </row>
    <row r="1436" spans="1:9" x14ac:dyDescent="0.25">
      <c r="A1436" s="5" t="s">
        <v>4659</v>
      </c>
      <c r="B1436" s="5" t="s">
        <v>4660</v>
      </c>
      <c r="C1436" s="6" t="s">
        <v>1091</v>
      </c>
      <c r="D1436" s="6" t="str">
        <f t="shared" si="22"/>
        <v>0957-000-000-0000</v>
      </c>
      <c r="E1436" s="5" t="s">
        <v>1092</v>
      </c>
      <c r="F1436" s="5" t="s">
        <v>383</v>
      </c>
      <c r="G1436" s="5" t="s">
        <v>384</v>
      </c>
      <c r="H1436" s="5" t="s">
        <v>377</v>
      </c>
      <c r="I1436" s="5" t="s">
        <v>378</v>
      </c>
    </row>
    <row r="1437" spans="1:9" x14ac:dyDescent="0.25">
      <c r="A1437" s="5" t="s">
        <v>4661</v>
      </c>
      <c r="B1437" s="5" t="s">
        <v>4662</v>
      </c>
      <c r="C1437" s="6" t="s">
        <v>1716</v>
      </c>
      <c r="D1437" s="6" t="str">
        <f t="shared" si="22"/>
        <v>0902-000-000-0000</v>
      </c>
      <c r="E1437" s="5" t="s">
        <v>1717</v>
      </c>
      <c r="F1437" s="5" t="s">
        <v>503</v>
      </c>
      <c r="G1437" s="5" t="s">
        <v>504</v>
      </c>
      <c r="H1437" s="5" t="s">
        <v>377</v>
      </c>
      <c r="I1437" s="5" t="s">
        <v>378</v>
      </c>
    </row>
    <row r="1438" spans="1:9" x14ac:dyDescent="0.25">
      <c r="A1438" s="5" t="s">
        <v>4663</v>
      </c>
      <c r="B1438" s="5" t="s">
        <v>4664</v>
      </c>
      <c r="C1438" s="6" t="s">
        <v>4665</v>
      </c>
      <c r="D1438" s="6" t="str">
        <f t="shared" si="22"/>
        <v>0100-000-000-9400</v>
      </c>
      <c r="E1438" s="5" t="s">
        <v>4666</v>
      </c>
      <c r="F1438" s="5" t="s">
        <v>415</v>
      </c>
      <c r="G1438" s="5" t="s">
        <v>416</v>
      </c>
      <c r="H1438" s="5" t="s">
        <v>377</v>
      </c>
      <c r="I1438" s="5" t="s">
        <v>378</v>
      </c>
    </row>
    <row r="1439" spans="1:9" x14ac:dyDescent="0.25">
      <c r="A1439" s="5" t="s">
        <v>4667</v>
      </c>
      <c r="B1439" s="5" t="s">
        <v>4668</v>
      </c>
      <c r="C1439" s="6" t="s">
        <v>2400</v>
      </c>
      <c r="D1439" s="6" t="str">
        <f t="shared" si="22"/>
        <v>0031-000-000-0000</v>
      </c>
      <c r="E1439" s="5" t="s">
        <v>2401</v>
      </c>
      <c r="F1439" s="5" t="s">
        <v>383</v>
      </c>
      <c r="G1439" s="5" t="s">
        <v>384</v>
      </c>
      <c r="H1439" s="5" t="s">
        <v>377</v>
      </c>
      <c r="I1439" s="5" t="s">
        <v>378</v>
      </c>
    </row>
    <row r="1440" spans="1:9" x14ac:dyDescent="0.25">
      <c r="A1440" s="5" t="s">
        <v>4669</v>
      </c>
      <c r="B1440" s="5" t="s">
        <v>4670</v>
      </c>
      <c r="C1440" s="6" t="s">
        <v>4671</v>
      </c>
      <c r="D1440" s="6" t="str">
        <f t="shared" si="22"/>
        <v>0725-000-000-0000</v>
      </c>
      <c r="E1440" s="5" t="s">
        <v>4672</v>
      </c>
      <c r="F1440" s="5" t="s">
        <v>383</v>
      </c>
      <c r="G1440" s="5" t="s">
        <v>384</v>
      </c>
      <c r="H1440" s="5" t="s">
        <v>377</v>
      </c>
      <c r="I1440" s="5" t="s">
        <v>378</v>
      </c>
    </row>
    <row r="1441" spans="1:9" x14ac:dyDescent="0.25">
      <c r="A1441" s="5" t="s">
        <v>4673</v>
      </c>
      <c r="B1441" s="5" t="s">
        <v>4674</v>
      </c>
      <c r="C1441" s="6" t="s">
        <v>911</v>
      </c>
      <c r="D1441" s="6" t="str">
        <f t="shared" si="22"/>
        <v>0168-000-000-0000</v>
      </c>
      <c r="E1441" s="5" t="s">
        <v>912</v>
      </c>
      <c r="F1441" s="5" t="s">
        <v>383</v>
      </c>
      <c r="G1441" s="5" t="s">
        <v>384</v>
      </c>
      <c r="H1441" s="5" t="s">
        <v>377</v>
      </c>
      <c r="I1441" s="5" t="s">
        <v>378</v>
      </c>
    </row>
    <row r="1442" spans="1:9" x14ac:dyDescent="0.25">
      <c r="A1442" s="5" t="s">
        <v>4675</v>
      </c>
      <c r="B1442" s="5" t="s">
        <v>4676</v>
      </c>
      <c r="C1442" s="6" t="s">
        <v>3819</v>
      </c>
      <c r="D1442" s="6" t="str">
        <f t="shared" si="22"/>
        <v>0627-000-000-0000</v>
      </c>
      <c r="E1442" s="5" t="s">
        <v>3820</v>
      </c>
      <c r="F1442" s="5" t="s">
        <v>535</v>
      </c>
      <c r="G1442" s="5" t="s">
        <v>536</v>
      </c>
      <c r="H1442" s="5" t="s">
        <v>377</v>
      </c>
      <c r="I1442" s="5" t="s">
        <v>378</v>
      </c>
    </row>
    <row r="1443" spans="1:9" x14ac:dyDescent="0.25">
      <c r="A1443" s="5" t="s">
        <v>4677</v>
      </c>
      <c r="B1443" s="5" t="s">
        <v>4678</v>
      </c>
      <c r="C1443" s="6" t="s">
        <v>2673</v>
      </c>
      <c r="D1443" s="6" t="str">
        <f t="shared" si="22"/>
        <v>0219-000-000-0000</v>
      </c>
      <c r="E1443" s="5" t="s">
        <v>2674</v>
      </c>
      <c r="F1443" s="5" t="s">
        <v>415</v>
      </c>
      <c r="G1443" s="5" t="s">
        <v>416</v>
      </c>
      <c r="H1443" s="5" t="s">
        <v>377</v>
      </c>
      <c r="I1443" s="5" t="s">
        <v>378</v>
      </c>
    </row>
    <row r="1444" spans="1:9" x14ac:dyDescent="0.25">
      <c r="A1444" s="5" t="s">
        <v>4679</v>
      </c>
      <c r="B1444" s="5" t="s">
        <v>4680</v>
      </c>
      <c r="C1444" s="6" t="s">
        <v>2237</v>
      </c>
      <c r="D1444" s="6" t="str">
        <f t="shared" si="22"/>
        <v>0917-000-000-0000</v>
      </c>
      <c r="E1444" s="5" t="s">
        <v>2238</v>
      </c>
      <c r="F1444" s="5" t="s">
        <v>383</v>
      </c>
      <c r="G1444" s="5" t="s">
        <v>384</v>
      </c>
      <c r="H1444" s="5" t="s">
        <v>377</v>
      </c>
      <c r="I1444" s="5" t="s">
        <v>378</v>
      </c>
    </row>
    <row r="1445" spans="1:9" x14ac:dyDescent="0.25">
      <c r="A1445" s="5" t="s">
        <v>4681</v>
      </c>
      <c r="B1445" s="5" t="s">
        <v>4682</v>
      </c>
      <c r="C1445" s="6" t="s">
        <v>1607</v>
      </c>
      <c r="D1445" s="6" t="str">
        <f t="shared" si="22"/>
        <v>0580-000-000-0000</v>
      </c>
      <c r="E1445" s="5" t="s">
        <v>1608</v>
      </c>
      <c r="F1445" s="5" t="s">
        <v>383</v>
      </c>
      <c r="G1445" s="5" t="s">
        <v>384</v>
      </c>
      <c r="H1445" s="5" t="s">
        <v>377</v>
      </c>
      <c r="I1445" s="5" t="s">
        <v>378</v>
      </c>
    </row>
    <row r="1446" spans="1:9" x14ac:dyDescent="0.25">
      <c r="A1446" s="5" t="s">
        <v>4683</v>
      </c>
      <c r="B1446" s="5" t="s">
        <v>4684</v>
      </c>
      <c r="C1446" s="6" t="s">
        <v>2196</v>
      </c>
      <c r="D1446" s="6" t="str">
        <f t="shared" si="22"/>
        <v>0924-000-000-0000</v>
      </c>
      <c r="E1446" s="5" t="s">
        <v>2197</v>
      </c>
      <c r="F1446" s="5" t="s">
        <v>383</v>
      </c>
      <c r="G1446" s="5" t="s">
        <v>384</v>
      </c>
      <c r="H1446" s="5" t="s">
        <v>377</v>
      </c>
      <c r="I1446" s="5" t="s">
        <v>378</v>
      </c>
    </row>
    <row r="1447" spans="1:9" x14ac:dyDescent="0.25">
      <c r="A1447" s="5" t="s">
        <v>4685</v>
      </c>
      <c r="B1447" s="5" t="s">
        <v>4686</v>
      </c>
      <c r="C1447" s="6" t="s">
        <v>4687</v>
      </c>
      <c r="D1447" s="6" t="str">
        <f t="shared" si="22"/>
        <v>0010-040-021-1000</v>
      </c>
      <c r="E1447" s="5" t="s">
        <v>4688</v>
      </c>
      <c r="F1447" s="5" t="s">
        <v>1099</v>
      </c>
      <c r="G1447" s="5" t="s">
        <v>1100</v>
      </c>
      <c r="H1447" s="5" t="s">
        <v>377</v>
      </c>
      <c r="I1447" s="5" t="s">
        <v>378</v>
      </c>
    </row>
    <row r="1448" spans="1:9" x14ac:dyDescent="0.25">
      <c r="A1448" s="5" t="s">
        <v>4689</v>
      </c>
      <c r="B1448" s="5" t="s">
        <v>4690</v>
      </c>
      <c r="C1448" s="6" t="s">
        <v>2140</v>
      </c>
      <c r="D1448" s="6" t="str">
        <f t="shared" si="22"/>
        <v>0353-000-000-0000</v>
      </c>
      <c r="E1448" s="5" t="s">
        <v>2141</v>
      </c>
      <c r="F1448" s="5" t="s">
        <v>503</v>
      </c>
      <c r="G1448" s="5" t="s">
        <v>504</v>
      </c>
      <c r="H1448" s="5" t="s">
        <v>513</v>
      </c>
      <c r="I1448" s="5" t="s">
        <v>514</v>
      </c>
    </row>
    <row r="1449" spans="1:9" x14ac:dyDescent="0.25">
      <c r="A1449" s="5" t="s">
        <v>4691</v>
      </c>
      <c r="B1449" s="5" t="s">
        <v>4692</v>
      </c>
      <c r="C1449" s="6" t="s">
        <v>664</v>
      </c>
      <c r="D1449" s="6" t="str">
        <f t="shared" si="22"/>
        <v>0470-000-000-0000</v>
      </c>
      <c r="E1449" s="5" t="s">
        <v>665</v>
      </c>
      <c r="F1449" s="5" t="s">
        <v>383</v>
      </c>
      <c r="G1449" s="5" t="s">
        <v>384</v>
      </c>
      <c r="H1449" s="5" t="s">
        <v>377</v>
      </c>
      <c r="I1449" s="5" t="s">
        <v>378</v>
      </c>
    </row>
    <row r="1450" spans="1:9" x14ac:dyDescent="0.25">
      <c r="A1450" s="5" t="s">
        <v>4693</v>
      </c>
      <c r="B1450" s="5" t="s">
        <v>4694</v>
      </c>
      <c r="C1450" s="6" t="s">
        <v>2014</v>
      </c>
      <c r="D1450" s="6" t="str">
        <f t="shared" si="22"/>
        <v>0025-000-000-0000</v>
      </c>
      <c r="E1450" s="5" t="s">
        <v>2015</v>
      </c>
      <c r="F1450" s="5" t="s">
        <v>383</v>
      </c>
      <c r="G1450" s="5" t="s">
        <v>384</v>
      </c>
      <c r="H1450" s="5" t="s">
        <v>1669</v>
      </c>
      <c r="I1450" s="5" t="s">
        <v>1670</v>
      </c>
    </row>
    <row r="1451" spans="1:9" x14ac:dyDescent="0.25">
      <c r="A1451" s="5" t="s">
        <v>4695</v>
      </c>
      <c r="B1451" s="5" t="s">
        <v>4696</v>
      </c>
      <c r="C1451" s="6" t="s">
        <v>4432</v>
      </c>
      <c r="D1451" s="6" t="str">
        <f t="shared" si="22"/>
        <v>1081-000-000-0000</v>
      </c>
      <c r="E1451" s="5" t="s">
        <v>4433</v>
      </c>
      <c r="F1451" s="5" t="s">
        <v>503</v>
      </c>
      <c r="G1451" s="5" t="s">
        <v>504</v>
      </c>
      <c r="H1451" s="5" t="s">
        <v>377</v>
      </c>
      <c r="I1451" s="5" t="s">
        <v>378</v>
      </c>
    </row>
    <row r="1452" spans="1:9" x14ac:dyDescent="0.25">
      <c r="A1452" s="5" t="s">
        <v>4697</v>
      </c>
      <c r="B1452" s="5" t="s">
        <v>4698</v>
      </c>
      <c r="C1452" s="6" t="s">
        <v>4699</v>
      </c>
      <c r="D1452" s="6" t="str">
        <f t="shared" si="22"/>
        <v>0010-038-221-1600</v>
      </c>
      <c r="E1452" s="5" t="s">
        <v>4700</v>
      </c>
      <c r="F1452" s="5" t="s">
        <v>375</v>
      </c>
      <c r="G1452" s="5" t="s">
        <v>376</v>
      </c>
      <c r="H1452" s="5" t="s">
        <v>513</v>
      </c>
      <c r="I1452" s="5" t="s">
        <v>514</v>
      </c>
    </row>
    <row r="1453" spans="1:9" x14ac:dyDescent="0.25">
      <c r="A1453" s="5" t="s">
        <v>4701</v>
      </c>
      <c r="B1453" s="5" t="s">
        <v>4702</v>
      </c>
      <c r="C1453" s="6" t="s">
        <v>4703</v>
      </c>
      <c r="D1453" s="6" t="str">
        <f t="shared" si="22"/>
        <v>0010-032-171-1100</v>
      </c>
      <c r="E1453" s="5" t="s">
        <v>4704</v>
      </c>
      <c r="F1453" s="5" t="s">
        <v>375</v>
      </c>
      <c r="G1453" s="5" t="s">
        <v>376</v>
      </c>
      <c r="H1453" s="5" t="s">
        <v>377</v>
      </c>
      <c r="I1453" s="5" t="s">
        <v>378</v>
      </c>
    </row>
    <row r="1454" spans="1:9" x14ac:dyDescent="0.25">
      <c r="A1454" s="5" t="s">
        <v>4705</v>
      </c>
      <c r="B1454" s="5" t="s">
        <v>4706</v>
      </c>
      <c r="C1454" s="6" t="s">
        <v>485</v>
      </c>
      <c r="D1454" s="6" t="str">
        <f t="shared" si="22"/>
        <v>0330-000-000-0000</v>
      </c>
      <c r="E1454" s="5" t="s">
        <v>486</v>
      </c>
      <c r="F1454" s="5" t="s">
        <v>383</v>
      </c>
      <c r="G1454" s="5" t="s">
        <v>384</v>
      </c>
      <c r="H1454" s="5" t="s">
        <v>401</v>
      </c>
      <c r="I1454" s="5" t="s">
        <v>402</v>
      </c>
    </row>
    <row r="1455" spans="1:9" x14ac:dyDescent="0.25">
      <c r="A1455" s="5" t="s">
        <v>4707</v>
      </c>
      <c r="B1455" s="5" t="s">
        <v>4708</v>
      </c>
      <c r="C1455" s="6" t="s">
        <v>4709</v>
      </c>
      <c r="D1455" s="6" t="str">
        <f t="shared" si="22"/>
        <v>0010-029-110-1100</v>
      </c>
      <c r="E1455" s="5" t="s">
        <v>4710</v>
      </c>
      <c r="F1455" s="5" t="s">
        <v>375</v>
      </c>
      <c r="G1455" s="5" t="s">
        <v>376</v>
      </c>
      <c r="H1455" s="5" t="s">
        <v>377</v>
      </c>
      <c r="I1455" s="5" t="s">
        <v>378</v>
      </c>
    </row>
    <row r="1456" spans="1:9" x14ac:dyDescent="0.25">
      <c r="A1456" s="5" t="s">
        <v>4711</v>
      </c>
      <c r="B1456" s="5" t="s">
        <v>4712</v>
      </c>
      <c r="C1456" s="6" t="s">
        <v>4713</v>
      </c>
      <c r="D1456" s="6" t="str">
        <f t="shared" si="22"/>
        <v>0350-048-040-0000</v>
      </c>
      <c r="E1456" s="5" t="s">
        <v>4714</v>
      </c>
      <c r="F1456" s="5" t="s">
        <v>1913</v>
      </c>
      <c r="G1456" s="5" t="s">
        <v>27854</v>
      </c>
      <c r="H1456" s="5" t="s">
        <v>377</v>
      </c>
      <c r="I1456" s="5" t="s">
        <v>378</v>
      </c>
    </row>
    <row r="1457" spans="1:9" x14ac:dyDescent="0.25">
      <c r="A1457" s="5" t="s">
        <v>4715</v>
      </c>
      <c r="B1457" s="5" t="s">
        <v>4716</v>
      </c>
      <c r="C1457" s="6" t="s">
        <v>954</v>
      </c>
      <c r="D1457" s="6" t="str">
        <f t="shared" si="22"/>
        <v>0120-000-000-0000</v>
      </c>
      <c r="E1457" s="5" t="s">
        <v>955</v>
      </c>
      <c r="F1457" s="5" t="s">
        <v>383</v>
      </c>
      <c r="G1457" s="5" t="s">
        <v>384</v>
      </c>
      <c r="H1457" s="5" t="s">
        <v>377</v>
      </c>
      <c r="I1457" s="5" t="s">
        <v>378</v>
      </c>
    </row>
    <row r="1458" spans="1:9" x14ac:dyDescent="0.25">
      <c r="A1458" s="5" t="s">
        <v>4717</v>
      </c>
      <c r="B1458" s="5" t="s">
        <v>4718</v>
      </c>
      <c r="C1458" s="6" t="s">
        <v>1577</v>
      </c>
      <c r="D1458" s="6" t="str">
        <f t="shared" si="22"/>
        <v>0870-000-000-0000</v>
      </c>
      <c r="E1458" s="5" t="s">
        <v>1578</v>
      </c>
      <c r="F1458" s="5" t="s">
        <v>383</v>
      </c>
      <c r="G1458" s="5" t="s">
        <v>384</v>
      </c>
      <c r="H1458" s="5" t="s">
        <v>513</v>
      </c>
      <c r="I1458" s="5" t="s">
        <v>514</v>
      </c>
    </row>
    <row r="1459" spans="1:9" x14ac:dyDescent="0.25">
      <c r="A1459" s="5" t="s">
        <v>4719</v>
      </c>
      <c r="B1459" s="5" t="s">
        <v>4720</v>
      </c>
      <c r="C1459" s="6" t="s">
        <v>797</v>
      </c>
      <c r="D1459" s="6" t="str">
        <f t="shared" si="22"/>
        <v>0350-000-000-0000</v>
      </c>
      <c r="E1459" s="5" t="s">
        <v>798</v>
      </c>
      <c r="F1459" s="5" t="s">
        <v>383</v>
      </c>
      <c r="G1459" s="5" t="s">
        <v>384</v>
      </c>
      <c r="H1459" s="5" t="s">
        <v>377</v>
      </c>
      <c r="I1459" s="5" t="s">
        <v>378</v>
      </c>
    </row>
    <row r="1460" spans="1:9" x14ac:dyDescent="0.25">
      <c r="A1460" s="5" t="s">
        <v>4721</v>
      </c>
      <c r="B1460" s="5" t="s">
        <v>4722</v>
      </c>
      <c r="C1460" s="6" t="s">
        <v>4723</v>
      </c>
      <c r="D1460" s="6" t="str">
        <f t="shared" si="22"/>
        <v>0917-044-000-0000</v>
      </c>
      <c r="E1460" s="5" t="s">
        <v>4724</v>
      </c>
      <c r="F1460" s="5" t="s">
        <v>375</v>
      </c>
      <c r="G1460" s="5" t="s">
        <v>376</v>
      </c>
      <c r="H1460" s="5" t="s">
        <v>377</v>
      </c>
      <c r="I1460" s="5" t="s">
        <v>378</v>
      </c>
    </row>
    <row r="1461" spans="1:9" x14ac:dyDescent="0.25">
      <c r="A1461" s="5" t="s">
        <v>4725</v>
      </c>
      <c r="B1461" s="5" t="s">
        <v>4726</v>
      </c>
      <c r="C1461" s="6" t="s">
        <v>954</v>
      </c>
      <c r="D1461" s="6" t="str">
        <f t="shared" si="22"/>
        <v>0120-000-000-0000</v>
      </c>
      <c r="E1461" s="5" t="s">
        <v>955</v>
      </c>
      <c r="F1461" s="5" t="s">
        <v>383</v>
      </c>
      <c r="G1461" s="5" t="s">
        <v>384</v>
      </c>
      <c r="H1461" s="5" t="s">
        <v>377</v>
      </c>
      <c r="I1461" s="5" t="s">
        <v>378</v>
      </c>
    </row>
    <row r="1462" spans="1:9" x14ac:dyDescent="0.25">
      <c r="A1462" s="5" t="s">
        <v>4727</v>
      </c>
      <c r="B1462" s="5" t="s">
        <v>4728</v>
      </c>
      <c r="C1462" s="6" t="s">
        <v>4729</v>
      </c>
      <c r="D1462" s="6" t="str">
        <f t="shared" si="22"/>
        <v>0010-086-031-1200</v>
      </c>
      <c r="E1462" s="5" t="s">
        <v>4730</v>
      </c>
      <c r="F1462" s="5" t="s">
        <v>375</v>
      </c>
      <c r="G1462" s="5" t="s">
        <v>376</v>
      </c>
      <c r="H1462" s="5" t="s">
        <v>377</v>
      </c>
      <c r="I1462" s="5" t="s">
        <v>378</v>
      </c>
    </row>
    <row r="1463" spans="1:9" x14ac:dyDescent="0.25">
      <c r="A1463" s="5" t="s">
        <v>4731</v>
      </c>
      <c r="B1463" s="5" t="s">
        <v>4732</v>
      </c>
      <c r="C1463" s="6" t="s">
        <v>2759</v>
      </c>
      <c r="D1463" s="6" t="str">
        <f t="shared" si="22"/>
        <v>0142-000-000-0000</v>
      </c>
      <c r="E1463" s="5" t="s">
        <v>2760</v>
      </c>
      <c r="F1463" s="5" t="s">
        <v>503</v>
      </c>
      <c r="G1463" s="5" t="s">
        <v>504</v>
      </c>
      <c r="H1463" s="5" t="s">
        <v>377</v>
      </c>
      <c r="I1463" s="5" t="s">
        <v>378</v>
      </c>
    </row>
    <row r="1464" spans="1:9" x14ac:dyDescent="0.25">
      <c r="A1464" s="5" t="s">
        <v>4733</v>
      </c>
      <c r="B1464" s="5" t="s">
        <v>4734</v>
      </c>
      <c r="C1464" s="6" t="s">
        <v>2909</v>
      </c>
      <c r="D1464" s="6" t="str">
        <f t="shared" si="22"/>
        <v>0949-000-000-0000</v>
      </c>
      <c r="E1464" s="5" t="s">
        <v>2910</v>
      </c>
      <c r="F1464" s="5" t="s">
        <v>383</v>
      </c>
      <c r="G1464" s="5" t="s">
        <v>384</v>
      </c>
      <c r="H1464" s="5" t="s">
        <v>377</v>
      </c>
      <c r="I1464" s="5" t="s">
        <v>378</v>
      </c>
    </row>
    <row r="1465" spans="1:9" x14ac:dyDescent="0.25">
      <c r="A1465" s="5" t="s">
        <v>4735</v>
      </c>
      <c r="B1465" s="5" t="s">
        <v>4736</v>
      </c>
      <c r="C1465" s="6" t="s">
        <v>1770</v>
      </c>
      <c r="D1465" s="6" t="str">
        <f t="shared" si="22"/>
        <v>0412-000-000-0000</v>
      </c>
      <c r="E1465" s="5" t="s">
        <v>1771</v>
      </c>
      <c r="F1465" s="5" t="s">
        <v>383</v>
      </c>
      <c r="G1465" s="5" t="s">
        <v>384</v>
      </c>
      <c r="H1465" s="5" t="s">
        <v>377</v>
      </c>
      <c r="I1465" s="5" t="s">
        <v>378</v>
      </c>
    </row>
    <row r="1466" spans="1:9" x14ac:dyDescent="0.25">
      <c r="A1466" s="5" t="s">
        <v>4737</v>
      </c>
      <c r="B1466" s="5" t="s">
        <v>4738</v>
      </c>
      <c r="C1466" s="6" t="s">
        <v>1897</v>
      </c>
      <c r="D1466" s="6" t="str">
        <f t="shared" si="22"/>
        <v>0360-000-000-0000</v>
      </c>
      <c r="E1466" s="5" t="s">
        <v>1898</v>
      </c>
      <c r="F1466" s="5" t="s">
        <v>383</v>
      </c>
      <c r="G1466" s="5" t="s">
        <v>384</v>
      </c>
      <c r="H1466" s="5" t="s">
        <v>377</v>
      </c>
      <c r="I1466" s="5" t="s">
        <v>378</v>
      </c>
    </row>
    <row r="1467" spans="1:9" x14ac:dyDescent="0.25">
      <c r="A1467" s="5" t="s">
        <v>4739</v>
      </c>
      <c r="B1467" s="5" t="s">
        <v>4740</v>
      </c>
      <c r="C1467" s="6" t="s">
        <v>3096</v>
      </c>
      <c r="D1467" s="6" t="str">
        <f t="shared" si="22"/>
        <v>0758-000-000-0000</v>
      </c>
      <c r="E1467" s="5" t="s">
        <v>3097</v>
      </c>
      <c r="F1467" s="5" t="s">
        <v>383</v>
      </c>
      <c r="G1467" s="5" t="s">
        <v>384</v>
      </c>
      <c r="H1467" s="5" t="s">
        <v>377</v>
      </c>
      <c r="I1467" s="5" t="s">
        <v>378</v>
      </c>
    </row>
    <row r="1468" spans="1:9" x14ac:dyDescent="0.25">
      <c r="A1468" s="5" t="s">
        <v>4741</v>
      </c>
      <c r="B1468" s="5" t="s">
        <v>4742</v>
      </c>
      <c r="C1468" s="6" t="s">
        <v>915</v>
      </c>
      <c r="D1468" s="6" t="str">
        <f t="shared" si="22"/>
        <v>0027-000-000-0000</v>
      </c>
      <c r="E1468" s="5" t="s">
        <v>916</v>
      </c>
      <c r="F1468" s="5" t="s">
        <v>383</v>
      </c>
      <c r="G1468" s="5" t="s">
        <v>384</v>
      </c>
      <c r="H1468" s="5" t="s">
        <v>377</v>
      </c>
      <c r="I1468" s="5" t="s">
        <v>378</v>
      </c>
    </row>
    <row r="1469" spans="1:9" x14ac:dyDescent="0.25">
      <c r="A1469" s="5" t="s">
        <v>4743</v>
      </c>
      <c r="B1469" s="5" t="s">
        <v>4744</v>
      </c>
      <c r="C1469" s="6" t="s">
        <v>2471</v>
      </c>
      <c r="D1469" s="6" t="str">
        <f t="shared" si="22"/>
        <v>0183-000-000-0000</v>
      </c>
      <c r="E1469" s="5" t="s">
        <v>2472</v>
      </c>
      <c r="F1469" s="5" t="s">
        <v>383</v>
      </c>
      <c r="G1469" s="5" t="s">
        <v>384</v>
      </c>
      <c r="H1469" s="5" t="s">
        <v>377</v>
      </c>
      <c r="I1469" s="5" t="s">
        <v>378</v>
      </c>
    </row>
    <row r="1470" spans="1:9" x14ac:dyDescent="0.25">
      <c r="A1470" s="5" t="s">
        <v>4745</v>
      </c>
      <c r="B1470" s="5" t="s">
        <v>4746</v>
      </c>
      <c r="C1470" s="6" t="s">
        <v>1444</v>
      </c>
      <c r="D1470" s="6" t="str">
        <f t="shared" si="22"/>
        <v>0010-030-081-1900</v>
      </c>
      <c r="E1470" s="5" t="s">
        <v>1445</v>
      </c>
      <c r="F1470" s="5" t="s">
        <v>375</v>
      </c>
      <c r="G1470" s="5" t="s">
        <v>376</v>
      </c>
      <c r="H1470" s="5" t="s">
        <v>377</v>
      </c>
      <c r="I1470" s="5" t="s">
        <v>378</v>
      </c>
    </row>
    <row r="1471" spans="1:9" x14ac:dyDescent="0.25">
      <c r="A1471" s="5" t="s">
        <v>4747</v>
      </c>
      <c r="B1471" s="5" t="s">
        <v>4748</v>
      </c>
      <c r="C1471" s="6" t="s">
        <v>2140</v>
      </c>
      <c r="D1471" s="6" t="str">
        <f t="shared" si="22"/>
        <v>0353-000-000-0000</v>
      </c>
      <c r="E1471" s="5" t="s">
        <v>2141</v>
      </c>
      <c r="F1471" s="5" t="s">
        <v>383</v>
      </c>
      <c r="G1471" s="5" t="s">
        <v>384</v>
      </c>
      <c r="H1471" s="5" t="s">
        <v>377</v>
      </c>
      <c r="I1471" s="5" t="s">
        <v>378</v>
      </c>
    </row>
    <row r="1472" spans="1:9" x14ac:dyDescent="0.25">
      <c r="A1472" s="5" t="s">
        <v>4749</v>
      </c>
      <c r="B1472" s="5" t="s">
        <v>4750</v>
      </c>
      <c r="C1472" s="6" t="s">
        <v>485</v>
      </c>
      <c r="D1472" s="6" t="str">
        <f t="shared" si="22"/>
        <v>0330-000-000-0000</v>
      </c>
      <c r="E1472" s="5" t="s">
        <v>486</v>
      </c>
      <c r="F1472" s="5" t="s">
        <v>535</v>
      </c>
      <c r="G1472" s="5" t="s">
        <v>536</v>
      </c>
      <c r="H1472" s="5" t="s">
        <v>377</v>
      </c>
      <c r="I1472" s="5" t="s">
        <v>378</v>
      </c>
    </row>
    <row r="1473" spans="1:9" x14ac:dyDescent="0.25">
      <c r="A1473" s="5" t="s">
        <v>4751</v>
      </c>
      <c r="B1473" s="5" t="s">
        <v>4752</v>
      </c>
      <c r="C1473" s="6" t="s">
        <v>4753</v>
      </c>
      <c r="D1473" s="6" t="str">
        <f t="shared" si="22"/>
        <v>0270-249-020-0000</v>
      </c>
      <c r="E1473" s="5" t="s">
        <v>4754</v>
      </c>
      <c r="F1473" s="5" t="s">
        <v>383</v>
      </c>
      <c r="G1473" s="5" t="s">
        <v>384</v>
      </c>
      <c r="H1473" s="5" t="s">
        <v>389</v>
      </c>
      <c r="I1473" s="5" t="s">
        <v>390</v>
      </c>
    </row>
    <row r="1474" spans="1:9" x14ac:dyDescent="0.25">
      <c r="A1474" s="5" t="s">
        <v>4755</v>
      </c>
      <c r="B1474" s="5" t="s">
        <v>4756</v>
      </c>
      <c r="C1474" s="6" t="s">
        <v>2160</v>
      </c>
      <c r="D1474" s="6" t="str">
        <f t="shared" ref="D1474:D1537" si="23">TEXT(C1474,"0000-000-000-0000")</f>
        <v>0075-000-000-0000</v>
      </c>
      <c r="E1474" s="5" t="s">
        <v>2161</v>
      </c>
      <c r="F1474" s="5" t="s">
        <v>383</v>
      </c>
      <c r="G1474" s="5" t="s">
        <v>384</v>
      </c>
      <c r="H1474" s="5" t="s">
        <v>377</v>
      </c>
      <c r="I1474" s="5" t="s">
        <v>378</v>
      </c>
    </row>
    <row r="1475" spans="1:9" x14ac:dyDescent="0.25">
      <c r="A1475" s="5" t="s">
        <v>4757</v>
      </c>
      <c r="B1475" s="5" t="s">
        <v>4758</v>
      </c>
      <c r="C1475" s="6" t="s">
        <v>525</v>
      </c>
      <c r="D1475" s="6" t="str">
        <f t="shared" si="23"/>
        <v>0065-000-000-0000</v>
      </c>
      <c r="E1475" s="5" t="s">
        <v>526</v>
      </c>
      <c r="F1475" s="5" t="s">
        <v>383</v>
      </c>
      <c r="G1475" s="5" t="s">
        <v>384</v>
      </c>
      <c r="H1475" s="5" t="s">
        <v>377</v>
      </c>
      <c r="I1475" s="5" t="s">
        <v>378</v>
      </c>
    </row>
    <row r="1476" spans="1:9" x14ac:dyDescent="0.25">
      <c r="A1476" s="5" t="s">
        <v>4759</v>
      </c>
      <c r="B1476" s="5" t="s">
        <v>4760</v>
      </c>
      <c r="C1476" s="6" t="s">
        <v>499</v>
      </c>
      <c r="D1476" s="6" t="str">
        <f t="shared" si="23"/>
        <v>0010-211-140-1100</v>
      </c>
      <c r="E1476" s="5" t="s">
        <v>500</v>
      </c>
      <c r="F1476" s="5" t="s">
        <v>375</v>
      </c>
      <c r="G1476" s="5" t="s">
        <v>376</v>
      </c>
      <c r="H1476" s="5" t="s">
        <v>377</v>
      </c>
      <c r="I1476" s="5" t="s">
        <v>378</v>
      </c>
    </row>
    <row r="1477" spans="1:9" x14ac:dyDescent="0.25">
      <c r="A1477" s="5" t="s">
        <v>4761</v>
      </c>
      <c r="B1477" s="5" t="s">
        <v>4762</v>
      </c>
      <c r="C1477" s="6" t="s">
        <v>2629</v>
      </c>
      <c r="D1477" s="6" t="str">
        <f t="shared" si="23"/>
        <v>0010-027-131-1100</v>
      </c>
      <c r="E1477" s="5" t="s">
        <v>2630</v>
      </c>
      <c r="F1477" s="5" t="s">
        <v>375</v>
      </c>
      <c r="G1477" s="5" t="s">
        <v>376</v>
      </c>
      <c r="H1477" s="5" t="s">
        <v>377</v>
      </c>
      <c r="I1477" s="5" t="s">
        <v>378</v>
      </c>
    </row>
    <row r="1478" spans="1:9" x14ac:dyDescent="0.25">
      <c r="A1478" s="5" t="s">
        <v>4763</v>
      </c>
      <c r="B1478" s="5" t="s">
        <v>4764</v>
      </c>
      <c r="C1478" s="6" t="s">
        <v>989</v>
      </c>
      <c r="D1478" s="6" t="str">
        <f t="shared" si="23"/>
        <v>0207-000-000-0000</v>
      </c>
      <c r="E1478" s="5" t="s">
        <v>990</v>
      </c>
      <c r="F1478" s="5" t="s">
        <v>383</v>
      </c>
      <c r="G1478" s="5" t="s">
        <v>384</v>
      </c>
      <c r="H1478" s="5" t="s">
        <v>377</v>
      </c>
      <c r="I1478" s="5" t="s">
        <v>378</v>
      </c>
    </row>
    <row r="1479" spans="1:9" x14ac:dyDescent="0.25">
      <c r="A1479" s="5" t="s">
        <v>4765</v>
      </c>
      <c r="B1479" s="5" t="s">
        <v>4766</v>
      </c>
      <c r="C1479" s="6" t="s">
        <v>4767</v>
      </c>
      <c r="D1479" s="6" t="str">
        <f t="shared" si="23"/>
        <v>0801-000-000-0000</v>
      </c>
      <c r="E1479" s="5" t="s">
        <v>4768</v>
      </c>
      <c r="F1479" s="5" t="s">
        <v>503</v>
      </c>
      <c r="G1479" s="5" t="s">
        <v>504</v>
      </c>
      <c r="H1479" s="5" t="s">
        <v>377</v>
      </c>
      <c r="I1479" s="5" t="s">
        <v>378</v>
      </c>
    </row>
    <row r="1480" spans="1:9" x14ac:dyDescent="0.25">
      <c r="A1480" s="5" t="s">
        <v>4769</v>
      </c>
      <c r="B1480" s="5" t="s">
        <v>4770</v>
      </c>
      <c r="C1480" s="6" t="s">
        <v>2218</v>
      </c>
      <c r="D1480" s="6" t="str">
        <f t="shared" si="23"/>
        <v>0385-000-000-0000</v>
      </c>
      <c r="E1480" s="5" t="s">
        <v>2219</v>
      </c>
      <c r="F1480" s="5" t="s">
        <v>535</v>
      </c>
      <c r="G1480" s="5" t="s">
        <v>536</v>
      </c>
      <c r="H1480" s="5" t="s">
        <v>377</v>
      </c>
      <c r="I1480" s="5" t="s">
        <v>378</v>
      </c>
    </row>
    <row r="1481" spans="1:9" x14ac:dyDescent="0.25">
      <c r="A1481" s="5" t="s">
        <v>4771</v>
      </c>
      <c r="B1481" s="5" t="s">
        <v>4772</v>
      </c>
      <c r="C1481" s="6" t="s">
        <v>2913</v>
      </c>
      <c r="D1481" s="6" t="str">
        <f t="shared" si="23"/>
        <v>0918-000-000-0000</v>
      </c>
      <c r="E1481" s="5" t="s">
        <v>2914</v>
      </c>
      <c r="F1481" s="5" t="s">
        <v>383</v>
      </c>
      <c r="G1481" s="5" t="s">
        <v>384</v>
      </c>
      <c r="H1481" s="5" t="s">
        <v>513</v>
      </c>
      <c r="I1481" s="5" t="s">
        <v>514</v>
      </c>
    </row>
    <row r="1482" spans="1:9" x14ac:dyDescent="0.25">
      <c r="A1482" s="5" t="s">
        <v>4773</v>
      </c>
      <c r="B1482" s="5" t="s">
        <v>4774</v>
      </c>
      <c r="C1482" s="6" t="s">
        <v>4775</v>
      </c>
      <c r="D1482" s="6" t="str">
        <f t="shared" si="23"/>
        <v>0010-115-180-1300</v>
      </c>
      <c r="E1482" s="5" t="s">
        <v>4776</v>
      </c>
      <c r="F1482" s="5" t="s">
        <v>375</v>
      </c>
      <c r="G1482" s="5" t="s">
        <v>376</v>
      </c>
      <c r="H1482" s="5" t="s">
        <v>377</v>
      </c>
      <c r="I1482" s="5" t="s">
        <v>378</v>
      </c>
    </row>
    <row r="1483" spans="1:9" x14ac:dyDescent="0.25">
      <c r="A1483" s="5" t="s">
        <v>4777</v>
      </c>
      <c r="B1483" s="5" t="s">
        <v>4778</v>
      </c>
      <c r="C1483" s="6" t="s">
        <v>4779</v>
      </c>
      <c r="D1483" s="6" t="str">
        <f t="shared" si="23"/>
        <v>0010-030-011-1000</v>
      </c>
      <c r="E1483" s="5" t="s">
        <v>4780</v>
      </c>
      <c r="F1483" s="5" t="s">
        <v>650</v>
      </c>
      <c r="G1483" s="5" t="s">
        <v>651</v>
      </c>
      <c r="H1483" s="5" t="s">
        <v>377</v>
      </c>
      <c r="I1483" s="5" t="s">
        <v>378</v>
      </c>
    </row>
    <row r="1484" spans="1:9" x14ac:dyDescent="0.25">
      <c r="A1484" s="5" t="s">
        <v>4781</v>
      </c>
      <c r="B1484" s="5" t="s">
        <v>4782</v>
      </c>
      <c r="C1484" s="6" t="s">
        <v>923</v>
      </c>
      <c r="D1484" s="6" t="str">
        <f t="shared" si="23"/>
        <v>0210-000-000-0000</v>
      </c>
      <c r="E1484" s="5" t="s">
        <v>924</v>
      </c>
      <c r="F1484" s="5" t="s">
        <v>383</v>
      </c>
      <c r="G1484" s="5" t="s">
        <v>384</v>
      </c>
      <c r="H1484" s="5" t="s">
        <v>377</v>
      </c>
      <c r="I1484" s="5" t="s">
        <v>378</v>
      </c>
    </row>
    <row r="1485" spans="1:9" x14ac:dyDescent="0.25">
      <c r="A1485" s="5" t="s">
        <v>4783</v>
      </c>
      <c r="B1485" s="5" t="s">
        <v>4784</v>
      </c>
      <c r="C1485" s="6" t="s">
        <v>4785</v>
      </c>
      <c r="D1485" s="6" t="str">
        <f t="shared" si="23"/>
        <v>0010-162-131-1000</v>
      </c>
      <c r="E1485" s="5" t="s">
        <v>4786</v>
      </c>
      <c r="F1485" s="5" t="s">
        <v>1099</v>
      </c>
      <c r="G1485" s="5" t="s">
        <v>1100</v>
      </c>
      <c r="H1485" s="5" t="s">
        <v>377</v>
      </c>
      <c r="I1485" s="5" t="s">
        <v>378</v>
      </c>
    </row>
    <row r="1486" spans="1:9" x14ac:dyDescent="0.25">
      <c r="A1486" s="5" t="s">
        <v>4787</v>
      </c>
      <c r="B1486" s="5" t="s">
        <v>4788</v>
      </c>
      <c r="C1486" s="6" t="s">
        <v>1091</v>
      </c>
      <c r="D1486" s="6" t="str">
        <f t="shared" si="23"/>
        <v>0957-000-000-0000</v>
      </c>
      <c r="E1486" s="5" t="s">
        <v>1092</v>
      </c>
      <c r="F1486" s="5" t="s">
        <v>383</v>
      </c>
      <c r="G1486" s="5" t="s">
        <v>384</v>
      </c>
      <c r="H1486" s="5" t="s">
        <v>377</v>
      </c>
      <c r="I1486" s="5" t="s">
        <v>378</v>
      </c>
    </row>
    <row r="1487" spans="1:9" x14ac:dyDescent="0.25">
      <c r="A1487" s="5" t="s">
        <v>4789</v>
      </c>
      <c r="B1487" s="5" t="s">
        <v>4790</v>
      </c>
      <c r="C1487" s="6" t="s">
        <v>2471</v>
      </c>
      <c r="D1487" s="6" t="str">
        <f t="shared" si="23"/>
        <v>0183-000-000-0000</v>
      </c>
      <c r="E1487" s="5" t="s">
        <v>2472</v>
      </c>
      <c r="F1487" s="5" t="s">
        <v>383</v>
      </c>
      <c r="G1487" s="5" t="s">
        <v>384</v>
      </c>
      <c r="H1487" s="5" t="s">
        <v>1669</v>
      </c>
      <c r="I1487" s="5" t="s">
        <v>1670</v>
      </c>
    </row>
    <row r="1488" spans="1:9" x14ac:dyDescent="0.25">
      <c r="A1488" s="5" t="s">
        <v>4791</v>
      </c>
      <c r="B1488" s="5" t="s">
        <v>4792</v>
      </c>
      <c r="C1488" s="6" t="s">
        <v>827</v>
      </c>
      <c r="D1488" s="6" t="str">
        <f t="shared" si="23"/>
        <v>0320-000-000-0000</v>
      </c>
      <c r="E1488" s="5" t="s">
        <v>828</v>
      </c>
      <c r="F1488" s="5" t="s">
        <v>383</v>
      </c>
      <c r="G1488" s="5" t="s">
        <v>384</v>
      </c>
      <c r="H1488" s="5" t="s">
        <v>377</v>
      </c>
      <c r="I1488" s="5" t="s">
        <v>378</v>
      </c>
    </row>
    <row r="1489" spans="1:9" x14ac:dyDescent="0.25">
      <c r="A1489" s="5" t="s">
        <v>4793</v>
      </c>
      <c r="B1489" s="5" t="s">
        <v>4794</v>
      </c>
      <c r="C1489" s="6" t="s">
        <v>4795</v>
      </c>
      <c r="D1489" s="6" t="str">
        <f t="shared" si="23"/>
        <v>0824-000-000-0000</v>
      </c>
      <c r="E1489" s="5" t="s">
        <v>4796</v>
      </c>
      <c r="F1489" s="5" t="s">
        <v>535</v>
      </c>
      <c r="G1489" s="5" t="s">
        <v>536</v>
      </c>
      <c r="H1489" s="5" t="s">
        <v>377</v>
      </c>
      <c r="I1489" s="5" t="s">
        <v>378</v>
      </c>
    </row>
    <row r="1490" spans="1:9" x14ac:dyDescent="0.25">
      <c r="A1490" s="5" t="s">
        <v>4797</v>
      </c>
      <c r="B1490" s="5" t="s">
        <v>4798</v>
      </c>
      <c r="C1490" s="6" t="s">
        <v>969</v>
      </c>
      <c r="D1490" s="6" t="str">
        <f t="shared" si="23"/>
        <v>0010-045-021-1100</v>
      </c>
      <c r="E1490" s="5" t="s">
        <v>970</v>
      </c>
      <c r="F1490" s="5" t="s">
        <v>375</v>
      </c>
      <c r="G1490" s="5" t="s">
        <v>376</v>
      </c>
      <c r="H1490" s="5" t="s">
        <v>377</v>
      </c>
      <c r="I1490" s="5" t="s">
        <v>378</v>
      </c>
    </row>
    <row r="1491" spans="1:9" x14ac:dyDescent="0.25">
      <c r="A1491" s="5" t="s">
        <v>4799</v>
      </c>
      <c r="B1491" s="5" t="s">
        <v>4800</v>
      </c>
      <c r="C1491" s="6" t="s">
        <v>4801</v>
      </c>
      <c r="D1491" s="6" t="str">
        <f t="shared" si="23"/>
        <v>0010-029-090-1200</v>
      </c>
      <c r="E1491" s="5" t="s">
        <v>4802</v>
      </c>
      <c r="F1491" s="5" t="s">
        <v>375</v>
      </c>
      <c r="G1491" s="5" t="s">
        <v>376</v>
      </c>
      <c r="H1491" s="5" t="s">
        <v>377</v>
      </c>
      <c r="I1491" s="5" t="s">
        <v>378</v>
      </c>
    </row>
    <row r="1492" spans="1:9" x14ac:dyDescent="0.25">
      <c r="A1492" s="5" t="s">
        <v>4803</v>
      </c>
      <c r="B1492" s="5" t="s">
        <v>4804</v>
      </c>
      <c r="C1492" s="6" t="s">
        <v>4805</v>
      </c>
      <c r="D1492" s="6" t="str">
        <f t="shared" si="23"/>
        <v>0100-000-000-0200</v>
      </c>
      <c r="E1492" s="5" t="s">
        <v>4806</v>
      </c>
      <c r="F1492" s="5" t="s">
        <v>383</v>
      </c>
      <c r="G1492" s="5" t="s">
        <v>384</v>
      </c>
      <c r="H1492" s="5" t="s">
        <v>401</v>
      </c>
      <c r="I1492" s="5" t="s">
        <v>402</v>
      </c>
    </row>
    <row r="1493" spans="1:9" x14ac:dyDescent="0.25">
      <c r="A1493" s="5" t="s">
        <v>4807</v>
      </c>
      <c r="B1493" s="5" t="s">
        <v>4808</v>
      </c>
      <c r="C1493" s="6" t="s">
        <v>1366</v>
      </c>
      <c r="D1493" s="6" t="str">
        <f t="shared" si="23"/>
        <v>0861-000-000-0000</v>
      </c>
      <c r="E1493" s="5" t="s">
        <v>1367</v>
      </c>
      <c r="F1493" s="5" t="s">
        <v>383</v>
      </c>
      <c r="G1493" s="5" t="s">
        <v>384</v>
      </c>
      <c r="H1493" s="5" t="s">
        <v>377</v>
      </c>
      <c r="I1493" s="5" t="s">
        <v>378</v>
      </c>
    </row>
    <row r="1494" spans="1:9" x14ac:dyDescent="0.25">
      <c r="A1494" s="5" t="s">
        <v>4809</v>
      </c>
      <c r="B1494" s="5" t="s">
        <v>4810</v>
      </c>
      <c r="C1494" s="6" t="s">
        <v>777</v>
      </c>
      <c r="D1494" s="6" t="str">
        <f t="shared" si="23"/>
        <v>0595-000-000-0000</v>
      </c>
      <c r="E1494" s="5" t="s">
        <v>778</v>
      </c>
      <c r="F1494" s="5" t="s">
        <v>383</v>
      </c>
      <c r="G1494" s="5" t="s">
        <v>384</v>
      </c>
      <c r="H1494" s="5" t="s">
        <v>377</v>
      </c>
      <c r="I1494" s="5" t="s">
        <v>378</v>
      </c>
    </row>
    <row r="1495" spans="1:9" x14ac:dyDescent="0.25">
      <c r="A1495" s="5" t="s">
        <v>4811</v>
      </c>
      <c r="B1495" s="5" t="s">
        <v>4812</v>
      </c>
      <c r="C1495" s="6" t="s">
        <v>2885</v>
      </c>
      <c r="D1495" s="6" t="str">
        <f t="shared" si="23"/>
        <v>0077-000-000-0000</v>
      </c>
      <c r="E1495" s="5" t="s">
        <v>2886</v>
      </c>
      <c r="F1495" s="5" t="s">
        <v>925</v>
      </c>
      <c r="G1495" s="5" t="s">
        <v>926</v>
      </c>
      <c r="H1495" s="5" t="s">
        <v>377</v>
      </c>
      <c r="I1495" s="5" t="s">
        <v>378</v>
      </c>
    </row>
    <row r="1496" spans="1:9" x14ac:dyDescent="0.25">
      <c r="A1496" s="5" t="s">
        <v>4813</v>
      </c>
      <c r="B1496" s="5" t="s">
        <v>4814</v>
      </c>
      <c r="C1496" s="6" t="s">
        <v>4815</v>
      </c>
      <c r="D1496" s="6" t="str">
        <f t="shared" si="23"/>
        <v>0613-000-000-0000</v>
      </c>
      <c r="E1496" s="5" t="s">
        <v>4816</v>
      </c>
      <c r="F1496" s="5" t="s">
        <v>383</v>
      </c>
      <c r="G1496" s="5" t="s">
        <v>384</v>
      </c>
      <c r="H1496" s="5" t="s">
        <v>377</v>
      </c>
      <c r="I1496" s="5" t="s">
        <v>378</v>
      </c>
    </row>
    <row r="1497" spans="1:9" x14ac:dyDescent="0.25">
      <c r="A1497" s="5" t="s">
        <v>4817</v>
      </c>
      <c r="B1497" s="5" t="s">
        <v>4818</v>
      </c>
      <c r="C1497" s="6" t="s">
        <v>2255</v>
      </c>
      <c r="D1497" s="6" t="str">
        <f t="shared" si="23"/>
        <v>0838-000-000-0000</v>
      </c>
      <c r="E1497" s="5" t="s">
        <v>2256</v>
      </c>
      <c r="F1497" s="5" t="s">
        <v>535</v>
      </c>
      <c r="G1497" s="5" t="s">
        <v>536</v>
      </c>
      <c r="H1497" s="5" t="s">
        <v>377</v>
      </c>
      <c r="I1497" s="5" t="s">
        <v>378</v>
      </c>
    </row>
    <row r="1498" spans="1:9" x14ac:dyDescent="0.25">
      <c r="A1498" s="5" t="s">
        <v>4819</v>
      </c>
      <c r="B1498" s="5" t="s">
        <v>4820</v>
      </c>
      <c r="C1498" s="6" t="s">
        <v>644</v>
      </c>
      <c r="D1498" s="6" t="str">
        <f t="shared" si="23"/>
        <v>0556-000-000-0000</v>
      </c>
      <c r="E1498" s="5" t="s">
        <v>645</v>
      </c>
      <c r="F1498" s="5" t="s">
        <v>383</v>
      </c>
      <c r="G1498" s="5" t="s">
        <v>384</v>
      </c>
      <c r="H1498" s="5" t="s">
        <v>377</v>
      </c>
      <c r="I1498" s="5" t="s">
        <v>378</v>
      </c>
    </row>
    <row r="1499" spans="1:9" x14ac:dyDescent="0.25">
      <c r="A1499" s="5" t="s">
        <v>4821</v>
      </c>
      <c r="B1499" s="5" t="s">
        <v>4822</v>
      </c>
      <c r="C1499" s="6" t="s">
        <v>4823</v>
      </c>
      <c r="D1499" s="6" t="str">
        <f t="shared" si="23"/>
        <v>0572-000-000-0000</v>
      </c>
      <c r="E1499" s="5" t="s">
        <v>4824</v>
      </c>
      <c r="F1499" s="5" t="s">
        <v>535</v>
      </c>
      <c r="G1499" s="5" t="s">
        <v>536</v>
      </c>
      <c r="H1499" s="5" t="s">
        <v>377</v>
      </c>
      <c r="I1499" s="5" t="s">
        <v>378</v>
      </c>
    </row>
    <row r="1500" spans="1:9" x14ac:dyDescent="0.25">
      <c r="A1500" s="5" t="s">
        <v>4825</v>
      </c>
      <c r="B1500" s="5" t="s">
        <v>4826</v>
      </c>
      <c r="C1500" s="6" t="s">
        <v>4243</v>
      </c>
      <c r="D1500" s="6" t="str">
        <f t="shared" si="23"/>
        <v>0010-043-020-1100</v>
      </c>
      <c r="E1500" s="5" t="s">
        <v>4244</v>
      </c>
      <c r="F1500" s="5" t="s">
        <v>375</v>
      </c>
      <c r="G1500" s="5" t="s">
        <v>376</v>
      </c>
      <c r="H1500" s="5" t="s">
        <v>377</v>
      </c>
      <c r="I1500" s="5" t="s">
        <v>378</v>
      </c>
    </row>
    <row r="1501" spans="1:9" x14ac:dyDescent="0.25">
      <c r="A1501" s="5" t="s">
        <v>4827</v>
      </c>
      <c r="B1501" s="5" t="s">
        <v>4828</v>
      </c>
      <c r="C1501" s="6" t="s">
        <v>4829</v>
      </c>
      <c r="D1501" s="6" t="str">
        <f t="shared" si="23"/>
        <v>0036-000-000-0000</v>
      </c>
      <c r="E1501" s="5" t="s">
        <v>4830</v>
      </c>
      <c r="F1501" s="5" t="s">
        <v>383</v>
      </c>
      <c r="G1501" s="5" t="s">
        <v>384</v>
      </c>
      <c r="H1501" s="5" t="s">
        <v>377</v>
      </c>
      <c r="I1501" s="5" t="s">
        <v>378</v>
      </c>
    </row>
    <row r="1502" spans="1:9" x14ac:dyDescent="0.25">
      <c r="A1502" s="5" t="s">
        <v>4831</v>
      </c>
      <c r="B1502" s="5" t="s">
        <v>4832</v>
      </c>
      <c r="C1502" s="6" t="s">
        <v>871</v>
      </c>
      <c r="D1502" s="6" t="str">
        <f t="shared" si="23"/>
        <v>0010-044-161-1100</v>
      </c>
      <c r="E1502" s="5" t="s">
        <v>872</v>
      </c>
      <c r="F1502" s="5" t="s">
        <v>873</v>
      </c>
      <c r="G1502" s="5" t="s">
        <v>874</v>
      </c>
      <c r="H1502" s="5" t="s">
        <v>377</v>
      </c>
      <c r="I1502" s="5" t="s">
        <v>378</v>
      </c>
    </row>
    <row r="1503" spans="1:9" x14ac:dyDescent="0.25">
      <c r="A1503" s="5" t="s">
        <v>4833</v>
      </c>
      <c r="B1503" s="5" t="s">
        <v>4834</v>
      </c>
      <c r="C1503" s="6" t="s">
        <v>718</v>
      </c>
      <c r="D1503" s="6" t="str">
        <f t="shared" si="23"/>
        <v>0010-044-091-0000</v>
      </c>
      <c r="E1503" s="5" t="s">
        <v>719</v>
      </c>
      <c r="F1503" s="5" t="s">
        <v>375</v>
      </c>
      <c r="G1503" s="5" t="s">
        <v>376</v>
      </c>
      <c r="H1503" s="5" t="s">
        <v>377</v>
      </c>
      <c r="I1503" s="5" t="s">
        <v>378</v>
      </c>
    </row>
    <row r="1504" spans="1:9" x14ac:dyDescent="0.25">
      <c r="A1504" s="5" t="s">
        <v>4835</v>
      </c>
      <c r="B1504" s="5" t="s">
        <v>4836</v>
      </c>
      <c r="C1504" s="6" t="s">
        <v>4837</v>
      </c>
      <c r="D1504" s="6" t="str">
        <f t="shared" si="23"/>
        <v>0010-091-061-1100</v>
      </c>
      <c r="E1504" s="5" t="s">
        <v>4838</v>
      </c>
      <c r="F1504" s="5" t="s">
        <v>375</v>
      </c>
      <c r="G1504" s="5" t="s">
        <v>376</v>
      </c>
      <c r="H1504" s="5" t="s">
        <v>377</v>
      </c>
      <c r="I1504" s="5" t="s">
        <v>378</v>
      </c>
    </row>
    <row r="1505" spans="1:9" x14ac:dyDescent="0.25">
      <c r="A1505" s="5" t="s">
        <v>4839</v>
      </c>
      <c r="B1505" s="5" t="s">
        <v>4840</v>
      </c>
      <c r="C1505" s="6" t="s">
        <v>4841</v>
      </c>
      <c r="D1505" s="6" t="str">
        <f t="shared" si="23"/>
        <v>0576-000-000-0000</v>
      </c>
      <c r="E1505" s="5" t="s">
        <v>4842</v>
      </c>
      <c r="F1505" s="5" t="s">
        <v>535</v>
      </c>
      <c r="G1505" s="5" t="s">
        <v>536</v>
      </c>
      <c r="H1505" s="5" t="s">
        <v>377</v>
      </c>
      <c r="I1505" s="5" t="s">
        <v>378</v>
      </c>
    </row>
    <row r="1506" spans="1:9" x14ac:dyDescent="0.25">
      <c r="A1506" s="5" t="s">
        <v>4843</v>
      </c>
      <c r="B1506" s="5" t="s">
        <v>4844</v>
      </c>
      <c r="C1506" s="6" t="s">
        <v>807</v>
      </c>
      <c r="D1506" s="6" t="str">
        <f t="shared" si="23"/>
        <v>0130-000-000-0000</v>
      </c>
      <c r="E1506" s="5" t="s">
        <v>808</v>
      </c>
      <c r="F1506" s="5" t="s">
        <v>383</v>
      </c>
      <c r="G1506" s="5" t="s">
        <v>384</v>
      </c>
      <c r="H1506" s="5" t="s">
        <v>377</v>
      </c>
      <c r="I1506" s="5" t="s">
        <v>378</v>
      </c>
    </row>
    <row r="1507" spans="1:9" x14ac:dyDescent="0.25">
      <c r="A1507" s="5" t="s">
        <v>4845</v>
      </c>
      <c r="B1507" s="5" t="s">
        <v>4846</v>
      </c>
      <c r="C1507" s="6" t="s">
        <v>907</v>
      </c>
      <c r="D1507" s="6" t="str">
        <f t="shared" si="23"/>
        <v>0843-000-000-0000</v>
      </c>
      <c r="E1507" s="5" t="s">
        <v>908</v>
      </c>
      <c r="F1507" s="5" t="s">
        <v>507</v>
      </c>
      <c r="G1507" s="5" t="s">
        <v>508</v>
      </c>
      <c r="H1507" s="5" t="s">
        <v>513</v>
      </c>
      <c r="I1507" s="5" t="s">
        <v>514</v>
      </c>
    </row>
    <row r="1508" spans="1:9" x14ac:dyDescent="0.25">
      <c r="A1508" s="5" t="s">
        <v>4847</v>
      </c>
      <c r="B1508" s="5" t="s">
        <v>4848</v>
      </c>
      <c r="C1508" s="6" t="s">
        <v>724</v>
      </c>
      <c r="D1508" s="6" t="str">
        <f t="shared" si="23"/>
        <v>0283-000-000-0000</v>
      </c>
      <c r="E1508" s="5" t="s">
        <v>725</v>
      </c>
      <c r="F1508" s="5" t="s">
        <v>383</v>
      </c>
      <c r="G1508" s="5" t="s">
        <v>384</v>
      </c>
      <c r="H1508" s="5" t="s">
        <v>377</v>
      </c>
      <c r="I1508" s="5" t="s">
        <v>378</v>
      </c>
    </row>
    <row r="1509" spans="1:9" x14ac:dyDescent="0.25">
      <c r="A1509" s="5" t="s">
        <v>4849</v>
      </c>
      <c r="B1509" s="5" t="s">
        <v>4850</v>
      </c>
      <c r="C1509" s="6" t="s">
        <v>4851</v>
      </c>
      <c r="D1509" s="6" t="str">
        <f t="shared" si="23"/>
        <v>0010-040-040-1400</v>
      </c>
      <c r="E1509" s="5" t="s">
        <v>4852</v>
      </c>
      <c r="F1509" s="5" t="s">
        <v>375</v>
      </c>
      <c r="G1509" s="5" t="s">
        <v>376</v>
      </c>
      <c r="H1509" s="5" t="s">
        <v>401</v>
      </c>
      <c r="I1509" s="5" t="s">
        <v>402</v>
      </c>
    </row>
    <row r="1510" spans="1:9" x14ac:dyDescent="0.25">
      <c r="A1510" s="5" t="s">
        <v>4853</v>
      </c>
      <c r="B1510" s="5" t="s">
        <v>4854</v>
      </c>
      <c r="C1510" s="6" t="s">
        <v>1764</v>
      </c>
      <c r="D1510" s="6" t="str">
        <f t="shared" si="23"/>
        <v>0040-000-000-0000</v>
      </c>
      <c r="E1510" s="5" t="s">
        <v>1765</v>
      </c>
      <c r="F1510" s="5" t="s">
        <v>383</v>
      </c>
      <c r="G1510" s="5" t="s">
        <v>384</v>
      </c>
      <c r="H1510" s="5" t="s">
        <v>377</v>
      </c>
      <c r="I1510" s="5" t="s">
        <v>378</v>
      </c>
    </row>
    <row r="1511" spans="1:9" x14ac:dyDescent="0.25">
      <c r="A1511" s="5" t="s">
        <v>4855</v>
      </c>
      <c r="B1511" s="5" t="s">
        <v>4856</v>
      </c>
      <c r="C1511" s="6" t="s">
        <v>2843</v>
      </c>
      <c r="D1511" s="6" t="str">
        <f t="shared" si="23"/>
        <v>0107-000-000-0000</v>
      </c>
      <c r="E1511" s="5" t="s">
        <v>2844</v>
      </c>
      <c r="F1511" s="5" t="s">
        <v>383</v>
      </c>
      <c r="G1511" s="5" t="s">
        <v>384</v>
      </c>
      <c r="H1511" s="5" t="s">
        <v>377</v>
      </c>
      <c r="I1511" s="5" t="s">
        <v>378</v>
      </c>
    </row>
    <row r="1512" spans="1:9" x14ac:dyDescent="0.25">
      <c r="A1512" s="5" t="s">
        <v>4857</v>
      </c>
      <c r="B1512" s="5" t="s">
        <v>4858</v>
      </c>
      <c r="C1512" s="6" t="s">
        <v>4859</v>
      </c>
      <c r="D1512" s="6" t="str">
        <f t="shared" si="23"/>
        <v>0285-249-000-0000</v>
      </c>
      <c r="E1512" s="5" t="s">
        <v>4860</v>
      </c>
      <c r="F1512" s="5" t="s">
        <v>383</v>
      </c>
      <c r="G1512" s="5" t="s">
        <v>384</v>
      </c>
      <c r="H1512" s="5" t="s">
        <v>389</v>
      </c>
      <c r="I1512" s="5" t="s">
        <v>390</v>
      </c>
    </row>
    <row r="1513" spans="1:9" x14ac:dyDescent="0.25">
      <c r="A1513" s="5" t="s">
        <v>4861</v>
      </c>
      <c r="B1513" s="5" t="s">
        <v>4862</v>
      </c>
      <c r="C1513" s="6" t="s">
        <v>694</v>
      </c>
      <c r="D1513" s="6" t="str">
        <f t="shared" si="23"/>
        <v>0220-000-000-0000</v>
      </c>
      <c r="E1513" s="5" t="s">
        <v>695</v>
      </c>
      <c r="F1513" s="5" t="s">
        <v>383</v>
      </c>
      <c r="G1513" s="5" t="s">
        <v>384</v>
      </c>
      <c r="H1513" s="5" t="s">
        <v>377</v>
      </c>
      <c r="I1513" s="5" t="s">
        <v>378</v>
      </c>
    </row>
    <row r="1514" spans="1:9" x14ac:dyDescent="0.25">
      <c r="A1514" s="5" t="s">
        <v>4863</v>
      </c>
      <c r="B1514" s="5" t="s">
        <v>4864</v>
      </c>
      <c r="C1514" s="6" t="s">
        <v>3587</v>
      </c>
      <c r="D1514" s="6" t="str">
        <f t="shared" si="23"/>
        <v>0606-000-000-0000</v>
      </c>
      <c r="E1514" s="5" t="s">
        <v>3588</v>
      </c>
      <c r="F1514" s="5" t="s">
        <v>415</v>
      </c>
      <c r="G1514" s="5" t="s">
        <v>416</v>
      </c>
      <c r="H1514" s="5" t="s">
        <v>377</v>
      </c>
      <c r="I1514" s="5" t="s">
        <v>378</v>
      </c>
    </row>
    <row r="1515" spans="1:9" x14ac:dyDescent="0.25">
      <c r="A1515" s="5" t="s">
        <v>4865</v>
      </c>
      <c r="B1515" s="5" t="s">
        <v>4866</v>
      </c>
      <c r="C1515" s="6" t="s">
        <v>4867</v>
      </c>
      <c r="D1515" s="6" t="str">
        <f t="shared" si="23"/>
        <v>0944-048-040-0000</v>
      </c>
      <c r="E1515" s="5" t="s">
        <v>4868</v>
      </c>
      <c r="F1515" s="5" t="s">
        <v>1913</v>
      </c>
      <c r="G1515" s="5" t="s">
        <v>27854</v>
      </c>
      <c r="H1515" s="5" t="s">
        <v>377</v>
      </c>
      <c r="I1515" s="5" t="s">
        <v>378</v>
      </c>
    </row>
    <row r="1516" spans="1:9" x14ac:dyDescent="0.25">
      <c r="A1516" s="5" t="s">
        <v>4869</v>
      </c>
      <c r="B1516" s="5" t="s">
        <v>4870</v>
      </c>
      <c r="C1516" s="6" t="s">
        <v>2519</v>
      </c>
      <c r="D1516" s="6" t="str">
        <f t="shared" si="23"/>
        <v>0946-000-000-0000</v>
      </c>
      <c r="E1516" s="5" t="s">
        <v>2520</v>
      </c>
      <c r="F1516" s="5" t="s">
        <v>535</v>
      </c>
      <c r="G1516" s="5" t="s">
        <v>536</v>
      </c>
      <c r="H1516" s="5" t="s">
        <v>377</v>
      </c>
      <c r="I1516" s="5" t="s">
        <v>378</v>
      </c>
    </row>
    <row r="1517" spans="1:9" x14ac:dyDescent="0.25">
      <c r="A1517" s="5" t="s">
        <v>4871</v>
      </c>
      <c r="B1517" s="5" t="s">
        <v>4872</v>
      </c>
      <c r="C1517" s="6" t="s">
        <v>2180</v>
      </c>
      <c r="D1517" s="6" t="str">
        <f t="shared" si="23"/>
        <v>0770-000-000-0000</v>
      </c>
      <c r="E1517" s="5" t="s">
        <v>2181</v>
      </c>
      <c r="F1517" s="5" t="s">
        <v>383</v>
      </c>
      <c r="G1517" s="5" t="s">
        <v>384</v>
      </c>
      <c r="H1517" s="5" t="s">
        <v>377</v>
      </c>
      <c r="I1517" s="5" t="s">
        <v>378</v>
      </c>
    </row>
    <row r="1518" spans="1:9" x14ac:dyDescent="0.25">
      <c r="A1518" s="5" t="s">
        <v>4873</v>
      </c>
      <c r="B1518" s="5" t="s">
        <v>4874</v>
      </c>
      <c r="C1518" s="6" t="s">
        <v>797</v>
      </c>
      <c r="D1518" s="6" t="str">
        <f t="shared" si="23"/>
        <v>0350-000-000-0000</v>
      </c>
      <c r="E1518" s="5" t="s">
        <v>798</v>
      </c>
      <c r="F1518" s="5" t="s">
        <v>503</v>
      </c>
      <c r="G1518" s="5" t="s">
        <v>504</v>
      </c>
      <c r="H1518" s="5" t="s">
        <v>377</v>
      </c>
      <c r="I1518" s="5" t="s">
        <v>378</v>
      </c>
    </row>
    <row r="1519" spans="1:9" x14ac:dyDescent="0.25">
      <c r="A1519" s="5" t="s">
        <v>4875</v>
      </c>
      <c r="B1519" s="5" t="s">
        <v>4876</v>
      </c>
      <c r="C1519" s="6" t="s">
        <v>4877</v>
      </c>
      <c r="D1519" s="6" t="str">
        <f t="shared" si="23"/>
        <v>0870-000-010-3400</v>
      </c>
      <c r="E1519" s="5" t="s">
        <v>4878</v>
      </c>
      <c r="F1519" s="5" t="s">
        <v>383</v>
      </c>
      <c r="G1519" s="5" t="s">
        <v>384</v>
      </c>
      <c r="H1519" s="5" t="s">
        <v>377</v>
      </c>
      <c r="I1519" s="5" t="s">
        <v>378</v>
      </c>
    </row>
    <row r="1520" spans="1:9" x14ac:dyDescent="0.25">
      <c r="A1520" s="5" t="s">
        <v>4879</v>
      </c>
      <c r="B1520" s="5" t="s">
        <v>4880</v>
      </c>
      <c r="C1520" s="6" t="s">
        <v>4012</v>
      </c>
      <c r="D1520" s="6" t="str">
        <f t="shared" si="23"/>
        <v>0077-035-000-0000</v>
      </c>
      <c r="E1520" s="5" t="s">
        <v>4013</v>
      </c>
      <c r="F1520" s="5" t="s">
        <v>375</v>
      </c>
      <c r="G1520" s="5" t="s">
        <v>376</v>
      </c>
      <c r="H1520" s="5" t="s">
        <v>377</v>
      </c>
      <c r="I1520" s="5" t="s">
        <v>378</v>
      </c>
    </row>
    <row r="1521" spans="1:9" x14ac:dyDescent="0.25">
      <c r="A1521" s="5" t="s">
        <v>4881</v>
      </c>
      <c r="B1521" s="5" t="s">
        <v>4882</v>
      </c>
      <c r="C1521" s="6" t="s">
        <v>1045</v>
      </c>
      <c r="D1521" s="6" t="str">
        <f t="shared" si="23"/>
        <v>0270-000-000-0000</v>
      </c>
      <c r="E1521" s="5" t="s">
        <v>1046</v>
      </c>
      <c r="F1521" s="5" t="s">
        <v>383</v>
      </c>
      <c r="G1521" s="5" t="s">
        <v>384</v>
      </c>
      <c r="H1521" s="5" t="s">
        <v>377</v>
      </c>
      <c r="I1521" s="5" t="s">
        <v>378</v>
      </c>
    </row>
    <row r="1522" spans="1:9" x14ac:dyDescent="0.25">
      <c r="A1522" s="5" t="s">
        <v>4883</v>
      </c>
      <c r="B1522" s="5" t="s">
        <v>4884</v>
      </c>
      <c r="C1522" s="6" t="s">
        <v>4885</v>
      </c>
      <c r="D1522" s="6" t="str">
        <f t="shared" si="23"/>
        <v>0847-000-000-0000</v>
      </c>
      <c r="E1522" s="5" t="s">
        <v>4886</v>
      </c>
      <c r="F1522" s="5" t="s">
        <v>383</v>
      </c>
      <c r="G1522" s="5" t="s">
        <v>384</v>
      </c>
      <c r="H1522" s="5" t="s">
        <v>377</v>
      </c>
      <c r="I1522" s="5" t="s">
        <v>378</v>
      </c>
    </row>
    <row r="1523" spans="1:9" x14ac:dyDescent="0.25">
      <c r="A1523" s="5" t="s">
        <v>4887</v>
      </c>
      <c r="B1523" s="5" t="s">
        <v>4888</v>
      </c>
      <c r="C1523" s="6" t="s">
        <v>773</v>
      </c>
      <c r="D1523" s="6" t="str">
        <f t="shared" si="23"/>
        <v>0218-000-000-0000</v>
      </c>
      <c r="E1523" s="5" t="s">
        <v>774</v>
      </c>
      <c r="F1523" s="5" t="s">
        <v>383</v>
      </c>
      <c r="G1523" s="5" t="s">
        <v>384</v>
      </c>
      <c r="H1523" s="5" t="s">
        <v>377</v>
      </c>
      <c r="I1523" s="5" t="s">
        <v>378</v>
      </c>
    </row>
    <row r="1524" spans="1:9" x14ac:dyDescent="0.25">
      <c r="A1524" s="5" t="s">
        <v>4889</v>
      </c>
      <c r="B1524" s="5" t="s">
        <v>4890</v>
      </c>
      <c r="C1524" s="6" t="s">
        <v>585</v>
      </c>
      <c r="D1524" s="6" t="str">
        <f t="shared" si="23"/>
        <v>0010-029-100-1600</v>
      </c>
      <c r="E1524" s="5" t="s">
        <v>586</v>
      </c>
      <c r="F1524" s="5" t="s">
        <v>375</v>
      </c>
      <c r="G1524" s="5" t="s">
        <v>376</v>
      </c>
      <c r="H1524" s="5" t="s">
        <v>513</v>
      </c>
      <c r="I1524" s="5" t="s">
        <v>514</v>
      </c>
    </row>
    <row r="1525" spans="1:9" x14ac:dyDescent="0.25">
      <c r="A1525" s="5" t="s">
        <v>4891</v>
      </c>
      <c r="B1525" s="5" t="s">
        <v>4892</v>
      </c>
      <c r="C1525" s="6" t="s">
        <v>1045</v>
      </c>
      <c r="D1525" s="6" t="str">
        <f t="shared" si="23"/>
        <v>0270-000-000-0000</v>
      </c>
      <c r="E1525" s="5" t="s">
        <v>1046</v>
      </c>
      <c r="F1525" s="5" t="s">
        <v>383</v>
      </c>
      <c r="G1525" s="5" t="s">
        <v>384</v>
      </c>
      <c r="H1525" s="5" t="s">
        <v>377</v>
      </c>
      <c r="I1525" s="5" t="s">
        <v>378</v>
      </c>
    </row>
    <row r="1526" spans="1:9" x14ac:dyDescent="0.25">
      <c r="A1526" s="5" t="s">
        <v>4893</v>
      </c>
      <c r="B1526" s="5" t="s">
        <v>4894</v>
      </c>
      <c r="C1526" s="6" t="s">
        <v>2128</v>
      </c>
      <c r="D1526" s="6" t="str">
        <f t="shared" si="23"/>
        <v>0136-000-000-0000</v>
      </c>
      <c r="E1526" s="5" t="s">
        <v>2129</v>
      </c>
      <c r="F1526" s="5" t="s">
        <v>415</v>
      </c>
      <c r="G1526" s="5" t="s">
        <v>416</v>
      </c>
      <c r="H1526" s="5" t="s">
        <v>377</v>
      </c>
      <c r="I1526" s="5" t="s">
        <v>378</v>
      </c>
    </row>
    <row r="1527" spans="1:9" x14ac:dyDescent="0.25">
      <c r="A1527" s="5" t="s">
        <v>4895</v>
      </c>
      <c r="B1527" s="5" t="s">
        <v>4896</v>
      </c>
      <c r="C1527" s="6" t="s">
        <v>4897</v>
      </c>
      <c r="D1527" s="6" t="str">
        <f t="shared" si="23"/>
        <v>0010-048-041-1300</v>
      </c>
      <c r="E1527" s="5" t="s">
        <v>4898</v>
      </c>
      <c r="F1527" s="5" t="s">
        <v>1913</v>
      </c>
      <c r="G1527" s="5" t="s">
        <v>27854</v>
      </c>
      <c r="H1527" s="5" t="s">
        <v>377</v>
      </c>
      <c r="I1527" s="5" t="s">
        <v>378</v>
      </c>
    </row>
    <row r="1528" spans="1:9" x14ac:dyDescent="0.25">
      <c r="A1528" s="5" t="s">
        <v>4899</v>
      </c>
      <c r="B1528" s="5" t="s">
        <v>4900</v>
      </c>
      <c r="C1528" s="6" t="s">
        <v>533</v>
      </c>
      <c r="D1528" s="6" t="str">
        <f t="shared" si="23"/>
        <v>0050-000-000-0000</v>
      </c>
      <c r="E1528" s="5" t="s">
        <v>534</v>
      </c>
      <c r="F1528" s="5" t="s">
        <v>383</v>
      </c>
      <c r="G1528" s="5" t="s">
        <v>384</v>
      </c>
      <c r="H1528" s="5" t="s">
        <v>377</v>
      </c>
      <c r="I1528" s="5" t="s">
        <v>378</v>
      </c>
    </row>
    <row r="1529" spans="1:9" x14ac:dyDescent="0.25">
      <c r="A1529" s="5" t="s">
        <v>4901</v>
      </c>
      <c r="B1529" s="5" t="s">
        <v>4902</v>
      </c>
      <c r="C1529" s="6" t="s">
        <v>517</v>
      </c>
      <c r="D1529" s="6" t="str">
        <f t="shared" si="23"/>
        <v>0250-000-000-0000</v>
      </c>
      <c r="E1529" s="5" t="s">
        <v>518</v>
      </c>
      <c r="F1529" s="5" t="s">
        <v>383</v>
      </c>
      <c r="G1529" s="5" t="s">
        <v>384</v>
      </c>
      <c r="H1529" s="5" t="s">
        <v>377</v>
      </c>
      <c r="I1529" s="5" t="s">
        <v>378</v>
      </c>
    </row>
    <row r="1530" spans="1:9" x14ac:dyDescent="0.25">
      <c r="A1530" s="5" t="s">
        <v>4903</v>
      </c>
      <c r="B1530" s="5" t="s">
        <v>4904</v>
      </c>
      <c r="C1530" s="6" t="s">
        <v>4905</v>
      </c>
      <c r="D1530" s="6" t="str">
        <f t="shared" si="23"/>
        <v>0010-231-091-1000</v>
      </c>
      <c r="E1530" s="5" t="s">
        <v>4906</v>
      </c>
      <c r="F1530" s="5" t="s">
        <v>1099</v>
      </c>
      <c r="G1530" s="5" t="s">
        <v>1100</v>
      </c>
      <c r="H1530" s="5" t="s">
        <v>377</v>
      </c>
      <c r="I1530" s="5" t="s">
        <v>378</v>
      </c>
    </row>
    <row r="1531" spans="1:9" x14ac:dyDescent="0.25">
      <c r="A1531" s="5" t="s">
        <v>4907</v>
      </c>
      <c r="B1531" s="5" t="s">
        <v>4908</v>
      </c>
      <c r="C1531" s="6" t="s">
        <v>1091</v>
      </c>
      <c r="D1531" s="6" t="str">
        <f t="shared" si="23"/>
        <v>0957-000-000-0000</v>
      </c>
      <c r="E1531" s="5" t="s">
        <v>1092</v>
      </c>
      <c r="F1531" s="5" t="s">
        <v>383</v>
      </c>
      <c r="G1531" s="5" t="s">
        <v>384</v>
      </c>
      <c r="H1531" s="5" t="s">
        <v>377</v>
      </c>
      <c r="I1531" s="5" t="s">
        <v>378</v>
      </c>
    </row>
    <row r="1532" spans="1:9" x14ac:dyDescent="0.25">
      <c r="A1532" s="5" t="s">
        <v>4909</v>
      </c>
      <c r="B1532" s="5" t="s">
        <v>4910</v>
      </c>
      <c r="C1532" s="6" t="s">
        <v>2471</v>
      </c>
      <c r="D1532" s="6" t="str">
        <f t="shared" si="23"/>
        <v>0183-000-000-0000</v>
      </c>
      <c r="E1532" s="5" t="s">
        <v>2472</v>
      </c>
      <c r="F1532" s="5" t="s">
        <v>383</v>
      </c>
      <c r="G1532" s="5" t="s">
        <v>384</v>
      </c>
      <c r="H1532" s="5" t="s">
        <v>377</v>
      </c>
      <c r="I1532" s="5" t="s">
        <v>378</v>
      </c>
    </row>
    <row r="1533" spans="1:9" x14ac:dyDescent="0.25">
      <c r="A1533" s="5" t="s">
        <v>4911</v>
      </c>
      <c r="B1533" s="5" t="s">
        <v>4912</v>
      </c>
      <c r="C1533" s="6" t="s">
        <v>4913</v>
      </c>
      <c r="D1533" s="6" t="str">
        <f t="shared" si="23"/>
        <v>0100-000-000-8600</v>
      </c>
      <c r="E1533" s="5" t="s">
        <v>4914</v>
      </c>
      <c r="F1533" s="5" t="s">
        <v>383</v>
      </c>
      <c r="G1533" s="5" t="s">
        <v>384</v>
      </c>
      <c r="H1533" s="5" t="s">
        <v>377</v>
      </c>
      <c r="I1533" s="5" t="s">
        <v>378</v>
      </c>
    </row>
    <row r="1534" spans="1:9" x14ac:dyDescent="0.25">
      <c r="A1534" s="5" t="s">
        <v>4915</v>
      </c>
      <c r="B1534" s="5" t="s">
        <v>4916</v>
      </c>
      <c r="C1534" s="6" t="s">
        <v>4917</v>
      </c>
      <c r="D1534" s="6" t="str">
        <f t="shared" si="23"/>
        <v>0223-000-000-0000</v>
      </c>
      <c r="E1534" s="5" t="s">
        <v>4918</v>
      </c>
      <c r="F1534" s="5" t="s">
        <v>383</v>
      </c>
      <c r="G1534" s="5" t="s">
        <v>384</v>
      </c>
      <c r="H1534" s="5" t="s">
        <v>377</v>
      </c>
      <c r="I1534" s="5" t="s">
        <v>378</v>
      </c>
    </row>
    <row r="1535" spans="1:9" x14ac:dyDescent="0.25">
      <c r="A1535" s="5" t="s">
        <v>4919</v>
      </c>
      <c r="B1535" s="5" t="s">
        <v>4920</v>
      </c>
      <c r="C1535" s="6" t="s">
        <v>903</v>
      </c>
      <c r="D1535" s="6" t="str">
        <f t="shared" si="23"/>
        <v>0010-067-020-1100</v>
      </c>
      <c r="E1535" s="5" t="s">
        <v>904</v>
      </c>
      <c r="F1535" s="5" t="s">
        <v>375</v>
      </c>
      <c r="G1535" s="5" t="s">
        <v>376</v>
      </c>
      <c r="H1535" s="5" t="s">
        <v>377</v>
      </c>
      <c r="I1535" s="5" t="s">
        <v>378</v>
      </c>
    </row>
    <row r="1536" spans="1:9" x14ac:dyDescent="0.25">
      <c r="A1536" s="5" t="s">
        <v>4921</v>
      </c>
      <c r="B1536" s="5" t="s">
        <v>4922</v>
      </c>
      <c r="C1536" s="6" t="s">
        <v>2307</v>
      </c>
      <c r="D1536" s="6" t="str">
        <f t="shared" si="23"/>
        <v>0240-000-000-0000</v>
      </c>
      <c r="E1536" s="5" t="s">
        <v>2308</v>
      </c>
      <c r="F1536" s="5" t="s">
        <v>535</v>
      </c>
      <c r="G1536" s="5" t="s">
        <v>536</v>
      </c>
      <c r="H1536" s="5" t="s">
        <v>377</v>
      </c>
      <c r="I1536" s="5" t="s">
        <v>378</v>
      </c>
    </row>
    <row r="1537" spans="1:9" x14ac:dyDescent="0.25">
      <c r="A1537" s="5" t="s">
        <v>4923</v>
      </c>
      <c r="B1537" s="5" t="s">
        <v>4924</v>
      </c>
      <c r="C1537" s="6" t="s">
        <v>1253</v>
      </c>
      <c r="D1537" s="6" t="str">
        <f t="shared" si="23"/>
        <v>0010-030-031-1400</v>
      </c>
      <c r="E1537" s="5" t="s">
        <v>1254</v>
      </c>
      <c r="F1537" s="5" t="s">
        <v>375</v>
      </c>
      <c r="G1537" s="5" t="s">
        <v>376</v>
      </c>
      <c r="H1537" s="5" t="s">
        <v>377</v>
      </c>
      <c r="I1537" s="5" t="s">
        <v>378</v>
      </c>
    </row>
    <row r="1538" spans="1:9" x14ac:dyDescent="0.25">
      <c r="A1538" s="5" t="s">
        <v>4925</v>
      </c>
      <c r="B1538" s="5" t="s">
        <v>4926</v>
      </c>
      <c r="C1538" s="6" t="s">
        <v>2382</v>
      </c>
      <c r="D1538" s="6" t="str">
        <f t="shared" ref="D1538:D1601" si="24">TEXT(C1538,"0000-000-000-0000")</f>
        <v>0132-000-000-0000</v>
      </c>
      <c r="E1538" s="5" t="s">
        <v>2383</v>
      </c>
      <c r="F1538" s="5" t="s">
        <v>383</v>
      </c>
      <c r="G1538" s="5" t="s">
        <v>384</v>
      </c>
      <c r="H1538" s="5" t="s">
        <v>377</v>
      </c>
      <c r="I1538" s="5" t="s">
        <v>378</v>
      </c>
    </row>
    <row r="1539" spans="1:9" x14ac:dyDescent="0.25">
      <c r="A1539" s="5" t="s">
        <v>4927</v>
      </c>
      <c r="B1539" s="5" t="s">
        <v>4928</v>
      </c>
      <c r="C1539" s="6" t="s">
        <v>951</v>
      </c>
      <c r="D1539" s="6" t="str">
        <f t="shared" si="24"/>
        <v>0520-000-000-0000</v>
      </c>
      <c r="E1539" s="5" t="s">
        <v>952</v>
      </c>
      <c r="F1539" s="5" t="s">
        <v>383</v>
      </c>
      <c r="G1539" s="5" t="s">
        <v>384</v>
      </c>
      <c r="H1539" s="5" t="s">
        <v>377</v>
      </c>
      <c r="I1539" s="5" t="s">
        <v>378</v>
      </c>
    </row>
    <row r="1540" spans="1:9" x14ac:dyDescent="0.25">
      <c r="A1540" s="5" t="s">
        <v>4929</v>
      </c>
      <c r="B1540" s="5" t="s">
        <v>4930</v>
      </c>
      <c r="C1540" s="6" t="s">
        <v>1438</v>
      </c>
      <c r="D1540" s="6" t="str">
        <f t="shared" si="24"/>
        <v>0010-027-090-1100</v>
      </c>
      <c r="E1540" s="5" t="s">
        <v>1439</v>
      </c>
      <c r="F1540" s="5" t="s">
        <v>375</v>
      </c>
      <c r="G1540" s="5" t="s">
        <v>376</v>
      </c>
      <c r="H1540" s="5" t="s">
        <v>377</v>
      </c>
      <c r="I1540" s="5" t="s">
        <v>378</v>
      </c>
    </row>
    <row r="1541" spans="1:9" x14ac:dyDescent="0.25">
      <c r="A1541" s="5" t="s">
        <v>4931</v>
      </c>
      <c r="B1541" s="5" t="s">
        <v>4932</v>
      </c>
      <c r="C1541" s="6" t="s">
        <v>1746</v>
      </c>
      <c r="D1541" s="6" t="str">
        <f t="shared" si="24"/>
        <v>0816-000-000-0000</v>
      </c>
      <c r="E1541" s="5" t="s">
        <v>1747</v>
      </c>
      <c r="F1541" s="5" t="s">
        <v>535</v>
      </c>
      <c r="G1541" s="5" t="s">
        <v>536</v>
      </c>
      <c r="H1541" s="5" t="s">
        <v>377</v>
      </c>
      <c r="I1541" s="5" t="s">
        <v>378</v>
      </c>
    </row>
    <row r="1542" spans="1:9" x14ac:dyDescent="0.25">
      <c r="A1542" s="5" t="s">
        <v>4933</v>
      </c>
      <c r="B1542" s="5" t="s">
        <v>4934</v>
      </c>
      <c r="C1542" s="6" t="s">
        <v>4935</v>
      </c>
      <c r="D1542" s="6" t="str">
        <f t="shared" si="24"/>
        <v>0127-000-000-0000</v>
      </c>
      <c r="E1542" s="5" t="s">
        <v>4936</v>
      </c>
      <c r="F1542" s="5" t="s">
        <v>383</v>
      </c>
      <c r="G1542" s="5" t="s">
        <v>384</v>
      </c>
      <c r="H1542" s="5" t="s">
        <v>377</v>
      </c>
      <c r="I1542" s="5" t="s">
        <v>378</v>
      </c>
    </row>
    <row r="1543" spans="1:9" x14ac:dyDescent="0.25">
      <c r="A1543" s="5" t="s">
        <v>4937</v>
      </c>
      <c r="B1543" s="5" t="s">
        <v>4938</v>
      </c>
      <c r="C1543" s="6" t="s">
        <v>2529</v>
      </c>
      <c r="D1543" s="6" t="str">
        <f t="shared" si="24"/>
        <v>0815-000-000-0000</v>
      </c>
      <c r="E1543" s="5" t="s">
        <v>2530</v>
      </c>
      <c r="F1543" s="5" t="s">
        <v>383</v>
      </c>
      <c r="G1543" s="5" t="s">
        <v>384</v>
      </c>
      <c r="H1543" s="5" t="s">
        <v>377</v>
      </c>
      <c r="I1543" s="5" t="s">
        <v>378</v>
      </c>
    </row>
    <row r="1544" spans="1:9" x14ac:dyDescent="0.25">
      <c r="A1544" s="5" t="s">
        <v>4939</v>
      </c>
      <c r="B1544" s="5" t="s">
        <v>4940</v>
      </c>
      <c r="C1544" s="6" t="s">
        <v>3797</v>
      </c>
      <c r="D1544" s="6" t="str">
        <f t="shared" si="24"/>
        <v>1082-000-000-0000</v>
      </c>
      <c r="E1544" s="5" t="s">
        <v>3798</v>
      </c>
      <c r="F1544" s="5" t="s">
        <v>383</v>
      </c>
      <c r="G1544" s="5" t="s">
        <v>384</v>
      </c>
      <c r="H1544" s="5" t="s">
        <v>377</v>
      </c>
      <c r="I1544" s="5" t="s">
        <v>378</v>
      </c>
    </row>
    <row r="1545" spans="1:9" x14ac:dyDescent="0.25">
      <c r="A1545" s="5" t="s">
        <v>4941</v>
      </c>
      <c r="B1545" s="5" t="s">
        <v>4942</v>
      </c>
      <c r="C1545" s="6" t="s">
        <v>4943</v>
      </c>
      <c r="D1545" s="6" t="str">
        <f t="shared" si="24"/>
        <v>0900-000-006-4400</v>
      </c>
      <c r="E1545" s="5" t="s">
        <v>4944</v>
      </c>
      <c r="F1545" s="5" t="s">
        <v>383</v>
      </c>
      <c r="G1545" s="5" t="s">
        <v>384</v>
      </c>
      <c r="H1545" s="5" t="s">
        <v>377</v>
      </c>
      <c r="I1545" s="5" t="s">
        <v>378</v>
      </c>
    </row>
    <row r="1546" spans="1:9" x14ac:dyDescent="0.25">
      <c r="A1546" s="5" t="s">
        <v>4945</v>
      </c>
      <c r="B1546" s="5" t="s">
        <v>4946</v>
      </c>
      <c r="C1546" s="6" t="s">
        <v>1456</v>
      </c>
      <c r="D1546" s="6" t="str">
        <f t="shared" si="24"/>
        <v>0150-000-000-0000</v>
      </c>
      <c r="E1546" s="5" t="s">
        <v>1457</v>
      </c>
      <c r="F1546" s="5" t="s">
        <v>415</v>
      </c>
      <c r="G1546" s="5" t="s">
        <v>416</v>
      </c>
      <c r="H1546" s="5" t="s">
        <v>377</v>
      </c>
      <c r="I1546" s="5" t="s">
        <v>378</v>
      </c>
    </row>
    <row r="1547" spans="1:9" x14ac:dyDescent="0.25">
      <c r="A1547" s="5" t="s">
        <v>4947</v>
      </c>
      <c r="B1547" s="5" t="s">
        <v>4948</v>
      </c>
      <c r="C1547" s="6" t="s">
        <v>4949</v>
      </c>
      <c r="D1547" s="6" t="str">
        <f t="shared" si="24"/>
        <v>0348-000-000-0000</v>
      </c>
      <c r="E1547" s="5" t="s">
        <v>4950</v>
      </c>
      <c r="F1547" s="5" t="s">
        <v>383</v>
      </c>
      <c r="G1547" s="5" t="s">
        <v>384</v>
      </c>
      <c r="H1547" s="5" t="s">
        <v>377</v>
      </c>
      <c r="I1547" s="5" t="s">
        <v>378</v>
      </c>
    </row>
    <row r="1548" spans="1:9" x14ac:dyDescent="0.25">
      <c r="A1548" s="5" t="s">
        <v>4951</v>
      </c>
      <c r="B1548" s="5" t="s">
        <v>4952</v>
      </c>
      <c r="C1548" s="6" t="s">
        <v>954</v>
      </c>
      <c r="D1548" s="6" t="str">
        <f t="shared" si="24"/>
        <v>0120-000-000-0000</v>
      </c>
      <c r="E1548" s="5" t="s">
        <v>955</v>
      </c>
      <c r="F1548" s="5" t="s">
        <v>383</v>
      </c>
      <c r="G1548" s="5" t="s">
        <v>384</v>
      </c>
      <c r="H1548" s="5" t="s">
        <v>377</v>
      </c>
      <c r="I1548" s="5" t="s">
        <v>378</v>
      </c>
    </row>
    <row r="1549" spans="1:9" x14ac:dyDescent="0.25">
      <c r="A1549" s="5" t="s">
        <v>4953</v>
      </c>
      <c r="B1549" s="5" t="s">
        <v>4954</v>
      </c>
      <c r="C1549" s="6" t="s">
        <v>1577</v>
      </c>
      <c r="D1549" s="6" t="str">
        <f t="shared" si="24"/>
        <v>0870-000-000-0000</v>
      </c>
      <c r="E1549" s="5" t="s">
        <v>1578</v>
      </c>
      <c r="F1549" s="5" t="s">
        <v>383</v>
      </c>
      <c r="G1549" s="5" t="s">
        <v>384</v>
      </c>
      <c r="H1549" s="5" t="s">
        <v>377</v>
      </c>
      <c r="I1549" s="5" t="s">
        <v>378</v>
      </c>
    </row>
    <row r="1550" spans="1:9" x14ac:dyDescent="0.25">
      <c r="A1550" s="5" t="s">
        <v>4955</v>
      </c>
      <c r="B1550" s="5" t="s">
        <v>4956</v>
      </c>
      <c r="C1550" s="6" t="s">
        <v>2184</v>
      </c>
      <c r="D1550" s="6" t="str">
        <f t="shared" si="24"/>
        <v>0893-000-000-0000</v>
      </c>
      <c r="E1550" s="5" t="s">
        <v>2185</v>
      </c>
      <c r="F1550" s="5" t="s">
        <v>383</v>
      </c>
      <c r="G1550" s="5" t="s">
        <v>384</v>
      </c>
      <c r="H1550" s="5" t="s">
        <v>377</v>
      </c>
      <c r="I1550" s="5" t="s">
        <v>378</v>
      </c>
    </row>
    <row r="1551" spans="1:9" x14ac:dyDescent="0.25">
      <c r="A1551" s="5" t="s">
        <v>4957</v>
      </c>
      <c r="B1551" s="5" t="s">
        <v>4958</v>
      </c>
      <c r="C1551" s="6" t="s">
        <v>1534</v>
      </c>
      <c r="D1551" s="6" t="str">
        <f t="shared" si="24"/>
        <v>0010-072-091-1100</v>
      </c>
      <c r="E1551" s="5" t="s">
        <v>1535</v>
      </c>
      <c r="F1551" s="5" t="s">
        <v>375</v>
      </c>
      <c r="G1551" s="5" t="s">
        <v>376</v>
      </c>
      <c r="H1551" s="5" t="s">
        <v>377</v>
      </c>
      <c r="I1551" s="5" t="s">
        <v>378</v>
      </c>
    </row>
    <row r="1552" spans="1:9" x14ac:dyDescent="0.25">
      <c r="A1552" s="5" t="s">
        <v>4959</v>
      </c>
      <c r="B1552" s="5" t="s">
        <v>4960</v>
      </c>
      <c r="C1552" s="6" t="s">
        <v>1764</v>
      </c>
      <c r="D1552" s="6" t="str">
        <f t="shared" si="24"/>
        <v>0040-000-000-0000</v>
      </c>
      <c r="E1552" s="5" t="s">
        <v>1765</v>
      </c>
      <c r="F1552" s="5" t="s">
        <v>383</v>
      </c>
      <c r="G1552" s="5" t="s">
        <v>384</v>
      </c>
      <c r="H1552" s="5" t="s">
        <v>377</v>
      </c>
      <c r="I1552" s="5" t="s">
        <v>378</v>
      </c>
    </row>
    <row r="1553" spans="1:9" x14ac:dyDescent="0.25">
      <c r="A1553" s="5" t="s">
        <v>4961</v>
      </c>
      <c r="B1553" s="5" t="s">
        <v>4962</v>
      </c>
      <c r="C1553" s="6" t="s">
        <v>1782</v>
      </c>
      <c r="D1553" s="6" t="str">
        <f t="shared" si="24"/>
        <v>0940-000-000-0000</v>
      </c>
      <c r="E1553" s="5" t="s">
        <v>1783</v>
      </c>
      <c r="F1553" s="5" t="s">
        <v>383</v>
      </c>
      <c r="G1553" s="5" t="s">
        <v>384</v>
      </c>
      <c r="H1553" s="5" t="s">
        <v>377</v>
      </c>
      <c r="I1553" s="5" t="s">
        <v>378</v>
      </c>
    </row>
    <row r="1554" spans="1:9" x14ac:dyDescent="0.25">
      <c r="A1554" s="5" t="s">
        <v>4963</v>
      </c>
      <c r="B1554" s="5" t="s">
        <v>4964</v>
      </c>
      <c r="C1554" s="6" t="s">
        <v>4965</v>
      </c>
      <c r="D1554" s="6" t="str">
        <f t="shared" si="24"/>
        <v>0010-030-003-0500</v>
      </c>
      <c r="E1554" s="5" t="s">
        <v>4966</v>
      </c>
      <c r="F1554" s="5" t="s">
        <v>1099</v>
      </c>
      <c r="G1554" s="5" t="s">
        <v>1100</v>
      </c>
      <c r="H1554" s="5" t="s">
        <v>2225</v>
      </c>
      <c r="I1554" s="5" t="s">
        <v>2226</v>
      </c>
    </row>
    <row r="1555" spans="1:9" x14ac:dyDescent="0.25">
      <c r="A1555" s="5" t="s">
        <v>4967</v>
      </c>
      <c r="B1555" s="5" t="s">
        <v>4968</v>
      </c>
      <c r="C1555" s="6" t="s">
        <v>4969</v>
      </c>
      <c r="D1555" s="6" t="str">
        <f t="shared" si="24"/>
        <v>0010-027-131-1000</v>
      </c>
      <c r="E1555" s="5" t="s">
        <v>4970</v>
      </c>
      <c r="F1555" s="5" t="s">
        <v>1099</v>
      </c>
      <c r="G1555" s="5" t="s">
        <v>1100</v>
      </c>
      <c r="H1555" s="5" t="s">
        <v>513</v>
      </c>
      <c r="I1555" s="5" t="s">
        <v>514</v>
      </c>
    </row>
    <row r="1556" spans="1:9" x14ac:dyDescent="0.25">
      <c r="A1556" s="5" t="s">
        <v>4971</v>
      </c>
      <c r="B1556" s="5" t="s">
        <v>4972</v>
      </c>
      <c r="C1556" s="6" t="s">
        <v>4973</v>
      </c>
      <c r="D1556" s="6" t="str">
        <f t="shared" si="24"/>
        <v>0010-071-041-1100</v>
      </c>
      <c r="E1556" s="5" t="s">
        <v>1158</v>
      </c>
      <c r="F1556" s="5" t="s">
        <v>1311</v>
      </c>
      <c r="G1556" s="5" t="s">
        <v>1312</v>
      </c>
      <c r="H1556" s="5" t="s">
        <v>377</v>
      </c>
      <c r="I1556" s="5" t="s">
        <v>378</v>
      </c>
    </row>
    <row r="1557" spans="1:9" x14ac:dyDescent="0.25">
      <c r="A1557" s="5" t="s">
        <v>4974</v>
      </c>
      <c r="B1557" s="5" t="s">
        <v>4975</v>
      </c>
      <c r="C1557" s="6" t="s">
        <v>3213</v>
      </c>
      <c r="D1557" s="6" t="str">
        <f t="shared" si="24"/>
        <v>0010-071-031-1100</v>
      </c>
      <c r="E1557" s="5" t="s">
        <v>3214</v>
      </c>
      <c r="F1557" s="5" t="s">
        <v>1311</v>
      </c>
      <c r="G1557" s="5" t="s">
        <v>1312</v>
      </c>
      <c r="H1557" s="5" t="s">
        <v>377</v>
      </c>
      <c r="I1557" s="5" t="s">
        <v>378</v>
      </c>
    </row>
    <row r="1558" spans="1:9" x14ac:dyDescent="0.25">
      <c r="A1558" s="5" t="s">
        <v>4976</v>
      </c>
      <c r="B1558" s="5" t="s">
        <v>4977</v>
      </c>
      <c r="C1558" s="6" t="s">
        <v>3213</v>
      </c>
      <c r="D1558" s="6" t="str">
        <f t="shared" si="24"/>
        <v>0010-071-031-1100</v>
      </c>
      <c r="E1558" s="5" t="s">
        <v>3214</v>
      </c>
      <c r="F1558" s="5" t="s">
        <v>1311</v>
      </c>
      <c r="G1558" s="5" t="s">
        <v>1312</v>
      </c>
      <c r="H1558" s="5" t="s">
        <v>377</v>
      </c>
      <c r="I1558" s="5" t="s">
        <v>378</v>
      </c>
    </row>
    <row r="1559" spans="1:9" x14ac:dyDescent="0.25">
      <c r="A1559" s="5" t="s">
        <v>4978</v>
      </c>
      <c r="B1559" s="5" t="s">
        <v>4979</v>
      </c>
      <c r="C1559" s="6" t="s">
        <v>4980</v>
      </c>
      <c r="D1559" s="6" t="str">
        <f t="shared" si="24"/>
        <v>0010-058-031-2200</v>
      </c>
      <c r="E1559" s="5" t="s">
        <v>4981</v>
      </c>
      <c r="F1559" s="5" t="s">
        <v>1311</v>
      </c>
      <c r="G1559" s="5" t="s">
        <v>1312</v>
      </c>
      <c r="H1559" s="5" t="s">
        <v>377</v>
      </c>
      <c r="I1559" s="5" t="s">
        <v>378</v>
      </c>
    </row>
    <row r="1560" spans="1:9" x14ac:dyDescent="0.25">
      <c r="A1560" s="5" t="s">
        <v>4982</v>
      </c>
      <c r="B1560" s="5" t="s">
        <v>4983</v>
      </c>
      <c r="C1560" s="6" t="s">
        <v>2265</v>
      </c>
      <c r="D1560" s="6" t="str">
        <f t="shared" si="24"/>
        <v>0260-000-000-0000</v>
      </c>
      <c r="E1560" s="5" t="s">
        <v>2266</v>
      </c>
      <c r="F1560" s="5" t="s">
        <v>383</v>
      </c>
      <c r="G1560" s="5" t="s">
        <v>384</v>
      </c>
      <c r="H1560" s="5" t="s">
        <v>377</v>
      </c>
      <c r="I1560" s="5" t="s">
        <v>378</v>
      </c>
    </row>
    <row r="1561" spans="1:9" x14ac:dyDescent="0.25">
      <c r="A1561" s="5" t="s">
        <v>4984</v>
      </c>
      <c r="B1561" s="5" t="s">
        <v>4985</v>
      </c>
      <c r="C1561" s="6" t="s">
        <v>4986</v>
      </c>
      <c r="D1561" s="6" t="str">
        <f t="shared" si="24"/>
        <v>0010-058-031-1200</v>
      </c>
      <c r="E1561" s="5" t="s">
        <v>4987</v>
      </c>
      <c r="F1561" s="5" t="s">
        <v>1311</v>
      </c>
      <c r="G1561" s="5" t="s">
        <v>1312</v>
      </c>
      <c r="H1561" s="5" t="s">
        <v>377</v>
      </c>
      <c r="I1561" s="5" t="s">
        <v>378</v>
      </c>
    </row>
    <row r="1562" spans="1:9" x14ac:dyDescent="0.25">
      <c r="A1562" s="5" t="s">
        <v>4988</v>
      </c>
      <c r="B1562" s="5" t="s">
        <v>4989</v>
      </c>
      <c r="C1562" s="6" t="s">
        <v>547</v>
      </c>
      <c r="D1562" s="6" t="str">
        <f t="shared" si="24"/>
        <v>0100-000-000-5500</v>
      </c>
      <c r="E1562" s="5" t="s">
        <v>548</v>
      </c>
      <c r="F1562" s="5" t="s">
        <v>383</v>
      </c>
      <c r="G1562" s="5" t="s">
        <v>384</v>
      </c>
      <c r="H1562" s="5" t="s">
        <v>401</v>
      </c>
      <c r="I1562" s="5" t="s">
        <v>402</v>
      </c>
    </row>
    <row r="1563" spans="1:9" x14ac:dyDescent="0.25">
      <c r="A1563" s="5" t="s">
        <v>4990</v>
      </c>
      <c r="B1563" s="5" t="s">
        <v>4991</v>
      </c>
      <c r="C1563" s="6" t="s">
        <v>2973</v>
      </c>
      <c r="D1563" s="6" t="str">
        <f t="shared" si="24"/>
        <v>0417-000-000-0000</v>
      </c>
      <c r="E1563" s="5" t="s">
        <v>2974</v>
      </c>
      <c r="F1563" s="5" t="s">
        <v>383</v>
      </c>
      <c r="G1563" s="5" t="s">
        <v>384</v>
      </c>
      <c r="H1563" s="5" t="s">
        <v>377</v>
      </c>
      <c r="I1563" s="5" t="s">
        <v>378</v>
      </c>
    </row>
    <row r="1564" spans="1:9" x14ac:dyDescent="0.25">
      <c r="A1564" s="5" t="s">
        <v>4992</v>
      </c>
      <c r="B1564" s="5" t="s">
        <v>4993</v>
      </c>
      <c r="C1564" s="6" t="s">
        <v>1111</v>
      </c>
      <c r="D1564" s="6" t="str">
        <f t="shared" si="24"/>
        <v>0401-000-000-0000</v>
      </c>
      <c r="E1564" s="5" t="s">
        <v>1112</v>
      </c>
      <c r="F1564" s="5" t="s">
        <v>656</v>
      </c>
      <c r="G1564" s="5" t="s">
        <v>657</v>
      </c>
      <c r="H1564" s="5" t="s">
        <v>377</v>
      </c>
      <c r="I1564" s="5" t="s">
        <v>378</v>
      </c>
    </row>
    <row r="1565" spans="1:9" x14ac:dyDescent="0.25">
      <c r="A1565" s="5" t="s">
        <v>4994</v>
      </c>
      <c r="B1565" s="5" t="s">
        <v>4995</v>
      </c>
      <c r="C1565" s="6" t="s">
        <v>3840</v>
      </c>
      <c r="D1565" s="6" t="str">
        <f t="shared" si="24"/>
        <v>0819-000-000-0000</v>
      </c>
      <c r="E1565" s="5" t="s">
        <v>3841</v>
      </c>
      <c r="F1565" s="5" t="s">
        <v>383</v>
      </c>
      <c r="G1565" s="5" t="s">
        <v>384</v>
      </c>
      <c r="H1565" s="5" t="s">
        <v>377</v>
      </c>
      <c r="I1565" s="5" t="s">
        <v>378</v>
      </c>
    </row>
    <row r="1566" spans="1:9" x14ac:dyDescent="0.25">
      <c r="A1566" s="5" t="s">
        <v>4996</v>
      </c>
      <c r="B1566" s="5" t="s">
        <v>4997</v>
      </c>
      <c r="C1566" s="6" t="s">
        <v>915</v>
      </c>
      <c r="D1566" s="6" t="str">
        <f t="shared" si="24"/>
        <v>0027-000-000-0000</v>
      </c>
      <c r="E1566" s="5" t="s">
        <v>916</v>
      </c>
      <c r="F1566" s="5" t="s">
        <v>383</v>
      </c>
      <c r="G1566" s="5" t="s">
        <v>384</v>
      </c>
      <c r="H1566" s="5" t="s">
        <v>377</v>
      </c>
      <c r="I1566" s="5" t="s">
        <v>378</v>
      </c>
    </row>
    <row r="1567" spans="1:9" x14ac:dyDescent="0.25">
      <c r="A1567" s="5" t="s">
        <v>4998</v>
      </c>
      <c r="B1567" s="5" t="s">
        <v>4999</v>
      </c>
      <c r="C1567" s="6" t="s">
        <v>4703</v>
      </c>
      <c r="D1567" s="6" t="str">
        <f t="shared" si="24"/>
        <v>0010-032-171-1100</v>
      </c>
      <c r="E1567" s="5" t="s">
        <v>4704</v>
      </c>
      <c r="F1567" s="5" t="s">
        <v>375</v>
      </c>
      <c r="G1567" s="5" t="s">
        <v>376</v>
      </c>
      <c r="H1567" s="5" t="s">
        <v>377</v>
      </c>
      <c r="I1567" s="5" t="s">
        <v>378</v>
      </c>
    </row>
    <row r="1568" spans="1:9" x14ac:dyDescent="0.25">
      <c r="A1568" s="5" t="s">
        <v>5000</v>
      </c>
      <c r="B1568" s="5" t="s">
        <v>5001</v>
      </c>
      <c r="C1568" s="6" t="s">
        <v>2078</v>
      </c>
      <c r="D1568" s="6" t="str">
        <f t="shared" si="24"/>
        <v>0370-305-000-0000</v>
      </c>
      <c r="E1568" s="5" t="s">
        <v>2079</v>
      </c>
      <c r="F1568" s="5" t="s">
        <v>415</v>
      </c>
      <c r="G1568" s="5" t="s">
        <v>416</v>
      </c>
      <c r="H1568" s="5" t="s">
        <v>377</v>
      </c>
      <c r="I1568" s="5" t="s">
        <v>378</v>
      </c>
    </row>
    <row r="1569" spans="1:9" x14ac:dyDescent="0.25">
      <c r="A1569" s="5" t="s">
        <v>5002</v>
      </c>
      <c r="B1569" s="5" t="s">
        <v>5003</v>
      </c>
      <c r="C1569" s="6" t="s">
        <v>1456</v>
      </c>
      <c r="D1569" s="6" t="str">
        <f t="shared" si="24"/>
        <v>0150-000-000-0000</v>
      </c>
      <c r="E1569" s="5" t="s">
        <v>1457</v>
      </c>
      <c r="F1569" s="5" t="s">
        <v>503</v>
      </c>
      <c r="G1569" s="5" t="s">
        <v>504</v>
      </c>
      <c r="H1569" s="5" t="s">
        <v>377</v>
      </c>
      <c r="I1569" s="5" t="s">
        <v>378</v>
      </c>
    </row>
    <row r="1570" spans="1:9" x14ac:dyDescent="0.25">
      <c r="A1570" s="5" t="s">
        <v>5004</v>
      </c>
      <c r="B1570" s="5" t="s">
        <v>5005</v>
      </c>
      <c r="C1570" s="6" t="s">
        <v>911</v>
      </c>
      <c r="D1570" s="6" t="str">
        <f t="shared" si="24"/>
        <v>0168-000-000-0000</v>
      </c>
      <c r="E1570" s="5" t="s">
        <v>912</v>
      </c>
      <c r="F1570" s="5" t="s">
        <v>383</v>
      </c>
      <c r="G1570" s="5" t="s">
        <v>384</v>
      </c>
      <c r="H1570" s="5" t="s">
        <v>377</v>
      </c>
      <c r="I1570" s="5" t="s">
        <v>378</v>
      </c>
    </row>
    <row r="1571" spans="1:9" x14ac:dyDescent="0.25">
      <c r="A1571" s="5" t="s">
        <v>5006</v>
      </c>
      <c r="B1571" s="5" t="s">
        <v>5007</v>
      </c>
      <c r="C1571" s="6" t="s">
        <v>923</v>
      </c>
      <c r="D1571" s="6" t="str">
        <f t="shared" si="24"/>
        <v>0210-000-000-0000</v>
      </c>
      <c r="E1571" s="5" t="s">
        <v>924</v>
      </c>
      <c r="F1571" s="5" t="s">
        <v>383</v>
      </c>
      <c r="G1571" s="5" t="s">
        <v>384</v>
      </c>
      <c r="H1571" s="5" t="s">
        <v>377</v>
      </c>
      <c r="I1571" s="5" t="s">
        <v>378</v>
      </c>
    </row>
    <row r="1572" spans="1:9" x14ac:dyDescent="0.25">
      <c r="A1572" s="5" t="s">
        <v>5008</v>
      </c>
      <c r="B1572" s="5" t="s">
        <v>5009</v>
      </c>
      <c r="C1572" s="6" t="s">
        <v>4949</v>
      </c>
      <c r="D1572" s="6" t="str">
        <f t="shared" si="24"/>
        <v>0348-000-000-0000</v>
      </c>
      <c r="E1572" s="5" t="s">
        <v>4950</v>
      </c>
      <c r="F1572" s="5" t="s">
        <v>383</v>
      </c>
      <c r="G1572" s="5" t="s">
        <v>384</v>
      </c>
      <c r="H1572" s="5" t="s">
        <v>377</v>
      </c>
      <c r="I1572" s="5" t="s">
        <v>378</v>
      </c>
    </row>
    <row r="1573" spans="1:9" x14ac:dyDescent="0.25">
      <c r="A1573" s="5" t="s">
        <v>5010</v>
      </c>
      <c r="B1573" s="5" t="s">
        <v>5011</v>
      </c>
      <c r="C1573" s="6" t="s">
        <v>2803</v>
      </c>
      <c r="D1573" s="6" t="str">
        <f t="shared" si="24"/>
        <v>0217-000-000-0000</v>
      </c>
      <c r="E1573" s="5" t="s">
        <v>2804</v>
      </c>
      <c r="F1573" s="5" t="s">
        <v>383</v>
      </c>
      <c r="G1573" s="5" t="s">
        <v>384</v>
      </c>
      <c r="H1573" s="5" t="s">
        <v>491</v>
      </c>
      <c r="I1573" s="5" t="s">
        <v>492</v>
      </c>
    </row>
    <row r="1574" spans="1:9" x14ac:dyDescent="0.25">
      <c r="A1574" s="5" t="s">
        <v>5012</v>
      </c>
      <c r="B1574" s="5" t="s">
        <v>5013</v>
      </c>
      <c r="C1574" s="6" t="s">
        <v>2140</v>
      </c>
      <c r="D1574" s="6" t="str">
        <f t="shared" si="24"/>
        <v>0353-000-000-0000</v>
      </c>
      <c r="E1574" s="5" t="s">
        <v>2141</v>
      </c>
      <c r="F1574" s="5" t="s">
        <v>383</v>
      </c>
      <c r="G1574" s="5" t="s">
        <v>384</v>
      </c>
      <c r="H1574" s="5" t="s">
        <v>377</v>
      </c>
      <c r="I1574" s="5" t="s">
        <v>378</v>
      </c>
    </row>
    <row r="1575" spans="1:9" x14ac:dyDescent="0.25">
      <c r="A1575" s="5" t="s">
        <v>5014</v>
      </c>
      <c r="B1575" s="5" t="s">
        <v>5015</v>
      </c>
      <c r="C1575" s="6" t="s">
        <v>644</v>
      </c>
      <c r="D1575" s="6" t="str">
        <f t="shared" si="24"/>
        <v>0556-000-000-0000</v>
      </c>
      <c r="E1575" s="5" t="s">
        <v>645</v>
      </c>
      <c r="F1575" s="5" t="s">
        <v>383</v>
      </c>
      <c r="G1575" s="5" t="s">
        <v>384</v>
      </c>
      <c r="H1575" s="5" t="s">
        <v>377</v>
      </c>
      <c r="I1575" s="5" t="s">
        <v>378</v>
      </c>
    </row>
    <row r="1576" spans="1:9" x14ac:dyDescent="0.25">
      <c r="A1576" s="5" t="s">
        <v>5016</v>
      </c>
      <c r="B1576" s="5" t="s">
        <v>5017</v>
      </c>
      <c r="C1576" s="6" t="s">
        <v>5018</v>
      </c>
      <c r="D1576" s="6" t="str">
        <f t="shared" si="24"/>
        <v>1123-000-000-0000</v>
      </c>
      <c r="E1576" s="5" t="s">
        <v>5019</v>
      </c>
      <c r="F1576" s="5" t="s">
        <v>535</v>
      </c>
      <c r="G1576" s="5" t="s">
        <v>536</v>
      </c>
      <c r="H1576" s="5" t="s">
        <v>377</v>
      </c>
      <c r="I1576" s="5" t="s">
        <v>378</v>
      </c>
    </row>
    <row r="1577" spans="1:9" x14ac:dyDescent="0.25">
      <c r="A1577" s="5" t="s">
        <v>5020</v>
      </c>
      <c r="B1577" s="5" t="s">
        <v>5021</v>
      </c>
      <c r="C1577" s="6" t="s">
        <v>5022</v>
      </c>
      <c r="D1577" s="6" t="str">
        <f t="shared" si="24"/>
        <v>0010-162-120-2500</v>
      </c>
      <c r="E1577" s="5" t="s">
        <v>5023</v>
      </c>
      <c r="F1577" s="5" t="s">
        <v>375</v>
      </c>
      <c r="G1577" s="5" t="s">
        <v>376</v>
      </c>
      <c r="H1577" s="5" t="s">
        <v>377</v>
      </c>
      <c r="I1577" s="5" t="s">
        <v>378</v>
      </c>
    </row>
    <row r="1578" spans="1:9" x14ac:dyDescent="0.25">
      <c r="A1578" s="5" t="s">
        <v>5024</v>
      </c>
      <c r="B1578" s="5" t="s">
        <v>5025</v>
      </c>
      <c r="C1578" s="6" t="s">
        <v>2218</v>
      </c>
      <c r="D1578" s="6" t="str">
        <f t="shared" si="24"/>
        <v>0385-000-000-0000</v>
      </c>
      <c r="E1578" s="5" t="s">
        <v>2219</v>
      </c>
      <c r="F1578" s="5" t="s">
        <v>383</v>
      </c>
      <c r="G1578" s="5" t="s">
        <v>384</v>
      </c>
      <c r="H1578" s="5" t="s">
        <v>377</v>
      </c>
      <c r="I1578" s="5" t="s">
        <v>378</v>
      </c>
    </row>
    <row r="1579" spans="1:9" x14ac:dyDescent="0.25">
      <c r="A1579" s="5" t="s">
        <v>5026</v>
      </c>
      <c r="B1579" s="5" t="s">
        <v>5027</v>
      </c>
      <c r="C1579" s="6" t="s">
        <v>1655</v>
      </c>
      <c r="D1579" s="6" t="str">
        <f t="shared" si="24"/>
        <v>0910-000-000-0000</v>
      </c>
      <c r="E1579" s="5" t="s">
        <v>1656</v>
      </c>
      <c r="F1579" s="5" t="s">
        <v>383</v>
      </c>
      <c r="G1579" s="5" t="s">
        <v>384</v>
      </c>
      <c r="H1579" s="5" t="s">
        <v>377</v>
      </c>
      <c r="I1579" s="5" t="s">
        <v>378</v>
      </c>
    </row>
    <row r="1580" spans="1:9" x14ac:dyDescent="0.25">
      <c r="A1580" s="5" t="s">
        <v>5028</v>
      </c>
      <c r="B1580" s="5" t="s">
        <v>5029</v>
      </c>
      <c r="C1580" s="6" t="s">
        <v>511</v>
      </c>
      <c r="D1580" s="6" t="str">
        <f t="shared" si="24"/>
        <v>0110-000-000-0000</v>
      </c>
      <c r="E1580" s="5" t="s">
        <v>512</v>
      </c>
      <c r="F1580" s="5" t="s">
        <v>383</v>
      </c>
      <c r="G1580" s="5" t="s">
        <v>384</v>
      </c>
      <c r="H1580" s="5" t="s">
        <v>377</v>
      </c>
      <c r="I1580" s="5" t="s">
        <v>378</v>
      </c>
    </row>
    <row r="1581" spans="1:9" x14ac:dyDescent="0.25">
      <c r="A1581" s="5" t="s">
        <v>5030</v>
      </c>
      <c r="B1581" s="5" t="s">
        <v>5031</v>
      </c>
      <c r="C1581" s="6" t="s">
        <v>5032</v>
      </c>
      <c r="D1581" s="6" t="str">
        <f t="shared" si="24"/>
        <v>0615-000-000-0000</v>
      </c>
      <c r="E1581" s="5" t="s">
        <v>5033</v>
      </c>
      <c r="F1581" s="5" t="s">
        <v>383</v>
      </c>
      <c r="G1581" s="5" t="s">
        <v>384</v>
      </c>
      <c r="H1581" s="5" t="s">
        <v>377</v>
      </c>
      <c r="I1581" s="5" t="s">
        <v>378</v>
      </c>
    </row>
    <row r="1582" spans="1:9" x14ac:dyDescent="0.25">
      <c r="A1582" s="5" t="s">
        <v>5034</v>
      </c>
      <c r="B1582" s="5" t="s">
        <v>5035</v>
      </c>
      <c r="C1582" s="6" t="s">
        <v>5036</v>
      </c>
      <c r="D1582" s="6" t="str">
        <f t="shared" si="24"/>
        <v>0586-250-000-0000</v>
      </c>
      <c r="E1582" s="5" t="s">
        <v>27860</v>
      </c>
      <c r="F1582" s="5" t="s">
        <v>383</v>
      </c>
      <c r="G1582" s="5" t="s">
        <v>384</v>
      </c>
      <c r="H1582" s="5" t="s">
        <v>377</v>
      </c>
      <c r="I1582" s="5" t="s">
        <v>378</v>
      </c>
    </row>
    <row r="1583" spans="1:9" x14ac:dyDescent="0.25">
      <c r="A1583" s="5" t="s">
        <v>5037</v>
      </c>
      <c r="B1583" s="5" t="s">
        <v>5038</v>
      </c>
      <c r="C1583" s="6" t="s">
        <v>1091</v>
      </c>
      <c r="D1583" s="6" t="str">
        <f t="shared" si="24"/>
        <v>0957-000-000-0000</v>
      </c>
      <c r="E1583" s="5" t="s">
        <v>1092</v>
      </c>
      <c r="F1583" s="5" t="s">
        <v>383</v>
      </c>
      <c r="G1583" s="5" t="s">
        <v>384</v>
      </c>
      <c r="H1583" s="5" t="s">
        <v>1669</v>
      </c>
      <c r="I1583" s="5" t="s">
        <v>1670</v>
      </c>
    </row>
    <row r="1584" spans="1:9" x14ac:dyDescent="0.25">
      <c r="A1584" s="5" t="s">
        <v>5039</v>
      </c>
      <c r="B1584" s="5" t="s">
        <v>5040</v>
      </c>
      <c r="C1584" s="6" t="s">
        <v>2471</v>
      </c>
      <c r="D1584" s="6" t="str">
        <f t="shared" si="24"/>
        <v>0183-000-000-0000</v>
      </c>
      <c r="E1584" s="5" t="s">
        <v>2472</v>
      </c>
      <c r="F1584" s="5" t="s">
        <v>383</v>
      </c>
      <c r="G1584" s="5" t="s">
        <v>384</v>
      </c>
      <c r="H1584" s="5" t="s">
        <v>401</v>
      </c>
      <c r="I1584" s="5" t="s">
        <v>402</v>
      </c>
    </row>
    <row r="1585" spans="1:9" x14ac:dyDescent="0.25">
      <c r="A1585" s="5" t="s">
        <v>5041</v>
      </c>
      <c r="B1585" s="5" t="s">
        <v>5042</v>
      </c>
      <c r="C1585" s="6" t="s">
        <v>5043</v>
      </c>
      <c r="D1585" s="6" t="str">
        <f t="shared" si="24"/>
        <v>0421-000-000-0000</v>
      </c>
      <c r="E1585" s="5" t="s">
        <v>5044</v>
      </c>
      <c r="F1585" s="5" t="s">
        <v>507</v>
      </c>
      <c r="G1585" s="5" t="s">
        <v>508</v>
      </c>
      <c r="H1585" s="5" t="s">
        <v>377</v>
      </c>
      <c r="I1585" s="5" t="s">
        <v>378</v>
      </c>
    </row>
    <row r="1586" spans="1:9" x14ac:dyDescent="0.25">
      <c r="A1586" s="5" t="s">
        <v>5045</v>
      </c>
      <c r="B1586" s="5" t="s">
        <v>5046</v>
      </c>
      <c r="C1586" s="6" t="s">
        <v>807</v>
      </c>
      <c r="D1586" s="6" t="str">
        <f t="shared" si="24"/>
        <v>0130-000-000-0000</v>
      </c>
      <c r="E1586" s="5" t="s">
        <v>808</v>
      </c>
      <c r="F1586" s="5" t="s">
        <v>383</v>
      </c>
      <c r="G1586" s="5" t="s">
        <v>384</v>
      </c>
      <c r="H1586" s="5" t="s">
        <v>377</v>
      </c>
      <c r="I1586" s="5" t="s">
        <v>378</v>
      </c>
    </row>
    <row r="1587" spans="1:9" x14ac:dyDescent="0.25">
      <c r="A1587" s="5" t="s">
        <v>5047</v>
      </c>
      <c r="B1587" s="5" t="s">
        <v>5048</v>
      </c>
      <c r="C1587" s="6" t="s">
        <v>4275</v>
      </c>
      <c r="D1587" s="6" t="str">
        <f t="shared" si="24"/>
        <v>0010-029-100-1300</v>
      </c>
      <c r="E1587" s="5" t="s">
        <v>4276</v>
      </c>
      <c r="F1587" s="5" t="s">
        <v>383</v>
      </c>
      <c r="G1587" s="5" t="s">
        <v>384</v>
      </c>
      <c r="H1587" s="5" t="s">
        <v>377</v>
      </c>
      <c r="I1587" s="5" t="s">
        <v>378</v>
      </c>
    </row>
    <row r="1588" spans="1:9" x14ac:dyDescent="0.25">
      <c r="A1588" s="5" t="s">
        <v>5049</v>
      </c>
      <c r="B1588" s="5" t="s">
        <v>5050</v>
      </c>
      <c r="C1588" s="6" t="s">
        <v>2060</v>
      </c>
      <c r="D1588" s="6" t="str">
        <f t="shared" si="24"/>
        <v>0280-000-000-0000</v>
      </c>
      <c r="E1588" s="5" t="s">
        <v>2061</v>
      </c>
      <c r="F1588" s="5" t="s">
        <v>383</v>
      </c>
      <c r="G1588" s="5" t="s">
        <v>384</v>
      </c>
      <c r="H1588" s="5" t="s">
        <v>377</v>
      </c>
      <c r="I1588" s="5" t="s">
        <v>378</v>
      </c>
    </row>
    <row r="1589" spans="1:9" x14ac:dyDescent="0.25">
      <c r="A1589" s="5" t="s">
        <v>5051</v>
      </c>
      <c r="B1589" s="5" t="s">
        <v>5052</v>
      </c>
      <c r="C1589" s="6" t="s">
        <v>797</v>
      </c>
      <c r="D1589" s="6" t="str">
        <f t="shared" si="24"/>
        <v>0350-000-000-0000</v>
      </c>
      <c r="E1589" s="5" t="s">
        <v>798</v>
      </c>
      <c r="F1589" s="5" t="s">
        <v>383</v>
      </c>
      <c r="G1589" s="5" t="s">
        <v>384</v>
      </c>
      <c r="H1589" s="5" t="s">
        <v>513</v>
      </c>
      <c r="I1589" s="5" t="s">
        <v>514</v>
      </c>
    </row>
    <row r="1590" spans="1:9" x14ac:dyDescent="0.25">
      <c r="A1590" s="5" t="s">
        <v>5053</v>
      </c>
      <c r="B1590" s="5" t="s">
        <v>5054</v>
      </c>
      <c r="C1590" s="6" t="s">
        <v>797</v>
      </c>
      <c r="D1590" s="6" t="str">
        <f t="shared" si="24"/>
        <v>0350-000-000-0000</v>
      </c>
      <c r="E1590" s="5" t="s">
        <v>798</v>
      </c>
      <c r="F1590" s="5" t="s">
        <v>383</v>
      </c>
      <c r="G1590" s="5" t="s">
        <v>384</v>
      </c>
      <c r="H1590" s="5" t="s">
        <v>377</v>
      </c>
      <c r="I1590" s="5" t="s">
        <v>378</v>
      </c>
    </row>
    <row r="1591" spans="1:9" x14ac:dyDescent="0.25">
      <c r="A1591" s="5" t="s">
        <v>5055</v>
      </c>
      <c r="B1591" s="5" t="s">
        <v>5056</v>
      </c>
      <c r="C1591" s="6" t="s">
        <v>2160</v>
      </c>
      <c r="D1591" s="6" t="str">
        <f t="shared" si="24"/>
        <v>0075-000-000-0000</v>
      </c>
      <c r="E1591" s="5" t="s">
        <v>2161</v>
      </c>
      <c r="F1591" s="5" t="s">
        <v>383</v>
      </c>
      <c r="G1591" s="5" t="s">
        <v>384</v>
      </c>
      <c r="H1591" s="5" t="s">
        <v>377</v>
      </c>
      <c r="I1591" s="5" t="s">
        <v>378</v>
      </c>
    </row>
    <row r="1592" spans="1:9" x14ac:dyDescent="0.25">
      <c r="A1592" s="5" t="s">
        <v>5057</v>
      </c>
      <c r="B1592" s="5" t="s">
        <v>5058</v>
      </c>
      <c r="C1592" s="6" t="s">
        <v>381</v>
      </c>
      <c r="D1592" s="6" t="str">
        <f t="shared" si="24"/>
        <v>0310-000-000-0000</v>
      </c>
      <c r="E1592" s="5" t="s">
        <v>382</v>
      </c>
      <c r="F1592" s="5" t="s">
        <v>383</v>
      </c>
      <c r="G1592" s="5" t="s">
        <v>384</v>
      </c>
      <c r="H1592" s="5" t="s">
        <v>377</v>
      </c>
      <c r="I1592" s="5" t="s">
        <v>378</v>
      </c>
    </row>
    <row r="1593" spans="1:9" x14ac:dyDescent="0.25">
      <c r="A1593" s="5" t="s">
        <v>5059</v>
      </c>
      <c r="B1593" s="5" t="s">
        <v>5060</v>
      </c>
      <c r="C1593" s="6" t="s">
        <v>1321</v>
      </c>
      <c r="D1593" s="6" t="str">
        <f t="shared" si="24"/>
        <v>0010-027-100-1800</v>
      </c>
      <c r="E1593" s="5" t="s">
        <v>1322</v>
      </c>
      <c r="F1593" s="5" t="s">
        <v>375</v>
      </c>
      <c r="G1593" s="5" t="s">
        <v>376</v>
      </c>
      <c r="H1593" s="5" t="s">
        <v>377</v>
      </c>
      <c r="I1593" s="5" t="s">
        <v>378</v>
      </c>
    </row>
    <row r="1594" spans="1:9" x14ac:dyDescent="0.25">
      <c r="A1594" s="5" t="s">
        <v>5061</v>
      </c>
      <c r="B1594" s="5" t="s">
        <v>5062</v>
      </c>
      <c r="C1594" s="6" t="s">
        <v>3445</v>
      </c>
      <c r="D1594" s="6" t="str">
        <f t="shared" si="24"/>
        <v>0288-000-000-0000</v>
      </c>
      <c r="E1594" s="5" t="s">
        <v>3446</v>
      </c>
      <c r="F1594" s="5" t="s">
        <v>503</v>
      </c>
      <c r="G1594" s="5" t="s">
        <v>504</v>
      </c>
      <c r="H1594" s="5" t="s">
        <v>377</v>
      </c>
      <c r="I1594" s="5" t="s">
        <v>378</v>
      </c>
    </row>
    <row r="1595" spans="1:9" x14ac:dyDescent="0.25">
      <c r="A1595" s="5" t="s">
        <v>5063</v>
      </c>
      <c r="B1595" s="5" t="s">
        <v>5064</v>
      </c>
      <c r="C1595" s="6" t="s">
        <v>2529</v>
      </c>
      <c r="D1595" s="6" t="str">
        <f t="shared" si="24"/>
        <v>0815-000-000-0000</v>
      </c>
      <c r="E1595" s="5" t="s">
        <v>2530</v>
      </c>
      <c r="F1595" s="5" t="s">
        <v>383</v>
      </c>
      <c r="G1595" s="5" t="s">
        <v>384</v>
      </c>
      <c r="H1595" s="5" t="s">
        <v>377</v>
      </c>
      <c r="I1595" s="5" t="s">
        <v>378</v>
      </c>
    </row>
    <row r="1596" spans="1:9" x14ac:dyDescent="0.25">
      <c r="A1596" s="5" t="s">
        <v>5065</v>
      </c>
      <c r="B1596" s="5" t="s">
        <v>5066</v>
      </c>
      <c r="C1596" s="6" t="s">
        <v>3587</v>
      </c>
      <c r="D1596" s="6" t="str">
        <f t="shared" si="24"/>
        <v>0606-000-000-0000</v>
      </c>
      <c r="E1596" s="5" t="s">
        <v>3588</v>
      </c>
      <c r="F1596" s="5" t="s">
        <v>507</v>
      </c>
      <c r="G1596" s="5" t="s">
        <v>508</v>
      </c>
      <c r="H1596" s="5" t="s">
        <v>377</v>
      </c>
      <c r="I1596" s="5" t="s">
        <v>378</v>
      </c>
    </row>
    <row r="1597" spans="1:9" x14ac:dyDescent="0.25">
      <c r="A1597" s="5" t="s">
        <v>5067</v>
      </c>
      <c r="B1597" s="5" t="s">
        <v>5068</v>
      </c>
      <c r="C1597" s="6" t="s">
        <v>477</v>
      </c>
      <c r="D1597" s="6" t="str">
        <f t="shared" si="24"/>
        <v>0422-000-000-0000</v>
      </c>
      <c r="E1597" s="5" t="s">
        <v>478</v>
      </c>
      <c r="F1597" s="5" t="s">
        <v>535</v>
      </c>
      <c r="G1597" s="5" t="s">
        <v>536</v>
      </c>
      <c r="H1597" s="5" t="s">
        <v>377</v>
      </c>
      <c r="I1597" s="5" t="s">
        <v>378</v>
      </c>
    </row>
    <row r="1598" spans="1:9" x14ac:dyDescent="0.25">
      <c r="A1598" s="5" t="s">
        <v>5069</v>
      </c>
      <c r="B1598" s="5" t="s">
        <v>5070</v>
      </c>
      <c r="C1598" s="6" t="s">
        <v>3508</v>
      </c>
      <c r="D1598" s="6" t="str">
        <f t="shared" si="24"/>
        <v>0243-000-000-0000</v>
      </c>
      <c r="E1598" s="5" t="s">
        <v>3509</v>
      </c>
      <c r="F1598" s="5" t="s">
        <v>383</v>
      </c>
      <c r="G1598" s="5" t="s">
        <v>384</v>
      </c>
      <c r="H1598" s="5" t="s">
        <v>377</v>
      </c>
      <c r="I1598" s="5" t="s">
        <v>378</v>
      </c>
    </row>
    <row r="1599" spans="1:9" x14ac:dyDescent="0.25">
      <c r="A1599" s="5" t="s">
        <v>5071</v>
      </c>
      <c r="B1599" s="5" t="s">
        <v>5072</v>
      </c>
      <c r="C1599" s="6" t="s">
        <v>3850</v>
      </c>
      <c r="D1599" s="6" t="str">
        <f t="shared" si="24"/>
        <v>0015-000-000-0000</v>
      </c>
      <c r="E1599" s="5" t="s">
        <v>3851</v>
      </c>
      <c r="F1599" s="5" t="s">
        <v>383</v>
      </c>
      <c r="G1599" s="5" t="s">
        <v>384</v>
      </c>
      <c r="H1599" s="5" t="s">
        <v>377</v>
      </c>
      <c r="I1599" s="5" t="s">
        <v>378</v>
      </c>
    </row>
    <row r="1600" spans="1:9" x14ac:dyDescent="0.25">
      <c r="A1600" s="5" t="s">
        <v>5073</v>
      </c>
      <c r="B1600" s="5" t="s">
        <v>5074</v>
      </c>
      <c r="C1600" s="6" t="s">
        <v>539</v>
      </c>
      <c r="D1600" s="6" t="str">
        <f t="shared" si="24"/>
        <v>0850-000-000-0000</v>
      </c>
      <c r="E1600" s="5" t="s">
        <v>540</v>
      </c>
      <c r="F1600" s="5" t="s">
        <v>535</v>
      </c>
      <c r="G1600" s="5" t="s">
        <v>536</v>
      </c>
      <c r="H1600" s="5" t="s">
        <v>377</v>
      </c>
      <c r="I1600" s="5" t="s">
        <v>378</v>
      </c>
    </row>
    <row r="1601" spans="1:9" x14ac:dyDescent="0.25">
      <c r="A1601" s="5" t="s">
        <v>5075</v>
      </c>
      <c r="B1601" s="5" t="s">
        <v>5076</v>
      </c>
      <c r="C1601" s="6" t="s">
        <v>499</v>
      </c>
      <c r="D1601" s="6" t="str">
        <f t="shared" si="24"/>
        <v>0010-211-140-1100</v>
      </c>
      <c r="E1601" s="5" t="s">
        <v>500</v>
      </c>
      <c r="F1601" s="5" t="s">
        <v>375</v>
      </c>
      <c r="G1601" s="5" t="s">
        <v>376</v>
      </c>
      <c r="H1601" s="5" t="s">
        <v>377</v>
      </c>
      <c r="I1601" s="5" t="s">
        <v>378</v>
      </c>
    </row>
    <row r="1602" spans="1:9" x14ac:dyDescent="0.25">
      <c r="A1602" s="5" t="s">
        <v>5077</v>
      </c>
      <c r="B1602" s="5" t="s">
        <v>5078</v>
      </c>
      <c r="C1602" s="6" t="s">
        <v>5079</v>
      </c>
      <c r="D1602" s="6" t="str">
        <f t="shared" ref="D1602:D1665" si="25">TEXT(C1602,"0000-000-000-0000")</f>
        <v>0834-000-000-0000</v>
      </c>
      <c r="E1602" s="5" t="s">
        <v>5080</v>
      </c>
      <c r="F1602" s="5" t="s">
        <v>383</v>
      </c>
      <c r="G1602" s="5" t="s">
        <v>384</v>
      </c>
      <c r="H1602" s="5" t="s">
        <v>377</v>
      </c>
      <c r="I1602" s="5" t="s">
        <v>378</v>
      </c>
    </row>
    <row r="1603" spans="1:9" x14ac:dyDescent="0.25">
      <c r="A1603" s="5" t="s">
        <v>5081</v>
      </c>
      <c r="B1603" s="5" t="s">
        <v>5082</v>
      </c>
      <c r="C1603" s="6" t="s">
        <v>589</v>
      </c>
      <c r="D1603" s="6" t="str">
        <f t="shared" si="25"/>
        <v>0160-000-000-0000</v>
      </c>
      <c r="E1603" s="5" t="s">
        <v>590</v>
      </c>
      <c r="F1603" s="5" t="s">
        <v>535</v>
      </c>
      <c r="G1603" s="5" t="s">
        <v>536</v>
      </c>
      <c r="H1603" s="5" t="s">
        <v>377</v>
      </c>
      <c r="I1603" s="5" t="s">
        <v>378</v>
      </c>
    </row>
    <row r="1604" spans="1:9" x14ac:dyDescent="0.25">
      <c r="A1604" s="5" t="s">
        <v>5083</v>
      </c>
      <c r="B1604" s="5" t="s">
        <v>5084</v>
      </c>
      <c r="C1604" s="6" t="s">
        <v>1991</v>
      </c>
      <c r="D1604" s="6" t="str">
        <f t="shared" si="25"/>
        <v>0010-030-021-1500</v>
      </c>
      <c r="E1604" s="5" t="s">
        <v>1992</v>
      </c>
      <c r="F1604" s="5" t="s">
        <v>375</v>
      </c>
      <c r="G1604" s="5" t="s">
        <v>376</v>
      </c>
      <c r="H1604" s="5" t="s">
        <v>377</v>
      </c>
      <c r="I1604" s="5" t="s">
        <v>378</v>
      </c>
    </row>
    <row r="1605" spans="1:9" x14ac:dyDescent="0.25">
      <c r="A1605" s="5" t="s">
        <v>5085</v>
      </c>
      <c r="B1605" s="5" t="s">
        <v>5086</v>
      </c>
      <c r="C1605" s="6" t="s">
        <v>797</v>
      </c>
      <c r="D1605" s="6" t="str">
        <f t="shared" si="25"/>
        <v>0350-000-000-0000</v>
      </c>
      <c r="E1605" s="5" t="s">
        <v>798</v>
      </c>
      <c r="F1605" s="5" t="s">
        <v>383</v>
      </c>
      <c r="G1605" s="5" t="s">
        <v>384</v>
      </c>
      <c r="H1605" s="5" t="s">
        <v>377</v>
      </c>
      <c r="I1605" s="5" t="s">
        <v>378</v>
      </c>
    </row>
    <row r="1606" spans="1:9" x14ac:dyDescent="0.25">
      <c r="A1606" s="5" t="s">
        <v>5087</v>
      </c>
      <c r="B1606" s="5" t="s">
        <v>5088</v>
      </c>
      <c r="C1606" s="6" t="s">
        <v>2394</v>
      </c>
      <c r="D1606" s="6" t="str">
        <f t="shared" si="25"/>
        <v>0290-000-000-0000</v>
      </c>
      <c r="E1606" s="5" t="s">
        <v>2395</v>
      </c>
      <c r="F1606" s="5" t="s">
        <v>415</v>
      </c>
      <c r="G1606" s="5" t="s">
        <v>416</v>
      </c>
      <c r="H1606" s="5" t="s">
        <v>377</v>
      </c>
      <c r="I1606" s="5" t="s">
        <v>378</v>
      </c>
    </row>
    <row r="1607" spans="1:9" x14ac:dyDescent="0.25">
      <c r="A1607" s="5" t="s">
        <v>5089</v>
      </c>
      <c r="B1607" s="5" t="s">
        <v>5090</v>
      </c>
      <c r="C1607" s="6" t="s">
        <v>2301</v>
      </c>
      <c r="D1607" s="6" t="str">
        <f t="shared" si="25"/>
        <v>0753-000-000-0000</v>
      </c>
      <c r="E1607" s="5" t="s">
        <v>2302</v>
      </c>
      <c r="F1607" s="5" t="s">
        <v>415</v>
      </c>
      <c r="G1607" s="5" t="s">
        <v>416</v>
      </c>
      <c r="H1607" s="5" t="s">
        <v>513</v>
      </c>
      <c r="I1607" s="5" t="s">
        <v>514</v>
      </c>
    </row>
    <row r="1608" spans="1:9" x14ac:dyDescent="0.25">
      <c r="A1608" s="5" t="s">
        <v>219</v>
      </c>
      <c r="B1608" s="5" t="s">
        <v>5091</v>
      </c>
      <c r="C1608" s="6" t="s">
        <v>4897</v>
      </c>
      <c r="D1608" s="6" t="str">
        <f t="shared" si="25"/>
        <v>0010-048-041-1300</v>
      </c>
      <c r="E1608" s="5" t="s">
        <v>4898</v>
      </c>
      <c r="F1608" s="5" t="s">
        <v>375</v>
      </c>
      <c r="G1608" s="5" t="s">
        <v>376</v>
      </c>
      <c r="H1608" s="5" t="s">
        <v>377</v>
      </c>
      <c r="I1608" s="5" t="s">
        <v>378</v>
      </c>
    </row>
    <row r="1609" spans="1:9" x14ac:dyDescent="0.25">
      <c r="A1609" s="5" t="s">
        <v>5092</v>
      </c>
      <c r="B1609" s="5" t="s">
        <v>5093</v>
      </c>
      <c r="C1609" s="6" t="s">
        <v>827</v>
      </c>
      <c r="D1609" s="6" t="str">
        <f t="shared" si="25"/>
        <v>0320-000-000-0000</v>
      </c>
      <c r="E1609" s="5" t="s">
        <v>828</v>
      </c>
      <c r="F1609" s="5" t="s">
        <v>383</v>
      </c>
      <c r="G1609" s="5" t="s">
        <v>384</v>
      </c>
      <c r="H1609" s="5" t="s">
        <v>377</v>
      </c>
      <c r="I1609" s="5" t="s">
        <v>378</v>
      </c>
    </row>
    <row r="1610" spans="1:9" x14ac:dyDescent="0.25">
      <c r="A1610" s="5" t="s">
        <v>5094</v>
      </c>
      <c r="B1610" s="5" t="s">
        <v>5095</v>
      </c>
      <c r="C1610" s="6" t="s">
        <v>911</v>
      </c>
      <c r="D1610" s="6" t="str">
        <f t="shared" si="25"/>
        <v>0168-000-000-0000</v>
      </c>
      <c r="E1610" s="5" t="s">
        <v>912</v>
      </c>
      <c r="F1610" s="5" t="s">
        <v>383</v>
      </c>
      <c r="G1610" s="5" t="s">
        <v>384</v>
      </c>
      <c r="H1610" s="5" t="s">
        <v>377</v>
      </c>
      <c r="I1610" s="5" t="s">
        <v>378</v>
      </c>
    </row>
    <row r="1611" spans="1:9" x14ac:dyDescent="0.25">
      <c r="A1611" s="5" t="s">
        <v>5096</v>
      </c>
      <c r="B1611" s="5" t="s">
        <v>5097</v>
      </c>
      <c r="C1611" s="6" t="s">
        <v>5098</v>
      </c>
      <c r="D1611" s="6" t="str">
        <f t="shared" si="25"/>
        <v>0100-033-000-0000</v>
      </c>
      <c r="E1611" s="5" t="s">
        <v>5099</v>
      </c>
      <c r="F1611" s="5" t="s">
        <v>2740</v>
      </c>
      <c r="G1611" s="5" t="s">
        <v>2741</v>
      </c>
      <c r="H1611" s="5" t="s">
        <v>377</v>
      </c>
      <c r="I1611" s="5" t="s">
        <v>378</v>
      </c>
    </row>
    <row r="1612" spans="1:9" x14ac:dyDescent="0.25">
      <c r="A1612" s="5" t="s">
        <v>5100</v>
      </c>
      <c r="B1612" s="5" t="s">
        <v>5101</v>
      </c>
      <c r="C1612" s="6" t="s">
        <v>2394</v>
      </c>
      <c r="D1612" s="6" t="str">
        <f t="shared" si="25"/>
        <v>0290-000-000-0000</v>
      </c>
      <c r="E1612" s="5" t="s">
        <v>2395</v>
      </c>
      <c r="F1612" s="5" t="s">
        <v>383</v>
      </c>
      <c r="G1612" s="5" t="s">
        <v>384</v>
      </c>
      <c r="H1612" s="5" t="s">
        <v>377</v>
      </c>
      <c r="I1612" s="5" t="s">
        <v>378</v>
      </c>
    </row>
    <row r="1613" spans="1:9" x14ac:dyDescent="0.25">
      <c r="A1613" s="5" t="s">
        <v>5102</v>
      </c>
      <c r="B1613" s="5" t="s">
        <v>5103</v>
      </c>
      <c r="C1613" s="6" t="s">
        <v>5104</v>
      </c>
      <c r="D1613" s="6" t="str">
        <f t="shared" si="25"/>
        <v>0123-000-000-0000</v>
      </c>
      <c r="E1613" s="5" t="s">
        <v>5105</v>
      </c>
      <c r="F1613" s="5" t="s">
        <v>383</v>
      </c>
      <c r="G1613" s="5" t="s">
        <v>384</v>
      </c>
      <c r="H1613" s="5" t="s">
        <v>377</v>
      </c>
      <c r="I1613" s="5" t="s">
        <v>378</v>
      </c>
    </row>
    <row r="1614" spans="1:9" x14ac:dyDescent="0.25">
      <c r="A1614" s="5" t="s">
        <v>5106</v>
      </c>
      <c r="B1614" s="5" t="s">
        <v>5107</v>
      </c>
      <c r="C1614" s="6" t="s">
        <v>3767</v>
      </c>
      <c r="D1614" s="6" t="str">
        <f t="shared" si="25"/>
        <v>0755-000-000-0000</v>
      </c>
      <c r="E1614" s="5" t="s">
        <v>3768</v>
      </c>
      <c r="F1614" s="5" t="s">
        <v>383</v>
      </c>
      <c r="G1614" s="5" t="s">
        <v>384</v>
      </c>
      <c r="H1614" s="5" t="s">
        <v>377</v>
      </c>
      <c r="I1614" s="5" t="s">
        <v>378</v>
      </c>
    </row>
    <row r="1615" spans="1:9" x14ac:dyDescent="0.25">
      <c r="A1615" s="5" t="s">
        <v>5108</v>
      </c>
      <c r="B1615" s="5" t="s">
        <v>5109</v>
      </c>
      <c r="C1615" s="6" t="s">
        <v>5110</v>
      </c>
      <c r="D1615" s="6" t="str">
        <f t="shared" si="25"/>
        <v>0270-000-002-6900</v>
      </c>
      <c r="E1615" s="5" t="s">
        <v>5111</v>
      </c>
      <c r="F1615" s="5" t="s">
        <v>383</v>
      </c>
      <c r="G1615" s="5" t="s">
        <v>384</v>
      </c>
      <c r="H1615" s="5" t="s">
        <v>377</v>
      </c>
      <c r="I1615" s="5" t="s">
        <v>378</v>
      </c>
    </row>
    <row r="1616" spans="1:9" x14ac:dyDescent="0.25">
      <c r="A1616" s="5" t="s">
        <v>5112</v>
      </c>
      <c r="B1616" s="5" t="s">
        <v>5113</v>
      </c>
      <c r="C1616" s="6" t="s">
        <v>5114</v>
      </c>
      <c r="D1616" s="6" t="str">
        <f t="shared" si="25"/>
        <v>0290-045-090-1100</v>
      </c>
      <c r="E1616" s="5" t="s">
        <v>5115</v>
      </c>
      <c r="F1616" s="5" t="s">
        <v>415</v>
      </c>
      <c r="G1616" s="5" t="s">
        <v>416</v>
      </c>
      <c r="H1616" s="5" t="s">
        <v>377</v>
      </c>
      <c r="I1616" s="5" t="s">
        <v>378</v>
      </c>
    </row>
    <row r="1617" spans="1:9" x14ac:dyDescent="0.25">
      <c r="A1617" s="5" t="s">
        <v>5116</v>
      </c>
      <c r="B1617" s="5" t="s">
        <v>5117</v>
      </c>
      <c r="C1617" s="6" t="s">
        <v>1798</v>
      </c>
      <c r="D1617" s="6" t="str">
        <f t="shared" si="25"/>
        <v>0390-000-000-0000</v>
      </c>
      <c r="E1617" s="5" t="s">
        <v>1799</v>
      </c>
      <c r="F1617" s="5" t="s">
        <v>383</v>
      </c>
      <c r="G1617" s="5" t="s">
        <v>384</v>
      </c>
      <c r="H1617" s="5" t="s">
        <v>377</v>
      </c>
      <c r="I1617" s="5" t="s">
        <v>378</v>
      </c>
    </row>
    <row r="1618" spans="1:9" x14ac:dyDescent="0.25">
      <c r="A1618" s="5" t="s">
        <v>5118</v>
      </c>
      <c r="B1618" s="5" t="s">
        <v>5119</v>
      </c>
      <c r="C1618" s="6" t="s">
        <v>1865</v>
      </c>
      <c r="D1618" s="6" t="str">
        <f t="shared" si="25"/>
        <v>0757-000-000-0000</v>
      </c>
      <c r="E1618" s="5" t="s">
        <v>1866</v>
      </c>
      <c r="F1618" s="5" t="s">
        <v>383</v>
      </c>
      <c r="G1618" s="5" t="s">
        <v>384</v>
      </c>
      <c r="H1618" s="5" t="s">
        <v>377</v>
      </c>
      <c r="I1618" s="5" t="s">
        <v>378</v>
      </c>
    </row>
    <row r="1619" spans="1:9" x14ac:dyDescent="0.25">
      <c r="A1619" s="5" t="s">
        <v>5120</v>
      </c>
      <c r="B1619" s="5" t="s">
        <v>5121</v>
      </c>
      <c r="C1619" s="6" t="s">
        <v>2388</v>
      </c>
      <c r="D1619" s="6" t="str">
        <f t="shared" si="25"/>
        <v>0230-000-000-0000</v>
      </c>
      <c r="E1619" s="5" t="s">
        <v>2389</v>
      </c>
      <c r="F1619" s="5" t="s">
        <v>535</v>
      </c>
      <c r="G1619" s="5" t="s">
        <v>536</v>
      </c>
      <c r="H1619" s="5" t="s">
        <v>377</v>
      </c>
      <c r="I1619" s="5" t="s">
        <v>378</v>
      </c>
    </row>
    <row r="1620" spans="1:9" x14ac:dyDescent="0.25">
      <c r="A1620" s="5" t="s">
        <v>5122</v>
      </c>
      <c r="B1620" s="5" t="s">
        <v>5123</v>
      </c>
      <c r="C1620" s="6" t="s">
        <v>589</v>
      </c>
      <c r="D1620" s="6" t="str">
        <f t="shared" si="25"/>
        <v>0160-000-000-0000</v>
      </c>
      <c r="E1620" s="5" t="s">
        <v>590</v>
      </c>
      <c r="F1620" s="5" t="s">
        <v>383</v>
      </c>
      <c r="G1620" s="5" t="s">
        <v>384</v>
      </c>
      <c r="H1620" s="5" t="s">
        <v>377</v>
      </c>
      <c r="I1620" s="5" t="s">
        <v>378</v>
      </c>
    </row>
    <row r="1621" spans="1:9" x14ac:dyDescent="0.25">
      <c r="A1621" s="5" t="s">
        <v>5124</v>
      </c>
      <c r="B1621" s="5" t="s">
        <v>5125</v>
      </c>
      <c r="C1621" s="6" t="s">
        <v>1191</v>
      </c>
      <c r="D1621" s="6" t="str">
        <f t="shared" si="25"/>
        <v>0010-211-130-1100</v>
      </c>
      <c r="E1621" s="5" t="s">
        <v>1192</v>
      </c>
      <c r="F1621" s="5" t="s">
        <v>375</v>
      </c>
      <c r="G1621" s="5" t="s">
        <v>376</v>
      </c>
      <c r="H1621" s="5" t="s">
        <v>513</v>
      </c>
      <c r="I1621" s="5" t="s">
        <v>514</v>
      </c>
    </row>
    <row r="1622" spans="1:9" x14ac:dyDescent="0.25">
      <c r="A1622" s="5" t="s">
        <v>5126</v>
      </c>
      <c r="B1622" s="5" t="s">
        <v>5127</v>
      </c>
      <c r="C1622" s="6" t="s">
        <v>3767</v>
      </c>
      <c r="D1622" s="6" t="str">
        <f t="shared" si="25"/>
        <v>0755-000-000-0000</v>
      </c>
      <c r="E1622" s="5" t="s">
        <v>3768</v>
      </c>
      <c r="F1622" s="5" t="s">
        <v>383</v>
      </c>
      <c r="G1622" s="5" t="s">
        <v>384</v>
      </c>
      <c r="H1622" s="5" t="s">
        <v>377</v>
      </c>
      <c r="I1622" s="5" t="s">
        <v>378</v>
      </c>
    </row>
    <row r="1623" spans="1:9" x14ac:dyDescent="0.25">
      <c r="A1623" s="5" t="s">
        <v>5128</v>
      </c>
      <c r="B1623" s="5" t="s">
        <v>5129</v>
      </c>
      <c r="C1623" s="6" t="s">
        <v>985</v>
      </c>
      <c r="D1623" s="6" t="str">
        <f t="shared" si="25"/>
        <v>0180-000-000-0000</v>
      </c>
      <c r="E1623" s="5" t="s">
        <v>986</v>
      </c>
      <c r="F1623" s="5" t="s">
        <v>383</v>
      </c>
      <c r="G1623" s="5" t="s">
        <v>384</v>
      </c>
      <c r="H1623" s="5" t="s">
        <v>377</v>
      </c>
      <c r="I1623" s="5" t="s">
        <v>378</v>
      </c>
    </row>
    <row r="1624" spans="1:9" x14ac:dyDescent="0.25">
      <c r="A1624" s="5" t="s">
        <v>5130</v>
      </c>
      <c r="B1624" s="5" t="s">
        <v>5131</v>
      </c>
      <c r="C1624" s="6" t="s">
        <v>429</v>
      </c>
      <c r="D1624" s="6" t="str">
        <f t="shared" si="25"/>
        <v>0239-000-000-0000</v>
      </c>
      <c r="E1624" s="5" t="s">
        <v>430</v>
      </c>
      <c r="F1624" s="5" t="s">
        <v>535</v>
      </c>
      <c r="G1624" s="5" t="s">
        <v>536</v>
      </c>
      <c r="H1624" s="5" t="s">
        <v>513</v>
      </c>
      <c r="I1624" s="5" t="s">
        <v>514</v>
      </c>
    </row>
    <row r="1625" spans="1:9" x14ac:dyDescent="0.25">
      <c r="A1625" s="5" t="s">
        <v>5132</v>
      </c>
      <c r="B1625" s="5" t="s">
        <v>5133</v>
      </c>
      <c r="C1625" s="6" t="s">
        <v>547</v>
      </c>
      <c r="D1625" s="6" t="str">
        <f t="shared" si="25"/>
        <v>0100-000-000-5500</v>
      </c>
      <c r="E1625" s="5" t="s">
        <v>548</v>
      </c>
      <c r="F1625" s="5" t="s">
        <v>383</v>
      </c>
      <c r="G1625" s="5" t="s">
        <v>384</v>
      </c>
      <c r="H1625" s="5" t="s">
        <v>377</v>
      </c>
      <c r="I1625" s="5" t="s">
        <v>378</v>
      </c>
    </row>
    <row r="1626" spans="1:9" x14ac:dyDescent="0.25">
      <c r="A1626" s="5" t="s">
        <v>5134</v>
      </c>
      <c r="B1626" s="5" t="s">
        <v>5135</v>
      </c>
      <c r="C1626" s="6" t="s">
        <v>5136</v>
      </c>
      <c r="D1626" s="6" t="str">
        <f t="shared" si="25"/>
        <v>0233-000-000-0000</v>
      </c>
      <c r="E1626" s="5" t="s">
        <v>5137</v>
      </c>
      <c r="F1626" s="5" t="s">
        <v>383</v>
      </c>
      <c r="G1626" s="5" t="s">
        <v>384</v>
      </c>
      <c r="H1626" s="5" t="s">
        <v>513</v>
      </c>
      <c r="I1626" s="5" t="s">
        <v>514</v>
      </c>
    </row>
    <row r="1627" spans="1:9" x14ac:dyDescent="0.25">
      <c r="A1627" s="5" t="s">
        <v>5138</v>
      </c>
      <c r="B1627" s="5" t="s">
        <v>5139</v>
      </c>
      <c r="C1627" s="6" t="s">
        <v>2529</v>
      </c>
      <c r="D1627" s="6" t="str">
        <f t="shared" si="25"/>
        <v>0815-000-000-0000</v>
      </c>
      <c r="E1627" s="5" t="s">
        <v>2530</v>
      </c>
      <c r="F1627" s="5" t="s">
        <v>383</v>
      </c>
      <c r="G1627" s="5" t="s">
        <v>384</v>
      </c>
      <c r="H1627" s="5" t="s">
        <v>377</v>
      </c>
      <c r="I1627" s="5" t="s">
        <v>378</v>
      </c>
    </row>
    <row r="1628" spans="1:9" x14ac:dyDescent="0.25">
      <c r="A1628" s="5" t="s">
        <v>5140</v>
      </c>
      <c r="B1628" s="5" t="s">
        <v>5141</v>
      </c>
      <c r="C1628" s="6" t="s">
        <v>2204</v>
      </c>
      <c r="D1628" s="6" t="str">
        <f t="shared" si="25"/>
        <v>0759-000-000-0000</v>
      </c>
      <c r="E1628" s="5" t="s">
        <v>2205</v>
      </c>
      <c r="F1628" s="5" t="s">
        <v>535</v>
      </c>
      <c r="G1628" s="5" t="s">
        <v>536</v>
      </c>
      <c r="H1628" s="5" t="s">
        <v>377</v>
      </c>
      <c r="I1628" s="5" t="s">
        <v>378</v>
      </c>
    </row>
    <row r="1629" spans="1:9" x14ac:dyDescent="0.25">
      <c r="A1629" s="5" t="s">
        <v>5142</v>
      </c>
      <c r="B1629" s="5" t="s">
        <v>5143</v>
      </c>
      <c r="C1629" s="6" t="s">
        <v>5144</v>
      </c>
      <c r="D1629" s="6" t="str">
        <f t="shared" si="25"/>
        <v>0010-040-050-1100</v>
      </c>
      <c r="E1629" s="5" t="s">
        <v>5145</v>
      </c>
      <c r="F1629" s="5" t="s">
        <v>375</v>
      </c>
      <c r="G1629" s="5" t="s">
        <v>376</v>
      </c>
      <c r="H1629" s="5" t="s">
        <v>377</v>
      </c>
      <c r="I1629" s="5" t="s">
        <v>378</v>
      </c>
    </row>
    <row r="1630" spans="1:9" x14ac:dyDescent="0.25">
      <c r="A1630" s="5" t="s">
        <v>5146</v>
      </c>
      <c r="B1630" s="5" t="s">
        <v>5147</v>
      </c>
      <c r="C1630" s="6" t="s">
        <v>421</v>
      </c>
      <c r="D1630" s="6" t="str">
        <f t="shared" si="25"/>
        <v>0835-000-000-0000</v>
      </c>
      <c r="E1630" s="5" t="s">
        <v>422</v>
      </c>
      <c r="F1630" s="5" t="s">
        <v>383</v>
      </c>
      <c r="G1630" s="5" t="s">
        <v>384</v>
      </c>
      <c r="H1630" s="5" t="s">
        <v>377</v>
      </c>
      <c r="I1630" s="5" t="s">
        <v>378</v>
      </c>
    </row>
    <row r="1631" spans="1:9" x14ac:dyDescent="0.25">
      <c r="A1631" s="5" t="s">
        <v>5148</v>
      </c>
      <c r="B1631" s="5" t="s">
        <v>5149</v>
      </c>
      <c r="C1631" s="6" t="s">
        <v>2082</v>
      </c>
      <c r="D1631" s="6" t="str">
        <f t="shared" si="25"/>
        <v>0895-000-000-0000</v>
      </c>
      <c r="E1631" s="5" t="s">
        <v>2083</v>
      </c>
      <c r="F1631" s="5" t="s">
        <v>503</v>
      </c>
      <c r="G1631" s="5" t="s">
        <v>504</v>
      </c>
      <c r="H1631" s="5" t="s">
        <v>377</v>
      </c>
      <c r="I1631" s="5" t="s">
        <v>378</v>
      </c>
    </row>
    <row r="1632" spans="1:9" x14ac:dyDescent="0.25">
      <c r="A1632" s="5" t="s">
        <v>5150</v>
      </c>
      <c r="B1632" s="5" t="s">
        <v>5151</v>
      </c>
      <c r="C1632" s="6" t="s">
        <v>737</v>
      </c>
      <c r="D1632" s="6" t="str">
        <f t="shared" si="25"/>
        <v>0010-162-131-1100</v>
      </c>
      <c r="E1632" s="5" t="s">
        <v>738</v>
      </c>
      <c r="F1632" s="5" t="s">
        <v>375</v>
      </c>
      <c r="G1632" s="5" t="s">
        <v>376</v>
      </c>
      <c r="H1632" s="5" t="s">
        <v>377</v>
      </c>
      <c r="I1632" s="5" t="s">
        <v>378</v>
      </c>
    </row>
    <row r="1633" spans="1:9" x14ac:dyDescent="0.25">
      <c r="A1633" s="5" t="s">
        <v>5152</v>
      </c>
      <c r="B1633" s="5" t="s">
        <v>5153</v>
      </c>
      <c r="C1633" s="6" t="s">
        <v>5154</v>
      </c>
      <c r="D1633" s="6" t="str">
        <f t="shared" si="25"/>
        <v>0416-000-000-0000</v>
      </c>
      <c r="E1633" s="5" t="s">
        <v>5155</v>
      </c>
      <c r="F1633" s="5" t="s">
        <v>535</v>
      </c>
      <c r="G1633" s="5" t="s">
        <v>536</v>
      </c>
      <c r="H1633" s="5" t="s">
        <v>377</v>
      </c>
      <c r="I1633" s="5" t="s">
        <v>378</v>
      </c>
    </row>
    <row r="1634" spans="1:9" x14ac:dyDescent="0.25">
      <c r="A1634" s="5" t="s">
        <v>5156</v>
      </c>
      <c r="B1634" s="5" t="s">
        <v>5157</v>
      </c>
      <c r="C1634" s="6" t="s">
        <v>469</v>
      </c>
      <c r="D1634" s="6" t="str">
        <f t="shared" si="25"/>
        <v>0152-000-000-0000</v>
      </c>
      <c r="E1634" s="5" t="s">
        <v>470</v>
      </c>
      <c r="F1634" s="5" t="s">
        <v>383</v>
      </c>
      <c r="G1634" s="5" t="s">
        <v>384</v>
      </c>
      <c r="H1634" s="5" t="s">
        <v>377</v>
      </c>
      <c r="I1634" s="5" t="s">
        <v>378</v>
      </c>
    </row>
    <row r="1635" spans="1:9" x14ac:dyDescent="0.25">
      <c r="A1635" s="5" t="s">
        <v>5158</v>
      </c>
      <c r="B1635" s="5" t="s">
        <v>5159</v>
      </c>
      <c r="C1635" s="6" t="s">
        <v>4100</v>
      </c>
      <c r="D1635" s="6" t="str">
        <f t="shared" si="25"/>
        <v>0214-000-000-0000</v>
      </c>
      <c r="E1635" s="5" t="s">
        <v>4101</v>
      </c>
      <c r="F1635" s="5" t="s">
        <v>383</v>
      </c>
      <c r="G1635" s="5" t="s">
        <v>384</v>
      </c>
      <c r="H1635" s="5" t="s">
        <v>377</v>
      </c>
      <c r="I1635" s="5" t="s">
        <v>378</v>
      </c>
    </row>
    <row r="1636" spans="1:9" x14ac:dyDescent="0.25">
      <c r="A1636" s="5" t="s">
        <v>5160</v>
      </c>
      <c r="B1636" s="5" t="s">
        <v>5161</v>
      </c>
      <c r="C1636" s="6" t="s">
        <v>4100</v>
      </c>
      <c r="D1636" s="6" t="str">
        <f t="shared" si="25"/>
        <v>0214-000-000-0000</v>
      </c>
      <c r="E1636" s="5" t="s">
        <v>4101</v>
      </c>
      <c r="F1636" s="5" t="s">
        <v>383</v>
      </c>
      <c r="G1636" s="5" t="s">
        <v>384</v>
      </c>
      <c r="H1636" s="5" t="s">
        <v>377</v>
      </c>
      <c r="I1636" s="5" t="s">
        <v>378</v>
      </c>
    </row>
    <row r="1637" spans="1:9" x14ac:dyDescent="0.25">
      <c r="A1637" s="5" t="s">
        <v>5162</v>
      </c>
      <c r="B1637" s="5" t="s">
        <v>5163</v>
      </c>
      <c r="C1637" s="6" t="s">
        <v>4018</v>
      </c>
      <c r="D1637" s="6" t="str">
        <f t="shared" si="25"/>
        <v>1103-000-000-0000</v>
      </c>
      <c r="E1637" s="5" t="s">
        <v>4019</v>
      </c>
      <c r="F1637" s="5" t="s">
        <v>383</v>
      </c>
      <c r="G1637" s="5" t="s">
        <v>384</v>
      </c>
      <c r="H1637" s="5" t="s">
        <v>377</v>
      </c>
      <c r="I1637" s="5" t="s">
        <v>378</v>
      </c>
    </row>
    <row r="1638" spans="1:9" x14ac:dyDescent="0.25">
      <c r="A1638" s="5" t="s">
        <v>5164</v>
      </c>
      <c r="B1638" s="5" t="s">
        <v>5165</v>
      </c>
      <c r="C1638" s="6" t="s">
        <v>4980</v>
      </c>
      <c r="D1638" s="6" t="str">
        <f t="shared" si="25"/>
        <v>0010-058-031-2200</v>
      </c>
      <c r="E1638" s="5" t="s">
        <v>4981</v>
      </c>
      <c r="F1638" s="5" t="s">
        <v>383</v>
      </c>
      <c r="G1638" s="5" t="s">
        <v>384</v>
      </c>
      <c r="H1638" s="5" t="s">
        <v>377</v>
      </c>
      <c r="I1638" s="5" t="s">
        <v>378</v>
      </c>
    </row>
    <row r="1639" spans="1:9" x14ac:dyDescent="0.25">
      <c r="A1639" s="5" t="s">
        <v>5166</v>
      </c>
      <c r="B1639" s="5" t="s">
        <v>5167</v>
      </c>
      <c r="C1639" s="6" t="s">
        <v>710</v>
      </c>
      <c r="D1639" s="6" t="str">
        <f t="shared" si="25"/>
        <v>0010-058-021-1600</v>
      </c>
      <c r="E1639" s="5" t="s">
        <v>711</v>
      </c>
      <c r="F1639" s="5" t="s">
        <v>399</v>
      </c>
      <c r="G1639" s="5" t="s">
        <v>400</v>
      </c>
      <c r="H1639" s="5" t="s">
        <v>377</v>
      </c>
      <c r="I1639" s="5" t="s">
        <v>378</v>
      </c>
    </row>
    <row r="1640" spans="1:9" x14ac:dyDescent="0.25">
      <c r="A1640" s="5" t="s">
        <v>5168</v>
      </c>
      <c r="B1640" s="5" t="s">
        <v>5169</v>
      </c>
      <c r="C1640" s="6" t="s">
        <v>1083</v>
      </c>
      <c r="D1640" s="6" t="str">
        <f t="shared" si="25"/>
        <v>0010-072-051-1200</v>
      </c>
      <c r="E1640" s="5" t="s">
        <v>1084</v>
      </c>
      <c r="F1640" s="5" t="s">
        <v>375</v>
      </c>
      <c r="G1640" s="5" t="s">
        <v>376</v>
      </c>
      <c r="H1640" s="5" t="s">
        <v>377</v>
      </c>
      <c r="I1640" s="5" t="s">
        <v>378</v>
      </c>
    </row>
    <row r="1641" spans="1:9" x14ac:dyDescent="0.25">
      <c r="A1641" s="5" t="s">
        <v>5170</v>
      </c>
      <c r="B1641" s="5" t="s">
        <v>5171</v>
      </c>
      <c r="C1641" s="6" t="s">
        <v>1770</v>
      </c>
      <c r="D1641" s="6" t="str">
        <f t="shared" si="25"/>
        <v>0412-000-000-0000</v>
      </c>
      <c r="E1641" s="5" t="s">
        <v>1771</v>
      </c>
      <c r="F1641" s="5" t="s">
        <v>383</v>
      </c>
      <c r="G1641" s="5" t="s">
        <v>384</v>
      </c>
      <c r="H1641" s="5" t="s">
        <v>377</v>
      </c>
      <c r="I1641" s="5" t="s">
        <v>378</v>
      </c>
    </row>
    <row r="1642" spans="1:9" x14ac:dyDescent="0.25">
      <c r="A1642" s="5" t="s">
        <v>5172</v>
      </c>
      <c r="B1642" s="5" t="s">
        <v>5173</v>
      </c>
      <c r="C1642" s="6" t="s">
        <v>5174</v>
      </c>
      <c r="D1642" s="6" t="str">
        <f t="shared" si="25"/>
        <v>0643-000-000-0000</v>
      </c>
      <c r="E1642" s="5" t="s">
        <v>5175</v>
      </c>
      <c r="F1642" s="5" t="s">
        <v>503</v>
      </c>
      <c r="G1642" s="5" t="s">
        <v>504</v>
      </c>
      <c r="H1642" s="5" t="s">
        <v>377</v>
      </c>
      <c r="I1642" s="5" t="s">
        <v>378</v>
      </c>
    </row>
    <row r="1643" spans="1:9" x14ac:dyDescent="0.25">
      <c r="A1643" s="5" t="s">
        <v>5176</v>
      </c>
      <c r="B1643" s="5" t="s">
        <v>5177</v>
      </c>
      <c r="C1643" s="6" t="s">
        <v>5178</v>
      </c>
      <c r="D1643" s="6" t="str">
        <f t="shared" si="25"/>
        <v>0340-044-000-0000</v>
      </c>
      <c r="E1643" s="5" t="s">
        <v>5179</v>
      </c>
      <c r="F1643" s="5" t="s">
        <v>375</v>
      </c>
      <c r="G1643" s="5" t="s">
        <v>376</v>
      </c>
      <c r="H1643" s="5" t="s">
        <v>377</v>
      </c>
      <c r="I1643" s="5" t="s">
        <v>378</v>
      </c>
    </row>
    <row r="1644" spans="1:9" x14ac:dyDescent="0.25">
      <c r="A1644" s="5" t="s">
        <v>5180</v>
      </c>
      <c r="B1644" s="5" t="s">
        <v>5181</v>
      </c>
      <c r="C1644" s="6" t="s">
        <v>3165</v>
      </c>
      <c r="D1644" s="6" t="str">
        <f t="shared" si="25"/>
        <v>0010-029-120-1300</v>
      </c>
      <c r="E1644" s="5" t="s">
        <v>3166</v>
      </c>
      <c r="F1644" s="5" t="s">
        <v>375</v>
      </c>
      <c r="G1644" s="5" t="s">
        <v>376</v>
      </c>
      <c r="H1644" s="5" t="s">
        <v>377</v>
      </c>
      <c r="I1644" s="5" t="s">
        <v>378</v>
      </c>
    </row>
    <row r="1645" spans="1:9" x14ac:dyDescent="0.25">
      <c r="A1645" s="5" t="s">
        <v>5182</v>
      </c>
      <c r="B1645" s="5" t="s">
        <v>5183</v>
      </c>
      <c r="C1645" s="6" t="s">
        <v>5184</v>
      </c>
      <c r="D1645" s="6" t="str">
        <f t="shared" si="25"/>
        <v>1018-000-000-0000</v>
      </c>
      <c r="E1645" s="5" t="s">
        <v>5185</v>
      </c>
      <c r="F1645" s="5" t="s">
        <v>383</v>
      </c>
      <c r="G1645" s="5" t="s">
        <v>384</v>
      </c>
      <c r="H1645" s="5" t="s">
        <v>377</v>
      </c>
      <c r="I1645" s="5" t="s">
        <v>378</v>
      </c>
    </row>
    <row r="1646" spans="1:9" x14ac:dyDescent="0.25">
      <c r="A1646" s="5" t="s">
        <v>5186</v>
      </c>
      <c r="B1646" s="5" t="s">
        <v>5187</v>
      </c>
      <c r="C1646" s="6" t="s">
        <v>2297</v>
      </c>
      <c r="D1646" s="6" t="str">
        <f t="shared" si="25"/>
        <v>0055-000-000-0000</v>
      </c>
      <c r="E1646" s="5" t="s">
        <v>2298</v>
      </c>
      <c r="F1646" s="5" t="s">
        <v>415</v>
      </c>
      <c r="G1646" s="5" t="s">
        <v>416</v>
      </c>
      <c r="H1646" s="5" t="s">
        <v>377</v>
      </c>
      <c r="I1646" s="5" t="s">
        <v>378</v>
      </c>
    </row>
    <row r="1647" spans="1:9" x14ac:dyDescent="0.25">
      <c r="A1647" s="5" t="s">
        <v>5188</v>
      </c>
      <c r="B1647" s="5" t="s">
        <v>5189</v>
      </c>
      <c r="C1647" s="6" t="s">
        <v>1559</v>
      </c>
      <c r="D1647" s="6" t="str">
        <f t="shared" si="25"/>
        <v>0070-000-000-0000</v>
      </c>
      <c r="E1647" s="5" t="s">
        <v>1560</v>
      </c>
      <c r="F1647" s="5" t="s">
        <v>535</v>
      </c>
      <c r="G1647" s="5" t="s">
        <v>536</v>
      </c>
      <c r="H1647" s="5" t="s">
        <v>377</v>
      </c>
      <c r="I1647" s="5" t="s">
        <v>378</v>
      </c>
    </row>
    <row r="1648" spans="1:9" x14ac:dyDescent="0.25">
      <c r="A1648" s="5" t="s">
        <v>5190</v>
      </c>
      <c r="B1648" s="5" t="s">
        <v>5191</v>
      </c>
      <c r="C1648" s="6" t="s">
        <v>4337</v>
      </c>
      <c r="D1648" s="6" t="str">
        <f t="shared" si="25"/>
        <v>0587-000-000-0000</v>
      </c>
      <c r="E1648" s="5" t="s">
        <v>4338</v>
      </c>
      <c r="F1648" s="5" t="s">
        <v>383</v>
      </c>
      <c r="G1648" s="5" t="s">
        <v>384</v>
      </c>
      <c r="H1648" s="5" t="s">
        <v>377</v>
      </c>
      <c r="I1648" s="5" t="s">
        <v>378</v>
      </c>
    </row>
    <row r="1649" spans="1:9" x14ac:dyDescent="0.25">
      <c r="A1649" s="5" t="s">
        <v>5192</v>
      </c>
      <c r="B1649" s="5" t="s">
        <v>5193</v>
      </c>
      <c r="C1649" s="6" t="s">
        <v>5194</v>
      </c>
      <c r="D1649" s="6" t="str">
        <f t="shared" si="25"/>
        <v>0220-000-000-6100</v>
      </c>
      <c r="E1649" s="5" t="s">
        <v>5195</v>
      </c>
      <c r="F1649" s="5" t="s">
        <v>383</v>
      </c>
      <c r="G1649" s="5" t="s">
        <v>384</v>
      </c>
      <c r="H1649" s="5" t="s">
        <v>513</v>
      </c>
      <c r="I1649" s="5" t="s">
        <v>514</v>
      </c>
    </row>
    <row r="1650" spans="1:9" x14ac:dyDescent="0.25">
      <c r="A1650" s="5" t="s">
        <v>5196</v>
      </c>
      <c r="B1650" s="5" t="s">
        <v>5197</v>
      </c>
      <c r="C1650" s="6" t="s">
        <v>5198</v>
      </c>
      <c r="D1650" s="6" t="str">
        <f t="shared" si="25"/>
        <v>0010-048-081-1300</v>
      </c>
      <c r="E1650" s="5" t="s">
        <v>5199</v>
      </c>
      <c r="F1650" s="5" t="s">
        <v>399</v>
      </c>
      <c r="G1650" s="5" t="s">
        <v>400</v>
      </c>
      <c r="H1650" s="5" t="s">
        <v>513</v>
      </c>
      <c r="I1650" s="5" t="s">
        <v>514</v>
      </c>
    </row>
    <row r="1651" spans="1:9" x14ac:dyDescent="0.25">
      <c r="A1651" s="5" t="s">
        <v>5200</v>
      </c>
      <c r="B1651" s="5" t="s">
        <v>5201</v>
      </c>
      <c r="C1651" s="6" t="s">
        <v>533</v>
      </c>
      <c r="D1651" s="6" t="str">
        <f t="shared" si="25"/>
        <v>0050-000-000-0000</v>
      </c>
      <c r="E1651" s="5" t="s">
        <v>534</v>
      </c>
      <c r="F1651" s="5" t="s">
        <v>415</v>
      </c>
      <c r="G1651" s="5" t="s">
        <v>416</v>
      </c>
      <c r="H1651" s="5" t="s">
        <v>377</v>
      </c>
      <c r="I1651" s="5" t="s">
        <v>378</v>
      </c>
    </row>
    <row r="1652" spans="1:9" x14ac:dyDescent="0.25">
      <c r="A1652" s="5" t="s">
        <v>5202</v>
      </c>
      <c r="B1652" s="5" t="s">
        <v>5203</v>
      </c>
      <c r="C1652" s="6" t="s">
        <v>569</v>
      </c>
      <c r="D1652" s="6" t="str">
        <f t="shared" si="25"/>
        <v>0665-000-000-0000</v>
      </c>
      <c r="E1652" s="5" t="s">
        <v>570</v>
      </c>
      <c r="F1652" s="5" t="s">
        <v>503</v>
      </c>
      <c r="G1652" s="5" t="s">
        <v>504</v>
      </c>
      <c r="H1652" s="5" t="s">
        <v>377</v>
      </c>
      <c r="I1652" s="5" t="s">
        <v>378</v>
      </c>
    </row>
    <row r="1653" spans="1:9" x14ac:dyDescent="0.25">
      <c r="A1653" s="5" t="s">
        <v>5204</v>
      </c>
      <c r="B1653" s="5" t="s">
        <v>5205</v>
      </c>
      <c r="C1653" s="6" t="s">
        <v>923</v>
      </c>
      <c r="D1653" s="6" t="str">
        <f t="shared" si="25"/>
        <v>0210-000-000-0000</v>
      </c>
      <c r="E1653" s="5" t="s">
        <v>924</v>
      </c>
      <c r="F1653" s="5" t="s">
        <v>383</v>
      </c>
      <c r="G1653" s="5" t="s">
        <v>384</v>
      </c>
      <c r="H1653" s="5" t="s">
        <v>377</v>
      </c>
      <c r="I1653" s="5" t="s">
        <v>378</v>
      </c>
    </row>
    <row r="1654" spans="1:9" x14ac:dyDescent="0.25">
      <c r="A1654" s="5" t="s">
        <v>5206</v>
      </c>
      <c r="B1654" s="5" t="s">
        <v>5207</v>
      </c>
      <c r="C1654" s="6" t="s">
        <v>2615</v>
      </c>
      <c r="D1654" s="6" t="str">
        <f t="shared" si="25"/>
        <v>0315-000-000-0000</v>
      </c>
      <c r="E1654" s="5" t="s">
        <v>2616</v>
      </c>
      <c r="F1654" s="5" t="s">
        <v>383</v>
      </c>
      <c r="G1654" s="5" t="s">
        <v>384</v>
      </c>
      <c r="H1654" s="5" t="s">
        <v>513</v>
      </c>
      <c r="I1654" s="5" t="s">
        <v>514</v>
      </c>
    </row>
    <row r="1655" spans="1:9" x14ac:dyDescent="0.25">
      <c r="A1655" s="5" t="s">
        <v>5208</v>
      </c>
      <c r="B1655" s="5" t="s">
        <v>5209</v>
      </c>
      <c r="C1655" s="6" t="s">
        <v>969</v>
      </c>
      <c r="D1655" s="6" t="str">
        <f t="shared" si="25"/>
        <v>0010-045-021-1100</v>
      </c>
      <c r="E1655" s="5" t="s">
        <v>970</v>
      </c>
      <c r="F1655" s="5" t="s">
        <v>375</v>
      </c>
      <c r="G1655" s="5" t="s">
        <v>376</v>
      </c>
      <c r="H1655" s="5" t="s">
        <v>377</v>
      </c>
      <c r="I1655" s="5" t="s">
        <v>378</v>
      </c>
    </row>
    <row r="1656" spans="1:9" x14ac:dyDescent="0.25">
      <c r="A1656" s="5" t="s">
        <v>5210</v>
      </c>
      <c r="B1656" s="5" t="s">
        <v>5211</v>
      </c>
      <c r="C1656" s="6" t="s">
        <v>5212</v>
      </c>
      <c r="D1656" s="6" t="str">
        <f t="shared" si="25"/>
        <v>0908-000-000-0000</v>
      </c>
      <c r="E1656" s="5" t="s">
        <v>5213</v>
      </c>
      <c r="F1656" s="5" t="s">
        <v>383</v>
      </c>
      <c r="G1656" s="5" t="s">
        <v>384</v>
      </c>
      <c r="H1656" s="5" t="s">
        <v>377</v>
      </c>
      <c r="I1656" s="5" t="s">
        <v>378</v>
      </c>
    </row>
    <row r="1657" spans="1:9" x14ac:dyDescent="0.25">
      <c r="A1657" s="5" t="s">
        <v>5214</v>
      </c>
      <c r="B1657" s="5" t="s">
        <v>5215</v>
      </c>
      <c r="C1657" s="6" t="s">
        <v>807</v>
      </c>
      <c r="D1657" s="6" t="str">
        <f t="shared" si="25"/>
        <v>0130-000-000-0000</v>
      </c>
      <c r="E1657" s="5" t="s">
        <v>808</v>
      </c>
      <c r="F1657" s="5" t="s">
        <v>383</v>
      </c>
      <c r="G1657" s="5" t="s">
        <v>384</v>
      </c>
      <c r="H1657" s="5" t="s">
        <v>377</v>
      </c>
      <c r="I1657" s="5" t="s">
        <v>378</v>
      </c>
    </row>
    <row r="1658" spans="1:9" x14ac:dyDescent="0.25">
      <c r="A1658" s="5" t="s">
        <v>5216</v>
      </c>
      <c r="B1658" s="5" t="s">
        <v>5217</v>
      </c>
      <c r="C1658" s="6" t="s">
        <v>5218</v>
      </c>
      <c r="D1658" s="6" t="str">
        <f t="shared" si="25"/>
        <v>0415-000-000-0000</v>
      </c>
      <c r="E1658" s="5" t="s">
        <v>5219</v>
      </c>
      <c r="F1658" s="5" t="s">
        <v>383</v>
      </c>
      <c r="G1658" s="5" t="s">
        <v>384</v>
      </c>
      <c r="H1658" s="5" t="s">
        <v>377</v>
      </c>
      <c r="I1658" s="5" t="s">
        <v>378</v>
      </c>
    </row>
    <row r="1659" spans="1:9" x14ac:dyDescent="0.25">
      <c r="A1659" s="5" t="s">
        <v>5220</v>
      </c>
      <c r="B1659" s="5" t="s">
        <v>5221</v>
      </c>
      <c r="C1659" s="6" t="s">
        <v>469</v>
      </c>
      <c r="D1659" s="6" t="str">
        <f t="shared" si="25"/>
        <v>0152-000-000-0000</v>
      </c>
      <c r="E1659" s="5" t="s">
        <v>470</v>
      </c>
      <c r="F1659" s="5" t="s">
        <v>383</v>
      </c>
      <c r="G1659" s="5" t="s">
        <v>384</v>
      </c>
      <c r="H1659" s="5" t="s">
        <v>377</v>
      </c>
      <c r="I1659" s="5" t="s">
        <v>378</v>
      </c>
    </row>
    <row r="1660" spans="1:9" x14ac:dyDescent="0.25">
      <c r="A1660" s="5" t="s">
        <v>5222</v>
      </c>
      <c r="B1660" s="5" t="s">
        <v>5223</v>
      </c>
      <c r="C1660" s="6" t="s">
        <v>5224</v>
      </c>
      <c r="D1660" s="6" t="str">
        <f t="shared" si="25"/>
        <v>0010-050-011-1100</v>
      </c>
      <c r="E1660" s="5" t="s">
        <v>5225</v>
      </c>
      <c r="F1660" s="5" t="s">
        <v>383</v>
      </c>
      <c r="G1660" s="5" t="s">
        <v>384</v>
      </c>
      <c r="H1660" s="5" t="s">
        <v>377</v>
      </c>
      <c r="I1660" s="5" t="s">
        <v>378</v>
      </c>
    </row>
    <row r="1661" spans="1:9" x14ac:dyDescent="0.25">
      <c r="A1661" s="5" t="s">
        <v>5226</v>
      </c>
      <c r="B1661" s="5" t="s">
        <v>5227</v>
      </c>
      <c r="C1661" s="6" t="s">
        <v>1045</v>
      </c>
      <c r="D1661" s="6" t="str">
        <f t="shared" si="25"/>
        <v>0270-000-000-0000</v>
      </c>
      <c r="E1661" s="5" t="s">
        <v>1046</v>
      </c>
      <c r="F1661" s="5" t="s">
        <v>415</v>
      </c>
      <c r="G1661" s="5" t="s">
        <v>416</v>
      </c>
      <c r="H1661" s="5" t="s">
        <v>377</v>
      </c>
      <c r="I1661" s="5" t="s">
        <v>378</v>
      </c>
    </row>
    <row r="1662" spans="1:9" x14ac:dyDescent="0.25">
      <c r="A1662" s="5" t="s">
        <v>5228</v>
      </c>
      <c r="B1662" s="5" t="s">
        <v>5229</v>
      </c>
      <c r="C1662" s="6" t="s">
        <v>5230</v>
      </c>
      <c r="D1662" s="6" t="str">
        <f t="shared" si="25"/>
        <v>0180-033-000-0000</v>
      </c>
      <c r="E1662" s="5" t="s">
        <v>5231</v>
      </c>
      <c r="F1662" s="5" t="s">
        <v>2740</v>
      </c>
      <c r="G1662" s="5" t="s">
        <v>2741</v>
      </c>
      <c r="H1662" s="5" t="s">
        <v>377</v>
      </c>
      <c r="I1662" s="5" t="s">
        <v>378</v>
      </c>
    </row>
    <row r="1663" spans="1:9" x14ac:dyDescent="0.25">
      <c r="A1663" s="5" t="s">
        <v>5232</v>
      </c>
      <c r="B1663" s="5" t="s">
        <v>5233</v>
      </c>
      <c r="C1663" s="6" t="s">
        <v>2245</v>
      </c>
      <c r="D1663" s="6" t="str">
        <f t="shared" si="25"/>
        <v>0959-000-000-0000</v>
      </c>
      <c r="E1663" s="5" t="s">
        <v>2246</v>
      </c>
      <c r="F1663" s="5" t="s">
        <v>383</v>
      </c>
      <c r="G1663" s="5" t="s">
        <v>384</v>
      </c>
      <c r="H1663" s="5" t="s">
        <v>377</v>
      </c>
      <c r="I1663" s="5" t="s">
        <v>378</v>
      </c>
    </row>
    <row r="1664" spans="1:9" x14ac:dyDescent="0.25">
      <c r="A1664" s="5" t="s">
        <v>5234</v>
      </c>
      <c r="B1664" s="5" t="s">
        <v>5235</v>
      </c>
      <c r="C1664" s="6" t="s">
        <v>1414</v>
      </c>
      <c r="D1664" s="6" t="str">
        <f t="shared" si="25"/>
        <v>0163-000-000-0000</v>
      </c>
      <c r="E1664" s="5" t="s">
        <v>1415</v>
      </c>
      <c r="F1664" s="5" t="s">
        <v>503</v>
      </c>
      <c r="G1664" s="5" t="s">
        <v>504</v>
      </c>
      <c r="H1664" s="5" t="s">
        <v>377</v>
      </c>
      <c r="I1664" s="5" t="s">
        <v>378</v>
      </c>
    </row>
    <row r="1665" spans="1:9" x14ac:dyDescent="0.25">
      <c r="A1665" s="5" t="s">
        <v>5236</v>
      </c>
      <c r="B1665" s="5" t="s">
        <v>5237</v>
      </c>
      <c r="C1665" s="6" t="s">
        <v>2955</v>
      </c>
      <c r="D1665" s="6" t="str">
        <f t="shared" si="25"/>
        <v>0010-035-121-1100</v>
      </c>
      <c r="E1665" s="5" t="s">
        <v>2956</v>
      </c>
      <c r="F1665" s="5" t="s">
        <v>375</v>
      </c>
      <c r="G1665" s="5" t="s">
        <v>376</v>
      </c>
      <c r="H1665" s="5" t="s">
        <v>377</v>
      </c>
      <c r="I1665" s="5" t="s">
        <v>378</v>
      </c>
    </row>
    <row r="1666" spans="1:9" x14ac:dyDescent="0.25">
      <c r="A1666" s="5" t="s">
        <v>5238</v>
      </c>
      <c r="B1666" s="5" t="s">
        <v>5239</v>
      </c>
      <c r="C1666" s="6" t="s">
        <v>1295</v>
      </c>
      <c r="D1666" s="6" t="str">
        <f t="shared" ref="D1666:D1729" si="26">TEXT(C1666,"0000-000-000-0000")</f>
        <v>0351-000-000-0000</v>
      </c>
      <c r="E1666" s="5" t="s">
        <v>1296</v>
      </c>
      <c r="F1666" s="5" t="s">
        <v>383</v>
      </c>
      <c r="G1666" s="5" t="s">
        <v>384</v>
      </c>
      <c r="H1666" s="5" t="s">
        <v>377</v>
      </c>
      <c r="I1666" s="5" t="s">
        <v>378</v>
      </c>
    </row>
    <row r="1667" spans="1:9" x14ac:dyDescent="0.25">
      <c r="A1667" s="5" t="s">
        <v>5240</v>
      </c>
      <c r="B1667" s="5" t="s">
        <v>5241</v>
      </c>
      <c r="C1667" s="6" t="s">
        <v>405</v>
      </c>
      <c r="D1667" s="6" t="str">
        <f t="shared" si="26"/>
        <v>0340-000-000-0000</v>
      </c>
      <c r="E1667" s="5" t="s">
        <v>406</v>
      </c>
      <c r="F1667" s="5" t="s">
        <v>383</v>
      </c>
      <c r="G1667" s="5" t="s">
        <v>384</v>
      </c>
      <c r="H1667" s="5" t="s">
        <v>377</v>
      </c>
      <c r="I1667" s="5" t="s">
        <v>378</v>
      </c>
    </row>
    <row r="1668" spans="1:9" x14ac:dyDescent="0.25">
      <c r="A1668" s="5" t="s">
        <v>5242</v>
      </c>
      <c r="B1668" s="5" t="s">
        <v>5243</v>
      </c>
      <c r="C1668" s="6" t="s">
        <v>2947</v>
      </c>
      <c r="D1668" s="6" t="str">
        <f t="shared" si="26"/>
        <v>0943-000-000-0000</v>
      </c>
      <c r="E1668" s="5" t="s">
        <v>2948</v>
      </c>
      <c r="F1668" s="5" t="s">
        <v>535</v>
      </c>
      <c r="G1668" s="5" t="s">
        <v>536</v>
      </c>
      <c r="H1668" s="5" t="s">
        <v>377</v>
      </c>
      <c r="I1668" s="5" t="s">
        <v>378</v>
      </c>
    </row>
    <row r="1669" spans="1:9" x14ac:dyDescent="0.25">
      <c r="A1669" s="5" t="s">
        <v>5244</v>
      </c>
      <c r="B1669" s="5" t="s">
        <v>5245</v>
      </c>
      <c r="C1669" s="6" t="s">
        <v>981</v>
      </c>
      <c r="D1669" s="6" t="str">
        <f t="shared" si="26"/>
        <v>0060-000-000-0000</v>
      </c>
      <c r="E1669" s="5" t="s">
        <v>982</v>
      </c>
      <c r="F1669" s="5" t="s">
        <v>383</v>
      </c>
      <c r="G1669" s="5" t="s">
        <v>384</v>
      </c>
      <c r="H1669" s="5" t="s">
        <v>377</v>
      </c>
      <c r="I1669" s="5" t="s">
        <v>378</v>
      </c>
    </row>
    <row r="1670" spans="1:9" x14ac:dyDescent="0.25">
      <c r="A1670" s="5" t="s">
        <v>5246</v>
      </c>
      <c r="B1670" s="5" t="s">
        <v>5247</v>
      </c>
      <c r="C1670" s="6" t="s">
        <v>648</v>
      </c>
      <c r="D1670" s="6" t="str">
        <f t="shared" si="26"/>
        <v>0010-020-000-0000</v>
      </c>
      <c r="E1670" s="5" t="s">
        <v>649</v>
      </c>
      <c r="F1670" s="5" t="s">
        <v>650</v>
      </c>
      <c r="G1670" s="5" t="s">
        <v>651</v>
      </c>
      <c r="H1670" s="5" t="s">
        <v>652</v>
      </c>
      <c r="I1670" s="5" t="s">
        <v>653</v>
      </c>
    </row>
    <row r="1671" spans="1:9" x14ac:dyDescent="0.25">
      <c r="A1671" s="5" t="s">
        <v>5248</v>
      </c>
      <c r="B1671" s="5" t="s">
        <v>5249</v>
      </c>
      <c r="C1671" s="6" t="s">
        <v>3840</v>
      </c>
      <c r="D1671" s="6" t="str">
        <f t="shared" si="26"/>
        <v>0819-000-000-0000</v>
      </c>
      <c r="E1671" s="5" t="s">
        <v>3841</v>
      </c>
      <c r="F1671" s="5" t="s">
        <v>383</v>
      </c>
      <c r="G1671" s="5" t="s">
        <v>384</v>
      </c>
      <c r="H1671" s="5" t="s">
        <v>377</v>
      </c>
      <c r="I1671" s="5" t="s">
        <v>378</v>
      </c>
    </row>
    <row r="1672" spans="1:9" x14ac:dyDescent="0.25">
      <c r="A1672" s="5" t="s">
        <v>5250</v>
      </c>
      <c r="B1672" s="5" t="s">
        <v>5251</v>
      </c>
      <c r="C1672" s="6" t="s">
        <v>409</v>
      </c>
      <c r="D1672" s="6" t="str">
        <f t="shared" si="26"/>
        <v>0357-000-000-0000</v>
      </c>
      <c r="E1672" s="5" t="s">
        <v>410</v>
      </c>
      <c r="F1672" s="5" t="s">
        <v>503</v>
      </c>
      <c r="G1672" s="5" t="s">
        <v>504</v>
      </c>
      <c r="H1672" s="5" t="s">
        <v>513</v>
      </c>
      <c r="I1672" s="5" t="s">
        <v>514</v>
      </c>
    </row>
    <row r="1673" spans="1:9" x14ac:dyDescent="0.25">
      <c r="A1673" s="5" t="s">
        <v>5252</v>
      </c>
      <c r="B1673" s="5" t="s">
        <v>5253</v>
      </c>
      <c r="C1673" s="6" t="s">
        <v>2204</v>
      </c>
      <c r="D1673" s="6" t="str">
        <f t="shared" si="26"/>
        <v>0759-000-000-0000</v>
      </c>
      <c r="E1673" s="5" t="s">
        <v>2205</v>
      </c>
      <c r="F1673" s="5" t="s">
        <v>383</v>
      </c>
      <c r="G1673" s="5" t="s">
        <v>384</v>
      </c>
      <c r="H1673" s="5" t="s">
        <v>377</v>
      </c>
      <c r="I1673" s="5" t="s">
        <v>378</v>
      </c>
    </row>
    <row r="1674" spans="1:9" x14ac:dyDescent="0.25">
      <c r="A1674" s="5" t="s">
        <v>5254</v>
      </c>
      <c r="B1674" s="5" t="s">
        <v>5255</v>
      </c>
      <c r="C1674" s="6" t="s">
        <v>5256</v>
      </c>
      <c r="D1674" s="6" t="str">
        <f t="shared" si="26"/>
        <v>1059-000-000-0000</v>
      </c>
      <c r="E1674" s="5" t="s">
        <v>5257</v>
      </c>
      <c r="F1674" s="5" t="s">
        <v>383</v>
      </c>
      <c r="G1674" s="5" t="s">
        <v>384</v>
      </c>
      <c r="H1674" s="5" t="s">
        <v>377</v>
      </c>
      <c r="I1674" s="5" t="s">
        <v>378</v>
      </c>
    </row>
    <row r="1675" spans="1:9" x14ac:dyDescent="0.25">
      <c r="A1675" s="5" t="s">
        <v>5258</v>
      </c>
      <c r="B1675" s="5" t="s">
        <v>5259</v>
      </c>
      <c r="C1675" s="6" t="s">
        <v>3591</v>
      </c>
      <c r="D1675" s="6" t="str">
        <f t="shared" si="26"/>
        <v>0165-000-000-0000</v>
      </c>
      <c r="E1675" s="5" t="s">
        <v>3592</v>
      </c>
      <c r="F1675" s="5" t="s">
        <v>383</v>
      </c>
      <c r="G1675" s="5" t="s">
        <v>384</v>
      </c>
      <c r="H1675" s="5" t="s">
        <v>377</v>
      </c>
      <c r="I1675" s="5" t="s">
        <v>378</v>
      </c>
    </row>
    <row r="1676" spans="1:9" x14ac:dyDescent="0.25">
      <c r="A1676" s="5" t="s">
        <v>5260</v>
      </c>
      <c r="B1676" s="5" t="s">
        <v>5261</v>
      </c>
      <c r="C1676" s="6" t="s">
        <v>1498</v>
      </c>
      <c r="D1676" s="6" t="str">
        <f t="shared" si="26"/>
        <v>0224-000-000-0000</v>
      </c>
      <c r="E1676" s="5" t="s">
        <v>1499</v>
      </c>
      <c r="F1676" s="5" t="s">
        <v>503</v>
      </c>
      <c r="G1676" s="5" t="s">
        <v>504</v>
      </c>
      <c r="H1676" s="5" t="s">
        <v>377</v>
      </c>
      <c r="I1676" s="5" t="s">
        <v>378</v>
      </c>
    </row>
    <row r="1677" spans="1:9" x14ac:dyDescent="0.25">
      <c r="A1677" s="5" t="s">
        <v>5262</v>
      </c>
      <c r="B1677" s="5" t="s">
        <v>5263</v>
      </c>
      <c r="C1677" s="6" t="s">
        <v>1119</v>
      </c>
      <c r="D1677" s="6" t="str">
        <f t="shared" si="26"/>
        <v>0914-000-000-0000</v>
      </c>
      <c r="E1677" s="5" t="s">
        <v>1120</v>
      </c>
      <c r="F1677" s="5" t="s">
        <v>383</v>
      </c>
      <c r="G1677" s="5" t="s">
        <v>384</v>
      </c>
      <c r="H1677" s="5" t="s">
        <v>491</v>
      </c>
      <c r="I1677" s="5" t="s">
        <v>492</v>
      </c>
    </row>
    <row r="1678" spans="1:9" x14ac:dyDescent="0.25">
      <c r="A1678" s="5" t="s">
        <v>5264</v>
      </c>
      <c r="B1678" s="5" t="s">
        <v>5265</v>
      </c>
      <c r="C1678" s="6" t="s">
        <v>1764</v>
      </c>
      <c r="D1678" s="6" t="str">
        <f t="shared" si="26"/>
        <v>0040-000-000-0000</v>
      </c>
      <c r="E1678" s="5" t="s">
        <v>1765</v>
      </c>
      <c r="F1678" s="5" t="s">
        <v>415</v>
      </c>
      <c r="G1678" s="5" t="s">
        <v>416</v>
      </c>
      <c r="H1678" s="5" t="s">
        <v>377</v>
      </c>
      <c r="I1678" s="5" t="s">
        <v>378</v>
      </c>
    </row>
    <row r="1679" spans="1:9" x14ac:dyDescent="0.25">
      <c r="A1679" s="5" t="s">
        <v>5266</v>
      </c>
      <c r="B1679" s="5" t="s">
        <v>5267</v>
      </c>
      <c r="C1679" s="6" t="s">
        <v>5268</v>
      </c>
      <c r="D1679" s="6" t="str">
        <f t="shared" si="26"/>
        <v>0010-058-021-3700</v>
      </c>
      <c r="E1679" s="5" t="s">
        <v>5269</v>
      </c>
      <c r="F1679" s="5" t="s">
        <v>383</v>
      </c>
      <c r="G1679" s="5" t="s">
        <v>384</v>
      </c>
      <c r="H1679" s="5" t="s">
        <v>377</v>
      </c>
      <c r="I1679" s="5" t="s">
        <v>378</v>
      </c>
    </row>
    <row r="1680" spans="1:9" x14ac:dyDescent="0.25">
      <c r="A1680" s="5" t="s">
        <v>5270</v>
      </c>
      <c r="B1680" s="5" t="s">
        <v>5271</v>
      </c>
      <c r="C1680" s="6" t="s">
        <v>3807</v>
      </c>
      <c r="D1680" s="6" t="str">
        <f t="shared" si="26"/>
        <v>0831-000-000-0000</v>
      </c>
      <c r="E1680" s="5" t="s">
        <v>3808</v>
      </c>
      <c r="F1680" s="5" t="s">
        <v>507</v>
      </c>
      <c r="G1680" s="5" t="s">
        <v>508</v>
      </c>
      <c r="H1680" s="5" t="s">
        <v>377</v>
      </c>
      <c r="I1680" s="5" t="s">
        <v>378</v>
      </c>
    </row>
    <row r="1681" spans="1:9" x14ac:dyDescent="0.25">
      <c r="A1681" s="5" t="s">
        <v>5272</v>
      </c>
      <c r="B1681" s="5" t="s">
        <v>5273</v>
      </c>
      <c r="C1681" s="6" t="s">
        <v>1474</v>
      </c>
      <c r="D1681" s="6" t="str">
        <f t="shared" si="26"/>
        <v>0695-000-000-0000</v>
      </c>
      <c r="E1681" s="5" t="s">
        <v>1475</v>
      </c>
      <c r="F1681" s="5" t="s">
        <v>535</v>
      </c>
      <c r="G1681" s="5" t="s">
        <v>536</v>
      </c>
      <c r="H1681" s="5" t="s">
        <v>377</v>
      </c>
      <c r="I1681" s="5" t="s">
        <v>378</v>
      </c>
    </row>
    <row r="1682" spans="1:9" x14ac:dyDescent="0.25">
      <c r="A1682" s="5" t="s">
        <v>5274</v>
      </c>
      <c r="B1682" s="5" t="s">
        <v>5275</v>
      </c>
      <c r="C1682" s="6" t="s">
        <v>469</v>
      </c>
      <c r="D1682" s="6" t="str">
        <f t="shared" si="26"/>
        <v>0152-000-000-0000</v>
      </c>
      <c r="E1682" s="5" t="s">
        <v>470</v>
      </c>
      <c r="F1682" s="5" t="s">
        <v>383</v>
      </c>
      <c r="G1682" s="5" t="s">
        <v>384</v>
      </c>
      <c r="H1682" s="5" t="s">
        <v>377</v>
      </c>
      <c r="I1682" s="5" t="s">
        <v>378</v>
      </c>
    </row>
    <row r="1683" spans="1:9" x14ac:dyDescent="0.25">
      <c r="A1683" s="5" t="s">
        <v>5276</v>
      </c>
      <c r="B1683" s="5" t="s">
        <v>5277</v>
      </c>
      <c r="C1683" s="6" t="s">
        <v>2307</v>
      </c>
      <c r="D1683" s="6" t="str">
        <f t="shared" si="26"/>
        <v>0240-000-000-0000</v>
      </c>
      <c r="E1683" s="5" t="s">
        <v>2308</v>
      </c>
      <c r="F1683" s="5" t="s">
        <v>383</v>
      </c>
      <c r="G1683" s="5" t="s">
        <v>384</v>
      </c>
      <c r="H1683" s="5" t="s">
        <v>377</v>
      </c>
      <c r="I1683" s="5" t="s">
        <v>378</v>
      </c>
    </row>
    <row r="1684" spans="1:9" x14ac:dyDescent="0.25">
      <c r="A1684" s="5" t="s">
        <v>5278</v>
      </c>
      <c r="B1684" s="5" t="s">
        <v>5279</v>
      </c>
      <c r="C1684" s="6" t="s">
        <v>3337</v>
      </c>
      <c r="D1684" s="6" t="str">
        <f t="shared" si="26"/>
        <v>0010-083-031-1100</v>
      </c>
      <c r="E1684" s="5" t="s">
        <v>3338</v>
      </c>
      <c r="F1684" s="5" t="s">
        <v>375</v>
      </c>
      <c r="G1684" s="5" t="s">
        <v>376</v>
      </c>
      <c r="H1684" s="5" t="s">
        <v>377</v>
      </c>
      <c r="I1684" s="5" t="s">
        <v>378</v>
      </c>
    </row>
    <row r="1685" spans="1:9" x14ac:dyDescent="0.25">
      <c r="A1685" s="5" t="s">
        <v>5280</v>
      </c>
      <c r="B1685" s="5" t="s">
        <v>5281</v>
      </c>
      <c r="C1685" s="6" t="s">
        <v>2947</v>
      </c>
      <c r="D1685" s="6" t="str">
        <f t="shared" si="26"/>
        <v>0943-000-000-0000</v>
      </c>
      <c r="E1685" s="5" t="s">
        <v>2948</v>
      </c>
      <c r="F1685" s="5" t="s">
        <v>383</v>
      </c>
      <c r="G1685" s="5" t="s">
        <v>384</v>
      </c>
      <c r="H1685" s="5" t="s">
        <v>377</v>
      </c>
      <c r="I1685" s="5" t="s">
        <v>378</v>
      </c>
    </row>
    <row r="1686" spans="1:9" x14ac:dyDescent="0.25">
      <c r="A1686" s="5" t="s">
        <v>5282</v>
      </c>
      <c r="B1686" s="5" t="s">
        <v>5283</v>
      </c>
      <c r="C1686" s="6" t="s">
        <v>3932</v>
      </c>
      <c r="D1686" s="6" t="str">
        <f t="shared" si="26"/>
        <v>0607-000-000-0000</v>
      </c>
      <c r="E1686" s="5" t="s">
        <v>3933</v>
      </c>
      <c r="F1686" s="5" t="s">
        <v>535</v>
      </c>
      <c r="G1686" s="5" t="s">
        <v>536</v>
      </c>
      <c r="H1686" s="5" t="s">
        <v>377</v>
      </c>
      <c r="I1686" s="5" t="s">
        <v>378</v>
      </c>
    </row>
    <row r="1687" spans="1:9" x14ac:dyDescent="0.25">
      <c r="A1687" s="5" t="s">
        <v>5284</v>
      </c>
      <c r="B1687" s="5" t="s">
        <v>5285</v>
      </c>
      <c r="C1687" s="6" t="s">
        <v>2098</v>
      </c>
      <c r="D1687" s="6" t="str">
        <f t="shared" si="26"/>
        <v>0785-000-000-0000</v>
      </c>
      <c r="E1687" s="5" t="s">
        <v>2099</v>
      </c>
      <c r="F1687" s="5" t="s">
        <v>415</v>
      </c>
      <c r="G1687" s="5" t="s">
        <v>416</v>
      </c>
      <c r="H1687" s="5" t="s">
        <v>377</v>
      </c>
      <c r="I1687" s="5" t="s">
        <v>378</v>
      </c>
    </row>
    <row r="1688" spans="1:9" x14ac:dyDescent="0.25">
      <c r="A1688" s="5" t="s">
        <v>5286</v>
      </c>
      <c r="B1688" s="5" t="s">
        <v>5287</v>
      </c>
      <c r="C1688" s="6" t="s">
        <v>1551</v>
      </c>
      <c r="D1688" s="6" t="str">
        <f t="shared" si="26"/>
        <v>0010-063-021-1100</v>
      </c>
      <c r="E1688" s="5" t="s">
        <v>1552</v>
      </c>
      <c r="F1688" s="5" t="s">
        <v>375</v>
      </c>
      <c r="G1688" s="5" t="s">
        <v>376</v>
      </c>
      <c r="H1688" s="5" t="s">
        <v>377</v>
      </c>
      <c r="I1688" s="5" t="s">
        <v>378</v>
      </c>
    </row>
    <row r="1689" spans="1:9" x14ac:dyDescent="0.25">
      <c r="A1689" s="5" t="s">
        <v>5288</v>
      </c>
      <c r="B1689" s="5" t="s">
        <v>5289</v>
      </c>
      <c r="C1689" s="6" t="s">
        <v>835</v>
      </c>
      <c r="D1689" s="6" t="str">
        <f t="shared" si="26"/>
        <v>0195-000-000-0000</v>
      </c>
      <c r="E1689" s="5" t="s">
        <v>836</v>
      </c>
      <c r="F1689" s="5" t="s">
        <v>507</v>
      </c>
      <c r="G1689" s="5" t="s">
        <v>508</v>
      </c>
      <c r="H1689" s="5" t="s">
        <v>377</v>
      </c>
      <c r="I1689" s="5" t="s">
        <v>378</v>
      </c>
    </row>
    <row r="1690" spans="1:9" x14ac:dyDescent="0.25">
      <c r="A1690" s="5" t="s">
        <v>5290</v>
      </c>
      <c r="B1690" s="5" t="s">
        <v>5291</v>
      </c>
      <c r="C1690" s="6" t="s">
        <v>5218</v>
      </c>
      <c r="D1690" s="6" t="str">
        <f t="shared" si="26"/>
        <v>0415-000-000-0000</v>
      </c>
      <c r="E1690" s="5" t="s">
        <v>5219</v>
      </c>
      <c r="F1690" s="5" t="s">
        <v>535</v>
      </c>
      <c r="G1690" s="5" t="s">
        <v>536</v>
      </c>
      <c r="H1690" s="5" t="s">
        <v>513</v>
      </c>
      <c r="I1690" s="5" t="s">
        <v>514</v>
      </c>
    </row>
    <row r="1691" spans="1:9" x14ac:dyDescent="0.25">
      <c r="A1691" s="5" t="s">
        <v>5292</v>
      </c>
      <c r="B1691" s="5" t="s">
        <v>5293</v>
      </c>
      <c r="C1691" s="6" t="s">
        <v>1175</v>
      </c>
      <c r="D1691" s="6" t="str">
        <f t="shared" si="26"/>
        <v>0010-231-060-1000</v>
      </c>
      <c r="E1691" s="5" t="s">
        <v>1176</v>
      </c>
      <c r="F1691" s="5" t="s">
        <v>1177</v>
      </c>
      <c r="G1691" s="5" t="s">
        <v>1178</v>
      </c>
      <c r="H1691" s="5" t="s">
        <v>377</v>
      </c>
      <c r="I1691" s="5" t="s">
        <v>378</v>
      </c>
    </row>
    <row r="1692" spans="1:9" x14ac:dyDescent="0.25">
      <c r="A1692" s="5" t="s">
        <v>5294</v>
      </c>
      <c r="B1692" s="5" t="s">
        <v>5295</v>
      </c>
      <c r="C1692" s="6" t="s">
        <v>5296</v>
      </c>
      <c r="D1692" s="6" t="str">
        <f t="shared" si="26"/>
        <v>0559-000-000-0000</v>
      </c>
      <c r="E1692" s="5" t="s">
        <v>5297</v>
      </c>
      <c r="F1692" s="5" t="s">
        <v>535</v>
      </c>
      <c r="G1692" s="5" t="s">
        <v>536</v>
      </c>
      <c r="H1692" s="5" t="s">
        <v>377</v>
      </c>
      <c r="I1692" s="5" t="s">
        <v>378</v>
      </c>
    </row>
    <row r="1693" spans="1:9" x14ac:dyDescent="0.25">
      <c r="A1693" s="5" t="s">
        <v>5298</v>
      </c>
      <c r="B1693" s="5" t="s">
        <v>5299</v>
      </c>
      <c r="C1693" s="6" t="s">
        <v>511</v>
      </c>
      <c r="D1693" s="6" t="str">
        <f t="shared" si="26"/>
        <v>0110-000-000-0000</v>
      </c>
      <c r="E1693" s="5" t="s">
        <v>512</v>
      </c>
      <c r="F1693" s="5" t="s">
        <v>383</v>
      </c>
      <c r="G1693" s="5" t="s">
        <v>384</v>
      </c>
      <c r="H1693" s="5" t="s">
        <v>377</v>
      </c>
      <c r="I1693" s="5" t="s">
        <v>378</v>
      </c>
    </row>
    <row r="1694" spans="1:9" x14ac:dyDescent="0.25">
      <c r="A1694" s="5" t="s">
        <v>5300</v>
      </c>
      <c r="B1694" s="5" t="s">
        <v>5301</v>
      </c>
      <c r="C1694" s="6" t="s">
        <v>5184</v>
      </c>
      <c r="D1694" s="6" t="str">
        <f t="shared" si="26"/>
        <v>1018-000-000-0000</v>
      </c>
      <c r="E1694" s="5" t="s">
        <v>5185</v>
      </c>
      <c r="F1694" s="5" t="s">
        <v>503</v>
      </c>
      <c r="G1694" s="5" t="s">
        <v>504</v>
      </c>
      <c r="H1694" s="5" t="s">
        <v>377</v>
      </c>
      <c r="I1694" s="5" t="s">
        <v>378</v>
      </c>
    </row>
    <row r="1695" spans="1:9" x14ac:dyDescent="0.25">
      <c r="A1695" s="5" t="s">
        <v>5302</v>
      </c>
      <c r="B1695" s="5" t="s">
        <v>5303</v>
      </c>
      <c r="C1695" s="6" t="s">
        <v>3508</v>
      </c>
      <c r="D1695" s="6" t="str">
        <f t="shared" si="26"/>
        <v>0243-000-000-0000</v>
      </c>
      <c r="E1695" s="5" t="s">
        <v>3509</v>
      </c>
      <c r="F1695" s="5" t="s">
        <v>383</v>
      </c>
      <c r="G1695" s="5" t="s">
        <v>384</v>
      </c>
      <c r="H1695" s="5" t="s">
        <v>377</v>
      </c>
      <c r="I1695" s="5" t="s">
        <v>378</v>
      </c>
    </row>
    <row r="1696" spans="1:9" x14ac:dyDescent="0.25">
      <c r="A1696" s="5" t="s">
        <v>5304</v>
      </c>
      <c r="B1696" s="5" t="s">
        <v>5305</v>
      </c>
      <c r="C1696" s="6" t="s">
        <v>547</v>
      </c>
      <c r="D1696" s="6" t="str">
        <f t="shared" si="26"/>
        <v>0100-000-000-5500</v>
      </c>
      <c r="E1696" s="5" t="s">
        <v>548</v>
      </c>
      <c r="F1696" s="5" t="s">
        <v>383</v>
      </c>
      <c r="G1696" s="5" t="s">
        <v>384</v>
      </c>
      <c r="H1696" s="5" t="s">
        <v>377</v>
      </c>
      <c r="I1696" s="5" t="s">
        <v>378</v>
      </c>
    </row>
    <row r="1697" spans="1:9" x14ac:dyDescent="0.25">
      <c r="A1697" s="5" t="s">
        <v>5306</v>
      </c>
      <c r="B1697" s="5" t="s">
        <v>5307</v>
      </c>
      <c r="C1697" s="6" t="s">
        <v>2283</v>
      </c>
      <c r="D1697" s="6" t="str">
        <f t="shared" si="26"/>
        <v>0822-000-000-0000</v>
      </c>
      <c r="E1697" s="5" t="s">
        <v>2284</v>
      </c>
      <c r="F1697" s="5" t="s">
        <v>383</v>
      </c>
      <c r="G1697" s="5" t="s">
        <v>384</v>
      </c>
      <c r="H1697" s="5" t="s">
        <v>377</v>
      </c>
      <c r="I1697" s="5" t="s">
        <v>378</v>
      </c>
    </row>
    <row r="1698" spans="1:9" x14ac:dyDescent="0.25">
      <c r="A1698" s="5" t="s">
        <v>5308</v>
      </c>
      <c r="B1698" s="5" t="s">
        <v>5309</v>
      </c>
      <c r="C1698" s="6" t="s">
        <v>2072</v>
      </c>
      <c r="D1698" s="6" t="str">
        <f t="shared" si="26"/>
        <v>0328-000-000-0000</v>
      </c>
      <c r="E1698" s="5" t="s">
        <v>2073</v>
      </c>
      <c r="F1698" s="5" t="s">
        <v>383</v>
      </c>
      <c r="G1698" s="5" t="s">
        <v>384</v>
      </c>
      <c r="H1698" s="5" t="s">
        <v>377</v>
      </c>
      <c r="I1698" s="5" t="s">
        <v>378</v>
      </c>
    </row>
    <row r="1699" spans="1:9" x14ac:dyDescent="0.25">
      <c r="A1699" s="5" t="s">
        <v>5310</v>
      </c>
      <c r="B1699" s="5" t="s">
        <v>5311</v>
      </c>
      <c r="C1699" s="6" t="s">
        <v>1559</v>
      </c>
      <c r="D1699" s="6" t="str">
        <f t="shared" si="26"/>
        <v>0070-000-000-0000</v>
      </c>
      <c r="E1699" s="5" t="s">
        <v>1560</v>
      </c>
      <c r="F1699" s="5" t="s">
        <v>383</v>
      </c>
      <c r="G1699" s="5" t="s">
        <v>384</v>
      </c>
      <c r="H1699" s="5" t="s">
        <v>377</v>
      </c>
      <c r="I1699" s="5" t="s">
        <v>378</v>
      </c>
    </row>
    <row r="1700" spans="1:9" x14ac:dyDescent="0.25">
      <c r="A1700" s="5" t="s">
        <v>5312</v>
      </c>
      <c r="B1700" s="5" t="s">
        <v>5313</v>
      </c>
      <c r="C1700" s="6" t="s">
        <v>2245</v>
      </c>
      <c r="D1700" s="6" t="str">
        <f t="shared" si="26"/>
        <v>0959-000-000-0000</v>
      </c>
      <c r="E1700" s="5" t="s">
        <v>2246</v>
      </c>
      <c r="F1700" s="5" t="s">
        <v>383</v>
      </c>
      <c r="G1700" s="5" t="s">
        <v>384</v>
      </c>
      <c r="H1700" s="5" t="s">
        <v>377</v>
      </c>
      <c r="I1700" s="5" t="s">
        <v>378</v>
      </c>
    </row>
    <row r="1701" spans="1:9" x14ac:dyDescent="0.25">
      <c r="A1701" s="5" t="s">
        <v>5314</v>
      </c>
      <c r="B1701" s="5" t="s">
        <v>5315</v>
      </c>
      <c r="C1701" s="6" t="s">
        <v>1829</v>
      </c>
      <c r="D1701" s="6" t="str">
        <f t="shared" si="26"/>
        <v>0010-048-081-1100</v>
      </c>
      <c r="E1701" s="5" t="s">
        <v>1830</v>
      </c>
      <c r="F1701" s="5" t="s">
        <v>375</v>
      </c>
      <c r="G1701" s="5" t="s">
        <v>376</v>
      </c>
      <c r="H1701" s="5" t="s">
        <v>377</v>
      </c>
      <c r="I1701" s="5" t="s">
        <v>378</v>
      </c>
    </row>
    <row r="1702" spans="1:9" x14ac:dyDescent="0.25">
      <c r="A1702" s="5" t="s">
        <v>5316</v>
      </c>
      <c r="B1702" s="5" t="s">
        <v>5317</v>
      </c>
      <c r="C1702" s="6" t="s">
        <v>757</v>
      </c>
      <c r="D1702" s="6" t="str">
        <f t="shared" si="26"/>
        <v>0871-000-000-0000</v>
      </c>
      <c r="E1702" s="5" t="s">
        <v>758</v>
      </c>
      <c r="F1702" s="5" t="s">
        <v>383</v>
      </c>
      <c r="G1702" s="5" t="s">
        <v>384</v>
      </c>
      <c r="H1702" s="5" t="s">
        <v>377</v>
      </c>
      <c r="I1702" s="5" t="s">
        <v>378</v>
      </c>
    </row>
    <row r="1703" spans="1:9" x14ac:dyDescent="0.25">
      <c r="A1703" s="5" t="s">
        <v>5318</v>
      </c>
      <c r="B1703" s="5" t="s">
        <v>5319</v>
      </c>
      <c r="C1703" s="6" t="s">
        <v>1589</v>
      </c>
      <c r="D1703" s="6" t="str">
        <f t="shared" si="26"/>
        <v>0010-072-031-1100</v>
      </c>
      <c r="E1703" s="5" t="s">
        <v>1590</v>
      </c>
      <c r="F1703" s="5" t="s">
        <v>375</v>
      </c>
      <c r="G1703" s="5" t="s">
        <v>376</v>
      </c>
      <c r="H1703" s="5" t="s">
        <v>377</v>
      </c>
      <c r="I1703" s="5" t="s">
        <v>378</v>
      </c>
    </row>
    <row r="1704" spans="1:9" x14ac:dyDescent="0.25">
      <c r="A1704" s="5" t="s">
        <v>5320</v>
      </c>
      <c r="B1704" s="5" t="s">
        <v>5321</v>
      </c>
      <c r="C1704" s="6" t="s">
        <v>4313</v>
      </c>
      <c r="D1704" s="6" t="str">
        <f t="shared" si="26"/>
        <v>0102-000-000-0000</v>
      </c>
      <c r="E1704" s="5" t="s">
        <v>4314</v>
      </c>
      <c r="F1704" s="5" t="s">
        <v>383</v>
      </c>
      <c r="G1704" s="5" t="s">
        <v>384</v>
      </c>
      <c r="H1704" s="5" t="s">
        <v>377</v>
      </c>
      <c r="I1704" s="5" t="s">
        <v>378</v>
      </c>
    </row>
    <row r="1705" spans="1:9" x14ac:dyDescent="0.25">
      <c r="A1705" s="5" t="s">
        <v>5322</v>
      </c>
      <c r="B1705" s="5" t="s">
        <v>5323</v>
      </c>
      <c r="C1705" s="6" t="s">
        <v>3118</v>
      </c>
      <c r="D1705" s="6" t="str">
        <f t="shared" si="26"/>
        <v>0450-000-000-0000</v>
      </c>
      <c r="E1705" s="5" t="s">
        <v>3119</v>
      </c>
      <c r="F1705" s="5" t="s">
        <v>383</v>
      </c>
      <c r="G1705" s="5" t="s">
        <v>384</v>
      </c>
      <c r="H1705" s="5" t="s">
        <v>377</v>
      </c>
      <c r="I1705" s="5" t="s">
        <v>378</v>
      </c>
    </row>
    <row r="1706" spans="1:9" x14ac:dyDescent="0.25">
      <c r="A1706" s="5" t="s">
        <v>5324</v>
      </c>
      <c r="B1706" s="5" t="s">
        <v>5325</v>
      </c>
      <c r="C1706" s="6" t="s">
        <v>1782</v>
      </c>
      <c r="D1706" s="6" t="str">
        <f t="shared" si="26"/>
        <v>0940-000-000-0000</v>
      </c>
      <c r="E1706" s="5" t="s">
        <v>1783</v>
      </c>
      <c r="F1706" s="5" t="s">
        <v>383</v>
      </c>
      <c r="G1706" s="5" t="s">
        <v>384</v>
      </c>
      <c r="H1706" s="5" t="s">
        <v>377</v>
      </c>
      <c r="I1706" s="5" t="s">
        <v>378</v>
      </c>
    </row>
    <row r="1707" spans="1:9" x14ac:dyDescent="0.25">
      <c r="A1707" s="5" t="s">
        <v>5326</v>
      </c>
      <c r="B1707" s="5" t="s">
        <v>5327</v>
      </c>
      <c r="C1707" s="6" t="s">
        <v>811</v>
      </c>
      <c r="D1707" s="6" t="str">
        <f t="shared" si="26"/>
        <v>0010-029-080-1500</v>
      </c>
      <c r="E1707" s="5" t="s">
        <v>812</v>
      </c>
      <c r="F1707" s="5" t="s">
        <v>399</v>
      </c>
      <c r="G1707" s="5" t="s">
        <v>400</v>
      </c>
      <c r="H1707" s="5" t="s">
        <v>377</v>
      </c>
      <c r="I1707" s="5" t="s">
        <v>378</v>
      </c>
    </row>
    <row r="1708" spans="1:9" x14ac:dyDescent="0.25">
      <c r="A1708" s="5" t="s">
        <v>5328</v>
      </c>
      <c r="B1708" s="5" t="s">
        <v>5329</v>
      </c>
      <c r="C1708" s="6" t="s">
        <v>3728</v>
      </c>
      <c r="D1708" s="6" t="str">
        <f t="shared" si="26"/>
        <v>0049-000-000-0000</v>
      </c>
      <c r="E1708" s="5" t="s">
        <v>3729</v>
      </c>
      <c r="F1708" s="5" t="s">
        <v>507</v>
      </c>
      <c r="G1708" s="5" t="s">
        <v>508</v>
      </c>
      <c r="H1708" s="5" t="s">
        <v>377</v>
      </c>
      <c r="I1708" s="5" t="s">
        <v>378</v>
      </c>
    </row>
    <row r="1709" spans="1:9" x14ac:dyDescent="0.25">
      <c r="A1709" s="5" t="s">
        <v>5330</v>
      </c>
      <c r="B1709" s="5" t="s">
        <v>5331</v>
      </c>
      <c r="C1709" s="6" t="s">
        <v>5332</v>
      </c>
      <c r="D1709" s="6" t="str">
        <f t="shared" si="26"/>
        <v>0030-249-000-0000</v>
      </c>
      <c r="E1709" s="5" t="s">
        <v>5333</v>
      </c>
      <c r="F1709" s="5" t="s">
        <v>383</v>
      </c>
      <c r="G1709" s="5" t="s">
        <v>384</v>
      </c>
      <c r="H1709" s="5" t="s">
        <v>389</v>
      </c>
      <c r="I1709" s="5" t="s">
        <v>390</v>
      </c>
    </row>
    <row r="1710" spans="1:9" x14ac:dyDescent="0.25">
      <c r="A1710" s="5" t="s">
        <v>5334</v>
      </c>
      <c r="B1710" s="5" t="s">
        <v>5335</v>
      </c>
      <c r="C1710" s="6" t="s">
        <v>773</v>
      </c>
      <c r="D1710" s="6" t="str">
        <f t="shared" si="26"/>
        <v>0218-000-000-0000</v>
      </c>
      <c r="E1710" s="5" t="s">
        <v>774</v>
      </c>
      <c r="F1710" s="5" t="s">
        <v>503</v>
      </c>
      <c r="G1710" s="5" t="s">
        <v>504</v>
      </c>
      <c r="H1710" s="5" t="s">
        <v>513</v>
      </c>
      <c r="I1710" s="5" t="s">
        <v>514</v>
      </c>
    </row>
    <row r="1711" spans="1:9" x14ac:dyDescent="0.25">
      <c r="A1711" s="5" t="s">
        <v>5336</v>
      </c>
      <c r="B1711" s="5" t="s">
        <v>5337</v>
      </c>
      <c r="C1711" s="6" t="s">
        <v>5338</v>
      </c>
      <c r="D1711" s="6" t="str">
        <f t="shared" si="26"/>
        <v>0807-000-000-0000</v>
      </c>
      <c r="E1711" s="5" t="s">
        <v>5339</v>
      </c>
      <c r="F1711" s="5" t="s">
        <v>535</v>
      </c>
      <c r="G1711" s="5" t="s">
        <v>536</v>
      </c>
      <c r="H1711" s="5" t="s">
        <v>377</v>
      </c>
      <c r="I1711" s="5" t="s">
        <v>378</v>
      </c>
    </row>
    <row r="1712" spans="1:9" x14ac:dyDescent="0.25">
      <c r="A1712" s="5" t="s">
        <v>5340</v>
      </c>
      <c r="B1712" s="5" t="s">
        <v>5341</v>
      </c>
      <c r="C1712" s="6" t="s">
        <v>2297</v>
      </c>
      <c r="D1712" s="6" t="str">
        <f t="shared" si="26"/>
        <v>0055-000-000-0000</v>
      </c>
      <c r="E1712" s="5" t="s">
        <v>2298</v>
      </c>
      <c r="F1712" s="5" t="s">
        <v>383</v>
      </c>
      <c r="G1712" s="5" t="s">
        <v>384</v>
      </c>
      <c r="H1712" s="5" t="s">
        <v>377</v>
      </c>
      <c r="I1712" s="5" t="s">
        <v>378</v>
      </c>
    </row>
    <row r="1713" spans="1:9" x14ac:dyDescent="0.25">
      <c r="A1713" s="5" t="s">
        <v>5342</v>
      </c>
      <c r="B1713" s="5" t="s">
        <v>5343</v>
      </c>
      <c r="C1713" s="6" t="s">
        <v>1456</v>
      </c>
      <c r="D1713" s="6" t="str">
        <f t="shared" si="26"/>
        <v>0150-000-000-0000</v>
      </c>
      <c r="E1713" s="5" t="s">
        <v>1457</v>
      </c>
      <c r="F1713" s="5" t="s">
        <v>383</v>
      </c>
      <c r="G1713" s="5" t="s">
        <v>384</v>
      </c>
      <c r="H1713" s="5" t="s">
        <v>377</v>
      </c>
      <c r="I1713" s="5" t="s">
        <v>378</v>
      </c>
    </row>
    <row r="1714" spans="1:9" x14ac:dyDescent="0.25">
      <c r="A1714" s="5" t="s">
        <v>5344</v>
      </c>
      <c r="B1714" s="5" t="s">
        <v>5345</v>
      </c>
      <c r="C1714" s="6" t="s">
        <v>1065</v>
      </c>
      <c r="D1714" s="6" t="str">
        <f t="shared" si="26"/>
        <v>0906-000-000-0000</v>
      </c>
      <c r="E1714" s="5" t="s">
        <v>1066</v>
      </c>
      <c r="F1714" s="5" t="s">
        <v>503</v>
      </c>
      <c r="G1714" s="5" t="s">
        <v>504</v>
      </c>
      <c r="H1714" s="5" t="s">
        <v>513</v>
      </c>
      <c r="I1714" s="5" t="s">
        <v>514</v>
      </c>
    </row>
    <row r="1715" spans="1:9" x14ac:dyDescent="0.25">
      <c r="A1715" s="5" t="s">
        <v>5346</v>
      </c>
      <c r="B1715" s="5" t="s">
        <v>5347</v>
      </c>
      <c r="C1715" s="6" t="s">
        <v>827</v>
      </c>
      <c r="D1715" s="6" t="str">
        <f t="shared" si="26"/>
        <v>0320-000-000-0000</v>
      </c>
      <c r="E1715" s="5" t="s">
        <v>828</v>
      </c>
      <c r="F1715" s="5" t="s">
        <v>383</v>
      </c>
      <c r="G1715" s="5" t="s">
        <v>384</v>
      </c>
      <c r="H1715" s="5" t="s">
        <v>377</v>
      </c>
      <c r="I1715" s="5" t="s">
        <v>378</v>
      </c>
    </row>
    <row r="1716" spans="1:9" x14ac:dyDescent="0.25">
      <c r="A1716" s="5" t="s">
        <v>5348</v>
      </c>
      <c r="B1716" s="5" t="s">
        <v>5349</v>
      </c>
      <c r="C1716" s="6" t="s">
        <v>1518</v>
      </c>
      <c r="D1716" s="6" t="str">
        <f t="shared" si="26"/>
        <v>0675-000-000-0000</v>
      </c>
      <c r="E1716" s="5" t="s">
        <v>1519</v>
      </c>
      <c r="F1716" s="5" t="s">
        <v>383</v>
      </c>
      <c r="G1716" s="5" t="s">
        <v>384</v>
      </c>
      <c r="H1716" s="5" t="s">
        <v>377</v>
      </c>
      <c r="I1716" s="5" t="s">
        <v>378</v>
      </c>
    </row>
    <row r="1717" spans="1:9" x14ac:dyDescent="0.25">
      <c r="A1717" s="5" t="s">
        <v>5350</v>
      </c>
      <c r="B1717" s="5" t="s">
        <v>5351</v>
      </c>
      <c r="C1717" s="6" t="s">
        <v>1577</v>
      </c>
      <c r="D1717" s="6" t="str">
        <f t="shared" si="26"/>
        <v>0870-000-000-0000</v>
      </c>
      <c r="E1717" s="5" t="s">
        <v>1578</v>
      </c>
      <c r="F1717" s="5" t="s">
        <v>383</v>
      </c>
      <c r="G1717" s="5" t="s">
        <v>384</v>
      </c>
      <c r="H1717" s="5" t="s">
        <v>377</v>
      </c>
      <c r="I1717" s="5" t="s">
        <v>378</v>
      </c>
    </row>
    <row r="1718" spans="1:9" x14ac:dyDescent="0.25">
      <c r="A1718" s="5" t="s">
        <v>5352</v>
      </c>
      <c r="B1718" s="5" t="s">
        <v>5353</v>
      </c>
      <c r="C1718" s="6" t="s">
        <v>2847</v>
      </c>
      <c r="D1718" s="6" t="str">
        <f t="shared" si="26"/>
        <v>0119-000-000-0000</v>
      </c>
      <c r="E1718" s="5" t="s">
        <v>2848</v>
      </c>
      <c r="F1718" s="5" t="s">
        <v>383</v>
      </c>
      <c r="G1718" s="5" t="s">
        <v>384</v>
      </c>
      <c r="H1718" s="5" t="s">
        <v>377</v>
      </c>
      <c r="I1718" s="5" t="s">
        <v>378</v>
      </c>
    </row>
    <row r="1719" spans="1:9" x14ac:dyDescent="0.25">
      <c r="A1719" s="5" t="s">
        <v>5354</v>
      </c>
      <c r="B1719" s="5" t="s">
        <v>5355</v>
      </c>
      <c r="C1719" s="6" t="s">
        <v>2008</v>
      </c>
      <c r="D1719" s="6" t="str">
        <f t="shared" si="26"/>
        <v>0670-000-000-0000</v>
      </c>
      <c r="E1719" s="5" t="s">
        <v>2009</v>
      </c>
      <c r="F1719" s="5" t="s">
        <v>383</v>
      </c>
      <c r="G1719" s="5" t="s">
        <v>384</v>
      </c>
      <c r="H1719" s="5" t="s">
        <v>491</v>
      </c>
      <c r="I1719" s="5" t="s">
        <v>492</v>
      </c>
    </row>
    <row r="1720" spans="1:9" x14ac:dyDescent="0.25">
      <c r="A1720" s="5" t="s">
        <v>5356</v>
      </c>
      <c r="B1720" s="5" t="s">
        <v>5357</v>
      </c>
      <c r="C1720" s="6" t="s">
        <v>1595</v>
      </c>
      <c r="D1720" s="6" t="str">
        <f t="shared" si="26"/>
        <v>0303-000-000-0000</v>
      </c>
      <c r="E1720" s="5" t="s">
        <v>1596</v>
      </c>
      <c r="F1720" s="5" t="s">
        <v>383</v>
      </c>
      <c r="G1720" s="5" t="s">
        <v>384</v>
      </c>
      <c r="H1720" s="5" t="s">
        <v>377</v>
      </c>
      <c r="I1720" s="5" t="s">
        <v>378</v>
      </c>
    </row>
    <row r="1721" spans="1:9" x14ac:dyDescent="0.25">
      <c r="A1721" s="5" t="s">
        <v>5358</v>
      </c>
      <c r="B1721" s="5" t="s">
        <v>5359</v>
      </c>
      <c r="C1721" s="6" t="s">
        <v>615</v>
      </c>
      <c r="D1721" s="6" t="str">
        <f t="shared" si="26"/>
        <v>0170-000-000-0000</v>
      </c>
      <c r="E1721" s="5" t="s">
        <v>616</v>
      </c>
      <c r="F1721" s="5" t="s">
        <v>383</v>
      </c>
      <c r="G1721" s="5" t="s">
        <v>384</v>
      </c>
      <c r="H1721" s="5" t="s">
        <v>377</v>
      </c>
      <c r="I1721" s="5" t="s">
        <v>378</v>
      </c>
    </row>
    <row r="1722" spans="1:9" x14ac:dyDescent="0.25">
      <c r="A1722" s="5" t="s">
        <v>5360</v>
      </c>
      <c r="B1722" s="5" t="s">
        <v>5361</v>
      </c>
      <c r="C1722" s="6" t="s">
        <v>2140</v>
      </c>
      <c r="D1722" s="6" t="str">
        <f t="shared" si="26"/>
        <v>0353-000-000-0000</v>
      </c>
      <c r="E1722" s="5" t="s">
        <v>2141</v>
      </c>
      <c r="F1722" s="5" t="s">
        <v>383</v>
      </c>
      <c r="G1722" s="5" t="s">
        <v>384</v>
      </c>
      <c r="H1722" s="5" t="s">
        <v>377</v>
      </c>
      <c r="I1722" s="5" t="s">
        <v>378</v>
      </c>
    </row>
    <row r="1723" spans="1:9" x14ac:dyDescent="0.25">
      <c r="A1723" s="5" t="s">
        <v>5362</v>
      </c>
      <c r="B1723" s="5" t="s">
        <v>5363</v>
      </c>
      <c r="C1723" s="6" t="s">
        <v>5364</v>
      </c>
      <c r="D1723" s="6" t="str">
        <f t="shared" si="26"/>
        <v>0529-000-000-0000</v>
      </c>
      <c r="E1723" s="5" t="s">
        <v>5365</v>
      </c>
      <c r="F1723" s="5" t="s">
        <v>503</v>
      </c>
      <c r="G1723" s="5" t="s">
        <v>504</v>
      </c>
      <c r="H1723" s="5" t="s">
        <v>377</v>
      </c>
      <c r="I1723" s="5" t="s">
        <v>378</v>
      </c>
    </row>
    <row r="1724" spans="1:9" x14ac:dyDescent="0.25">
      <c r="A1724" s="5" t="s">
        <v>5366</v>
      </c>
      <c r="B1724" s="5" t="s">
        <v>5367</v>
      </c>
      <c r="C1724" s="6" t="s">
        <v>1161</v>
      </c>
      <c r="D1724" s="6" t="str">
        <f t="shared" si="26"/>
        <v>0010-029-100-1100</v>
      </c>
      <c r="E1724" s="5" t="s">
        <v>1162</v>
      </c>
      <c r="F1724" s="5" t="s">
        <v>383</v>
      </c>
      <c r="G1724" s="5" t="s">
        <v>384</v>
      </c>
      <c r="H1724" s="5" t="s">
        <v>377</v>
      </c>
      <c r="I1724" s="5" t="s">
        <v>378</v>
      </c>
    </row>
    <row r="1725" spans="1:9" x14ac:dyDescent="0.25">
      <c r="A1725" s="5" t="s">
        <v>5368</v>
      </c>
      <c r="B1725" s="5" t="s">
        <v>5369</v>
      </c>
      <c r="C1725" s="6" t="s">
        <v>5218</v>
      </c>
      <c r="D1725" s="6" t="str">
        <f t="shared" si="26"/>
        <v>0415-000-000-0000</v>
      </c>
      <c r="E1725" s="5" t="s">
        <v>5219</v>
      </c>
      <c r="F1725" s="5" t="s">
        <v>503</v>
      </c>
      <c r="G1725" s="5" t="s">
        <v>504</v>
      </c>
      <c r="H1725" s="5" t="s">
        <v>377</v>
      </c>
      <c r="I1725" s="5" t="s">
        <v>378</v>
      </c>
    </row>
    <row r="1726" spans="1:9" x14ac:dyDescent="0.25">
      <c r="A1726" s="5" t="s">
        <v>5370</v>
      </c>
      <c r="B1726" s="5" t="s">
        <v>5371</v>
      </c>
      <c r="C1726" s="6" t="s">
        <v>4439</v>
      </c>
      <c r="D1726" s="6" t="str">
        <f t="shared" si="26"/>
        <v>1000-000-000-0000</v>
      </c>
      <c r="E1726" s="5" t="s">
        <v>4440</v>
      </c>
      <c r="F1726" s="5" t="s">
        <v>507</v>
      </c>
      <c r="G1726" s="5" t="s">
        <v>508</v>
      </c>
      <c r="H1726" s="5" t="s">
        <v>377</v>
      </c>
      <c r="I1726" s="5" t="s">
        <v>378</v>
      </c>
    </row>
    <row r="1727" spans="1:9" x14ac:dyDescent="0.25">
      <c r="A1727" s="5" t="s">
        <v>5372</v>
      </c>
      <c r="B1727" s="5" t="s">
        <v>5373</v>
      </c>
      <c r="C1727" s="6" t="s">
        <v>2014</v>
      </c>
      <c r="D1727" s="6" t="str">
        <f t="shared" si="26"/>
        <v>0025-000-000-0000</v>
      </c>
      <c r="E1727" s="5" t="s">
        <v>2015</v>
      </c>
      <c r="F1727" s="5" t="s">
        <v>535</v>
      </c>
      <c r="G1727" s="5" t="s">
        <v>536</v>
      </c>
      <c r="H1727" s="5" t="s">
        <v>377</v>
      </c>
      <c r="I1727" s="5" t="s">
        <v>378</v>
      </c>
    </row>
    <row r="1728" spans="1:9" x14ac:dyDescent="0.25">
      <c r="A1728" s="5" t="s">
        <v>5374</v>
      </c>
      <c r="B1728" s="5" t="s">
        <v>5375</v>
      </c>
      <c r="C1728" s="6" t="s">
        <v>5376</v>
      </c>
      <c r="D1728" s="6" t="str">
        <f t="shared" si="26"/>
        <v>0270-000-004-7600</v>
      </c>
      <c r="E1728" s="5" t="s">
        <v>5377</v>
      </c>
      <c r="F1728" s="5" t="s">
        <v>383</v>
      </c>
      <c r="G1728" s="5" t="s">
        <v>384</v>
      </c>
      <c r="H1728" s="5" t="s">
        <v>377</v>
      </c>
      <c r="I1728" s="5" t="s">
        <v>378</v>
      </c>
    </row>
    <row r="1729" spans="1:9" x14ac:dyDescent="0.25">
      <c r="A1729" s="5" t="s">
        <v>5378</v>
      </c>
      <c r="B1729" s="5" t="s">
        <v>5379</v>
      </c>
      <c r="C1729" s="6" t="s">
        <v>923</v>
      </c>
      <c r="D1729" s="6" t="str">
        <f t="shared" si="26"/>
        <v>0210-000-000-0000</v>
      </c>
      <c r="E1729" s="5" t="s">
        <v>924</v>
      </c>
      <c r="F1729" s="5" t="s">
        <v>383</v>
      </c>
      <c r="G1729" s="5" t="s">
        <v>384</v>
      </c>
      <c r="H1729" s="5" t="s">
        <v>377</v>
      </c>
      <c r="I1729" s="5" t="s">
        <v>378</v>
      </c>
    </row>
    <row r="1730" spans="1:9" x14ac:dyDescent="0.25">
      <c r="A1730" s="5" t="s">
        <v>5380</v>
      </c>
      <c r="B1730" s="5" t="s">
        <v>5381</v>
      </c>
      <c r="C1730" s="6" t="s">
        <v>3860</v>
      </c>
      <c r="D1730" s="6" t="str">
        <f t="shared" ref="D1730:D1793" si="27">TEXT(C1730,"0000-000-000-0000")</f>
        <v>0793-000-000-0000</v>
      </c>
      <c r="E1730" s="5" t="s">
        <v>3861</v>
      </c>
      <c r="F1730" s="5" t="s">
        <v>383</v>
      </c>
      <c r="G1730" s="5" t="s">
        <v>384</v>
      </c>
      <c r="H1730" s="5" t="s">
        <v>377</v>
      </c>
      <c r="I1730" s="5" t="s">
        <v>378</v>
      </c>
    </row>
    <row r="1731" spans="1:9" x14ac:dyDescent="0.25">
      <c r="A1731" s="5" t="s">
        <v>5382</v>
      </c>
      <c r="B1731" s="5" t="s">
        <v>5383</v>
      </c>
      <c r="C1731" s="6" t="s">
        <v>827</v>
      </c>
      <c r="D1731" s="6" t="str">
        <f t="shared" si="27"/>
        <v>0320-000-000-0000</v>
      </c>
      <c r="E1731" s="5" t="s">
        <v>828</v>
      </c>
      <c r="F1731" s="5" t="s">
        <v>383</v>
      </c>
      <c r="G1731" s="5" t="s">
        <v>384</v>
      </c>
      <c r="H1731" s="5" t="s">
        <v>377</v>
      </c>
      <c r="I1731" s="5" t="s">
        <v>378</v>
      </c>
    </row>
    <row r="1732" spans="1:9" x14ac:dyDescent="0.25">
      <c r="A1732" s="5" t="s">
        <v>5384</v>
      </c>
      <c r="B1732" s="5" t="s">
        <v>5385</v>
      </c>
      <c r="C1732" s="6" t="s">
        <v>4885</v>
      </c>
      <c r="D1732" s="6" t="str">
        <f t="shared" si="27"/>
        <v>0847-000-000-0000</v>
      </c>
      <c r="E1732" s="5" t="s">
        <v>4886</v>
      </c>
      <c r="F1732" s="5" t="s">
        <v>535</v>
      </c>
      <c r="G1732" s="5" t="s">
        <v>536</v>
      </c>
      <c r="H1732" s="5" t="s">
        <v>377</v>
      </c>
      <c r="I1732" s="5" t="s">
        <v>378</v>
      </c>
    </row>
    <row r="1733" spans="1:9" x14ac:dyDescent="0.25">
      <c r="A1733" s="5" t="s">
        <v>5386</v>
      </c>
      <c r="B1733" s="5" t="s">
        <v>5387</v>
      </c>
      <c r="C1733" s="6" t="s">
        <v>2533</v>
      </c>
      <c r="D1733" s="6" t="str">
        <f t="shared" si="27"/>
        <v>0860-000-000-0000</v>
      </c>
      <c r="E1733" s="5" t="s">
        <v>2534</v>
      </c>
      <c r="F1733" s="5" t="s">
        <v>383</v>
      </c>
      <c r="G1733" s="5" t="s">
        <v>384</v>
      </c>
      <c r="H1733" s="5" t="s">
        <v>377</v>
      </c>
      <c r="I1733" s="5" t="s">
        <v>378</v>
      </c>
    </row>
    <row r="1734" spans="1:9" x14ac:dyDescent="0.25">
      <c r="A1734" s="5" t="s">
        <v>5388</v>
      </c>
      <c r="B1734" s="5" t="s">
        <v>5389</v>
      </c>
      <c r="C1734" s="6" t="s">
        <v>461</v>
      </c>
      <c r="D1734" s="6" t="str">
        <f t="shared" si="27"/>
        <v>0010-044-121-0000</v>
      </c>
      <c r="E1734" s="5" t="s">
        <v>462</v>
      </c>
      <c r="F1734" s="5" t="s">
        <v>375</v>
      </c>
      <c r="G1734" s="5" t="s">
        <v>376</v>
      </c>
      <c r="H1734" s="5" t="s">
        <v>377</v>
      </c>
      <c r="I1734" s="5" t="s">
        <v>378</v>
      </c>
    </row>
    <row r="1735" spans="1:9" x14ac:dyDescent="0.25">
      <c r="A1735" s="5" t="s">
        <v>5390</v>
      </c>
      <c r="B1735" s="5" t="s">
        <v>5391</v>
      </c>
      <c r="C1735" s="6" t="s">
        <v>2164</v>
      </c>
      <c r="D1735" s="6" t="str">
        <f t="shared" si="27"/>
        <v>0780-000-000-0000</v>
      </c>
      <c r="E1735" s="5" t="s">
        <v>2165</v>
      </c>
      <c r="F1735" s="5" t="s">
        <v>503</v>
      </c>
      <c r="G1735" s="5" t="s">
        <v>504</v>
      </c>
      <c r="H1735" s="5" t="s">
        <v>377</v>
      </c>
      <c r="I1735" s="5" t="s">
        <v>378</v>
      </c>
    </row>
    <row r="1736" spans="1:9" x14ac:dyDescent="0.25">
      <c r="A1736" s="5" t="s">
        <v>5392</v>
      </c>
      <c r="B1736" s="5" t="s">
        <v>5393</v>
      </c>
      <c r="C1736" s="6" t="s">
        <v>682</v>
      </c>
      <c r="D1736" s="6" t="str">
        <f t="shared" si="27"/>
        <v>0790-000-000-0000</v>
      </c>
      <c r="E1736" s="5" t="s">
        <v>683</v>
      </c>
      <c r="F1736" s="5" t="s">
        <v>383</v>
      </c>
      <c r="G1736" s="5" t="s">
        <v>384</v>
      </c>
      <c r="H1736" s="5" t="s">
        <v>377</v>
      </c>
      <c r="I1736" s="5" t="s">
        <v>378</v>
      </c>
    </row>
    <row r="1737" spans="1:9" x14ac:dyDescent="0.25">
      <c r="A1737" s="5" t="s">
        <v>5394</v>
      </c>
      <c r="B1737" s="5" t="s">
        <v>5395</v>
      </c>
      <c r="C1737" s="6" t="s">
        <v>569</v>
      </c>
      <c r="D1737" s="6" t="str">
        <f t="shared" si="27"/>
        <v>0665-000-000-0000</v>
      </c>
      <c r="E1737" s="5" t="s">
        <v>570</v>
      </c>
      <c r="F1737" s="5" t="s">
        <v>383</v>
      </c>
      <c r="G1737" s="5" t="s">
        <v>384</v>
      </c>
      <c r="H1737" s="5" t="s">
        <v>377</v>
      </c>
      <c r="I1737" s="5" t="s">
        <v>378</v>
      </c>
    </row>
    <row r="1738" spans="1:9" x14ac:dyDescent="0.25">
      <c r="A1738" s="5" t="s">
        <v>5396</v>
      </c>
      <c r="B1738" s="5" t="s">
        <v>5397</v>
      </c>
      <c r="C1738" s="6" t="s">
        <v>5398</v>
      </c>
      <c r="D1738" s="6" t="str">
        <f t="shared" si="27"/>
        <v>0010-029-020-1000</v>
      </c>
      <c r="E1738" s="5" t="s">
        <v>5399</v>
      </c>
      <c r="F1738" s="5" t="s">
        <v>375</v>
      </c>
      <c r="G1738" s="5" t="s">
        <v>376</v>
      </c>
      <c r="H1738" s="5" t="s">
        <v>377</v>
      </c>
      <c r="I1738" s="5" t="s">
        <v>378</v>
      </c>
    </row>
    <row r="1739" spans="1:9" x14ac:dyDescent="0.25">
      <c r="A1739" s="5" t="s">
        <v>5400</v>
      </c>
      <c r="B1739" s="5" t="s">
        <v>5401</v>
      </c>
      <c r="C1739" s="6" t="s">
        <v>5402</v>
      </c>
      <c r="D1739" s="6" t="str">
        <f t="shared" si="27"/>
        <v>0010-079-021-1400</v>
      </c>
      <c r="E1739" s="5" t="s">
        <v>5403</v>
      </c>
      <c r="F1739" s="5" t="s">
        <v>375</v>
      </c>
      <c r="G1739" s="5" t="s">
        <v>376</v>
      </c>
      <c r="H1739" s="5" t="s">
        <v>377</v>
      </c>
      <c r="I1739" s="5" t="s">
        <v>378</v>
      </c>
    </row>
    <row r="1740" spans="1:9" x14ac:dyDescent="0.25">
      <c r="A1740" s="5" t="s">
        <v>5404</v>
      </c>
      <c r="B1740" s="5" t="s">
        <v>5405</v>
      </c>
      <c r="C1740" s="6" t="s">
        <v>1577</v>
      </c>
      <c r="D1740" s="6" t="str">
        <f t="shared" si="27"/>
        <v>0870-000-000-0000</v>
      </c>
      <c r="E1740" s="5" t="s">
        <v>1578</v>
      </c>
      <c r="F1740" s="5" t="s">
        <v>383</v>
      </c>
      <c r="G1740" s="5" t="s">
        <v>384</v>
      </c>
      <c r="H1740" s="5" t="s">
        <v>377</v>
      </c>
      <c r="I1740" s="5" t="s">
        <v>378</v>
      </c>
    </row>
    <row r="1741" spans="1:9" x14ac:dyDescent="0.25">
      <c r="A1741" s="5" t="s">
        <v>5406</v>
      </c>
      <c r="B1741" s="5" t="s">
        <v>5407</v>
      </c>
      <c r="C1741" s="6" t="s">
        <v>4540</v>
      </c>
      <c r="D1741" s="6" t="str">
        <f t="shared" si="27"/>
        <v>0624-000-000-0000</v>
      </c>
      <c r="E1741" s="5" t="s">
        <v>4541</v>
      </c>
      <c r="F1741" s="5" t="s">
        <v>535</v>
      </c>
      <c r="G1741" s="5" t="s">
        <v>536</v>
      </c>
      <c r="H1741" s="5" t="s">
        <v>377</v>
      </c>
      <c r="I1741" s="5" t="s">
        <v>378</v>
      </c>
    </row>
    <row r="1742" spans="1:9" x14ac:dyDescent="0.25">
      <c r="A1742" s="5" t="s">
        <v>5408</v>
      </c>
      <c r="B1742" s="5" t="s">
        <v>5409</v>
      </c>
      <c r="C1742" s="6" t="s">
        <v>5410</v>
      </c>
      <c r="D1742" s="6" t="str">
        <f t="shared" si="27"/>
        <v>1143-000-004-8500</v>
      </c>
      <c r="E1742" s="5" t="s">
        <v>5411</v>
      </c>
      <c r="F1742" s="5" t="s">
        <v>383</v>
      </c>
      <c r="G1742" s="5" t="s">
        <v>384</v>
      </c>
      <c r="H1742" s="5" t="s">
        <v>377</v>
      </c>
      <c r="I1742" s="5" t="s">
        <v>378</v>
      </c>
    </row>
    <row r="1743" spans="1:9" x14ac:dyDescent="0.25">
      <c r="A1743" s="5" t="s">
        <v>5412</v>
      </c>
      <c r="B1743" s="5" t="s">
        <v>5413</v>
      </c>
      <c r="C1743" s="6" t="s">
        <v>2471</v>
      </c>
      <c r="D1743" s="6" t="str">
        <f t="shared" si="27"/>
        <v>0183-000-000-0000</v>
      </c>
      <c r="E1743" s="5" t="s">
        <v>2472</v>
      </c>
      <c r="F1743" s="5" t="s">
        <v>507</v>
      </c>
      <c r="G1743" s="5" t="s">
        <v>508</v>
      </c>
      <c r="H1743" s="5" t="s">
        <v>377</v>
      </c>
      <c r="I1743" s="5" t="s">
        <v>378</v>
      </c>
    </row>
    <row r="1744" spans="1:9" x14ac:dyDescent="0.25">
      <c r="A1744" s="5" t="s">
        <v>5414</v>
      </c>
      <c r="B1744" s="5" t="s">
        <v>5415</v>
      </c>
      <c r="C1744" s="6" t="s">
        <v>1045</v>
      </c>
      <c r="D1744" s="6" t="str">
        <f t="shared" si="27"/>
        <v>0270-000-000-0000</v>
      </c>
      <c r="E1744" s="5" t="s">
        <v>1046</v>
      </c>
      <c r="F1744" s="5" t="s">
        <v>383</v>
      </c>
      <c r="G1744" s="5" t="s">
        <v>384</v>
      </c>
      <c r="H1744" s="5" t="s">
        <v>377</v>
      </c>
      <c r="I1744" s="5" t="s">
        <v>378</v>
      </c>
    </row>
    <row r="1745" spans="1:9" x14ac:dyDescent="0.25">
      <c r="A1745" s="5" t="s">
        <v>5416</v>
      </c>
      <c r="B1745" s="5" t="s">
        <v>5417</v>
      </c>
      <c r="C1745" s="6" t="s">
        <v>5418</v>
      </c>
      <c r="D1745" s="6" t="str">
        <f t="shared" si="27"/>
        <v>0131-033-000-0000</v>
      </c>
      <c r="E1745" s="5" t="s">
        <v>5419</v>
      </c>
      <c r="F1745" s="5" t="s">
        <v>2740</v>
      </c>
      <c r="G1745" s="5" t="s">
        <v>2741</v>
      </c>
      <c r="H1745" s="5" t="s">
        <v>377</v>
      </c>
      <c r="I1745" s="5" t="s">
        <v>378</v>
      </c>
    </row>
    <row r="1746" spans="1:9" x14ac:dyDescent="0.25">
      <c r="A1746" s="5" t="s">
        <v>5420</v>
      </c>
      <c r="B1746" s="5" t="s">
        <v>5421</v>
      </c>
      <c r="C1746" s="6" t="s">
        <v>5422</v>
      </c>
      <c r="D1746" s="6" t="str">
        <f t="shared" si="27"/>
        <v>0041-000-000-4400</v>
      </c>
      <c r="E1746" s="5" t="s">
        <v>5423</v>
      </c>
      <c r="F1746" s="5" t="s">
        <v>383</v>
      </c>
      <c r="G1746" s="5" t="s">
        <v>384</v>
      </c>
      <c r="H1746" s="5" t="s">
        <v>377</v>
      </c>
      <c r="I1746" s="5" t="s">
        <v>378</v>
      </c>
    </row>
    <row r="1747" spans="1:9" x14ac:dyDescent="0.25">
      <c r="A1747" s="5" t="s">
        <v>5424</v>
      </c>
      <c r="B1747" s="5" t="s">
        <v>5425</v>
      </c>
      <c r="C1747" s="6" t="s">
        <v>5426</v>
      </c>
      <c r="D1747" s="6" t="str">
        <f t="shared" si="27"/>
        <v>1009-250-000-0000</v>
      </c>
      <c r="E1747" s="5" t="s">
        <v>27861</v>
      </c>
      <c r="F1747" s="5" t="s">
        <v>383</v>
      </c>
      <c r="G1747" s="5" t="s">
        <v>384</v>
      </c>
      <c r="H1747" s="5" t="s">
        <v>1669</v>
      </c>
      <c r="I1747" s="5" t="s">
        <v>1670</v>
      </c>
    </row>
    <row r="1748" spans="1:9" x14ac:dyDescent="0.25">
      <c r="A1748" s="5" t="s">
        <v>5427</v>
      </c>
      <c r="B1748" s="5" t="s">
        <v>5428</v>
      </c>
      <c r="C1748" s="6" t="s">
        <v>5429</v>
      </c>
      <c r="D1748" s="6" t="str">
        <f t="shared" si="27"/>
        <v>0100-000-000-2500</v>
      </c>
      <c r="E1748" s="5" t="s">
        <v>5430</v>
      </c>
      <c r="F1748" s="5" t="s">
        <v>415</v>
      </c>
      <c r="G1748" s="5" t="s">
        <v>416</v>
      </c>
      <c r="H1748" s="5" t="s">
        <v>377</v>
      </c>
      <c r="I1748" s="5" t="s">
        <v>378</v>
      </c>
    </row>
    <row r="1749" spans="1:9" x14ac:dyDescent="0.25">
      <c r="A1749" s="5" t="s">
        <v>5431</v>
      </c>
      <c r="B1749" s="5" t="s">
        <v>5432</v>
      </c>
      <c r="C1749" s="6" t="s">
        <v>4337</v>
      </c>
      <c r="D1749" s="6" t="str">
        <f t="shared" si="27"/>
        <v>0587-000-000-0000</v>
      </c>
      <c r="E1749" s="5" t="s">
        <v>4338</v>
      </c>
      <c r="F1749" s="5" t="s">
        <v>383</v>
      </c>
      <c r="G1749" s="5" t="s">
        <v>384</v>
      </c>
      <c r="H1749" s="5" t="s">
        <v>377</v>
      </c>
      <c r="I1749" s="5" t="s">
        <v>378</v>
      </c>
    </row>
    <row r="1750" spans="1:9" x14ac:dyDescent="0.25">
      <c r="A1750" s="5" t="s">
        <v>5433</v>
      </c>
      <c r="B1750" s="5" t="s">
        <v>5434</v>
      </c>
      <c r="C1750" s="6" t="s">
        <v>5435</v>
      </c>
      <c r="D1750" s="6" t="str">
        <f t="shared" si="27"/>
        <v>0100-000-000-1500</v>
      </c>
      <c r="E1750" s="5" t="s">
        <v>5436</v>
      </c>
      <c r="F1750" s="5" t="s">
        <v>415</v>
      </c>
      <c r="G1750" s="5" t="s">
        <v>416</v>
      </c>
      <c r="H1750" s="5" t="s">
        <v>513</v>
      </c>
      <c r="I1750" s="5" t="s">
        <v>514</v>
      </c>
    </row>
    <row r="1751" spans="1:9" x14ac:dyDescent="0.25">
      <c r="A1751" s="5" t="s">
        <v>5437</v>
      </c>
      <c r="B1751" s="5" t="s">
        <v>5438</v>
      </c>
      <c r="C1751" s="6" t="s">
        <v>5439</v>
      </c>
      <c r="D1751" s="6" t="str">
        <f t="shared" si="27"/>
        <v>0156-000-000-0000</v>
      </c>
      <c r="E1751" s="5" t="s">
        <v>5440</v>
      </c>
      <c r="F1751" s="5" t="s">
        <v>656</v>
      </c>
      <c r="G1751" s="5" t="s">
        <v>657</v>
      </c>
      <c r="H1751" s="5" t="s">
        <v>377</v>
      </c>
      <c r="I1751" s="5" t="s">
        <v>378</v>
      </c>
    </row>
    <row r="1752" spans="1:9" x14ac:dyDescent="0.25">
      <c r="A1752" s="5" t="s">
        <v>5441</v>
      </c>
      <c r="B1752" s="5" t="s">
        <v>5442</v>
      </c>
      <c r="C1752" s="6" t="s">
        <v>827</v>
      </c>
      <c r="D1752" s="6" t="str">
        <f t="shared" si="27"/>
        <v>0320-000-000-0000</v>
      </c>
      <c r="E1752" s="5" t="s">
        <v>828</v>
      </c>
      <c r="F1752" s="5" t="s">
        <v>383</v>
      </c>
      <c r="G1752" s="5" t="s">
        <v>384</v>
      </c>
      <c r="H1752" s="5" t="s">
        <v>377</v>
      </c>
      <c r="I1752" s="5" t="s">
        <v>378</v>
      </c>
    </row>
    <row r="1753" spans="1:9" x14ac:dyDescent="0.25">
      <c r="A1753" s="5" t="s">
        <v>5443</v>
      </c>
      <c r="B1753" s="5" t="s">
        <v>5444</v>
      </c>
      <c r="C1753" s="6" t="s">
        <v>5445</v>
      </c>
      <c r="D1753" s="6" t="str">
        <f t="shared" si="27"/>
        <v>0588-000-000-0000</v>
      </c>
      <c r="E1753" s="5" t="s">
        <v>5446</v>
      </c>
      <c r="F1753" s="5" t="s">
        <v>383</v>
      </c>
      <c r="G1753" s="5" t="s">
        <v>384</v>
      </c>
      <c r="H1753" s="5" t="s">
        <v>513</v>
      </c>
      <c r="I1753" s="5" t="s">
        <v>514</v>
      </c>
    </row>
    <row r="1754" spans="1:9" x14ac:dyDescent="0.25">
      <c r="A1754" s="5" t="s">
        <v>5447</v>
      </c>
      <c r="B1754" s="5" t="s">
        <v>5448</v>
      </c>
      <c r="C1754" s="6" t="s">
        <v>1466</v>
      </c>
      <c r="D1754" s="6" t="str">
        <f t="shared" si="27"/>
        <v>0650-000-000-0000</v>
      </c>
      <c r="E1754" s="5" t="s">
        <v>1467</v>
      </c>
      <c r="F1754" s="5" t="s">
        <v>383</v>
      </c>
      <c r="G1754" s="5" t="s">
        <v>384</v>
      </c>
      <c r="H1754" s="5" t="s">
        <v>377</v>
      </c>
      <c r="I1754" s="5" t="s">
        <v>378</v>
      </c>
    </row>
    <row r="1755" spans="1:9" x14ac:dyDescent="0.25">
      <c r="A1755" s="5" t="s">
        <v>5449</v>
      </c>
      <c r="B1755" s="5" t="s">
        <v>5450</v>
      </c>
      <c r="C1755" s="6" t="s">
        <v>5451</v>
      </c>
      <c r="D1755" s="6" t="str">
        <f t="shared" si="27"/>
        <v>0180-044-000-0000</v>
      </c>
      <c r="E1755" s="5" t="s">
        <v>5452</v>
      </c>
      <c r="F1755" s="5" t="s">
        <v>1824</v>
      </c>
      <c r="G1755" s="5" t="s">
        <v>874</v>
      </c>
      <c r="H1755" s="5" t="s">
        <v>377</v>
      </c>
      <c r="I1755" s="5" t="s">
        <v>378</v>
      </c>
    </row>
    <row r="1756" spans="1:9" x14ac:dyDescent="0.25">
      <c r="A1756" s="5" t="s">
        <v>5453</v>
      </c>
      <c r="B1756" s="5" t="s">
        <v>5454</v>
      </c>
      <c r="C1756" s="6" t="s">
        <v>461</v>
      </c>
      <c r="D1756" s="6" t="str">
        <f t="shared" si="27"/>
        <v>0010-044-121-0000</v>
      </c>
      <c r="E1756" s="5" t="s">
        <v>462</v>
      </c>
      <c r="F1756" s="5" t="s">
        <v>383</v>
      </c>
      <c r="G1756" s="5" t="s">
        <v>384</v>
      </c>
      <c r="H1756" s="5" t="s">
        <v>377</v>
      </c>
      <c r="I1756" s="5" t="s">
        <v>378</v>
      </c>
    </row>
    <row r="1757" spans="1:9" x14ac:dyDescent="0.25">
      <c r="A1757" s="5" t="s">
        <v>5455</v>
      </c>
      <c r="B1757" s="5" t="s">
        <v>5456</v>
      </c>
      <c r="C1757" s="6" t="s">
        <v>413</v>
      </c>
      <c r="D1757" s="6" t="str">
        <f t="shared" si="27"/>
        <v>0100-000-000-8000</v>
      </c>
      <c r="E1757" s="5" t="s">
        <v>414</v>
      </c>
      <c r="F1757" s="5" t="s">
        <v>383</v>
      </c>
      <c r="G1757" s="5" t="s">
        <v>384</v>
      </c>
      <c r="H1757" s="5" t="s">
        <v>377</v>
      </c>
      <c r="I1757" s="5" t="s">
        <v>378</v>
      </c>
    </row>
    <row r="1758" spans="1:9" x14ac:dyDescent="0.25">
      <c r="A1758" s="5" t="s">
        <v>5457</v>
      </c>
      <c r="B1758" s="5" t="s">
        <v>5458</v>
      </c>
      <c r="C1758" s="6" t="s">
        <v>686</v>
      </c>
      <c r="D1758" s="6" t="str">
        <f t="shared" si="27"/>
        <v>0200-000-000-0000</v>
      </c>
      <c r="E1758" s="5" t="s">
        <v>687</v>
      </c>
      <c r="F1758" s="5" t="s">
        <v>383</v>
      </c>
      <c r="G1758" s="5" t="s">
        <v>384</v>
      </c>
      <c r="H1758" s="5" t="s">
        <v>377</v>
      </c>
      <c r="I1758" s="5" t="s">
        <v>378</v>
      </c>
    </row>
    <row r="1759" spans="1:9" x14ac:dyDescent="0.25">
      <c r="A1759" s="5" t="s">
        <v>5459</v>
      </c>
      <c r="B1759" s="5" t="s">
        <v>5460</v>
      </c>
      <c r="C1759" s="6" t="s">
        <v>915</v>
      </c>
      <c r="D1759" s="6" t="str">
        <f t="shared" si="27"/>
        <v>0027-000-000-0000</v>
      </c>
      <c r="E1759" s="5" t="s">
        <v>916</v>
      </c>
      <c r="F1759" s="5" t="s">
        <v>383</v>
      </c>
      <c r="G1759" s="5" t="s">
        <v>384</v>
      </c>
      <c r="H1759" s="5" t="s">
        <v>377</v>
      </c>
      <c r="I1759" s="5" t="s">
        <v>378</v>
      </c>
    </row>
    <row r="1760" spans="1:9" x14ac:dyDescent="0.25">
      <c r="A1760" s="5" t="s">
        <v>5461</v>
      </c>
      <c r="B1760" s="5" t="s">
        <v>5462</v>
      </c>
      <c r="C1760" s="6" t="s">
        <v>589</v>
      </c>
      <c r="D1760" s="6" t="str">
        <f t="shared" si="27"/>
        <v>0160-000-000-0000</v>
      </c>
      <c r="E1760" s="5" t="s">
        <v>590</v>
      </c>
      <c r="F1760" s="5" t="s">
        <v>503</v>
      </c>
      <c r="G1760" s="5" t="s">
        <v>504</v>
      </c>
      <c r="H1760" s="5" t="s">
        <v>377</v>
      </c>
      <c r="I1760" s="5" t="s">
        <v>378</v>
      </c>
    </row>
    <row r="1761" spans="1:9" x14ac:dyDescent="0.25">
      <c r="A1761" s="5" t="s">
        <v>5463</v>
      </c>
      <c r="B1761" s="5" t="s">
        <v>5464</v>
      </c>
      <c r="C1761" s="6" t="s">
        <v>543</v>
      </c>
      <c r="D1761" s="6" t="str">
        <f t="shared" si="27"/>
        <v>0185-000-000-0000</v>
      </c>
      <c r="E1761" s="5" t="s">
        <v>544</v>
      </c>
      <c r="F1761" s="5" t="s">
        <v>383</v>
      </c>
      <c r="G1761" s="5" t="s">
        <v>384</v>
      </c>
      <c r="H1761" s="5" t="s">
        <v>377</v>
      </c>
      <c r="I1761" s="5" t="s">
        <v>378</v>
      </c>
    </row>
    <row r="1762" spans="1:9" x14ac:dyDescent="0.25">
      <c r="A1762" s="5" t="s">
        <v>5465</v>
      </c>
      <c r="B1762" s="5" t="s">
        <v>5466</v>
      </c>
      <c r="C1762" s="6" t="s">
        <v>797</v>
      </c>
      <c r="D1762" s="6" t="str">
        <f t="shared" si="27"/>
        <v>0350-000-000-0000</v>
      </c>
      <c r="E1762" s="5" t="s">
        <v>798</v>
      </c>
      <c r="F1762" s="5" t="s">
        <v>383</v>
      </c>
      <c r="G1762" s="5" t="s">
        <v>384</v>
      </c>
      <c r="H1762" s="5" t="s">
        <v>513</v>
      </c>
      <c r="I1762" s="5" t="s">
        <v>514</v>
      </c>
    </row>
    <row r="1763" spans="1:9" x14ac:dyDescent="0.25">
      <c r="A1763" s="5" t="s">
        <v>5467</v>
      </c>
      <c r="B1763" s="5" t="s">
        <v>5468</v>
      </c>
      <c r="C1763" s="6" t="s">
        <v>5469</v>
      </c>
      <c r="D1763" s="6" t="str">
        <f t="shared" si="27"/>
        <v>0856-000-000-0000</v>
      </c>
      <c r="E1763" s="5" t="s">
        <v>5470</v>
      </c>
      <c r="F1763" s="5" t="s">
        <v>503</v>
      </c>
      <c r="G1763" s="5" t="s">
        <v>504</v>
      </c>
      <c r="H1763" s="5" t="s">
        <v>377</v>
      </c>
      <c r="I1763" s="5" t="s">
        <v>378</v>
      </c>
    </row>
    <row r="1764" spans="1:9" x14ac:dyDescent="0.25">
      <c r="A1764" s="5" t="s">
        <v>5471</v>
      </c>
      <c r="B1764" s="5" t="s">
        <v>5472</v>
      </c>
      <c r="C1764" s="6" t="s">
        <v>2471</v>
      </c>
      <c r="D1764" s="6" t="str">
        <f t="shared" si="27"/>
        <v>0183-000-000-0000</v>
      </c>
      <c r="E1764" s="5" t="s">
        <v>2472</v>
      </c>
      <c r="F1764" s="5" t="s">
        <v>383</v>
      </c>
      <c r="G1764" s="5" t="s">
        <v>384</v>
      </c>
      <c r="H1764" s="5" t="s">
        <v>513</v>
      </c>
      <c r="I1764" s="5" t="s">
        <v>514</v>
      </c>
    </row>
    <row r="1765" spans="1:9" x14ac:dyDescent="0.25">
      <c r="A1765" s="5" t="s">
        <v>5473</v>
      </c>
      <c r="B1765" s="5" t="s">
        <v>5474</v>
      </c>
      <c r="C1765" s="6" t="s">
        <v>2170</v>
      </c>
      <c r="D1765" s="6" t="str">
        <f t="shared" si="27"/>
        <v>0475-000-000-0000</v>
      </c>
      <c r="E1765" s="5" t="s">
        <v>2171</v>
      </c>
      <c r="F1765" s="5" t="s">
        <v>383</v>
      </c>
      <c r="G1765" s="5" t="s">
        <v>384</v>
      </c>
      <c r="H1765" s="5" t="s">
        <v>513</v>
      </c>
      <c r="I1765" s="5" t="s">
        <v>514</v>
      </c>
    </row>
    <row r="1766" spans="1:9" x14ac:dyDescent="0.25">
      <c r="A1766" s="5" t="s">
        <v>5475</v>
      </c>
      <c r="B1766" s="5" t="s">
        <v>5476</v>
      </c>
      <c r="C1766" s="6" t="s">
        <v>797</v>
      </c>
      <c r="D1766" s="6" t="str">
        <f t="shared" si="27"/>
        <v>0350-000-000-0000</v>
      </c>
      <c r="E1766" s="5" t="s">
        <v>798</v>
      </c>
      <c r="F1766" s="5" t="s">
        <v>415</v>
      </c>
      <c r="G1766" s="5" t="s">
        <v>416</v>
      </c>
      <c r="H1766" s="5" t="s">
        <v>377</v>
      </c>
      <c r="I1766" s="5" t="s">
        <v>378</v>
      </c>
    </row>
    <row r="1767" spans="1:9" x14ac:dyDescent="0.25">
      <c r="A1767" s="5" t="s">
        <v>5477</v>
      </c>
      <c r="B1767" s="5" t="s">
        <v>5478</v>
      </c>
      <c r="C1767" s="6" t="s">
        <v>797</v>
      </c>
      <c r="D1767" s="6" t="str">
        <f t="shared" si="27"/>
        <v>0350-000-000-0000</v>
      </c>
      <c r="E1767" s="5" t="s">
        <v>798</v>
      </c>
      <c r="F1767" s="5" t="s">
        <v>383</v>
      </c>
      <c r="G1767" s="5" t="s">
        <v>384</v>
      </c>
      <c r="H1767" s="5" t="s">
        <v>377</v>
      </c>
      <c r="I1767" s="5" t="s">
        <v>378</v>
      </c>
    </row>
    <row r="1768" spans="1:9" x14ac:dyDescent="0.25">
      <c r="A1768" s="5" t="s">
        <v>5479</v>
      </c>
      <c r="B1768" s="5" t="s">
        <v>5480</v>
      </c>
      <c r="C1768" s="6" t="s">
        <v>5481</v>
      </c>
      <c r="D1768" s="6" t="str">
        <f t="shared" si="27"/>
        <v>0010-211-261-1000</v>
      </c>
      <c r="E1768" s="5" t="s">
        <v>5482</v>
      </c>
      <c r="F1768" s="5" t="s">
        <v>1099</v>
      </c>
      <c r="G1768" s="5" t="s">
        <v>1100</v>
      </c>
      <c r="H1768" s="5" t="s">
        <v>377</v>
      </c>
      <c r="I1768" s="5" t="s">
        <v>378</v>
      </c>
    </row>
    <row r="1769" spans="1:9" x14ac:dyDescent="0.25">
      <c r="A1769" s="5" t="s">
        <v>5483</v>
      </c>
      <c r="B1769" s="5" t="s">
        <v>5484</v>
      </c>
      <c r="C1769" s="6" t="s">
        <v>1283</v>
      </c>
      <c r="D1769" s="6" t="str">
        <f t="shared" si="27"/>
        <v>0338-000-000-0000</v>
      </c>
      <c r="E1769" s="5" t="s">
        <v>1284</v>
      </c>
      <c r="F1769" s="5" t="s">
        <v>415</v>
      </c>
      <c r="G1769" s="5" t="s">
        <v>416</v>
      </c>
      <c r="H1769" s="5" t="s">
        <v>377</v>
      </c>
      <c r="I1769" s="5" t="s">
        <v>378</v>
      </c>
    </row>
    <row r="1770" spans="1:9" x14ac:dyDescent="0.25">
      <c r="A1770" s="5" t="s">
        <v>5485</v>
      </c>
      <c r="B1770" s="5" t="s">
        <v>5486</v>
      </c>
      <c r="C1770" s="6" t="s">
        <v>1962</v>
      </c>
      <c r="D1770" s="6" t="str">
        <f t="shared" si="27"/>
        <v>0413-000-000-0000</v>
      </c>
      <c r="E1770" s="5" t="s">
        <v>1963</v>
      </c>
      <c r="F1770" s="5" t="s">
        <v>383</v>
      </c>
      <c r="G1770" s="5" t="s">
        <v>384</v>
      </c>
      <c r="H1770" s="5" t="s">
        <v>377</v>
      </c>
      <c r="I1770" s="5" t="s">
        <v>378</v>
      </c>
    </row>
    <row r="1771" spans="1:9" x14ac:dyDescent="0.25">
      <c r="A1771" s="5" t="s">
        <v>5487</v>
      </c>
      <c r="B1771" s="5" t="s">
        <v>5488</v>
      </c>
      <c r="C1771" s="6" t="s">
        <v>2947</v>
      </c>
      <c r="D1771" s="6" t="str">
        <f t="shared" si="27"/>
        <v>0943-000-000-0000</v>
      </c>
      <c r="E1771" s="5" t="s">
        <v>2948</v>
      </c>
      <c r="F1771" s="5" t="s">
        <v>383</v>
      </c>
      <c r="G1771" s="5" t="s">
        <v>384</v>
      </c>
      <c r="H1771" s="5" t="s">
        <v>377</v>
      </c>
      <c r="I1771" s="5" t="s">
        <v>378</v>
      </c>
    </row>
    <row r="1772" spans="1:9" x14ac:dyDescent="0.25">
      <c r="A1772" s="5" t="s">
        <v>5489</v>
      </c>
      <c r="B1772" s="5" t="s">
        <v>5490</v>
      </c>
      <c r="C1772" s="6" t="s">
        <v>4100</v>
      </c>
      <c r="D1772" s="6" t="str">
        <f t="shared" si="27"/>
        <v>0214-000-000-0000</v>
      </c>
      <c r="E1772" s="5" t="s">
        <v>4101</v>
      </c>
      <c r="F1772" s="5" t="s">
        <v>383</v>
      </c>
      <c r="G1772" s="5" t="s">
        <v>384</v>
      </c>
      <c r="H1772" s="5" t="s">
        <v>377</v>
      </c>
      <c r="I1772" s="5" t="s">
        <v>378</v>
      </c>
    </row>
    <row r="1773" spans="1:9" x14ac:dyDescent="0.25">
      <c r="A1773" s="5" t="s">
        <v>5491</v>
      </c>
      <c r="B1773" s="5" t="s">
        <v>5492</v>
      </c>
      <c r="C1773" s="6" t="s">
        <v>2605</v>
      </c>
      <c r="D1773" s="6" t="str">
        <f t="shared" si="27"/>
        <v>0350-058-020-0000</v>
      </c>
      <c r="E1773" s="5" t="s">
        <v>2606</v>
      </c>
      <c r="F1773" s="5" t="s">
        <v>375</v>
      </c>
      <c r="G1773" s="5" t="s">
        <v>376</v>
      </c>
      <c r="H1773" s="5" t="s">
        <v>377</v>
      </c>
      <c r="I1773" s="5" t="s">
        <v>378</v>
      </c>
    </row>
    <row r="1774" spans="1:9" x14ac:dyDescent="0.25">
      <c r="A1774" s="5" t="s">
        <v>319</v>
      </c>
      <c r="B1774" s="5" t="s">
        <v>5493</v>
      </c>
      <c r="C1774" s="6" t="s">
        <v>5494</v>
      </c>
      <c r="D1774" s="6" t="str">
        <f t="shared" si="27"/>
        <v>0570-000-000-0000</v>
      </c>
      <c r="E1774" s="5" t="s">
        <v>5495</v>
      </c>
      <c r="F1774" s="5" t="s">
        <v>503</v>
      </c>
      <c r="G1774" s="5" t="s">
        <v>504</v>
      </c>
      <c r="H1774" s="5" t="s">
        <v>377</v>
      </c>
      <c r="I1774" s="5" t="s">
        <v>378</v>
      </c>
    </row>
    <row r="1775" spans="1:9" x14ac:dyDescent="0.25">
      <c r="A1775" s="5" t="s">
        <v>5496</v>
      </c>
      <c r="B1775" s="5" t="s">
        <v>5497</v>
      </c>
      <c r="C1775" s="6" t="s">
        <v>2164</v>
      </c>
      <c r="D1775" s="6" t="str">
        <f t="shared" si="27"/>
        <v>0780-000-000-0000</v>
      </c>
      <c r="E1775" s="5" t="s">
        <v>2165</v>
      </c>
      <c r="F1775" s="5" t="s">
        <v>383</v>
      </c>
      <c r="G1775" s="5" t="s">
        <v>384</v>
      </c>
      <c r="H1775" s="5" t="s">
        <v>377</v>
      </c>
      <c r="I1775" s="5" t="s">
        <v>378</v>
      </c>
    </row>
    <row r="1776" spans="1:9" x14ac:dyDescent="0.25">
      <c r="A1776" s="5" t="s">
        <v>5498</v>
      </c>
      <c r="B1776" s="5" t="s">
        <v>5499</v>
      </c>
      <c r="C1776" s="6" t="s">
        <v>3840</v>
      </c>
      <c r="D1776" s="6" t="str">
        <f t="shared" si="27"/>
        <v>0819-000-000-0000</v>
      </c>
      <c r="E1776" s="5" t="s">
        <v>3841</v>
      </c>
      <c r="F1776" s="5" t="s">
        <v>503</v>
      </c>
      <c r="G1776" s="5" t="s">
        <v>504</v>
      </c>
      <c r="H1776" s="5" t="s">
        <v>377</v>
      </c>
      <c r="I1776" s="5" t="s">
        <v>378</v>
      </c>
    </row>
    <row r="1777" spans="1:9" x14ac:dyDescent="0.25">
      <c r="A1777" s="5" t="s">
        <v>5500</v>
      </c>
      <c r="B1777" s="5" t="s">
        <v>5501</v>
      </c>
      <c r="C1777" s="6" t="s">
        <v>2817</v>
      </c>
      <c r="D1777" s="6" t="str">
        <f t="shared" si="27"/>
        <v>1029-000-000-0000</v>
      </c>
      <c r="E1777" s="5" t="s">
        <v>2818</v>
      </c>
      <c r="F1777" s="5" t="s">
        <v>925</v>
      </c>
      <c r="G1777" s="5" t="s">
        <v>926</v>
      </c>
      <c r="H1777" s="5" t="s">
        <v>377</v>
      </c>
      <c r="I1777" s="5" t="s">
        <v>378</v>
      </c>
    </row>
    <row r="1778" spans="1:9" x14ac:dyDescent="0.25">
      <c r="A1778" s="5" t="s">
        <v>5502</v>
      </c>
      <c r="B1778" s="5" t="s">
        <v>5503</v>
      </c>
      <c r="C1778" s="6" t="s">
        <v>5504</v>
      </c>
      <c r="D1778" s="6" t="str">
        <f t="shared" si="27"/>
        <v>0216-000-000-0000</v>
      </c>
      <c r="E1778" s="5" t="s">
        <v>5505</v>
      </c>
      <c r="F1778" s="5" t="s">
        <v>535</v>
      </c>
      <c r="G1778" s="5" t="s">
        <v>536</v>
      </c>
      <c r="H1778" s="5" t="s">
        <v>377</v>
      </c>
      <c r="I1778" s="5" t="s">
        <v>378</v>
      </c>
    </row>
    <row r="1779" spans="1:9" x14ac:dyDescent="0.25">
      <c r="A1779" s="5" t="s">
        <v>5506</v>
      </c>
      <c r="B1779" s="5" t="s">
        <v>5507</v>
      </c>
      <c r="C1779" s="6" t="s">
        <v>5508</v>
      </c>
      <c r="D1779" s="6" t="str">
        <f t="shared" si="27"/>
        <v>1015-000-000-0000</v>
      </c>
      <c r="E1779" s="5" t="s">
        <v>5509</v>
      </c>
      <c r="F1779" s="5" t="s">
        <v>383</v>
      </c>
      <c r="G1779" s="5" t="s">
        <v>384</v>
      </c>
      <c r="H1779" s="5" t="s">
        <v>377</v>
      </c>
      <c r="I1779" s="5" t="s">
        <v>378</v>
      </c>
    </row>
    <row r="1780" spans="1:9" x14ac:dyDescent="0.25">
      <c r="A1780" s="5" t="s">
        <v>5510</v>
      </c>
      <c r="B1780" s="5" t="s">
        <v>5511</v>
      </c>
      <c r="C1780" s="6" t="s">
        <v>581</v>
      </c>
      <c r="D1780" s="6" t="str">
        <f t="shared" si="27"/>
        <v>0051-000-000-7200</v>
      </c>
      <c r="E1780" s="5" t="s">
        <v>582</v>
      </c>
      <c r="F1780" s="5" t="s">
        <v>383</v>
      </c>
      <c r="G1780" s="5" t="s">
        <v>384</v>
      </c>
      <c r="H1780" s="5" t="s">
        <v>377</v>
      </c>
      <c r="I1780" s="5" t="s">
        <v>378</v>
      </c>
    </row>
    <row r="1781" spans="1:9" x14ac:dyDescent="0.25">
      <c r="A1781" s="5" t="s">
        <v>5512</v>
      </c>
      <c r="B1781" s="5" t="s">
        <v>5513</v>
      </c>
      <c r="C1781" s="6" t="s">
        <v>5514</v>
      </c>
      <c r="D1781" s="6" t="str">
        <f t="shared" si="27"/>
        <v>0310-048-040-0000</v>
      </c>
      <c r="E1781" s="5" t="s">
        <v>5515</v>
      </c>
      <c r="F1781" s="5" t="s">
        <v>1913</v>
      </c>
      <c r="G1781" s="5" t="s">
        <v>27854</v>
      </c>
      <c r="H1781" s="5" t="s">
        <v>377</v>
      </c>
      <c r="I1781" s="5" t="s">
        <v>378</v>
      </c>
    </row>
    <row r="1782" spans="1:9" x14ac:dyDescent="0.25">
      <c r="A1782" s="5" t="s">
        <v>5516</v>
      </c>
      <c r="B1782" s="5" t="s">
        <v>5517</v>
      </c>
      <c r="C1782" s="6" t="s">
        <v>1221</v>
      </c>
      <c r="D1782" s="6" t="str">
        <f t="shared" si="27"/>
        <v>0201-000-000-0000</v>
      </c>
      <c r="E1782" s="5" t="s">
        <v>1222</v>
      </c>
      <c r="F1782" s="5" t="s">
        <v>383</v>
      </c>
      <c r="G1782" s="5" t="s">
        <v>384</v>
      </c>
      <c r="H1782" s="5" t="s">
        <v>377</v>
      </c>
      <c r="I1782" s="5" t="s">
        <v>378</v>
      </c>
    </row>
    <row r="1783" spans="1:9" x14ac:dyDescent="0.25">
      <c r="A1783" s="5" t="s">
        <v>5518</v>
      </c>
      <c r="B1783" s="5" t="s">
        <v>5519</v>
      </c>
      <c r="C1783" s="6" t="s">
        <v>3233</v>
      </c>
      <c r="D1783" s="6" t="str">
        <f t="shared" si="27"/>
        <v>0582-000-000-0000</v>
      </c>
      <c r="E1783" s="5" t="s">
        <v>3234</v>
      </c>
      <c r="F1783" s="5" t="s">
        <v>383</v>
      </c>
      <c r="G1783" s="5" t="s">
        <v>384</v>
      </c>
      <c r="H1783" s="5" t="s">
        <v>377</v>
      </c>
      <c r="I1783" s="5" t="s">
        <v>378</v>
      </c>
    </row>
    <row r="1784" spans="1:9" x14ac:dyDescent="0.25">
      <c r="A1784" s="5" t="s">
        <v>5520</v>
      </c>
      <c r="B1784" s="5" t="s">
        <v>5521</v>
      </c>
      <c r="C1784" s="6" t="s">
        <v>1360</v>
      </c>
      <c r="D1784" s="6" t="str">
        <f t="shared" si="27"/>
        <v>0133-000-000-0000</v>
      </c>
      <c r="E1784" s="5" t="s">
        <v>1361</v>
      </c>
      <c r="F1784" s="5" t="s">
        <v>503</v>
      </c>
      <c r="G1784" s="5" t="s">
        <v>504</v>
      </c>
      <c r="H1784" s="5" t="s">
        <v>377</v>
      </c>
      <c r="I1784" s="5" t="s">
        <v>378</v>
      </c>
    </row>
    <row r="1785" spans="1:9" x14ac:dyDescent="0.25">
      <c r="A1785" s="5" t="s">
        <v>5522</v>
      </c>
      <c r="B1785" s="5" t="s">
        <v>5523</v>
      </c>
      <c r="C1785" s="6" t="s">
        <v>853</v>
      </c>
      <c r="D1785" s="6" t="str">
        <f t="shared" si="27"/>
        <v>0945-000-000-0000</v>
      </c>
      <c r="E1785" s="5" t="s">
        <v>854</v>
      </c>
      <c r="F1785" s="5" t="s">
        <v>383</v>
      </c>
      <c r="G1785" s="5" t="s">
        <v>384</v>
      </c>
      <c r="H1785" s="5" t="s">
        <v>377</v>
      </c>
      <c r="I1785" s="5" t="s">
        <v>378</v>
      </c>
    </row>
    <row r="1786" spans="1:9" x14ac:dyDescent="0.25">
      <c r="A1786" s="5" t="s">
        <v>5524</v>
      </c>
      <c r="B1786" s="5" t="s">
        <v>5525</v>
      </c>
      <c r="C1786" s="6" t="s">
        <v>5526</v>
      </c>
      <c r="D1786" s="6" t="str">
        <f t="shared" si="27"/>
        <v>0681-000-000-0000</v>
      </c>
      <c r="E1786" s="5" t="s">
        <v>5527</v>
      </c>
      <c r="F1786" s="5" t="s">
        <v>535</v>
      </c>
      <c r="G1786" s="5" t="s">
        <v>536</v>
      </c>
      <c r="H1786" s="5" t="s">
        <v>377</v>
      </c>
      <c r="I1786" s="5" t="s">
        <v>378</v>
      </c>
    </row>
    <row r="1787" spans="1:9" x14ac:dyDescent="0.25">
      <c r="A1787" s="5" t="s">
        <v>5528</v>
      </c>
      <c r="B1787" s="5" t="s">
        <v>5529</v>
      </c>
      <c r="C1787" s="6" t="s">
        <v>5530</v>
      </c>
      <c r="D1787" s="6" t="str">
        <f t="shared" si="27"/>
        <v>0100-045-050-1200</v>
      </c>
      <c r="E1787" s="5" t="s">
        <v>5531</v>
      </c>
      <c r="F1787" s="5" t="s">
        <v>383</v>
      </c>
      <c r="G1787" s="5" t="s">
        <v>384</v>
      </c>
      <c r="H1787" s="5" t="s">
        <v>377</v>
      </c>
      <c r="I1787" s="5" t="s">
        <v>378</v>
      </c>
    </row>
    <row r="1788" spans="1:9" x14ac:dyDescent="0.25">
      <c r="A1788" s="5" t="s">
        <v>5532</v>
      </c>
      <c r="B1788" s="5" t="s">
        <v>5533</v>
      </c>
      <c r="C1788" s="6" t="s">
        <v>1569</v>
      </c>
      <c r="D1788" s="6" t="str">
        <f t="shared" si="27"/>
        <v>0010-081-061-1100</v>
      </c>
      <c r="E1788" s="5" t="s">
        <v>1570</v>
      </c>
      <c r="F1788" s="5" t="s">
        <v>375</v>
      </c>
      <c r="G1788" s="5" t="s">
        <v>376</v>
      </c>
      <c r="H1788" s="5" t="s">
        <v>377</v>
      </c>
      <c r="I1788" s="5" t="s">
        <v>378</v>
      </c>
    </row>
    <row r="1789" spans="1:9" x14ac:dyDescent="0.25">
      <c r="A1789" s="5" t="s">
        <v>5534</v>
      </c>
      <c r="B1789" s="5" t="s">
        <v>5535</v>
      </c>
      <c r="C1789" s="6" t="s">
        <v>5536</v>
      </c>
      <c r="D1789" s="6" t="str">
        <f t="shared" si="27"/>
        <v>0525-000-000-0000</v>
      </c>
      <c r="E1789" s="5" t="s">
        <v>5537</v>
      </c>
      <c r="F1789" s="5" t="s">
        <v>383</v>
      </c>
      <c r="G1789" s="5" t="s">
        <v>384</v>
      </c>
      <c r="H1789" s="5" t="s">
        <v>377</v>
      </c>
      <c r="I1789" s="5" t="s">
        <v>378</v>
      </c>
    </row>
    <row r="1790" spans="1:9" x14ac:dyDescent="0.25">
      <c r="A1790" s="5" t="s">
        <v>5538</v>
      </c>
      <c r="B1790" s="5" t="s">
        <v>5539</v>
      </c>
      <c r="C1790" s="6" t="s">
        <v>2738</v>
      </c>
      <c r="D1790" s="6" t="str">
        <f t="shared" si="27"/>
        <v>0310-033-000-0000</v>
      </c>
      <c r="E1790" s="5" t="s">
        <v>2739</v>
      </c>
      <c r="F1790" s="5" t="s">
        <v>2740</v>
      </c>
      <c r="G1790" s="5" t="s">
        <v>2741</v>
      </c>
      <c r="H1790" s="5" t="s">
        <v>377</v>
      </c>
      <c r="I1790" s="5" t="s">
        <v>378</v>
      </c>
    </row>
    <row r="1791" spans="1:9" x14ac:dyDescent="0.25">
      <c r="A1791" s="5" t="s">
        <v>5540</v>
      </c>
      <c r="B1791" s="5" t="s">
        <v>5541</v>
      </c>
      <c r="C1791" s="6" t="s">
        <v>569</v>
      </c>
      <c r="D1791" s="6" t="str">
        <f t="shared" si="27"/>
        <v>0665-000-000-0000</v>
      </c>
      <c r="E1791" s="5" t="s">
        <v>570</v>
      </c>
      <c r="F1791" s="5" t="s">
        <v>383</v>
      </c>
      <c r="G1791" s="5" t="s">
        <v>384</v>
      </c>
      <c r="H1791" s="5" t="s">
        <v>377</v>
      </c>
      <c r="I1791" s="5" t="s">
        <v>378</v>
      </c>
    </row>
    <row r="1792" spans="1:9" x14ac:dyDescent="0.25">
      <c r="A1792" s="5" t="s">
        <v>5542</v>
      </c>
      <c r="B1792" s="5" t="s">
        <v>5543</v>
      </c>
      <c r="C1792" s="6" t="s">
        <v>1133</v>
      </c>
      <c r="D1792" s="6" t="str">
        <f t="shared" si="27"/>
        <v>1042-000-000-0000</v>
      </c>
      <c r="E1792" s="5" t="s">
        <v>1134</v>
      </c>
      <c r="F1792" s="5" t="s">
        <v>383</v>
      </c>
      <c r="G1792" s="5" t="s">
        <v>384</v>
      </c>
      <c r="H1792" s="5" t="s">
        <v>377</v>
      </c>
      <c r="I1792" s="5" t="s">
        <v>378</v>
      </c>
    </row>
    <row r="1793" spans="1:9" x14ac:dyDescent="0.25">
      <c r="A1793" s="5" t="s">
        <v>5544</v>
      </c>
      <c r="B1793" s="5" t="s">
        <v>5545</v>
      </c>
      <c r="C1793" s="6" t="s">
        <v>797</v>
      </c>
      <c r="D1793" s="6" t="str">
        <f t="shared" si="27"/>
        <v>0350-000-000-0000</v>
      </c>
      <c r="E1793" s="5" t="s">
        <v>798</v>
      </c>
      <c r="F1793" s="5" t="s">
        <v>383</v>
      </c>
      <c r="G1793" s="5" t="s">
        <v>384</v>
      </c>
      <c r="H1793" s="5" t="s">
        <v>377</v>
      </c>
      <c r="I1793" s="5" t="s">
        <v>378</v>
      </c>
    </row>
    <row r="1794" spans="1:9" x14ac:dyDescent="0.25">
      <c r="A1794" s="5" t="s">
        <v>5546</v>
      </c>
      <c r="B1794" s="5" t="s">
        <v>5547</v>
      </c>
      <c r="C1794" s="6" t="s">
        <v>3591</v>
      </c>
      <c r="D1794" s="6" t="str">
        <f t="shared" ref="D1794:D1857" si="28">TEXT(C1794,"0000-000-000-0000")</f>
        <v>0165-000-000-0000</v>
      </c>
      <c r="E1794" s="5" t="s">
        <v>3592</v>
      </c>
      <c r="F1794" s="5" t="s">
        <v>925</v>
      </c>
      <c r="G1794" s="5" t="s">
        <v>926</v>
      </c>
      <c r="H1794" s="5" t="s">
        <v>377</v>
      </c>
      <c r="I1794" s="5" t="s">
        <v>378</v>
      </c>
    </row>
    <row r="1795" spans="1:9" x14ac:dyDescent="0.25">
      <c r="A1795" s="5" t="s">
        <v>5548</v>
      </c>
      <c r="B1795" s="5" t="s">
        <v>5549</v>
      </c>
      <c r="C1795" s="6" t="s">
        <v>1091</v>
      </c>
      <c r="D1795" s="6" t="str">
        <f t="shared" si="28"/>
        <v>0957-000-000-0000</v>
      </c>
      <c r="E1795" s="5" t="s">
        <v>1092</v>
      </c>
      <c r="F1795" s="5" t="s">
        <v>383</v>
      </c>
      <c r="G1795" s="5" t="s">
        <v>384</v>
      </c>
      <c r="H1795" s="5" t="s">
        <v>377</v>
      </c>
      <c r="I1795" s="5" t="s">
        <v>378</v>
      </c>
    </row>
    <row r="1796" spans="1:9" x14ac:dyDescent="0.25">
      <c r="A1796" s="5" t="s">
        <v>5550</v>
      </c>
      <c r="B1796" s="5" t="s">
        <v>5551</v>
      </c>
      <c r="C1796" s="6" t="s">
        <v>2759</v>
      </c>
      <c r="D1796" s="6" t="str">
        <f t="shared" si="28"/>
        <v>0142-000-000-0000</v>
      </c>
      <c r="E1796" s="5" t="s">
        <v>2760</v>
      </c>
      <c r="F1796" s="5" t="s">
        <v>535</v>
      </c>
      <c r="G1796" s="5" t="s">
        <v>536</v>
      </c>
      <c r="H1796" s="5" t="s">
        <v>377</v>
      </c>
      <c r="I1796" s="5" t="s">
        <v>378</v>
      </c>
    </row>
    <row r="1797" spans="1:9" x14ac:dyDescent="0.25">
      <c r="A1797" s="5" t="s">
        <v>5552</v>
      </c>
      <c r="B1797" s="5" t="s">
        <v>5553</v>
      </c>
      <c r="C1797" s="6" t="s">
        <v>1962</v>
      </c>
      <c r="D1797" s="6" t="str">
        <f t="shared" si="28"/>
        <v>0413-000-000-0000</v>
      </c>
      <c r="E1797" s="5" t="s">
        <v>1963</v>
      </c>
      <c r="F1797" s="5" t="s">
        <v>383</v>
      </c>
      <c r="G1797" s="5" t="s">
        <v>384</v>
      </c>
      <c r="H1797" s="5" t="s">
        <v>377</v>
      </c>
      <c r="I1797" s="5" t="s">
        <v>378</v>
      </c>
    </row>
    <row r="1798" spans="1:9" x14ac:dyDescent="0.25">
      <c r="A1798" s="5" t="s">
        <v>5554</v>
      </c>
      <c r="B1798" s="5" t="s">
        <v>5555</v>
      </c>
      <c r="C1798" s="6" t="s">
        <v>5556</v>
      </c>
      <c r="D1798" s="6" t="str">
        <f t="shared" si="28"/>
        <v>0270-000-004-7400</v>
      </c>
      <c r="E1798" s="5" t="s">
        <v>5557</v>
      </c>
      <c r="F1798" s="5" t="s">
        <v>383</v>
      </c>
      <c r="G1798" s="5" t="s">
        <v>384</v>
      </c>
      <c r="H1798" s="5" t="s">
        <v>377</v>
      </c>
      <c r="I1798" s="5" t="s">
        <v>378</v>
      </c>
    </row>
    <row r="1799" spans="1:9" x14ac:dyDescent="0.25">
      <c r="A1799" s="5" t="s">
        <v>5558</v>
      </c>
      <c r="B1799" s="5" t="s">
        <v>5559</v>
      </c>
      <c r="C1799" s="6" t="s">
        <v>915</v>
      </c>
      <c r="D1799" s="6" t="str">
        <f t="shared" si="28"/>
        <v>0027-000-000-0000</v>
      </c>
      <c r="E1799" s="5" t="s">
        <v>916</v>
      </c>
      <c r="F1799" s="5" t="s">
        <v>383</v>
      </c>
      <c r="G1799" s="5" t="s">
        <v>384</v>
      </c>
      <c r="H1799" s="5" t="s">
        <v>377</v>
      </c>
      <c r="I1799" s="5" t="s">
        <v>378</v>
      </c>
    </row>
    <row r="1800" spans="1:9" x14ac:dyDescent="0.25">
      <c r="A1800" s="5" t="s">
        <v>5560</v>
      </c>
      <c r="B1800" s="5" t="s">
        <v>5561</v>
      </c>
      <c r="C1800" s="6" t="s">
        <v>1573</v>
      </c>
      <c r="D1800" s="6" t="str">
        <f t="shared" si="28"/>
        <v>0213-000-000-0000</v>
      </c>
      <c r="E1800" s="5" t="s">
        <v>1574</v>
      </c>
      <c r="F1800" s="5" t="s">
        <v>383</v>
      </c>
      <c r="G1800" s="5" t="s">
        <v>384</v>
      </c>
      <c r="H1800" s="5" t="s">
        <v>377</v>
      </c>
      <c r="I1800" s="5" t="s">
        <v>378</v>
      </c>
    </row>
    <row r="1801" spans="1:9" x14ac:dyDescent="0.25">
      <c r="A1801" s="5" t="s">
        <v>5562</v>
      </c>
      <c r="B1801" s="5" t="s">
        <v>5563</v>
      </c>
      <c r="C1801" s="6" t="s">
        <v>907</v>
      </c>
      <c r="D1801" s="6" t="str">
        <f t="shared" si="28"/>
        <v>0843-000-000-0000</v>
      </c>
      <c r="E1801" s="5" t="s">
        <v>908</v>
      </c>
      <c r="F1801" s="5" t="s">
        <v>503</v>
      </c>
      <c r="G1801" s="5" t="s">
        <v>504</v>
      </c>
      <c r="H1801" s="5" t="s">
        <v>377</v>
      </c>
      <c r="I1801" s="5" t="s">
        <v>378</v>
      </c>
    </row>
    <row r="1802" spans="1:9" x14ac:dyDescent="0.25">
      <c r="A1802" s="5" t="s">
        <v>5564</v>
      </c>
      <c r="B1802" s="5" t="s">
        <v>5565</v>
      </c>
      <c r="C1802" s="6" t="s">
        <v>3165</v>
      </c>
      <c r="D1802" s="6" t="str">
        <f t="shared" si="28"/>
        <v>0010-029-120-1300</v>
      </c>
      <c r="E1802" s="5" t="s">
        <v>3166</v>
      </c>
      <c r="F1802" s="5" t="s">
        <v>375</v>
      </c>
      <c r="G1802" s="5" t="s">
        <v>376</v>
      </c>
      <c r="H1802" s="5" t="s">
        <v>377</v>
      </c>
      <c r="I1802" s="5" t="s">
        <v>378</v>
      </c>
    </row>
    <row r="1803" spans="1:9" x14ac:dyDescent="0.25">
      <c r="A1803" s="5" t="s">
        <v>5566</v>
      </c>
      <c r="B1803" s="5" t="s">
        <v>5567</v>
      </c>
      <c r="C1803" s="6" t="s">
        <v>1079</v>
      </c>
      <c r="D1803" s="6" t="str">
        <f t="shared" si="28"/>
        <v>0042-000-000-0000</v>
      </c>
      <c r="E1803" s="5" t="s">
        <v>1080</v>
      </c>
      <c r="F1803" s="5" t="s">
        <v>383</v>
      </c>
      <c r="G1803" s="5" t="s">
        <v>384</v>
      </c>
      <c r="H1803" s="5" t="s">
        <v>377</v>
      </c>
      <c r="I1803" s="5" t="s">
        <v>378</v>
      </c>
    </row>
    <row r="1804" spans="1:9" x14ac:dyDescent="0.25">
      <c r="A1804" s="5" t="s">
        <v>5568</v>
      </c>
      <c r="B1804" s="5" t="s">
        <v>5569</v>
      </c>
      <c r="C1804" s="6" t="s">
        <v>1958</v>
      </c>
      <c r="D1804" s="6" t="str">
        <f t="shared" si="28"/>
        <v>0111-300-000-0000</v>
      </c>
      <c r="E1804" s="5" t="s">
        <v>1959</v>
      </c>
      <c r="F1804" s="5" t="s">
        <v>2925</v>
      </c>
      <c r="G1804" s="5" t="s">
        <v>2926</v>
      </c>
      <c r="H1804" s="5" t="s">
        <v>377</v>
      </c>
      <c r="I1804" s="5" t="s">
        <v>378</v>
      </c>
    </row>
    <row r="1805" spans="1:9" x14ac:dyDescent="0.25">
      <c r="A1805" s="5" t="s">
        <v>5570</v>
      </c>
      <c r="B1805" s="5" t="s">
        <v>5571</v>
      </c>
      <c r="C1805" s="6" t="s">
        <v>827</v>
      </c>
      <c r="D1805" s="6" t="str">
        <f t="shared" si="28"/>
        <v>0320-000-000-0000</v>
      </c>
      <c r="E1805" s="5" t="s">
        <v>828</v>
      </c>
      <c r="F1805" s="5" t="s">
        <v>383</v>
      </c>
      <c r="G1805" s="5" t="s">
        <v>384</v>
      </c>
      <c r="H1805" s="5" t="s">
        <v>377</v>
      </c>
      <c r="I1805" s="5" t="s">
        <v>378</v>
      </c>
    </row>
    <row r="1806" spans="1:9" x14ac:dyDescent="0.25">
      <c r="A1806" s="5" t="s">
        <v>5572</v>
      </c>
      <c r="B1806" s="5" t="s">
        <v>5573</v>
      </c>
      <c r="C1806" s="6" t="s">
        <v>3021</v>
      </c>
      <c r="D1806" s="6" t="str">
        <f t="shared" si="28"/>
        <v>0191-000-000-0000</v>
      </c>
      <c r="E1806" s="5" t="s">
        <v>3022</v>
      </c>
      <c r="F1806" s="5" t="s">
        <v>503</v>
      </c>
      <c r="G1806" s="5" t="s">
        <v>504</v>
      </c>
      <c r="H1806" s="5" t="s">
        <v>377</v>
      </c>
      <c r="I1806" s="5" t="s">
        <v>378</v>
      </c>
    </row>
    <row r="1807" spans="1:9" x14ac:dyDescent="0.25">
      <c r="A1807" s="5" t="s">
        <v>5574</v>
      </c>
      <c r="B1807" s="5" t="s">
        <v>5575</v>
      </c>
      <c r="C1807" s="6" t="s">
        <v>1466</v>
      </c>
      <c r="D1807" s="6" t="str">
        <f t="shared" si="28"/>
        <v>0650-000-000-0000</v>
      </c>
      <c r="E1807" s="5" t="s">
        <v>1467</v>
      </c>
      <c r="F1807" s="5" t="s">
        <v>383</v>
      </c>
      <c r="G1807" s="5" t="s">
        <v>384</v>
      </c>
      <c r="H1807" s="5" t="s">
        <v>377</v>
      </c>
      <c r="I1807" s="5" t="s">
        <v>378</v>
      </c>
    </row>
    <row r="1808" spans="1:9" x14ac:dyDescent="0.25">
      <c r="A1808" s="5" t="s">
        <v>5576</v>
      </c>
      <c r="B1808" s="5" t="s">
        <v>5577</v>
      </c>
      <c r="C1808" s="6" t="s">
        <v>827</v>
      </c>
      <c r="D1808" s="6" t="str">
        <f t="shared" si="28"/>
        <v>0320-000-000-0000</v>
      </c>
      <c r="E1808" s="5" t="s">
        <v>828</v>
      </c>
      <c r="F1808" s="5" t="s">
        <v>383</v>
      </c>
      <c r="G1808" s="5" t="s">
        <v>384</v>
      </c>
      <c r="H1808" s="5" t="s">
        <v>377</v>
      </c>
      <c r="I1808" s="5" t="s">
        <v>378</v>
      </c>
    </row>
    <row r="1809" spans="1:9" x14ac:dyDescent="0.25">
      <c r="A1809" s="5" t="s">
        <v>5578</v>
      </c>
      <c r="B1809" s="5" t="s">
        <v>5579</v>
      </c>
      <c r="C1809" s="6" t="s">
        <v>815</v>
      </c>
      <c r="D1809" s="6" t="str">
        <f t="shared" si="28"/>
        <v>0660-000-000-0000</v>
      </c>
      <c r="E1809" s="5" t="s">
        <v>816</v>
      </c>
      <c r="F1809" s="5" t="s">
        <v>383</v>
      </c>
      <c r="G1809" s="5" t="s">
        <v>384</v>
      </c>
      <c r="H1809" s="5" t="s">
        <v>377</v>
      </c>
      <c r="I1809" s="5" t="s">
        <v>378</v>
      </c>
    </row>
    <row r="1810" spans="1:9" x14ac:dyDescent="0.25">
      <c r="A1810" s="5" t="s">
        <v>5580</v>
      </c>
      <c r="B1810" s="5" t="s">
        <v>5581</v>
      </c>
      <c r="C1810" s="6" t="s">
        <v>815</v>
      </c>
      <c r="D1810" s="6" t="str">
        <f t="shared" si="28"/>
        <v>0660-000-000-0000</v>
      </c>
      <c r="E1810" s="5" t="s">
        <v>816</v>
      </c>
      <c r="F1810" s="5" t="s">
        <v>503</v>
      </c>
      <c r="G1810" s="5" t="s">
        <v>504</v>
      </c>
      <c r="H1810" s="5" t="s">
        <v>377</v>
      </c>
      <c r="I1810" s="5" t="s">
        <v>378</v>
      </c>
    </row>
    <row r="1811" spans="1:9" x14ac:dyDescent="0.25">
      <c r="A1811" s="5" t="s">
        <v>5582</v>
      </c>
      <c r="B1811" s="5" t="s">
        <v>5583</v>
      </c>
      <c r="C1811" s="6" t="s">
        <v>511</v>
      </c>
      <c r="D1811" s="6" t="str">
        <f t="shared" si="28"/>
        <v>0110-000-000-0000</v>
      </c>
      <c r="E1811" s="5" t="s">
        <v>512</v>
      </c>
      <c r="F1811" s="5" t="s">
        <v>383</v>
      </c>
      <c r="G1811" s="5" t="s">
        <v>384</v>
      </c>
      <c r="H1811" s="5" t="s">
        <v>377</v>
      </c>
      <c r="I1811" s="5" t="s">
        <v>378</v>
      </c>
    </row>
    <row r="1812" spans="1:9" x14ac:dyDescent="0.25">
      <c r="A1812" s="5" t="s">
        <v>5584</v>
      </c>
      <c r="B1812" s="5" t="s">
        <v>5585</v>
      </c>
      <c r="C1812" s="6" t="s">
        <v>5586</v>
      </c>
      <c r="D1812" s="6" t="str">
        <f t="shared" si="28"/>
        <v>0010-092-021-1000</v>
      </c>
      <c r="E1812" s="5" t="s">
        <v>5587</v>
      </c>
      <c r="F1812" s="5" t="s">
        <v>1099</v>
      </c>
      <c r="G1812" s="5" t="s">
        <v>1100</v>
      </c>
      <c r="H1812" s="5" t="s">
        <v>377</v>
      </c>
      <c r="I1812" s="5" t="s">
        <v>378</v>
      </c>
    </row>
    <row r="1813" spans="1:9" x14ac:dyDescent="0.25">
      <c r="A1813" s="5" t="s">
        <v>5588</v>
      </c>
      <c r="B1813" s="5" t="s">
        <v>5589</v>
      </c>
      <c r="C1813" s="6" t="s">
        <v>5590</v>
      </c>
      <c r="D1813" s="6" t="str">
        <f t="shared" si="28"/>
        <v>0180-000-001-5400</v>
      </c>
      <c r="E1813" s="5" t="s">
        <v>5591</v>
      </c>
      <c r="F1813" s="5" t="s">
        <v>383</v>
      </c>
      <c r="G1813" s="5" t="s">
        <v>384</v>
      </c>
      <c r="H1813" s="5" t="s">
        <v>513</v>
      </c>
      <c r="I1813" s="5" t="s">
        <v>514</v>
      </c>
    </row>
    <row r="1814" spans="1:9" x14ac:dyDescent="0.25">
      <c r="A1814" s="5" t="s">
        <v>5592</v>
      </c>
      <c r="B1814" s="5" t="s">
        <v>5593</v>
      </c>
      <c r="C1814" s="6" t="s">
        <v>1926</v>
      </c>
      <c r="D1814" s="6" t="str">
        <f t="shared" si="28"/>
        <v>0010-072-091-1200</v>
      </c>
      <c r="E1814" s="5" t="s">
        <v>1927</v>
      </c>
      <c r="F1814" s="5" t="s">
        <v>383</v>
      </c>
      <c r="G1814" s="5" t="s">
        <v>384</v>
      </c>
      <c r="H1814" s="5" t="s">
        <v>377</v>
      </c>
      <c r="I1814" s="5" t="s">
        <v>378</v>
      </c>
    </row>
    <row r="1815" spans="1:9" x14ac:dyDescent="0.25">
      <c r="A1815" s="5" t="s">
        <v>5594</v>
      </c>
      <c r="B1815" s="5" t="s">
        <v>5595</v>
      </c>
      <c r="C1815" s="6" t="s">
        <v>1494</v>
      </c>
      <c r="D1815" s="6" t="str">
        <f t="shared" si="28"/>
        <v>0944-000-000-0000</v>
      </c>
      <c r="E1815" s="5" t="s">
        <v>1495</v>
      </c>
      <c r="F1815" s="5" t="s">
        <v>383</v>
      </c>
      <c r="G1815" s="5" t="s">
        <v>384</v>
      </c>
      <c r="H1815" s="5" t="s">
        <v>377</v>
      </c>
      <c r="I1815" s="5" t="s">
        <v>378</v>
      </c>
    </row>
    <row r="1816" spans="1:9" x14ac:dyDescent="0.25">
      <c r="A1816" s="5" t="s">
        <v>5596</v>
      </c>
      <c r="B1816" s="5" t="s">
        <v>5597</v>
      </c>
      <c r="C1816" s="6" t="s">
        <v>797</v>
      </c>
      <c r="D1816" s="6" t="str">
        <f t="shared" si="28"/>
        <v>0350-000-000-0000</v>
      </c>
      <c r="E1816" s="5" t="s">
        <v>798</v>
      </c>
      <c r="F1816" s="5" t="s">
        <v>383</v>
      </c>
      <c r="G1816" s="5" t="s">
        <v>384</v>
      </c>
      <c r="H1816" s="5" t="s">
        <v>513</v>
      </c>
      <c r="I1816" s="5" t="s">
        <v>514</v>
      </c>
    </row>
    <row r="1817" spans="1:9" x14ac:dyDescent="0.25">
      <c r="A1817" s="5" t="s">
        <v>5598</v>
      </c>
      <c r="B1817" s="5" t="s">
        <v>5599</v>
      </c>
      <c r="C1817" s="6" t="s">
        <v>1865</v>
      </c>
      <c r="D1817" s="6" t="str">
        <f t="shared" si="28"/>
        <v>0757-000-000-0000</v>
      </c>
      <c r="E1817" s="5" t="s">
        <v>1866</v>
      </c>
      <c r="F1817" s="5" t="s">
        <v>383</v>
      </c>
      <c r="G1817" s="5" t="s">
        <v>384</v>
      </c>
      <c r="H1817" s="5" t="s">
        <v>513</v>
      </c>
      <c r="I1817" s="5" t="s">
        <v>514</v>
      </c>
    </row>
    <row r="1818" spans="1:9" x14ac:dyDescent="0.25">
      <c r="A1818" s="5" t="s">
        <v>5600</v>
      </c>
      <c r="B1818" s="5" t="s">
        <v>5601</v>
      </c>
      <c r="C1818" s="6" t="s">
        <v>5602</v>
      </c>
      <c r="D1818" s="6" t="str">
        <f t="shared" si="28"/>
        <v>0340-000-000-6400</v>
      </c>
      <c r="E1818" s="5" t="s">
        <v>5603</v>
      </c>
      <c r="F1818" s="5" t="s">
        <v>383</v>
      </c>
      <c r="G1818" s="5" t="s">
        <v>384</v>
      </c>
      <c r="H1818" s="5" t="s">
        <v>377</v>
      </c>
      <c r="I1818" s="5" t="s">
        <v>378</v>
      </c>
    </row>
    <row r="1819" spans="1:9" x14ac:dyDescent="0.25">
      <c r="A1819" s="5" t="s">
        <v>5604</v>
      </c>
      <c r="B1819" s="5" t="s">
        <v>5605</v>
      </c>
      <c r="C1819" s="6" t="s">
        <v>5606</v>
      </c>
      <c r="D1819" s="6" t="str">
        <f t="shared" si="28"/>
        <v>0891-000-000-0000</v>
      </c>
      <c r="E1819" s="5" t="s">
        <v>5607</v>
      </c>
      <c r="F1819" s="5" t="s">
        <v>535</v>
      </c>
      <c r="G1819" s="5" t="s">
        <v>536</v>
      </c>
      <c r="H1819" s="5" t="s">
        <v>377</v>
      </c>
      <c r="I1819" s="5" t="s">
        <v>378</v>
      </c>
    </row>
    <row r="1820" spans="1:9" x14ac:dyDescent="0.25">
      <c r="A1820" s="5" t="s">
        <v>5608</v>
      </c>
      <c r="B1820" s="5" t="s">
        <v>5609</v>
      </c>
      <c r="C1820" s="6" t="s">
        <v>5610</v>
      </c>
      <c r="D1820" s="6" t="str">
        <f t="shared" si="28"/>
        <v>0180-000-001-7400</v>
      </c>
      <c r="E1820" s="5" t="s">
        <v>5611</v>
      </c>
      <c r="F1820" s="5" t="s">
        <v>383</v>
      </c>
      <c r="G1820" s="5" t="s">
        <v>384</v>
      </c>
      <c r="H1820" s="5" t="s">
        <v>377</v>
      </c>
      <c r="I1820" s="5" t="s">
        <v>378</v>
      </c>
    </row>
    <row r="1821" spans="1:9" x14ac:dyDescent="0.25">
      <c r="A1821" s="5" t="s">
        <v>5612</v>
      </c>
      <c r="B1821" s="5" t="s">
        <v>5613</v>
      </c>
      <c r="C1821" s="6" t="s">
        <v>381</v>
      </c>
      <c r="D1821" s="6" t="str">
        <f t="shared" si="28"/>
        <v>0310-000-000-0000</v>
      </c>
      <c r="E1821" s="5" t="s">
        <v>382</v>
      </c>
      <c r="F1821" s="5" t="s">
        <v>383</v>
      </c>
      <c r="G1821" s="5" t="s">
        <v>384</v>
      </c>
      <c r="H1821" s="5" t="s">
        <v>377</v>
      </c>
      <c r="I1821" s="5" t="s">
        <v>378</v>
      </c>
    </row>
    <row r="1822" spans="1:9" x14ac:dyDescent="0.25">
      <c r="A1822" s="5" t="s">
        <v>5614</v>
      </c>
      <c r="B1822" s="5" t="s">
        <v>5615</v>
      </c>
      <c r="C1822" s="6" t="s">
        <v>2188</v>
      </c>
      <c r="D1822" s="6" t="str">
        <f t="shared" si="28"/>
        <v>0010-067-030-1100</v>
      </c>
      <c r="E1822" s="5" t="s">
        <v>2189</v>
      </c>
      <c r="F1822" s="5" t="s">
        <v>375</v>
      </c>
      <c r="G1822" s="5" t="s">
        <v>376</v>
      </c>
      <c r="H1822" s="5" t="s">
        <v>377</v>
      </c>
      <c r="I1822" s="5" t="s">
        <v>378</v>
      </c>
    </row>
    <row r="1823" spans="1:9" x14ac:dyDescent="0.25">
      <c r="A1823" s="5" t="s">
        <v>5616</v>
      </c>
      <c r="B1823" s="5" t="s">
        <v>5617</v>
      </c>
      <c r="C1823" s="6" t="s">
        <v>2188</v>
      </c>
      <c r="D1823" s="6" t="str">
        <f t="shared" si="28"/>
        <v>0010-067-030-1100</v>
      </c>
      <c r="E1823" s="5" t="s">
        <v>2189</v>
      </c>
      <c r="F1823" s="5" t="s">
        <v>375</v>
      </c>
      <c r="G1823" s="5" t="s">
        <v>376</v>
      </c>
      <c r="H1823" s="5" t="s">
        <v>377</v>
      </c>
      <c r="I1823" s="5" t="s">
        <v>378</v>
      </c>
    </row>
    <row r="1824" spans="1:9" x14ac:dyDescent="0.25">
      <c r="A1824" s="5" t="s">
        <v>5618</v>
      </c>
      <c r="B1824" s="5" t="s">
        <v>5619</v>
      </c>
      <c r="C1824" s="6" t="s">
        <v>907</v>
      </c>
      <c r="D1824" s="6" t="str">
        <f t="shared" si="28"/>
        <v>0843-000-000-0000</v>
      </c>
      <c r="E1824" s="5" t="s">
        <v>908</v>
      </c>
      <c r="F1824" s="5" t="s">
        <v>383</v>
      </c>
      <c r="G1824" s="5" t="s">
        <v>384</v>
      </c>
      <c r="H1824" s="5" t="s">
        <v>377</v>
      </c>
      <c r="I1824" s="5" t="s">
        <v>378</v>
      </c>
    </row>
    <row r="1825" spans="1:9" x14ac:dyDescent="0.25">
      <c r="A1825" s="5" t="s">
        <v>5620</v>
      </c>
      <c r="B1825" s="5" t="s">
        <v>5621</v>
      </c>
      <c r="C1825" s="6" t="s">
        <v>4540</v>
      </c>
      <c r="D1825" s="6" t="str">
        <f t="shared" si="28"/>
        <v>0624-000-000-0000</v>
      </c>
      <c r="E1825" s="5" t="s">
        <v>4541</v>
      </c>
      <c r="F1825" s="5" t="s">
        <v>383</v>
      </c>
      <c r="G1825" s="5" t="s">
        <v>384</v>
      </c>
      <c r="H1825" s="5" t="s">
        <v>377</v>
      </c>
      <c r="I1825" s="5" t="s">
        <v>378</v>
      </c>
    </row>
    <row r="1826" spans="1:9" x14ac:dyDescent="0.25">
      <c r="A1826" s="5" t="s">
        <v>5622</v>
      </c>
      <c r="B1826" s="5" t="s">
        <v>5623</v>
      </c>
      <c r="C1826" s="6" t="s">
        <v>5624</v>
      </c>
      <c r="D1826" s="6" t="str">
        <f t="shared" si="28"/>
        <v>0350-000-003-6700</v>
      </c>
      <c r="E1826" s="5" t="s">
        <v>5625</v>
      </c>
      <c r="F1826" s="5" t="s">
        <v>383</v>
      </c>
      <c r="G1826" s="5" t="s">
        <v>384</v>
      </c>
      <c r="H1826" s="5" t="s">
        <v>377</v>
      </c>
      <c r="I1826" s="5" t="s">
        <v>378</v>
      </c>
    </row>
    <row r="1827" spans="1:9" x14ac:dyDescent="0.25">
      <c r="A1827" s="5" t="s">
        <v>5626</v>
      </c>
      <c r="B1827" s="5" t="s">
        <v>5627</v>
      </c>
      <c r="C1827" s="6" t="s">
        <v>1897</v>
      </c>
      <c r="D1827" s="6" t="str">
        <f t="shared" si="28"/>
        <v>0360-000-000-0000</v>
      </c>
      <c r="E1827" s="5" t="s">
        <v>1898</v>
      </c>
      <c r="F1827" s="5" t="s">
        <v>535</v>
      </c>
      <c r="G1827" s="5" t="s">
        <v>536</v>
      </c>
      <c r="H1827" s="5" t="s">
        <v>377</v>
      </c>
      <c r="I1827" s="5" t="s">
        <v>378</v>
      </c>
    </row>
    <row r="1828" spans="1:9" x14ac:dyDescent="0.25">
      <c r="A1828" s="5" t="s">
        <v>5628</v>
      </c>
      <c r="B1828" s="5" t="s">
        <v>5629</v>
      </c>
      <c r="C1828" s="6" t="s">
        <v>1573</v>
      </c>
      <c r="D1828" s="6" t="str">
        <f t="shared" si="28"/>
        <v>0213-000-000-0000</v>
      </c>
      <c r="E1828" s="5" t="s">
        <v>1574</v>
      </c>
      <c r="F1828" s="5" t="s">
        <v>383</v>
      </c>
      <c r="G1828" s="5" t="s">
        <v>384</v>
      </c>
      <c r="H1828" s="5" t="s">
        <v>377</v>
      </c>
      <c r="I1828" s="5" t="s">
        <v>378</v>
      </c>
    </row>
    <row r="1829" spans="1:9" x14ac:dyDescent="0.25">
      <c r="A1829" s="5" t="s">
        <v>5630</v>
      </c>
      <c r="B1829" s="5" t="s">
        <v>5631</v>
      </c>
      <c r="C1829" s="6" t="s">
        <v>923</v>
      </c>
      <c r="D1829" s="6" t="str">
        <f t="shared" si="28"/>
        <v>0210-000-000-0000</v>
      </c>
      <c r="E1829" s="5" t="s">
        <v>924</v>
      </c>
      <c r="F1829" s="5" t="s">
        <v>535</v>
      </c>
      <c r="G1829" s="5" t="s">
        <v>536</v>
      </c>
      <c r="H1829" s="5" t="s">
        <v>377</v>
      </c>
      <c r="I1829" s="5" t="s">
        <v>378</v>
      </c>
    </row>
    <row r="1830" spans="1:9" x14ac:dyDescent="0.25">
      <c r="A1830" s="5" t="s">
        <v>5632</v>
      </c>
      <c r="B1830" s="5" t="s">
        <v>5633</v>
      </c>
      <c r="C1830" s="6" t="s">
        <v>4327</v>
      </c>
      <c r="D1830" s="6" t="str">
        <f t="shared" si="28"/>
        <v>0414-000-000-0000</v>
      </c>
      <c r="E1830" s="5" t="s">
        <v>4328</v>
      </c>
      <c r="F1830" s="5" t="s">
        <v>503</v>
      </c>
      <c r="G1830" s="5" t="s">
        <v>504</v>
      </c>
      <c r="H1830" s="5" t="s">
        <v>377</v>
      </c>
      <c r="I1830" s="5" t="s">
        <v>378</v>
      </c>
    </row>
    <row r="1831" spans="1:9" x14ac:dyDescent="0.25">
      <c r="A1831" s="5" t="s">
        <v>5634</v>
      </c>
      <c r="B1831" s="5" t="s">
        <v>5635</v>
      </c>
      <c r="C1831" s="6" t="s">
        <v>387</v>
      </c>
      <c r="D1831" s="6" t="str">
        <f t="shared" si="28"/>
        <v>0330-249-020-0000</v>
      </c>
      <c r="E1831" s="5" t="s">
        <v>388</v>
      </c>
      <c r="F1831" s="5" t="s">
        <v>383</v>
      </c>
      <c r="G1831" s="5" t="s">
        <v>384</v>
      </c>
      <c r="H1831" s="5" t="s">
        <v>389</v>
      </c>
      <c r="I1831" s="5" t="s">
        <v>390</v>
      </c>
    </row>
    <row r="1832" spans="1:9" x14ac:dyDescent="0.25">
      <c r="A1832" s="5" t="s">
        <v>5636</v>
      </c>
      <c r="B1832" s="5" t="s">
        <v>5637</v>
      </c>
      <c r="C1832" s="6" t="s">
        <v>5638</v>
      </c>
      <c r="D1832" s="6" t="str">
        <f t="shared" si="28"/>
        <v>0901-000-000-0000</v>
      </c>
      <c r="E1832" s="5" t="s">
        <v>5639</v>
      </c>
      <c r="F1832" s="5" t="s">
        <v>383</v>
      </c>
      <c r="G1832" s="5" t="s">
        <v>384</v>
      </c>
      <c r="H1832" s="5" t="s">
        <v>377</v>
      </c>
      <c r="I1832" s="5" t="s">
        <v>378</v>
      </c>
    </row>
    <row r="1833" spans="1:9" x14ac:dyDescent="0.25">
      <c r="A1833" s="5" t="s">
        <v>225</v>
      </c>
      <c r="B1833" s="5" t="s">
        <v>5640</v>
      </c>
      <c r="C1833" s="6" t="s">
        <v>2939</v>
      </c>
      <c r="D1833" s="6" t="str">
        <f t="shared" si="28"/>
        <v>0010-072-081-1100</v>
      </c>
      <c r="E1833" s="5" t="s">
        <v>2940</v>
      </c>
      <c r="F1833" s="5" t="s">
        <v>375</v>
      </c>
      <c r="G1833" s="5" t="s">
        <v>376</v>
      </c>
      <c r="H1833" s="5" t="s">
        <v>377</v>
      </c>
      <c r="I1833" s="5" t="s">
        <v>378</v>
      </c>
    </row>
    <row r="1834" spans="1:9" x14ac:dyDescent="0.25">
      <c r="A1834" s="5" t="s">
        <v>5641</v>
      </c>
      <c r="B1834" s="5" t="s">
        <v>5642</v>
      </c>
      <c r="C1834" s="6" t="s">
        <v>2803</v>
      </c>
      <c r="D1834" s="6" t="str">
        <f t="shared" si="28"/>
        <v>0217-000-000-0000</v>
      </c>
      <c r="E1834" s="5" t="s">
        <v>2804</v>
      </c>
      <c r="F1834" s="5" t="s">
        <v>415</v>
      </c>
      <c r="G1834" s="5" t="s">
        <v>416</v>
      </c>
      <c r="H1834" s="5" t="s">
        <v>377</v>
      </c>
      <c r="I1834" s="5" t="s">
        <v>378</v>
      </c>
    </row>
    <row r="1835" spans="1:9" x14ac:dyDescent="0.25">
      <c r="A1835" s="5" t="s">
        <v>5643</v>
      </c>
      <c r="B1835" s="5" t="s">
        <v>5644</v>
      </c>
      <c r="C1835" s="6" t="s">
        <v>2633</v>
      </c>
      <c r="D1835" s="6" t="str">
        <f t="shared" si="28"/>
        <v>0010-086-060-1200</v>
      </c>
      <c r="E1835" s="5" t="s">
        <v>2634</v>
      </c>
      <c r="F1835" s="5" t="s">
        <v>375</v>
      </c>
      <c r="G1835" s="5" t="s">
        <v>376</v>
      </c>
      <c r="H1835" s="5" t="s">
        <v>377</v>
      </c>
      <c r="I1835" s="5" t="s">
        <v>378</v>
      </c>
    </row>
    <row r="1836" spans="1:9" x14ac:dyDescent="0.25">
      <c r="A1836" s="5" t="s">
        <v>5645</v>
      </c>
      <c r="B1836" s="5" t="s">
        <v>5646</v>
      </c>
      <c r="C1836" s="6" t="s">
        <v>3157</v>
      </c>
      <c r="D1836" s="6" t="str">
        <f t="shared" si="28"/>
        <v>0010-041-021-1200</v>
      </c>
      <c r="E1836" s="5" t="s">
        <v>3158</v>
      </c>
      <c r="F1836" s="5" t="s">
        <v>375</v>
      </c>
      <c r="G1836" s="5" t="s">
        <v>376</v>
      </c>
      <c r="H1836" s="5" t="s">
        <v>377</v>
      </c>
      <c r="I1836" s="5" t="s">
        <v>378</v>
      </c>
    </row>
    <row r="1837" spans="1:9" x14ac:dyDescent="0.25">
      <c r="A1837" s="5" t="s">
        <v>5647</v>
      </c>
      <c r="B1837" s="5" t="s">
        <v>5648</v>
      </c>
      <c r="C1837" s="6" t="s">
        <v>903</v>
      </c>
      <c r="D1837" s="6" t="str">
        <f t="shared" si="28"/>
        <v>0010-067-020-1100</v>
      </c>
      <c r="E1837" s="5" t="s">
        <v>904</v>
      </c>
      <c r="F1837" s="5" t="s">
        <v>375</v>
      </c>
      <c r="G1837" s="5" t="s">
        <v>376</v>
      </c>
      <c r="H1837" s="5" t="s">
        <v>377</v>
      </c>
      <c r="I1837" s="5" t="s">
        <v>378</v>
      </c>
    </row>
    <row r="1838" spans="1:9" x14ac:dyDescent="0.25">
      <c r="A1838" s="5" t="s">
        <v>5649</v>
      </c>
      <c r="B1838" s="5" t="s">
        <v>5650</v>
      </c>
      <c r="C1838" s="6" t="s">
        <v>2170</v>
      </c>
      <c r="D1838" s="6" t="str">
        <f t="shared" si="28"/>
        <v>0475-000-000-0000</v>
      </c>
      <c r="E1838" s="5" t="s">
        <v>2171</v>
      </c>
      <c r="F1838" s="5" t="s">
        <v>383</v>
      </c>
      <c r="G1838" s="5" t="s">
        <v>384</v>
      </c>
      <c r="H1838" s="5" t="s">
        <v>377</v>
      </c>
      <c r="I1838" s="5" t="s">
        <v>378</v>
      </c>
    </row>
    <row r="1839" spans="1:9" x14ac:dyDescent="0.25">
      <c r="A1839" s="5" t="s">
        <v>351</v>
      </c>
      <c r="B1839" s="5" t="s">
        <v>5651</v>
      </c>
      <c r="C1839" s="6" t="s">
        <v>4012</v>
      </c>
      <c r="D1839" s="6" t="str">
        <f t="shared" si="28"/>
        <v>0077-035-000-0000</v>
      </c>
      <c r="E1839" s="5" t="s">
        <v>4013</v>
      </c>
      <c r="F1839" s="5" t="s">
        <v>1883</v>
      </c>
      <c r="G1839" s="5" t="s">
        <v>1884</v>
      </c>
      <c r="H1839" s="5" t="s">
        <v>377</v>
      </c>
      <c r="I1839" s="5" t="s">
        <v>378</v>
      </c>
    </row>
    <row r="1840" spans="1:9" x14ac:dyDescent="0.25">
      <c r="A1840" s="5" t="s">
        <v>5652</v>
      </c>
      <c r="B1840" s="5" t="s">
        <v>5653</v>
      </c>
      <c r="C1840" s="6" t="s">
        <v>1869</v>
      </c>
      <c r="D1840" s="6" t="str">
        <f t="shared" si="28"/>
        <v>0516-000-000-0000</v>
      </c>
      <c r="E1840" s="5" t="s">
        <v>1870</v>
      </c>
      <c r="F1840" s="5" t="s">
        <v>535</v>
      </c>
      <c r="G1840" s="5" t="s">
        <v>536</v>
      </c>
      <c r="H1840" s="5" t="s">
        <v>377</v>
      </c>
      <c r="I1840" s="5" t="s">
        <v>378</v>
      </c>
    </row>
    <row r="1841" spans="1:9" x14ac:dyDescent="0.25">
      <c r="A1841" s="5" t="s">
        <v>5654</v>
      </c>
      <c r="B1841" s="5" t="s">
        <v>5655</v>
      </c>
      <c r="C1841" s="6" t="s">
        <v>1133</v>
      </c>
      <c r="D1841" s="6" t="str">
        <f t="shared" si="28"/>
        <v>1042-000-000-0000</v>
      </c>
      <c r="E1841" s="5" t="s">
        <v>1134</v>
      </c>
      <c r="F1841" s="5" t="s">
        <v>383</v>
      </c>
      <c r="G1841" s="5" t="s">
        <v>384</v>
      </c>
      <c r="H1841" s="5" t="s">
        <v>377</v>
      </c>
      <c r="I1841" s="5" t="s">
        <v>378</v>
      </c>
    </row>
    <row r="1842" spans="1:9" x14ac:dyDescent="0.25">
      <c r="A1842" s="5" t="s">
        <v>5656</v>
      </c>
      <c r="B1842" s="5" t="s">
        <v>5657</v>
      </c>
      <c r="C1842" s="6" t="s">
        <v>831</v>
      </c>
      <c r="D1842" s="6" t="str">
        <f t="shared" si="28"/>
        <v>0874-000-000-0000</v>
      </c>
      <c r="E1842" s="5" t="s">
        <v>832</v>
      </c>
      <c r="F1842" s="5" t="s">
        <v>383</v>
      </c>
      <c r="G1842" s="5" t="s">
        <v>384</v>
      </c>
      <c r="H1842" s="5" t="s">
        <v>377</v>
      </c>
      <c r="I1842" s="5" t="s">
        <v>378</v>
      </c>
    </row>
    <row r="1843" spans="1:9" x14ac:dyDescent="0.25">
      <c r="A1843" s="5" t="s">
        <v>5658</v>
      </c>
      <c r="B1843" s="5" t="s">
        <v>5659</v>
      </c>
      <c r="C1843" s="6" t="s">
        <v>469</v>
      </c>
      <c r="D1843" s="6" t="str">
        <f t="shared" si="28"/>
        <v>0152-000-000-0000</v>
      </c>
      <c r="E1843" s="5" t="s">
        <v>470</v>
      </c>
      <c r="F1843" s="5" t="s">
        <v>507</v>
      </c>
      <c r="G1843" s="5" t="s">
        <v>508</v>
      </c>
      <c r="H1843" s="5" t="s">
        <v>377</v>
      </c>
      <c r="I1843" s="5" t="s">
        <v>378</v>
      </c>
    </row>
    <row r="1844" spans="1:9" x14ac:dyDescent="0.25">
      <c r="A1844" s="5" t="s">
        <v>5660</v>
      </c>
      <c r="B1844" s="5" t="s">
        <v>5661</v>
      </c>
      <c r="C1844" s="6" t="s">
        <v>626</v>
      </c>
      <c r="D1844" s="6" t="str">
        <f t="shared" si="28"/>
        <v>0437-000-000-0000</v>
      </c>
      <c r="E1844" s="5" t="s">
        <v>627</v>
      </c>
      <c r="F1844" s="5" t="s">
        <v>383</v>
      </c>
      <c r="G1844" s="5" t="s">
        <v>384</v>
      </c>
      <c r="H1844" s="5" t="s">
        <v>377</v>
      </c>
      <c r="I1844" s="5" t="s">
        <v>378</v>
      </c>
    </row>
    <row r="1845" spans="1:9" x14ac:dyDescent="0.25">
      <c r="A1845" s="5" t="s">
        <v>5662</v>
      </c>
      <c r="B1845" s="5" t="s">
        <v>5663</v>
      </c>
      <c r="C1845" s="6" t="s">
        <v>2364</v>
      </c>
      <c r="D1845" s="6" t="str">
        <f t="shared" si="28"/>
        <v>0010-086-031-1100</v>
      </c>
      <c r="E1845" s="5" t="s">
        <v>2365</v>
      </c>
      <c r="F1845" s="5" t="s">
        <v>375</v>
      </c>
      <c r="G1845" s="5" t="s">
        <v>376</v>
      </c>
      <c r="H1845" s="5" t="s">
        <v>513</v>
      </c>
      <c r="I1845" s="5" t="s">
        <v>514</v>
      </c>
    </row>
    <row r="1846" spans="1:9" x14ac:dyDescent="0.25">
      <c r="A1846" s="5" t="s">
        <v>5664</v>
      </c>
      <c r="B1846" s="5" t="s">
        <v>5665</v>
      </c>
      <c r="C1846" s="6" t="s">
        <v>421</v>
      </c>
      <c r="D1846" s="6" t="str">
        <f t="shared" si="28"/>
        <v>0835-000-000-0000</v>
      </c>
      <c r="E1846" s="5" t="s">
        <v>422</v>
      </c>
      <c r="F1846" s="5" t="s">
        <v>383</v>
      </c>
      <c r="G1846" s="5" t="s">
        <v>384</v>
      </c>
      <c r="H1846" s="5" t="s">
        <v>377</v>
      </c>
      <c r="I1846" s="5" t="s">
        <v>378</v>
      </c>
    </row>
    <row r="1847" spans="1:9" x14ac:dyDescent="0.25">
      <c r="A1847" s="5" t="s">
        <v>5666</v>
      </c>
      <c r="B1847" s="5" t="s">
        <v>5667</v>
      </c>
      <c r="C1847" s="6" t="s">
        <v>5668</v>
      </c>
      <c r="D1847" s="6" t="str">
        <f t="shared" si="28"/>
        <v>0730-000-000-0000</v>
      </c>
      <c r="E1847" s="5" t="s">
        <v>5669</v>
      </c>
      <c r="F1847" s="5" t="s">
        <v>383</v>
      </c>
      <c r="G1847" s="5" t="s">
        <v>384</v>
      </c>
      <c r="H1847" s="5" t="s">
        <v>377</v>
      </c>
      <c r="I1847" s="5" t="s">
        <v>378</v>
      </c>
    </row>
    <row r="1848" spans="1:9" x14ac:dyDescent="0.25">
      <c r="A1848" s="5" t="s">
        <v>5670</v>
      </c>
      <c r="B1848" s="5" t="s">
        <v>5671</v>
      </c>
      <c r="C1848" s="6" t="s">
        <v>5672</v>
      </c>
      <c r="D1848" s="6" t="str">
        <f t="shared" si="28"/>
        <v>0010-079-021-1200</v>
      </c>
      <c r="E1848" s="5" t="s">
        <v>5673</v>
      </c>
      <c r="F1848" s="5" t="s">
        <v>375</v>
      </c>
      <c r="G1848" s="5" t="s">
        <v>376</v>
      </c>
      <c r="H1848" s="5" t="s">
        <v>377</v>
      </c>
      <c r="I1848" s="5" t="s">
        <v>378</v>
      </c>
    </row>
    <row r="1849" spans="1:9" x14ac:dyDescent="0.25">
      <c r="A1849" s="5" t="s">
        <v>5674</v>
      </c>
      <c r="B1849" s="5" t="s">
        <v>5675</v>
      </c>
      <c r="C1849" s="6" t="s">
        <v>777</v>
      </c>
      <c r="D1849" s="6" t="str">
        <f t="shared" si="28"/>
        <v>0595-000-000-0000</v>
      </c>
      <c r="E1849" s="5" t="s">
        <v>778</v>
      </c>
      <c r="F1849" s="5" t="s">
        <v>383</v>
      </c>
      <c r="G1849" s="5" t="s">
        <v>384</v>
      </c>
      <c r="H1849" s="5" t="s">
        <v>377</v>
      </c>
      <c r="I1849" s="5" t="s">
        <v>378</v>
      </c>
    </row>
    <row r="1850" spans="1:9" x14ac:dyDescent="0.25">
      <c r="A1850" s="5" t="s">
        <v>5676</v>
      </c>
      <c r="B1850" s="5" t="s">
        <v>5677</v>
      </c>
      <c r="C1850" s="6" t="s">
        <v>5678</v>
      </c>
      <c r="D1850" s="6" t="str">
        <f t="shared" si="28"/>
        <v>0010-046-061-1100</v>
      </c>
      <c r="E1850" s="5" t="s">
        <v>5679</v>
      </c>
      <c r="F1850" s="5" t="s">
        <v>375</v>
      </c>
      <c r="G1850" s="5" t="s">
        <v>376</v>
      </c>
      <c r="H1850" s="5" t="s">
        <v>513</v>
      </c>
      <c r="I1850" s="5" t="s">
        <v>514</v>
      </c>
    </row>
    <row r="1851" spans="1:9" x14ac:dyDescent="0.25">
      <c r="A1851" s="5" t="s">
        <v>5680</v>
      </c>
      <c r="B1851" s="5" t="s">
        <v>5681</v>
      </c>
      <c r="C1851" s="6" t="s">
        <v>797</v>
      </c>
      <c r="D1851" s="6" t="str">
        <f t="shared" si="28"/>
        <v>0350-000-000-0000</v>
      </c>
      <c r="E1851" s="5" t="s">
        <v>798</v>
      </c>
      <c r="F1851" s="5" t="s">
        <v>383</v>
      </c>
      <c r="G1851" s="5" t="s">
        <v>384</v>
      </c>
      <c r="H1851" s="5" t="s">
        <v>377</v>
      </c>
      <c r="I1851" s="5" t="s">
        <v>378</v>
      </c>
    </row>
    <row r="1852" spans="1:9" x14ac:dyDescent="0.25">
      <c r="A1852" s="5" t="s">
        <v>5682</v>
      </c>
      <c r="B1852" s="5" t="s">
        <v>5683</v>
      </c>
      <c r="C1852" s="6" t="s">
        <v>4076</v>
      </c>
      <c r="D1852" s="6" t="str">
        <f t="shared" si="28"/>
        <v>0308-000-000-0000</v>
      </c>
      <c r="E1852" s="5" t="s">
        <v>4077</v>
      </c>
      <c r="F1852" s="5" t="s">
        <v>415</v>
      </c>
      <c r="G1852" s="5" t="s">
        <v>416</v>
      </c>
      <c r="H1852" s="5" t="s">
        <v>491</v>
      </c>
      <c r="I1852" s="5" t="s">
        <v>492</v>
      </c>
    </row>
    <row r="1853" spans="1:9" x14ac:dyDescent="0.25">
      <c r="A1853" s="5" t="s">
        <v>5684</v>
      </c>
      <c r="B1853" s="5" t="s">
        <v>5685</v>
      </c>
      <c r="C1853" s="6" t="s">
        <v>485</v>
      </c>
      <c r="D1853" s="6" t="str">
        <f t="shared" si="28"/>
        <v>0330-000-000-0000</v>
      </c>
      <c r="E1853" s="5" t="s">
        <v>486</v>
      </c>
      <c r="F1853" s="5" t="s">
        <v>383</v>
      </c>
      <c r="G1853" s="5" t="s">
        <v>384</v>
      </c>
      <c r="H1853" s="5" t="s">
        <v>377</v>
      </c>
      <c r="I1853" s="5" t="s">
        <v>378</v>
      </c>
    </row>
    <row r="1854" spans="1:9" x14ac:dyDescent="0.25">
      <c r="A1854" s="5" t="s">
        <v>5686</v>
      </c>
      <c r="B1854" s="5" t="s">
        <v>5687</v>
      </c>
      <c r="C1854" s="6" t="s">
        <v>3767</v>
      </c>
      <c r="D1854" s="6" t="str">
        <f t="shared" si="28"/>
        <v>0755-000-000-0000</v>
      </c>
      <c r="E1854" s="5" t="s">
        <v>3768</v>
      </c>
      <c r="F1854" s="5" t="s">
        <v>383</v>
      </c>
      <c r="G1854" s="5" t="s">
        <v>384</v>
      </c>
      <c r="H1854" s="5" t="s">
        <v>377</v>
      </c>
      <c r="I1854" s="5" t="s">
        <v>378</v>
      </c>
    </row>
    <row r="1855" spans="1:9" x14ac:dyDescent="0.25">
      <c r="A1855" s="5" t="s">
        <v>5688</v>
      </c>
      <c r="B1855" s="5" t="s">
        <v>5689</v>
      </c>
      <c r="C1855" s="6" t="s">
        <v>789</v>
      </c>
      <c r="D1855" s="6" t="str">
        <f t="shared" si="28"/>
        <v>0727-000-000-0000</v>
      </c>
      <c r="E1855" s="5" t="s">
        <v>790</v>
      </c>
      <c r="F1855" s="5" t="s">
        <v>383</v>
      </c>
      <c r="G1855" s="5" t="s">
        <v>384</v>
      </c>
      <c r="H1855" s="5" t="s">
        <v>377</v>
      </c>
      <c r="I1855" s="5" t="s">
        <v>378</v>
      </c>
    </row>
    <row r="1856" spans="1:9" x14ac:dyDescent="0.25">
      <c r="A1856" s="5" t="s">
        <v>5690</v>
      </c>
      <c r="B1856" s="5" t="s">
        <v>5691</v>
      </c>
      <c r="C1856" s="6" t="s">
        <v>2364</v>
      </c>
      <c r="D1856" s="6" t="str">
        <f t="shared" si="28"/>
        <v>0010-086-031-1100</v>
      </c>
      <c r="E1856" s="5" t="s">
        <v>2365</v>
      </c>
      <c r="F1856" s="5" t="s">
        <v>375</v>
      </c>
      <c r="G1856" s="5" t="s">
        <v>376</v>
      </c>
      <c r="H1856" s="5" t="s">
        <v>377</v>
      </c>
      <c r="I1856" s="5" t="s">
        <v>378</v>
      </c>
    </row>
    <row r="1857" spans="1:9" x14ac:dyDescent="0.25">
      <c r="A1857" s="5" t="s">
        <v>5692</v>
      </c>
      <c r="B1857" s="5" t="s">
        <v>5693</v>
      </c>
      <c r="C1857" s="6" t="s">
        <v>5694</v>
      </c>
      <c r="D1857" s="6" t="str">
        <f t="shared" si="28"/>
        <v>0922-000-000-0000</v>
      </c>
      <c r="E1857" s="5" t="s">
        <v>5695</v>
      </c>
      <c r="F1857" s="5" t="s">
        <v>383</v>
      </c>
      <c r="G1857" s="5" t="s">
        <v>384</v>
      </c>
      <c r="H1857" s="5" t="s">
        <v>377</v>
      </c>
      <c r="I1857" s="5" t="s">
        <v>378</v>
      </c>
    </row>
    <row r="1858" spans="1:9" x14ac:dyDescent="0.25">
      <c r="A1858" s="5" t="s">
        <v>5696</v>
      </c>
      <c r="B1858" s="5" t="s">
        <v>5697</v>
      </c>
      <c r="C1858" s="6" t="s">
        <v>1045</v>
      </c>
      <c r="D1858" s="6" t="str">
        <f t="shared" ref="D1858:D1921" si="29">TEXT(C1858,"0000-000-000-0000")</f>
        <v>0270-000-000-0000</v>
      </c>
      <c r="E1858" s="5" t="s">
        <v>1046</v>
      </c>
      <c r="F1858" s="5" t="s">
        <v>415</v>
      </c>
      <c r="G1858" s="5" t="s">
        <v>416</v>
      </c>
      <c r="H1858" s="5" t="s">
        <v>377</v>
      </c>
      <c r="I1858" s="5" t="s">
        <v>378</v>
      </c>
    </row>
    <row r="1859" spans="1:9" x14ac:dyDescent="0.25">
      <c r="A1859" s="5" t="s">
        <v>5698</v>
      </c>
      <c r="B1859" s="5" t="s">
        <v>5699</v>
      </c>
      <c r="C1859" s="6" t="s">
        <v>1526</v>
      </c>
      <c r="D1859" s="6" t="str">
        <f t="shared" si="29"/>
        <v>0480-000-000-0000</v>
      </c>
      <c r="E1859" s="5" t="s">
        <v>1527</v>
      </c>
      <c r="F1859" s="5" t="s">
        <v>383</v>
      </c>
      <c r="G1859" s="5" t="s">
        <v>384</v>
      </c>
      <c r="H1859" s="5" t="s">
        <v>491</v>
      </c>
      <c r="I1859" s="5" t="s">
        <v>492</v>
      </c>
    </row>
    <row r="1860" spans="1:9" x14ac:dyDescent="0.25">
      <c r="A1860" s="5" t="s">
        <v>5700</v>
      </c>
      <c r="B1860" s="5" t="s">
        <v>5701</v>
      </c>
      <c r="C1860" s="6" t="s">
        <v>5104</v>
      </c>
      <c r="D1860" s="6" t="str">
        <f t="shared" si="29"/>
        <v>0123-000-000-0000</v>
      </c>
      <c r="E1860" s="5" t="s">
        <v>5105</v>
      </c>
      <c r="F1860" s="5" t="s">
        <v>383</v>
      </c>
      <c r="G1860" s="5" t="s">
        <v>384</v>
      </c>
      <c r="H1860" s="5" t="s">
        <v>377</v>
      </c>
      <c r="I1860" s="5" t="s">
        <v>378</v>
      </c>
    </row>
    <row r="1861" spans="1:9" x14ac:dyDescent="0.25">
      <c r="A1861" s="5" t="s">
        <v>5702</v>
      </c>
      <c r="B1861" s="5" t="s">
        <v>5703</v>
      </c>
      <c r="C1861" s="6" t="s">
        <v>5704</v>
      </c>
      <c r="D1861" s="6" t="str">
        <f t="shared" si="29"/>
        <v>0010-041-031-1000</v>
      </c>
      <c r="E1861" s="5" t="s">
        <v>5705</v>
      </c>
      <c r="F1861" s="5" t="s">
        <v>1099</v>
      </c>
      <c r="G1861" s="5" t="s">
        <v>1100</v>
      </c>
      <c r="H1861" s="5" t="s">
        <v>377</v>
      </c>
      <c r="I1861" s="5" t="s">
        <v>378</v>
      </c>
    </row>
    <row r="1862" spans="1:9" x14ac:dyDescent="0.25">
      <c r="A1862" s="5" t="s">
        <v>5706</v>
      </c>
      <c r="B1862" s="5" t="s">
        <v>5707</v>
      </c>
      <c r="C1862" s="6" t="s">
        <v>2746</v>
      </c>
      <c r="D1862" s="6" t="str">
        <f t="shared" si="29"/>
        <v>0206-000-000-0000</v>
      </c>
      <c r="E1862" s="5" t="s">
        <v>2747</v>
      </c>
      <c r="F1862" s="5" t="s">
        <v>535</v>
      </c>
      <c r="G1862" s="5" t="s">
        <v>536</v>
      </c>
      <c r="H1862" s="5" t="s">
        <v>377</v>
      </c>
      <c r="I1862" s="5" t="s">
        <v>378</v>
      </c>
    </row>
    <row r="1863" spans="1:9" x14ac:dyDescent="0.25">
      <c r="A1863" s="5" t="s">
        <v>5708</v>
      </c>
      <c r="B1863" s="5" t="s">
        <v>5709</v>
      </c>
      <c r="C1863" s="6" t="s">
        <v>849</v>
      </c>
      <c r="D1863" s="6" t="str">
        <f t="shared" si="29"/>
        <v>0820-000-000-0000</v>
      </c>
      <c r="E1863" s="5" t="s">
        <v>850</v>
      </c>
      <c r="F1863" s="5" t="s">
        <v>415</v>
      </c>
      <c r="G1863" s="5" t="s">
        <v>416</v>
      </c>
      <c r="H1863" s="5" t="s">
        <v>377</v>
      </c>
      <c r="I1863" s="5" t="s">
        <v>378</v>
      </c>
    </row>
    <row r="1864" spans="1:9" x14ac:dyDescent="0.25">
      <c r="A1864" s="5" t="s">
        <v>5710</v>
      </c>
      <c r="B1864" s="5" t="s">
        <v>5711</v>
      </c>
      <c r="C1864" s="6" t="s">
        <v>2683</v>
      </c>
      <c r="D1864" s="6" t="str">
        <f t="shared" si="29"/>
        <v>0286-000-000-0000</v>
      </c>
      <c r="E1864" s="5" t="s">
        <v>2684</v>
      </c>
      <c r="F1864" s="5" t="s">
        <v>383</v>
      </c>
      <c r="G1864" s="5" t="s">
        <v>384</v>
      </c>
      <c r="H1864" s="5" t="s">
        <v>377</v>
      </c>
      <c r="I1864" s="5" t="s">
        <v>378</v>
      </c>
    </row>
    <row r="1865" spans="1:9" x14ac:dyDescent="0.25">
      <c r="A1865" s="5" t="s">
        <v>5712</v>
      </c>
      <c r="B1865" s="5" t="s">
        <v>5713</v>
      </c>
      <c r="C1865" s="6" t="s">
        <v>5714</v>
      </c>
      <c r="D1865" s="6" t="str">
        <f t="shared" si="29"/>
        <v>0010-093-021-1100</v>
      </c>
      <c r="E1865" s="5" t="s">
        <v>5715</v>
      </c>
      <c r="F1865" s="5" t="s">
        <v>375</v>
      </c>
      <c r="G1865" s="5" t="s">
        <v>376</v>
      </c>
      <c r="H1865" s="5" t="s">
        <v>377</v>
      </c>
      <c r="I1865" s="5" t="s">
        <v>378</v>
      </c>
    </row>
    <row r="1866" spans="1:9" x14ac:dyDescent="0.25">
      <c r="A1866" s="5" t="s">
        <v>5716</v>
      </c>
      <c r="B1866" s="5" t="s">
        <v>5717</v>
      </c>
      <c r="C1866" s="6" t="s">
        <v>2803</v>
      </c>
      <c r="D1866" s="6" t="str">
        <f t="shared" si="29"/>
        <v>0217-000-000-0000</v>
      </c>
      <c r="E1866" s="5" t="s">
        <v>2804</v>
      </c>
      <c r="F1866" s="5" t="s">
        <v>383</v>
      </c>
      <c r="G1866" s="5" t="s">
        <v>384</v>
      </c>
      <c r="H1866" s="5" t="s">
        <v>377</v>
      </c>
      <c r="I1866" s="5" t="s">
        <v>378</v>
      </c>
    </row>
    <row r="1867" spans="1:9" x14ac:dyDescent="0.25">
      <c r="A1867" s="5" t="s">
        <v>5718</v>
      </c>
      <c r="B1867" s="5" t="s">
        <v>5719</v>
      </c>
      <c r="C1867" s="6" t="s">
        <v>5720</v>
      </c>
      <c r="D1867" s="6" t="str">
        <f t="shared" si="29"/>
        <v>0010-084-021-1200</v>
      </c>
      <c r="E1867" s="5" t="s">
        <v>5721</v>
      </c>
      <c r="F1867" s="5" t="s">
        <v>375</v>
      </c>
      <c r="G1867" s="5" t="s">
        <v>376</v>
      </c>
      <c r="H1867" s="5" t="s">
        <v>377</v>
      </c>
      <c r="I1867" s="5" t="s">
        <v>378</v>
      </c>
    </row>
    <row r="1868" spans="1:9" x14ac:dyDescent="0.25">
      <c r="A1868" s="5" t="s">
        <v>5722</v>
      </c>
      <c r="B1868" s="5" t="s">
        <v>5723</v>
      </c>
      <c r="C1868" s="6" t="s">
        <v>469</v>
      </c>
      <c r="D1868" s="6" t="str">
        <f t="shared" si="29"/>
        <v>0152-000-000-0000</v>
      </c>
      <c r="E1868" s="5" t="s">
        <v>470</v>
      </c>
      <c r="F1868" s="5" t="s">
        <v>535</v>
      </c>
      <c r="G1868" s="5" t="s">
        <v>536</v>
      </c>
      <c r="H1868" s="5" t="s">
        <v>377</v>
      </c>
      <c r="I1868" s="5" t="s">
        <v>378</v>
      </c>
    </row>
    <row r="1869" spans="1:9" x14ac:dyDescent="0.25">
      <c r="A1869" s="5" t="s">
        <v>5724</v>
      </c>
      <c r="B1869" s="5" t="s">
        <v>5725</v>
      </c>
      <c r="C1869" s="6" t="s">
        <v>3890</v>
      </c>
      <c r="D1869" s="6" t="str">
        <f t="shared" si="29"/>
        <v>0338-249-020-0000</v>
      </c>
      <c r="E1869" s="5" t="s">
        <v>3891</v>
      </c>
      <c r="F1869" s="5" t="s">
        <v>383</v>
      </c>
      <c r="G1869" s="5" t="s">
        <v>384</v>
      </c>
      <c r="H1869" s="5" t="s">
        <v>389</v>
      </c>
      <c r="I1869" s="5" t="s">
        <v>390</v>
      </c>
    </row>
    <row r="1870" spans="1:9" x14ac:dyDescent="0.25">
      <c r="A1870" s="5" t="s">
        <v>5726</v>
      </c>
      <c r="B1870" s="5" t="s">
        <v>5727</v>
      </c>
      <c r="C1870" s="6" t="s">
        <v>5728</v>
      </c>
      <c r="D1870" s="6" t="str">
        <f t="shared" si="29"/>
        <v>0180-045-070-1100</v>
      </c>
      <c r="E1870" s="5" t="s">
        <v>5729</v>
      </c>
      <c r="F1870" s="5" t="s">
        <v>375</v>
      </c>
      <c r="G1870" s="5" t="s">
        <v>376</v>
      </c>
      <c r="H1870" s="5" t="s">
        <v>377</v>
      </c>
      <c r="I1870" s="5" t="s">
        <v>378</v>
      </c>
    </row>
    <row r="1871" spans="1:9" x14ac:dyDescent="0.25">
      <c r="A1871" s="5" t="s">
        <v>5730</v>
      </c>
      <c r="B1871" s="5" t="s">
        <v>5731</v>
      </c>
      <c r="C1871" s="6" t="s">
        <v>5732</v>
      </c>
      <c r="D1871" s="6" t="str">
        <f t="shared" si="29"/>
        <v>0788-000-000-0000</v>
      </c>
      <c r="E1871" s="5" t="s">
        <v>5733</v>
      </c>
      <c r="F1871" s="5" t="s">
        <v>383</v>
      </c>
      <c r="G1871" s="5" t="s">
        <v>384</v>
      </c>
      <c r="H1871" s="5" t="s">
        <v>377</v>
      </c>
      <c r="I1871" s="5" t="s">
        <v>378</v>
      </c>
    </row>
    <row r="1872" spans="1:9" x14ac:dyDescent="0.25">
      <c r="A1872" s="5" t="s">
        <v>5734</v>
      </c>
      <c r="B1872" s="5" t="s">
        <v>5735</v>
      </c>
      <c r="C1872" s="6" t="s">
        <v>4980</v>
      </c>
      <c r="D1872" s="6" t="str">
        <f t="shared" si="29"/>
        <v>0010-058-031-2200</v>
      </c>
      <c r="E1872" s="5" t="s">
        <v>4981</v>
      </c>
      <c r="F1872" s="5" t="s">
        <v>1311</v>
      </c>
      <c r="G1872" s="5" t="s">
        <v>1312</v>
      </c>
      <c r="H1872" s="5" t="s">
        <v>377</v>
      </c>
      <c r="I1872" s="5" t="s">
        <v>378</v>
      </c>
    </row>
    <row r="1873" spans="1:9" x14ac:dyDescent="0.25">
      <c r="A1873" s="5" t="s">
        <v>5736</v>
      </c>
      <c r="B1873" s="5" t="s">
        <v>5737</v>
      </c>
      <c r="C1873" s="6" t="s">
        <v>4913</v>
      </c>
      <c r="D1873" s="6" t="str">
        <f t="shared" si="29"/>
        <v>0100-000-000-8600</v>
      </c>
      <c r="E1873" s="5" t="s">
        <v>4914</v>
      </c>
      <c r="F1873" s="5" t="s">
        <v>415</v>
      </c>
      <c r="G1873" s="5" t="s">
        <v>416</v>
      </c>
      <c r="H1873" s="5" t="s">
        <v>377</v>
      </c>
      <c r="I1873" s="5" t="s">
        <v>378</v>
      </c>
    </row>
    <row r="1874" spans="1:9" x14ac:dyDescent="0.25">
      <c r="A1874" s="5" t="s">
        <v>5738</v>
      </c>
      <c r="B1874" s="5" t="s">
        <v>5739</v>
      </c>
      <c r="C1874" s="6" t="s">
        <v>441</v>
      </c>
      <c r="D1874" s="6" t="str">
        <f t="shared" si="29"/>
        <v>0550-000-000-0000</v>
      </c>
      <c r="E1874" s="5" t="s">
        <v>442</v>
      </c>
      <c r="F1874" s="5" t="s">
        <v>383</v>
      </c>
      <c r="G1874" s="5" t="s">
        <v>384</v>
      </c>
      <c r="H1874" s="5" t="s">
        <v>513</v>
      </c>
      <c r="I1874" s="5" t="s">
        <v>514</v>
      </c>
    </row>
    <row r="1875" spans="1:9" x14ac:dyDescent="0.25">
      <c r="A1875" s="5" t="s">
        <v>5740</v>
      </c>
      <c r="B1875" s="5" t="s">
        <v>5741</v>
      </c>
      <c r="C1875" s="6" t="s">
        <v>1229</v>
      </c>
      <c r="D1875" s="6" t="str">
        <f t="shared" si="29"/>
        <v>0555-000-000-0000</v>
      </c>
      <c r="E1875" s="5" t="s">
        <v>1230</v>
      </c>
      <c r="F1875" s="5" t="s">
        <v>383</v>
      </c>
      <c r="G1875" s="5" t="s">
        <v>384</v>
      </c>
      <c r="H1875" s="5" t="s">
        <v>377</v>
      </c>
      <c r="I1875" s="5" t="s">
        <v>378</v>
      </c>
    </row>
    <row r="1876" spans="1:9" x14ac:dyDescent="0.25">
      <c r="A1876" s="5" t="s">
        <v>5742</v>
      </c>
      <c r="B1876" s="5" t="s">
        <v>5743</v>
      </c>
      <c r="C1876" s="6" t="s">
        <v>2821</v>
      </c>
      <c r="D1876" s="6" t="str">
        <f t="shared" si="29"/>
        <v>0215-000-000-0000</v>
      </c>
      <c r="E1876" s="5" t="s">
        <v>2822</v>
      </c>
      <c r="F1876" s="5" t="s">
        <v>383</v>
      </c>
      <c r="G1876" s="5" t="s">
        <v>384</v>
      </c>
      <c r="H1876" s="5" t="s">
        <v>377</v>
      </c>
      <c r="I1876" s="5" t="s">
        <v>378</v>
      </c>
    </row>
    <row r="1877" spans="1:9" x14ac:dyDescent="0.25">
      <c r="A1877" s="5" t="s">
        <v>5744</v>
      </c>
      <c r="B1877" s="5" t="s">
        <v>5745</v>
      </c>
      <c r="C1877" s="6" t="s">
        <v>5746</v>
      </c>
      <c r="D1877" s="6" t="str">
        <f t="shared" si="29"/>
        <v>0010-038-281-1200</v>
      </c>
      <c r="E1877" s="5" t="s">
        <v>5747</v>
      </c>
      <c r="F1877" s="5" t="s">
        <v>375</v>
      </c>
      <c r="G1877" s="5" t="s">
        <v>376</v>
      </c>
      <c r="H1877" s="5" t="s">
        <v>377</v>
      </c>
      <c r="I1877" s="5" t="s">
        <v>378</v>
      </c>
    </row>
    <row r="1878" spans="1:9" x14ac:dyDescent="0.25">
      <c r="A1878" s="5" t="s">
        <v>5748</v>
      </c>
      <c r="B1878" s="5" t="s">
        <v>5749</v>
      </c>
      <c r="C1878" s="6" t="s">
        <v>2372</v>
      </c>
      <c r="D1878" s="6" t="str">
        <f t="shared" si="29"/>
        <v>1096-000-000-0000</v>
      </c>
      <c r="E1878" s="5" t="s">
        <v>2373</v>
      </c>
      <c r="F1878" s="5" t="s">
        <v>503</v>
      </c>
      <c r="G1878" s="5" t="s">
        <v>504</v>
      </c>
      <c r="H1878" s="5" t="s">
        <v>377</v>
      </c>
      <c r="I1878" s="5" t="s">
        <v>378</v>
      </c>
    </row>
    <row r="1879" spans="1:9" x14ac:dyDescent="0.25">
      <c r="A1879" s="5" t="s">
        <v>5750</v>
      </c>
      <c r="B1879" s="5" t="s">
        <v>5751</v>
      </c>
      <c r="C1879" s="6" t="s">
        <v>563</v>
      </c>
      <c r="D1879" s="6" t="str">
        <f t="shared" si="29"/>
        <v>0010-029-110-1200</v>
      </c>
      <c r="E1879" s="5" t="s">
        <v>564</v>
      </c>
      <c r="F1879" s="5" t="s">
        <v>383</v>
      </c>
      <c r="G1879" s="5" t="s">
        <v>384</v>
      </c>
      <c r="H1879" s="5" t="s">
        <v>377</v>
      </c>
      <c r="I1879" s="5" t="s">
        <v>378</v>
      </c>
    </row>
    <row r="1880" spans="1:9" x14ac:dyDescent="0.25">
      <c r="A1880" s="5" t="s">
        <v>5752</v>
      </c>
      <c r="B1880" s="5" t="s">
        <v>5753</v>
      </c>
      <c r="C1880" s="6" t="s">
        <v>499</v>
      </c>
      <c r="D1880" s="6" t="str">
        <f t="shared" si="29"/>
        <v>0010-211-140-1100</v>
      </c>
      <c r="E1880" s="5" t="s">
        <v>500</v>
      </c>
      <c r="F1880" s="5" t="s">
        <v>375</v>
      </c>
      <c r="G1880" s="5" t="s">
        <v>376</v>
      </c>
      <c r="H1880" s="5" t="s">
        <v>377</v>
      </c>
      <c r="I1880" s="5" t="s">
        <v>378</v>
      </c>
    </row>
    <row r="1881" spans="1:9" x14ac:dyDescent="0.25">
      <c r="A1881" s="5" t="s">
        <v>5754</v>
      </c>
      <c r="B1881" s="5" t="s">
        <v>5755</v>
      </c>
      <c r="C1881" s="6" t="s">
        <v>589</v>
      </c>
      <c r="D1881" s="6" t="str">
        <f t="shared" si="29"/>
        <v>0160-000-000-0000</v>
      </c>
      <c r="E1881" s="5" t="s">
        <v>590</v>
      </c>
      <c r="F1881" s="5" t="s">
        <v>383</v>
      </c>
      <c r="G1881" s="5" t="s">
        <v>384</v>
      </c>
      <c r="H1881" s="5" t="s">
        <v>377</v>
      </c>
      <c r="I1881" s="5" t="s">
        <v>378</v>
      </c>
    </row>
    <row r="1882" spans="1:9" x14ac:dyDescent="0.25">
      <c r="A1882" s="5" t="s">
        <v>5756</v>
      </c>
      <c r="B1882" s="5" t="s">
        <v>5757</v>
      </c>
      <c r="C1882" s="6" t="s">
        <v>5758</v>
      </c>
      <c r="D1882" s="6" t="str">
        <f t="shared" si="29"/>
        <v>0010-044-121-1000</v>
      </c>
      <c r="E1882" s="5" t="s">
        <v>5759</v>
      </c>
      <c r="F1882" s="5" t="s">
        <v>1099</v>
      </c>
      <c r="G1882" s="5" t="s">
        <v>1100</v>
      </c>
      <c r="H1882" s="5" t="s">
        <v>513</v>
      </c>
      <c r="I1882" s="5" t="s">
        <v>514</v>
      </c>
    </row>
    <row r="1883" spans="1:9" x14ac:dyDescent="0.25">
      <c r="A1883" s="5" t="s">
        <v>5760</v>
      </c>
      <c r="B1883" s="5" t="s">
        <v>5761</v>
      </c>
      <c r="C1883" s="6" t="s">
        <v>811</v>
      </c>
      <c r="D1883" s="6" t="str">
        <f t="shared" si="29"/>
        <v>0010-029-080-1500</v>
      </c>
      <c r="E1883" s="5" t="s">
        <v>812</v>
      </c>
      <c r="F1883" s="5" t="s">
        <v>383</v>
      </c>
      <c r="G1883" s="5" t="s">
        <v>384</v>
      </c>
      <c r="H1883" s="5" t="s">
        <v>377</v>
      </c>
      <c r="I1883" s="5" t="s">
        <v>378</v>
      </c>
    </row>
    <row r="1884" spans="1:9" x14ac:dyDescent="0.25">
      <c r="A1884" s="5" t="s">
        <v>5762</v>
      </c>
      <c r="B1884" s="5" t="s">
        <v>5763</v>
      </c>
      <c r="C1884" s="6" t="s">
        <v>923</v>
      </c>
      <c r="D1884" s="6" t="str">
        <f t="shared" si="29"/>
        <v>0210-000-000-0000</v>
      </c>
      <c r="E1884" s="5" t="s">
        <v>924</v>
      </c>
      <c r="F1884" s="5" t="s">
        <v>383</v>
      </c>
      <c r="G1884" s="5" t="s">
        <v>384</v>
      </c>
      <c r="H1884" s="5" t="s">
        <v>377</v>
      </c>
      <c r="I1884" s="5" t="s">
        <v>378</v>
      </c>
    </row>
    <row r="1885" spans="1:9" x14ac:dyDescent="0.25">
      <c r="A1885" s="5" t="s">
        <v>5764</v>
      </c>
      <c r="B1885" s="5" t="s">
        <v>5765</v>
      </c>
      <c r="C1885" s="6" t="s">
        <v>985</v>
      </c>
      <c r="D1885" s="6" t="str">
        <f t="shared" si="29"/>
        <v>0180-000-000-0000</v>
      </c>
      <c r="E1885" s="5" t="s">
        <v>986</v>
      </c>
      <c r="F1885" s="5" t="s">
        <v>383</v>
      </c>
      <c r="G1885" s="5" t="s">
        <v>384</v>
      </c>
      <c r="H1885" s="5" t="s">
        <v>377</v>
      </c>
      <c r="I1885" s="5" t="s">
        <v>378</v>
      </c>
    </row>
    <row r="1886" spans="1:9" x14ac:dyDescent="0.25">
      <c r="A1886" s="5" t="s">
        <v>5766</v>
      </c>
      <c r="B1886" s="5" t="s">
        <v>5767</v>
      </c>
      <c r="C1886" s="6" t="s">
        <v>773</v>
      </c>
      <c r="D1886" s="6" t="str">
        <f t="shared" si="29"/>
        <v>0218-000-000-0000</v>
      </c>
      <c r="E1886" s="5" t="s">
        <v>774</v>
      </c>
      <c r="F1886" s="5" t="s">
        <v>383</v>
      </c>
      <c r="G1886" s="5" t="s">
        <v>384</v>
      </c>
      <c r="H1886" s="5" t="s">
        <v>377</v>
      </c>
      <c r="I1886" s="5" t="s">
        <v>378</v>
      </c>
    </row>
    <row r="1887" spans="1:9" x14ac:dyDescent="0.25">
      <c r="A1887" s="5" t="s">
        <v>5768</v>
      </c>
      <c r="B1887" s="5" t="s">
        <v>5769</v>
      </c>
      <c r="C1887" s="6" t="s">
        <v>615</v>
      </c>
      <c r="D1887" s="6" t="str">
        <f t="shared" si="29"/>
        <v>0170-000-000-0000</v>
      </c>
      <c r="E1887" s="5" t="s">
        <v>616</v>
      </c>
      <c r="F1887" s="5" t="s">
        <v>383</v>
      </c>
      <c r="G1887" s="5" t="s">
        <v>384</v>
      </c>
      <c r="H1887" s="5" t="s">
        <v>377</v>
      </c>
      <c r="I1887" s="5" t="s">
        <v>378</v>
      </c>
    </row>
    <row r="1888" spans="1:9" x14ac:dyDescent="0.25">
      <c r="A1888" s="5" t="s">
        <v>5770</v>
      </c>
      <c r="B1888" s="5" t="s">
        <v>5771</v>
      </c>
      <c r="C1888" s="6" t="s">
        <v>5772</v>
      </c>
      <c r="D1888" s="6" t="str">
        <f t="shared" si="29"/>
        <v>0010-045-111-1300</v>
      </c>
      <c r="E1888" s="5" t="s">
        <v>5773</v>
      </c>
      <c r="F1888" s="5" t="s">
        <v>535</v>
      </c>
      <c r="G1888" s="5" t="s">
        <v>536</v>
      </c>
      <c r="H1888" s="5" t="s">
        <v>513</v>
      </c>
      <c r="I1888" s="5" t="s">
        <v>514</v>
      </c>
    </row>
    <row r="1889" spans="1:9" x14ac:dyDescent="0.25">
      <c r="A1889" s="5" t="s">
        <v>5774</v>
      </c>
      <c r="B1889" s="5" t="s">
        <v>5775</v>
      </c>
      <c r="C1889" s="6" t="s">
        <v>393</v>
      </c>
      <c r="D1889" s="6" t="str">
        <f t="shared" si="29"/>
        <v>0418-000-000-0000</v>
      </c>
      <c r="E1889" s="5" t="s">
        <v>394</v>
      </c>
      <c r="F1889" s="5" t="s">
        <v>383</v>
      </c>
      <c r="G1889" s="5" t="s">
        <v>384</v>
      </c>
      <c r="H1889" s="5" t="s">
        <v>377</v>
      </c>
      <c r="I1889" s="5" t="s">
        <v>378</v>
      </c>
    </row>
    <row r="1890" spans="1:9" x14ac:dyDescent="0.25">
      <c r="A1890" s="5" t="s">
        <v>5776</v>
      </c>
      <c r="B1890" s="5" t="s">
        <v>5777</v>
      </c>
      <c r="C1890" s="6" t="s">
        <v>3840</v>
      </c>
      <c r="D1890" s="6" t="str">
        <f t="shared" si="29"/>
        <v>0819-000-000-0000</v>
      </c>
      <c r="E1890" s="5" t="s">
        <v>3841</v>
      </c>
      <c r="F1890" s="5" t="s">
        <v>383</v>
      </c>
      <c r="G1890" s="5" t="s">
        <v>384</v>
      </c>
      <c r="H1890" s="5" t="s">
        <v>377</v>
      </c>
      <c r="I1890" s="5" t="s">
        <v>378</v>
      </c>
    </row>
    <row r="1891" spans="1:9" x14ac:dyDescent="0.25">
      <c r="A1891" s="5" t="s">
        <v>5778</v>
      </c>
      <c r="B1891" s="5" t="s">
        <v>5779</v>
      </c>
      <c r="C1891" s="6" t="s">
        <v>569</v>
      </c>
      <c r="D1891" s="6" t="str">
        <f t="shared" si="29"/>
        <v>0665-000-000-0000</v>
      </c>
      <c r="E1891" s="5" t="s">
        <v>570</v>
      </c>
      <c r="F1891" s="5" t="s">
        <v>383</v>
      </c>
      <c r="G1891" s="5" t="s">
        <v>384</v>
      </c>
      <c r="H1891" s="5" t="s">
        <v>377</v>
      </c>
      <c r="I1891" s="5" t="s">
        <v>378</v>
      </c>
    </row>
    <row r="1892" spans="1:9" x14ac:dyDescent="0.25">
      <c r="A1892" s="5" t="s">
        <v>5780</v>
      </c>
      <c r="B1892" s="5" t="s">
        <v>5781</v>
      </c>
      <c r="C1892" s="6" t="s">
        <v>690</v>
      </c>
      <c r="D1892" s="6" t="str">
        <f t="shared" si="29"/>
        <v>0880-000-000-0000</v>
      </c>
      <c r="E1892" s="5" t="s">
        <v>691</v>
      </c>
      <c r="F1892" s="5" t="s">
        <v>503</v>
      </c>
      <c r="G1892" s="5" t="s">
        <v>504</v>
      </c>
      <c r="H1892" s="5" t="s">
        <v>377</v>
      </c>
      <c r="I1892" s="5" t="s">
        <v>378</v>
      </c>
    </row>
    <row r="1893" spans="1:9" x14ac:dyDescent="0.25">
      <c r="A1893" s="5" t="s">
        <v>5782</v>
      </c>
      <c r="B1893" s="5" t="s">
        <v>5783</v>
      </c>
      <c r="C1893" s="6" t="s">
        <v>5784</v>
      </c>
      <c r="D1893" s="6" t="str">
        <f t="shared" si="29"/>
        <v>0242-000-000-0000</v>
      </c>
      <c r="E1893" s="5" t="s">
        <v>5785</v>
      </c>
      <c r="F1893" s="5" t="s">
        <v>383</v>
      </c>
      <c r="G1893" s="5" t="s">
        <v>384</v>
      </c>
      <c r="H1893" s="5" t="s">
        <v>513</v>
      </c>
      <c r="I1893" s="5" t="s">
        <v>514</v>
      </c>
    </row>
    <row r="1894" spans="1:9" x14ac:dyDescent="0.25">
      <c r="A1894" s="5" t="s">
        <v>5786</v>
      </c>
      <c r="B1894" s="5" t="s">
        <v>5787</v>
      </c>
      <c r="C1894" s="6" t="s">
        <v>3124</v>
      </c>
      <c r="D1894" s="6" t="str">
        <f t="shared" si="29"/>
        <v>0593-000-000-0000</v>
      </c>
      <c r="E1894" s="5" t="s">
        <v>3125</v>
      </c>
      <c r="F1894" s="5" t="s">
        <v>383</v>
      </c>
      <c r="G1894" s="5" t="s">
        <v>384</v>
      </c>
      <c r="H1894" s="5" t="s">
        <v>377</v>
      </c>
      <c r="I1894" s="5" t="s">
        <v>378</v>
      </c>
    </row>
    <row r="1895" spans="1:9" x14ac:dyDescent="0.25">
      <c r="A1895" s="5" t="s">
        <v>5788</v>
      </c>
      <c r="B1895" s="5" t="s">
        <v>5789</v>
      </c>
      <c r="C1895" s="6" t="s">
        <v>2615</v>
      </c>
      <c r="D1895" s="6" t="str">
        <f t="shared" si="29"/>
        <v>0315-000-000-0000</v>
      </c>
      <c r="E1895" s="5" t="s">
        <v>2616</v>
      </c>
      <c r="F1895" s="5" t="s">
        <v>383</v>
      </c>
      <c r="G1895" s="5" t="s">
        <v>384</v>
      </c>
      <c r="H1895" s="5" t="s">
        <v>377</v>
      </c>
      <c r="I1895" s="5" t="s">
        <v>378</v>
      </c>
    </row>
    <row r="1896" spans="1:9" x14ac:dyDescent="0.25">
      <c r="A1896" s="5" t="s">
        <v>5790</v>
      </c>
      <c r="B1896" s="5" t="s">
        <v>5791</v>
      </c>
      <c r="C1896" s="6" t="s">
        <v>701</v>
      </c>
      <c r="D1896" s="6" t="str">
        <f t="shared" si="29"/>
        <v>0320-301-000-0000</v>
      </c>
      <c r="E1896" s="5" t="s">
        <v>702</v>
      </c>
      <c r="F1896" s="5" t="s">
        <v>2925</v>
      </c>
      <c r="G1896" s="5" t="s">
        <v>2926</v>
      </c>
      <c r="H1896" s="5" t="s">
        <v>377</v>
      </c>
      <c r="I1896" s="5" t="s">
        <v>378</v>
      </c>
    </row>
    <row r="1897" spans="1:9" x14ac:dyDescent="0.25">
      <c r="A1897" s="5" t="s">
        <v>5792</v>
      </c>
      <c r="B1897" s="5" t="s">
        <v>5793</v>
      </c>
      <c r="C1897" s="6" t="s">
        <v>745</v>
      </c>
      <c r="D1897" s="6" t="str">
        <f t="shared" si="29"/>
        <v>0010-214-050-1100</v>
      </c>
      <c r="E1897" s="5" t="s">
        <v>746</v>
      </c>
      <c r="F1897" s="5" t="s">
        <v>375</v>
      </c>
      <c r="G1897" s="5" t="s">
        <v>376</v>
      </c>
      <c r="H1897" s="5" t="s">
        <v>377</v>
      </c>
      <c r="I1897" s="5" t="s">
        <v>378</v>
      </c>
    </row>
    <row r="1898" spans="1:9" x14ac:dyDescent="0.25">
      <c r="A1898" s="5" t="s">
        <v>5794</v>
      </c>
      <c r="B1898" s="5" t="s">
        <v>5795</v>
      </c>
      <c r="C1898" s="6" t="s">
        <v>2843</v>
      </c>
      <c r="D1898" s="6" t="str">
        <f t="shared" si="29"/>
        <v>0107-000-000-0000</v>
      </c>
      <c r="E1898" s="5" t="s">
        <v>2844</v>
      </c>
      <c r="F1898" s="5" t="s">
        <v>383</v>
      </c>
      <c r="G1898" s="5" t="s">
        <v>384</v>
      </c>
      <c r="H1898" s="5" t="s">
        <v>377</v>
      </c>
      <c r="I1898" s="5" t="s">
        <v>378</v>
      </c>
    </row>
    <row r="1899" spans="1:9" x14ac:dyDescent="0.25">
      <c r="A1899" s="5" t="s">
        <v>5796</v>
      </c>
      <c r="B1899" s="5" t="s">
        <v>5797</v>
      </c>
      <c r="C1899" s="6" t="s">
        <v>797</v>
      </c>
      <c r="D1899" s="6" t="str">
        <f t="shared" si="29"/>
        <v>0350-000-000-0000</v>
      </c>
      <c r="E1899" s="5" t="s">
        <v>798</v>
      </c>
      <c r="F1899" s="5" t="s">
        <v>383</v>
      </c>
      <c r="G1899" s="5" t="s">
        <v>384</v>
      </c>
      <c r="H1899" s="5" t="s">
        <v>491</v>
      </c>
      <c r="I1899" s="5" t="s">
        <v>492</v>
      </c>
    </row>
    <row r="1900" spans="1:9" x14ac:dyDescent="0.25">
      <c r="A1900" s="5" t="s">
        <v>5798</v>
      </c>
      <c r="B1900" s="5" t="s">
        <v>5799</v>
      </c>
      <c r="C1900" s="6" t="s">
        <v>694</v>
      </c>
      <c r="D1900" s="6" t="str">
        <f t="shared" si="29"/>
        <v>0220-000-000-0000</v>
      </c>
      <c r="E1900" s="5" t="s">
        <v>695</v>
      </c>
      <c r="F1900" s="5" t="s">
        <v>507</v>
      </c>
      <c r="G1900" s="5" t="s">
        <v>508</v>
      </c>
      <c r="H1900" s="5" t="s">
        <v>377</v>
      </c>
      <c r="I1900" s="5" t="s">
        <v>378</v>
      </c>
    </row>
    <row r="1901" spans="1:9" x14ac:dyDescent="0.25">
      <c r="A1901" s="5" t="s">
        <v>5800</v>
      </c>
      <c r="B1901" s="5" t="s">
        <v>5801</v>
      </c>
      <c r="C1901" s="6" t="s">
        <v>2947</v>
      </c>
      <c r="D1901" s="6" t="str">
        <f t="shared" si="29"/>
        <v>0943-000-000-0000</v>
      </c>
      <c r="E1901" s="5" t="s">
        <v>2948</v>
      </c>
      <c r="F1901" s="5" t="s">
        <v>503</v>
      </c>
      <c r="G1901" s="5" t="s">
        <v>504</v>
      </c>
      <c r="H1901" s="5" t="s">
        <v>377</v>
      </c>
      <c r="I1901" s="5" t="s">
        <v>378</v>
      </c>
    </row>
    <row r="1902" spans="1:9" x14ac:dyDescent="0.25">
      <c r="A1902" s="5" t="s">
        <v>5802</v>
      </c>
      <c r="B1902" s="5" t="s">
        <v>5803</v>
      </c>
      <c r="C1902" s="6" t="s">
        <v>5606</v>
      </c>
      <c r="D1902" s="6" t="str">
        <f t="shared" si="29"/>
        <v>0891-000-000-0000</v>
      </c>
      <c r="E1902" s="5" t="s">
        <v>5607</v>
      </c>
      <c r="F1902" s="5" t="s">
        <v>415</v>
      </c>
      <c r="G1902" s="5" t="s">
        <v>416</v>
      </c>
      <c r="H1902" s="5" t="s">
        <v>377</v>
      </c>
      <c r="I1902" s="5" t="s">
        <v>378</v>
      </c>
    </row>
    <row r="1903" spans="1:9" x14ac:dyDescent="0.25">
      <c r="A1903" s="5" t="s">
        <v>5804</v>
      </c>
      <c r="B1903" s="5" t="s">
        <v>5805</v>
      </c>
      <c r="C1903" s="6" t="s">
        <v>5212</v>
      </c>
      <c r="D1903" s="6" t="str">
        <f t="shared" si="29"/>
        <v>0908-000-000-0000</v>
      </c>
      <c r="E1903" s="5" t="s">
        <v>5213</v>
      </c>
      <c r="F1903" s="5" t="s">
        <v>383</v>
      </c>
      <c r="G1903" s="5" t="s">
        <v>384</v>
      </c>
      <c r="H1903" s="5" t="s">
        <v>513</v>
      </c>
      <c r="I1903" s="5" t="s">
        <v>514</v>
      </c>
    </row>
    <row r="1904" spans="1:9" x14ac:dyDescent="0.25">
      <c r="A1904" s="5" t="s">
        <v>5806</v>
      </c>
      <c r="B1904" s="5" t="s">
        <v>5807</v>
      </c>
      <c r="C1904" s="6" t="s">
        <v>1980</v>
      </c>
      <c r="D1904" s="6" t="str">
        <f t="shared" si="29"/>
        <v>0051-000-000-0000</v>
      </c>
      <c r="E1904" s="5" t="s">
        <v>1981</v>
      </c>
      <c r="F1904" s="5" t="s">
        <v>415</v>
      </c>
      <c r="G1904" s="5" t="s">
        <v>416</v>
      </c>
      <c r="H1904" s="5" t="s">
        <v>377</v>
      </c>
      <c r="I1904" s="5" t="s">
        <v>378</v>
      </c>
    </row>
    <row r="1905" spans="1:9" x14ac:dyDescent="0.25">
      <c r="A1905" s="5" t="s">
        <v>5808</v>
      </c>
      <c r="B1905" s="5" t="s">
        <v>5809</v>
      </c>
      <c r="C1905" s="6" t="s">
        <v>3161</v>
      </c>
      <c r="D1905" s="6" t="str">
        <f t="shared" si="29"/>
        <v>0047-000-000-0000</v>
      </c>
      <c r="E1905" s="5" t="s">
        <v>3162</v>
      </c>
      <c r="F1905" s="5" t="s">
        <v>383</v>
      </c>
      <c r="G1905" s="5" t="s">
        <v>384</v>
      </c>
      <c r="H1905" s="5" t="s">
        <v>377</v>
      </c>
      <c r="I1905" s="5" t="s">
        <v>378</v>
      </c>
    </row>
    <row r="1906" spans="1:9" x14ac:dyDescent="0.25">
      <c r="A1906" s="5" t="s">
        <v>5810</v>
      </c>
      <c r="B1906" s="5" t="s">
        <v>5811</v>
      </c>
      <c r="C1906" s="6" t="s">
        <v>381</v>
      </c>
      <c r="D1906" s="6" t="str">
        <f t="shared" si="29"/>
        <v>0310-000-000-0000</v>
      </c>
      <c r="E1906" s="5" t="s">
        <v>382</v>
      </c>
      <c r="F1906" s="5" t="s">
        <v>383</v>
      </c>
      <c r="G1906" s="5" t="s">
        <v>384</v>
      </c>
      <c r="H1906" s="5" t="s">
        <v>513</v>
      </c>
      <c r="I1906" s="5" t="s">
        <v>514</v>
      </c>
    </row>
    <row r="1907" spans="1:9" x14ac:dyDescent="0.25">
      <c r="A1907" s="5" t="s">
        <v>5812</v>
      </c>
      <c r="B1907" s="5" t="s">
        <v>5813</v>
      </c>
      <c r="C1907" s="6" t="s">
        <v>1065</v>
      </c>
      <c r="D1907" s="6" t="str">
        <f t="shared" si="29"/>
        <v>0906-000-000-0000</v>
      </c>
      <c r="E1907" s="5" t="s">
        <v>1066</v>
      </c>
      <c r="F1907" s="5" t="s">
        <v>383</v>
      </c>
      <c r="G1907" s="5" t="s">
        <v>384</v>
      </c>
      <c r="H1907" s="5" t="s">
        <v>377</v>
      </c>
      <c r="I1907" s="5" t="s">
        <v>378</v>
      </c>
    </row>
    <row r="1908" spans="1:9" x14ac:dyDescent="0.25">
      <c r="A1908" s="5" t="s">
        <v>5814</v>
      </c>
      <c r="B1908" s="5" t="s">
        <v>5815</v>
      </c>
      <c r="C1908" s="6" t="s">
        <v>5816</v>
      </c>
      <c r="D1908" s="6" t="str">
        <f t="shared" si="29"/>
        <v>0786-000-000-0000</v>
      </c>
      <c r="E1908" s="5" t="s">
        <v>5817</v>
      </c>
      <c r="F1908" s="5" t="s">
        <v>383</v>
      </c>
      <c r="G1908" s="5" t="s">
        <v>384</v>
      </c>
      <c r="H1908" s="5" t="s">
        <v>377</v>
      </c>
      <c r="I1908" s="5" t="s">
        <v>378</v>
      </c>
    </row>
    <row r="1909" spans="1:9" x14ac:dyDescent="0.25">
      <c r="A1909" s="5" t="s">
        <v>5818</v>
      </c>
      <c r="B1909" s="5" t="s">
        <v>5819</v>
      </c>
      <c r="C1909" s="6" t="s">
        <v>445</v>
      </c>
      <c r="D1909" s="6" t="str">
        <f t="shared" si="29"/>
        <v>0032-000-000-0000</v>
      </c>
      <c r="E1909" s="5" t="s">
        <v>446</v>
      </c>
      <c r="F1909" s="5" t="s">
        <v>383</v>
      </c>
      <c r="G1909" s="5" t="s">
        <v>384</v>
      </c>
      <c r="H1909" s="5" t="s">
        <v>377</v>
      </c>
      <c r="I1909" s="5" t="s">
        <v>378</v>
      </c>
    </row>
    <row r="1910" spans="1:9" x14ac:dyDescent="0.25">
      <c r="A1910" s="5" t="s">
        <v>5820</v>
      </c>
      <c r="B1910" s="5" t="s">
        <v>5821</v>
      </c>
      <c r="C1910" s="6" t="s">
        <v>1991</v>
      </c>
      <c r="D1910" s="6" t="str">
        <f t="shared" si="29"/>
        <v>0010-030-021-1500</v>
      </c>
      <c r="E1910" s="5" t="s">
        <v>1992</v>
      </c>
      <c r="F1910" s="5" t="s">
        <v>375</v>
      </c>
      <c r="G1910" s="5" t="s">
        <v>376</v>
      </c>
      <c r="H1910" s="5" t="s">
        <v>377</v>
      </c>
      <c r="I1910" s="5" t="s">
        <v>378</v>
      </c>
    </row>
    <row r="1911" spans="1:9" x14ac:dyDescent="0.25">
      <c r="A1911" s="5" t="s">
        <v>5822</v>
      </c>
      <c r="B1911" s="5" t="s">
        <v>5823</v>
      </c>
      <c r="C1911" s="6" t="s">
        <v>5824</v>
      </c>
      <c r="D1911" s="6" t="str">
        <f t="shared" si="29"/>
        <v>0010-043-030-1100</v>
      </c>
      <c r="E1911" s="5" t="s">
        <v>5825</v>
      </c>
      <c r="F1911" s="5" t="s">
        <v>375</v>
      </c>
      <c r="G1911" s="5" t="s">
        <v>376</v>
      </c>
      <c r="H1911" s="5" t="s">
        <v>377</v>
      </c>
      <c r="I1911" s="5" t="s">
        <v>378</v>
      </c>
    </row>
    <row r="1912" spans="1:9" x14ac:dyDescent="0.25">
      <c r="A1912" s="5" t="s">
        <v>5826</v>
      </c>
      <c r="B1912" s="5" t="s">
        <v>5827</v>
      </c>
      <c r="C1912" s="6" t="s">
        <v>5174</v>
      </c>
      <c r="D1912" s="6" t="str">
        <f t="shared" si="29"/>
        <v>0643-000-000-0000</v>
      </c>
      <c r="E1912" s="5" t="s">
        <v>5175</v>
      </c>
      <c r="F1912" s="5" t="s">
        <v>383</v>
      </c>
      <c r="G1912" s="5" t="s">
        <v>384</v>
      </c>
      <c r="H1912" s="5" t="s">
        <v>377</v>
      </c>
      <c r="I1912" s="5" t="s">
        <v>378</v>
      </c>
    </row>
    <row r="1913" spans="1:9" x14ac:dyDescent="0.25">
      <c r="A1913" s="5" t="s">
        <v>5828</v>
      </c>
      <c r="B1913" s="5" t="s">
        <v>5829</v>
      </c>
      <c r="C1913" s="6" t="s">
        <v>1087</v>
      </c>
      <c r="D1913" s="6" t="str">
        <f t="shared" si="29"/>
        <v>0026-000-000-0000</v>
      </c>
      <c r="E1913" s="5" t="s">
        <v>1088</v>
      </c>
      <c r="F1913" s="5" t="s">
        <v>383</v>
      </c>
      <c r="G1913" s="5" t="s">
        <v>384</v>
      </c>
      <c r="H1913" s="5" t="s">
        <v>377</v>
      </c>
      <c r="I1913" s="5" t="s">
        <v>378</v>
      </c>
    </row>
    <row r="1914" spans="1:9" x14ac:dyDescent="0.25">
      <c r="A1914" s="5" t="s">
        <v>5830</v>
      </c>
      <c r="B1914" s="5" t="s">
        <v>5831</v>
      </c>
      <c r="C1914" s="6" t="s">
        <v>694</v>
      </c>
      <c r="D1914" s="6" t="str">
        <f t="shared" si="29"/>
        <v>0220-000-000-0000</v>
      </c>
      <c r="E1914" s="5" t="s">
        <v>695</v>
      </c>
      <c r="F1914" s="5" t="s">
        <v>383</v>
      </c>
      <c r="G1914" s="5" t="s">
        <v>384</v>
      </c>
      <c r="H1914" s="5" t="s">
        <v>377</v>
      </c>
      <c r="I1914" s="5" t="s">
        <v>378</v>
      </c>
    </row>
    <row r="1915" spans="1:9" x14ac:dyDescent="0.25">
      <c r="A1915" s="5" t="s">
        <v>5832</v>
      </c>
      <c r="B1915" s="5" t="s">
        <v>5833</v>
      </c>
      <c r="C1915" s="6" t="s">
        <v>5834</v>
      </c>
      <c r="D1915" s="6" t="str">
        <f t="shared" si="29"/>
        <v>0874-249-000-0000</v>
      </c>
      <c r="E1915" s="5" t="s">
        <v>5835</v>
      </c>
      <c r="F1915" s="5" t="s">
        <v>383</v>
      </c>
      <c r="G1915" s="5" t="s">
        <v>384</v>
      </c>
      <c r="H1915" s="5" t="s">
        <v>389</v>
      </c>
      <c r="I1915" s="5" t="s">
        <v>390</v>
      </c>
    </row>
    <row r="1916" spans="1:9" x14ac:dyDescent="0.25">
      <c r="A1916" s="5" t="s">
        <v>5836</v>
      </c>
      <c r="B1916" s="5" t="s">
        <v>5837</v>
      </c>
      <c r="C1916" s="6" t="s">
        <v>2871</v>
      </c>
      <c r="D1916" s="6" t="str">
        <f t="shared" si="29"/>
        <v>0235-000-000-0000</v>
      </c>
      <c r="E1916" s="5" t="s">
        <v>2872</v>
      </c>
      <c r="F1916" s="5" t="s">
        <v>383</v>
      </c>
      <c r="G1916" s="5" t="s">
        <v>384</v>
      </c>
      <c r="H1916" s="5" t="s">
        <v>377</v>
      </c>
      <c r="I1916" s="5" t="s">
        <v>378</v>
      </c>
    </row>
    <row r="1917" spans="1:9" x14ac:dyDescent="0.25">
      <c r="A1917" s="5" t="s">
        <v>5838</v>
      </c>
      <c r="B1917" s="5" t="s">
        <v>5839</v>
      </c>
      <c r="C1917" s="6" t="s">
        <v>5840</v>
      </c>
      <c r="D1917" s="6" t="str">
        <f t="shared" si="29"/>
        <v>0010-071-021-1000</v>
      </c>
      <c r="E1917" s="5" t="s">
        <v>5841</v>
      </c>
      <c r="F1917" s="5" t="s">
        <v>1099</v>
      </c>
      <c r="G1917" s="5" t="s">
        <v>1100</v>
      </c>
      <c r="H1917" s="5" t="s">
        <v>377</v>
      </c>
      <c r="I1917" s="5" t="s">
        <v>378</v>
      </c>
    </row>
    <row r="1918" spans="1:9" x14ac:dyDescent="0.25">
      <c r="A1918" s="5" t="s">
        <v>5842</v>
      </c>
      <c r="B1918" s="5" t="s">
        <v>5843</v>
      </c>
      <c r="C1918" s="6" t="s">
        <v>2509</v>
      </c>
      <c r="D1918" s="6" t="str">
        <f t="shared" si="29"/>
        <v>0776-000-000-0000</v>
      </c>
      <c r="E1918" s="5" t="s">
        <v>2510</v>
      </c>
      <c r="F1918" s="5" t="s">
        <v>383</v>
      </c>
      <c r="G1918" s="5" t="s">
        <v>384</v>
      </c>
      <c r="H1918" s="5" t="s">
        <v>377</v>
      </c>
      <c r="I1918" s="5" t="s">
        <v>378</v>
      </c>
    </row>
    <row r="1919" spans="1:9" x14ac:dyDescent="0.25">
      <c r="A1919" s="5" t="s">
        <v>5844</v>
      </c>
      <c r="B1919" s="5" t="s">
        <v>5845</v>
      </c>
      <c r="C1919" s="6" t="s">
        <v>1526</v>
      </c>
      <c r="D1919" s="6" t="str">
        <f t="shared" si="29"/>
        <v>0480-000-000-0000</v>
      </c>
      <c r="E1919" s="5" t="s">
        <v>1527</v>
      </c>
      <c r="F1919" s="5" t="s">
        <v>383</v>
      </c>
      <c r="G1919" s="5" t="s">
        <v>384</v>
      </c>
      <c r="H1919" s="5" t="s">
        <v>377</v>
      </c>
      <c r="I1919" s="5" t="s">
        <v>378</v>
      </c>
    </row>
    <row r="1920" spans="1:9" x14ac:dyDescent="0.25">
      <c r="A1920" s="5" t="s">
        <v>5846</v>
      </c>
      <c r="B1920" s="5" t="s">
        <v>5847</v>
      </c>
      <c r="C1920" s="6" t="s">
        <v>827</v>
      </c>
      <c r="D1920" s="6" t="str">
        <f t="shared" si="29"/>
        <v>0320-000-000-0000</v>
      </c>
      <c r="E1920" s="5" t="s">
        <v>828</v>
      </c>
      <c r="F1920" s="5" t="s">
        <v>383</v>
      </c>
      <c r="G1920" s="5" t="s">
        <v>384</v>
      </c>
      <c r="H1920" s="5" t="s">
        <v>377</v>
      </c>
      <c r="I1920" s="5" t="s">
        <v>378</v>
      </c>
    </row>
    <row r="1921" spans="1:9" x14ac:dyDescent="0.25">
      <c r="A1921" s="5" t="s">
        <v>5848</v>
      </c>
      <c r="B1921" s="5" t="s">
        <v>5849</v>
      </c>
      <c r="C1921" s="6" t="s">
        <v>973</v>
      </c>
      <c r="D1921" s="6" t="str">
        <f t="shared" si="29"/>
        <v>0575-000-000-0000</v>
      </c>
      <c r="E1921" s="5" t="s">
        <v>974</v>
      </c>
      <c r="F1921" s="5" t="s">
        <v>383</v>
      </c>
      <c r="G1921" s="5" t="s">
        <v>384</v>
      </c>
      <c r="H1921" s="5" t="s">
        <v>377</v>
      </c>
      <c r="I1921" s="5" t="s">
        <v>378</v>
      </c>
    </row>
    <row r="1922" spans="1:9" x14ac:dyDescent="0.25">
      <c r="A1922" s="5" t="s">
        <v>5850</v>
      </c>
      <c r="B1922" s="5" t="s">
        <v>5851</v>
      </c>
      <c r="C1922" s="6" t="s">
        <v>5852</v>
      </c>
      <c r="D1922" s="6" t="str">
        <f t="shared" ref="D1922:D1985" si="30">TEXT(C1922,"0000-000-000-0000")</f>
        <v>0290-000-001-4500</v>
      </c>
      <c r="E1922" s="5" t="s">
        <v>5853</v>
      </c>
      <c r="F1922" s="5" t="s">
        <v>383</v>
      </c>
      <c r="G1922" s="5" t="s">
        <v>384</v>
      </c>
      <c r="H1922" s="5" t="s">
        <v>377</v>
      </c>
      <c r="I1922" s="5" t="s">
        <v>378</v>
      </c>
    </row>
    <row r="1923" spans="1:9" x14ac:dyDescent="0.25">
      <c r="A1923" s="5" t="s">
        <v>5854</v>
      </c>
      <c r="B1923" s="5" t="s">
        <v>5855</v>
      </c>
      <c r="C1923" s="6" t="s">
        <v>4709</v>
      </c>
      <c r="D1923" s="6" t="str">
        <f t="shared" si="30"/>
        <v>0010-029-110-1100</v>
      </c>
      <c r="E1923" s="5" t="s">
        <v>4710</v>
      </c>
      <c r="F1923" s="5" t="s">
        <v>375</v>
      </c>
      <c r="G1923" s="5" t="s">
        <v>376</v>
      </c>
      <c r="H1923" s="5" t="s">
        <v>377</v>
      </c>
      <c r="I1923" s="5" t="s">
        <v>378</v>
      </c>
    </row>
    <row r="1924" spans="1:9" x14ac:dyDescent="0.25">
      <c r="A1924" s="5" t="s">
        <v>5856</v>
      </c>
      <c r="B1924" s="5" t="s">
        <v>5857</v>
      </c>
      <c r="C1924" s="6" t="s">
        <v>823</v>
      </c>
      <c r="D1924" s="6" t="str">
        <f t="shared" si="30"/>
        <v>0820-000-004-4900</v>
      </c>
      <c r="E1924" s="5" t="s">
        <v>824</v>
      </c>
      <c r="F1924" s="5" t="s">
        <v>383</v>
      </c>
      <c r="G1924" s="5" t="s">
        <v>384</v>
      </c>
      <c r="H1924" s="5" t="s">
        <v>513</v>
      </c>
      <c r="I1924" s="5" t="s">
        <v>514</v>
      </c>
    </row>
    <row r="1925" spans="1:9" x14ac:dyDescent="0.25">
      <c r="A1925" s="5" t="s">
        <v>5858</v>
      </c>
      <c r="B1925" s="5" t="s">
        <v>5859</v>
      </c>
      <c r="C1925" s="6" t="s">
        <v>915</v>
      </c>
      <c r="D1925" s="6" t="str">
        <f t="shared" si="30"/>
        <v>0027-000-000-0000</v>
      </c>
      <c r="E1925" s="5" t="s">
        <v>916</v>
      </c>
      <c r="F1925" s="5" t="s">
        <v>503</v>
      </c>
      <c r="G1925" s="5" t="s">
        <v>504</v>
      </c>
      <c r="H1925" s="5" t="s">
        <v>377</v>
      </c>
      <c r="I1925" s="5" t="s">
        <v>378</v>
      </c>
    </row>
    <row r="1926" spans="1:9" x14ac:dyDescent="0.25">
      <c r="A1926" s="5" t="s">
        <v>5860</v>
      </c>
      <c r="B1926" s="5" t="s">
        <v>5861</v>
      </c>
      <c r="C1926" s="6" t="s">
        <v>3096</v>
      </c>
      <c r="D1926" s="6" t="str">
        <f t="shared" si="30"/>
        <v>0758-000-000-0000</v>
      </c>
      <c r="E1926" s="5" t="s">
        <v>3097</v>
      </c>
      <c r="F1926" s="5" t="s">
        <v>383</v>
      </c>
      <c r="G1926" s="5" t="s">
        <v>384</v>
      </c>
      <c r="H1926" s="5" t="s">
        <v>377</v>
      </c>
      <c r="I1926" s="5" t="s">
        <v>378</v>
      </c>
    </row>
    <row r="1927" spans="1:9" x14ac:dyDescent="0.25">
      <c r="A1927" s="5" t="s">
        <v>5862</v>
      </c>
      <c r="B1927" s="5" t="s">
        <v>5863</v>
      </c>
      <c r="C1927" s="6" t="s">
        <v>5864</v>
      </c>
      <c r="D1927" s="6" t="str">
        <f t="shared" si="30"/>
        <v>0668-000-000-0000</v>
      </c>
      <c r="E1927" s="5" t="s">
        <v>5865</v>
      </c>
      <c r="F1927" s="5" t="s">
        <v>383</v>
      </c>
      <c r="G1927" s="5" t="s">
        <v>384</v>
      </c>
      <c r="H1927" s="5" t="s">
        <v>377</v>
      </c>
      <c r="I1927" s="5" t="s">
        <v>378</v>
      </c>
    </row>
    <row r="1928" spans="1:9" x14ac:dyDescent="0.25">
      <c r="A1928" s="5" t="s">
        <v>5866</v>
      </c>
      <c r="B1928" s="5" t="s">
        <v>5867</v>
      </c>
      <c r="C1928" s="6" t="s">
        <v>2060</v>
      </c>
      <c r="D1928" s="6" t="str">
        <f t="shared" si="30"/>
        <v>0280-000-000-0000</v>
      </c>
      <c r="E1928" s="5" t="s">
        <v>2061</v>
      </c>
      <c r="F1928" s="5" t="s">
        <v>383</v>
      </c>
      <c r="G1928" s="5" t="s">
        <v>384</v>
      </c>
      <c r="H1928" s="5" t="s">
        <v>377</v>
      </c>
      <c r="I1928" s="5" t="s">
        <v>378</v>
      </c>
    </row>
    <row r="1929" spans="1:9" x14ac:dyDescent="0.25">
      <c r="A1929" s="5" t="s">
        <v>5868</v>
      </c>
      <c r="B1929" s="5" t="s">
        <v>5869</v>
      </c>
      <c r="C1929" s="6" t="s">
        <v>5870</v>
      </c>
      <c r="D1929" s="6" t="str">
        <f t="shared" si="30"/>
        <v>0100-045-050-1000</v>
      </c>
      <c r="E1929" s="5" t="s">
        <v>5871</v>
      </c>
      <c r="F1929" s="5" t="s">
        <v>4593</v>
      </c>
      <c r="G1929" s="5" t="s">
        <v>4594</v>
      </c>
      <c r="H1929" s="5" t="s">
        <v>377</v>
      </c>
      <c r="I1929" s="5" t="s">
        <v>378</v>
      </c>
    </row>
    <row r="1930" spans="1:9" x14ac:dyDescent="0.25">
      <c r="A1930" s="5" t="s">
        <v>5872</v>
      </c>
      <c r="B1930" s="5" t="s">
        <v>5873</v>
      </c>
      <c r="C1930" s="6" t="s">
        <v>1720</v>
      </c>
      <c r="D1930" s="6" t="str">
        <f t="shared" si="30"/>
        <v>0010-046-071-1100</v>
      </c>
      <c r="E1930" s="5" t="s">
        <v>1721</v>
      </c>
      <c r="F1930" s="5" t="s">
        <v>375</v>
      </c>
      <c r="G1930" s="5" t="s">
        <v>376</v>
      </c>
      <c r="H1930" s="5" t="s">
        <v>513</v>
      </c>
      <c r="I1930" s="5" t="s">
        <v>514</v>
      </c>
    </row>
    <row r="1931" spans="1:9" x14ac:dyDescent="0.25">
      <c r="A1931" s="5" t="s">
        <v>5874</v>
      </c>
      <c r="B1931" s="5" t="s">
        <v>5875</v>
      </c>
      <c r="C1931" s="6" t="s">
        <v>807</v>
      </c>
      <c r="D1931" s="6" t="str">
        <f t="shared" si="30"/>
        <v>0130-000-000-0000</v>
      </c>
      <c r="E1931" s="5" t="s">
        <v>808</v>
      </c>
      <c r="F1931" s="5" t="s">
        <v>383</v>
      </c>
      <c r="G1931" s="5" t="s">
        <v>384</v>
      </c>
      <c r="H1931" s="5" t="s">
        <v>377</v>
      </c>
      <c r="I1931" s="5" t="s">
        <v>378</v>
      </c>
    </row>
    <row r="1932" spans="1:9" x14ac:dyDescent="0.25">
      <c r="A1932" s="5" t="s">
        <v>5876</v>
      </c>
      <c r="B1932" s="5" t="s">
        <v>5877</v>
      </c>
      <c r="C1932" s="6" t="s">
        <v>1589</v>
      </c>
      <c r="D1932" s="6" t="str">
        <f t="shared" si="30"/>
        <v>0010-072-031-1100</v>
      </c>
      <c r="E1932" s="5" t="s">
        <v>1590</v>
      </c>
      <c r="F1932" s="5" t="s">
        <v>1311</v>
      </c>
      <c r="G1932" s="5" t="s">
        <v>1312</v>
      </c>
      <c r="H1932" s="5" t="s">
        <v>377</v>
      </c>
      <c r="I1932" s="5" t="s">
        <v>378</v>
      </c>
    </row>
    <row r="1933" spans="1:9" x14ac:dyDescent="0.25">
      <c r="A1933" s="5" t="s">
        <v>5878</v>
      </c>
      <c r="B1933" s="5" t="s">
        <v>5879</v>
      </c>
      <c r="C1933" s="6" t="s">
        <v>619</v>
      </c>
      <c r="D1933" s="6" t="str">
        <f t="shared" si="30"/>
        <v>0010-072-041-1100</v>
      </c>
      <c r="E1933" s="5" t="s">
        <v>620</v>
      </c>
      <c r="F1933" s="5" t="s">
        <v>1311</v>
      </c>
      <c r="G1933" s="5" t="s">
        <v>1312</v>
      </c>
      <c r="H1933" s="5" t="s">
        <v>513</v>
      </c>
      <c r="I1933" s="5" t="s">
        <v>514</v>
      </c>
    </row>
    <row r="1934" spans="1:9" x14ac:dyDescent="0.25">
      <c r="A1934" s="5" t="s">
        <v>5880</v>
      </c>
      <c r="B1934" s="5" t="s">
        <v>5881</v>
      </c>
      <c r="C1934" s="6" t="s">
        <v>1057</v>
      </c>
      <c r="D1934" s="6" t="str">
        <f t="shared" si="30"/>
        <v>0112-115-000-0000</v>
      </c>
      <c r="E1934" s="5" t="s">
        <v>1058</v>
      </c>
      <c r="F1934" s="5" t="s">
        <v>375</v>
      </c>
      <c r="G1934" s="5" t="s">
        <v>376</v>
      </c>
      <c r="H1934" s="5" t="s">
        <v>377</v>
      </c>
      <c r="I1934" s="5" t="s">
        <v>378</v>
      </c>
    </row>
    <row r="1935" spans="1:9" x14ac:dyDescent="0.25">
      <c r="A1935" s="5" t="s">
        <v>5882</v>
      </c>
      <c r="B1935" s="5" t="s">
        <v>5883</v>
      </c>
      <c r="C1935" s="6" t="s">
        <v>5884</v>
      </c>
      <c r="D1935" s="6" t="str">
        <f t="shared" si="30"/>
        <v>0010-115-130-1500</v>
      </c>
      <c r="E1935" s="5" t="s">
        <v>5885</v>
      </c>
      <c r="F1935" s="5" t="s">
        <v>375</v>
      </c>
      <c r="G1935" s="5" t="s">
        <v>376</v>
      </c>
      <c r="H1935" s="5" t="s">
        <v>377</v>
      </c>
      <c r="I1935" s="5" t="s">
        <v>378</v>
      </c>
    </row>
    <row r="1936" spans="1:9" x14ac:dyDescent="0.25">
      <c r="A1936" s="5" t="s">
        <v>5886</v>
      </c>
      <c r="B1936" s="5" t="s">
        <v>5887</v>
      </c>
      <c r="C1936" s="6" t="s">
        <v>1639</v>
      </c>
      <c r="D1936" s="6" t="str">
        <f t="shared" si="30"/>
        <v>0100-000-000-1000</v>
      </c>
      <c r="E1936" s="5" t="s">
        <v>1640</v>
      </c>
      <c r="F1936" s="5" t="s">
        <v>503</v>
      </c>
      <c r="G1936" s="5" t="s">
        <v>504</v>
      </c>
      <c r="H1936" s="5" t="s">
        <v>513</v>
      </c>
      <c r="I1936" s="5" t="s">
        <v>514</v>
      </c>
    </row>
    <row r="1937" spans="1:9" x14ac:dyDescent="0.25">
      <c r="A1937" s="5" t="s">
        <v>5888</v>
      </c>
      <c r="B1937" s="5" t="s">
        <v>5889</v>
      </c>
      <c r="C1937" s="6" t="s">
        <v>1111</v>
      </c>
      <c r="D1937" s="6" t="str">
        <f t="shared" si="30"/>
        <v>0401-000-000-0000</v>
      </c>
      <c r="E1937" s="5" t="s">
        <v>1112</v>
      </c>
      <c r="F1937" s="5" t="s">
        <v>383</v>
      </c>
      <c r="G1937" s="5" t="s">
        <v>384</v>
      </c>
      <c r="H1937" s="5" t="s">
        <v>377</v>
      </c>
      <c r="I1937" s="5" t="s">
        <v>378</v>
      </c>
    </row>
    <row r="1938" spans="1:9" x14ac:dyDescent="0.25">
      <c r="A1938" s="5" t="s">
        <v>5890</v>
      </c>
      <c r="B1938" s="5" t="s">
        <v>5891</v>
      </c>
      <c r="C1938" s="6" t="s">
        <v>678</v>
      </c>
      <c r="D1938" s="6" t="str">
        <f t="shared" si="30"/>
        <v>0010-035-020-1100</v>
      </c>
      <c r="E1938" s="5" t="s">
        <v>679</v>
      </c>
      <c r="F1938" s="5" t="s">
        <v>1311</v>
      </c>
      <c r="G1938" s="5" t="s">
        <v>1312</v>
      </c>
      <c r="H1938" s="5" t="s">
        <v>513</v>
      </c>
      <c r="I1938" s="5" t="s">
        <v>514</v>
      </c>
    </row>
    <row r="1939" spans="1:9" x14ac:dyDescent="0.25">
      <c r="A1939" s="5" t="s">
        <v>5892</v>
      </c>
      <c r="B1939" s="5" t="s">
        <v>5893</v>
      </c>
      <c r="C1939" s="6" t="s">
        <v>5894</v>
      </c>
      <c r="D1939" s="6" t="str">
        <f t="shared" si="30"/>
        <v>0010-029-110-1300</v>
      </c>
      <c r="E1939" s="5" t="s">
        <v>5895</v>
      </c>
      <c r="F1939" s="5" t="s">
        <v>1311</v>
      </c>
      <c r="G1939" s="5" t="s">
        <v>1312</v>
      </c>
      <c r="H1939" s="5" t="s">
        <v>377</v>
      </c>
      <c r="I1939" s="5" t="s">
        <v>378</v>
      </c>
    </row>
    <row r="1940" spans="1:9" x14ac:dyDescent="0.25">
      <c r="A1940" s="5" t="s">
        <v>5896</v>
      </c>
      <c r="B1940" s="5" t="s">
        <v>5897</v>
      </c>
      <c r="C1940" s="6" t="s">
        <v>1589</v>
      </c>
      <c r="D1940" s="6" t="str">
        <f t="shared" si="30"/>
        <v>0010-072-031-1100</v>
      </c>
      <c r="E1940" s="5" t="s">
        <v>1590</v>
      </c>
      <c r="F1940" s="5" t="s">
        <v>1311</v>
      </c>
      <c r="G1940" s="5" t="s">
        <v>1312</v>
      </c>
      <c r="H1940" s="5" t="s">
        <v>513</v>
      </c>
      <c r="I1940" s="5" t="s">
        <v>514</v>
      </c>
    </row>
    <row r="1941" spans="1:9" x14ac:dyDescent="0.25">
      <c r="A1941" s="5" t="s">
        <v>5898</v>
      </c>
      <c r="B1941" s="5" t="s">
        <v>5899</v>
      </c>
      <c r="C1941" s="6" t="s">
        <v>5900</v>
      </c>
      <c r="D1941" s="6" t="str">
        <f t="shared" si="30"/>
        <v>0340-249-020-0000</v>
      </c>
      <c r="E1941" s="5" t="s">
        <v>5901</v>
      </c>
      <c r="F1941" s="5" t="s">
        <v>383</v>
      </c>
      <c r="G1941" s="5" t="s">
        <v>384</v>
      </c>
      <c r="H1941" s="5" t="s">
        <v>377</v>
      </c>
      <c r="I1941" s="5" t="s">
        <v>378</v>
      </c>
    </row>
    <row r="1942" spans="1:9" x14ac:dyDescent="0.25">
      <c r="A1942" s="5" t="s">
        <v>5902</v>
      </c>
      <c r="B1942" s="5" t="s">
        <v>5903</v>
      </c>
      <c r="C1942" s="6" t="s">
        <v>5904</v>
      </c>
      <c r="D1942" s="6" t="str">
        <f t="shared" si="30"/>
        <v>0285-000-002-5300</v>
      </c>
      <c r="E1942" s="5" t="s">
        <v>5905</v>
      </c>
      <c r="F1942" s="5" t="s">
        <v>383</v>
      </c>
      <c r="G1942" s="5" t="s">
        <v>384</v>
      </c>
      <c r="H1942" s="5" t="s">
        <v>377</v>
      </c>
      <c r="I1942" s="5" t="s">
        <v>378</v>
      </c>
    </row>
    <row r="1943" spans="1:9" x14ac:dyDescent="0.25">
      <c r="A1943" s="5" t="s">
        <v>5906</v>
      </c>
      <c r="B1943" s="5" t="s">
        <v>5907</v>
      </c>
      <c r="C1943" s="6" t="s">
        <v>2885</v>
      </c>
      <c r="D1943" s="6" t="str">
        <f t="shared" si="30"/>
        <v>0077-000-000-0000</v>
      </c>
      <c r="E1943" s="5" t="s">
        <v>2886</v>
      </c>
      <c r="F1943" s="5" t="s">
        <v>415</v>
      </c>
      <c r="G1943" s="5" t="s">
        <v>416</v>
      </c>
      <c r="H1943" s="5" t="s">
        <v>377</v>
      </c>
      <c r="I1943" s="5" t="s">
        <v>378</v>
      </c>
    </row>
    <row r="1944" spans="1:9" x14ac:dyDescent="0.25">
      <c r="A1944" s="5" t="s">
        <v>5908</v>
      </c>
      <c r="B1944" s="5" t="s">
        <v>5909</v>
      </c>
      <c r="C1944" s="6" t="s">
        <v>2170</v>
      </c>
      <c r="D1944" s="6" t="str">
        <f t="shared" si="30"/>
        <v>0475-000-000-0000</v>
      </c>
      <c r="E1944" s="5" t="s">
        <v>2171</v>
      </c>
      <c r="F1944" s="5" t="s">
        <v>383</v>
      </c>
      <c r="G1944" s="5" t="s">
        <v>384</v>
      </c>
      <c r="H1944" s="5" t="s">
        <v>377</v>
      </c>
      <c r="I1944" s="5" t="s">
        <v>378</v>
      </c>
    </row>
    <row r="1945" spans="1:9" x14ac:dyDescent="0.25">
      <c r="A1945" s="5" t="s">
        <v>5910</v>
      </c>
      <c r="B1945" s="5" t="s">
        <v>5911</v>
      </c>
      <c r="C1945" s="6" t="s">
        <v>3779</v>
      </c>
      <c r="D1945" s="6" t="str">
        <f t="shared" si="30"/>
        <v>0010-048-041-1100</v>
      </c>
      <c r="E1945" s="5" t="s">
        <v>3780</v>
      </c>
      <c r="F1945" s="5" t="s">
        <v>375</v>
      </c>
      <c r="G1945" s="5" t="s">
        <v>376</v>
      </c>
      <c r="H1945" s="5" t="s">
        <v>377</v>
      </c>
      <c r="I1945" s="5" t="s">
        <v>378</v>
      </c>
    </row>
    <row r="1946" spans="1:9" x14ac:dyDescent="0.25">
      <c r="A1946" s="5" t="s">
        <v>5912</v>
      </c>
      <c r="B1946" s="5" t="s">
        <v>5913</v>
      </c>
      <c r="C1946" s="6" t="s">
        <v>3767</v>
      </c>
      <c r="D1946" s="6" t="str">
        <f t="shared" si="30"/>
        <v>0755-000-000-0000</v>
      </c>
      <c r="E1946" s="5" t="s">
        <v>3768</v>
      </c>
      <c r="F1946" s="5" t="s">
        <v>383</v>
      </c>
      <c r="G1946" s="5" t="s">
        <v>384</v>
      </c>
      <c r="H1946" s="5" t="s">
        <v>377</v>
      </c>
      <c r="I1946" s="5" t="s">
        <v>378</v>
      </c>
    </row>
    <row r="1947" spans="1:9" x14ac:dyDescent="0.25">
      <c r="A1947" s="5" t="s">
        <v>5914</v>
      </c>
      <c r="B1947" s="5" t="s">
        <v>5915</v>
      </c>
      <c r="C1947" s="6" t="s">
        <v>969</v>
      </c>
      <c r="D1947" s="6" t="str">
        <f t="shared" si="30"/>
        <v>0010-045-021-1100</v>
      </c>
      <c r="E1947" s="5" t="s">
        <v>970</v>
      </c>
      <c r="F1947" s="5" t="s">
        <v>375</v>
      </c>
      <c r="G1947" s="5" t="s">
        <v>376</v>
      </c>
      <c r="H1947" s="5" t="s">
        <v>377</v>
      </c>
      <c r="I1947" s="5" t="s">
        <v>378</v>
      </c>
    </row>
    <row r="1948" spans="1:9" x14ac:dyDescent="0.25">
      <c r="A1948" s="5" t="s">
        <v>5916</v>
      </c>
      <c r="B1948" s="5" t="s">
        <v>5917</v>
      </c>
      <c r="C1948" s="6" t="s">
        <v>2022</v>
      </c>
      <c r="D1948" s="6" t="str">
        <f t="shared" si="30"/>
        <v>0010-030-081-1200</v>
      </c>
      <c r="E1948" s="5" t="s">
        <v>2023</v>
      </c>
      <c r="F1948" s="5" t="s">
        <v>375</v>
      </c>
      <c r="G1948" s="5" t="s">
        <v>376</v>
      </c>
      <c r="H1948" s="5" t="s">
        <v>377</v>
      </c>
      <c r="I1948" s="5" t="s">
        <v>378</v>
      </c>
    </row>
    <row r="1949" spans="1:9" x14ac:dyDescent="0.25">
      <c r="A1949" s="5" t="s">
        <v>5918</v>
      </c>
      <c r="B1949" s="5" t="s">
        <v>5919</v>
      </c>
      <c r="C1949" s="6" t="s">
        <v>2368</v>
      </c>
      <c r="D1949" s="6" t="str">
        <f t="shared" si="30"/>
        <v>0010-072-091-1700</v>
      </c>
      <c r="E1949" s="5" t="s">
        <v>2369</v>
      </c>
      <c r="F1949" s="5" t="s">
        <v>383</v>
      </c>
      <c r="G1949" s="5" t="s">
        <v>384</v>
      </c>
      <c r="H1949" s="5" t="s">
        <v>377</v>
      </c>
      <c r="I1949" s="5" t="s">
        <v>378</v>
      </c>
    </row>
    <row r="1950" spans="1:9" x14ac:dyDescent="0.25">
      <c r="A1950" s="5" t="s">
        <v>5920</v>
      </c>
      <c r="B1950" s="5" t="s">
        <v>5921</v>
      </c>
      <c r="C1950" s="6" t="s">
        <v>589</v>
      </c>
      <c r="D1950" s="6" t="str">
        <f t="shared" si="30"/>
        <v>0160-000-000-0000</v>
      </c>
      <c r="E1950" s="5" t="s">
        <v>590</v>
      </c>
      <c r="F1950" s="5" t="s">
        <v>383</v>
      </c>
      <c r="G1950" s="5" t="s">
        <v>384</v>
      </c>
      <c r="H1950" s="5" t="s">
        <v>377</v>
      </c>
      <c r="I1950" s="5" t="s">
        <v>378</v>
      </c>
    </row>
    <row r="1951" spans="1:9" x14ac:dyDescent="0.25">
      <c r="A1951" s="5" t="s">
        <v>5922</v>
      </c>
      <c r="B1951" s="5" t="s">
        <v>5923</v>
      </c>
      <c r="C1951" s="6" t="s">
        <v>1764</v>
      </c>
      <c r="D1951" s="6" t="str">
        <f t="shared" si="30"/>
        <v>0040-000-000-0000</v>
      </c>
      <c r="E1951" s="5" t="s">
        <v>1765</v>
      </c>
      <c r="F1951" s="5" t="s">
        <v>383</v>
      </c>
      <c r="G1951" s="5" t="s">
        <v>384</v>
      </c>
      <c r="H1951" s="5" t="s">
        <v>513</v>
      </c>
      <c r="I1951" s="5" t="s">
        <v>514</v>
      </c>
    </row>
    <row r="1952" spans="1:9" x14ac:dyDescent="0.25">
      <c r="A1952" s="5" t="s">
        <v>5924</v>
      </c>
      <c r="B1952" s="5" t="s">
        <v>5925</v>
      </c>
      <c r="C1952" s="6" t="s">
        <v>1798</v>
      </c>
      <c r="D1952" s="6" t="str">
        <f t="shared" si="30"/>
        <v>0390-000-000-0000</v>
      </c>
      <c r="E1952" s="5" t="s">
        <v>1799</v>
      </c>
      <c r="F1952" s="5" t="s">
        <v>503</v>
      </c>
      <c r="G1952" s="5" t="s">
        <v>504</v>
      </c>
      <c r="H1952" s="5" t="s">
        <v>377</v>
      </c>
      <c r="I1952" s="5" t="s">
        <v>378</v>
      </c>
    </row>
    <row r="1953" spans="1:9" x14ac:dyDescent="0.25">
      <c r="A1953" s="5" t="s">
        <v>5926</v>
      </c>
      <c r="B1953" s="5" t="s">
        <v>5927</v>
      </c>
      <c r="C1953" s="6" t="s">
        <v>4337</v>
      </c>
      <c r="D1953" s="6" t="str">
        <f t="shared" si="30"/>
        <v>0587-000-000-0000</v>
      </c>
      <c r="E1953" s="5" t="s">
        <v>4338</v>
      </c>
      <c r="F1953" s="5" t="s">
        <v>383</v>
      </c>
      <c r="G1953" s="5" t="s">
        <v>384</v>
      </c>
      <c r="H1953" s="5" t="s">
        <v>377</v>
      </c>
      <c r="I1953" s="5" t="s">
        <v>378</v>
      </c>
    </row>
    <row r="1954" spans="1:9" x14ac:dyDescent="0.25">
      <c r="A1954" s="5" t="s">
        <v>5928</v>
      </c>
      <c r="B1954" s="5" t="s">
        <v>5929</v>
      </c>
      <c r="C1954" s="6" t="s">
        <v>4575</v>
      </c>
      <c r="D1954" s="6" t="str">
        <f t="shared" si="30"/>
        <v>0010-035-020-1300</v>
      </c>
      <c r="E1954" s="5" t="s">
        <v>4576</v>
      </c>
      <c r="F1954" s="5" t="s">
        <v>375</v>
      </c>
      <c r="G1954" s="5" t="s">
        <v>376</v>
      </c>
      <c r="H1954" s="5" t="s">
        <v>377</v>
      </c>
      <c r="I1954" s="5" t="s">
        <v>378</v>
      </c>
    </row>
    <row r="1955" spans="1:9" x14ac:dyDescent="0.25">
      <c r="A1955" s="5" t="s">
        <v>5930</v>
      </c>
      <c r="B1955" s="5" t="s">
        <v>5931</v>
      </c>
      <c r="C1955" s="6" t="s">
        <v>5932</v>
      </c>
      <c r="D1955" s="6" t="str">
        <f t="shared" si="30"/>
        <v>0010-059-011-1100</v>
      </c>
      <c r="E1955" s="5" t="s">
        <v>5933</v>
      </c>
      <c r="F1955" s="5" t="s">
        <v>383</v>
      </c>
      <c r="G1955" s="5" t="s">
        <v>384</v>
      </c>
      <c r="H1955" s="5" t="s">
        <v>377</v>
      </c>
      <c r="I1955" s="5" t="s">
        <v>378</v>
      </c>
    </row>
    <row r="1956" spans="1:9" x14ac:dyDescent="0.25">
      <c r="A1956" s="5" t="s">
        <v>5934</v>
      </c>
      <c r="B1956" s="5" t="s">
        <v>5935</v>
      </c>
      <c r="C1956" s="6" t="s">
        <v>3445</v>
      </c>
      <c r="D1956" s="6" t="str">
        <f t="shared" si="30"/>
        <v>0288-000-000-0000</v>
      </c>
      <c r="E1956" s="5" t="s">
        <v>3446</v>
      </c>
      <c r="F1956" s="5" t="s">
        <v>383</v>
      </c>
      <c r="G1956" s="5" t="s">
        <v>384</v>
      </c>
      <c r="H1956" s="5" t="s">
        <v>377</v>
      </c>
      <c r="I1956" s="5" t="s">
        <v>378</v>
      </c>
    </row>
    <row r="1957" spans="1:9" x14ac:dyDescent="0.25">
      <c r="A1957" s="5" t="s">
        <v>5936</v>
      </c>
      <c r="B1957" s="5" t="s">
        <v>5937</v>
      </c>
      <c r="C1957" s="6" t="s">
        <v>977</v>
      </c>
      <c r="D1957" s="6" t="str">
        <f t="shared" si="30"/>
        <v>0551-000-000-0000</v>
      </c>
      <c r="E1957" s="5" t="s">
        <v>978</v>
      </c>
      <c r="F1957" s="5" t="s">
        <v>383</v>
      </c>
      <c r="G1957" s="5" t="s">
        <v>384</v>
      </c>
      <c r="H1957" s="5" t="s">
        <v>377</v>
      </c>
      <c r="I1957" s="5" t="s">
        <v>378</v>
      </c>
    </row>
    <row r="1958" spans="1:9" x14ac:dyDescent="0.25">
      <c r="A1958" s="5" t="s">
        <v>5938</v>
      </c>
      <c r="B1958" s="5" t="s">
        <v>5939</v>
      </c>
      <c r="C1958" s="6" t="s">
        <v>1456</v>
      </c>
      <c r="D1958" s="6" t="str">
        <f t="shared" si="30"/>
        <v>0150-000-000-0000</v>
      </c>
      <c r="E1958" s="5" t="s">
        <v>1457</v>
      </c>
      <c r="F1958" s="5" t="s">
        <v>383</v>
      </c>
      <c r="G1958" s="5" t="s">
        <v>384</v>
      </c>
      <c r="H1958" s="5" t="s">
        <v>377</v>
      </c>
      <c r="I1958" s="5" t="s">
        <v>378</v>
      </c>
    </row>
    <row r="1959" spans="1:9" x14ac:dyDescent="0.25">
      <c r="A1959" s="5" t="s">
        <v>5940</v>
      </c>
      <c r="B1959" s="5" t="s">
        <v>5941</v>
      </c>
      <c r="C1959" s="6" t="s">
        <v>5942</v>
      </c>
      <c r="D1959" s="6" t="str">
        <f t="shared" si="30"/>
        <v>0620-000-006-7300</v>
      </c>
      <c r="E1959" s="5" t="s">
        <v>5943</v>
      </c>
      <c r="F1959" s="5" t="s">
        <v>383</v>
      </c>
      <c r="G1959" s="5" t="s">
        <v>384</v>
      </c>
      <c r="H1959" s="5" t="s">
        <v>377</v>
      </c>
      <c r="I1959" s="5" t="s">
        <v>378</v>
      </c>
    </row>
    <row r="1960" spans="1:9" x14ac:dyDescent="0.25">
      <c r="A1960" s="5" t="s">
        <v>5944</v>
      </c>
      <c r="B1960" s="5" t="s">
        <v>5945</v>
      </c>
      <c r="C1960" s="6" t="s">
        <v>1360</v>
      </c>
      <c r="D1960" s="6" t="str">
        <f t="shared" si="30"/>
        <v>0133-000-000-0000</v>
      </c>
      <c r="E1960" s="5" t="s">
        <v>1361</v>
      </c>
      <c r="F1960" s="5" t="s">
        <v>383</v>
      </c>
      <c r="G1960" s="5" t="s">
        <v>384</v>
      </c>
      <c r="H1960" s="5" t="s">
        <v>377</v>
      </c>
      <c r="I1960" s="5" t="s">
        <v>378</v>
      </c>
    </row>
    <row r="1961" spans="1:9" x14ac:dyDescent="0.25">
      <c r="A1961" s="5" t="s">
        <v>5946</v>
      </c>
      <c r="B1961" s="5" t="s">
        <v>5947</v>
      </c>
      <c r="C1961" s="6" t="s">
        <v>2237</v>
      </c>
      <c r="D1961" s="6" t="str">
        <f t="shared" si="30"/>
        <v>0917-000-000-0000</v>
      </c>
      <c r="E1961" s="5" t="s">
        <v>2238</v>
      </c>
      <c r="F1961" s="5" t="s">
        <v>383</v>
      </c>
      <c r="G1961" s="5" t="s">
        <v>384</v>
      </c>
      <c r="H1961" s="5" t="s">
        <v>377</v>
      </c>
      <c r="I1961" s="5" t="s">
        <v>378</v>
      </c>
    </row>
    <row r="1962" spans="1:9" x14ac:dyDescent="0.25">
      <c r="A1962" s="5" t="s">
        <v>5948</v>
      </c>
      <c r="B1962" s="5" t="s">
        <v>5949</v>
      </c>
      <c r="C1962" s="6" t="s">
        <v>5508</v>
      </c>
      <c r="D1962" s="6" t="str">
        <f t="shared" si="30"/>
        <v>1015-000-000-0000</v>
      </c>
      <c r="E1962" s="5" t="s">
        <v>5509</v>
      </c>
      <c r="F1962" s="5" t="s">
        <v>383</v>
      </c>
      <c r="G1962" s="5" t="s">
        <v>384</v>
      </c>
      <c r="H1962" s="5" t="s">
        <v>377</v>
      </c>
      <c r="I1962" s="5" t="s">
        <v>378</v>
      </c>
    </row>
    <row r="1963" spans="1:9" x14ac:dyDescent="0.25">
      <c r="A1963" s="5" t="s">
        <v>5950</v>
      </c>
      <c r="B1963" s="5" t="s">
        <v>5951</v>
      </c>
      <c r="C1963" s="6" t="s">
        <v>3819</v>
      </c>
      <c r="D1963" s="6" t="str">
        <f t="shared" si="30"/>
        <v>0627-000-000-0000</v>
      </c>
      <c r="E1963" s="5" t="s">
        <v>3820</v>
      </c>
      <c r="F1963" s="5" t="s">
        <v>383</v>
      </c>
      <c r="G1963" s="5" t="s">
        <v>384</v>
      </c>
      <c r="H1963" s="5" t="s">
        <v>377</v>
      </c>
      <c r="I1963" s="5" t="s">
        <v>378</v>
      </c>
    </row>
    <row r="1964" spans="1:9" x14ac:dyDescent="0.25">
      <c r="A1964" s="5" t="s">
        <v>5952</v>
      </c>
      <c r="B1964" s="5" t="s">
        <v>5953</v>
      </c>
      <c r="C1964" s="6" t="s">
        <v>3518</v>
      </c>
      <c r="D1964" s="6" t="str">
        <f t="shared" si="30"/>
        <v>0423-000-000-0000</v>
      </c>
      <c r="E1964" s="5" t="s">
        <v>3519</v>
      </c>
      <c r="F1964" s="5" t="s">
        <v>383</v>
      </c>
      <c r="G1964" s="5" t="s">
        <v>384</v>
      </c>
      <c r="H1964" s="5" t="s">
        <v>377</v>
      </c>
      <c r="I1964" s="5" t="s">
        <v>378</v>
      </c>
    </row>
    <row r="1965" spans="1:9" x14ac:dyDescent="0.25">
      <c r="A1965" s="5" t="s">
        <v>5954</v>
      </c>
      <c r="B1965" s="5" t="s">
        <v>5955</v>
      </c>
      <c r="C1965" s="6" t="s">
        <v>1712</v>
      </c>
      <c r="D1965" s="6" t="str">
        <f t="shared" si="30"/>
        <v>0420-000-000-0000</v>
      </c>
      <c r="E1965" s="5" t="s">
        <v>1713</v>
      </c>
      <c r="F1965" s="5" t="s">
        <v>383</v>
      </c>
      <c r="G1965" s="5" t="s">
        <v>384</v>
      </c>
      <c r="H1965" s="5" t="s">
        <v>377</v>
      </c>
      <c r="I1965" s="5" t="s">
        <v>378</v>
      </c>
    </row>
    <row r="1966" spans="1:9" x14ac:dyDescent="0.25">
      <c r="A1966" s="5" t="s">
        <v>5956</v>
      </c>
      <c r="B1966" s="5" t="s">
        <v>5957</v>
      </c>
      <c r="C1966" s="6" t="s">
        <v>1045</v>
      </c>
      <c r="D1966" s="6" t="str">
        <f t="shared" si="30"/>
        <v>0270-000-000-0000</v>
      </c>
      <c r="E1966" s="5" t="s">
        <v>1046</v>
      </c>
      <c r="F1966" s="5" t="s">
        <v>383</v>
      </c>
      <c r="G1966" s="5" t="s">
        <v>384</v>
      </c>
      <c r="H1966" s="5" t="s">
        <v>377</v>
      </c>
      <c r="I1966" s="5" t="s">
        <v>378</v>
      </c>
    </row>
    <row r="1967" spans="1:9" x14ac:dyDescent="0.25">
      <c r="A1967" s="5" t="s">
        <v>5958</v>
      </c>
      <c r="B1967" s="5" t="s">
        <v>5959</v>
      </c>
      <c r="C1967" s="6" t="s">
        <v>589</v>
      </c>
      <c r="D1967" s="6" t="str">
        <f t="shared" si="30"/>
        <v>0160-000-000-0000</v>
      </c>
      <c r="E1967" s="5" t="s">
        <v>590</v>
      </c>
      <c r="F1967" s="5" t="s">
        <v>383</v>
      </c>
      <c r="G1967" s="5" t="s">
        <v>384</v>
      </c>
      <c r="H1967" s="5" t="s">
        <v>513</v>
      </c>
      <c r="I1967" s="5" t="s">
        <v>514</v>
      </c>
    </row>
    <row r="1968" spans="1:9" x14ac:dyDescent="0.25">
      <c r="A1968" s="5" t="s">
        <v>5960</v>
      </c>
      <c r="B1968" s="5" t="s">
        <v>5961</v>
      </c>
      <c r="C1968" s="6" t="s">
        <v>381</v>
      </c>
      <c r="D1968" s="6" t="str">
        <f t="shared" si="30"/>
        <v>0310-000-000-0000</v>
      </c>
      <c r="E1968" s="5" t="s">
        <v>382</v>
      </c>
      <c r="F1968" s="5" t="s">
        <v>383</v>
      </c>
      <c r="G1968" s="5" t="s">
        <v>384</v>
      </c>
      <c r="H1968" s="5" t="s">
        <v>377</v>
      </c>
      <c r="I1968" s="5" t="s">
        <v>378</v>
      </c>
    </row>
    <row r="1969" spans="1:9" x14ac:dyDescent="0.25">
      <c r="A1969" s="5" t="s">
        <v>5962</v>
      </c>
      <c r="B1969" s="5" t="s">
        <v>5963</v>
      </c>
      <c r="C1969" s="6" t="s">
        <v>1573</v>
      </c>
      <c r="D1969" s="6" t="str">
        <f t="shared" si="30"/>
        <v>0213-000-000-0000</v>
      </c>
      <c r="E1969" s="5" t="s">
        <v>1574</v>
      </c>
      <c r="F1969" s="5" t="s">
        <v>383</v>
      </c>
      <c r="G1969" s="5" t="s">
        <v>384</v>
      </c>
      <c r="H1969" s="5" t="s">
        <v>513</v>
      </c>
      <c r="I1969" s="5" t="s">
        <v>514</v>
      </c>
    </row>
    <row r="1970" spans="1:9" x14ac:dyDescent="0.25">
      <c r="A1970" s="5" t="s">
        <v>5964</v>
      </c>
      <c r="B1970" s="5" t="s">
        <v>5965</v>
      </c>
      <c r="C1970" s="6" t="s">
        <v>2026</v>
      </c>
      <c r="D1970" s="6" t="str">
        <f t="shared" si="30"/>
        <v>0852-000-000-0000</v>
      </c>
      <c r="E1970" s="5" t="s">
        <v>2027</v>
      </c>
      <c r="F1970" s="5" t="s">
        <v>383</v>
      </c>
      <c r="G1970" s="5" t="s">
        <v>384</v>
      </c>
      <c r="H1970" s="5" t="s">
        <v>377</v>
      </c>
      <c r="I1970" s="5" t="s">
        <v>378</v>
      </c>
    </row>
    <row r="1971" spans="1:9" x14ac:dyDescent="0.25">
      <c r="A1971" s="5" t="s">
        <v>5966</v>
      </c>
      <c r="B1971" s="5" t="s">
        <v>5967</v>
      </c>
      <c r="C1971" s="6" t="s">
        <v>3793</v>
      </c>
      <c r="D1971" s="6" t="str">
        <f t="shared" si="30"/>
        <v>0419-000-000-0000</v>
      </c>
      <c r="E1971" s="5" t="s">
        <v>3794</v>
      </c>
      <c r="F1971" s="5" t="s">
        <v>383</v>
      </c>
      <c r="G1971" s="5" t="s">
        <v>384</v>
      </c>
      <c r="H1971" s="5" t="s">
        <v>377</v>
      </c>
      <c r="I1971" s="5" t="s">
        <v>378</v>
      </c>
    </row>
    <row r="1972" spans="1:9" x14ac:dyDescent="0.25">
      <c r="A1972" s="5" t="s">
        <v>5968</v>
      </c>
      <c r="B1972" s="5" t="s">
        <v>5969</v>
      </c>
      <c r="C1972" s="6" t="s">
        <v>5970</v>
      </c>
      <c r="D1972" s="6" t="str">
        <f t="shared" si="30"/>
        <v>0128-000-005-0900</v>
      </c>
      <c r="E1972" s="5" t="s">
        <v>5971</v>
      </c>
      <c r="F1972" s="5" t="s">
        <v>383</v>
      </c>
      <c r="G1972" s="5" t="s">
        <v>384</v>
      </c>
      <c r="H1972" s="5" t="s">
        <v>377</v>
      </c>
      <c r="I1972" s="5" t="s">
        <v>378</v>
      </c>
    </row>
    <row r="1973" spans="1:9" x14ac:dyDescent="0.25">
      <c r="A1973" s="5" t="s">
        <v>5972</v>
      </c>
      <c r="B1973" s="5" t="s">
        <v>5973</v>
      </c>
      <c r="C1973" s="6" t="s">
        <v>1740</v>
      </c>
      <c r="D1973" s="6" t="str">
        <f t="shared" si="30"/>
        <v>0343-000-000-0000</v>
      </c>
      <c r="E1973" s="5" t="s">
        <v>1741</v>
      </c>
      <c r="F1973" s="5" t="s">
        <v>383</v>
      </c>
      <c r="G1973" s="5" t="s">
        <v>384</v>
      </c>
      <c r="H1973" s="5" t="s">
        <v>377</v>
      </c>
      <c r="I1973" s="5" t="s">
        <v>378</v>
      </c>
    </row>
    <row r="1974" spans="1:9" x14ac:dyDescent="0.25">
      <c r="A1974" s="5" t="s">
        <v>5974</v>
      </c>
      <c r="B1974" s="5" t="s">
        <v>5975</v>
      </c>
      <c r="C1974" s="6" t="s">
        <v>1794</v>
      </c>
      <c r="D1974" s="6" t="str">
        <f t="shared" si="30"/>
        <v>0427-000-000-0000</v>
      </c>
      <c r="E1974" s="5" t="s">
        <v>1795</v>
      </c>
      <c r="F1974" s="5" t="s">
        <v>383</v>
      </c>
      <c r="G1974" s="5" t="s">
        <v>384</v>
      </c>
      <c r="H1974" s="5" t="s">
        <v>377</v>
      </c>
      <c r="I1974" s="5" t="s">
        <v>378</v>
      </c>
    </row>
    <row r="1975" spans="1:9" x14ac:dyDescent="0.25">
      <c r="A1975" s="5" t="s">
        <v>5976</v>
      </c>
      <c r="B1975" s="5" t="s">
        <v>5977</v>
      </c>
      <c r="C1975" s="6" t="s">
        <v>381</v>
      </c>
      <c r="D1975" s="6" t="str">
        <f t="shared" si="30"/>
        <v>0310-000-000-0000</v>
      </c>
      <c r="E1975" s="5" t="s">
        <v>382</v>
      </c>
      <c r="F1975" s="5" t="s">
        <v>383</v>
      </c>
      <c r="G1975" s="5" t="s">
        <v>384</v>
      </c>
      <c r="H1975" s="5" t="s">
        <v>377</v>
      </c>
      <c r="I1975" s="5" t="s">
        <v>378</v>
      </c>
    </row>
    <row r="1976" spans="1:9" x14ac:dyDescent="0.25">
      <c r="A1976" s="5" t="s">
        <v>5978</v>
      </c>
      <c r="B1976" s="5" t="s">
        <v>5979</v>
      </c>
      <c r="C1976" s="6" t="s">
        <v>421</v>
      </c>
      <c r="D1976" s="6" t="str">
        <f t="shared" si="30"/>
        <v>0835-000-000-0000</v>
      </c>
      <c r="E1976" s="5" t="s">
        <v>422</v>
      </c>
      <c r="F1976" s="5" t="s">
        <v>383</v>
      </c>
      <c r="G1976" s="5" t="s">
        <v>384</v>
      </c>
      <c r="H1976" s="5" t="s">
        <v>377</v>
      </c>
      <c r="I1976" s="5" t="s">
        <v>378</v>
      </c>
    </row>
    <row r="1977" spans="1:9" x14ac:dyDescent="0.25">
      <c r="A1977" s="5" t="s">
        <v>5980</v>
      </c>
      <c r="B1977" s="5" t="s">
        <v>5981</v>
      </c>
      <c r="C1977" s="6" t="s">
        <v>1577</v>
      </c>
      <c r="D1977" s="6" t="str">
        <f t="shared" si="30"/>
        <v>0870-000-000-0000</v>
      </c>
      <c r="E1977" s="5" t="s">
        <v>1578</v>
      </c>
      <c r="F1977" s="5" t="s">
        <v>383</v>
      </c>
      <c r="G1977" s="5" t="s">
        <v>384</v>
      </c>
      <c r="H1977" s="5" t="s">
        <v>377</v>
      </c>
      <c r="I1977" s="5" t="s">
        <v>378</v>
      </c>
    </row>
    <row r="1978" spans="1:9" x14ac:dyDescent="0.25">
      <c r="A1978" s="5" t="s">
        <v>5982</v>
      </c>
      <c r="B1978" s="5" t="s">
        <v>5983</v>
      </c>
      <c r="C1978" s="6" t="s">
        <v>2529</v>
      </c>
      <c r="D1978" s="6" t="str">
        <f t="shared" si="30"/>
        <v>0815-000-000-0000</v>
      </c>
      <c r="E1978" s="5" t="s">
        <v>2530</v>
      </c>
      <c r="F1978" s="5" t="s">
        <v>383</v>
      </c>
      <c r="G1978" s="5" t="s">
        <v>384</v>
      </c>
      <c r="H1978" s="5" t="s">
        <v>377</v>
      </c>
      <c r="I1978" s="5" t="s">
        <v>378</v>
      </c>
    </row>
    <row r="1979" spans="1:9" x14ac:dyDescent="0.25">
      <c r="A1979" s="5" t="s">
        <v>5984</v>
      </c>
      <c r="B1979" s="5" t="s">
        <v>5985</v>
      </c>
      <c r="C1979" s="6" t="s">
        <v>5986</v>
      </c>
      <c r="D1979" s="6" t="str">
        <f t="shared" si="30"/>
        <v>0578-247-000-0000</v>
      </c>
      <c r="E1979" s="5" t="s">
        <v>5987</v>
      </c>
      <c r="F1979" s="5" t="s">
        <v>415</v>
      </c>
      <c r="G1979" s="5" t="s">
        <v>416</v>
      </c>
      <c r="H1979" s="5" t="s">
        <v>377</v>
      </c>
      <c r="I1979" s="5" t="s">
        <v>378</v>
      </c>
    </row>
    <row r="1980" spans="1:9" x14ac:dyDescent="0.25">
      <c r="A1980" s="5" t="s">
        <v>5988</v>
      </c>
      <c r="B1980" s="5" t="s">
        <v>5989</v>
      </c>
      <c r="C1980" s="6" t="s">
        <v>2571</v>
      </c>
      <c r="D1980" s="6" t="str">
        <f t="shared" si="30"/>
        <v>0510-000-000-0000</v>
      </c>
      <c r="E1980" s="5" t="s">
        <v>2572</v>
      </c>
      <c r="F1980" s="5" t="s">
        <v>383</v>
      </c>
      <c r="G1980" s="5" t="s">
        <v>384</v>
      </c>
      <c r="H1980" s="5" t="s">
        <v>377</v>
      </c>
      <c r="I1980" s="5" t="s">
        <v>378</v>
      </c>
    </row>
    <row r="1981" spans="1:9" x14ac:dyDescent="0.25">
      <c r="A1981" s="5" t="s">
        <v>5990</v>
      </c>
      <c r="B1981" s="5" t="s">
        <v>5991</v>
      </c>
      <c r="C1981" s="6" t="s">
        <v>397</v>
      </c>
      <c r="D1981" s="6" t="str">
        <f t="shared" si="30"/>
        <v>0010-214-091-0000</v>
      </c>
      <c r="E1981" s="5" t="s">
        <v>398</v>
      </c>
      <c r="F1981" s="5" t="s">
        <v>1311</v>
      </c>
      <c r="G1981" s="5" t="s">
        <v>1312</v>
      </c>
      <c r="H1981" s="5" t="s">
        <v>377</v>
      </c>
      <c r="I1981" s="5" t="s">
        <v>378</v>
      </c>
    </row>
    <row r="1982" spans="1:9" x14ac:dyDescent="0.25">
      <c r="A1982" s="5" t="s">
        <v>5992</v>
      </c>
      <c r="B1982" s="5" t="s">
        <v>5993</v>
      </c>
      <c r="C1982" s="6" t="s">
        <v>2364</v>
      </c>
      <c r="D1982" s="6" t="str">
        <f t="shared" si="30"/>
        <v>0010-086-031-1100</v>
      </c>
      <c r="E1982" s="5" t="s">
        <v>2365</v>
      </c>
      <c r="F1982" s="5" t="s">
        <v>375</v>
      </c>
      <c r="G1982" s="5" t="s">
        <v>376</v>
      </c>
      <c r="H1982" s="5" t="s">
        <v>377</v>
      </c>
      <c r="I1982" s="5" t="s">
        <v>378</v>
      </c>
    </row>
    <row r="1983" spans="1:9" x14ac:dyDescent="0.25">
      <c r="A1983" s="5" t="s">
        <v>5994</v>
      </c>
      <c r="B1983" s="5" t="s">
        <v>5995</v>
      </c>
      <c r="C1983" s="6" t="s">
        <v>5996</v>
      </c>
      <c r="D1983" s="6" t="str">
        <f t="shared" si="30"/>
        <v>0010-162-141-1100</v>
      </c>
      <c r="E1983" s="5" t="s">
        <v>5997</v>
      </c>
      <c r="F1983" s="5" t="s">
        <v>375</v>
      </c>
      <c r="G1983" s="5" t="s">
        <v>376</v>
      </c>
      <c r="H1983" s="5" t="s">
        <v>377</v>
      </c>
      <c r="I1983" s="5" t="s">
        <v>378</v>
      </c>
    </row>
    <row r="1984" spans="1:9" x14ac:dyDescent="0.25">
      <c r="A1984" s="5" t="s">
        <v>5998</v>
      </c>
      <c r="B1984" s="5" t="s">
        <v>5999</v>
      </c>
      <c r="C1984" s="6" t="s">
        <v>827</v>
      </c>
      <c r="D1984" s="6" t="str">
        <f t="shared" si="30"/>
        <v>0320-000-000-0000</v>
      </c>
      <c r="E1984" s="5" t="s">
        <v>828</v>
      </c>
      <c r="F1984" s="5" t="s">
        <v>383</v>
      </c>
      <c r="G1984" s="5" t="s">
        <v>384</v>
      </c>
      <c r="H1984" s="5" t="s">
        <v>377</v>
      </c>
      <c r="I1984" s="5" t="s">
        <v>378</v>
      </c>
    </row>
    <row r="1985" spans="1:9" x14ac:dyDescent="0.25">
      <c r="A1985" s="5" t="s">
        <v>6000</v>
      </c>
      <c r="B1985" s="5" t="s">
        <v>6001</v>
      </c>
      <c r="C1985" s="6" t="s">
        <v>511</v>
      </c>
      <c r="D1985" s="6" t="str">
        <f t="shared" si="30"/>
        <v>0110-000-000-0000</v>
      </c>
      <c r="E1985" s="5" t="s">
        <v>512</v>
      </c>
      <c r="F1985" s="5" t="s">
        <v>383</v>
      </c>
      <c r="G1985" s="5" t="s">
        <v>384</v>
      </c>
      <c r="H1985" s="5" t="s">
        <v>377</v>
      </c>
      <c r="I1985" s="5" t="s">
        <v>378</v>
      </c>
    </row>
    <row r="1986" spans="1:9" x14ac:dyDescent="0.25">
      <c r="A1986" s="5" t="s">
        <v>6002</v>
      </c>
      <c r="B1986" s="5" t="s">
        <v>6003</v>
      </c>
      <c r="C1986" s="6" t="s">
        <v>511</v>
      </c>
      <c r="D1986" s="6" t="str">
        <f t="shared" ref="D1986:D2049" si="31">TEXT(C1986,"0000-000-000-0000")</f>
        <v>0110-000-000-0000</v>
      </c>
      <c r="E1986" s="5" t="s">
        <v>512</v>
      </c>
      <c r="F1986" s="5" t="s">
        <v>383</v>
      </c>
      <c r="G1986" s="5" t="s">
        <v>384</v>
      </c>
      <c r="H1986" s="5" t="s">
        <v>377</v>
      </c>
      <c r="I1986" s="5" t="s">
        <v>378</v>
      </c>
    </row>
    <row r="1987" spans="1:9" x14ac:dyDescent="0.25">
      <c r="A1987" s="5" t="s">
        <v>6004</v>
      </c>
      <c r="B1987" s="5" t="s">
        <v>6005</v>
      </c>
      <c r="C1987" s="6" t="s">
        <v>3445</v>
      </c>
      <c r="D1987" s="6" t="str">
        <f t="shared" si="31"/>
        <v>0288-000-000-0000</v>
      </c>
      <c r="E1987" s="5" t="s">
        <v>3446</v>
      </c>
      <c r="F1987" s="5" t="s">
        <v>503</v>
      </c>
      <c r="G1987" s="5" t="s">
        <v>504</v>
      </c>
      <c r="H1987" s="5" t="s">
        <v>491</v>
      </c>
      <c r="I1987" s="5" t="s">
        <v>492</v>
      </c>
    </row>
    <row r="1988" spans="1:9" x14ac:dyDescent="0.25">
      <c r="A1988" s="5" t="s">
        <v>6006</v>
      </c>
      <c r="B1988" s="5" t="s">
        <v>6007</v>
      </c>
      <c r="C1988" s="6" t="s">
        <v>6008</v>
      </c>
      <c r="D1988" s="6" t="str">
        <f t="shared" si="31"/>
        <v>0847-250-000-0000</v>
      </c>
      <c r="E1988" s="5" t="s">
        <v>27862</v>
      </c>
      <c r="F1988" s="5" t="s">
        <v>925</v>
      </c>
      <c r="G1988" s="5" t="s">
        <v>926</v>
      </c>
      <c r="H1988" s="5" t="s">
        <v>377</v>
      </c>
      <c r="I1988" s="5" t="s">
        <v>378</v>
      </c>
    </row>
    <row r="1989" spans="1:9" x14ac:dyDescent="0.25">
      <c r="A1989" s="5" t="s">
        <v>6009</v>
      </c>
      <c r="B1989" s="5" t="s">
        <v>6010</v>
      </c>
      <c r="C1989" s="6" t="s">
        <v>797</v>
      </c>
      <c r="D1989" s="6" t="str">
        <f t="shared" si="31"/>
        <v>0350-000-000-0000</v>
      </c>
      <c r="E1989" s="5" t="s">
        <v>798</v>
      </c>
      <c r="F1989" s="5" t="s">
        <v>383</v>
      </c>
      <c r="G1989" s="5" t="s">
        <v>384</v>
      </c>
      <c r="H1989" s="5" t="s">
        <v>377</v>
      </c>
      <c r="I1989" s="5" t="s">
        <v>378</v>
      </c>
    </row>
    <row r="1990" spans="1:9" x14ac:dyDescent="0.25">
      <c r="A1990" s="5" t="s">
        <v>6011</v>
      </c>
      <c r="B1990" s="5" t="s">
        <v>6012</v>
      </c>
      <c r="C1990" s="6" t="s">
        <v>6013</v>
      </c>
      <c r="D1990" s="6" t="str">
        <f t="shared" si="31"/>
        <v>0010-058-051-2800</v>
      </c>
      <c r="E1990" s="5" t="s">
        <v>6014</v>
      </c>
      <c r="F1990" s="5" t="s">
        <v>383</v>
      </c>
      <c r="G1990" s="5" t="s">
        <v>384</v>
      </c>
      <c r="H1990" s="5" t="s">
        <v>377</v>
      </c>
      <c r="I1990" s="5" t="s">
        <v>378</v>
      </c>
    </row>
    <row r="1991" spans="1:9" x14ac:dyDescent="0.25">
      <c r="A1991" s="5" t="s">
        <v>6015</v>
      </c>
      <c r="B1991" s="5" t="s">
        <v>6016</v>
      </c>
      <c r="C1991" s="6" t="s">
        <v>989</v>
      </c>
      <c r="D1991" s="6" t="str">
        <f t="shared" si="31"/>
        <v>0207-000-000-0000</v>
      </c>
      <c r="E1991" s="5" t="s">
        <v>990</v>
      </c>
      <c r="F1991" s="5" t="s">
        <v>383</v>
      </c>
      <c r="G1991" s="5" t="s">
        <v>384</v>
      </c>
      <c r="H1991" s="5" t="s">
        <v>377</v>
      </c>
      <c r="I1991" s="5" t="s">
        <v>378</v>
      </c>
    </row>
    <row r="1992" spans="1:9" x14ac:dyDescent="0.25">
      <c r="A1992" s="5" t="s">
        <v>6017</v>
      </c>
      <c r="B1992" s="5" t="s">
        <v>6018</v>
      </c>
      <c r="C1992" s="6" t="s">
        <v>2673</v>
      </c>
      <c r="D1992" s="6" t="str">
        <f t="shared" si="31"/>
        <v>0219-000-000-0000</v>
      </c>
      <c r="E1992" s="5" t="s">
        <v>2674</v>
      </c>
      <c r="F1992" s="5" t="s">
        <v>383</v>
      </c>
      <c r="G1992" s="5" t="s">
        <v>384</v>
      </c>
      <c r="H1992" s="5" t="s">
        <v>377</v>
      </c>
      <c r="I1992" s="5" t="s">
        <v>378</v>
      </c>
    </row>
    <row r="1993" spans="1:9" x14ac:dyDescent="0.25">
      <c r="A1993" s="5" t="s">
        <v>6019</v>
      </c>
      <c r="B1993" s="5" t="s">
        <v>6020</v>
      </c>
      <c r="C1993" s="6" t="s">
        <v>569</v>
      </c>
      <c r="D1993" s="6" t="str">
        <f t="shared" si="31"/>
        <v>0665-000-000-0000</v>
      </c>
      <c r="E1993" s="5" t="s">
        <v>570</v>
      </c>
      <c r="F1993" s="5" t="s">
        <v>535</v>
      </c>
      <c r="G1993" s="5" t="s">
        <v>536</v>
      </c>
      <c r="H1993" s="5" t="s">
        <v>377</v>
      </c>
      <c r="I1993" s="5" t="s">
        <v>378</v>
      </c>
    </row>
    <row r="1994" spans="1:9" x14ac:dyDescent="0.25">
      <c r="A1994" s="5" t="s">
        <v>6021</v>
      </c>
      <c r="B1994" s="5" t="s">
        <v>6022</v>
      </c>
      <c r="C1994" s="6" t="s">
        <v>2120</v>
      </c>
      <c r="D1994" s="6" t="str">
        <f t="shared" si="31"/>
        <v>0232-000-000-0000</v>
      </c>
      <c r="E1994" s="5" t="s">
        <v>2121</v>
      </c>
      <c r="F1994" s="5" t="s">
        <v>383</v>
      </c>
      <c r="G1994" s="5" t="s">
        <v>384</v>
      </c>
      <c r="H1994" s="5" t="s">
        <v>377</v>
      </c>
      <c r="I1994" s="5" t="s">
        <v>378</v>
      </c>
    </row>
    <row r="1995" spans="1:9" x14ac:dyDescent="0.25">
      <c r="A1995" s="5" t="s">
        <v>6023</v>
      </c>
      <c r="B1995" s="5" t="s">
        <v>6024</v>
      </c>
      <c r="C1995" s="6" t="s">
        <v>441</v>
      </c>
      <c r="D1995" s="6" t="str">
        <f t="shared" si="31"/>
        <v>0550-000-000-0000</v>
      </c>
      <c r="E1995" s="5" t="s">
        <v>442</v>
      </c>
      <c r="F1995" s="5" t="s">
        <v>383</v>
      </c>
      <c r="G1995" s="5" t="s">
        <v>384</v>
      </c>
      <c r="H1995" s="5" t="s">
        <v>377</v>
      </c>
      <c r="I1995" s="5" t="s">
        <v>378</v>
      </c>
    </row>
    <row r="1996" spans="1:9" x14ac:dyDescent="0.25">
      <c r="A1996" s="5" t="s">
        <v>6025</v>
      </c>
      <c r="B1996" s="5" t="s">
        <v>6026</v>
      </c>
      <c r="C1996" s="6" t="s">
        <v>4337</v>
      </c>
      <c r="D1996" s="6" t="str">
        <f t="shared" si="31"/>
        <v>0587-000-000-0000</v>
      </c>
      <c r="E1996" s="5" t="s">
        <v>4338</v>
      </c>
      <c r="F1996" s="5" t="s">
        <v>383</v>
      </c>
      <c r="G1996" s="5" t="s">
        <v>384</v>
      </c>
      <c r="H1996" s="5" t="s">
        <v>377</v>
      </c>
      <c r="I1996" s="5" t="s">
        <v>378</v>
      </c>
    </row>
    <row r="1997" spans="1:9" x14ac:dyDescent="0.25">
      <c r="A1997" s="5" t="s">
        <v>6027</v>
      </c>
      <c r="B1997" s="5" t="s">
        <v>6028</v>
      </c>
      <c r="C1997" s="6" t="s">
        <v>3779</v>
      </c>
      <c r="D1997" s="6" t="str">
        <f t="shared" si="31"/>
        <v>0010-048-041-1100</v>
      </c>
      <c r="E1997" s="5" t="s">
        <v>3780</v>
      </c>
      <c r="F1997" s="5" t="s">
        <v>375</v>
      </c>
      <c r="G1997" s="5" t="s">
        <v>376</v>
      </c>
      <c r="H1997" s="5" t="s">
        <v>377</v>
      </c>
      <c r="I1997" s="5" t="s">
        <v>378</v>
      </c>
    </row>
    <row r="1998" spans="1:9" x14ac:dyDescent="0.25">
      <c r="A1998" s="5" t="s">
        <v>6029</v>
      </c>
      <c r="B1998" s="5" t="s">
        <v>6030</v>
      </c>
      <c r="C1998" s="6" t="s">
        <v>2364</v>
      </c>
      <c r="D1998" s="6" t="str">
        <f t="shared" si="31"/>
        <v>0010-086-031-1100</v>
      </c>
      <c r="E1998" s="5" t="s">
        <v>2365</v>
      </c>
      <c r="F1998" s="5" t="s">
        <v>375</v>
      </c>
      <c r="G1998" s="5" t="s">
        <v>376</v>
      </c>
      <c r="H1998" s="5" t="s">
        <v>377</v>
      </c>
      <c r="I1998" s="5" t="s">
        <v>378</v>
      </c>
    </row>
    <row r="1999" spans="1:9" x14ac:dyDescent="0.25">
      <c r="A1999" s="5" t="s">
        <v>6031</v>
      </c>
      <c r="B1999" s="5" t="s">
        <v>6032</v>
      </c>
      <c r="C1999" s="6" t="s">
        <v>797</v>
      </c>
      <c r="D1999" s="6" t="str">
        <f t="shared" si="31"/>
        <v>0350-000-000-0000</v>
      </c>
      <c r="E1999" s="5" t="s">
        <v>798</v>
      </c>
      <c r="F1999" s="5" t="s">
        <v>656</v>
      </c>
      <c r="G1999" s="5" t="s">
        <v>657</v>
      </c>
      <c r="H1999" s="5" t="s">
        <v>377</v>
      </c>
      <c r="I1999" s="5" t="s">
        <v>378</v>
      </c>
    </row>
    <row r="2000" spans="1:9" x14ac:dyDescent="0.25">
      <c r="A2000" s="5" t="s">
        <v>6033</v>
      </c>
      <c r="B2000" s="5" t="s">
        <v>6034</v>
      </c>
      <c r="C2000" s="6" t="s">
        <v>1087</v>
      </c>
      <c r="D2000" s="6" t="str">
        <f t="shared" si="31"/>
        <v>0026-000-000-0000</v>
      </c>
      <c r="E2000" s="5" t="s">
        <v>1088</v>
      </c>
      <c r="F2000" s="5" t="s">
        <v>383</v>
      </c>
      <c r="G2000" s="5" t="s">
        <v>384</v>
      </c>
      <c r="H2000" s="5" t="s">
        <v>377</v>
      </c>
      <c r="I2000" s="5" t="s">
        <v>378</v>
      </c>
    </row>
    <row r="2001" spans="1:9" x14ac:dyDescent="0.25">
      <c r="A2001" s="5" t="s">
        <v>6035</v>
      </c>
      <c r="B2001" s="5" t="s">
        <v>6036</v>
      </c>
      <c r="C2001" s="6" t="s">
        <v>1518</v>
      </c>
      <c r="D2001" s="6" t="str">
        <f t="shared" si="31"/>
        <v>0675-000-000-0000</v>
      </c>
      <c r="E2001" s="5" t="s">
        <v>1519</v>
      </c>
      <c r="F2001" s="5" t="s">
        <v>383</v>
      </c>
      <c r="G2001" s="5" t="s">
        <v>384</v>
      </c>
      <c r="H2001" s="5" t="s">
        <v>377</v>
      </c>
      <c r="I2001" s="5" t="s">
        <v>378</v>
      </c>
    </row>
    <row r="2002" spans="1:9" x14ac:dyDescent="0.25">
      <c r="A2002" s="5" t="s">
        <v>6037</v>
      </c>
      <c r="B2002" s="5" t="s">
        <v>6038</v>
      </c>
      <c r="C2002" s="6" t="s">
        <v>954</v>
      </c>
      <c r="D2002" s="6" t="str">
        <f t="shared" si="31"/>
        <v>0120-000-000-0000</v>
      </c>
      <c r="E2002" s="5" t="s">
        <v>955</v>
      </c>
      <c r="F2002" s="5" t="s">
        <v>415</v>
      </c>
      <c r="G2002" s="5" t="s">
        <v>416</v>
      </c>
      <c r="H2002" s="5" t="s">
        <v>377</v>
      </c>
      <c r="I2002" s="5" t="s">
        <v>378</v>
      </c>
    </row>
    <row r="2003" spans="1:9" x14ac:dyDescent="0.25">
      <c r="A2003" s="5" t="s">
        <v>6039</v>
      </c>
      <c r="B2003" s="5" t="s">
        <v>6040</v>
      </c>
      <c r="C2003" s="6" t="s">
        <v>461</v>
      </c>
      <c r="D2003" s="6" t="str">
        <f t="shared" si="31"/>
        <v>0010-044-121-0000</v>
      </c>
      <c r="E2003" s="5" t="s">
        <v>462</v>
      </c>
      <c r="F2003" s="5" t="s">
        <v>399</v>
      </c>
      <c r="G2003" s="5" t="s">
        <v>400</v>
      </c>
      <c r="H2003" s="5" t="s">
        <v>513</v>
      </c>
      <c r="I2003" s="5" t="s">
        <v>514</v>
      </c>
    </row>
    <row r="2004" spans="1:9" x14ac:dyDescent="0.25">
      <c r="A2004" s="5" t="s">
        <v>6041</v>
      </c>
      <c r="B2004" s="5" t="s">
        <v>6042</v>
      </c>
      <c r="C2004" s="6" t="s">
        <v>481</v>
      </c>
      <c r="D2004" s="6" t="str">
        <f t="shared" si="31"/>
        <v>0955-000-000-0000</v>
      </c>
      <c r="E2004" s="5" t="s">
        <v>482</v>
      </c>
      <c r="F2004" s="5" t="s">
        <v>383</v>
      </c>
      <c r="G2004" s="5" t="s">
        <v>384</v>
      </c>
      <c r="H2004" s="5" t="s">
        <v>377</v>
      </c>
      <c r="I2004" s="5" t="s">
        <v>378</v>
      </c>
    </row>
    <row r="2005" spans="1:9" x14ac:dyDescent="0.25">
      <c r="A2005" s="5" t="s">
        <v>6043</v>
      </c>
      <c r="B2005" s="5" t="s">
        <v>6044</v>
      </c>
      <c r="C2005" s="6" t="s">
        <v>6045</v>
      </c>
      <c r="D2005" s="6" t="str">
        <f t="shared" si="31"/>
        <v>0117-000-000-0000</v>
      </c>
      <c r="E2005" s="5" t="s">
        <v>6046</v>
      </c>
      <c r="F2005" s="5" t="s">
        <v>383</v>
      </c>
      <c r="G2005" s="5" t="s">
        <v>384</v>
      </c>
      <c r="H2005" s="5" t="s">
        <v>377</v>
      </c>
      <c r="I2005" s="5" t="s">
        <v>378</v>
      </c>
    </row>
    <row r="2006" spans="1:9" x14ac:dyDescent="0.25">
      <c r="A2006" s="5" t="s">
        <v>6047</v>
      </c>
      <c r="B2006" s="5" t="s">
        <v>6048</v>
      </c>
      <c r="C2006" s="6" t="s">
        <v>5508</v>
      </c>
      <c r="D2006" s="6" t="str">
        <f t="shared" si="31"/>
        <v>1015-000-000-0000</v>
      </c>
      <c r="E2006" s="5" t="s">
        <v>5509</v>
      </c>
      <c r="F2006" s="5" t="s">
        <v>383</v>
      </c>
      <c r="G2006" s="5" t="s">
        <v>384</v>
      </c>
      <c r="H2006" s="5" t="s">
        <v>377</v>
      </c>
      <c r="I2006" s="5" t="s">
        <v>378</v>
      </c>
    </row>
    <row r="2007" spans="1:9" x14ac:dyDescent="0.25">
      <c r="A2007" s="5" t="s">
        <v>6049</v>
      </c>
      <c r="B2007" s="5" t="s">
        <v>6050</v>
      </c>
      <c r="C2007" s="6" t="s">
        <v>664</v>
      </c>
      <c r="D2007" s="6" t="str">
        <f t="shared" si="31"/>
        <v>0470-000-000-0000</v>
      </c>
      <c r="E2007" s="5" t="s">
        <v>665</v>
      </c>
      <c r="F2007" s="5" t="s">
        <v>383</v>
      </c>
      <c r="G2007" s="5" t="s">
        <v>384</v>
      </c>
      <c r="H2007" s="5" t="s">
        <v>377</v>
      </c>
      <c r="I2007" s="5" t="s">
        <v>378</v>
      </c>
    </row>
    <row r="2008" spans="1:9" x14ac:dyDescent="0.25">
      <c r="A2008" s="5" t="s">
        <v>6051</v>
      </c>
      <c r="B2008" s="5" t="s">
        <v>6052</v>
      </c>
      <c r="C2008" s="6" t="s">
        <v>6053</v>
      </c>
      <c r="D2008" s="6" t="str">
        <f t="shared" si="31"/>
        <v>0010-030-021-1000</v>
      </c>
      <c r="E2008" s="5" t="s">
        <v>6054</v>
      </c>
      <c r="F2008" s="5" t="s">
        <v>1099</v>
      </c>
      <c r="G2008" s="5" t="s">
        <v>1100</v>
      </c>
      <c r="H2008" s="5" t="s">
        <v>377</v>
      </c>
      <c r="I2008" s="5" t="s">
        <v>378</v>
      </c>
    </row>
    <row r="2009" spans="1:9" x14ac:dyDescent="0.25">
      <c r="A2009" s="5" t="s">
        <v>6055</v>
      </c>
      <c r="B2009" s="5" t="s">
        <v>6056</v>
      </c>
      <c r="C2009" s="6" t="s">
        <v>6057</v>
      </c>
      <c r="D2009" s="6" t="str">
        <f t="shared" si="31"/>
        <v>0051-000-000-9100</v>
      </c>
      <c r="E2009" s="5" t="s">
        <v>6058</v>
      </c>
      <c r="F2009" s="5" t="s">
        <v>383</v>
      </c>
      <c r="G2009" s="5" t="s">
        <v>384</v>
      </c>
      <c r="H2009" s="5" t="s">
        <v>377</v>
      </c>
      <c r="I2009" s="5" t="s">
        <v>378</v>
      </c>
    </row>
    <row r="2010" spans="1:9" x14ac:dyDescent="0.25">
      <c r="A2010" s="5" t="s">
        <v>6059</v>
      </c>
      <c r="B2010" s="5" t="s">
        <v>6060</v>
      </c>
      <c r="C2010" s="6" t="s">
        <v>6061</v>
      </c>
      <c r="D2010" s="6" t="str">
        <f t="shared" si="31"/>
        <v>0897-000-000-0000</v>
      </c>
      <c r="E2010" s="5" t="s">
        <v>6062</v>
      </c>
      <c r="F2010" s="5" t="s">
        <v>383</v>
      </c>
      <c r="G2010" s="5" t="s">
        <v>384</v>
      </c>
      <c r="H2010" s="5" t="s">
        <v>377</v>
      </c>
      <c r="I2010" s="5" t="s">
        <v>378</v>
      </c>
    </row>
    <row r="2011" spans="1:9" x14ac:dyDescent="0.25">
      <c r="A2011" s="5" t="s">
        <v>6063</v>
      </c>
      <c r="B2011" s="5" t="s">
        <v>6064</v>
      </c>
      <c r="C2011" s="6" t="s">
        <v>1838</v>
      </c>
      <c r="D2011" s="6" t="str">
        <f t="shared" si="31"/>
        <v>0601-247-000-0000</v>
      </c>
      <c r="E2011" s="5" t="s">
        <v>1839</v>
      </c>
      <c r="F2011" s="5" t="s">
        <v>383</v>
      </c>
      <c r="G2011" s="5" t="s">
        <v>384</v>
      </c>
      <c r="H2011" s="5" t="s">
        <v>377</v>
      </c>
      <c r="I2011" s="5" t="s">
        <v>378</v>
      </c>
    </row>
    <row r="2012" spans="1:9" x14ac:dyDescent="0.25">
      <c r="A2012" s="5" t="s">
        <v>6065</v>
      </c>
      <c r="B2012" s="5" t="s">
        <v>6066</v>
      </c>
      <c r="C2012" s="6" t="s">
        <v>4363</v>
      </c>
      <c r="D2012" s="6" t="str">
        <f t="shared" si="31"/>
        <v>0010-030-031-1200</v>
      </c>
      <c r="E2012" s="5" t="s">
        <v>4364</v>
      </c>
      <c r="F2012" s="5" t="s">
        <v>1311</v>
      </c>
      <c r="G2012" s="5" t="s">
        <v>1312</v>
      </c>
      <c r="H2012" s="5" t="s">
        <v>513</v>
      </c>
      <c r="I2012" s="5" t="s">
        <v>514</v>
      </c>
    </row>
    <row r="2013" spans="1:9" x14ac:dyDescent="0.25">
      <c r="A2013" s="5" t="s">
        <v>6067</v>
      </c>
      <c r="B2013" s="5" t="s">
        <v>6068</v>
      </c>
      <c r="C2013" s="6" t="s">
        <v>3118</v>
      </c>
      <c r="D2013" s="6" t="str">
        <f t="shared" si="31"/>
        <v>0450-000-000-0000</v>
      </c>
      <c r="E2013" s="5" t="s">
        <v>3119</v>
      </c>
      <c r="F2013" s="5" t="s">
        <v>383</v>
      </c>
      <c r="G2013" s="5" t="s">
        <v>384</v>
      </c>
      <c r="H2013" s="5" t="s">
        <v>377</v>
      </c>
      <c r="I2013" s="5" t="s">
        <v>378</v>
      </c>
    </row>
    <row r="2014" spans="1:9" x14ac:dyDescent="0.25">
      <c r="A2014" s="5" t="s">
        <v>6069</v>
      </c>
      <c r="B2014" s="5" t="s">
        <v>6070</v>
      </c>
      <c r="C2014" s="6" t="s">
        <v>2140</v>
      </c>
      <c r="D2014" s="6" t="str">
        <f t="shared" si="31"/>
        <v>0353-000-000-0000</v>
      </c>
      <c r="E2014" s="5" t="s">
        <v>2141</v>
      </c>
      <c r="F2014" s="5" t="s">
        <v>383</v>
      </c>
      <c r="G2014" s="5" t="s">
        <v>384</v>
      </c>
      <c r="H2014" s="5" t="s">
        <v>377</v>
      </c>
      <c r="I2014" s="5" t="s">
        <v>378</v>
      </c>
    </row>
    <row r="2015" spans="1:9" x14ac:dyDescent="0.25">
      <c r="A2015" s="5" t="s">
        <v>6071</v>
      </c>
      <c r="B2015" s="5" t="s">
        <v>6072</v>
      </c>
      <c r="C2015" s="6" t="s">
        <v>6073</v>
      </c>
      <c r="D2015" s="6" t="str">
        <f t="shared" si="31"/>
        <v>0570-250-000-0000</v>
      </c>
      <c r="E2015" s="5" t="s">
        <v>27863</v>
      </c>
      <c r="F2015" s="5" t="s">
        <v>535</v>
      </c>
      <c r="G2015" s="5" t="s">
        <v>536</v>
      </c>
      <c r="H2015" s="5" t="s">
        <v>377</v>
      </c>
      <c r="I2015" s="5" t="s">
        <v>378</v>
      </c>
    </row>
    <row r="2016" spans="1:9" x14ac:dyDescent="0.25">
      <c r="A2016" s="5" t="s">
        <v>6074</v>
      </c>
      <c r="B2016" s="5" t="s">
        <v>6075</v>
      </c>
      <c r="C2016" s="6" t="s">
        <v>5429</v>
      </c>
      <c r="D2016" s="6" t="str">
        <f t="shared" si="31"/>
        <v>0100-000-000-2500</v>
      </c>
      <c r="E2016" s="5" t="s">
        <v>5430</v>
      </c>
      <c r="F2016" s="5" t="s">
        <v>383</v>
      </c>
      <c r="G2016" s="5" t="s">
        <v>384</v>
      </c>
      <c r="H2016" s="5" t="s">
        <v>377</v>
      </c>
      <c r="I2016" s="5" t="s">
        <v>378</v>
      </c>
    </row>
    <row r="2017" spans="1:9" x14ac:dyDescent="0.25">
      <c r="A2017" s="5" t="s">
        <v>6076</v>
      </c>
      <c r="B2017" s="5" t="s">
        <v>6077</v>
      </c>
      <c r="C2017" s="6" t="s">
        <v>682</v>
      </c>
      <c r="D2017" s="6" t="str">
        <f t="shared" si="31"/>
        <v>0790-000-000-0000</v>
      </c>
      <c r="E2017" s="5" t="s">
        <v>683</v>
      </c>
      <c r="F2017" s="5" t="s">
        <v>383</v>
      </c>
      <c r="G2017" s="5" t="s">
        <v>384</v>
      </c>
      <c r="H2017" s="5" t="s">
        <v>377</v>
      </c>
      <c r="I2017" s="5" t="s">
        <v>378</v>
      </c>
    </row>
    <row r="2018" spans="1:9" x14ac:dyDescent="0.25">
      <c r="A2018" s="5" t="s">
        <v>6078</v>
      </c>
      <c r="B2018" s="5" t="s">
        <v>6079</v>
      </c>
      <c r="C2018" s="6" t="s">
        <v>1456</v>
      </c>
      <c r="D2018" s="6" t="str">
        <f t="shared" si="31"/>
        <v>0150-000-000-0000</v>
      </c>
      <c r="E2018" s="5" t="s">
        <v>1457</v>
      </c>
      <c r="F2018" s="5" t="s">
        <v>383</v>
      </c>
      <c r="G2018" s="5" t="s">
        <v>384</v>
      </c>
      <c r="H2018" s="5" t="s">
        <v>513</v>
      </c>
      <c r="I2018" s="5" t="s">
        <v>514</v>
      </c>
    </row>
    <row r="2019" spans="1:9" x14ac:dyDescent="0.25">
      <c r="A2019" s="5" t="s">
        <v>6080</v>
      </c>
      <c r="B2019" s="5" t="s">
        <v>6081</v>
      </c>
      <c r="C2019" s="6" t="s">
        <v>6082</v>
      </c>
      <c r="D2019" s="6" t="str">
        <f t="shared" si="31"/>
        <v>0814-000-000-0000</v>
      </c>
      <c r="E2019" s="5" t="s">
        <v>6083</v>
      </c>
      <c r="F2019" s="5" t="s">
        <v>383</v>
      </c>
      <c r="G2019" s="5" t="s">
        <v>384</v>
      </c>
      <c r="H2019" s="5" t="s">
        <v>377</v>
      </c>
      <c r="I2019" s="5" t="s">
        <v>378</v>
      </c>
    </row>
    <row r="2020" spans="1:9" x14ac:dyDescent="0.25">
      <c r="A2020" s="5" t="s">
        <v>6084</v>
      </c>
      <c r="B2020" s="5" t="s">
        <v>6085</v>
      </c>
      <c r="C2020" s="6" t="s">
        <v>4100</v>
      </c>
      <c r="D2020" s="6" t="str">
        <f t="shared" si="31"/>
        <v>0214-000-000-0000</v>
      </c>
      <c r="E2020" s="5" t="s">
        <v>4101</v>
      </c>
      <c r="F2020" s="5" t="s">
        <v>383</v>
      </c>
      <c r="G2020" s="5" t="s">
        <v>384</v>
      </c>
      <c r="H2020" s="5" t="s">
        <v>377</v>
      </c>
      <c r="I2020" s="5" t="s">
        <v>378</v>
      </c>
    </row>
    <row r="2021" spans="1:9" x14ac:dyDescent="0.25">
      <c r="A2021" s="5" t="s">
        <v>6086</v>
      </c>
      <c r="B2021" s="5" t="s">
        <v>6087</v>
      </c>
      <c r="C2021" s="6" t="s">
        <v>1782</v>
      </c>
      <c r="D2021" s="6" t="str">
        <f t="shared" si="31"/>
        <v>0940-000-000-0000</v>
      </c>
      <c r="E2021" s="5" t="s">
        <v>1783</v>
      </c>
      <c r="F2021" s="5" t="s">
        <v>383</v>
      </c>
      <c r="G2021" s="5" t="s">
        <v>384</v>
      </c>
      <c r="H2021" s="5" t="s">
        <v>377</v>
      </c>
      <c r="I2021" s="5" t="s">
        <v>378</v>
      </c>
    </row>
    <row r="2022" spans="1:9" x14ac:dyDescent="0.25">
      <c r="A2022" s="5" t="s">
        <v>6088</v>
      </c>
      <c r="B2022" s="5" t="s">
        <v>6089</v>
      </c>
      <c r="C2022" s="6" t="s">
        <v>445</v>
      </c>
      <c r="D2022" s="6" t="str">
        <f t="shared" si="31"/>
        <v>0032-000-000-0000</v>
      </c>
      <c r="E2022" s="5" t="s">
        <v>446</v>
      </c>
      <c r="F2022" s="5" t="s">
        <v>383</v>
      </c>
      <c r="G2022" s="5" t="s">
        <v>384</v>
      </c>
      <c r="H2022" s="5" t="s">
        <v>377</v>
      </c>
      <c r="I2022" s="5" t="s">
        <v>378</v>
      </c>
    </row>
    <row r="2023" spans="1:9" x14ac:dyDescent="0.25">
      <c r="A2023" s="5" t="s">
        <v>6090</v>
      </c>
      <c r="B2023" s="5" t="s">
        <v>6091</v>
      </c>
      <c r="C2023" s="6" t="s">
        <v>4363</v>
      </c>
      <c r="D2023" s="6" t="str">
        <f t="shared" si="31"/>
        <v>0010-030-031-1200</v>
      </c>
      <c r="E2023" s="5" t="s">
        <v>4364</v>
      </c>
      <c r="F2023" s="5" t="s">
        <v>383</v>
      </c>
      <c r="G2023" s="5" t="s">
        <v>384</v>
      </c>
      <c r="H2023" s="5" t="s">
        <v>377</v>
      </c>
      <c r="I2023" s="5" t="s">
        <v>378</v>
      </c>
    </row>
    <row r="2024" spans="1:9" x14ac:dyDescent="0.25">
      <c r="A2024" s="5" t="s">
        <v>6092</v>
      </c>
      <c r="B2024" s="5" t="s">
        <v>6093</v>
      </c>
      <c r="C2024" s="6" t="s">
        <v>4949</v>
      </c>
      <c r="D2024" s="6" t="str">
        <f t="shared" si="31"/>
        <v>0348-000-000-0000</v>
      </c>
      <c r="E2024" s="5" t="s">
        <v>4950</v>
      </c>
      <c r="F2024" s="5" t="s">
        <v>383</v>
      </c>
      <c r="G2024" s="5" t="s">
        <v>384</v>
      </c>
      <c r="H2024" s="5" t="s">
        <v>377</v>
      </c>
      <c r="I2024" s="5" t="s">
        <v>378</v>
      </c>
    </row>
    <row r="2025" spans="1:9" x14ac:dyDescent="0.25">
      <c r="A2025" s="5" t="s">
        <v>6094</v>
      </c>
      <c r="B2025" s="5" t="s">
        <v>6095</v>
      </c>
      <c r="C2025" s="6" t="s">
        <v>697</v>
      </c>
      <c r="D2025" s="6" t="str">
        <f t="shared" si="31"/>
        <v>0341-000-000-0000</v>
      </c>
      <c r="E2025" s="5" t="s">
        <v>698</v>
      </c>
      <c r="F2025" s="5" t="s">
        <v>383</v>
      </c>
      <c r="G2025" s="5" t="s">
        <v>384</v>
      </c>
      <c r="H2025" s="5" t="s">
        <v>377</v>
      </c>
      <c r="I2025" s="5" t="s">
        <v>378</v>
      </c>
    </row>
    <row r="2026" spans="1:9" x14ac:dyDescent="0.25">
      <c r="A2026" s="5" t="s">
        <v>6096</v>
      </c>
      <c r="B2026" s="5" t="s">
        <v>6097</v>
      </c>
      <c r="C2026" s="6" t="s">
        <v>409</v>
      </c>
      <c r="D2026" s="6" t="str">
        <f t="shared" si="31"/>
        <v>0357-000-000-0000</v>
      </c>
      <c r="E2026" s="5" t="s">
        <v>410</v>
      </c>
      <c r="F2026" s="5" t="s">
        <v>383</v>
      </c>
      <c r="G2026" s="5" t="s">
        <v>384</v>
      </c>
      <c r="H2026" s="5" t="s">
        <v>377</v>
      </c>
      <c r="I2026" s="5" t="s">
        <v>378</v>
      </c>
    </row>
    <row r="2027" spans="1:9" x14ac:dyDescent="0.25">
      <c r="A2027" s="5" t="s">
        <v>6098</v>
      </c>
      <c r="B2027" s="5" t="s">
        <v>6099</v>
      </c>
      <c r="C2027" s="6" t="s">
        <v>2102</v>
      </c>
      <c r="D2027" s="6" t="str">
        <f t="shared" si="31"/>
        <v>0196-000-000-0000</v>
      </c>
      <c r="E2027" s="5" t="s">
        <v>2103</v>
      </c>
      <c r="F2027" s="5" t="s">
        <v>535</v>
      </c>
      <c r="G2027" s="5" t="s">
        <v>536</v>
      </c>
      <c r="H2027" s="5" t="s">
        <v>377</v>
      </c>
      <c r="I2027" s="5" t="s">
        <v>378</v>
      </c>
    </row>
    <row r="2028" spans="1:9" x14ac:dyDescent="0.25">
      <c r="A2028" s="5" t="s">
        <v>6100</v>
      </c>
      <c r="B2028" s="5" t="s">
        <v>6101</v>
      </c>
      <c r="C2028" s="6" t="s">
        <v>619</v>
      </c>
      <c r="D2028" s="6" t="str">
        <f t="shared" si="31"/>
        <v>0010-072-041-1100</v>
      </c>
      <c r="E2028" s="5" t="s">
        <v>620</v>
      </c>
      <c r="F2028" s="5" t="s">
        <v>375</v>
      </c>
      <c r="G2028" s="5" t="s">
        <v>376</v>
      </c>
      <c r="H2028" s="5" t="s">
        <v>377</v>
      </c>
      <c r="I2028" s="5" t="s">
        <v>378</v>
      </c>
    </row>
    <row r="2029" spans="1:9" x14ac:dyDescent="0.25">
      <c r="A2029" s="5" t="s">
        <v>6102</v>
      </c>
      <c r="B2029" s="5" t="s">
        <v>6103</v>
      </c>
      <c r="C2029" s="6" t="s">
        <v>2245</v>
      </c>
      <c r="D2029" s="6" t="str">
        <f t="shared" si="31"/>
        <v>0959-000-000-0000</v>
      </c>
      <c r="E2029" s="5" t="s">
        <v>2246</v>
      </c>
      <c r="F2029" s="5" t="s">
        <v>383</v>
      </c>
      <c r="G2029" s="5" t="s">
        <v>384</v>
      </c>
      <c r="H2029" s="5" t="s">
        <v>377</v>
      </c>
      <c r="I2029" s="5" t="s">
        <v>378</v>
      </c>
    </row>
    <row r="2030" spans="1:9" x14ac:dyDescent="0.25">
      <c r="A2030" s="5" t="s">
        <v>6104</v>
      </c>
      <c r="B2030" s="5" t="s">
        <v>6105</v>
      </c>
      <c r="C2030" s="6" t="s">
        <v>6106</v>
      </c>
      <c r="D2030" s="6" t="str">
        <f t="shared" si="31"/>
        <v>0167-000-000-0000</v>
      </c>
      <c r="E2030" s="5" t="s">
        <v>6107</v>
      </c>
      <c r="F2030" s="5" t="s">
        <v>383</v>
      </c>
      <c r="G2030" s="5" t="s">
        <v>384</v>
      </c>
      <c r="H2030" s="5" t="s">
        <v>513</v>
      </c>
      <c r="I2030" s="5" t="s">
        <v>514</v>
      </c>
    </row>
    <row r="2031" spans="1:9" x14ac:dyDescent="0.25">
      <c r="A2031" s="5" t="s">
        <v>6108</v>
      </c>
      <c r="B2031" s="5" t="s">
        <v>6109</v>
      </c>
      <c r="C2031" s="6" t="s">
        <v>1534</v>
      </c>
      <c r="D2031" s="6" t="str">
        <f t="shared" si="31"/>
        <v>0010-072-091-1100</v>
      </c>
      <c r="E2031" s="5" t="s">
        <v>1535</v>
      </c>
      <c r="F2031" s="5" t="s">
        <v>1311</v>
      </c>
      <c r="G2031" s="5" t="s">
        <v>1312</v>
      </c>
      <c r="H2031" s="5" t="s">
        <v>377</v>
      </c>
      <c r="I2031" s="5" t="s">
        <v>378</v>
      </c>
    </row>
    <row r="2032" spans="1:9" x14ac:dyDescent="0.25">
      <c r="A2032" s="5" t="s">
        <v>6110</v>
      </c>
      <c r="B2032" s="5" t="s">
        <v>6111</v>
      </c>
      <c r="C2032" s="6" t="s">
        <v>2102</v>
      </c>
      <c r="D2032" s="6" t="str">
        <f t="shared" si="31"/>
        <v>0196-000-000-0000</v>
      </c>
      <c r="E2032" s="5" t="s">
        <v>2103</v>
      </c>
      <c r="F2032" s="5" t="s">
        <v>383</v>
      </c>
      <c r="G2032" s="5" t="s">
        <v>384</v>
      </c>
      <c r="H2032" s="5" t="s">
        <v>377</v>
      </c>
      <c r="I2032" s="5" t="s">
        <v>378</v>
      </c>
    </row>
    <row r="2033" spans="1:9" x14ac:dyDescent="0.25">
      <c r="A2033" s="5" t="s">
        <v>6112</v>
      </c>
      <c r="B2033" s="5" t="s">
        <v>6113</v>
      </c>
      <c r="C2033" s="6" t="s">
        <v>4815</v>
      </c>
      <c r="D2033" s="6" t="str">
        <f t="shared" si="31"/>
        <v>0613-000-000-0000</v>
      </c>
      <c r="E2033" s="5" t="s">
        <v>4816</v>
      </c>
      <c r="F2033" s="5" t="s">
        <v>383</v>
      </c>
      <c r="G2033" s="5" t="s">
        <v>384</v>
      </c>
      <c r="H2033" s="5" t="s">
        <v>377</v>
      </c>
      <c r="I2033" s="5" t="s">
        <v>378</v>
      </c>
    </row>
    <row r="2034" spans="1:9" x14ac:dyDescent="0.25">
      <c r="A2034" s="5" t="s">
        <v>6114</v>
      </c>
      <c r="B2034" s="5" t="s">
        <v>6115</v>
      </c>
      <c r="C2034" s="6" t="s">
        <v>6116</v>
      </c>
      <c r="D2034" s="6" t="str">
        <f t="shared" si="31"/>
        <v>0691-000-000-0000</v>
      </c>
      <c r="E2034" s="5" t="s">
        <v>6117</v>
      </c>
      <c r="F2034" s="5" t="s">
        <v>383</v>
      </c>
      <c r="G2034" s="5" t="s">
        <v>384</v>
      </c>
      <c r="H2034" s="5" t="s">
        <v>377</v>
      </c>
      <c r="I2034" s="5" t="s">
        <v>378</v>
      </c>
    </row>
    <row r="2035" spans="1:9" x14ac:dyDescent="0.25">
      <c r="A2035" s="5" t="s">
        <v>6118</v>
      </c>
      <c r="B2035" s="5" t="s">
        <v>6119</v>
      </c>
      <c r="C2035" s="6" t="s">
        <v>2557</v>
      </c>
      <c r="D2035" s="6" t="str">
        <f t="shared" si="31"/>
        <v>0400-000-000-0000</v>
      </c>
      <c r="E2035" s="5" t="s">
        <v>2558</v>
      </c>
      <c r="F2035" s="5" t="s">
        <v>383</v>
      </c>
      <c r="G2035" s="5" t="s">
        <v>384</v>
      </c>
      <c r="H2035" s="5" t="s">
        <v>377</v>
      </c>
      <c r="I2035" s="5" t="s">
        <v>378</v>
      </c>
    </row>
    <row r="2036" spans="1:9" x14ac:dyDescent="0.25">
      <c r="A2036" s="5" t="s">
        <v>6120</v>
      </c>
      <c r="B2036" s="5" t="s">
        <v>6121</v>
      </c>
      <c r="C2036" s="6" t="s">
        <v>2140</v>
      </c>
      <c r="D2036" s="6" t="str">
        <f t="shared" si="31"/>
        <v>0353-000-000-0000</v>
      </c>
      <c r="E2036" s="5" t="s">
        <v>2141</v>
      </c>
      <c r="F2036" s="5" t="s">
        <v>383</v>
      </c>
      <c r="G2036" s="5" t="s">
        <v>384</v>
      </c>
      <c r="H2036" s="5" t="s">
        <v>377</v>
      </c>
      <c r="I2036" s="5" t="s">
        <v>378</v>
      </c>
    </row>
    <row r="2037" spans="1:9" x14ac:dyDescent="0.25">
      <c r="A2037" s="5" t="s">
        <v>6122</v>
      </c>
      <c r="B2037" s="5" t="s">
        <v>6123</v>
      </c>
      <c r="C2037" s="6" t="s">
        <v>589</v>
      </c>
      <c r="D2037" s="6" t="str">
        <f t="shared" si="31"/>
        <v>0160-000-000-0000</v>
      </c>
      <c r="E2037" s="5" t="s">
        <v>590</v>
      </c>
      <c r="F2037" s="5" t="s">
        <v>383</v>
      </c>
      <c r="G2037" s="5" t="s">
        <v>384</v>
      </c>
      <c r="H2037" s="5" t="s">
        <v>377</v>
      </c>
      <c r="I2037" s="5" t="s">
        <v>378</v>
      </c>
    </row>
    <row r="2038" spans="1:9" x14ac:dyDescent="0.25">
      <c r="A2038" s="5" t="s">
        <v>6124</v>
      </c>
      <c r="B2038" s="5" t="s">
        <v>6125</v>
      </c>
      <c r="C2038" s="6" t="s">
        <v>1518</v>
      </c>
      <c r="D2038" s="6" t="str">
        <f t="shared" si="31"/>
        <v>0675-000-000-0000</v>
      </c>
      <c r="E2038" s="5" t="s">
        <v>1519</v>
      </c>
      <c r="F2038" s="5" t="s">
        <v>415</v>
      </c>
      <c r="G2038" s="5" t="s">
        <v>416</v>
      </c>
      <c r="H2038" s="5" t="s">
        <v>377</v>
      </c>
      <c r="I2038" s="5" t="s">
        <v>378</v>
      </c>
    </row>
    <row r="2039" spans="1:9" x14ac:dyDescent="0.25">
      <c r="A2039" s="5" t="s">
        <v>6126</v>
      </c>
      <c r="B2039" s="5" t="s">
        <v>6127</v>
      </c>
      <c r="C2039" s="6" t="s">
        <v>781</v>
      </c>
      <c r="D2039" s="6" t="str">
        <f t="shared" si="31"/>
        <v>0430-000-000-0000</v>
      </c>
      <c r="E2039" s="5" t="s">
        <v>782</v>
      </c>
      <c r="F2039" s="5" t="s">
        <v>503</v>
      </c>
      <c r="G2039" s="5" t="s">
        <v>504</v>
      </c>
      <c r="H2039" s="5" t="s">
        <v>377</v>
      </c>
      <c r="I2039" s="5" t="s">
        <v>378</v>
      </c>
    </row>
    <row r="2040" spans="1:9" x14ac:dyDescent="0.25">
      <c r="A2040" s="5" t="s">
        <v>6128</v>
      </c>
      <c r="B2040" s="5" t="s">
        <v>6129</v>
      </c>
      <c r="C2040" s="6" t="s">
        <v>2501</v>
      </c>
      <c r="D2040" s="6" t="str">
        <f t="shared" si="31"/>
        <v>0135-000-000-0000</v>
      </c>
      <c r="E2040" s="5" t="s">
        <v>2502</v>
      </c>
      <c r="F2040" s="5" t="s">
        <v>383</v>
      </c>
      <c r="G2040" s="5" t="s">
        <v>384</v>
      </c>
      <c r="H2040" s="5" t="s">
        <v>377</v>
      </c>
      <c r="I2040" s="5" t="s">
        <v>378</v>
      </c>
    </row>
    <row r="2041" spans="1:9" x14ac:dyDescent="0.25">
      <c r="A2041" s="5" t="s">
        <v>6130</v>
      </c>
      <c r="B2041" s="5" t="s">
        <v>6131</v>
      </c>
      <c r="C2041" s="6" t="s">
        <v>2501</v>
      </c>
      <c r="D2041" s="6" t="str">
        <f t="shared" si="31"/>
        <v>0135-000-000-0000</v>
      </c>
      <c r="E2041" s="5" t="s">
        <v>2502</v>
      </c>
      <c r="F2041" s="5" t="s">
        <v>383</v>
      </c>
      <c r="G2041" s="5" t="s">
        <v>384</v>
      </c>
      <c r="H2041" s="5" t="s">
        <v>377</v>
      </c>
      <c r="I2041" s="5" t="s">
        <v>378</v>
      </c>
    </row>
    <row r="2042" spans="1:9" x14ac:dyDescent="0.25">
      <c r="A2042" s="5" t="s">
        <v>6132</v>
      </c>
      <c r="B2042" s="5" t="s">
        <v>6133</v>
      </c>
      <c r="C2042" s="6" t="s">
        <v>835</v>
      </c>
      <c r="D2042" s="6" t="str">
        <f t="shared" si="31"/>
        <v>0195-000-000-0000</v>
      </c>
      <c r="E2042" s="5" t="s">
        <v>836</v>
      </c>
      <c r="F2042" s="5" t="s">
        <v>503</v>
      </c>
      <c r="G2042" s="5" t="s">
        <v>504</v>
      </c>
      <c r="H2042" s="5" t="s">
        <v>377</v>
      </c>
      <c r="I2042" s="5" t="s">
        <v>378</v>
      </c>
    </row>
    <row r="2043" spans="1:9" x14ac:dyDescent="0.25">
      <c r="A2043" s="5" t="s">
        <v>6134</v>
      </c>
      <c r="B2043" s="5" t="s">
        <v>6135</v>
      </c>
      <c r="C2043" s="6" t="s">
        <v>2789</v>
      </c>
      <c r="D2043" s="6" t="str">
        <f t="shared" si="31"/>
        <v>0190-000-000-0000</v>
      </c>
      <c r="E2043" s="5" t="s">
        <v>2790</v>
      </c>
      <c r="F2043" s="5" t="s">
        <v>383</v>
      </c>
      <c r="G2043" s="5" t="s">
        <v>384</v>
      </c>
      <c r="H2043" s="5" t="s">
        <v>377</v>
      </c>
      <c r="I2043" s="5" t="s">
        <v>378</v>
      </c>
    </row>
    <row r="2044" spans="1:9" x14ac:dyDescent="0.25">
      <c r="A2044" s="5" t="s">
        <v>6136</v>
      </c>
      <c r="B2044" s="5" t="s">
        <v>6137</v>
      </c>
      <c r="C2044" s="6" t="s">
        <v>6138</v>
      </c>
      <c r="D2044" s="6" t="str">
        <f t="shared" si="31"/>
        <v>0010-045-011-1000</v>
      </c>
      <c r="E2044" s="5" t="s">
        <v>6139</v>
      </c>
      <c r="F2044" s="5" t="s">
        <v>650</v>
      </c>
      <c r="G2044" s="5" t="s">
        <v>651</v>
      </c>
      <c r="H2044" s="5" t="s">
        <v>377</v>
      </c>
      <c r="I2044" s="5" t="s">
        <v>378</v>
      </c>
    </row>
    <row r="2045" spans="1:9" x14ac:dyDescent="0.25">
      <c r="A2045" s="5" t="s">
        <v>6140</v>
      </c>
      <c r="B2045" s="5" t="s">
        <v>6141</v>
      </c>
      <c r="C2045" s="6" t="s">
        <v>6142</v>
      </c>
      <c r="D2045" s="6" t="str">
        <f t="shared" si="31"/>
        <v>0010-211-131-1000</v>
      </c>
      <c r="E2045" s="5" t="s">
        <v>6143</v>
      </c>
      <c r="F2045" s="5" t="s">
        <v>1099</v>
      </c>
      <c r="G2045" s="5" t="s">
        <v>1100</v>
      </c>
      <c r="H2045" s="5" t="s">
        <v>377</v>
      </c>
      <c r="I2045" s="5" t="s">
        <v>378</v>
      </c>
    </row>
    <row r="2046" spans="1:9" x14ac:dyDescent="0.25">
      <c r="A2046" s="5" t="s">
        <v>6144</v>
      </c>
      <c r="B2046" s="5" t="s">
        <v>6145</v>
      </c>
      <c r="C2046" s="6" t="s">
        <v>4253</v>
      </c>
      <c r="D2046" s="6" t="str">
        <f t="shared" si="31"/>
        <v>0010-029-080-1100</v>
      </c>
      <c r="E2046" s="5" t="s">
        <v>4254</v>
      </c>
      <c r="F2046" s="5" t="s">
        <v>375</v>
      </c>
      <c r="G2046" s="5" t="s">
        <v>376</v>
      </c>
      <c r="H2046" s="5" t="s">
        <v>377</v>
      </c>
      <c r="I2046" s="5" t="s">
        <v>378</v>
      </c>
    </row>
    <row r="2047" spans="1:9" x14ac:dyDescent="0.25">
      <c r="A2047" s="5" t="s">
        <v>6146</v>
      </c>
      <c r="B2047" s="5" t="s">
        <v>6147</v>
      </c>
      <c r="C2047" s="6" t="s">
        <v>1746</v>
      </c>
      <c r="D2047" s="6" t="str">
        <f t="shared" si="31"/>
        <v>0816-000-000-0000</v>
      </c>
      <c r="E2047" s="5" t="s">
        <v>1747</v>
      </c>
      <c r="F2047" s="5" t="s">
        <v>503</v>
      </c>
      <c r="G2047" s="5" t="s">
        <v>504</v>
      </c>
      <c r="H2047" s="5" t="s">
        <v>377</v>
      </c>
      <c r="I2047" s="5" t="s">
        <v>378</v>
      </c>
    </row>
    <row r="2048" spans="1:9" x14ac:dyDescent="0.25">
      <c r="A2048" s="5" t="s">
        <v>6148</v>
      </c>
      <c r="B2048" s="5" t="s">
        <v>6149</v>
      </c>
      <c r="C2048" s="6" t="s">
        <v>1806</v>
      </c>
      <c r="D2048" s="6" t="str">
        <f t="shared" si="31"/>
        <v>0186-000-000-0000</v>
      </c>
      <c r="E2048" s="5" t="s">
        <v>1807</v>
      </c>
      <c r="F2048" s="5" t="s">
        <v>383</v>
      </c>
      <c r="G2048" s="5" t="s">
        <v>384</v>
      </c>
      <c r="H2048" s="5" t="s">
        <v>377</v>
      </c>
      <c r="I2048" s="5" t="s">
        <v>378</v>
      </c>
    </row>
    <row r="2049" spans="1:9" x14ac:dyDescent="0.25">
      <c r="A2049" s="5" t="s">
        <v>6150</v>
      </c>
      <c r="B2049" s="5" t="s">
        <v>6151</v>
      </c>
      <c r="C2049" s="6" t="s">
        <v>5504</v>
      </c>
      <c r="D2049" s="6" t="str">
        <f t="shared" si="31"/>
        <v>0216-000-000-0000</v>
      </c>
      <c r="E2049" s="5" t="s">
        <v>5505</v>
      </c>
      <c r="F2049" s="5" t="s">
        <v>503</v>
      </c>
      <c r="G2049" s="5" t="s">
        <v>504</v>
      </c>
      <c r="H2049" s="5" t="s">
        <v>377</v>
      </c>
      <c r="I2049" s="5" t="s">
        <v>378</v>
      </c>
    </row>
    <row r="2050" spans="1:9" x14ac:dyDescent="0.25">
      <c r="A2050" s="5" t="s">
        <v>6152</v>
      </c>
      <c r="B2050" s="5" t="s">
        <v>6153</v>
      </c>
      <c r="C2050" s="6" t="s">
        <v>2730</v>
      </c>
      <c r="D2050" s="6" t="str">
        <f t="shared" ref="D2050:D2113" si="32">TEXT(C2050,"0000-000-000-0000")</f>
        <v>0131-000-000-0000</v>
      </c>
      <c r="E2050" s="5" t="s">
        <v>2731</v>
      </c>
      <c r="F2050" s="5" t="s">
        <v>383</v>
      </c>
      <c r="G2050" s="5" t="s">
        <v>384</v>
      </c>
      <c r="H2050" s="5" t="s">
        <v>377</v>
      </c>
      <c r="I2050" s="5" t="s">
        <v>378</v>
      </c>
    </row>
    <row r="2051" spans="1:9" x14ac:dyDescent="0.25">
      <c r="A2051" s="5" t="s">
        <v>6154</v>
      </c>
      <c r="B2051" s="5" t="s">
        <v>6155</v>
      </c>
      <c r="C2051" s="6" t="s">
        <v>3508</v>
      </c>
      <c r="D2051" s="6" t="str">
        <f t="shared" si="32"/>
        <v>0243-000-000-0000</v>
      </c>
      <c r="E2051" s="5" t="s">
        <v>3509</v>
      </c>
      <c r="F2051" s="5" t="s">
        <v>383</v>
      </c>
      <c r="G2051" s="5" t="s">
        <v>384</v>
      </c>
      <c r="H2051" s="5" t="s">
        <v>377</v>
      </c>
      <c r="I2051" s="5" t="s">
        <v>378</v>
      </c>
    </row>
    <row r="2052" spans="1:9" x14ac:dyDescent="0.25">
      <c r="A2052" s="5" t="s">
        <v>6156</v>
      </c>
      <c r="B2052" s="5" t="s">
        <v>6157</v>
      </c>
      <c r="C2052" s="6" t="s">
        <v>6158</v>
      </c>
      <c r="D2052" s="6" t="str">
        <f t="shared" si="32"/>
        <v>0010-046-041-1100</v>
      </c>
      <c r="E2052" s="5" t="s">
        <v>6159</v>
      </c>
      <c r="F2052" s="5" t="s">
        <v>375</v>
      </c>
      <c r="G2052" s="5" t="s">
        <v>376</v>
      </c>
      <c r="H2052" s="5" t="s">
        <v>377</v>
      </c>
      <c r="I2052" s="5" t="s">
        <v>378</v>
      </c>
    </row>
    <row r="2053" spans="1:9" x14ac:dyDescent="0.25">
      <c r="A2053" s="5" t="s">
        <v>6160</v>
      </c>
      <c r="B2053" s="5" t="s">
        <v>6161</v>
      </c>
      <c r="C2053" s="6" t="s">
        <v>1958</v>
      </c>
      <c r="D2053" s="6" t="str">
        <f t="shared" si="32"/>
        <v>0111-300-000-0000</v>
      </c>
      <c r="E2053" s="5" t="s">
        <v>1959</v>
      </c>
      <c r="F2053" s="5" t="s">
        <v>703</v>
      </c>
      <c r="G2053" s="5" t="s">
        <v>704</v>
      </c>
      <c r="H2053" s="5" t="s">
        <v>377</v>
      </c>
      <c r="I2053" s="5" t="s">
        <v>378</v>
      </c>
    </row>
    <row r="2054" spans="1:9" x14ac:dyDescent="0.25">
      <c r="A2054" s="5" t="s">
        <v>6162</v>
      </c>
      <c r="B2054" s="5" t="s">
        <v>6163</v>
      </c>
      <c r="C2054" s="6" t="s">
        <v>6164</v>
      </c>
      <c r="D2054" s="6" t="str">
        <f t="shared" si="32"/>
        <v>0111-045-100-1100</v>
      </c>
      <c r="E2054" s="5" t="s">
        <v>6165</v>
      </c>
      <c r="F2054" s="5" t="s">
        <v>415</v>
      </c>
      <c r="G2054" s="5" t="s">
        <v>416</v>
      </c>
      <c r="H2054" s="5" t="s">
        <v>377</v>
      </c>
      <c r="I2054" s="5" t="s">
        <v>378</v>
      </c>
    </row>
    <row r="2055" spans="1:9" x14ac:dyDescent="0.25">
      <c r="A2055" s="5" t="s">
        <v>311</v>
      </c>
      <c r="B2055" s="5" t="s">
        <v>6166</v>
      </c>
      <c r="C2055" s="6" t="s">
        <v>6167</v>
      </c>
      <c r="D2055" s="6" t="str">
        <f t="shared" si="32"/>
        <v>0010-090-091-1100</v>
      </c>
      <c r="E2055" s="5" t="s">
        <v>6168</v>
      </c>
      <c r="F2055" s="5" t="s">
        <v>375</v>
      </c>
      <c r="G2055" s="5" t="s">
        <v>376</v>
      </c>
      <c r="H2055" s="5" t="s">
        <v>377</v>
      </c>
      <c r="I2055" s="5" t="s">
        <v>378</v>
      </c>
    </row>
    <row r="2056" spans="1:9" x14ac:dyDescent="0.25">
      <c r="A2056" s="5" t="s">
        <v>6169</v>
      </c>
      <c r="B2056" s="5" t="s">
        <v>6170</v>
      </c>
      <c r="C2056" s="6" t="s">
        <v>1962</v>
      </c>
      <c r="D2056" s="6" t="str">
        <f t="shared" si="32"/>
        <v>0413-000-000-0000</v>
      </c>
      <c r="E2056" s="5" t="s">
        <v>1963</v>
      </c>
      <c r="F2056" s="5" t="s">
        <v>383</v>
      </c>
      <c r="G2056" s="5" t="s">
        <v>384</v>
      </c>
      <c r="H2056" s="5" t="s">
        <v>377</v>
      </c>
      <c r="I2056" s="5" t="s">
        <v>378</v>
      </c>
    </row>
    <row r="2057" spans="1:9" x14ac:dyDescent="0.25">
      <c r="A2057" s="5" t="s">
        <v>6171</v>
      </c>
      <c r="B2057" s="5" t="s">
        <v>6172</v>
      </c>
      <c r="C2057" s="6" t="s">
        <v>2567</v>
      </c>
      <c r="D2057" s="6" t="str">
        <f t="shared" si="32"/>
        <v>0337-035-000-0000</v>
      </c>
      <c r="E2057" s="5" t="s">
        <v>2568</v>
      </c>
      <c r="F2057" s="5" t="s">
        <v>1883</v>
      </c>
      <c r="G2057" s="5" t="s">
        <v>1884</v>
      </c>
      <c r="H2057" s="5" t="s">
        <v>377</v>
      </c>
      <c r="I2057" s="5" t="s">
        <v>378</v>
      </c>
    </row>
    <row r="2058" spans="1:9" x14ac:dyDescent="0.25">
      <c r="A2058" s="5" t="s">
        <v>6173</v>
      </c>
      <c r="B2058" s="5" t="s">
        <v>6174</v>
      </c>
      <c r="C2058" s="6" t="s">
        <v>1806</v>
      </c>
      <c r="D2058" s="6" t="str">
        <f t="shared" si="32"/>
        <v>0186-000-000-0000</v>
      </c>
      <c r="E2058" s="5" t="s">
        <v>1807</v>
      </c>
      <c r="F2058" s="5" t="s">
        <v>383</v>
      </c>
      <c r="G2058" s="5" t="s">
        <v>384</v>
      </c>
      <c r="H2058" s="5" t="s">
        <v>377</v>
      </c>
      <c r="I2058" s="5" t="s">
        <v>378</v>
      </c>
    </row>
    <row r="2059" spans="1:9" x14ac:dyDescent="0.25">
      <c r="A2059" s="5" t="s">
        <v>6175</v>
      </c>
      <c r="B2059" s="5" t="s">
        <v>6176</v>
      </c>
      <c r="C2059" s="6" t="s">
        <v>3233</v>
      </c>
      <c r="D2059" s="6" t="str">
        <f t="shared" si="32"/>
        <v>0582-000-000-0000</v>
      </c>
      <c r="E2059" s="5" t="s">
        <v>3234</v>
      </c>
      <c r="F2059" s="5" t="s">
        <v>383</v>
      </c>
      <c r="G2059" s="5" t="s">
        <v>384</v>
      </c>
      <c r="H2059" s="5" t="s">
        <v>377</v>
      </c>
      <c r="I2059" s="5" t="s">
        <v>378</v>
      </c>
    </row>
    <row r="2060" spans="1:9" x14ac:dyDescent="0.25">
      <c r="A2060" s="5" t="s">
        <v>6177</v>
      </c>
      <c r="B2060" s="5" t="s">
        <v>6178</v>
      </c>
      <c r="C2060" s="6" t="s">
        <v>6179</v>
      </c>
      <c r="D2060" s="6" t="str">
        <f t="shared" si="32"/>
        <v>0010-070-040-1100</v>
      </c>
      <c r="E2060" s="5" t="s">
        <v>6180</v>
      </c>
      <c r="F2060" s="5" t="s">
        <v>375</v>
      </c>
      <c r="G2060" s="5" t="s">
        <v>376</v>
      </c>
      <c r="H2060" s="5" t="s">
        <v>377</v>
      </c>
      <c r="I2060" s="5" t="s">
        <v>378</v>
      </c>
    </row>
    <row r="2061" spans="1:9" x14ac:dyDescent="0.25">
      <c r="A2061" s="5" t="s">
        <v>6181</v>
      </c>
      <c r="B2061" s="5" t="s">
        <v>6182</v>
      </c>
      <c r="C2061" s="6" t="s">
        <v>962</v>
      </c>
      <c r="D2061" s="6" t="str">
        <f t="shared" si="32"/>
        <v>0797-000-000-0000</v>
      </c>
      <c r="E2061" s="5" t="s">
        <v>963</v>
      </c>
      <c r="F2061" s="5" t="s">
        <v>415</v>
      </c>
      <c r="G2061" s="5" t="s">
        <v>416</v>
      </c>
      <c r="H2061" s="5" t="s">
        <v>377</v>
      </c>
      <c r="I2061" s="5" t="s">
        <v>378</v>
      </c>
    </row>
    <row r="2062" spans="1:9" x14ac:dyDescent="0.25">
      <c r="A2062" s="5" t="s">
        <v>6183</v>
      </c>
      <c r="B2062" s="5" t="s">
        <v>6184</v>
      </c>
      <c r="C2062" s="6" t="s">
        <v>1019</v>
      </c>
      <c r="D2062" s="6" t="str">
        <f t="shared" si="32"/>
        <v>0515-000-000-0000</v>
      </c>
      <c r="E2062" s="5" t="s">
        <v>1020</v>
      </c>
      <c r="F2062" s="5" t="s">
        <v>383</v>
      </c>
      <c r="G2062" s="5" t="s">
        <v>384</v>
      </c>
      <c r="H2062" s="5" t="s">
        <v>513</v>
      </c>
      <c r="I2062" s="5" t="s">
        <v>514</v>
      </c>
    </row>
    <row r="2063" spans="1:9" x14ac:dyDescent="0.25">
      <c r="A2063" s="5" t="s">
        <v>6185</v>
      </c>
      <c r="B2063" s="5" t="s">
        <v>6186</v>
      </c>
      <c r="C2063" s="6" t="s">
        <v>6187</v>
      </c>
      <c r="D2063" s="6" t="str">
        <f t="shared" si="32"/>
        <v>0670-000-006-6900</v>
      </c>
      <c r="E2063" s="5" t="s">
        <v>6188</v>
      </c>
      <c r="F2063" s="5" t="s">
        <v>383</v>
      </c>
      <c r="G2063" s="5" t="s">
        <v>384</v>
      </c>
      <c r="H2063" s="5" t="s">
        <v>513</v>
      </c>
      <c r="I2063" s="5" t="s">
        <v>514</v>
      </c>
    </row>
    <row r="2064" spans="1:9" x14ac:dyDescent="0.25">
      <c r="A2064" s="5" t="s">
        <v>6189</v>
      </c>
      <c r="B2064" s="5" t="s">
        <v>6190</v>
      </c>
      <c r="C2064" s="6" t="s">
        <v>807</v>
      </c>
      <c r="D2064" s="6" t="str">
        <f t="shared" si="32"/>
        <v>0130-000-000-0000</v>
      </c>
      <c r="E2064" s="5" t="s">
        <v>808</v>
      </c>
      <c r="F2064" s="5" t="s">
        <v>383</v>
      </c>
      <c r="G2064" s="5" t="s">
        <v>384</v>
      </c>
      <c r="H2064" s="5" t="s">
        <v>377</v>
      </c>
      <c r="I2064" s="5" t="s">
        <v>378</v>
      </c>
    </row>
    <row r="2065" spans="1:9" x14ac:dyDescent="0.25">
      <c r="A2065" s="5" t="s">
        <v>6191</v>
      </c>
      <c r="B2065" s="5" t="s">
        <v>6192</v>
      </c>
      <c r="C2065" s="6" t="s">
        <v>2148</v>
      </c>
      <c r="D2065" s="6" t="str">
        <f t="shared" si="32"/>
        <v>0810-000-000-0000</v>
      </c>
      <c r="E2065" s="5" t="s">
        <v>2149</v>
      </c>
      <c r="F2065" s="5" t="s">
        <v>925</v>
      </c>
      <c r="G2065" s="5" t="s">
        <v>926</v>
      </c>
      <c r="H2065" s="5" t="s">
        <v>377</v>
      </c>
      <c r="I2065" s="5" t="s">
        <v>378</v>
      </c>
    </row>
    <row r="2066" spans="1:9" x14ac:dyDescent="0.25">
      <c r="A2066" s="5" t="s">
        <v>6193</v>
      </c>
      <c r="B2066" s="5" t="s">
        <v>6194</v>
      </c>
      <c r="C2066" s="6" t="s">
        <v>1873</v>
      </c>
      <c r="D2066" s="6" t="str">
        <f t="shared" si="32"/>
        <v>0335-000-000-0000</v>
      </c>
      <c r="E2066" s="5" t="s">
        <v>1874</v>
      </c>
      <c r="F2066" s="5" t="s">
        <v>383</v>
      </c>
      <c r="G2066" s="5" t="s">
        <v>384</v>
      </c>
      <c r="H2066" s="5" t="s">
        <v>377</v>
      </c>
      <c r="I2066" s="5" t="s">
        <v>378</v>
      </c>
    </row>
    <row r="2067" spans="1:9" x14ac:dyDescent="0.25">
      <c r="A2067" s="5" t="s">
        <v>6195</v>
      </c>
      <c r="B2067" s="5" t="s">
        <v>6196</v>
      </c>
      <c r="C2067" s="6" t="s">
        <v>1685</v>
      </c>
      <c r="D2067" s="6" t="str">
        <f t="shared" si="32"/>
        <v>0337-000-000-0000</v>
      </c>
      <c r="E2067" s="5" t="s">
        <v>1686</v>
      </c>
      <c r="F2067" s="5" t="s">
        <v>383</v>
      </c>
      <c r="G2067" s="5" t="s">
        <v>384</v>
      </c>
      <c r="H2067" s="5" t="s">
        <v>377</v>
      </c>
      <c r="I2067" s="5" t="s">
        <v>378</v>
      </c>
    </row>
    <row r="2068" spans="1:9" x14ac:dyDescent="0.25">
      <c r="A2068" s="5" t="s">
        <v>6197</v>
      </c>
      <c r="B2068" s="5" t="s">
        <v>6198</v>
      </c>
      <c r="C2068" s="6" t="s">
        <v>807</v>
      </c>
      <c r="D2068" s="6" t="str">
        <f t="shared" si="32"/>
        <v>0130-000-000-0000</v>
      </c>
      <c r="E2068" s="5" t="s">
        <v>808</v>
      </c>
      <c r="F2068" s="5" t="s">
        <v>383</v>
      </c>
      <c r="G2068" s="5" t="s">
        <v>384</v>
      </c>
      <c r="H2068" s="5" t="s">
        <v>377</v>
      </c>
      <c r="I2068" s="5" t="s">
        <v>378</v>
      </c>
    </row>
    <row r="2069" spans="1:9" x14ac:dyDescent="0.25">
      <c r="A2069" s="5" t="s">
        <v>6199</v>
      </c>
      <c r="B2069" s="5" t="s">
        <v>6200</v>
      </c>
      <c r="C2069" s="6" t="s">
        <v>1873</v>
      </c>
      <c r="D2069" s="6" t="str">
        <f t="shared" si="32"/>
        <v>0335-000-000-0000</v>
      </c>
      <c r="E2069" s="5" t="s">
        <v>1874</v>
      </c>
      <c r="F2069" s="5" t="s">
        <v>383</v>
      </c>
      <c r="G2069" s="5" t="s">
        <v>384</v>
      </c>
      <c r="H2069" s="5" t="s">
        <v>377</v>
      </c>
      <c r="I2069" s="5" t="s">
        <v>378</v>
      </c>
    </row>
    <row r="2070" spans="1:9" x14ac:dyDescent="0.25">
      <c r="A2070" s="5" t="s">
        <v>6201</v>
      </c>
      <c r="B2070" s="5" t="s">
        <v>6202</v>
      </c>
      <c r="C2070" s="6" t="s">
        <v>6203</v>
      </c>
      <c r="D2070" s="6" t="str">
        <f t="shared" si="32"/>
        <v>0010-085-021-1000</v>
      </c>
      <c r="E2070" s="5" t="s">
        <v>6204</v>
      </c>
      <c r="F2070" s="5" t="s">
        <v>1099</v>
      </c>
      <c r="G2070" s="5" t="s">
        <v>1100</v>
      </c>
      <c r="H2070" s="5" t="s">
        <v>377</v>
      </c>
      <c r="I2070" s="5" t="s">
        <v>378</v>
      </c>
    </row>
    <row r="2071" spans="1:9" x14ac:dyDescent="0.25">
      <c r="A2071" s="5" t="s">
        <v>6205</v>
      </c>
      <c r="B2071" s="5" t="s">
        <v>6206</v>
      </c>
      <c r="C2071" s="6" t="s">
        <v>1873</v>
      </c>
      <c r="D2071" s="6" t="str">
        <f t="shared" si="32"/>
        <v>0335-000-000-0000</v>
      </c>
      <c r="E2071" s="5" t="s">
        <v>1874</v>
      </c>
      <c r="F2071" s="5" t="s">
        <v>383</v>
      </c>
      <c r="G2071" s="5" t="s">
        <v>384</v>
      </c>
      <c r="H2071" s="5" t="s">
        <v>377</v>
      </c>
      <c r="I2071" s="5" t="s">
        <v>378</v>
      </c>
    </row>
    <row r="2072" spans="1:9" x14ac:dyDescent="0.25">
      <c r="A2072" s="5" t="s">
        <v>6207</v>
      </c>
      <c r="B2072" s="5" t="s">
        <v>6208</v>
      </c>
      <c r="C2072" s="6" t="s">
        <v>1873</v>
      </c>
      <c r="D2072" s="6" t="str">
        <f t="shared" si="32"/>
        <v>0335-000-000-0000</v>
      </c>
      <c r="E2072" s="5" t="s">
        <v>1874</v>
      </c>
      <c r="F2072" s="5" t="s">
        <v>383</v>
      </c>
      <c r="G2072" s="5" t="s">
        <v>384</v>
      </c>
      <c r="H2072" s="5" t="s">
        <v>377</v>
      </c>
      <c r="I2072" s="5" t="s">
        <v>378</v>
      </c>
    </row>
    <row r="2073" spans="1:9" x14ac:dyDescent="0.25">
      <c r="A2073" s="5" t="s">
        <v>6209</v>
      </c>
      <c r="B2073" s="5" t="s">
        <v>6210</v>
      </c>
      <c r="C2073" s="6" t="s">
        <v>1448</v>
      </c>
      <c r="D2073" s="6" t="str">
        <f t="shared" si="32"/>
        <v>0125-000-000-0000</v>
      </c>
      <c r="E2073" s="5" t="s">
        <v>1449</v>
      </c>
      <c r="F2073" s="5" t="s">
        <v>383</v>
      </c>
      <c r="G2073" s="5" t="s">
        <v>384</v>
      </c>
      <c r="H2073" s="5" t="s">
        <v>377</v>
      </c>
      <c r="I2073" s="5" t="s">
        <v>378</v>
      </c>
    </row>
    <row r="2074" spans="1:9" x14ac:dyDescent="0.25">
      <c r="A2074" s="5" t="s">
        <v>6211</v>
      </c>
      <c r="B2074" s="5" t="s">
        <v>6212</v>
      </c>
      <c r="C2074" s="6" t="s">
        <v>3706</v>
      </c>
      <c r="D2074" s="6" t="str">
        <f t="shared" si="32"/>
        <v>0195-045-080-1100</v>
      </c>
      <c r="E2074" s="5" t="s">
        <v>3707</v>
      </c>
      <c r="F2074" s="5" t="s">
        <v>415</v>
      </c>
      <c r="G2074" s="5" t="s">
        <v>416</v>
      </c>
      <c r="H2074" s="5" t="s">
        <v>377</v>
      </c>
      <c r="I2074" s="5" t="s">
        <v>378</v>
      </c>
    </row>
    <row r="2075" spans="1:9" x14ac:dyDescent="0.25">
      <c r="A2075" s="5" t="s">
        <v>6213</v>
      </c>
      <c r="B2075" s="5" t="s">
        <v>6214</v>
      </c>
      <c r="C2075" s="6" t="s">
        <v>569</v>
      </c>
      <c r="D2075" s="6" t="str">
        <f t="shared" si="32"/>
        <v>0665-000-000-0000</v>
      </c>
      <c r="E2075" s="5" t="s">
        <v>570</v>
      </c>
      <c r="F2075" s="5" t="s">
        <v>383</v>
      </c>
      <c r="G2075" s="5" t="s">
        <v>384</v>
      </c>
      <c r="H2075" s="5" t="s">
        <v>377</v>
      </c>
      <c r="I2075" s="5" t="s">
        <v>378</v>
      </c>
    </row>
    <row r="2076" spans="1:9" x14ac:dyDescent="0.25">
      <c r="A2076" s="5" t="s">
        <v>6215</v>
      </c>
      <c r="B2076" s="5" t="s">
        <v>6216</v>
      </c>
      <c r="C2076" s="6" t="s">
        <v>1448</v>
      </c>
      <c r="D2076" s="6" t="str">
        <f t="shared" si="32"/>
        <v>0125-000-000-0000</v>
      </c>
      <c r="E2076" s="5" t="s">
        <v>1449</v>
      </c>
      <c r="F2076" s="5" t="s">
        <v>383</v>
      </c>
      <c r="G2076" s="5" t="s">
        <v>384</v>
      </c>
      <c r="H2076" s="5" t="s">
        <v>377</v>
      </c>
      <c r="I2076" s="5" t="s">
        <v>378</v>
      </c>
    </row>
    <row r="2077" spans="1:9" x14ac:dyDescent="0.25">
      <c r="A2077" s="5" t="s">
        <v>6217</v>
      </c>
      <c r="B2077" s="5" t="s">
        <v>6218</v>
      </c>
      <c r="C2077" s="6" t="s">
        <v>1873</v>
      </c>
      <c r="D2077" s="6" t="str">
        <f t="shared" si="32"/>
        <v>0335-000-000-0000</v>
      </c>
      <c r="E2077" s="5" t="s">
        <v>1874</v>
      </c>
      <c r="F2077" s="5" t="s">
        <v>383</v>
      </c>
      <c r="G2077" s="5" t="s">
        <v>384</v>
      </c>
      <c r="H2077" s="5" t="s">
        <v>377</v>
      </c>
      <c r="I2077" s="5" t="s">
        <v>378</v>
      </c>
    </row>
    <row r="2078" spans="1:9" x14ac:dyDescent="0.25">
      <c r="A2078" s="5" t="s">
        <v>6219</v>
      </c>
      <c r="B2078" s="5" t="s">
        <v>6220</v>
      </c>
      <c r="C2078" s="6" t="s">
        <v>1873</v>
      </c>
      <c r="D2078" s="6" t="str">
        <f t="shared" si="32"/>
        <v>0335-000-000-0000</v>
      </c>
      <c r="E2078" s="5" t="s">
        <v>1874</v>
      </c>
      <c r="F2078" s="5" t="s">
        <v>383</v>
      </c>
      <c r="G2078" s="5" t="s">
        <v>384</v>
      </c>
      <c r="H2078" s="5" t="s">
        <v>377</v>
      </c>
      <c r="I2078" s="5" t="s">
        <v>378</v>
      </c>
    </row>
    <row r="2079" spans="1:9" x14ac:dyDescent="0.25">
      <c r="A2079" s="5" t="s">
        <v>6221</v>
      </c>
      <c r="B2079" s="5" t="s">
        <v>6222</v>
      </c>
      <c r="C2079" s="6" t="s">
        <v>1685</v>
      </c>
      <c r="D2079" s="6" t="str">
        <f t="shared" si="32"/>
        <v>0337-000-000-0000</v>
      </c>
      <c r="E2079" s="5" t="s">
        <v>1686</v>
      </c>
      <c r="F2079" s="5" t="s">
        <v>383</v>
      </c>
      <c r="G2079" s="5" t="s">
        <v>384</v>
      </c>
      <c r="H2079" s="5" t="s">
        <v>377</v>
      </c>
      <c r="I2079" s="5" t="s">
        <v>378</v>
      </c>
    </row>
    <row r="2080" spans="1:9" x14ac:dyDescent="0.25">
      <c r="A2080" s="5" t="s">
        <v>6223</v>
      </c>
      <c r="B2080" s="5" t="s">
        <v>6224</v>
      </c>
      <c r="C2080" s="6" t="s">
        <v>6225</v>
      </c>
      <c r="D2080" s="6" t="str">
        <f t="shared" si="32"/>
        <v>0332-000-000-0000</v>
      </c>
      <c r="E2080" s="5" t="s">
        <v>6226</v>
      </c>
      <c r="F2080" s="5" t="s">
        <v>383</v>
      </c>
      <c r="G2080" s="5" t="s">
        <v>384</v>
      </c>
      <c r="H2080" s="5" t="s">
        <v>377</v>
      </c>
      <c r="I2080" s="5" t="s">
        <v>378</v>
      </c>
    </row>
    <row r="2081" spans="1:9" x14ac:dyDescent="0.25">
      <c r="A2081" s="5" t="s">
        <v>6227</v>
      </c>
      <c r="B2081" s="5" t="s">
        <v>6228</v>
      </c>
      <c r="C2081" s="6" t="s">
        <v>1685</v>
      </c>
      <c r="D2081" s="6" t="str">
        <f t="shared" si="32"/>
        <v>0337-000-000-0000</v>
      </c>
      <c r="E2081" s="5" t="s">
        <v>1686</v>
      </c>
      <c r="F2081" s="5" t="s">
        <v>383</v>
      </c>
      <c r="G2081" s="5" t="s">
        <v>384</v>
      </c>
      <c r="H2081" s="5" t="s">
        <v>377</v>
      </c>
      <c r="I2081" s="5" t="s">
        <v>378</v>
      </c>
    </row>
    <row r="2082" spans="1:9" x14ac:dyDescent="0.25">
      <c r="A2082" s="5" t="s">
        <v>6229</v>
      </c>
      <c r="B2082" s="5" t="s">
        <v>6230</v>
      </c>
      <c r="C2082" s="6" t="s">
        <v>4275</v>
      </c>
      <c r="D2082" s="6" t="str">
        <f t="shared" si="32"/>
        <v>0010-029-100-1300</v>
      </c>
      <c r="E2082" s="5" t="s">
        <v>4276</v>
      </c>
      <c r="F2082" s="5" t="s">
        <v>383</v>
      </c>
      <c r="G2082" s="5" t="s">
        <v>384</v>
      </c>
      <c r="H2082" s="5" t="s">
        <v>377</v>
      </c>
      <c r="I2082" s="5" t="s">
        <v>378</v>
      </c>
    </row>
    <row r="2083" spans="1:9" x14ac:dyDescent="0.25">
      <c r="A2083" s="5" t="s">
        <v>6231</v>
      </c>
      <c r="B2083" s="5" t="s">
        <v>6232</v>
      </c>
      <c r="C2083" s="6" t="s">
        <v>3213</v>
      </c>
      <c r="D2083" s="6" t="str">
        <f t="shared" si="32"/>
        <v>0010-071-031-1100</v>
      </c>
      <c r="E2083" s="5" t="s">
        <v>3214</v>
      </c>
      <c r="F2083" s="5" t="s">
        <v>375</v>
      </c>
      <c r="G2083" s="5" t="s">
        <v>376</v>
      </c>
      <c r="H2083" s="5" t="s">
        <v>377</v>
      </c>
      <c r="I2083" s="5" t="s">
        <v>378</v>
      </c>
    </row>
    <row r="2084" spans="1:9" x14ac:dyDescent="0.25">
      <c r="A2084" s="5" t="s">
        <v>6233</v>
      </c>
      <c r="B2084" s="5" t="s">
        <v>6234</v>
      </c>
      <c r="C2084" s="6" t="s">
        <v>1474</v>
      </c>
      <c r="D2084" s="6" t="str">
        <f t="shared" si="32"/>
        <v>0695-000-000-0000</v>
      </c>
      <c r="E2084" s="5" t="s">
        <v>1475</v>
      </c>
      <c r="F2084" s="5" t="s">
        <v>383</v>
      </c>
      <c r="G2084" s="5" t="s">
        <v>384</v>
      </c>
      <c r="H2084" s="5" t="s">
        <v>377</v>
      </c>
      <c r="I2084" s="5" t="s">
        <v>378</v>
      </c>
    </row>
    <row r="2085" spans="1:9" x14ac:dyDescent="0.25">
      <c r="A2085" s="5" t="s">
        <v>6235</v>
      </c>
      <c r="B2085" s="5" t="s">
        <v>6236</v>
      </c>
      <c r="C2085" s="6" t="s">
        <v>4052</v>
      </c>
      <c r="D2085" s="6" t="str">
        <f t="shared" si="32"/>
        <v>0285-000-000-0000</v>
      </c>
      <c r="E2085" s="5" t="s">
        <v>4053</v>
      </c>
      <c r="F2085" s="5" t="s">
        <v>535</v>
      </c>
      <c r="G2085" s="5" t="s">
        <v>536</v>
      </c>
      <c r="H2085" s="5" t="s">
        <v>377</v>
      </c>
      <c r="I2085" s="5" t="s">
        <v>378</v>
      </c>
    </row>
    <row r="2086" spans="1:9" x14ac:dyDescent="0.25">
      <c r="A2086" s="5" t="s">
        <v>6237</v>
      </c>
      <c r="B2086" s="5" t="s">
        <v>6238</v>
      </c>
      <c r="C2086" s="6" t="s">
        <v>1512</v>
      </c>
      <c r="D2086" s="6" t="str">
        <f t="shared" si="32"/>
        <v>0041-000-000-0000</v>
      </c>
      <c r="E2086" s="5" t="s">
        <v>1513</v>
      </c>
      <c r="F2086" s="5" t="s">
        <v>383</v>
      </c>
      <c r="G2086" s="5" t="s">
        <v>384</v>
      </c>
      <c r="H2086" s="5" t="s">
        <v>377</v>
      </c>
      <c r="I2086" s="5" t="s">
        <v>378</v>
      </c>
    </row>
    <row r="2087" spans="1:9" x14ac:dyDescent="0.25">
      <c r="A2087" s="5" t="s">
        <v>6239</v>
      </c>
      <c r="B2087" s="5" t="s">
        <v>6240</v>
      </c>
      <c r="C2087" s="6" t="s">
        <v>6241</v>
      </c>
      <c r="D2087" s="6" t="str">
        <f t="shared" si="32"/>
        <v>0010-115-150-1900</v>
      </c>
      <c r="E2087" s="5" t="s">
        <v>6242</v>
      </c>
      <c r="F2087" s="5" t="s">
        <v>375</v>
      </c>
      <c r="G2087" s="5" t="s">
        <v>376</v>
      </c>
      <c r="H2087" s="5" t="s">
        <v>377</v>
      </c>
      <c r="I2087" s="5" t="s">
        <v>378</v>
      </c>
    </row>
    <row r="2088" spans="1:9" x14ac:dyDescent="0.25">
      <c r="A2088" s="5" t="s">
        <v>6243</v>
      </c>
      <c r="B2088" s="5" t="s">
        <v>6244</v>
      </c>
      <c r="C2088" s="6" t="s">
        <v>6245</v>
      </c>
      <c r="D2088" s="6" t="str">
        <f t="shared" si="32"/>
        <v>0010-115-181-1000</v>
      </c>
      <c r="E2088" s="5" t="s">
        <v>6246</v>
      </c>
      <c r="F2088" s="5" t="s">
        <v>1099</v>
      </c>
      <c r="G2088" s="5" t="s">
        <v>1100</v>
      </c>
      <c r="H2088" s="5" t="s">
        <v>377</v>
      </c>
      <c r="I2088" s="5" t="s">
        <v>378</v>
      </c>
    </row>
    <row r="2089" spans="1:9" x14ac:dyDescent="0.25">
      <c r="A2089" s="5" t="s">
        <v>6247</v>
      </c>
      <c r="B2089" s="5" t="s">
        <v>6248</v>
      </c>
      <c r="C2089" s="6" t="s">
        <v>3383</v>
      </c>
      <c r="D2089" s="6" t="str">
        <f t="shared" si="32"/>
        <v>0851-000-000-0000</v>
      </c>
      <c r="E2089" s="5" t="s">
        <v>3384</v>
      </c>
      <c r="F2089" s="5" t="s">
        <v>503</v>
      </c>
      <c r="G2089" s="5" t="s">
        <v>504</v>
      </c>
      <c r="H2089" s="5" t="s">
        <v>377</v>
      </c>
      <c r="I2089" s="5" t="s">
        <v>378</v>
      </c>
    </row>
    <row r="2090" spans="1:9" x14ac:dyDescent="0.25">
      <c r="A2090" s="5" t="s">
        <v>6249</v>
      </c>
      <c r="B2090" s="5" t="s">
        <v>6250</v>
      </c>
      <c r="C2090" s="6" t="s">
        <v>5694</v>
      </c>
      <c r="D2090" s="6" t="str">
        <f t="shared" si="32"/>
        <v>0922-000-000-0000</v>
      </c>
      <c r="E2090" s="5" t="s">
        <v>5695</v>
      </c>
      <c r="F2090" s="5" t="s">
        <v>383</v>
      </c>
      <c r="G2090" s="5" t="s">
        <v>384</v>
      </c>
      <c r="H2090" s="5" t="s">
        <v>377</v>
      </c>
      <c r="I2090" s="5" t="s">
        <v>378</v>
      </c>
    </row>
    <row r="2091" spans="1:9" x14ac:dyDescent="0.25">
      <c r="A2091" s="5" t="s">
        <v>6251</v>
      </c>
      <c r="B2091" s="5" t="s">
        <v>6252</v>
      </c>
      <c r="C2091" s="6" t="s">
        <v>2669</v>
      </c>
      <c r="D2091" s="6" t="str">
        <f t="shared" si="32"/>
        <v>0100-000-000-7800</v>
      </c>
      <c r="E2091" s="5" t="s">
        <v>2670</v>
      </c>
      <c r="F2091" s="5" t="s">
        <v>383</v>
      </c>
      <c r="G2091" s="5" t="s">
        <v>384</v>
      </c>
      <c r="H2091" s="5" t="s">
        <v>377</v>
      </c>
      <c r="I2091" s="5" t="s">
        <v>378</v>
      </c>
    </row>
    <row r="2092" spans="1:9" x14ac:dyDescent="0.25">
      <c r="A2092" s="5" t="s">
        <v>6253</v>
      </c>
      <c r="B2092" s="5" t="s">
        <v>6254</v>
      </c>
      <c r="C2092" s="6" t="s">
        <v>533</v>
      </c>
      <c r="D2092" s="6" t="str">
        <f t="shared" si="32"/>
        <v>0050-000-000-0000</v>
      </c>
      <c r="E2092" s="5" t="s">
        <v>534</v>
      </c>
      <c r="F2092" s="5" t="s">
        <v>383</v>
      </c>
      <c r="G2092" s="5" t="s">
        <v>384</v>
      </c>
      <c r="H2092" s="5" t="s">
        <v>377</v>
      </c>
      <c r="I2092" s="5" t="s">
        <v>378</v>
      </c>
    </row>
    <row r="2093" spans="1:9" x14ac:dyDescent="0.25">
      <c r="A2093" s="5" t="s">
        <v>6255</v>
      </c>
      <c r="B2093" s="5" t="s">
        <v>6256</v>
      </c>
      <c r="C2093" s="6" t="s">
        <v>2428</v>
      </c>
      <c r="D2093" s="6" t="str">
        <f t="shared" si="32"/>
        <v>0128-000-000-0000</v>
      </c>
      <c r="E2093" s="5" t="s">
        <v>2429</v>
      </c>
      <c r="F2093" s="5" t="s">
        <v>383</v>
      </c>
      <c r="G2093" s="5" t="s">
        <v>384</v>
      </c>
      <c r="H2093" s="5" t="s">
        <v>377</v>
      </c>
      <c r="I2093" s="5" t="s">
        <v>378</v>
      </c>
    </row>
    <row r="2094" spans="1:9" x14ac:dyDescent="0.25">
      <c r="A2094" s="5" t="s">
        <v>6257</v>
      </c>
      <c r="B2094" s="5" t="s">
        <v>6258</v>
      </c>
      <c r="C2094" s="6" t="s">
        <v>2649</v>
      </c>
      <c r="D2094" s="6" t="str">
        <f t="shared" si="32"/>
        <v>0112-044-000-0000</v>
      </c>
      <c r="E2094" s="5" t="s">
        <v>2650</v>
      </c>
      <c r="F2094" s="5" t="s">
        <v>1824</v>
      </c>
      <c r="G2094" s="5" t="s">
        <v>874</v>
      </c>
      <c r="H2094" s="5" t="s">
        <v>377</v>
      </c>
      <c r="I2094" s="5" t="s">
        <v>378</v>
      </c>
    </row>
    <row r="2095" spans="1:9" x14ac:dyDescent="0.25">
      <c r="A2095" s="5" t="s">
        <v>6259</v>
      </c>
      <c r="B2095" s="5" t="s">
        <v>6260</v>
      </c>
      <c r="C2095" s="6" t="s">
        <v>4327</v>
      </c>
      <c r="D2095" s="6" t="str">
        <f t="shared" si="32"/>
        <v>0414-000-000-0000</v>
      </c>
      <c r="E2095" s="5" t="s">
        <v>4328</v>
      </c>
      <c r="F2095" s="5" t="s">
        <v>535</v>
      </c>
      <c r="G2095" s="5" t="s">
        <v>536</v>
      </c>
      <c r="H2095" s="5" t="s">
        <v>377</v>
      </c>
      <c r="I2095" s="5" t="s">
        <v>378</v>
      </c>
    </row>
    <row r="2096" spans="1:9" x14ac:dyDescent="0.25">
      <c r="A2096" s="5" t="s">
        <v>6261</v>
      </c>
      <c r="B2096" s="5" t="s">
        <v>6262</v>
      </c>
      <c r="C2096" s="6" t="s">
        <v>2789</v>
      </c>
      <c r="D2096" s="6" t="str">
        <f t="shared" si="32"/>
        <v>0190-000-000-0000</v>
      </c>
      <c r="E2096" s="5" t="s">
        <v>2790</v>
      </c>
      <c r="F2096" s="5" t="s">
        <v>503</v>
      </c>
      <c r="G2096" s="5" t="s">
        <v>504</v>
      </c>
      <c r="H2096" s="5" t="s">
        <v>377</v>
      </c>
      <c r="I2096" s="5" t="s">
        <v>378</v>
      </c>
    </row>
    <row r="2097" spans="1:9" x14ac:dyDescent="0.25">
      <c r="A2097" s="5" t="s">
        <v>6263</v>
      </c>
      <c r="B2097" s="5" t="s">
        <v>6264</v>
      </c>
      <c r="C2097" s="6" t="s">
        <v>694</v>
      </c>
      <c r="D2097" s="6" t="str">
        <f t="shared" si="32"/>
        <v>0220-000-000-0000</v>
      </c>
      <c r="E2097" s="5" t="s">
        <v>695</v>
      </c>
      <c r="F2097" s="5" t="s">
        <v>415</v>
      </c>
      <c r="G2097" s="5" t="s">
        <v>416</v>
      </c>
      <c r="H2097" s="5" t="s">
        <v>377</v>
      </c>
      <c r="I2097" s="5" t="s">
        <v>378</v>
      </c>
    </row>
    <row r="2098" spans="1:9" x14ac:dyDescent="0.25">
      <c r="A2098" s="5" t="s">
        <v>6265</v>
      </c>
      <c r="B2098" s="5" t="s">
        <v>6266</v>
      </c>
      <c r="C2098" s="6" t="s">
        <v>2307</v>
      </c>
      <c r="D2098" s="6" t="str">
        <f t="shared" si="32"/>
        <v>0240-000-000-0000</v>
      </c>
      <c r="E2098" s="5" t="s">
        <v>2308</v>
      </c>
      <c r="F2098" s="5" t="s">
        <v>383</v>
      </c>
      <c r="G2098" s="5" t="s">
        <v>384</v>
      </c>
      <c r="H2098" s="5" t="s">
        <v>377</v>
      </c>
      <c r="I2098" s="5" t="s">
        <v>378</v>
      </c>
    </row>
    <row r="2099" spans="1:9" x14ac:dyDescent="0.25">
      <c r="A2099" s="5" t="s">
        <v>6267</v>
      </c>
      <c r="B2099" s="5" t="s">
        <v>6268</v>
      </c>
      <c r="C2099" s="6" t="s">
        <v>6269</v>
      </c>
      <c r="D2099" s="6" t="str">
        <f t="shared" si="32"/>
        <v>0630-000-006-3100</v>
      </c>
      <c r="E2099" s="5" t="s">
        <v>6270</v>
      </c>
      <c r="F2099" s="5" t="s">
        <v>383</v>
      </c>
      <c r="G2099" s="5" t="s">
        <v>384</v>
      </c>
      <c r="H2099" s="5" t="s">
        <v>377</v>
      </c>
      <c r="I2099" s="5" t="s">
        <v>378</v>
      </c>
    </row>
    <row r="2100" spans="1:9" x14ac:dyDescent="0.25">
      <c r="A2100" s="5" t="s">
        <v>6271</v>
      </c>
      <c r="B2100" s="5" t="s">
        <v>6272</v>
      </c>
      <c r="C2100" s="6" t="s">
        <v>2501</v>
      </c>
      <c r="D2100" s="6" t="str">
        <f t="shared" si="32"/>
        <v>0135-000-000-0000</v>
      </c>
      <c r="E2100" s="5" t="s">
        <v>2502</v>
      </c>
      <c r="F2100" s="5" t="s">
        <v>383</v>
      </c>
      <c r="G2100" s="5" t="s">
        <v>384</v>
      </c>
      <c r="H2100" s="5" t="s">
        <v>377</v>
      </c>
      <c r="I2100" s="5" t="s">
        <v>378</v>
      </c>
    </row>
    <row r="2101" spans="1:9" x14ac:dyDescent="0.25">
      <c r="A2101" s="5" t="s">
        <v>6273</v>
      </c>
      <c r="B2101" s="5" t="s">
        <v>6274</v>
      </c>
      <c r="C2101" s="6" t="s">
        <v>977</v>
      </c>
      <c r="D2101" s="6" t="str">
        <f t="shared" si="32"/>
        <v>0551-000-000-0000</v>
      </c>
      <c r="E2101" s="5" t="s">
        <v>978</v>
      </c>
      <c r="F2101" s="5" t="s">
        <v>535</v>
      </c>
      <c r="G2101" s="5" t="s">
        <v>536</v>
      </c>
      <c r="H2101" s="5" t="s">
        <v>377</v>
      </c>
      <c r="I2101" s="5" t="s">
        <v>378</v>
      </c>
    </row>
    <row r="2102" spans="1:9" x14ac:dyDescent="0.25">
      <c r="A2102" s="5" t="s">
        <v>6275</v>
      </c>
      <c r="B2102" s="5" t="s">
        <v>6276</v>
      </c>
      <c r="C2102" s="6" t="s">
        <v>6277</v>
      </c>
      <c r="D2102" s="6" t="str">
        <f t="shared" si="32"/>
        <v>0010-038-181-1100</v>
      </c>
      <c r="E2102" s="5" t="s">
        <v>6278</v>
      </c>
      <c r="F2102" s="5" t="s">
        <v>375</v>
      </c>
      <c r="G2102" s="5" t="s">
        <v>376</v>
      </c>
      <c r="H2102" s="5" t="s">
        <v>377</v>
      </c>
      <c r="I2102" s="5" t="s">
        <v>378</v>
      </c>
    </row>
    <row r="2103" spans="1:9" x14ac:dyDescent="0.25">
      <c r="A2103" s="5" t="s">
        <v>6279</v>
      </c>
      <c r="B2103" s="5" t="s">
        <v>6280</v>
      </c>
      <c r="C2103" s="6" t="s">
        <v>2265</v>
      </c>
      <c r="D2103" s="6" t="str">
        <f t="shared" si="32"/>
        <v>0260-000-000-0000</v>
      </c>
      <c r="E2103" s="5" t="s">
        <v>2266</v>
      </c>
      <c r="F2103" s="5" t="s">
        <v>383</v>
      </c>
      <c r="G2103" s="5" t="s">
        <v>384</v>
      </c>
      <c r="H2103" s="5" t="s">
        <v>377</v>
      </c>
      <c r="I2103" s="5" t="s">
        <v>378</v>
      </c>
    </row>
    <row r="2104" spans="1:9" x14ac:dyDescent="0.25">
      <c r="A2104" s="5" t="s">
        <v>6281</v>
      </c>
      <c r="B2104" s="5" t="s">
        <v>6282</v>
      </c>
      <c r="C2104" s="6" t="s">
        <v>1456</v>
      </c>
      <c r="D2104" s="6" t="str">
        <f t="shared" si="32"/>
        <v>0150-000-000-0000</v>
      </c>
      <c r="E2104" s="5" t="s">
        <v>1457</v>
      </c>
      <c r="F2104" s="5" t="s">
        <v>383</v>
      </c>
      <c r="G2104" s="5" t="s">
        <v>384</v>
      </c>
      <c r="H2104" s="5" t="s">
        <v>377</v>
      </c>
      <c r="I2104" s="5" t="s">
        <v>378</v>
      </c>
    </row>
    <row r="2105" spans="1:9" x14ac:dyDescent="0.25">
      <c r="A2105" s="5" t="s">
        <v>6283</v>
      </c>
      <c r="B2105" s="5" t="s">
        <v>6284</v>
      </c>
      <c r="C2105" s="6" t="s">
        <v>6285</v>
      </c>
      <c r="D2105" s="6" t="str">
        <f t="shared" si="32"/>
        <v>1142-000-000-0000</v>
      </c>
      <c r="E2105" s="5" t="s">
        <v>6286</v>
      </c>
      <c r="F2105" s="5" t="s">
        <v>503</v>
      </c>
      <c r="G2105" s="5" t="s">
        <v>504</v>
      </c>
      <c r="H2105" s="5" t="s">
        <v>377</v>
      </c>
      <c r="I2105" s="5" t="s">
        <v>378</v>
      </c>
    </row>
    <row r="2106" spans="1:9" x14ac:dyDescent="0.25">
      <c r="A2106" s="5" t="s">
        <v>6287</v>
      </c>
      <c r="B2106" s="5" t="s">
        <v>6288</v>
      </c>
      <c r="C2106" s="6" t="s">
        <v>551</v>
      </c>
      <c r="D2106" s="6" t="str">
        <f t="shared" si="32"/>
        <v>0355-000-000-0000</v>
      </c>
      <c r="E2106" s="5" t="s">
        <v>552</v>
      </c>
      <c r="F2106" s="5" t="s">
        <v>383</v>
      </c>
      <c r="G2106" s="5" t="s">
        <v>384</v>
      </c>
      <c r="H2106" s="5" t="s">
        <v>377</v>
      </c>
      <c r="I2106" s="5" t="s">
        <v>378</v>
      </c>
    </row>
    <row r="2107" spans="1:9" x14ac:dyDescent="0.25">
      <c r="A2107" s="5" t="s">
        <v>6289</v>
      </c>
      <c r="B2107" s="5" t="s">
        <v>6290</v>
      </c>
      <c r="C2107" s="6" t="s">
        <v>413</v>
      </c>
      <c r="D2107" s="6" t="str">
        <f t="shared" si="32"/>
        <v>0100-000-000-8000</v>
      </c>
      <c r="E2107" s="5" t="s">
        <v>414</v>
      </c>
      <c r="F2107" s="5" t="s">
        <v>383</v>
      </c>
      <c r="G2107" s="5" t="s">
        <v>384</v>
      </c>
      <c r="H2107" s="5" t="s">
        <v>377</v>
      </c>
      <c r="I2107" s="5" t="s">
        <v>378</v>
      </c>
    </row>
    <row r="2108" spans="1:9" x14ac:dyDescent="0.25">
      <c r="A2108" s="5" t="s">
        <v>6291</v>
      </c>
      <c r="B2108" s="5" t="s">
        <v>6292</v>
      </c>
      <c r="C2108" s="6" t="s">
        <v>1685</v>
      </c>
      <c r="D2108" s="6" t="str">
        <f t="shared" si="32"/>
        <v>0337-000-000-0000</v>
      </c>
      <c r="E2108" s="5" t="s">
        <v>1686</v>
      </c>
      <c r="F2108" s="5" t="s">
        <v>383</v>
      </c>
      <c r="G2108" s="5" t="s">
        <v>384</v>
      </c>
      <c r="H2108" s="5" t="s">
        <v>491</v>
      </c>
      <c r="I2108" s="5" t="s">
        <v>492</v>
      </c>
    </row>
    <row r="2109" spans="1:9" x14ac:dyDescent="0.25">
      <c r="A2109" s="5" t="s">
        <v>6293</v>
      </c>
      <c r="B2109" s="5" t="s">
        <v>6294</v>
      </c>
      <c r="C2109" s="6" t="s">
        <v>6295</v>
      </c>
      <c r="D2109" s="6" t="str">
        <f t="shared" si="32"/>
        <v>0010-046-011-1000</v>
      </c>
      <c r="E2109" s="5" t="s">
        <v>6296</v>
      </c>
      <c r="F2109" s="5" t="s">
        <v>650</v>
      </c>
      <c r="G2109" s="5" t="s">
        <v>651</v>
      </c>
      <c r="H2109" s="5" t="s">
        <v>513</v>
      </c>
      <c r="I2109" s="5" t="s">
        <v>514</v>
      </c>
    </row>
    <row r="2110" spans="1:9" x14ac:dyDescent="0.25">
      <c r="A2110" s="5" t="s">
        <v>287</v>
      </c>
      <c r="B2110" s="5" t="s">
        <v>6297</v>
      </c>
      <c r="C2110" s="6" t="s">
        <v>1720</v>
      </c>
      <c r="D2110" s="6" t="str">
        <f t="shared" si="32"/>
        <v>0010-046-071-1100</v>
      </c>
      <c r="E2110" s="5" t="s">
        <v>1721</v>
      </c>
      <c r="F2110" s="5" t="s">
        <v>375</v>
      </c>
      <c r="G2110" s="5" t="s">
        <v>376</v>
      </c>
      <c r="H2110" s="5" t="s">
        <v>377</v>
      </c>
      <c r="I2110" s="5" t="s">
        <v>378</v>
      </c>
    </row>
    <row r="2111" spans="1:9" x14ac:dyDescent="0.25">
      <c r="A2111" s="5" t="s">
        <v>6298</v>
      </c>
      <c r="B2111" s="5" t="s">
        <v>6299</v>
      </c>
      <c r="C2111" s="6" t="s">
        <v>2140</v>
      </c>
      <c r="D2111" s="6" t="str">
        <f t="shared" si="32"/>
        <v>0353-000-000-0000</v>
      </c>
      <c r="E2111" s="5" t="s">
        <v>2141</v>
      </c>
      <c r="F2111" s="5" t="s">
        <v>415</v>
      </c>
      <c r="G2111" s="5" t="s">
        <v>416</v>
      </c>
      <c r="H2111" s="5" t="s">
        <v>377</v>
      </c>
      <c r="I2111" s="5" t="s">
        <v>378</v>
      </c>
    </row>
    <row r="2112" spans="1:9" x14ac:dyDescent="0.25">
      <c r="A2112" s="5" t="s">
        <v>6300</v>
      </c>
      <c r="B2112" s="5" t="s">
        <v>6301</v>
      </c>
      <c r="C2112" s="6" t="s">
        <v>6302</v>
      </c>
      <c r="D2112" s="6" t="str">
        <f t="shared" si="32"/>
        <v>0342-000-000-0000</v>
      </c>
      <c r="E2112" s="5" t="s">
        <v>6303</v>
      </c>
      <c r="F2112" s="5" t="s">
        <v>535</v>
      </c>
      <c r="G2112" s="5" t="s">
        <v>536</v>
      </c>
      <c r="H2112" s="5" t="s">
        <v>377</v>
      </c>
      <c r="I2112" s="5" t="s">
        <v>378</v>
      </c>
    </row>
    <row r="2113" spans="1:9" x14ac:dyDescent="0.25">
      <c r="A2113" s="5" t="s">
        <v>6304</v>
      </c>
      <c r="B2113" s="5" t="s">
        <v>6305</v>
      </c>
      <c r="C2113" s="6" t="s">
        <v>863</v>
      </c>
      <c r="D2113" s="6" t="str">
        <f t="shared" si="32"/>
        <v>0010-091-031-1100</v>
      </c>
      <c r="E2113" s="5" t="s">
        <v>864</v>
      </c>
      <c r="F2113" s="5" t="s">
        <v>375</v>
      </c>
      <c r="G2113" s="5" t="s">
        <v>376</v>
      </c>
      <c r="H2113" s="5" t="s">
        <v>377</v>
      </c>
      <c r="I2113" s="5" t="s">
        <v>378</v>
      </c>
    </row>
    <row r="2114" spans="1:9" x14ac:dyDescent="0.25">
      <c r="A2114" s="5" t="s">
        <v>6306</v>
      </c>
      <c r="B2114" s="5" t="s">
        <v>6307</v>
      </c>
      <c r="C2114" s="6" t="s">
        <v>835</v>
      </c>
      <c r="D2114" s="6" t="str">
        <f t="shared" ref="D2114:D2177" si="33">TEXT(C2114,"0000-000-000-0000")</f>
        <v>0195-000-000-0000</v>
      </c>
      <c r="E2114" s="5" t="s">
        <v>836</v>
      </c>
      <c r="F2114" s="5" t="s">
        <v>507</v>
      </c>
      <c r="G2114" s="5" t="s">
        <v>508</v>
      </c>
      <c r="H2114" s="5" t="s">
        <v>377</v>
      </c>
      <c r="I2114" s="5" t="s">
        <v>378</v>
      </c>
    </row>
    <row r="2115" spans="1:9" x14ac:dyDescent="0.25">
      <c r="A2115" s="5" t="s">
        <v>6308</v>
      </c>
      <c r="B2115" s="5" t="s">
        <v>6309</v>
      </c>
      <c r="C2115" s="6" t="s">
        <v>3662</v>
      </c>
      <c r="D2115" s="6" t="str">
        <f t="shared" si="33"/>
        <v>0592-000-000-0000</v>
      </c>
      <c r="E2115" s="5" t="s">
        <v>3663</v>
      </c>
      <c r="F2115" s="5" t="s">
        <v>383</v>
      </c>
      <c r="G2115" s="5" t="s">
        <v>384</v>
      </c>
      <c r="H2115" s="5" t="s">
        <v>377</v>
      </c>
      <c r="I2115" s="5" t="s">
        <v>378</v>
      </c>
    </row>
    <row r="2116" spans="1:9" x14ac:dyDescent="0.25">
      <c r="A2116" s="5" t="s">
        <v>6310</v>
      </c>
      <c r="B2116" s="5" t="s">
        <v>6311</v>
      </c>
      <c r="C2116" s="6" t="s">
        <v>2297</v>
      </c>
      <c r="D2116" s="6" t="str">
        <f t="shared" si="33"/>
        <v>0055-000-000-0000</v>
      </c>
      <c r="E2116" s="5" t="s">
        <v>2298</v>
      </c>
      <c r="F2116" s="5" t="s">
        <v>383</v>
      </c>
      <c r="G2116" s="5" t="s">
        <v>384</v>
      </c>
      <c r="H2116" s="5" t="s">
        <v>377</v>
      </c>
      <c r="I2116" s="5" t="s">
        <v>378</v>
      </c>
    </row>
    <row r="2117" spans="1:9" x14ac:dyDescent="0.25">
      <c r="A2117" s="5" t="s">
        <v>6312</v>
      </c>
      <c r="B2117" s="5" t="s">
        <v>6313</v>
      </c>
      <c r="C2117" s="6" t="s">
        <v>5439</v>
      </c>
      <c r="D2117" s="6" t="str">
        <f t="shared" si="33"/>
        <v>0156-000-000-0000</v>
      </c>
      <c r="E2117" s="5" t="s">
        <v>5440</v>
      </c>
      <c r="F2117" s="5" t="s">
        <v>383</v>
      </c>
      <c r="G2117" s="5" t="s">
        <v>384</v>
      </c>
      <c r="H2117" s="5" t="s">
        <v>377</v>
      </c>
      <c r="I2117" s="5" t="s">
        <v>378</v>
      </c>
    </row>
    <row r="2118" spans="1:9" x14ac:dyDescent="0.25">
      <c r="A2118" s="5" t="s">
        <v>6314</v>
      </c>
      <c r="B2118" s="5" t="s">
        <v>6315</v>
      </c>
      <c r="C2118" s="6" t="s">
        <v>3621</v>
      </c>
      <c r="D2118" s="6" t="str">
        <f t="shared" si="33"/>
        <v>0205-000-000-0000</v>
      </c>
      <c r="E2118" s="5" t="s">
        <v>3622</v>
      </c>
      <c r="F2118" s="5" t="s">
        <v>535</v>
      </c>
      <c r="G2118" s="5" t="s">
        <v>536</v>
      </c>
      <c r="H2118" s="5" t="s">
        <v>377</v>
      </c>
      <c r="I2118" s="5" t="s">
        <v>378</v>
      </c>
    </row>
    <row r="2119" spans="1:9" x14ac:dyDescent="0.25">
      <c r="A2119" s="5" t="s">
        <v>6316</v>
      </c>
      <c r="B2119" s="5" t="s">
        <v>6317</v>
      </c>
      <c r="C2119" s="6" t="s">
        <v>5638</v>
      </c>
      <c r="D2119" s="6" t="str">
        <f t="shared" si="33"/>
        <v>0901-000-000-0000</v>
      </c>
      <c r="E2119" s="5" t="s">
        <v>5639</v>
      </c>
      <c r="F2119" s="5" t="s">
        <v>535</v>
      </c>
      <c r="G2119" s="5" t="s">
        <v>536</v>
      </c>
      <c r="H2119" s="5" t="s">
        <v>377</v>
      </c>
      <c r="I2119" s="5" t="s">
        <v>378</v>
      </c>
    </row>
    <row r="2120" spans="1:9" x14ac:dyDescent="0.25">
      <c r="A2120" s="5" t="s">
        <v>6318</v>
      </c>
      <c r="B2120" s="5" t="s">
        <v>6319</v>
      </c>
      <c r="C2120" s="6" t="s">
        <v>1019</v>
      </c>
      <c r="D2120" s="6" t="str">
        <f t="shared" si="33"/>
        <v>0515-000-000-0000</v>
      </c>
      <c r="E2120" s="5" t="s">
        <v>1020</v>
      </c>
      <c r="F2120" s="5" t="s">
        <v>383</v>
      </c>
      <c r="G2120" s="5" t="s">
        <v>384</v>
      </c>
      <c r="H2120" s="5" t="s">
        <v>377</v>
      </c>
      <c r="I2120" s="5" t="s">
        <v>378</v>
      </c>
    </row>
    <row r="2121" spans="1:9" x14ac:dyDescent="0.25">
      <c r="A2121" s="5" t="s">
        <v>6320</v>
      </c>
      <c r="B2121" s="5" t="s">
        <v>6321</v>
      </c>
      <c r="C2121" s="6" t="s">
        <v>2060</v>
      </c>
      <c r="D2121" s="6" t="str">
        <f t="shared" si="33"/>
        <v>0280-000-000-0000</v>
      </c>
      <c r="E2121" s="5" t="s">
        <v>2061</v>
      </c>
      <c r="F2121" s="5" t="s">
        <v>415</v>
      </c>
      <c r="G2121" s="5" t="s">
        <v>416</v>
      </c>
      <c r="H2121" s="5" t="s">
        <v>377</v>
      </c>
      <c r="I2121" s="5" t="s">
        <v>378</v>
      </c>
    </row>
    <row r="2122" spans="1:9" x14ac:dyDescent="0.25">
      <c r="A2122" s="5" t="s">
        <v>6322</v>
      </c>
      <c r="B2122" s="5" t="s">
        <v>6323</v>
      </c>
      <c r="C2122" s="6" t="s">
        <v>615</v>
      </c>
      <c r="D2122" s="6" t="str">
        <f t="shared" si="33"/>
        <v>0170-000-000-0000</v>
      </c>
      <c r="E2122" s="5" t="s">
        <v>616</v>
      </c>
      <c r="F2122" s="5" t="s">
        <v>383</v>
      </c>
      <c r="G2122" s="5" t="s">
        <v>384</v>
      </c>
      <c r="H2122" s="5" t="s">
        <v>377</v>
      </c>
      <c r="I2122" s="5" t="s">
        <v>378</v>
      </c>
    </row>
    <row r="2123" spans="1:9" x14ac:dyDescent="0.25">
      <c r="A2123" s="5" t="s">
        <v>6324</v>
      </c>
      <c r="B2123" s="5" t="s">
        <v>6325</v>
      </c>
      <c r="C2123" s="6" t="s">
        <v>469</v>
      </c>
      <c r="D2123" s="6" t="str">
        <f t="shared" si="33"/>
        <v>0152-000-000-0000</v>
      </c>
      <c r="E2123" s="5" t="s">
        <v>470</v>
      </c>
      <c r="F2123" s="5" t="s">
        <v>383</v>
      </c>
      <c r="G2123" s="5" t="s">
        <v>384</v>
      </c>
      <c r="H2123" s="5" t="s">
        <v>377</v>
      </c>
      <c r="I2123" s="5" t="s">
        <v>378</v>
      </c>
    </row>
    <row r="2124" spans="1:9" x14ac:dyDescent="0.25">
      <c r="A2124" s="5" t="s">
        <v>6326</v>
      </c>
      <c r="B2124" s="5" t="s">
        <v>6327</v>
      </c>
      <c r="C2124" s="6" t="s">
        <v>6328</v>
      </c>
      <c r="D2124" s="6" t="str">
        <f t="shared" si="33"/>
        <v>0010-016-011-0000</v>
      </c>
      <c r="E2124" s="5" t="s">
        <v>6329</v>
      </c>
      <c r="F2124" s="5" t="s">
        <v>375</v>
      </c>
      <c r="G2124" s="5" t="s">
        <v>376</v>
      </c>
      <c r="H2124" s="5" t="s">
        <v>377</v>
      </c>
      <c r="I2124" s="5" t="s">
        <v>378</v>
      </c>
    </row>
    <row r="2125" spans="1:9" x14ac:dyDescent="0.25">
      <c r="A2125" s="5" t="s">
        <v>6330</v>
      </c>
      <c r="B2125" s="5" t="s">
        <v>6331</v>
      </c>
      <c r="C2125" s="6" t="s">
        <v>6332</v>
      </c>
      <c r="D2125" s="6" t="str">
        <f t="shared" si="33"/>
        <v>0010-041-031-1300</v>
      </c>
      <c r="E2125" s="5" t="s">
        <v>6333</v>
      </c>
      <c r="F2125" s="5" t="s">
        <v>375</v>
      </c>
      <c r="G2125" s="5" t="s">
        <v>376</v>
      </c>
      <c r="H2125" s="5" t="s">
        <v>377</v>
      </c>
      <c r="I2125" s="5" t="s">
        <v>378</v>
      </c>
    </row>
    <row r="2126" spans="1:9" x14ac:dyDescent="0.25">
      <c r="A2126" s="5" t="s">
        <v>6334</v>
      </c>
      <c r="B2126" s="5" t="s">
        <v>6335</v>
      </c>
      <c r="C2126" s="6" t="s">
        <v>4134</v>
      </c>
      <c r="D2126" s="6" t="str">
        <f t="shared" si="33"/>
        <v>0010-044-111-0000</v>
      </c>
      <c r="E2126" s="5" t="s">
        <v>4135</v>
      </c>
      <c r="F2126" s="5" t="s">
        <v>375</v>
      </c>
      <c r="G2126" s="5" t="s">
        <v>376</v>
      </c>
      <c r="H2126" s="5" t="s">
        <v>513</v>
      </c>
      <c r="I2126" s="5" t="s">
        <v>514</v>
      </c>
    </row>
    <row r="2127" spans="1:9" x14ac:dyDescent="0.25">
      <c r="A2127" s="5" t="s">
        <v>6336</v>
      </c>
      <c r="B2127" s="5" t="s">
        <v>6337</v>
      </c>
      <c r="C2127" s="6" t="s">
        <v>4973</v>
      </c>
      <c r="D2127" s="6" t="str">
        <f t="shared" si="33"/>
        <v>0010-071-041-1100</v>
      </c>
      <c r="E2127" s="5" t="s">
        <v>1158</v>
      </c>
      <c r="F2127" s="5" t="s">
        <v>375</v>
      </c>
      <c r="G2127" s="5" t="s">
        <v>376</v>
      </c>
      <c r="H2127" s="5" t="s">
        <v>377</v>
      </c>
      <c r="I2127" s="5" t="s">
        <v>378</v>
      </c>
    </row>
    <row r="2128" spans="1:9" x14ac:dyDescent="0.25">
      <c r="A2128" s="5" t="s">
        <v>6338</v>
      </c>
      <c r="B2128" s="5" t="s">
        <v>6339</v>
      </c>
      <c r="C2128" s="6" t="s">
        <v>2955</v>
      </c>
      <c r="D2128" s="6" t="str">
        <f t="shared" si="33"/>
        <v>0010-035-121-1100</v>
      </c>
      <c r="E2128" s="5" t="s">
        <v>2956</v>
      </c>
      <c r="F2128" s="5" t="s">
        <v>375</v>
      </c>
      <c r="G2128" s="5" t="s">
        <v>376</v>
      </c>
      <c r="H2128" s="5" t="s">
        <v>377</v>
      </c>
      <c r="I2128" s="5" t="s">
        <v>378</v>
      </c>
    </row>
    <row r="2129" spans="1:9" x14ac:dyDescent="0.25">
      <c r="A2129" s="5" t="s">
        <v>6340</v>
      </c>
      <c r="B2129" s="5" t="s">
        <v>6341</v>
      </c>
      <c r="C2129" s="6" t="s">
        <v>6342</v>
      </c>
      <c r="D2129" s="6" t="str">
        <f t="shared" si="33"/>
        <v>0010-087-021-1100</v>
      </c>
      <c r="E2129" s="5" t="s">
        <v>6343</v>
      </c>
      <c r="F2129" s="5" t="s">
        <v>375</v>
      </c>
      <c r="G2129" s="5" t="s">
        <v>376</v>
      </c>
      <c r="H2129" s="5" t="s">
        <v>377</v>
      </c>
      <c r="I2129" s="5" t="s">
        <v>378</v>
      </c>
    </row>
    <row r="2130" spans="1:9" x14ac:dyDescent="0.25">
      <c r="A2130" s="5" t="s">
        <v>6344</v>
      </c>
      <c r="B2130" s="5" t="s">
        <v>6345</v>
      </c>
      <c r="C2130" s="6" t="s">
        <v>6346</v>
      </c>
      <c r="D2130" s="6" t="str">
        <f t="shared" si="33"/>
        <v>0214-000-004-8200</v>
      </c>
      <c r="E2130" s="5" t="s">
        <v>6347</v>
      </c>
      <c r="F2130" s="5" t="s">
        <v>383</v>
      </c>
      <c r="G2130" s="5" t="s">
        <v>384</v>
      </c>
      <c r="H2130" s="5" t="s">
        <v>377</v>
      </c>
      <c r="I2130" s="5" t="s">
        <v>378</v>
      </c>
    </row>
    <row r="2131" spans="1:9" x14ac:dyDescent="0.25">
      <c r="A2131" s="5" t="s">
        <v>6348</v>
      </c>
      <c r="B2131" s="5" t="s">
        <v>6349</v>
      </c>
      <c r="C2131" s="6" t="s">
        <v>6350</v>
      </c>
      <c r="D2131" s="6" t="str">
        <f t="shared" si="33"/>
        <v>0697-000-000-0000</v>
      </c>
      <c r="E2131" s="5" t="s">
        <v>6351</v>
      </c>
      <c r="F2131" s="5" t="s">
        <v>383</v>
      </c>
      <c r="G2131" s="5" t="s">
        <v>384</v>
      </c>
      <c r="H2131" s="5" t="s">
        <v>377</v>
      </c>
      <c r="I2131" s="5" t="s">
        <v>378</v>
      </c>
    </row>
    <row r="2132" spans="1:9" x14ac:dyDescent="0.25">
      <c r="A2132" s="5" t="s">
        <v>6352</v>
      </c>
      <c r="B2132" s="5" t="s">
        <v>6353</v>
      </c>
      <c r="C2132" s="6" t="s">
        <v>1456</v>
      </c>
      <c r="D2132" s="6" t="str">
        <f t="shared" si="33"/>
        <v>0150-000-000-0000</v>
      </c>
      <c r="E2132" s="5" t="s">
        <v>1457</v>
      </c>
      <c r="F2132" s="5" t="s">
        <v>383</v>
      </c>
      <c r="G2132" s="5" t="s">
        <v>384</v>
      </c>
      <c r="H2132" s="5" t="s">
        <v>1213</v>
      </c>
      <c r="I2132" s="5" t="s">
        <v>1214</v>
      </c>
    </row>
    <row r="2133" spans="1:9" x14ac:dyDescent="0.25">
      <c r="A2133" s="5" t="s">
        <v>6354</v>
      </c>
      <c r="B2133" s="5" t="s">
        <v>6355</v>
      </c>
      <c r="C2133" s="6" t="s">
        <v>1456</v>
      </c>
      <c r="D2133" s="6" t="str">
        <f t="shared" si="33"/>
        <v>0150-000-000-0000</v>
      </c>
      <c r="E2133" s="5" t="s">
        <v>1457</v>
      </c>
      <c r="F2133" s="5" t="s">
        <v>507</v>
      </c>
      <c r="G2133" s="5" t="s">
        <v>508</v>
      </c>
      <c r="H2133" s="5" t="s">
        <v>513</v>
      </c>
      <c r="I2133" s="5" t="s">
        <v>514</v>
      </c>
    </row>
    <row r="2134" spans="1:9" x14ac:dyDescent="0.25">
      <c r="A2134" s="5" t="s">
        <v>6356</v>
      </c>
      <c r="B2134" s="5" t="s">
        <v>6357</v>
      </c>
      <c r="C2134" s="6" t="s">
        <v>5296</v>
      </c>
      <c r="D2134" s="6" t="str">
        <f t="shared" si="33"/>
        <v>0559-000-000-0000</v>
      </c>
      <c r="E2134" s="5" t="s">
        <v>5297</v>
      </c>
      <c r="F2134" s="5" t="s">
        <v>503</v>
      </c>
      <c r="G2134" s="5" t="s">
        <v>504</v>
      </c>
      <c r="H2134" s="5" t="s">
        <v>377</v>
      </c>
      <c r="I2134" s="5" t="s">
        <v>378</v>
      </c>
    </row>
    <row r="2135" spans="1:9" x14ac:dyDescent="0.25">
      <c r="A2135" s="5" t="s">
        <v>6358</v>
      </c>
      <c r="B2135" s="5" t="s">
        <v>6359</v>
      </c>
      <c r="C2135" s="6" t="s">
        <v>4665</v>
      </c>
      <c r="D2135" s="6" t="str">
        <f t="shared" si="33"/>
        <v>0100-000-000-9400</v>
      </c>
      <c r="E2135" s="5" t="s">
        <v>4666</v>
      </c>
      <c r="F2135" s="5" t="s">
        <v>383</v>
      </c>
      <c r="G2135" s="5" t="s">
        <v>384</v>
      </c>
      <c r="H2135" s="5" t="s">
        <v>377</v>
      </c>
      <c r="I2135" s="5" t="s">
        <v>378</v>
      </c>
    </row>
    <row r="2136" spans="1:9" x14ac:dyDescent="0.25">
      <c r="A2136" s="5" t="s">
        <v>6360</v>
      </c>
      <c r="B2136" s="5" t="s">
        <v>6361</v>
      </c>
      <c r="C2136" s="6" t="s">
        <v>923</v>
      </c>
      <c r="D2136" s="6" t="str">
        <f t="shared" si="33"/>
        <v>0210-000-000-0000</v>
      </c>
      <c r="E2136" s="5" t="s">
        <v>924</v>
      </c>
      <c r="F2136" s="5" t="s">
        <v>415</v>
      </c>
      <c r="G2136" s="5" t="s">
        <v>416</v>
      </c>
      <c r="H2136" s="5" t="s">
        <v>377</v>
      </c>
      <c r="I2136" s="5" t="s">
        <v>378</v>
      </c>
    </row>
    <row r="2137" spans="1:9" x14ac:dyDescent="0.25">
      <c r="A2137" s="5" t="s">
        <v>6362</v>
      </c>
      <c r="B2137" s="5" t="s">
        <v>6363</v>
      </c>
      <c r="C2137" s="6" t="s">
        <v>2170</v>
      </c>
      <c r="D2137" s="6" t="str">
        <f t="shared" si="33"/>
        <v>0475-000-000-0000</v>
      </c>
      <c r="E2137" s="5" t="s">
        <v>2171</v>
      </c>
      <c r="F2137" s="5" t="s">
        <v>383</v>
      </c>
      <c r="G2137" s="5" t="s">
        <v>384</v>
      </c>
      <c r="H2137" s="5" t="s">
        <v>377</v>
      </c>
      <c r="I2137" s="5" t="s">
        <v>378</v>
      </c>
    </row>
    <row r="2138" spans="1:9" x14ac:dyDescent="0.25">
      <c r="A2138" s="5" t="s">
        <v>6364</v>
      </c>
      <c r="B2138" s="5" t="s">
        <v>6365</v>
      </c>
      <c r="C2138" s="6" t="s">
        <v>6366</v>
      </c>
      <c r="D2138" s="6" t="str">
        <f t="shared" si="33"/>
        <v>1004-000-000-0000</v>
      </c>
      <c r="E2138" s="5" t="s">
        <v>6367</v>
      </c>
      <c r="F2138" s="5" t="s">
        <v>535</v>
      </c>
      <c r="G2138" s="5" t="s">
        <v>536</v>
      </c>
      <c r="H2138" s="5" t="s">
        <v>377</v>
      </c>
      <c r="I2138" s="5" t="s">
        <v>378</v>
      </c>
    </row>
    <row r="2139" spans="1:9" x14ac:dyDescent="0.25">
      <c r="A2139" s="5" t="s">
        <v>6368</v>
      </c>
      <c r="B2139" s="5" t="s">
        <v>6369</v>
      </c>
      <c r="C2139" s="6" t="s">
        <v>3287</v>
      </c>
      <c r="D2139" s="6" t="str">
        <f t="shared" si="33"/>
        <v>0137-000-000-0000</v>
      </c>
      <c r="E2139" s="5" t="s">
        <v>3288</v>
      </c>
      <c r="F2139" s="5" t="s">
        <v>383</v>
      </c>
      <c r="G2139" s="5" t="s">
        <v>384</v>
      </c>
      <c r="H2139" s="5" t="s">
        <v>377</v>
      </c>
      <c r="I2139" s="5" t="s">
        <v>378</v>
      </c>
    </row>
    <row r="2140" spans="1:9" x14ac:dyDescent="0.25">
      <c r="A2140" s="5" t="s">
        <v>6370</v>
      </c>
      <c r="B2140" s="5" t="s">
        <v>6371</v>
      </c>
      <c r="C2140" s="6" t="s">
        <v>849</v>
      </c>
      <c r="D2140" s="6" t="str">
        <f t="shared" si="33"/>
        <v>0820-000-000-0000</v>
      </c>
      <c r="E2140" s="5" t="s">
        <v>850</v>
      </c>
      <c r="F2140" s="5" t="s">
        <v>383</v>
      </c>
      <c r="G2140" s="5" t="s">
        <v>384</v>
      </c>
      <c r="H2140" s="5" t="s">
        <v>513</v>
      </c>
      <c r="I2140" s="5" t="s">
        <v>514</v>
      </c>
    </row>
    <row r="2141" spans="1:9" x14ac:dyDescent="0.25">
      <c r="A2141" s="5" t="s">
        <v>6372</v>
      </c>
      <c r="B2141" s="5" t="s">
        <v>6373</v>
      </c>
      <c r="C2141" s="6" t="s">
        <v>6374</v>
      </c>
      <c r="D2141" s="6" t="str">
        <f t="shared" si="33"/>
        <v>0010-081-031-1000</v>
      </c>
      <c r="E2141" s="5" t="s">
        <v>6375</v>
      </c>
      <c r="F2141" s="5" t="s">
        <v>1099</v>
      </c>
      <c r="G2141" s="5" t="s">
        <v>1100</v>
      </c>
      <c r="H2141" s="5" t="s">
        <v>377</v>
      </c>
      <c r="I2141" s="5" t="s">
        <v>378</v>
      </c>
    </row>
    <row r="2142" spans="1:9" x14ac:dyDescent="0.25">
      <c r="A2142" s="5" t="s">
        <v>6376</v>
      </c>
      <c r="B2142" s="5" t="s">
        <v>6377</v>
      </c>
      <c r="C2142" s="6" t="s">
        <v>6378</v>
      </c>
      <c r="D2142" s="6" t="str">
        <f t="shared" si="33"/>
        <v>1010-033-000-0000</v>
      </c>
      <c r="E2142" s="5" t="s">
        <v>6379</v>
      </c>
      <c r="F2142" s="5" t="s">
        <v>2740</v>
      </c>
      <c r="G2142" s="5" t="s">
        <v>2741</v>
      </c>
      <c r="H2142" s="5" t="s">
        <v>513</v>
      </c>
      <c r="I2142" s="5" t="s">
        <v>514</v>
      </c>
    </row>
    <row r="2143" spans="1:9" x14ac:dyDescent="0.25">
      <c r="A2143" s="5" t="s">
        <v>6380</v>
      </c>
      <c r="B2143" s="5" t="s">
        <v>6381</v>
      </c>
      <c r="C2143" s="6" t="s">
        <v>577</v>
      </c>
      <c r="D2143" s="6" t="str">
        <f t="shared" si="33"/>
        <v>0062-000-000-0000</v>
      </c>
      <c r="E2143" s="5" t="s">
        <v>578</v>
      </c>
      <c r="F2143" s="5" t="s">
        <v>383</v>
      </c>
      <c r="G2143" s="5" t="s">
        <v>384</v>
      </c>
      <c r="H2143" s="5" t="s">
        <v>377</v>
      </c>
      <c r="I2143" s="5" t="s">
        <v>378</v>
      </c>
    </row>
    <row r="2144" spans="1:9" x14ac:dyDescent="0.25">
      <c r="A2144" s="5" t="s">
        <v>6382</v>
      </c>
      <c r="B2144" s="5" t="s">
        <v>6383</v>
      </c>
      <c r="C2144" s="6" t="s">
        <v>6384</v>
      </c>
      <c r="D2144" s="6" t="str">
        <f t="shared" si="33"/>
        <v>0010-032-151-1000</v>
      </c>
      <c r="E2144" s="5" t="s">
        <v>6385</v>
      </c>
      <c r="F2144" s="5" t="s">
        <v>1099</v>
      </c>
      <c r="G2144" s="5" t="s">
        <v>1100</v>
      </c>
      <c r="H2144" s="5" t="s">
        <v>377</v>
      </c>
      <c r="I2144" s="5" t="s">
        <v>378</v>
      </c>
    </row>
    <row r="2145" spans="1:9" x14ac:dyDescent="0.25">
      <c r="A2145" s="5" t="s">
        <v>6386</v>
      </c>
      <c r="B2145" s="5" t="s">
        <v>6387</v>
      </c>
      <c r="C2145" s="6" t="s">
        <v>1559</v>
      </c>
      <c r="D2145" s="6" t="str">
        <f t="shared" si="33"/>
        <v>0070-000-000-0000</v>
      </c>
      <c r="E2145" s="5" t="s">
        <v>1560</v>
      </c>
      <c r="F2145" s="5" t="s">
        <v>383</v>
      </c>
      <c r="G2145" s="5" t="s">
        <v>384</v>
      </c>
      <c r="H2145" s="5" t="s">
        <v>377</v>
      </c>
      <c r="I2145" s="5" t="s">
        <v>378</v>
      </c>
    </row>
    <row r="2146" spans="1:9" x14ac:dyDescent="0.25">
      <c r="A2146" s="5" t="s">
        <v>6388</v>
      </c>
      <c r="B2146" s="5" t="s">
        <v>6389</v>
      </c>
      <c r="C2146" s="6" t="s">
        <v>6390</v>
      </c>
      <c r="D2146" s="6" t="str">
        <f t="shared" si="33"/>
        <v>1137-000-000-0000</v>
      </c>
      <c r="E2146" s="5" t="s">
        <v>6391</v>
      </c>
      <c r="F2146" s="5" t="s">
        <v>503</v>
      </c>
      <c r="G2146" s="5" t="s">
        <v>504</v>
      </c>
      <c r="H2146" s="5" t="s">
        <v>377</v>
      </c>
      <c r="I2146" s="5" t="s">
        <v>378</v>
      </c>
    </row>
    <row r="2147" spans="1:9" x14ac:dyDescent="0.25">
      <c r="A2147" s="5" t="s">
        <v>6392</v>
      </c>
      <c r="B2147" s="5" t="s">
        <v>6393</v>
      </c>
      <c r="C2147" s="6" t="s">
        <v>1806</v>
      </c>
      <c r="D2147" s="6" t="str">
        <f t="shared" si="33"/>
        <v>0186-000-000-0000</v>
      </c>
      <c r="E2147" s="5" t="s">
        <v>1807</v>
      </c>
      <c r="F2147" s="5" t="s">
        <v>535</v>
      </c>
      <c r="G2147" s="5" t="s">
        <v>536</v>
      </c>
      <c r="H2147" s="5" t="s">
        <v>377</v>
      </c>
      <c r="I2147" s="5" t="s">
        <v>378</v>
      </c>
    </row>
    <row r="2148" spans="1:9" x14ac:dyDescent="0.25">
      <c r="A2148" s="5" t="s">
        <v>6394</v>
      </c>
      <c r="B2148" s="5" t="s">
        <v>6395</v>
      </c>
      <c r="C2148" s="6" t="s">
        <v>1577</v>
      </c>
      <c r="D2148" s="6" t="str">
        <f t="shared" si="33"/>
        <v>0870-000-000-0000</v>
      </c>
      <c r="E2148" s="5" t="s">
        <v>1578</v>
      </c>
      <c r="F2148" s="5" t="s">
        <v>415</v>
      </c>
      <c r="G2148" s="5" t="s">
        <v>416</v>
      </c>
      <c r="H2148" s="5" t="s">
        <v>377</v>
      </c>
      <c r="I2148" s="5" t="s">
        <v>378</v>
      </c>
    </row>
    <row r="2149" spans="1:9" x14ac:dyDescent="0.25">
      <c r="A2149" s="5" t="s">
        <v>6396</v>
      </c>
      <c r="B2149" s="5" t="s">
        <v>6397</v>
      </c>
      <c r="C2149" s="6" t="s">
        <v>1045</v>
      </c>
      <c r="D2149" s="6" t="str">
        <f t="shared" si="33"/>
        <v>0270-000-000-0000</v>
      </c>
      <c r="E2149" s="5" t="s">
        <v>1046</v>
      </c>
      <c r="F2149" s="5" t="s">
        <v>383</v>
      </c>
      <c r="G2149" s="5" t="s">
        <v>384</v>
      </c>
      <c r="H2149" s="5" t="s">
        <v>377</v>
      </c>
      <c r="I2149" s="5" t="s">
        <v>378</v>
      </c>
    </row>
    <row r="2150" spans="1:9" x14ac:dyDescent="0.25">
      <c r="A2150" s="5" t="s">
        <v>6398</v>
      </c>
      <c r="B2150" s="5" t="s">
        <v>6399</v>
      </c>
      <c r="C2150" s="6" t="s">
        <v>4337</v>
      </c>
      <c r="D2150" s="6" t="str">
        <f t="shared" si="33"/>
        <v>0587-000-000-0000</v>
      </c>
      <c r="E2150" s="5" t="s">
        <v>4338</v>
      </c>
      <c r="F2150" s="5" t="s">
        <v>535</v>
      </c>
      <c r="G2150" s="5" t="s">
        <v>536</v>
      </c>
      <c r="H2150" s="5" t="s">
        <v>377</v>
      </c>
      <c r="I2150" s="5" t="s">
        <v>378</v>
      </c>
    </row>
    <row r="2151" spans="1:9" x14ac:dyDescent="0.25">
      <c r="A2151" s="5" t="s">
        <v>6400</v>
      </c>
      <c r="B2151" s="5" t="s">
        <v>6401</v>
      </c>
      <c r="C2151" s="6" t="s">
        <v>6402</v>
      </c>
      <c r="D2151" s="6" t="str">
        <f t="shared" si="33"/>
        <v>0943-035-000-0000</v>
      </c>
      <c r="E2151" s="5" t="s">
        <v>6403</v>
      </c>
      <c r="F2151" s="5" t="s">
        <v>1883</v>
      </c>
      <c r="G2151" s="5" t="s">
        <v>1884</v>
      </c>
      <c r="H2151" s="5" t="s">
        <v>377</v>
      </c>
      <c r="I2151" s="5" t="s">
        <v>378</v>
      </c>
    </row>
    <row r="2152" spans="1:9" x14ac:dyDescent="0.25">
      <c r="A2152" s="5" t="s">
        <v>6404</v>
      </c>
      <c r="B2152" s="5" t="s">
        <v>6405</v>
      </c>
      <c r="C2152" s="6" t="s">
        <v>5174</v>
      </c>
      <c r="D2152" s="6" t="str">
        <f t="shared" si="33"/>
        <v>0643-000-000-0000</v>
      </c>
      <c r="E2152" s="5" t="s">
        <v>5175</v>
      </c>
      <c r="F2152" s="5" t="s">
        <v>535</v>
      </c>
      <c r="G2152" s="5" t="s">
        <v>536</v>
      </c>
      <c r="H2152" s="5" t="s">
        <v>377</v>
      </c>
      <c r="I2152" s="5" t="s">
        <v>378</v>
      </c>
    </row>
    <row r="2153" spans="1:9" x14ac:dyDescent="0.25">
      <c r="A2153" s="5" t="s">
        <v>6406</v>
      </c>
      <c r="B2153" s="5" t="s">
        <v>6407</v>
      </c>
      <c r="C2153" s="6" t="s">
        <v>1720</v>
      </c>
      <c r="D2153" s="6" t="str">
        <f t="shared" si="33"/>
        <v>0010-046-071-1100</v>
      </c>
      <c r="E2153" s="5" t="s">
        <v>1721</v>
      </c>
      <c r="F2153" s="5" t="s">
        <v>375</v>
      </c>
      <c r="G2153" s="5" t="s">
        <v>376</v>
      </c>
      <c r="H2153" s="5" t="s">
        <v>377</v>
      </c>
      <c r="I2153" s="5" t="s">
        <v>378</v>
      </c>
    </row>
    <row r="2154" spans="1:9" x14ac:dyDescent="0.25">
      <c r="A2154" s="5" t="s">
        <v>6408</v>
      </c>
      <c r="B2154" s="5" t="s">
        <v>6409</v>
      </c>
      <c r="C2154" s="6" t="s">
        <v>849</v>
      </c>
      <c r="D2154" s="6" t="str">
        <f t="shared" si="33"/>
        <v>0820-000-000-0000</v>
      </c>
      <c r="E2154" s="5" t="s">
        <v>850</v>
      </c>
      <c r="F2154" s="5" t="s">
        <v>415</v>
      </c>
      <c r="G2154" s="5" t="s">
        <v>416</v>
      </c>
      <c r="H2154" s="5" t="s">
        <v>377</v>
      </c>
      <c r="I2154" s="5" t="s">
        <v>378</v>
      </c>
    </row>
    <row r="2155" spans="1:9" x14ac:dyDescent="0.25">
      <c r="A2155" s="5" t="s">
        <v>6410</v>
      </c>
      <c r="B2155" s="5" t="s">
        <v>6411</v>
      </c>
      <c r="C2155" s="6" t="s">
        <v>4100</v>
      </c>
      <c r="D2155" s="6" t="str">
        <f t="shared" si="33"/>
        <v>0214-000-000-0000</v>
      </c>
      <c r="E2155" s="5" t="s">
        <v>4101</v>
      </c>
      <c r="F2155" s="5" t="s">
        <v>383</v>
      </c>
      <c r="G2155" s="5" t="s">
        <v>384</v>
      </c>
      <c r="H2155" s="5" t="s">
        <v>377</v>
      </c>
      <c r="I2155" s="5" t="s">
        <v>378</v>
      </c>
    </row>
    <row r="2156" spans="1:9" x14ac:dyDescent="0.25">
      <c r="A2156" s="5" t="s">
        <v>6412</v>
      </c>
      <c r="B2156" s="5" t="s">
        <v>6413</v>
      </c>
      <c r="C2156" s="6" t="s">
        <v>989</v>
      </c>
      <c r="D2156" s="6" t="str">
        <f t="shared" si="33"/>
        <v>0207-000-000-0000</v>
      </c>
      <c r="E2156" s="5" t="s">
        <v>990</v>
      </c>
      <c r="F2156" s="5" t="s">
        <v>383</v>
      </c>
      <c r="G2156" s="5" t="s">
        <v>384</v>
      </c>
      <c r="H2156" s="5" t="s">
        <v>377</v>
      </c>
      <c r="I2156" s="5" t="s">
        <v>378</v>
      </c>
    </row>
    <row r="2157" spans="1:9" x14ac:dyDescent="0.25">
      <c r="A2157" s="5" t="s">
        <v>6414</v>
      </c>
      <c r="B2157" s="5" t="s">
        <v>6415</v>
      </c>
      <c r="C2157" s="6" t="s">
        <v>4949</v>
      </c>
      <c r="D2157" s="6" t="str">
        <f t="shared" si="33"/>
        <v>0348-000-000-0000</v>
      </c>
      <c r="E2157" s="5" t="s">
        <v>4950</v>
      </c>
      <c r="F2157" s="5" t="s">
        <v>383</v>
      </c>
      <c r="G2157" s="5" t="s">
        <v>384</v>
      </c>
      <c r="H2157" s="5" t="s">
        <v>377</v>
      </c>
      <c r="I2157" s="5" t="s">
        <v>378</v>
      </c>
    </row>
    <row r="2158" spans="1:9" x14ac:dyDescent="0.25">
      <c r="A2158" s="5" t="s">
        <v>6416</v>
      </c>
      <c r="B2158" s="5" t="s">
        <v>6417</v>
      </c>
      <c r="C2158" s="6" t="s">
        <v>789</v>
      </c>
      <c r="D2158" s="6" t="str">
        <f t="shared" si="33"/>
        <v>0727-000-000-0000</v>
      </c>
      <c r="E2158" s="5" t="s">
        <v>790</v>
      </c>
      <c r="F2158" s="5" t="s">
        <v>503</v>
      </c>
      <c r="G2158" s="5" t="s">
        <v>504</v>
      </c>
      <c r="H2158" s="5" t="s">
        <v>377</v>
      </c>
      <c r="I2158" s="5" t="s">
        <v>378</v>
      </c>
    </row>
    <row r="2159" spans="1:9" x14ac:dyDescent="0.25">
      <c r="A2159" s="5" t="s">
        <v>6418</v>
      </c>
      <c r="B2159" s="5" t="s">
        <v>6419</v>
      </c>
      <c r="C2159" s="6" t="s">
        <v>3157</v>
      </c>
      <c r="D2159" s="6" t="str">
        <f t="shared" si="33"/>
        <v>0010-041-021-1200</v>
      </c>
      <c r="E2159" s="5" t="s">
        <v>3158</v>
      </c>
      <c r="F2159" s="5" t="s">
        <v>375</v>
      </c>
      <c r="G2159" s="5" t="s">
        <v>376</v>
      </c>
      <c r="H2159" s="5" t="s">
        <v>377</v>
      </c>
      <c r="I2159" s="5" t="s">
        <v>378</v>
      </c>
    </row>
    <row r="2160" spans="1:9" x14ac:dyDescent="0.25">
      <c r="A2160" s="5" t="s">
        <v>6420</v>
      </c>
      <c r="B2160" s="5" t="s">
        <v>6421</v>
      </c>
      <c r="C2160" s="6" t="s">
        <v>2706</v>
      </c>
      <c r="D2160" s="6" t="str">
        <f t="shared" si="33"/>
        <v>0010-090-011-1100</v>
      </c>
      <c r="E2160" s="5" t="s">
        <v>2707</v>
      </c>
      <c r="F2160" s="5" t="s">
        <v>375</v>
      </c>
      <c r="G2160" s="5" t="s">
        <v>376</v>
      </c>
      <c r="H2160" s="5" t="s">
        <v>377</v>
      </c>
      <c r="I2160" s="5" t="s">
        <v>378</v>
      </c>
    </row>
    <row r="2161" spans="1:9" x14ac:dyDescent="0.25">
      <c r="A2161" s="5" t="s">
        <v>6422</v>
      </c>
      <c r="B2161" s="5" t="s">
        <v>6423</v>
      </c>
      <c r="C2161" s="6" t="s">
        <v>6424</v>
      </c>
      <c r="D2161" s="6" t="str">
        <f t="shared" si="33"/>
        <v>0010-069-011-1000</v>
      </c>
      <c r="E2161" s="5" t="s">
        <v>6425</v>
      </c>
      <c r="F2161" s="5" t="s">
        <v>650</v>
      </c>
      <c r="G2161" s="5" t="s">
        <v>651</v>
      </c>
      <c r="H2161" s="5" t="s">
        <v>377</v>
      </c>
      <c r="I2161" s="5" t="s">
        <v>378</v>
      </c>
    </row>
    <row r="2162" spans="1:9" x14ac:dyDescent="0.25">
      <c r="A2162" s="5" t="s">
        <v>6426</v>
      </c>
      <c r="B2162" s="5" t="s">
        <v>6427</v>
      </c>
      <c r="C2162" s="6" t="s">
        <v>405</v>
      </c>
      <c r="D2162" s="6" t="str">
        <f t="shared" si="33"/>
        <v>0340-000-000-0000</v>
      </c>
      <c r="E2162" s="5" t="s">
        <v>406</v>
      </c>
      <c r="F2162" s="5" t="s">
        <v>383</v>
      </c>
      <c r="G2162" s="5" t="s">
        <v>384</v>
      </c>
      <c r="H2162" s="5" t="s">
        <v>377</v>
      </c>
      <c r="I2162" s="5" t="s">
        <v>378</v>
      </c>
    </row>
    <row r="2163" spans="1:9" x14ac:dyDescent="0.25">
      <c r="A2163" s="5" t="s">
        <v>6428</v>
      </c>
      <c r="B2163" s="5" t="s">
        <v>6429</v>
      </c>
      <c r="C2163" s="6" t="s">
        <v>6277</v>
      </c>
      <c r="D2163" s="6" t="str">
        <f t="shared" si="33"/>
        <v>0010-038-181-1100</v>
      </c>
      <c r="E2163" s="5" t="s">
        <v>6278</v>
      </c>
      <c r="F2163" s="5" t="s">
        <v>375</v>
      </c>
      <c r="G2163" s="5" t="s">
        <v>376</v>
      </c>
      <c r="H2163" s="5" t="s">
        <v>377</v>
      </c>
      <c r="I2163" s="5" t="s">
        <v>378</v>
      </c>
    </row>
    <row r="2164" spans="1:9" x14ac:dyDescent="0.25">
      <c r="A2164" s="5" t="s">
        <v>6430</v>
      </c>
      <c r="B2164" s="5" t="s">
        <v>6431</v>
      </c>
      <c r="C2164" s="6" t="s">
        <v>6432</v>
      </c>
      <c r="D2164" s="6" t="str">
        <f t="shared" si="33"/>
        <v>0111-033-000-0000</v>
      </c>
      <c r="E2164" s="5" t="s">
        <v>6433</v>
      </c>
      <c r="F2164" s="5" t="s">
        <v>2740</v>
      </c>
      <c r="G2164" s="5" t="s">
        <v>2741</v>
      </c>
      <c r="H2164" s="5" t="s">
        <v>377</v>
      </c>
      <c r="I2164" s="5" t="s">
        <v>378</v>
      </c>
    </row>
    <row r="2165" spans="1:9" x14ac:dyDescent="0.25">
      <c r="A2165" s="5" t="s">
        <v>6434</v>
      </c>
      <c r="B2165" s="5" t="s">
        <v>6435</v>
      </c>
      <c r="C2165" s="6" t="s">
        <v>2673</v>
      </c>
      <c r="D2165" s="6" t="str">
        <f t="shared" si="33"/>
        <v>0219-000-000-0000</v>
      </c>
      <c r="E2165" s="5" t="s">
        <v>2674</v>
      </c>
      <c r="F2165" s="5" t="s">
        <v>535</v>
      </c>
      <c r="G2165" s="5" t="s">
        <v>536</v>
      </c>
      <c r="H2165" s="5" t="s">
        <v>377</v>
      </c>
      <c r="I2165" s="5" t="s">
        <v>378</v>
      </c>
    </row>
    <row r="2166" spans="1:9" x14ac:dyDescent="0.25">
      <c r="A2166" s="5" t="s">
        <v>6436</v>
      </c>
      <c r="B2166" s="5" t="s">
        <v>6437</v>
      </c>
      <c r="C2166" s="6" t="s">
        <v>911</v>
      </c>
      <c r="D2166" s="6" t="str">
        <f t="shared" si="33"/>
        <v>0168-000-000-0000</v>
      </c>
      <c r="E2166" s="5" t="s">
        <v>912</v>
      </c>
      <c r="F2166" s="5" t="s">
        <v>383</v>
      </c>
      <c r="G2166" s="5" t="s">
        <v>384</v>
      </c>
      <c r="H2166" s="5" t="s">
        <v>377</v>
      </c>
      <c r="I2166" s="5" t="s">
        <v>378</v>
      </c>
    </row>
    <row r="2167" spans="1:9" x14ac:dyDescent="0.25">
      <c r="A2167" s="5" t="s">
        <v>6438</v>
      </c>
      <c r="B2167" s="5" t="s">
        <v>6439</v>
      </c>
      <c r="C2167" s="6" t="s">
        <v>634</v>
      </c>
      <c r="D2167" s="6" t="str">
        <f t="shared" si="33"/>
        <v>0625-000-000-0000</v>
      </c>
      <c r="E2167" s="5" t="s">
        <v>635</v>
      </c>
      <c r="F2167" s="5" t="s">
        <v>503</v>
      </c>
      <c r="G2167" s="5" t="s">
        <v>504</v>
      </c>
      <c r="H2167" s="5" t="s">
        <v>377</v>
      </c>
      <c r="I2167" s="5" t="s">
        <v>378</v>
      </c>
    </row>
    <row r="2168" spans="1:9" x14ac:dyDescent="0.25">
      <c r="A2168" s="5" t="s">
        <v>6440</v>
      </c>
      <c r="B2168" s="5" t="s">
        <v>6441</v>
      </c>
      <c r="C2168" s="6" t="s">
        <v>660</v>
      </c>
      <c r="D2168" s="6" t="str">
        <f t="shared" si="33"/>
        <v>0080-000-000-0000</v>
      </c>
      <c r="E2168" s="5" t="s">
        <v>661</v>
      </c>
      <c r="F2168" s="5" t="s">
        <v>535</v>
      </c>
      <c r="G2168" s="5" t="s">
        <v>536</v>
      </c>
      <c r="H2168" s="5" t="s">
        <v>377</v>
      </c>
      <c r="I2168" s="5" t="s">
        <v>378</v>
      </c>
    </row>
    <row r="2169" spans="1:9" x14ac:dyDescent="0.25">
      <c r="A2169" s="5" t="s">
        <v>6442</v>
      </c>
      <c r="B2169" s="5" t="s">
        <v>6443</v>
      </c>
      <c r="C2169" s="6" t="s">
        <v>1360</v>
      </c>
      <c r="D2169" s="6" t="str">
        <f t="shared" si="33"/>
        <v>0133-000-000-0000</v>
      </c>
      <c r="E2169" s="5" t="s">
        <v>1361</v>
      </c>
      <c r="F2169" s="5" t="s">
        <v>383</v>
      </c>
      <c r="G2169" s="5" t="s">
        <v>384</v>
      </c>
      <c r="H2169" s="5" t="s">
        <v>377</v>
      </c>
      <c r="I2169" s="5" t="s">
        <v>378</v>
      </c>
    </row>
    <row r="2170" spans="1:9" x14ac:dyDescent="0.25">
      <c r="A2170" s="5" t="s">
        <v>6444</v>
      </c>
      <c r="B2170" s="5" t="s">
        <v>6445</v>
      </c>
      <c r="C2170" s="6" t="s">
        <v>4275</v>
      </c>
      <c r="D2170" s="6" t="str">
        <f t="shared" si="33"/>
        <v>0010-029-100-1300</v>
      </c>
      <c r="E2170" s="5" t="s">
        <v>4276</v>
      </c>
      <c r="F2170" s="5" t="s">
        <v>375</v>
      </c>
      <c r="G2170" s="5" t="s">
        <v>376</v>
      </c>
      <c r="H2170" s="5" t="s">
        <v>377</v>
      </c>
      <c r="I2170" s="5" t="s">
        <v>378</v>
      </c>
    </row>
    <row r="2171" spans="1:9" x14ac:dyDescent="0.25">
      <c r="A2171" s="5" t="s">
        <v>6446</v>
      </c>
      <c r="B2171" s="5" t="s">
        <v>6447</v>
      </c>
      <c r="C2171" s="6" t="s">
        <v>469</v>
      </c>
      <c r="D2171" s="6" t="str">
        <f t="shared" si="33"/>
        <v>0152-000-000-0000</v>
      </c>
      <c r="E2171" s="5" t="s">
        <v>470</v>
      </c>
      <c r="F2171" s="5" t="s">
        <v>383</v>
      </c>
      <c r="G2171" s="5" t="s">
        <v>384</v>
      </c>
      <c r="H2171" s="5" t="s">
        <v>377</v>
      </c>
      <c r="I2171" s="5" t="s">
        <v>378</v>
      </c>
    </row>
    <row r="2172" spans="1:9" x14ac:dyDescent="0.25">
      <c r="A2172" s="5" t="s">
        <v>6448</v>
      </c>
      <c r="B2172" s="5" t="s">
        <v>6449</v>
      </c>
      <c r="C2172" s="6" t="s">
        <v>1169</v>
      </c>
      <c r="D2172" s="6" t="str">
        <f t="shared" si="33"/>
        <v>0010-017-000-0000</v>
      </c>
      <c r="E2172" s="5" t="s">
        <v>1170</v>
      </c>
      <c r="F2172" s="5" t="s">
        <v>650</v>
      </c>
      <c r="G2172" s="5" t="s">
        <v>651</v>
      </c>
      <c r="H2172" s="5" t="s">
        <v>377</v>
      </c>
      <c r="I2172" s="5" t="s">
        <v>378</v>
      </c>
    </row>
    <row r="2173" spans="1:9" x14ac:dyDescent="0.25">
      <c r="A2173" s="5" t="s">
        <v>6450</v>
      </c>
      <c r="B2173" s="5" t="s">
        <v>6451</v>
      </c>
      <c r="C2173" s="6" t="s">
        <v>3743</v>
      </c>
      <c r="D2173" s="6" t="str">
        <f t="shared" si="33"/>
        <v>0702-000-000-0000</v>
      </c>
      <c r="E2173" s="5" t="s">
        <v>3744</v>
      </c>
      <c r="F2173" s="5" t="s">
        <v>503</v>
      </c>
      <c r="G2173" s="5" t="s">
        <v>504</v>
      </c>
      <c r="H2173" s="5" t="s">
        <v>377</v>
      </c>
      <c r="I2173" s="5" t="s">
        <v>378</v>
      </c>
    </row>
    <row r="2174" spans="1:9" x14ac:dyDescent="0.25">
      <c r="A2174" s="5" t="s">
        <v>6452</v>
      </c>
      <c r="B2174" s="5" t="s">
        <v>6453</v>
      </c>
      <c r="C2174" s="6" t="s">
        <v>5900</v>
      </c>
      <c r="D2174" s="6" t="str">
        <f t="shared" si="33"/>
        <v>0340-249-020-0000</v>
      </c>
      <c r="E2174" s="5" t="s">
        <v>5901</v>
      </c>
      <c r="F2174" s="5" t="s">
        <v>383</v>
      </c>
      <c r="G2174" s="5" t="s">
        <v>384</v>
      </c>
      <c r="H2174" s="5" t="s">
        <v>513</v>
      </c>
      <c r="I2174" s="5" t="s">
        <v>514</v>
      </c>
    </row>
    <row r="2175" spans="1:9" x14ac:dyDescent="0.25">
      <c r="A2175" s="5" t="s">
        <v>6454</v>
      </c>
      <c r="B2175" s="5" t="s">
        <v>6455</v>
      </c>
      <c r="C2175" s="6" t="s">
        <v>4428</v>
      </c>
      <c r="D2175" s="6" t="str">
        <f t="shared" si="33"/>
        <v>0990-000-000-0000</v>
      </c>
      <c r="E2175" s="5" t="s">
        <v>4429</v>
      </c>
      <c r="F2175" s="5" t="s">
        <v>383</v>
      </c>
      <c r="G2175" s="5" t="s">
        <v>384</v>
      </c>
      <c r="H2175" s="5" t="s">
        <v>513</v>
      </c>
      <c r="I2175" s="5" t="s">
        <v>514</v>
      </c>
    </row>
    <row r="2176" spans="1:9" x14ac:dyDescent="0.25">
      <c r="A2176" s="5" t="s">
        <v>6456</v>
      </c>
      <c r="B2176" s="5" t="s">
        <v>6457</v>
      </c>
      <c r="C2176" s="6" t="s">
        <v>1555</v>
      </c>
      <c r="D2176" s="6" t="str">
        <f t="shared" si="33"/>
        <v>1126-000-000-0000</v>
      </c>
      <c r="E2176" s="5" t="s">
        <v>1556</v>
      </c>
      <c r="F2176" s="5" t="s">
        <v>503</v>
      </c>
      <c r="G2176" s="5" t="s">
        <v>504</v>
      </c>
      <c r="H2176" s="5" t="s">
        <v>377</v>
      </c>
      <c r="I2176" s="5" t="s">
        <v>378</v>
      </c>
    </row>
    <row r="2177" spans="1:9" x14ac:dyDescent="0.25">
      <c r="A2177" s="5" t="s">
        <v>6458</v>
      </c>
      <c r="B2177" s="5" t="s">
        <v>6459</v>
      </c>
      <c r="C2177" s="6" t="s">
        <v>481</v>
      </c>
      <c r="D2177" s="6" t="str">
        <f t="shared" si="33"/>
        <v>0955-000-000-0000</v>
      </c>
      <c r="E2177" s="5" t="s">
        <v>482</v>
      </c>
      <c r="F2177" s="5" t="s">
        <v>383</v>
      </c>
      <c r="G2177" s="5" t="s">
        <v>384</v>
      </c>
      <c r="H2177" s="5" t="s">
        <v>377</v>
      </c>
      <c r="I2177" s="5" t="s">
        <v>378</v>
      </c>
    </row>
    <row r="2178" spans="1:9" x14ac:dyDescent="0.25">
      <c r="A2178" s="5" t="s">
        <v>6460</v>
      </c>
      <c r="B2178" s="5" t="s">
        <v>6461</v>
      </c>
      <c r="C2178" s="6" t="s">
        <v>6462</v>
      </c>
      <c r="D2178" s="6" t="str">
        <f t="shared" ref="D2178:D2241" si="34">TEXT(C2178,"0000-000-000-0000")</f>
        <v>0010-046-051-1100</v>
      </c>
      <c r="E2178" s="5" t="s">
        <v>6463</v>
      </c>
      <c r="F2178" s="5" t="s">
        <v>375</v>
      </c>
      <c r="G2178" s="5" t="s">
        <v>376</v>
      </c>
      <c r="H2178" s="5" t="s">
        <v>377</v>
      </c>
      <c r="I2178" s="5" t="s">
        <v>378</v>
      </c>
    </row>
    <row r="2179" spans="1:9" x14ac:dyDescent="0.25">
      <c r="A2179" s="5" t="s">
        <v>6464</v>
      </c>
      <c r="B2179" s="5" t="s">
        <v>6465</v>
      </c>
      <c r="C2179" s="6" t="s">
        <v>2394</v>
      </c>
      <c r="D2179" s="6" t="str">
        <f t="shared" si="34"/>
        <v>0290-000-000-0000</v>
      </c>
      <c r="E2179" s="5" t="s">
        <v>2395</v>
      </c>
      <c r="F2179" s="5" t="s">
        <v>383</v>
      </c>
      <c r="G2179" s="5" t="s">
        <v>384</v>
      </c>
      <c r="H2179" s="5" t="s">
        <v>377</v>
      </c>
      <c r="I2179" s="5" t="s">
        <v>378</v>
      </c>
    </row>
    <row r="2180" spans="1:9" x14ac:dyDescent="0.25">
      <c r="A2180" s="5" t="s">
        <v>6466</v>
      </c>
      <c r="B2180" s="5" t="s">
        <v>6467</v>
      </c>
      <c r="C2180" s="6" t="s">
        <v>1438</v>
      </c>
      <c r="D2180" s="6" t="str">
        <f t="shared" si="34"/>
        <v>0010-027-090-1100</v>
      </c>
      <c r="E2180" s="5" t="s">
        <v>1439</v>
      </c>
      <c r="F2180" s="5" t="s">
        <v>375</v>
      </c>
      <c r="G2180" s="5" t="s">
        <v>376</v>
      </c>
      <c r="H2180" s="5" t="s">
        <v>377</v>
      </c>
      <c r="I2180" s="5" t="s">
        <v>378</v>
      </c>
    </row>
    <row r="2181" spans="1:9" x14ac:dyDescent="0.25">
      <c r="A2181" s="5" t="s">
        <v>6468</v>
      </c>
      <c r="B2181" s="5" t="s">
        <v>6469</v>
      </c>
      <c r="C2181" s="6" t="s">
        <v>3437</v>
      </c>
      <c r="D2181" s="6" t="str">
        <f t="shared" si="34"/>
        <v>0010-163-021-1100</v>
      </c>
      <c r="E2181" s="5" t="s">
        <v>3438</v>
      </c>
      <c r="F2181" s="5" t="s">
        <v>375</v>
      </c>
      <c r="G2181" s="5" t="s">
        <v>376</v>
      </c>
      <c r="H2181" s="5" t="s">
        <v>377</v>
      </c>
      <c r="I2181" s="5" t="s">
        <v>378</v>
      </c>
    </row>
    <row r="2182" spans="1:9" x14ac:dyDescent="0.25">
      <c r="A2182" s="5" t="s">
        <v>6470</v>
      </c>
      <c r="B2182" s="5" t="s">
        <v>6471</v>
      </c>
      <c r="C2182" s="6" t="s">
        <v>6472</v>
      </c>
      <c r="D2182" s="6" t="str">
        <f t="shared" si="34"/>
        <v>0010-090-111-1100</v>
      </c>
      <c r="E2182" s="5" t="s">
        <v>6473</v>
      </c>
      <c r="F2182" s="5" t="s">
        <v>375</v>
      </c>
      <c r="G2182" s="5" t="s">
        <v>376</v>
      </c>
      <c r="H2182" s="5" t="s">
        <v>377</v>
      </c>
      <c r="I2182" s="5" t="s">
        <v>378</v>
      </c>
    </row>
    <row r="2183" spans="1:9" x14ac:dyDescent="0.25">
      <c r="A2183" s="5" t="s">
        <v>6474</v>
      </c>
      <c r="B2183" s="5" t="s">
        <v>6475</v>
      </c>
      <c r="C2183" s="6" t="s">
        <v>2283</v>
      </c>
      <c r="D2183" s="6" t="str">
        <f t="shared" si="34"/>
        <v>0822-000-000-0000</v>
      </c>
      <c r="E2183" s="5" t="s">
        <v>2284</v>
      </c>
      <c r="F2183" s="5" t="s">
        <v>383</v>
      </c>
      <c r="G2183" s="5" t="s">
        <v>384</v>
      </c>
      <c r="H2183" s="5" t="s">
        <v>377</v>
      </c>
      <c r="I2183" s="5" t="s">
        <v>378</v>
      </c>
    </row>
    <row r="2184" spans="1:9" x14ac:dyDescent="0.25">
      <c r="A2184" s="5" t="s">
        <v>6476</v>
      </c>
      <c r="B2184" s="5" t="s">
        <v>6477</v>
      </c>
      <c r="C2184" s="6" t="s">
        <v>3201</v>
      </c>
      <c r="D2184" s="6" t="str">
        <f t="shared" si="34"/>
        <v>0010-029-130-1100</v>
      </c>
      <c r="E2184" s="5" t="s">
        <v>3202</v>
      </c>
      <c r="F2184" s="5" t="s">
        <v>375</v>
      </c>
      <c r="G2184" s="5" t="s">
        <v>376</v>
      </c>
      <c r="H2184" s="5" t="s">
        <v>377</v>
      </c>
      <c r="I2184" s="5" t="s">
        <v>378</v>
      </c>
    </row>
    <row r="2185" spans="1:9" x14ac:dyDescent="0.25">
      <c r="A2185" s="5" t="s">
        <v>6478</v>
      </c>
      <c r="B2185" s="5" t="s">
        <v>6479</v>
      </c>
      <c r="C2185" s="6" t="s">
        <v>4709</v>
      </c>
      <c r="D2185" s="6" t="str">
        <f t="shared" si="34"/>
        <v>0010-029-110-1100</v>
      </c>
      <c r="E2185" s="5" t="s">
        <v>4710</v>
      </c>
      <c r="F2185" s="5" t="s">
        <v>375</v>
      </c>
      <c r="G2185" s="5" t="s">
        <v>376</v>
      </c>
      <c r="H2185" s="5" t="s">
        <v>377</v>
      </c>
      <c r="I2185" s="5" t="s">
        <v>378</v>
      </c>
    </row>
    <row r="2186" spans="1:9" x14ac:dyDescent="0.25">
      <c r="A2186" s="5" t="s">
        <v>6480</v>
      </c>
      <c r="B2186" s="5" t="s">
        <v>6481</v>
      </c>
      <c r="C2186" s="6" t="s">
        <v>2835</v>
      </c>
      <c r="D2186" s="6" t="str">
        <f t="shared" si="34"/>
        <v>0197-000-000-0000</v>
      </c>
      <c r="E2186" s="5" t="s">
        <v>2836</v>
      </c>
      <c r="F2186" s="5" t="s">
        <v>507</v>
      </c>
      <c r="G2186" s="5" t="s">
        <v>508</v>
      </c>
      <c r="H2186" s="5" t="s">
        <v>513</v>
      </c>
      <c r="I2186" s="5" t="s">
        <v>514</v>
      </c>
    </row>
    <row r="2187" spans="1:9" x14ac:dyDescent="0.25">
      <c r="A2187" s="5" t="s">
        <v>6482</v>
      </c>
      <c r="B2187" s="5" t="s">
        <v>6483</v>
      </c>
      <c r="C2187" s="6" t="s">
        <v>781</v>
      </c>
      <c r="D2187" s="6" t="str">
        <f t="shared" si="34"/>
        <v>0430-000-000-0000</v>
      </c>
      <c r="E2187" s="5" t="s">
        <v>782</v>
      </c>
      <c r="F2187" s="5" t="s">
        <v>383</v>
      </c>
      <c r="G2187" s="5" t="s">
        <v>384</v>
      </c>
      <c r="H2187" s="5" t="s">
        <v>377</v>
      </c>
      <c r="I2187" s="5" t="s">
        <v>378</v>
      </c>
    </row>
    <row r="2188" spans="1:9" x14ac:dyDescent="0.25">
      <c r="A2188" s="5" t="s">
        <v>6484</v>
      </c>
      <c r="B2188" s="5" t="s">
        <v>6485</v>
      </c>
      <c r="C2188" s="6" t="s">
        <v>3118</v>
      </c>
      <c r="D2188" s="6" t="str">
        <f t="shared" si="34"/>
        <v>0450-000-000-0000</v>
      </c>
      <c r="E2188" s="5" t="s">
        <v>3119</v>
      </c>
      <c r="F2188" s="5" t="s">
        <v>925</v>
      </c>
      <c r="G2188" s="5" t="s">
        <v>926</v>
      </c>
      <c r="H2188" s="5" t="s">
        <v>377</v>
      </c>
      <c r="I2188" s="5" t="s">
        <v>378</v>
      </c>
    </row>
    <row r="2189" spans="1:9" x14ac:dyDescent="0.25">
      <c r="A2189" s="5" t="s">
        <v>6486</v>
      </c>
      <c r="B2189" s="5" t="s">
        <v>6487</v>
      </c>
      <c r="C2189" s="6" t="s">
        <v>626</v>
      </c>
      <c r="D2189" s="6" t="str">
        <f t="shared" si="34"/>
        <v>0437-000-000-0000</v>
      </c>
      <c r="E2189" s="5" t="s">
        <v>627</v>
      </c>
      <c r="F2189" s="5" t="s">
        <v>507</v>
      </c>
      <c r="G2189" s="5" t="s">
        <v>508</v>
      </c>
      <c r="H2189" s="5" t="s">
        <v>377</v>
      </c>
      <c r="I2189" s="5" t="s">
        <v>378</v>
      </c>
    </row>
    <row r="2190" spans="1:9" x14ac:dyDescent="0.25">
      <c r="A2190" s="5" t="s">
        <v>6488</v>
      </c>
      <c r="B2190" s="5" t="s">
        <v>6489</v>
      </c>
      <c r="C2190" s="6" t="s">
        <v>1607</v>
      </c>
      <c r="D2190" s="6" t="str">
        <f t="shared" si="34"/>
        <v>0580-000-000-0000</v>
      </c>
      <c r="E2190" s="5" t="s">
        <v>1608</v>
      </c>
      <c r="F2190" s="5" t="s">
        <v>656</v>
      </c>
      <c r="G2190" s="5" t="s">
        <v>657</v>
      </c>
      <c r="H2190" s="5" t="s">
        <v>377</v>
      </c>
      <c r="I2190" s="5" t="s">
        <v>378</v>
      </c>
    </row>
    <row r="2191" spans="1:9" x14ac:dyDescent="0.25">
      <c r="A2191" s="5" t="s">
        <v>6490</v>
      </c>
      <c r="B2191" s="5" t="s">
        <v>6491</v>
      </c>
      <c r="C2191" s="6" t="s">
        <v>889</v>
      </c>
      <c r="D2191" s="6" t="str">
        <f t="shared" si="34"/>
        <v>0621-000-000-0000</v>
      </c>
      <c r="E2191" s="5" t="s">
        <v>890</v>
      </c>
      <c r="F2191" s="5" t="s">
        <v>535</v>
      </c>
      <c r="G2191" s="5" t="s">
        <v>536</v>
      </c>
      <c r="H2191" s="5" t="s">
        <v>377</v>
      </c>
      <c r="I2191" s="5" t="s">
        <v>378</v>
      </c>
    </row>
    <row r="2192" spans="1:9" x14ac:dyDescent="0.25">
      <c r="A2192" s="5" t="s">
        <v>6492</v>
      </c>
      <c r="B2192" s="5" t="s">
        <v>6493</v>
      </c>
      <c r="C2192" s="6" t="s">
        <v>6494</v>
      </c>
      <c r="D2192" s="6" t="str">
        <f t="shared" si="34"/>
        <v>0152-000-001-7200</v>
      </c>
      <c r="E2192" s="5" t="s">
        <v>6495</v>
      </c>
      <c r="F2192" s="5" t="s">
        <v>383</v>
      </c>
      <c r="G2192" s="5" t="s">
        <v>384</v>
      </c>
      <c r="H2192" s="5" t="s">
        <v>377</v>
      </c>
      <c r="I2192" s="5" t="s">
        <v>378</v>
      </c>
    </row>
    <row r="2193" spans="1:9" x14ac:dyDescent="0.25">
      <c r="A2193" s="5" t="s">
        <v>6496</v>
      </c>
      <c r="B2193" s="5" t="s">
        <v>6497</v>
      </c>
      <c r="C2193" s="6" t="s">
        <v>481</v>
      </c>
      <c r="D2193" s="6" t="str">
        <f t="shared" si="34"/>
        <v>0955-000-000-0000</v>
      </c>
      <c r="E2193" s="5" t="s">
        <v>482</v>
      </c>
      <c r="F2193" s="5" t="s">
        <v>383</v>
      </c>
      <c r="G2193" s="5" t="s">
        <v>384</v>
      </c>
      <c r="H2193" s="5" t="s">
        <v>377</v>
      </c>
      <c r="I2193" s="5" t="s">
        <v>378</v>
      </c>
    </row>
    <row r="2194" spans="1:9" x14ac:dyDescent="0.25">
      <c r="A2194" s="5" t="s">
        <v>6498</v>
      </c>
      <c r="B2194" s="5" t="s">
        <v>6499</v>
      </c>
      <c r="C2194" s="6" t="s">
        <v>985</v>
      </c>
      <c r="D2194" s="6" t="str">
        <f t="shared" si="34"/>
        <v>0180-000-000-0000</v>
      </c>
      <c r="E2194" s="5" t="s">
        <v>986</v>
      </c>
      <c r="F2194" s="5" t="s">
        <v>383</v>
      </c>
      <c r="G2194" s="5" t="s">
        <v>384</v>
      </c>
      <c r="H2194" s="5" t="s">
        <v>377</v>
      </c>
      <c r="I2194" s="5" t="s">
        <v>378</v>
      </c>
    </row>
    <row r="2195" spans="1:9" x14ac:dyDescent="0.25">
      <c r="A2195" s="5" t="s">
        <v>6500</v>
      </c>
      <c r="B2195" s="5" t="s">
        <v>6501</v>
      </c>
      <c r="C2195" s="6" t="s">
        <v>2759</v>
      </c>
      <c r="D2195" s="6" t="str">
        <f t="shared" si="34"/>
        <v>0142-000-000-0000</v>
      </c>
      <c r="E2195" s="5" t="s">
        <v>2760</v>
      </c>
      <c r="F2195" s="5" t="s">
        <v>656</v>
      </c>
      <c r="G2195" s="5" t="s">
        <v>657</v>
      </c>
      <c r="H2195" s="5" t="s">
        <v>377</v>
      </c>
      <c r="I2195" s="5" t="s">
        <v>378</v>
      </c>
    </row>
    <row r="2196" spans="1:9" x14ac:dyDescent="0.25">
      <c r="A2196" s="5" t="s">
        <v>6502</v>
      </c>
      <c r="B2196" s="5" t="s">
        <v>6503</v>
      </c>
      <c r="C2196" s="6" t="s">
        <v>539</v>
      </c>
      <c r="D2196" s="6" t="str">
        <f t="shared" si="34"/>
        <v>0850-000-000-0000</v>
      </c>
      <c r="E2196" s="5" t="s">
        <v>540</v>
      </c>
      <c r="F2196" s="5" t="s">
        <v>383</v>
      </c>
      <c r="G2196" s="5" t="s">
        <v>384</v>
      </c>
      <c r="H2196" s="5" t="s">
        <v>513</v>
      </c>
      <c r="I2196" s="5" t="s">
        <v>514</v>
      </c>
    </row>
    <row r="2197" spans="1:9" x14ac:dyDescent="0.25">
      <c r="A2197" s="5" t="s">
        <v>6504</v>
      </c>
      <c r="B2197" s="5" t="s">
        <v>6505</v>
      </c>
      <c r="C2197" s="6" t="s">
        <v>533</v>
      </c>
      <c r="D2197" s="6" t="str">
        <f t="shared" si="34"/>
        <v>0050-000-000-0000</v>
      </c>
      <c r="E2197" s="5" t="s">
        <v>534</v>
      </c>
      <c r="F2197" s="5" t="s">
        <v>503</v>
      </c>
      <c r="G2197" s="5" t="s">
        <v>504</v>
      </c>
      <c r="H2197" s="5" t="s">
        <v>377</v>
      </c>
      <c r="I2197" s="5" t="s">
        <v>378</v>
      </c>
    </row>
    <row r="2198" spans="1:9" x14ac:dyDescent="0.25">
      <c r="A2198" s="5" t="s">
        <v>6506</v>
      </c>
      <c r="B2198" s="5" t="s">
        <v>6507</v>
      </c>
      <c r="C2198" s="6" t="s">
        <v>6508</v>
      </c>
      <c r="D2198" s="6" t="str">
        <f t="shared" si="34"/>
        <v>0640-000-000-0000</v>
      </c>
      <c r="E2198" s="5" t="s">
        <v>6509</v>
      </c>
      <c r="F2198" s="5" t="s">
        <v>535</v>
      </c>
      <c r="G2198" s="5" t="s">
        <v>536</v>
      </c>
      <c r="H2198" s="5" t="s">
        <v>377</v>
      </c>
      <c r="I2198" s="5" t="s">
        <v>378</v>
      </c>
    </row>
    <row r="2199" spans="1:9" x14ac:dyDescent="0.25">
      <c r="A2199" s="5" t="s">
        <v>6510</v>
      </c>
      <c r="B2199" s="5" t="s">
        <v>6511</v>
      </c>
      <c r="C2199" s="6" t="s">
        <v>1051</v>
      </c>
      <c r="D2199" s="6" t="str">
        <f t="shared" si="34"/>
        <v>0590-000-000-0000</v>
      </c>
      <c r="E2199" s="5" t="s">
        <v>1052</v>
      </c>
      <c r="F2199" s="5" t="s">
        <v>535</v>
      </c>
      <c r="G2199" s="5" t="s">
        <v>536</v>
      </c>
      <c r="H2199" s="5" t="s">
        <v>513</v>
      </c>
      <c r="I2199" s="5" t="s">
        <v>514</v>
      </c>
    </row>
    <row r="2200" spans="1:9" x14ac:dyDescent="0.25">
      <c r="A2200" s="5" t="s">
        <v>6512</v>
      </c>
      <c r="B2200" s="5" t="s">
        <v>6513</v>
      </c>
      <c r="C2200" s="6" t="s">
        <v>2519</v>
      </c>
      <c r="D2200" s="6" t="str">
        <f t="shared" si="34"/>
        <v>0946-000-000-0000</v>
      </c>
      <c r="E2200" s="5" t="s">
        <v>2520</v>
      </c>
      <c r="F2200" s="5" t="s">
        <v>383</v>
      </c>
      <c r="G2200" s="5" t="s">
        <v>384</v>
      </c>
      <c r="H2200" s="5" t="s">
        <v>377</v>
      </c>
      <c r="I2200" s="5" t="s">
        <v>378</v>
      </c>
    </row>
    <row r="2201" spans="1:9" x14ac:dyDescent="0.25">
      <c r="A2201" s="5" t="s">
        <v>6514</v>
      </c>
      <c r="B2201" s="5" t="s">
        <v>6515</v>
      </c>
      <c r="C2201" s="6" t="s">
        <v>923</v>
      </c>
      <c r="D2201" s="6" t="str">
        <f t="shared" si="34"/>
        <v>0210-000-000-0000</v>
      </c>
      <c r="E2201" s="5" t="s">
        <v>924</v>
      </c>
      <c r="F2201" s="5" t="s">
        <v>383</v>
      </c>
      <c r="G2201" s="5" t="s">
        <v>384</v>
      </c>
      <c r="H2201" s="5" t="s">
        <v>377</v>
      </c>
      <c r="I2201" s="5" t="s">
        <v>378</v>
      </c>
    </row>
    <row r="2202" spans="1:9" x14ac:dyDescent="0.25">
      <c r="A2202" s="5" t="s">
        <v>6516</v>
      </c>
      <c r="B2202" s="5" t="s">
        <v>6517</v>
      </c>
      <c r="C2202" s="6" t="s">
        <v>2519</v>
      </c>
      <c r="D2202" s="6" t="str">
        <f t="shared" si="34"/>
        <v>0946-000-000-0000</v>
      </c>
      <c r="E2202" s="5" t="s">
        <v>2520</v>
      </c>
      <c r="F2202" s="5" t="s">
        <v>383</v>
      </c>
      <c r="G2202" s="5" t="s">
        <v>384</v>
      </c>
      <c r="H2202" s="5" t="s">
        <v>513</v>
      </c>
      <c r="I2202" s="5" t="s">
        <v>514</v>
      </c>
    </row>
    <row r="2203" spans="1:9" x14ac:dyDescent="0.25">
      <c r="A2203" s="5" t="s">
        <v>6518</v>
      </c>
      <c r="B2203" s="5" t="s">
        <v>6519</v>
      </c>
      <c r="C2203" s="6" t="s">
        <v>815</v>
      </c>
      <c r="D2203" s="6" t="str">
        <f t="shared" si="34"/>
        <v>0660-000-000-0000</v>
      </c>
      <c r="E2203" s="5" t="s">
        <v>816</v>
      </c>
      <c r="F2203" s="5" t="s">
        <v>535</v>
      </c>
      <c r="G2203" s="5" t="s">
        <v>536</v>
      </c>
      <c r="H2203" s="5" t="s">
        <v>377</v>
      </c>
      <c r="I2203" s="5" t="s">
        <v>378</v>
      </c>
    </row>
    <row r="2204" spans="1:9" x14ac:dyDescent="0.25">
      <c r="A2204" s="5" t="s">
        <v>6520</v>
      </c>
      <c r="B2204" s="5" t="s">
        <v>6521</v>
      </c>
      <c r="C2204" s="6" t="s">
        <v>517</v>
      </c>
      <c r="D2204" s="6" t="str">
        <f t="shared" si="34"/>
        <v>0250-000-000-0000</v>
      </c>
      <c r="E2204" s="5" t="s">
        <v>518</v>
      </c>
      <c r="F2204" s="5" t="s">
        <v>535</v>
      </c>
      <c r="G2204" s="5" t="s">
        <v>536</v>
      </c>
      <c r="H2204" s="5" t="s">
        <v>377</v>
      </c>
      <c r="I2204" s="5" t="s">
        <v>378</v>
      </c>
    </row>
    <row r="2205" spans="1:9" x14ac:dyDescent="0.25">
      <c r="A2205" s="5" t="s">
        <v>6522</v>
      </c>
      <c r="B2205" s="5" t="s">
        <v>6523</v>
      </c>
      <c r="C2205" s="6" t="s">
        <v>495</v>
      </c>
      <c r="D2205" s="6" t="str">
        <f t="shared" si="34"/>
        <v>0010-249-000-0000</v>
      </c>
      <c r="E2205" s="5" t="s">
        <v>496</v>
      </c>
      <c r="F2205" s="5" t="s">
        <v>383</v>
      </c>
      <c r="G2205" s="5" t="s">
        <v>384</v>
      </c>
      <c r="H2205" s="5" t="s">
        <v>491</v>
      </c>
      <c r="I2205" s="5" t="s">
        <v>492</v>
      </c>
    </row>
    <row r="2206" spans="1:9" x14ac:dyDescent="0.25">
      <c r="A2206" s="5" t="s">
        <v>6524</v>
      </c>
      <c r="B2206" s="5" t="s">
        <v>6525</v>
      </c>
      <c r="C2206" s="6" t="s">
        <v>445</v>
      </c>
      <c r="D2206" s="6" t="str">
        <f t="shared" si="34"/>
        <v>0032-000-000-0000</v>
      </c>
      <c r="E2206" s="5" t="s">
        <v>446</v>
      </c>
      <c r="F2206" s="5" t="s">
        <v>507</v>
      </c>
      <c r="G2206" s="5" t="s">
        <v>508</v>
      </c>
      <c r="H2206" s="5" t="s">
        <v>377</v>
      </c>
      <c r="I2206" s="5" t="s">
        <v>378</v>
      </c>
    </row>
    <row r="2207" spans="1:9" x14ac:dyDescent="0.25">
      <c r="A2207" s="5" t="s">
        <v>6526</v>
      </c>
      <c r="B2207" s="5" t="s">
        <v>6527</v>
      </c>
      <c r="C2207" s="6" t="s">
        <v>827</v>
      </c>
      <c r="D2207" s="6" t="str">
        <f t="shared" si="34"/>
        <v>0320-000-000-0000</v>
      </c>
      <c r="E2207" s="5" t="s">
        <v>828</v>
      </c>
      <c r="F2207" s="5" t="s">
        <v>383</v>
      </c>
      <c r="G2207" s="5" t="s">
        <v>384</v>
      </c>
      <c r="H2207" s="5" t="s">
        <v>377</v>
      </c>
      <c r="I2207" s="5" t="s">
        <v>378</v>
      </c>
    </row>
    <row r="2208" spans="1:9" x14ac:dyDescent="0.25">
      <c r="A2208" s="5" t="s">
        <v>6528</v>
      </c>
      <c r="B2208" s="5" t="s">
        <v>6529</v>
      </c>
      <c r="C2208" s="6" t="s">
        <v>3508</v>
      </c>
      <c r="D2208" s="6" t="str">
        <f t="shared" si="34"/>
        <v>0243-000-000-0000</v>
      </c>
      <c r="E2208" s="5" t="s">
        <v>3509</v>
      </c>
      <c r="F2208" s="5" t="s">
        <v>535</v>
      </c>
      <c r="G2208" s="5" t="s">
        <v>536</v>
      </c>
      <c r="H2208" s="5" t="s">
        <v>377</v>
      </c>
      <c r="I2208" s="5" t="s">
        <v>378</v>
      </c>
    </row>
    <row r="2209" spans="1:9" x14ac:dyDescent="0.25">
      <c r="A2209" s="5" t="s">
        <v>6530</v>
      </c>
      <c r="B2209" s="5" t="s">
        <v>6531</v>
      </c>
      <c r="C2209" s="6" t="s">
        <v>724</v>
      </c>
      <c r="D2209" s="6" t="str">
        <f t="shared" si="34"/>
        <v>0283-000-000-0000</v>
      </c>
      <c r="E2209" s="5" t="s">
        <v>725</v>
      </c>
      <c r="F2209" s="5" t="s">
        <v>383</v>
      </c>
      <c r="G2209" s="5" t="s">
        <v>384</v>
      </c>
      <c r="H2209" s="5" t="s">
        <v>377</v>
      </c>
      <c r="I2209" s="5" t="s">
        <v>378</v>
      </c>
    </row>
    <row r="2210" spans="1:9" x14ac:dyDescent="0.25">
      <c r="A2210" s="5" t="s">
        <v>6532</v>
      </c>
      <c r="B2210" s="5" t="s">
        <v>6533</v>
      </c>
      <c r="C2210" s="6" t="s">
        <v>6462</v>
      </c>
      <c r="D2210" s="6" t="str">
        <f t="shared" si="34"/>
        <v>0010-046-051-1100</v>
      </c>
      <c r="E2210" s="5" t="s">
        <v>6463</v>
      </c>
      <c r="F2210" s="5" t="s">
        <v>375</v>
      </c>
      <c r="G2210" s="5" t="s">
        <v>376</v>
      </c>
      <c r="H2210" s="5" t="s">
        <v>377</v>
      </c>
      <c r="I2210" s="5" t="s">
        <v>378</v>
      </c>
    </row>
    <row r="2211" spans="1:9" x14ac:dyDescent="0.25">
      <c r="A2211" s="5" t="s">
        <v>6534</v>
      </c>
      <c r="B2211" s="5" t="s">
        <v>6535</v>
      </c>
      <c r="C2211" s="6" t="s">
        <v>2541</v>
      </c>
      <c r="D2211" s="6" t="str">
        <f t="shared" si="34"/>
        <v>0692-000-000-0000</v>
      </c>
      <c r="E2211" s="5" t="s">
        <v>2542</v>
      </c>
      <c r="F2211" s="5" t="s">
        <v>503</v>
      </c>
      <c r="G2211" s="5" t="s">
        <v>504</v>
      </c>
      <c r="H2211" s="5" t="s">
        <v>377</v>
      </c>
      <c r="I2211" s="5" t="s">
        <v>378</v>
      </c>
    </row>
    <row r="2212" spans="1:9" x14ac:dyDescent="0.25">
      <c r="A2212" s="5" t="s">
        <v>6536</v>
      </c>
      <c r="B2212" s="5" t="s">
        <v>6537</v>
      </c>
      <c r="C2212" s="6" t="s">
        <v>1253</v>
      </c>
      <c r="D2212" s="6" t="str">
        <f t="shared" si="34"/>
        <v>0010-030-031-1400</v>
      </c>
      <c r="E2212" s="5" t="s">
        <v>1254</v>
      </c>
      <c r="F2212" s="5" t="s">
        <v>3171</v>
      </c>
      <c r="G2212" s="5" t="s">
        <v>3172</v>
      </c>
      <c r="H2212" s="5" t="s">
        <v>377</v>
      </c>
      <c r="I2212" s="5" t="s">
        <v>378</v>
      </c>
    </row>
    <row r="2213" spans="1:9" x14ac:dyDescent="0.25">
      <c r="A2213" s="5" t="s">
        <v>6538</v>
      </c>
      <c r="B2213" s="5" t="s">
        <v>6539</v>
      </c>
      <c r="C2213" s="6" t="s">
        <v>1253</v>
      </c>
      <c r="D2213" s="6" t="str">
        <f t="shared" si="34"/>
        <v>0010-030-031-1400</v>
      </c>
      <c r="E2213" s="5" t="s">
        <v>1254</v>
      </c>
      <c r="F2213" s="5" t="s">
        <v>6540</v>
      </c>
      <c r="G2213" s="5" t="s">
        <v>6541</v>
      </c>
      <c r="H2213" s="5" t="s">
        <v>377</v>
      </c>
      <c r="I2213" s="5" t="s">
        <v>378</v>
      </c>
    </row>
    <row r="2214" spans="1:9" x14ac:dyDescent="0.25">
      <c r="A2214" s="5" t="s">
        <v>6542</v>
      </c>
      <c r="B2214" s="5" t="s">
        <v>6543</v>
      </c>
      <c r="C2214" s="6" t="s">
        <v>1045</v>
      </c>
      <c r="D2214" s="6" t="str">
        <f t="shared" si="34"/>
        <v>0270-000-000-0000</v>
      </c>
      <c r="E2214" s="5" t="s">
        <v>1046</v>
      </c>
      <c r="F2214" s="5" t="s">
        <v>383</v>
      </c>
      <c r="G2214" s="5" t="s">
        <v>384</v>
      </c>
      <c r="H2214" s="5" t="s">
        <v>377</v>
      </c>
      <c r="I2214" s="5" t="s">
        <v>378</v>
      </c>
    </row>
    <row r="2215" spans="1:9" x14ac:dyDescent="0.25">
      <c r="A2215" s="5" t="s">
        <v>6544</v>
      </c>
      <c r="B2215" s="5" t="s">
        <v>6545</v>
      </c>
      <c r="C2215" s="6" t="s">
        <v>4829</v>
      </c>
      <c r="D2215" s="6" t="str">
        <f t="shared" si="34"/>
        <v>0036-000-000-0000</v>
      </c>
      <c r="E2215" s="5" t="s">
        <v>4830</v>
      </c>
      <c r="F2215" s="5" t="s">
        <v>535</v>
      </c>
      <c r="G2215" s="5" t="s">
        <v>536</v>
      </c>
      <c r="H2215" s="5" t="s">
        <v>377</v>
      </c>
      <c r="I2215" s="5" t="s">
        <v>378</v>
      </c>
    </row>
    <row r="2216" spans="1:9" x14ac:dyDescent="0.25">
      <c r="A2216" s="5" t="s">
        <v>6546</v>
      </c>
      <c r="B2216" s="5" t="s">
        <v>6547</v>
      </c>
      <c r="C2216" s="6" t="s">
        <v>569</v>
      </c>
      <c r="D2216" s="6" t="str">
        <f t="shared" si="34"/>
        <v>0665-000-000-0000</v>
      </c>
      <c r="E2216" s="5" t="s">
        <v>570</v>
      </c>
      <c r="F2216" s="5" t="s">
        <v>383</v>
      </c>
      <c r="G2216" s="5" t="s">
        <v>384</v>
      </c>
      <c r="H2216" s="5" t="s">
        <v>377</v>
      </c>
      <c r="I2216" s="5" t="s">
        <v>378</v>
      </c>
    </row>
    <row r="2217" spans="1:9" x14ac:dyDescent="0.25">
      <c r="A2217" s="5" t="s">
        <v>6548</v>
      </c>
      <c r="B2217" s="5" t="s">
        <v>6549</v>
      </c>
      <c r="C2217" s="6" t="s">
        <v>2615</v>
      </c>
      <c r="D2217" s="6" t="str">
        <f t="shared" si="34"/>
        <v>0315-000-000-0000</v>
      </c>
      <c r="E2217" s="5" t="s">
        <v>2616</v>
      </c>
      <c r="F2217" s="5" t="s">
        <v>383</v>
      </c>
      <c r="G2217" s="5" t="s">
        <v>384</v>
      </c>
      <c r="H2217" s="5" t="s">
        <v>513</v>
      </c>
      <c r="I2217" s="5" t="s">
        <v>514</v>
      </c>
    </row>
    <row r="2218" spans="1:9" x14ac:dyDescent="0.25">
      <c r="A2218" s="5" t="s">
        <v>6550</v>
      </c>
      <c r="B2218" s="5" t="s">
        <v>6551</v>
      </c>
      <c r="C2218" s="6" t="s">
        <v>1494</v>
      </c>
      <c r="D2218" s="6" t="str">
        <f t="shared" si="34"/>
        <v>0944-000-000-0000</v>
      </c>
      <c r="E2218" s="5" t="s">
        <v>1495</v>
      </c>
      <c r="F2218" s="5" t="s">
        <v>383</v>
      </c>
      <c r="G2218" s="5" t="s">
        <v>384</v>
      </c>
      <c r="H2218" s="5" t="s">
        <v>377</v>
      </c>
      <c r="I2218" s="5" t="s">
        <v>378</v>
      </c>
    </row>
    <row r="2219" spans="1:9" x14ac:dyDescent="0.25">
      <c r="A2219" s="5" t="s">
        <v>6552</v>
      </c>
      <c r="B2219" s="5" t="s">
        <v>6553</v>
      </c>
      <c r="C2219" s="6" t="s">
        <v>2973</v>
      </c>
      <c r="D2219" s="6" t="str">
        <f t="shared" si="34"/>
        <v>0417-000-000-0000</v>
      </c>
      <c r="E2219" s="5" t="s">
        <v>2974</v>
      </c>
      <c r="F2219" s="5" t="s">
        <v>535</v>
      </c>
      <c r="G2219" s="5" t="s">
        <v>536</v>
      </c>
      <c r="H2219" s="5" t="s">
        <v>377</v>
      </c>
      <c r="I2219" s="5" t="s">
        <v>378</v>
      </c>
    </row>
    <row r="2220" spans="1:9" x14ac:dyDescent="0.25">
      <c r="A2220" s="5" t="s">
        <v>6554</v>
      </c>
      <c r="B2220" s="5" t="s">
        <v>6555</v>
      </c>
      <c r="C2220" s="6" t="s">
        <v>2629</v>
      </c>
      <c r="D2220" s="6" t="str">
        <f t="shared" si="34"/>
        <v>0010-027-131-1100</v>
      </c>
      <c r="E2220" s="5" t="s">
        <v>2630</v>
      </c>
      <c r="F2220" s="5" t="s">
        <v>399</v>
      </c>
      <c r="G2220" s="5" t="s">
        <v>400</v>
      </c>
      <c r="H2220" s="5" t="s">
        <v>377</v>
      </c>
      <c r="I2220" s="5" t="s">
        <v>378</v>
      </c>
    </row>
    <row r="2221" spans="1:9" x14ac:dyDescent="0.25">
      <c r="A2221" s="5" t="s">
        <v>6556</v>
      </c>
      <c r="B2221" s="5" t="s">
        <v>6557</v>
      </c>
      <c r="C2221" s="6" t="s">
        <v>931</v>
      </c>
      <c r="D2221" s="6" t="str">
        <f t="shared" si="34"/>
        <v>0045-000-000-0000</v>
      </c>
      <c r="E2221" s="5" t="s">
        <v>932</v>
      </c>
      <c r="F2221" s="5" t="s">
        <v>383</v>
      </c>
      <c r="G2221" s="5" t="s">
        <v>384</v>
      </c>
      <c r="H2221" s="5" t="s">
        <v>377</v>
      </c>
      <c r="I2221" s="5" t="s">
        <v>378</v>
      </c>
    </row>
    <row r="2222" spans="1:9" x14ac:dyDescent="0.25">
      <c r="A2222" s="5" t="s">
        <v>6558</v>
      </c>
      <c r="B2222" s="5" t="s">
        <v>6559</v>
      </c>
      <c r="C2222" s="6" t="s">
        <v>3301</v>
      </c>
      <c r="D2222" s="6" t="str">
        <f t="shared" si="34"/>
        <v>0350-000-004-8800</v>
      </c>
      <c r="E2222" s="5" t="s">
        <v>3302</v>
      </c>
      <c r="F2222" s="5" t="s">
        <v>383</v>
      </c>
      <c r="G2222" s="5" t="s">
        <v>384</v>
      </c>
      <c r="H2222" s="5" t="s">
        <v>377</v>
      </c>
      <c r="I2222" s="5" t="s">
        <v>378</v>
      </c>
    </row>
    <row r="2223" spans="1:9" x14ac:dyDescent="0.25">
      <c r="A2223" s="5" t="s">
        <v>6560</v>
      </c>
      <c r="B2223" s="5" t="s">
        <v>6561</v>
      </c>
      <c r="C2223" s="6" t="s">
        <v>405</v>
      </c>
      <c r="D2223" s="6" t="str">
        <f t="shared" si="34"/>
        <v>0340-000-000-0000</v>
      </c>
      <c r="E2223" s="5" t="s">
        <v>406</v>
      </c>
      <c r="F2223" s="5" t="s">
        <v>415</v>
      </c>
      <c r="G2223" s="5" t="s">
        <v>416</v>
      </c>
      <c r="H2223" s="5" t="s">
        <v>377</v>
      </c>
      <c r="I2223" s="5" t="s">
        <v>378</v>
      </c>
    </row>
    <row r="2224" spans="1:9" x14ac:dyDescent="0.25">
      <c r="A2224" s="5" t="s">
        <v>6562</v>
      </c>
      <c r="B2224" s="5" t="s">
        <v>6563</v>
      </c>
      <c r="C2224" s="6" t="s">
        <v>5032</v>
      </c>
      <c r="D2224" s="6" t="str">
        <f t="shared" si="34"/>
        <v>0615-000-000-0000</v>
      </c>
      <c r="E2224" s="5" t="s">
        <v>5033</v>
      </c>
      <c r="F2224" s="5" t="s">
        <v>383</v>
      </c>
      <c r="G2224" s="5" t="s">
        <v>384</v>
      </c>
      <c r="H2224" s="5" t="s">
        <v>377</v>
      </c>
      <c r="I2224" s="5" t="s">
        <v>378</v>
      </c>
    </row>
    <row r="2225" spans="1:9" x14ac:dyDescent="0.25">
      <c r="A2225" s="5" t="s">
        <v>6564</v>
      </c>
      <c r="B2225" s="5" t="s">
        <v>6565</v>
      </c>
      <c r="C2225" s="6" t="s">
        <v>2160</v>
      </c>
      <c r="D2225" s="6" t="str">
        <f t="shared" si="34"/>
        <v>0075-000-000-0000</v>
      </c>
      <c r="E2225" s="5" t="s">
        <v>2161</v>
      </c>
      <c r="F2225" s="5" t="s">
        <v>535</v>
      </c>
      <c r="G2225" s="5" t="s">
        <v>536</v>
      </c>
      <c r="H2225" s="5" t="s">
        <v>377</v>
      </c>
      <c r="I2225" s="5" t="s">
        <v>378</v>
      </c>
    </row>
    <row r="2226" spans="1:9" x14ac:dyDescent="0.25">
      <c r="A2226" s="5" t="s">
        <v>6566</v>
      </c>
      <c r="B2226" s="5" t="s">
        <v>6567</v>
      </c>
      <c r="C2226" s="6" t="s">
        <v>6568</v>
      </c>
      <c r="D2226" s="6" t="str">
        <f t="shared" si="34"/>
        <v>0010-040-051-1000</v>
      </c>
      <c r="E2226" s="5" t="s">
        <v>6569</v>
      </c>
      <c r="F2226" s="5" t="s">
        <v>1099</v>
      </c>
      <c r="G2226" s="5" t="s">
        <v>1100</v>
      </c>
      <c r="H2226" s="5" t="s">
        <v>377</v>
      </c>
      <c r="I2226" s="5" t="s">
        <v>378</v>
      </c>
    </row>
    <row r="2227" spans="1:9" x14ac:dyDescent="0.25">
      <c r="A2227" s="5" t="s">
        <v>6570</v>
      </c>
      <c r="B2227" s="5" t="s">
        <v>6571</v>
      </c>
      <c r="C2227" s="6" t="s">
        <v>5032</v>
      </c>
      <c r="D2227" s="6" t="str">
        <f t="shared" si="34"/>
        <v>0615-000-000-0000</v>
      </c>
      <c r="E2227" s="5" t="s">
        <v>5033</v>
      </c>
      <c r="F2227" s="5" t="s">
        <v>383</v>
      </c>
      <c r="G2227" s="5" t="s">
        <v>384</v>
      </c>
      <c r="H2227" s="5" t="s">
        <v>377</v>
      </c>
      <c r="I2227" s="5" t="s">
        <v>378</v>
      </c>
    </row>
    <row r="2228" spans="1:9" x14ac:dyDescent="0.25">
      <c r="A2228" s="5" t="s">
        <v>6572</v>
      </c>
      <c r="B2228" s="5" t="s">
        <v>6573</v>
      </c>
      <c r="C2228" s="6" t="s">
        <v>6574</v>
      </c>
      <c r="D2228" s="6" t="str">
        <f t="shared" si="34"/>
        <v>0010-032-171-1000</v>
      </c>
      <c r="E2228" s="5" t="s">
        <v>6575</v>
      </c>
      <c r="F2228" s="5" t="s">
        <v>1099</v>
      </c>
      <c r="G2228" s="5" t="s">
        <v>1100</v>
      </c>
      <c r="H2228" s="5" t="s">
        <v>377</v>
      </c>
      <c r="I2228" s="5" t="s">
        <v>378</v>
      </c>
    </row>
    <row r="2229" spans="1:9" x14ac:dyDescent="0.25">
      <c r="A2229" s="5" t="s">
        <v>6576</v>
      </c>
      <c r="B2229" s="5" t="s">
        <v>6577</v>
      </c>
      <c r="C2229" s="6" t="s">
        <v>3896</v>
      </c>
      <c r="D2229" s="6" t="str">
        <f t="shared" si="34"/>
        <v>0410-000-000-0000</v>
      </c>
      <c r="E2229" s="5" t="s">
        <v>3897</v>
      </c>
      <c r="F2229" s="5" t="s">
        <v>383</v>
      </c>
      <c r="G2229" s="5" t="s">
        <v>384</v>
      </c>
      <c r="H2229" s="5" t="s">
        <v>377</v>
      </c>
      <c r="I2229" s="5" t="s">
        <v>378</v>
      </c>
    </row>
    <row r="2230" spans="1:9" x14ac:dyDescent="0.25">
      <c r="A2230" s="5" t="s">
        <v>6578</v>
      </c>
      <c r="B2230" s="5" t="s">
        <v>6579</v>
      </c>
      <c r="C2230" s="6" t="s">
        <v>6580</v>
      </c>
      <c r="D2230" s="6" t="str">
        <f t="shared" si="34"/>
        <v>0010-049-061-1100</v>
      </c>
      <c r="E2230" s="5" t="s">
        <v>2005</v>
      </c>
      <c r="F2230" s="5" t="s">
        <v>375</v>
      </c>
      <c r="G2230" s="5" t="s">
        <v>376</v>
      </c>
      <c r="H2230" s="5" t="s">
        <v>377</v>
      </c>
      <c r="I2230" s="5" t="s">
        <v>378</v>
      </c>
    </row>
    <row r="2231" spans="1:9" x14ac:dyDescent="0.25">
      <c r="A2231" s="5" t="s">
        <v>212</v>
      </c>
      <c r="B2231" s="5" t="s">
        <v>6581</v>
      </c>
      <c r="C2231" s="6" t="s">
        <v>2487</v>
      </c>
      <c r="D2231" s="6" t="str">
        <f t="shared" si="34"/>
        <v>0010-032-181-1100</v>
      </c>
      <c r="E2231" s="5" t="s">
        <v>2488</v>
      </c>
      <c r="F2231" s="5" t="s">
        <v>375</v>
      </c>
      <c r="G2231" s="5" t="s">
        <v>376</v>
      </c>
      <c r="H2231" s="5" t="s">
        <v>1213</v>
      </c>
      <c r="I2231" s="5" t="s">
        <v>1214</v>
      </c>
    </row>
    <row r="2232" spans="1:9" x14ac:dyDescent="0.25">
      <c r="A2232" s="5" t="s">
        <v>6582</v>
      </c>
      <c r="B2232" s="5" t="s">
        <v>6583</v>
      </c>
      <c r="C2232" s="6" t="s">
        <v>1551</v>
      </c>
      <c r="D2232" s="6" t="str">
        <f t="shared" si="34"/>
        <v>0010-063-021-1100</v>
      </c>
      <c r="E2232" s="5" t="s">
        <v>1552</v>
      </c>
      <c r="F2232" s="5" t="s">
        <v>375</v>
      </c>
      <c r="G2232" s="5" t="s">
        <v>376</v>
      </c>
      <c r="H2232" s="5" t="s">
        <v>377</v>
      </c>
      <c r="I2232" s="5" t="s">
        <v>378</v>
      </c>
    </row>
    <row r="2233" spans="1:9" x14ac:dyDescent="0.25">
      <c r="A2233" s="5" t="s">
        <v>6584</v>
      </c>
      <c r="B2233" s="5" t="s">
        <v>6585</v>
      </c>
      <c r="C2233" s="6" t="s">
        <v>923</v>
      </c>
      <c r="D2233" s="6" t="str">
        <f t="shared" si="34"/>
        <v>0210-000-000-0000</v>
      </c>
      <c r="E2233" s="5" t="s">
        <v>924</v>
      </c>
      <c r="F2233" s="5" t="s">
        <v>2925</v>
      </c>
      <c r="G2233" s="5" t="s">
        <v>2926</v>
      </c>
      <c r="H2233" s="5" t="s">
        <v>377</v>
      </c>
      <c r="I2233" s="5" t="s">
        <v>378</v>
      </c>
    </row>
    <row r="2234" spans="1:9" x14ac:dyDescent="0.25">
      <c r="A2234" s="5" t="s">
        <v>6586</v>
      </c>
      <c r="B2234" s="5" t="s">
        <v>6587</v>
      </c>
      <c r="C2234" s="6" t="s">
        <v>2759</v>
      </c>
      <c r="D2234" s="6" t="str">
        <f t="shared" si="34"/>
        <v>0142-000-000-0000</v>
      </c>
      <c r="E2234" s="5" t="s">
        <v>2760</v>
      </c>
      <c r="F2234" s="5" t="s">
        <v>383</v>
      </c>
      <c r="G2234" s="5" t="s">
        <v>384</v>
      </c>
      <c r="H2234" s="5" t="s">
        <v>377</v>
      </c>
      <c r="I2234" s="5" t="s">
        <v>378</v>
      </c>
    </row>
    <row r="2235" spans="1:9" x14ac:dyDescent="0.25">
      <c r="A2235" s="5" t="s">
        <v>6588</v>
      </c>
      <c r="B2235" s="5" t="s">
        <v>6589</v>
      </c>
      <c r="C2235" s="6" t="s">
        <v>6590</v>
      </c>
      <c r="D2235" s="6" t="str">
        <f t="shared" si="34"/>
        <v>0215-000-002-0800</v>
      </c>
      <c r="E2235" s="5" t="s">
        <v>6591</v>
      </c>
      <c r="F2235" s="5" t="s">
        <v>383</v>
      </c>
      <c r="G2235" s="5" t="s">
        <v>384</v>
      </c>
      <c r="H2235" s="5" t="s">
        <v>377</v>
      </c>
      <c r="I2235" s="5" t="s">
        <v>378</v>
      </c>
    </row>
    <row r="2236" spans="1:9" x14ac:dyDescent="0.25">
      <c r="A2236" s="5" t="s">
        <v>6592</v>
      </c>
      <c r="B2236" s="5" t="s">
        <v>6593</v>
      </c>
      <c r="C2236" s="6" t="s">
        <v>781</v>
      </c>
      <c r="D2236" s="6" t="str">
        <f t="shared" si="34"/>
        <v>0430-000-000-0000</v>
      </c>
      <c r="E2236" s="5" t="s">
        <v>782</v>
      </c>
      <c r="F2236" s="5" t="s">
        <v>383</v>
      </c>
      <c r="G2236" s="5" t="s">
        <v>384</v>
      </c>
      <c r="H2236" s="5" t="s">
        <v>377</v>
      </c>
      <c r="I2236" s="5" t="s">
        <v>378</v>
      </c>
    </row>
    <row r="2237" spans="1:9" x14ac:dyDescent="0.25">
      <c r="A2237" s="5" t="s">
        <v>6594</v>
      </c>
      <c r="B2237" s="5" t="s">
        <v>6595</v>
      </c>
      <c r="C2237" s="6" t="s">
        <v>551</v>
      </c>
      <c r="D2237" s="6" t="str">
        <f t="shared" si="34"/>
        <v>0355-000-000-0000</v>
      </c>
      <c r="E2237" s="5" t="s">
        <v>552</v>
      </c>
      <c r="F2237" s="5" t="s">
        <v>383</v>
      </c>
      <c r="G2237" s="5" t="s">
        <v>384</v>
      </c>
      <c r="H2237" s="5" t="s">
        <v>377</v>
      </c>
      <c r="I2237" s="5" t="s">
        <v>378</v>
      </c>
    </row>
    <row r="2238" spans="1:9" x14ac:dyDescent="0.25">
      <c r="A2238" s="5" t="s">
        <v>6596</v>
      </c>
      <c r="B2238" s="5" t="s">
        <v>6597</v>
      </c>
      <c r="C2238" s="6" t="s">
        <v>954</v>
      </c>
      <c r="D2238" s="6" t="str">
        <f t="shared" si="34"/>
        <v>0120-000-000-0000</v>
      </c>
      <c r="E2238" s="5" t="s">
        <v>955</v>
      </c>
      <c r="F2238" s="5" t="s">
        <v>656</v>
      </c>
      <c r="G2238" s="5" t="s">
        <v>657</v>
      </c>
      <c r="H2238" s="5" t="s">
        <v>377</v>
      </c>
      <c r="I2238" s="5" t="s">
        <v>378</v>
      </c>
    </row>
    <row r="2239" spans="1:9" x14ac:dyDescent="0.25">
      <c r="A2239" s="5" t="s">
        <v>6598</v>
      </c>
      <c r="B2239" s="5" t="s">
        <v>6599</v>
      </c>
      <c r="C2239" s="6" t="s">
        <v>1595</v>
      </c>
      <c r="D2239" s="6" t="str">
        <f t="shared" si="34"/>
        <v>0303-000-000-0000</v>
      </c>
      <c r="E2239" s="5" t="s">
        <v>1596</v>
      </c>
      <c r="F2239" s="5" t="s">
        <v>383</v>
      </c>
      <c r="G2239" s="5" t="s">
        <v>384</v>
      </c>
      <c r="H2239" s="5" t="s">
        <v>377</v>
      </c>
      <c r="I2239" s="5" t="s">
        <v>378</v>
      </c>
    </row>
    <row r="2240" spans="1:9" x14ac:dyDescent="0.25">
      <c r="A2240" s="5" t="s">
        <v>6600</v>
      </c>
      <c r="B2240" s="5" t="s">
        <v>6601</v>
      </c>
      <c r="C2240" s="6" t="s">
        <v>945</v>
      </c>
      <c r="D2240" s="6" t="str">
        <f t="shared" si="34"/>
        <v>0010-035-141-1100</v>
      </c>
      <c r="E2240" s="5" t="s">
        <v>946</v>
      </c>
      <c r="F2240" s="5" t="s">
        <v>375</v>
      </c>
      <c r="G2240" s="5" t="s">
        <v>376</v>
      </c>
      <c r="H2240" s="5" t="s">
        <v>377</v>
      </c>
      <c r="I2240" s="5" t="s">
        <v>378</v>
      </c>
    </row>
    <row r="2241" spans="1:9" x14ac:dyDescent="0.25">
      <c r="A2241" s="5" t="s">
        <v>6602</v>
      </c>
      <c r="B2241" s="5" t="s">
        <v>6603</v>
      </c>
      <c r="C2241" s="6" t="s">
        <v>3498</v>
      </c>
      <c r="D2241" s="6" t="str">
        <f t="shared" si="34"/>
        <v>0548-000-000-0000</v>
      </c>
      <c r="E2241" s="5" t="s">
        <v>3499</v>
      </c>
      <c r="F2241" s="5" t="s">
        <v>503</v>
      </c>
      <c r="G2241" s="5" t="s">
        <v>504</v>
      </c>
      <c r="H2241" s="5" t="s">
        <v>377</v>
      </c>
      <c r="I2241" s="5" t="s">
        <v>378</v>
      </c>
    </row>
    <row r="2242" spans="1:9" x14ac:dyDescent="0.25">
      <c r="A2242" s="5" t="s">
        <v>6604</v>
      </c>
      <c r="B2242" s="5" t="s">
        <v>6605</v>
      </c>
      <c r="C2242" s="6" t="s">
        <v>6606</v>
      </c>
      <c r="D2242" s="6" t="str">
        <f t="shared" ref="D2242:D2305" si="35">TEXT(C2242,"0000-000-000-0000")</f>
        <v>0010-231-061-1000</v>
      </c>
      <c r="E2242" s="5" t="s">
        <v>6607</v>
      </c>
      <c r="F2242" s="5" t="s">
        <v>1099</v>
      </c>
      <c r="G2242" s="5" t="s">
        <v>1100</v>
      </c>
      <c r="H2242" s="5" t="s">
        <v>377</v>
      </c>
      <c r="I2242" s="5" t="s">
        <v>378</v>
      </c>
    </row>
    <row r="2243" spans="1:9" x14ac:dyDescent="0.25">
      <c r="A2243" s="5" t="s">
        <v>6608</v>
      </c>
      <c r="B2243" s="5" t="s">
        <v>6609</v>
      </c>
      <c r="C2243" s="6" t="s">
        <v>4349</v>
      </c>
      <c r="D2243" s="6" t="str">
        <f t="shared" si="35"/>
        <v>0010-069-020-1100</v>
      </c>
      <c r="E2243" s="5" t="s">
        <v>4350</v>
      </c>
      <c r="F2243" s="5" t="s">
        <v>375</v>
      </c>
      <c r="G2243" s="5" t="s">
        <v>376</v>
      </c>
      <c r="H2243" s="5" t="s">
        <v>377</v>
      </c>
      <c r="I2243" s="5" t="s">
        <v>378</v>
      </c>
    </row>
    <row r="2244" spans="1:9" x14ac:dyDescent="0.25">
      <c r="A2244" s="5" t="s">
        <v>6610</v>
      </c>
      <c r="B2244" s="5" t="s">
        <v>6611</v>
      </c>
      <c r="C2244" s="6" t="s">
        <v>6612</v>
      </c>
      <c r="D2244" s="6" t="str">
        <f t="shared" si="35"/>
        <v>0917-058-020-0000</v>
      </c>
      <c r="E2244" s="5" t="s">
        <v>6613</v>
      </c>
      <c r="F2244" s="5" t="s">
        <v>1311</v>
      </c>
      <c r="G2244" s="5" t="s">
        <v>1312</v>
      </c>
      <c r="H2244" s="5" t="s">
        <v>377</v>
      </c>
      <c r="I2244" s="5" t="s">
        <v>378</v>
      </c>
    </row>
    <row r="2245" spans="1:9" x14ac:dyDescent="0.25">
      <c r="A2245" s="5" t="s">
        <v>6614</v>
      </c>
      <c r="B2245" s="5" t="s">
        <v>6615</v>
      </c>
      <c r="C2245" s="6" t="s">
        <v>6616</v>
      </c>
      <c r="D2245" s="6" t="str">
        <f t="shared" si="35"/>
        <v>1008-000-000-0000</v>
      </c>
      <c r="E2245" s="5" t="s">
        <v>6617</v>
      </c>
      <c r="F2245" s="5" t="s">
        <v>503</v>
      </c>
      <c r="G2245" s="5" t="s">
        <v>504</v>
      </c>
      <c r="H2245" s="5" t="s">
        <v>377</v>
      </c>
      <c r="I2245" s="5" t="s">
        <v>378</v>
      </c>
    </row>
    <row r="2246" spans="1:9" x14ac:dyDescent="0.25">
      <c r="A2246" s="5" t="s">
        <v>6618</v>
      </c>
      <c r="B2246" s="5" t="s">
        <v>6619</v>
      </c>
      <c r="C2246" s="6" t="s">
        <v>1456</v>
      </c>
      <c r="D2246" s="6" t="str">
        <f t="shared" si="35"/>
        <v>0150-000-000-0000</v>
      </c>
      <c r="E2246" s="5" t="s">
        <v>1457</v>
      </c>
      <c r="F2246" s="5" t="s">
        <v>383</v>
      </c>
      <c r="G2246" s="5" t="s">
        <v>384</v>
      </c>
      <c r="H2246" s="5" t="s">
        <v>377</v>
      </c>
      <c r="I2246" s="5" t="s">
        <v>378</v>
      </c>
    </row>
    <row r="2247" spans="1:9" x14ac:dyDescent="0.25">
      <c r="A2247" s="5" t="s">
        <v>6620</v>
      </c>
      <c r="B2247" s="5" t="s">
        <v>6621</v>
      </c>
      <c r="C2247" s="6" t="s">
        <v>6622</v>
      </c>
      <c r="D2247" s="6" t="str">
        <f t="shared" si="35"/>
        <v>0917-000-009-7800</v>
      </c>
      <c r="E2247" s="5" t="s">
        <v>6623</v>
      </c>
      <c r="F2247" s="5" t="s">
        <v>383</v>
      </c>
      <c r="G2247" s="5" t="s">
        <v>384</v>
      </c>
      <c r="H2247" s="5" t="s">
        <v>377</v>
      </c>
      <c r="I2247" s="5" t="s">
        <v>378</v>
      </c>
    </row>
    <row r="2248" spans="1:9" x14ac:dyDescent="0.25">
      <c r="A2248" s="5" t="s">
        <v>6624</v>
      </c>
      <c r="B2248" s="5" t="s">
        <v>6625</v>
      </c>
      <c r="C2248" s="6" t="s">
        <v>2817</v>
      </c>
      <c r="D2248" s="6" t="str">
        <f t="shared" si="35"/>
        <v>1029-000-000-0000</v>
      </c>
      <c r="E2248" s="5" t="s">
        <v>2818</v>
      </c>
      <c r="F2248" s="5" t="s">
        <v>383</v>
      </c>
      <c r="G2248" s="5" t="s">
        <v>384</v>
      </c>
      <c r="H2248" s="5" t="s">
        <v>377</v>
      </c>
      <c r="I2248" s="5" t="s">
        <v>378</v>
      </c>
    </row>
    <row r="2249" spans="1:9" x14ac:dyDescent="0.25">
      <c r="A2249" s="5" t="s">
        <v>6626</v>
      </c>
      <c r="B2249" s="5" t="s">
        <v>6627</v>
      </c>
      <c r="C2249" s="6" t="s">
        <v>2513</v>
      </c>
      <c r="D2249" s="6" t="str">
        <f t="shared" si="35"/>
        <v>0010-072-091-1600</v>
      </c>
      <c r="E2249" s="5" t="s">
        <v>2514</v>
      </c>
      <c r="F2249" s="5" t="s">
        <v>383</v>
      </c>
      <c r="G2249" s="5" t="s">
        <v>384</v>
      </c>
      <c r="H2249" s="5" t="s">
        <v>377</v>
      </c>
      <c r="I2249" s="5" t="s">
        <v>378</v>
      </c>
    </row>
    <row r="2250" spans="1:9" x14ac:dyDescent="0.25">
      <c r="A2250" s="5" t="s">
        <v>266</v>
      </c>
      <c r="B2250" s="5" t="s">
        <v>6628</v>
      </c>
      <c r="C2250" s="6" t="s">
        <v>6167</v>
      </c>
      <c r="D2250" s="6" t="str">
        <f t="shared" si="35"/>
        <v>0010-090-091-1100</v>
      </c>
      <c r="E2250" s="5" t="s">
        <v>6168</v>
      </c>
      <c r="F2250" s="5" t="s">
        <v>375</v>
      </c>
      <c r="G2250" s="5" t="s">
        <v>376</v>
      </c>
      <c r="H2250" s="5" t="s">
        <v>513</v>
      </c>
      <c r="I2250" s="5" t="s">
        <v>514</v>
      </c>
    </row>
    <row r="2251" spans="1:9" x14ac:dyDescent="0.25">
      <c r="A2251" s="5" t="s">
        <v>6629</v>
      </c>
      <c r="B2251" s="5" t="s">
        <v>6630</v>
      </c>
      <c r="C2251" s="6" t="s">
        <v>707</v>
      </c>
      <c r="D2251" s="6" t="str">
        <f t="shared" si="35"/>
        <v>0010-085-021-1100</v>
      </c>
      <c r="E2251" s="5" t="s">
        <v>708</v>
      </c>
      <c r="F2251" s="5" t="s">
        <v>375</v>
      </c>
      <c r="G2251" s="5" t="s">
        <v>376</v>
      </c>
      <c r="H2251" s="5" t="s">
        <v>377</v>
      </c>
      <c r="I2251" s="5" t="s">
        <v>378</v>
      </c>
    </row>
    <row r="2252" spans="1:9" x14ac:dyDescent="0.25">
      <c r="A2252" s="5" t="s">
        <v>6631</v>
      </c>
      <c r="B2252" s="5" t="s">
        <v>6632</v>
      </c>
      <c r="C2252" s="6" t="s">
        <v>911</v>
      </c>
      <c r="D2252" s="6" t="str">
        <f t="shared" si="35"/>
        <v>0168-000-000-0000</v>
      </c>
      <c r="E2252" s="5" t="s">
        <v>912</v>
      </c>
      <c r="F2252" s="5" t="s">
        <v>415</v>
      </c>
      <c r="G2252" s="5" t="s">
        <v>416</v>
      </c>
      <c r="H2252" s="5" t="s">
        <v>377</v>
      </c>
      <c r="I2252" s="5" t="s">
        <v>378</v>
      </c>
    </row>
    <row r="2253" spans="1:9" x14ac:dyDescent="0.25">
      <c r="A2253" s="5" t="s">
        <v>6633</v>
      </c>
      <c r="B2253" s="5" t="s">
        <v>6634</v>
      </c>
      <c r="C2253" s="6" t="s">
        <v>2933</v>
      </c>
      <c r="D2253" s="6" t="str">
        <f t="shared" si="35"/>
        <v>0610-000-000-0000</v>
      </c>
      <c r="E2253" s="5" t="s">
        <v>2934</v>
      </c>
      <c r="F2253" s="5" t="s">
        <v>383</v>
      </c>
      <c r="G2253" s="5" t="s">
        <v>384</v>
      </c>
      <c r="H2253" s="5" t="s">
        <v>377</v>
      </c>
      <c r="I2253" s="5" t="s">
        <v>378</v>
      </c>
    </row>
    <row r="2254" spans="1:9" x14ac:dyDescent="0.25">
      <c r="A2254" s="5" t="s">
        <v>6635</v>
      </c>
      <c r="B2254" s="5" t="s">
        <v>6636</v>
      </c>
      <c r="C2254" s="6" t="s">
        <v>1764</v>
      </c>
      <c r="D2254" s="6" t="str">
        <f t="shared" si="35"/>
        <v>0040-000-000-0000</v>
      </c>
      <c r="E2254" s="5" t="s">
        <v>1765</v>
      </c>
      <c r="F2254" s="5" t="s">
        <v>383</v>
      </c>
      <c r="G2254" s="5" t="s">
        <v>384</v>
      </c>
      <c r="H2254" s="5" t="s">
        <v>377</v>
      </c>
      <c r="I2254" s="5" t="s">
        <v>378</v>
      </c>
    </row>
    <row r="2255" spans="1:9" x14ac:dyDescent="0.25">
      <c r="A2255" s="5" t="s">
        <v>6637</v>
      </c>
      <c r="B2255" s="5" t="s">
        <v>6638</v>
      </c>
      <c r="C2255" s="6" t="s">
        <v>2008</v>
      </c>
      <c r="D2255" s="6" t="str">
        <f t="shared" si="35"/>
        <v>0670-000-000-0000</v>
      </c>
      <c r="E2255" s="5" t="s">
        <v>2009</v>
      </c>
      <c r="F2255" s="5" t="s">
        <v>383</v>
      </c>
      <c r="G2255" s="5" t="s">
        <v>384</v>
      </c>
      <c r="H2255" s="5" t="s">
        <v>377</v>
      </c>
      <c r="I2255" s="5" t="s">
        <v>378</v>
      </c>
    </row>
    <row r="2256" spans="1:9" x14ac:dyDescent="0.25">
      <c r="A2256" s="5" t="s">
        <v>6639</v>
      </c>
      <c r="B2256" s="5" t="s">
        <v>6640</v>
      </c>
      <c r="C2256" s="6" t="s">
        <v>1655</v>
      </c>
      <c r="D2256" s="6" t="str">
        <f t="shared" si="35"/>
        <v>0910-000-000-0000</v>
      </c>
      <c r="E2256" s="5" t="s">
        <v>1656</v>
      </c>
      <c r="F2256" s="5" t="s">
        <v>535</v>
      </c>
      <c r="G2256" s="5" t="s">
        <v>536</v>
      </c>
      <c r="H2256" s="5" t="s">
        <v>377</v>
      </c>
      <c r="I2256" s="5" t="s">
        <v>378</v>
      </c>
    </row>
    <row r="2257" spans="1:9" x14ac:dyDescent="0.25">
      <c r="A2257" s="5" t="s">
        <v>6641</v>
      </c>
      <c r="B2257" s="5" t="s">
        <v>6642</v>
      </c>
      <c r="C2257" s="6" t="s">
        <v>6643</v>
      </c>
      <c r="D2257" s="6" t="str">
        <f t="shared" si="35"/>
        <v>0505-000-000-0000</v>
      </c>
      <c r="E2257" s="5" t="s">
        <v>6644</v>
      </c>
      <c r="F2257" s="5" t="s">
        <v>383</v>
      </c>
      <c r="G2257" s="5" t="s">
        <v>384</v>
      </c>
      <c r="H2257" s="5" t="s">
        <v>377</v>
      </c>
      <c r="I2257" s="5" t="s">
        <v>378</v>
      </c>
    </row>
    <row r="2258" spans="1:9" x14ac:dyDescent="0.25">
      <c r="A2258" s="5" t="s">
        <v>6645</v>
      </c>
      <c r="B2258" s="5" t="s">
        <v>6646</v>
      </c>
      <c r="C2258" s="6" t="s">
        <v>3561</v>
      </c>
      <c r="D2258" s="6" t="str">
        <f t="shared" si="35"/>
        <v>0377-000-000-0000</v>
      </c>
      <c r="E2258" s="5" t="s">
        <v>3562</v>
      </c>
      <c r="F2258" s="5" t="s">
        <v>383</v>
      </c>
      <c r="G2258" s="5" t="s">
        <v>384</v>
      </c>
      <c r="H2258" s="5" t="s">
        <v>513</v>
      </c>
      <c r="I2258" s="5" t="s">
        <v>514</v>
      </c>
    </row>
    <row r="2259" spans="1:9" x14ac:dyDescent="0.25">
      <c r="A2259" s="5" t="s">
        <v>6647</v>
      </c>
      <c r="B2259" s="5" t="s">
        <v>6648</v>
      </c>
      <c r="C2259" s="6" t="s">
        <v>954</v>
      </c>
      <c r="D2259" s="6" t="str">
        <f t="shared" si="35"/>
        <v>0120-000-000-0000</v>
      </c>
      <c r="E2259" s="5" t="s">
        <v>955</v>
      </c>
      <c r="F2259" s="5" t="s">
        <v>383</v>
      </c>
      <c r="G2259" s="5" t="s">
        <v>384</v>
      </c>
      <c r="H2259" s="5" t="s">
        <v>377</v>
      </c>
      <c r="I2259" s="5" t="s">
        <v>378</v>
      </c>
    </row>
    <row r="2260" spans="1:9" x14ac:dyDescent="0.25">
      <c r="A2260" s="5" t="s">
        <v>6649</v>
      </c>
      <c r="B2260" s="5" t="s">
        <v>6650</v>
      </c>
      <c r="C2260" s="6" t="s">
        <v>6651</v>
      </c>
      <c r="D2260" s="6" t="str">
        <f t="shared" si="35"/>
        <v>0791-000-000-0000</v>
      </c>
      <c r="E2260" s="5" t="s">
        <v>6652</v>
      </c>
      <c r="F2260" s="5" t="s">
        <v>383</v>
      </c>
      <c r="G2260" s="5" t="s">
        <v>384</v>
      </c>
      <c r="H2260" s="5" t="s">
        <v>491</v>
      </c>
      <c r="I2260" s="5" t="s">
        <v>492</v>
      </c>
    </row>
    <row r="2261" spans="1:9" x14ac:dyDescent="0.25">
      <c r="A2261" s="5" t="s">
        <v>6653</v>
      </c>
      <c r="B2261" s="5" t="s">
        <v>6654</v>
      </c>
      <c r="C2261" s="6" t="s">
        <v>6655</v>
      </c>
      <c r="D2261" s="6" t="str">
        <f t="shared" si="35"/>
        <v>0977-247-000-0000</v>
      </c>
      <c r="E2261" s="5" t="s">
        <v>6656</v>
      </c>
      <c r="F2261" s="5" t="s">
        <v>925</v>
      </c>
      <c r="G2261" s="5" t="s">
        <v>926</v>
      </c>
      <c r="H2261" s="5" t="s">
        <v>377</v>
      </c>
      <c r="I2261" s="5" t="s">
        <v>378</v>
      </c>
    </row>
    <row r="2262" spans="1:9" x14ac:dyDescent="0.25">
      <c r="A2262" s="5" t="s">
        <v>6657</v>
      </c>
      <c r="B2262" s="5" t="s">
        <v>6658</v>
      </c>
      <c r="C2262" s="6" t="s">
        <v>3017</v>
      </c>
      <c r="D2262" s="6" t="str">
        <f t="shared" si="35"/>
        <v>0597-000-000-0000</v>
      </c>
      <c r="E2262" s="5" t="s">
        <v>3018</v>
      </c>
      <c r="F2262" s="5" t="s">
        <v>503</v>
      </c>
      <c r="G2262" s="5" t="s">
        <v>504</v>
      </c>
      <c r="H2262" s="5" t="s">
        <v>377</v>
      </c>
      <c r="I2262" s="5" t="s">
        <v>378</v>
      </c>
    </row>
    <row r="2263" spans="1:9" x14ac:dyDescent="0.25">
      <c r="A2263" s="5" t="s">
        <v>6659</v>
      </c>
      <c r="B2263" s="5" t="s">
        <v>6660</v>
      </c>
      <c r="C2263" s="6" t="s">
        <v>5032</v>
      </c>
      <c r="D2263" s="6" t="str">
        <f t="shared" si="35"/>
        <v>0615-000-000-0000</v>
      </c>
      <c r="E2263" s="5" t="s">
        <v>5033</v>
      </c>
      <c r="F2263" s="5" t="s">
        <v>383</v>
      </c>
      <c r="G2263" s="5" t="s">
        <v>384</v>
      </c>
      <c r="H2263" s="5" t="s">
        <v>377</v>
      </c>
      <c r="I2263" s="5" t="s">
        <v>378</v>
      </c>
    </row>
    <row r="2264" spans="1:9" x14ac:dyDescent="0.25">
      <c r="A2264" s="5" t="s">
        <v>6661</v>
      </c>
      <c r="B2264" s="5" t="s">
        <v>6662</v>
      </c>
      <c r="C2264" s="6" t="s">
        <v>1069</v>
      </c>
      <c r="D2264" s="6" t="str">
        <f t="shared" si="35"/>
        <v>0300-000-000-0000</v>
      </c>
      <c r="E2264" s="5" t="s">
        <v>1070</v>
      </c>
      <c r="F2264" s="5" t="s">
        <v>535</v>
      </c>
      <c r="G2264" s="5" t="s">
        <v>536</v>
      </c>
      <c r="H2264" s="5" t="s">
        <v>513</v>
      </c>
      <c r="I2264" s="5" t="s">
        <v>514</v>
      </c>
    </row>
    <row r="2265" spans="1:9" x14ac:dyDescent="0.25">
      <c r="A2265" s="5" t="s">
        <v>6663</v>
      </c>
      <c r="B2265" s="5" t="s">
        <v>6664</v>
      </c>
      <c r="C2265" s="6" t="s">
        <v>6350</v>
      </c>
      <c r="D2265" s="6" t="str">
        <f t="shared" si="35"/>
        <v>0697-000-000-0000</v>
      </c>
      <c r="E2265" s="5" t="s">
        <v>6351</v>
      </c>
      <c r="F2265" s="5" t="s">
        <v>383</v>
      </c>
      <c r="G2265" s="5" t="s">
        <v>384</v>
      </c>
      <c r="H2265" s="5" t="s">
        <v>513</v>
      </c>
      <c r="I2265" s="5" t="s">
        <v>514</v>
      </c>
    </row>
    <row r="2266" spans="1:9" x14ac:dyDescent="0.25">
      <c r="A2266" s="5" t="s">
        <v>6665</v>
      </c>
      <c r="B2266" s="5" t="s">
        <v>6666</v>
      </c>
      <c r="C2266" s="6" t="s">
        <v>615</v>
      </c>
      <c r="D2266" s="6" t="str">
        <f t="shared" si="35"/>
        <v>0170-000-000-0000</v>
      </c>
      <c r="E2266" s="5" t="s">
        <v>616</v>
      </c>
      <c r="F2266" s="5" t="s">
        <v>383</v>
      </c>
      <c r="G2266" s="5" t="s">
        <v>384</v>
      </c>
      <c r="H2266" s="5" t="s">
        <v>377</v>
      </c>
      <c r="I2266" s="5" t="s">
        <v>378</v>
      </c>
    </row>
    <row r="2267" spans="1:9" x14ac:dyDescent="0.25">
      <c r="A2267" s="5" t="s">
        <v>6667</v>
      </c>
      <c r="B2267" s="5" t="s">
        <v>6668</v>
      </c>
      <c r="C2267" s="6" t="s">
        <v>551</v>
      </c>
      <c r="D2267" s="6" t="str">
        <f t="shared" si="35"/>
        <v>0355-000-000-0000</v>
      </c>
      <c r="E2267" s="5" t="s">
        <v>552</v>
      </c>
      <c r="F2267" s="5" t="s">
        <v>383</v>
      </c>
      <c r="G2267" s="5" t="s">
        <v>384</v>
      </c>
      <c r="H2267" s="5" t="s">
        <v>377</v>
      </c>
      <c r="I2267" s="5" t="s">
        <v>378</v>
      </c>
    </row>
    <row r="2268" spans="1:9" x14ac:dyDescent="0.25">
      <c r="A2268" s="5" t="s">
        <v>6669</v>
      </c>
      <c r="B2268" s="5" t="s">
        <v>6670</v>
      </c>
      <c r="C2268" s="6" t="s">
        <v>405</v>
      </c>
      <c r="D2268" s="6" t="str">
        <f t="shared" si="35"/>
        <v>0340-000-000-0000</v>
      </c>
      <c r="E2268" s="5" t="s">
        <v>406</v>
      </c>
      <c r="F2268" s="5" t="s">
        <v>383</v>
      </c>
      <c r="G2268" s="5" t="s">
        <v>384</v>
      </c>
      <c r="H2268" s="5" t="s">
        <v>377</v>
      </c>
      <c r="I2268" s="5" t="s">
        <v>378</v>
      </c>
    </row>
    <row r="2269" spans="1:9" x14ac:dyDescent="0.25">
      <c r="A2269" s="5" t="s">
        <v>6671</v>
      </c>
      <c r="B2269" s="5" t="s">
        <v>6672</v>
      </c>
      <c r="C2269" s="6" t="s">
        <v>6673</v>
      </c>
      <c r="D2269" s="6" t="str">
        <f t="shared" si="35"/>
        <v>1130-000-000-0000</v>
      </c>
      <c r="E2269" s="5" t="s">
        <v>6674</v>
      </c>
      <c r="F2269" s="5" t="s">
        <v>383</v>
      </c>
      <c r="G2269" s="5" t="s">
        <v>384</v>
      </c>
      <c r="H2269" s="5" t="s">
        <v>377</v>
      </c>
      <c r="I2269" s="5" t="s">
        <v>378</v>
      </c>
    </row>
    <row r="2270" spans="1:9" x14ac:dyDescent="0.25">
      <c r="A2270" s="5" t="s">
        <v>6675</v>
      </c>
      <c r="B2270" s="5" t="s">
        <v>6676</v>
      </c>
      <c r="C2270" s="6" t="s">
        <v>489</v>
      </c>
      <c r="D2270" s="6" t="str">
        <f t="shared" si="35"/>
        <v>0010-063-031-1100</v>
      </c>
      <c r="E2270" s="5" t="s">
        <v>490</v>
      </c>
      <c r="F2270" s="5" t="s">
        <v>375</v>
      </c>
      <c r="G2270" s="5" t="s">
        <v>376</v>
      </c>
      <c r="H2270" s="5" t="s">
        <v>377</v>
      </c>
      <c r="I2270" s="5" t="s">
        <v>378</v>
      </c>
    </row>
    <row r="2271" spans="1:9" x14ac:dyDescent="0.25">
      <c r="A2271" s="5" t="s">
        <v>6677</v>
      </c>
      <c r="B2271" s="5" t="s">
        <v>6678</v>
      </c>
      <c r="C2271" s="6" t="s">
        <v>4949</v>
      </c>
      <c r="D2271" s="6" t="str">
        <f t="shared" si="35"/>
        <v>0348-000-000-0000</v>
      </c>
      <c r="E2271" s="5" t="s">
        <v>4950</v>
      </c>
      <c r="F2271" s="5" t="s">
        <v>503</v>
      </c>
      <c r="G2271" s="5" t="s">
        <v>504</v>
      </c>
      <c r="H2271" s="5" t="s">
        <v>377</v>
      </c>
      <c r="I2271" s="5" t="s">
        <v>378</v>
      </c>
    </row>
    <row r="2272" spans="1:9" x14ac:dyDescent="0.25">
      <c r="A2272" s="5" t="s">
        <v>6679</v>
      </c>
      <c r="B2272" s="5" t="s">
        <v>6680</v>
      </c>
      <c r="C2272" s="6" t="s">
        <v>697</v>
      </c>
      <c r="D2272" s="6" t="str">
        <f t="shared" si="35"/>
        <v>0341-000-000-0000</v>
      </c>
      <c r="E2272" s="5" t="s">
        <v>698</v>
      </c>
      <c r="F2272" s="5" t="s">
        <v>383</v>
      </c>
      <c r="G2272" s="5" t="s">
        <v>384</v>
      </c>
      <c r="H2272" s="5" t="s">
        <v>513</v>
      </c>
      <c r="I2272" s="5" t="s">
        <v>514</v>
      </c>
    </row>
    <row r="2273" spans="1:9" x14ac:dyDescent="0.25">
      <c r="A2273" s="5" t="s">
        <v>6681</v>
      </c>
      <c r="B2273" s="5" t="s">
        <v>6682</v>
      </c>
      <c r="C2273" s="6" t="s">
        <v>397</v>
      </c>
      <c r="D2273" s="6" t="str">
        <f t="shared" si="35"/>
        <v>0010-214-091-0000</v>
      </c>
      <c r="E2273" s="5" t="s">
        <v>398</v>
      </c>
      <c r="F2273" s="5" t="s">
        <v>1311</v>
      </c>
      <c r="G2273" s="5" t="s">
        <v>1312</v>
      </c>
      <c r="H2273" s="5" t="s">
        <v>377</v>
      </c>
      <c r="I2273" s="5" t="s">
        <v>378</v>
      </c>
    </row>
    <row r="2274" spans="1:9" x14ac:dyDescent="0.25">
      <c r="A2274" s="5" t="s">
        <v>6683</v>
      </c>
      <c r="B2274" s="5" t="s">
        <v>6684</v>
      </c>
      <c r="C2274" s="6" t="s">
        <v>1309</v>
      </c>
      <c r="D2274" s="6" t="str">
        <f t="shared" si="35"/>
        <v>0010-072-091-1300</v>
      </c>
      <c r="E2274" s="5" t="s">
        <v>1310</v>
      </c>
      <c r="F2274" s="5" t="s">
        <v>375</v>
      </c>
      <c r="G2274" s="5" t="s">
        <v>376</v>
      </c>
      <c r="H2274" s="5" t="s">
        <v>377</v>
      </c>
      <c r="I2274" s="5" t="s">
        <v>378</v>
      </c>
    </row>
    <row r="2275" spans="1:9" x14ac:dyDescent="0.25">
      <c r="A2275" s="5" t="s">
        <v>6685</v>
      </c>
      <c r="B2275" s="5" t="s">
        <v>6686</v>
      </c>
      <c r="C2275" s="6" t="s">
        <v>1283</v>
      </c>
      <c r="D2275" s="6" t="str">
        <f t="shared" si="35"/>
        <v>0338-000-000-0000</v>
      </c>
      <c r="E2275" s="5" t="s">
        <v>1284</v>
      </c>
      <c r="F2275" s="5" t="s">
        <v>383</v>
      </c>
      <c r="G2275" s="5" t="s">
        <v>384</v>
      </c>
      <c r="H2275" s="5" t="s">
        <v>513</v>
      </c>
      <c r="I2275" s="5" t="s">
        <v>514</v>
      </c>
    </row>
    <row r="2276" spans="1:9" x14ac:dyDescent="0.25">
      <c r="A2276" s="5" t="s">
        <v>6687</v>
      </c>
      <c r="B2276" s="5" t="s">
        <v>6688</v>
      </c>
      <c r="C2276" s="6" t="s">
        <v>5884</v>
      </c>
      <c r="D2276" s="6" t="str">
        <f t="shared" si="35"/>
        <v>0010-115-130-1500</v>
      </c>
      <c r="E2276" s="5" t="s">
        <v>5885</v>
      </c>
      <c r="F2276" s="5" t="s">
        <v>375</v>
      </c>
      <c r="G2276" s="5" t="s">
        <v>376</v>
      </c>
      <c r="H2276" s="5" t="s">
        <v>513</v>
      </c>
      <c r="I2276" s="5" t="s">
        <v>514</v>
      </c>
    </row>
    <row r="2277" spans="1:9" x14ac:dyDescent="0.25">
      <c r="A2277" s="5" t="s">
        <v>6689</v>
      </c>
      <c r="B2277" s="5" t="s">
        <v>6690</v>
      </c>
      <c r="C2277" s="6" t="s">
        <v>1559</v>
      </c>
      <c r="D2277" s="6" t="str">
        <f t="shared" si="35"/>
        <v>0070-000-000-0000</v>
      </c>
      <c r="E2277" s="5" t="s">
        <v>1560</v>
      </c>
      <c r="F2277" s="5" t="s">
        <v>383</v>
      </c>
      <c r="G2277" s="5" t="s">
        <v>384</v>
      </c>
      <c r="H2277" s="5" t="s">
        <v>377</v>
      </c>
      <c r="I2277" s="5" t="s">
        <v>378</v>
      </c>
    </row>
    <row r="2278" spans="1:9" x14ac:dyDescent="0.25">
      <c r="A2278" s="5" t="s">
        <v>6691</v>
      </c>
      <c r="B2278" s="5" t="s">
        <v>6692</v>
      </c>
      <c r="C2278" s="6" t="s">
        <v>6693</v>
      </c>
      <c r="D2278" s="6" t="str">
        <f t="shared" si="35"/>
        <v>1105-000-000-0000</v>
      </c>
      <c r="E2278" s="5" t="s">
        <v>6694</v>
      </c>
      <c r="F2278" s="5" t="s">
        <v>503</v>
      </c>
      <c r="G2278" s="5" t="s">
        <v>504</v>
      </c>
      <c r="H2278" s="5" t="s">
        <v>377</v>
      </c>
      <c r="I2278" s="5" t="s">
        <v>378</v>
      </c>
    </row>
    <row r="2279" spans="1:9" x14ac:dyDescent="0.25">
      <c r="A2279" s="5" t="s">
        <v>6695</v>
      </c>
      <c r="B2279" s="5" t="s">
        <v>6696</v>
      </c>
      <c r="C2279" s="6" t="s">
        <v>5154</v>
      </c>
      <c r="D2279" s="6" t="str">
        <f t="shared" si="35"/>
        <v>0416-000-000-0000</v>
      </c>
      <c r="E2279" s="5" t="s">
        <v>5155</v>
      </c>
      <c r="F2279" s="5" t="s">
        <v>383</v>
      </c>
      <c r="G2279" s="5" t="s">
        <v>384</v>
      </c>
      <c r="H2279" s="5" t="s">
        <v>377</v>
      </c>
      <c r="I2279" s="5" t="s">
        <v>378</v>
      </c>
    </row>
    <row r="2280" spans="1:9" x14ac:dyDescent="0.25">
      <c r="A2280" s="5" t="s">
        <v>6697</v>
      </c>
      <c r="B2280" s="5" t="s">
        <v>6698</v>
      </c>
      <c r="C2280" s="6" t="s">
        <v>1607</v>
      </c>
      <c r="D2280" s="6" t="str">
        <f t="shared" si="35"/>
        <v>0580-000-000-0000</v>
      </c>
      <c r="E2280" s="5" t="s">
        <v>1608</v>
      </c>
      <c r="F2280" s="5" t="s">
        <v>383</v>
      </c>
      <c r="G2280" s="5" t="s">
        <v>384</v>
      </c>
      <c r="H2280" s="5" t="s">
        <v>377</v>
      </c>
      <c r="I2280" s="5" t="s">
        <v>378</v>
      </c>
    </row>
    <row r="2281" spans="1:9" x14ac:dyDescent="0.25">
      <c r="A2281" s="5" t="s">
        <v>6699</v>
      </c>
      <c r="B2281" s="5" t="s">
        <v>6700</v>
      </c>
      <c r="C2281" s="6" t="s">
        <v>1869</v>
      </c>
      <c r="D2281" s="6" t="str">
        <f t="shared" si="35"/>
        <v>0516-000-000-0000</v>
      </c>
      <c r="E2281" s="5" t="s">
        <v>1870</v>
      </c>
      <c r="F2281" s="5" t="s">
        <v>383</v>
      </c>
      <c r="G2281" s="5" t="s">
        <v>384</v>
      </c>
      <c r="H2281" s="5" t="s">
        <v>377</v>
      </c>
      <c r="I2281" s="5" t="s">
        <v>378</v>
      </c>
    </row>
    <row r="2282" spans="1:9" x14ac:dyDescent="0.25">
      <c r="A2282" s="5" t="s">
        <v>6701</v>
      </c>
      <c r="B2282" s="5" t="s">
        <v>6702</v>
      </c>
      <c r="C2282" s="6" t="s">
        <v>2710</v>
      </c>
      <c r="D2282" s="6" t="str">
        <f t="shared" si="35"/>
        <v>0630-000-000-0000</v>
      </c>
      <c r="E2282" s="5" t="s">
        <v>2711</v>
      </c>
      <c r="F2282" s="5" t="s">
        <v>383</v>
      </c>
      <c r="G2282" s="5" t="s">
        <v>384</v>
      </c>
      <c r="H2282" s="5" t="s">
        <v>377</v>
      </c>
      <c r="I2282" s="5" t="s">
        <v>378</v>
      </c>
    </row>
    <row r="2283" spans="1:9" x14ac:dyDescent="0.25">
      <c r="A2283" s="5" t="s">
        <v>6703</v>
      </c>
      <c r="B2283" s="5" t="s">
        <v>6704</v>
      </c>
      <c r="C2283" s="6" t="s">
        <v>6705</v>
      </c>
      <c r="D2283" s="6" t="str">
        <f t="shared" si="35"/>
        <v>0010-090-131-1000</v>
      </c>
      <c r="E2283" s="5" t="s">
        <v>6706</v>
      </c>
      <c r="F2283" s="5" t="s">
        <v>1099</v>
      </c>
      <c r="G2283" s="5" t="s">
        <v>1100</v>
      </c>
      <c r="H2283" s="5" t="s">
        <v>377</v>
      </c>
      <c r="I2283" s="5" t="s">
        <v>378</v>
      </c>
    </row>
    <row r="2284" spans="1:9" x14ac:dyDescent="0.25">
      <c r="A2284" s="5" t="s">
        <v>6707</v>
      </c>
      <c r="B2284" s="5" t="s">
        <v>6708</v>
      </c>
      <c r="C2284" s="6" t="s">
        <v>707</v>
      </c>
      <c r="D2284" s="6" t="str">
        <f t="shared" si="35"/>
        <v>0010-085-021-1100</v>
      </c>
      <c r="E2284" s="5" t="s">
        <v>708</v>
      </c>
      <c r="F2284" s="5" t="s">
        <v>375</v>
      </c>
      <c r="G2284" s="5" t="s">
        <v>376</v>
      </c>
      <c r="H2284" s="5" t="s">
        <v>377</v>
      </c>
      <c r="I2284" s="5" t="s">
        <v>378</v>
      </c>
    </row>
    <row r="2285" spans="1:9" x14ac:dyDescent="0.25">
      <c r="A2285" s="5" t="s">
        <v>6709</v>
      </c>
      <c r="B2285" s="5" t="s">
        <v>6710</v>
      </c>
      <c r="C2285" s="6" t="s">
        <v>827</v>
      </c>
      <c r="D2285" s="6" t="str">
        <f t="shared" si="35"/>
        <v>0320-000-000-0000</v>
      </c>
      <c r="E2285" s="5" t="s">
        <v>828</v>
      </c>
      <c r="F2285" s="5" t="s">
        <v>383</v>
      </c>
      <c r="G2285" s="5" t="s">
        <v>384</v>
      </c>
      <c r="H2285" s="5" t="s">
        <v>377</v>
      </c>
      <c r="I2285" s="5" t="s">
        <v>378</v>
      </c>
    </row>
    <row r="2286" spans="1:9" x14ac:dyDescent="0.25">
      <c r="A2286" s="5" t="s">
        <v>6711</v>
      </c>
      <c r="B2286" s="5" t="s">
        <v>6712</v>
      </c>
      <c r="C2286" s="6" t="s">
        <v>615</v>
      </c>
      <c r="D2286" s="6" t="str">
        <f t="shared" si="35"/>
        <v>0170-000-000-0000</v>
      </c>
      <c r="E2286" s="5" t="s">
        <v>616</v>
      </c>
      <c r="F2286" s="5" t="s">
        <v>383</v>
      </c>
      <c r="G2286" s="5" t="s">
        <v>384</v>
      </c>
      <c r="H2286" s="5" t="s">
        <v>377</v>
      </c>
      <c r="I2286" s="5" t="s">
        <v>378</v>
      </c>
    </row>
    <row r="2287" spans="1:9" x14ac:dyDescent="0.25">
      <c r="A2287" s="5" t="s">
        <v>6713</v>
      </c>
      <c r="B2287" s="5" t="s">
        <v>6714</v>
      </c>
      <c r="C2287" s="6" t="s">
        <v>6462</v>
      </c>
      <c r="D2287" s="6" t="str">
        <f t="shared" si="35"/>
        <v>0010-046-051-1100</v>
      </c>
      <c r="E2287" s="5" t="s">
        <v>6463</v>
      </c>
      <c r="F2287" s="5" t="s">
        <v>375</v>
      </c>
      <c r="G2287" s="5" t="s">
        <v>376</v>
      </c>
      <c r="H2287" s="5" t="s">
        <v>377</v>
      </c>
      <c r="I2287" s="5" t="s">
        <v>378</v>
      </c>
    </row>
    <row r="2288" spans="1:9" x14ac:dyDescent="0.25">
      <c r="A2288" s="5" t="s">
        <v>6715</v>
      </c>
      <c r="B2288" s="5" t="s">
        <v>6716</v>
      </c>
      <c r="C2288" s="6" t="s">
        <v>5296</v>
      </c>
      <c r="D2288" s="6" t="str">
        <f t="shared" si="35"/>
        <v>0559-000-000-0000</v>
      </c>
      <c r="E2288" s="5" t="s">
        <v>5297</v>
      </c>
      <c r="F2288" s="5" t="s">
        <v>383</v>
      </c>
      <c r="G2288" s="5" t="s">
        <v>384</v>
      </c>
      <c r="H2288" s="5" t="s">
        <v>377</v>
      </c>
      <c r="I2288" s="5" t="s">
        <v>378</v>
      </c>
    </row>
    <row r="2289" spans="1:9" x14ac:dyDescent="0.25">
      <c r="A2289" s="5" t="s">
        <v>6717</v>
      </c>
      <c r="B2289" s="5" t="s">
        <v>6718</v>
      </c>
      <c r="C2289" s="6" t="s">
        <v>405</v>
      </c>
      <c r="D2289" s="6" t="str">
        <f t="shared" si="35"/>
        <v>0340-000-000-0000</v>
      </c>
      <c r="E2289" s="5" t="s">
        <v>406</v>
      </c>
      <c r="F2289" s="5" t="s">
        <v>383</v>
      </c>
      <c r="G2289" s="5" t="s">
        <v>384</v>
      </c>
      <c r="H2289" s="5" t="s">
        <v>513</v>
      </c>
      <c r="I2289" s="5" t="s">
        <v>514</v>
      </c>
    </row>
    <row r="2290" spans="1:9" x14ac:dyDescent="0.25">
      <c r="A2290" s="5" t="s">
        <v>6719</v>
      </c>
      <c r="B2290" s="5" t="s">
        <v>6720</v>
      </c>
      <c r="C2290" s="6" t="s">
        <v>923</v>
      </c>
      <c r="D2290" s="6" t="str">
        <f t="shared" si="35"/>
        <v>0210-000-000-0000</v>
      </c>
      <c r="E2290" s="5" t="s">
        <v>924</v>
      </c>
      <c r="F2290" s="5" t="s">
        <v>383</v>
      </c>
      <c r="G2290" s="5" t="s">
        <v>384</v>
      </c>
      <c r="H2290" s="5" t="s">
        <v>513</v>
      </c>
      <c r="I2290" s="5" t="s">
        <v>514</v>
      </c>
    </row>
    <row r="2291" spans="1:9" x14ac:dyDescent="0.25">
      <c r="A2291" s="5" t="s">
        <v>6721</v>
      </c>
      <c r="B2291" s="5" t="s">
        <v>6722</v>
      </c>
      <c r="C2291" s="6" t="s">
        <v>6723</v>
      </c>
      <c r="D2291" s="6" t="str">
        <f t="shared" si="35"/>
        <v>0598-000-000-0000</v>
      </c>
      <c r="E2291" s="5" t="s">
        <v>6724</v>
      </c>
      <c r="F2291" s="5" t="s">
        <v>383</v>
      </c>
      <c r="G2291" s="5" t="s">
        <v>384</v>
      </c>
      <c r="H2291" s="5" t="s">
        <v>377</v>
      </c>
      <c r="I2291" s="5" t="s">
        <v>378</v>
      </c>
    </row>
    <row r="2292" spans="1:9" x14ac:dyDescent="0.25">
      <c r="A2292" s="5" t="s">
        <v>6725</v>
      </c>
      <c r="B2292" s="5" t="s">
        <v>6726</v>
      </c>
      <c r="C2292" s="6" t="s">
        <v>6727</v>
      </c>
      <c r="D2292" s="6" t="str">
        <f t="shared" si="35"/>
        <v>0225-000-000-0000</v>
      </c>
      <c r="E2292" s="5" t="s">
        <v>6728</v>
      </c>
      <c r="F2292" s="5" t="s">
        <v>535</v>
      </c>
      <c r="G2292" s="5" t="s">
        <v>536</v>
      </c>
      <c r="H2292" s="5" t="s">
        <v>401</v>
      </c>
      <c r="I2292" s="5" t="s">
        <v>402</v>
      </c>
    </row>
    <row r="2293" spans="1:9" x14ac:dyDescent="0.25">
      <c r="A2293" s="5" t="s">
        <v>6729</v>
      </c>
      <c r="B2293" s="5" t="s">
        <v>6730</v>
      </c>
      <c r="C2293" s="6" t="s">
        <v>397</v>
      </c>
      <c r="D2293" s="6" t="str">
        <f t="shared" si="35"/>
        <v>0010-214-091-0000</v>
      </c>
      <c r="E2293" s="5" t="s">
        <v>398</v>
      </c>
      <c r="F2293" s="5" t="s">
        <v>1311</v>
      </c>
      <c r="G2293" s="5" t="s">
        <v>1312</v>
      </c>
      <c r="H2293" s="5" t="s">
        <v>377</v>
      </c>
      <c r="I2293" s="5" t="s">
        <v>378</v>
      </c>
    </row>
    <row r="2294" spans="1:9" x14ac:dyDescent="0.25">
      <c r="A2294" s="5" t="s">
        <v>6731</v>
      </c>
      <c r="B2294" s="5" t="s">
        <v>6732</v>
      </c>
      <c r="C2294" s="6" t="s">
        <v>4973</v>
      </c>
      <c r="D2294" s="6" t="str">
        <f t="shared" si="35"/>
        <v>0010-071-041-1100</v>
      </c>
      <c r="E2294" s="5" t="s">
        <v>1158</v>
      </c>
      <c r="F2294" s="5" t="s">
        <v>383</v>
      </c>
      <c r="G2294" s="5" t="s">
        <v>384</v>
      </c>
      <c r="H2294" s="5" t="s">
        <v>377</v>
      </c>
      <c r="I2294" s="5" t="s">
        <v>378</v>
      </c>
    </row>
    <row r="2295" spans="1:9" x14ac:dyDescent="0.25">
      <c r="A2295" s="5" t="s">
        <v>6733</v>
      </c>
      <c r="B2295" s="5" t="s">
        <v>6734</v>
      </c>
      <c r="C2295" s="6" t="s">
        <v>397</v>
      </c>
      <c r="D2295" s="6" t="str">
        <f t="shared" si="35"/>
        <v>0010-214-091-0000</v>
      </c>
      <c r="E2295" s="5" t="s">
        <v>398</v>
      </c>
      <c r="F2295" s="5" t="s">
        <v>1311</v>
      </c>
      <c r="G2295" s="5" t="s">
        <v>1312</v>
      </c>
      <c r="H2295" s="5" t="s">
        <v>377</v>
      </c>
      <c r="I2295" s="5" t="s">
        <v>378</v>
      </c>
    </row>
    <row r="2296" spans="1:9" x14ac:dyDescent="0.25">
      <c r="A2296" s="5" t="s">
        <v>6735</v>
      </c>
      <c r="B2296" s="5" t="s">
        <v>6736</v>
      </c>
      <c r="C2296" s="6" t="s">
        <v>923</v>
      </c>
      <c r="D2296" s="6" t="str">
        <f t="shared" si="35"/>
        <v>0210-000-000-0000</v>
      </c>
      <c r="E2296" s="5" t="s">
        <v>924</v>
      </c>
      <c r="F2296" s="5" t="s">
        <v>383</v>
      </c>
      <c r="G2296" s="5" t="s">
        <v>384</v>
      </c>
      <c r="H2296" s="5" t="s">
        <v>377</v>
      </c>
      <c r="I2296" s="5" t="s">
        <v>378</v>
      </c>
    </row>
    <row r="2297" spans="1:9" x14ac:dyDescent="0.25">
      <c r="A2297" s="5" t="s">
        <v>6737</v>
      </c>
      <c r="B2297" s="5" t="s">
        <v>6738</v>
      </c>
      <c r="C2297" s="6" t="s">
        <v>543</v>
      </c>
      <c r="D2297" s="6" t="str">
        <f t="shared" si="35"/>
        <v>0185-000-000-0000</v>
      </c>
      <c r="E2297" s="5" t="s">
        <v>544</v>
      </c>
      <c r="F2297" s="5" t="s">
        <v>383</v>
      </c>
      <c r="G2297" s="5" t="s">
        <v>384</v>
      </c>
      <c r="H2297" s="5" t="s">
        <v>377</v>
      </c>
      <c r="I2297" s="5" t="s">
        <v>378</v>
      </c>
    </row>
    <row r="2298" spans="1:9" x14ac:dyDescent="0.25">
      <c r="A2298" s="5" t="s">
        <v>6739</v>
      </c>
      <c r="B2298" s="5" t="s">
        <v>6740</v>
      </c>
      <c r="C2298" s="6" t="s">
        <v>2283</v>
      </c>
      <c r="D2298" s="6" t="str">
        <f t="shared" si="35"/>
        <v>0822-000-000-0000</v>
      </c>
      <c r="E2298" s="5" t="s">
        <v>2284</v>
      </c>
      <c r="F2298" s="5" t="s">
        <v>503</v>
      </c>
      <c r="G2298" s="5" t="s">
        <v>504</v>
      </c>
      <c r="H2298" s="5" t="s">
        <v>377</v>
      </c>
      <c r="I2298" s="5" t="s">
        <v>378</v>
      </c>
    </row>
    <row r="2299" spans="1:9" x14ac:dyDescent="0.25">
      <c r="A2299" s="5" t="s">
        <v>6741</v>
      </c>
      <c r="B2299" s="5" t="s">
        <v>6742</v>
      </c>
      <c r="C2299" s="6" t="s">
        <v>1456</v>
      </c>
      <c r="D2299" s="6" t="str">
        <f t="shared" si="35"/>
        <v>0150-000-000-0000</v>
      </c>
      <c r="E2299" s="5" t="s">
        <v>1457</v>
      </c>
      <c r="F2299" s="5" t="s">
        <v>535</v>
      </c>
      <c r="G2299" s="5" t="s">
        <v>536</v>
      </c>
      <c r="H2299" s="5" t="s">
        <v>377</v>
      </c>
      <c r="I2299" s="5" t="s">
        <v>378</v>
      </c>
    </row>
    <row r="2300" spans="1:9" x14ac:dyDescent="0.25">
      <c r="A2300" s="5" t="s">
        <v>6743</v>
      </c>
      <c r="B2300" s="5" t="s">
        <v>6744</v>
      </c>
      <c r="C2300" s="6" t="s">
        <v>2871</v>
      </c>
      <c r="D2300" s="6" t="str">
        <f t="shared" si="35"/>
        <v>0235-000-000-0000</v>
      </c>
      <c r="E2300" s="5" t="s">
        <v>2872</v>
      </c>
      <c r="F2300" s="5" t="s">
        <v>383</v>
      </c>
      <c r="G2300" s="5" t="s">
        <v>384</v>
      </c>
      <c r="H2300" s="5" t="s">
        <v>377</v>
      </c>
      <c r="I2300" s="5" t="s">
        <v>378</v>
      </c>
    </row>
    <row r="2301" spans="1:9" x14ac:dyDescent="0.25">
      <c r="A2301" s="5" t="s">
        <v>6745</v>
      </c>
      <c r="B2301" s="5" t="s">
        <v>6746</v>
      </c>
      <c r="C2301" s="6" t="s">
        <v>1595</v>
      </c>
      <c r="D2301" s="6" t="str">
        <f t="shared" si="35"/>
        <v>0303-000-000-0000</v>
      </c>
      <c r="E2301" s="5" t="s">
        <v>1596</v>
      </c>
      <c r="F2301" s="5" t="s">
        <v>535</v>
      </c>
      <c r="G2301" s="5" t="s">
        <v>536</v>
      </c>
      <c r="H2301" s="5" t="s">
        <v>377</v>
      </c>
      <c r="I2301" s="5" t="s">
        <v>378</v>
      </c>
    </row>
    <row r="2302" spans="1:9" x14ac:dyDescent="0.25">
      <c r="A2302" s="5" t="s">
        <v>6747</v>
      </c>
      <c r="B2302" s="5" t="s">
        <v>6748</v>
      </c>
      <c r="C2302" s="6" t="s">
        <v>1770</v>
      </c>
      <c r="D2302" s="6" t="str">
        <f t="shared" si="35"/>
        <v>0412-000-000-0000</v>
      </c>
      <c r="E2302" s="5" t="s">
        <v>1771</v>
      </c>
      <c r="F2302" s="5" t="s">
        <v>503</v>
      </c>
      <c r="G2302" s="5" t="s">
        <v>504</v>
      </c>
      <c r="H2302" s="5" t="s">
        <v>377</v>
      </c>
      <c r="I2302" s="5" t="s">
        <v>378</v>
      </c>
    </row>
    <row r="2303" spans="1:9" x14ac:dyDescent="0.25">
      <c r="A2303" s="5" t="s">
        <v>6749</v>
      </c>
      <c r="B2303" s="5" t="s">
        <v>6750</v>
      </c>
      <c r="C2303" s="6" t="s">
        <v>6751</v>
      </c>
      <c r="D2303" s="6" t="str">
        <f t="shared" si="35"/>
        <v>0010-090-011-1000</v>
      </c>
      <c r="E2303" s="5" t="s">
        <v>6752</v>
      </c>
      <c r="F2303" s="5" t="s">
        <v>650</v>
      </c>
      <c r="G2303" s="5" t="s">
        <v>651</v>
      </c>
      <c r="H2303" s="5" t="s">
        <v>377</v>
      </c>
      <c r="I2303" s="5" t="s">
        <v>378</v>
      </c>
    </row>
    <row r="2304" spans="1:9" x14ac:dyDescent="0.25">
      <c r="A2304" s="5" t="s">
        <v>6753</v>
      </c>
      <c r="B2304" s="5" t="s">
        <v>6754</v>
      </c>
      <c r="C2304" s="6" t="s">
        <v>6755</v>
      </c>
      <c r="D2304" s="6" t="str">
        <f t="shared" si="35"/>
        <v>0010-081-021-1100</v>
      </c>
      <c r="E2304" s="5" t="s">
        <v>6756</v>
      </c>
      <c r="F2304" s="5" t="s">
        <v>375</v>
      </c>
      <c r="G2304" s="5" t="s">
        <v>376</v>
      </c>
      <c r="H2304" s="5" t="s">
        <v>377</v>
      </c>
      <c r="I2304" s="5" t="s">
        <v>378</v>
      </c>
    </row>
    <row r="2305" spans="1:9" x14ac:dyDescent="0.25">
      <c r="A2305" s="5" t="s">
        <v>6757</v>
      </c>
      <c r="B2305" s="5" t="s">
        <v>6758</v>
      </c>
      <c r="C2305" s="6" t="s">
        <v>6759</v>
      </c>
      <c r="D2305" s="6" t="str">
        <f t="shared" si="35"/>
        <v>0428-000-000-0000</v>
      </c>
      <c r="E2305" s="5" t="s">
        <v>6760</v>
      </c>
      <c r="F2305" s="5" t="s">
        <v>383</v>
      </c>
      <c r="G2305" s="5" t="s">
        <v>384</v>
      </c>
      <c r="H2305" s="5" t="s">
        <v>513</v>
      </c>
      <c r="I2305" s="5" t="s">
        <v>514</v>
      </c>
    </row>
    <row r="2306" spans="1:9" x14ac:dyDescent="0.25">
      <c r="A2306" s="5" t="s">
        <v>6761</v>
      </c>
      <c r="B2306" s="5" t="s">
        <v>6762</v>
      </c>
      <c r="C2306" s="6" t="s">
        <v>4088</v>
      </c>
      <c r="D2306" s="6" t="str">
        <f t="shared" ref="D2306:D2369" si="36">TEXT(C2306,"0000-000-000-0000")</f>
        <v>0772-000-000-0000</v>
      </c>
      <c r="E2306" s="5" t="s">
        <v>4089</v>
      </c>
      <c r="F2306" s="5" t="s">
        <v>535</v>
      </c>
      <c r="G2306" s="5" t="s">
        <v>536</v>
      </c>
      <c r="H2306" s="5" t="s">
        <v>377</v>
      </c>
      <c r="I2306" s="5" t="s">
        <v>378</v>
      </c>
    </row>
    <row r="2307" spans="1:9" x14ac:dyDescent="0.25">
      <c r="A2307" s="5" t="s">
        <v>6763</v>
      </c>
      <c r="B2307" s="5" t="s">
        <v>6764</v>
      </c>
      <c r="C2307" s="6" t="s">
        <v>4973</v>
      </c>
      <c r="D2307" s="6" t="str">
        <f t="shared" si="36"/>
        <v>0010-071-041-1100</v>
      </c>
      <c r="E2307" s="5" t="s">
        <v>1158</v>
      </c>
      <c r="F2307" s="5" t="s">
        <v>1311</v>
      </c>
      <c r="G2307" s="5" t="s">
        <v>1312</v>
      </c>
      <c r="H2307" s="5" t="s">
        <v>377</v>
      </c>
      <c r="I2307" s="5" t="s">
        <v>378</v>
      </c>
    </row>
    <row r="2308" spans="1:9" x14ac:dyDescent="0.25">
      <c r="A2308" s="5" t="s">
        <v>6765</v>
      </c>
      <c r="B2308" s="5" t="s">
        <v>6766</v>
      </c>
      <c r="C2308" s="6" t="s">
        <v>6767</v>
      </c>
      <c r="D2308" s="6" t="str">
        <f t="shared" si="36"/>
        <v>0065-000-000-6700</v>
      </c>
      <c r="E2308" s="5" t="s">
        <v>6768</v>
      </c>
      <c r="F2308" s="5" t="s">
        <v>383</v>
      </c>
      <c r="G2308" s="5" t="s">
        <v>384</v>
      </c>
      <c r="H2308" s="5" t="s">
        <v>377</v>
      </c>
      <c r="I2308" s="5" t="s">
        <v>378</v>
      </c>
    </row>
    <row r="2309" spans="1:9" x14ac:dyDescent="0.25">
      <c r="A2309" s="5" t="s">
        <v>6769</v>
      </c>
      <c r="B2309" s="5" t="s">
        <v>6770</v>
      </c>
      <c r="C2309" s="6" t="s">
        <v>4973</v>
      </c>
      <c r="D2309" s="6" t="str">
        <f t="shared" si="36"/>
        <v>0010-071-041-1100</v>
      </c>
      <c r="E2309" s="5" t="s">
        <v>1158</v>
      </c>
      <c r="F2309" s="5" t="s">
        <v>1311</v>
      </c>
      <c r="G2309" s="5" t="s">
        <v>1312</v>
      </c>
      <c r="H2309" s="5" t="s">
        <v>377</v>
      </c>
      <c r="I2309" s="5" t="s">
        <v>378</v>
      </c>
    </row>
    <row r="2310" spans="1:9" x14ac:dyDescent="0.25">
      <c r="A2310" s="5" t="s">
        <v>321</v>
      </c>
      <c r="B2310" s="5" t="s">
        <v>6771</v>
      </c>
      <c r="C2310" s="6" t="s">
        <v>1639</v>
      </c>
      <c r="D2310" s="6" t="str">
        <f t="shared" si="36"/>
        <v>0100-000-000-1000</v>
      </c>
      <c r="E2310" s="5" t="s">
        <v>1640</v>
      </c>
      <c r="F2310" s="5" t="s">
        <v>415</v>
      </c>
      <c r="G2310" s="5" t="s">
        <v>416</v>
      </c>
      <c r="H2310" s="5" t="s">
        <v>377</v>
      </c>
      <c r="I2310" s="5" t="s">
        <v>378</v>
      </c>
    </row>
    <row r="2311" spans="1:9" x14ac:dyDescent="0.25">
      <c r="A2311" s="5" t="s">
        <v>6772</v>
      </c>
      <c r="B2311" s="5" t="s">
        <v>6773</v>
      </c>
      <c r="C2311" s="6" t="s">
        <v>6774</v>
      </c>
      <c r="D2311" s="6" t="str">
        <f t="shared" si="36"/>
        <v>0010-072-051-1000</v>
      </c>
      <c r="E2311" s="5" t="s">
        <v>6775</v>
      </c>
      <c r="F2311" s="5" t="s">
        <v>1099</v>
      </c>
      <c r="G2311" s="5" t="s">
        <v>1100</v>
      </c>
      <c r="H2311" s="5" t="s">
        <v>377</v>
      </c>
      <c r="I2311" s="5" t="s">
        <v>378</v>
      </c>
    </row>
    <row r="2312" spans="1:9" x14ac:dyDescent="0.25">
      <c r="A2312" s="5" t="s">
        <v>6776</v>
      </c>
      <c r="B2312" s="5" t="s">
        <v>6777</v>
      </c>
      <c r="C2312" s="6" t="s">
        <v>2689</v>
      </c>
      <c r="D2312" s="6" t="str">
        <f t="shared" si="36"/>
        <v>0917-000-009-9200</v>
      </c>
      <c r="E2312" s="5" t="s">
        <v>2690</v>
      </c>
      <c r="F2312" s="5" t="s">
        <v>383</v>
      </c>
      <c r="G2312" s="5" t="s">
        <v>384</v>
      </c>
      <c r="H2312" s="5" t="s">
        <v>1669</v>
      </c>
      <c r="I2312" s="5" t="s">
        <v>1670</v>
      </c>
    </row>
    <row r="2313" spans="1:9" x14ac:dyDescent="0.25">
      <c r="A2313" s="5" t="s">
        <v>6778</v>
      </c>
      <c r="B2313" s="5" t="s">
        <v>6779</v>
      </c>
      <c r="C2313" s="6" t="s">
        <v>5398</v>
      </c>
      <c r="D2313" s="6" t="str">
        <f t="shared" si="36"/>
        <v>0010-029-020-1000</v>
      </c>
      <c r="E2313" s="5" t="s">
        <v>5399</v>
      </c>
      <c r="F2313" s="5" t="s">
        <v>375</v>
      </c>
      <c r="G2313" s="5" t="s">
        <v>376</v>
      </c>
      <c r="H2313" s="5" t="s">
        <v>377</v>
      </c>
      <c r="I2313" s="5" t="s">
        <v>378</v>
      </c>
    </row>
    <row r="2314" spans="1:9" x14ac:dyDescent="0.25">
      <c r="A2314" s="5" t="s">
        <v>6780</v>
      </c>
      <c r="B2314" s="5" t="s">
        <v>6781</v>
      </c>
      <c r="C2314" s="6" t="s">
        <v>6782</v>
      </c>
      <c r="D2314" s="6" t="str">
        <f t="shared" si="36"/>
        <v>0010-072-091-1500</v>
      </c>
      <c r="E2314" s="5" t="s">
        <v>6783</v>
      </c>
      <c r="F2314" s="5" t="s">
        <v>1311</v>
      </c>
      <c r="G2314" s="5" t="s">
        <v>1312</v>
      </c>
      <c r="H2314" s="5" t="s">
        <v>377</v>
      </c>
      <c r="I2314" s="5" t="s">
        <v>378</v>
      </c>
    </row>
    <row r="2315" spans="1:9" x14ac:dyDescent="0.25">
      <c r="A2315" s="5" t="s">
        <v>6784</v>
      </c>
      <c r="B2315" s="5" t="s">
        <v>6785</v>
      </c>
      <c r="C2315" s="6" t="s">
        <v>1309</v>
      </c>
      <c r="D2315" s="6" t="str">
        <f t="shared" si="36"/>
        <v>0010-072-091-1300</v>
      </c>
      <c r="E2315" s="5" t="s">
        <v>1310</v>
      </c>
      <c r="F2315" s="5" t="s">
        <v>383</v>
      </c>
      <c r="G2315" s="5" t="s">
        <v>384</v>
      </c>
      <c r="H2315" s="5" t="s">
        <v>377</v>
      </c>
      <c r="I2315" s="5" t="s">
        <v>378</v>
      </c>
    </row>
    <row r="2316" spans="1:9" x14ac:dyDescent="0.25">
      <c r="A2316" s="5" t="s">
        <v>6786</v>
      </c>
      <c r="B2316" s="5" t="s">
        <v>6787</v>
      </c>
      <c r="C2316" s="6" t="s">
        <v>745</v>
      </c>
      <c r="D2316" s="6" t="str">
        <f t="shared" si="36"/>
        <v>0010-214-050-1100</v>
      </c>
      <c r="E2316" s="5" t="s">
        <v>746</v>
      </c>
      <c r="F2316" s="5" t="s">
        <v>1311</v>
      </c>
      <c r="G2316" s="5" t="s">
        <v>1312</v>
      </c>
      <c r="H2316" s="5" t="s">
        <v>377</v>
      </c>
      <c r="I2316" s="5" t="s">
        <v>378</v>
      </c>
    </row>
    <row r="2317" spans="1:9" x14ac:dyDescent="0.25">
      <c r="A2317" s="5" t="s">
        <v>6788</v>
      </c>
      <c r="B2317" s="5" t="s">
        <v>6789</v>
      </c>
      <c r="C2317" s="6" t="s">
        <v>4973</v>
      </c>
      <c r="D2317" s="6" t="str">
        <f t="shared" si="36"/>
        <v>0010-071-041-1100</v>
      </c>
      <c r="E2317" s="5" t="s">
        <v>1158</v>
      </c>
      <c r="F2317" s="5" t="s">
        <v>1311</v>
      </c>
      <c r="G2317" s="5" t="s">
        <v>1312</v>
      </c>
      <c r="H2317" s="5" t="s">
        <v>377</v>
      </c>
      <c r="I2317" s="5" t="s">
        <v>378</v>
      </c>
    </row>
    <row r="2318" spans="1:9" x14ac:dyDescent="0.25">
      <c r="A2318" s="5" t="s">
        <v>6790</v>
      </c>
      <c r="B2318" s="5" t="s">
        <v>6791</v>
      </c>
      <c r="C2318" s="6" t="s">
        <v>1887</v>
      </c>
      <c r="D2318" s="6" t="str">
        <f t="shared" si="36"/>
        <v>0440-000-000-0000</v>
      </c>
      <c r="E2318" s="5" t="s">
        <v>1888</v>
      </c>
      <c r="F2318" s="5" t="s">
        <v>535</v>
      </c>
      <c r="G2318" s="5" t="s">
        <v>536</v>
      </c>
      <c r="H2318" s="5" t="s">
        <v>377</v>
      </c>
      <c r="I2318" s="5" t="s">
        <v>378</v>
      </c>
    </row>
    <row r="2319" spans="1:9" x14ac:dyDescent="0.25">
      <c r="A2319" s="5" t="s">
        <v>6792</v>
      </c>
      <c r="B2319" s="5" t="s">
        <v>6793</v>
      </c>
      <c r="C2319" s="6" t="s">
        <v>6794</v>
      </c>
      <c r="D2319" s="6" t="str">
        <f t="shared" si="36"/>
        <v>0010-072-091-1000</v>
      </c>
      <c r="E2319" s="5" t="s">
        <v>6795</v>
      </c>
      <c r="F2319" s="5" t="s">
        <v>1099</v>
      </c>
      <c r="G2319" s="5" t="s">
        <v>1100</v>
      </c>
      <c r="H2319" s="5" t="s">
        <v>377</v>
      </c>
      <c r="I2319" s="5" t="s">
        <v>378</v>
      </c>
    </row>
    <row r="2320" spans="1:9" x14ac:dyDescent="0.25">
      <c r="A2320" s="5" t="s">
        <v>6796</v>
      </c>
      <c r="B2320" s="5" t="s">
        <v>6797</v>
      </c>
      <c r="C2320" s="6" t="s">
        <v>4973</v>
      </c>
      <c r="D2320" s="6" t="str">
        <f t="shared" si="36"/>
        <v>0010-071-041-1100</v>
      </c>
      <c r="E2320" s="5" t="s">
        <v>1158</v>
      </c>
      <c r="F2320" s="5" t="s">
        <v>1311</v>
      </c>
      <c r="G2320" s="5" t="s">
        <v>1312</v>
      </c>
      <c r="H2320" s="5" t="s">
        <v>377</v>
      </c>
      <c r="I2320" s="5" t="s">
        <v>378</v>
      </c>
    </row>
    <row r="2321" spans="1:9" x14ac:dyDescent="0.25">
      <c r="A2321" s="5" t="s">
        <v>6798</v>
      </c>
      <c r="B2321" s="5" t="s">
        <v>6799</v>
      </c>
      <c r="C2321" s="6" t="s">
        <v>2513</v>
      </c>
      <c r="D2321" s="6" t="str">
        <f t="shared" si="36"/>
        <v>0010-072-091-1600</v>
      </c>
      <c r="E2321" s="5" t="s">
        <v>2514</v>
      </c>
      <c r="F2321" s="5" t="s">
        <v>383</v>
      </c>
      <c r="G2321" s="5" t="s">
        <v>384</v>
      </c>
      <c r="H2321" s="5" t="s">
        <v>377</v>
      </c>
      <c r="I2321" s="5" t="s">
        <v>378</v>
      </c>
    </row>
    <row r="2322" spans="1:9" x14ac:dyDescent="0.25">
      <c r="A2322" s="5" t="s">
        <v>6800</v>
      </c>
      <c r="B2322" s="5" t="s">
        <v>6801</v>
      </c>
      <c r="C2322" s="6" t="s">
        <v>6802</v>
      </c>
      <c r="D2322" s="6" t="str">
        <f t="shared" si="36"/>
        <v>0010-076-021-1100</v>
      </c>
      <c r="E2322" s="5" t="s">
        <v>3740</v>
      </c>
      <c r="F2322" s="5" t="s">
        <v>375</v>
      </c>
      <c r="G2322" s="5" t="s">
        <v>376</v>
      </c>
      <c r="H2322" s="5" t="s">
        <v>377</v>
      </c>
      <c r="I2322" s="5" t="s">
        <v>378</v>
      </c>
    </row>
    <row r="2323" spans="1:9" x14ac:dyDescent="0.25">
      <c r="A2323" s="5" t="s">
        <v>6803</v>
      </c>
      <c r="B2323" s="5" t="s">
        <v>6804</v>
      </c>
      <c r="C2323" s="6" t="s">
        <v>551</v>
      </c>
      <c r="D2323" s="6" t="str">
        <f t="shared" si="36"/>
        <v>0355-000-000-0000</v>
      </c>
      <c r="E2323" s="5" t="s">
        <v>552</v>
      </c>
      <c r="F2323" s="5" t="s">
        <v>503</v>
      </c>
      <c r="G2323" s="5" t="s">
        <v>504</v>
      </c>
      <c r="H2323" s="5" t="s">
        <v>377</v>
      </c>
      <c r="I2323" s="5" t="s">
        <v>378</v>
      </c>
    </row>
    <row r="2324" spans="1:9" x14ac:dyDescent="0.25">
      <c r="A2324" s="5" t="s">
        <v>6805</v>
      </c>
      <c r="B2324" s="5" t="s">
        <v>6806</v>
      </c>
      <c r="C2324" s="6" t="s">
        <v>6807</v>
      </c>
      <c r="D2324" s="6" t="str">
        <f t="shared" si="36"/>
        <v>0010-041-021-1000</v>
      </c>
      <c r="E2324" s="5" t="s">
        <v>6808</v>
      </c>
      <c r="F2324" s="5" t="s">
        <v>1099</v>
      </c>
      <c r="G2324" s="5" t="s">
        <v>1100</v>
      </c>
      <c r="H2324" s="5" t="s">
        <v>513</v>
      </c>
      <c r="I2324" s="5" t="s">
        <v>514</v>
      </c>
    </row>
    <row r="2325" spans="1:9" x14ac:dyDescent="0.25">
      <c r="A2325" s="5" t="s">
        <v>6809</v>
      </c>
      <c r="B2325" s="5" t="s">
        <v>6810</v>
      </c>
      <c r="C2325" s="6" t="s">
        <v>853</v>
      </c>
      <c r="D2325" s="6" t="str">
        <f t="shared" si="36"/>
        <v>0945-000-000-0000</v>
      </c>
      <c r="E2325" s="5" t="s">
        <v>854</v>
      </c>
      <c r="F2325" s="5" t="s">
        <v>383</v>
      </c>
      <c r="G2325" s="5" t="s">
        <v>384</v>
      </c>
      <c r="H2325" s="5" t="s">
        <v>377</v>
      </c>
      <c r="I2325" s="5" t="s">
        <v>378</v>
      </c>
    </row>
    <row r="2326" spans="1:9" x14ac:dyDescent="0.25">
      <c r="A2326" s="5" t="s">
        <v>6811</v>
      </c>
      <c r="B2326" s="5" t="s">
        <v>6812</v>
      </c>
      <c r="C2326" s="6" t="s">
        <v>6813</v>
      </c>
      <c r="D2326" s="6" t="str">
        <f t="shared" si="36"/>
        <v>0010-092-020-1100</v>
      </c>
      <c r="E2326" s="5" t="s">
        <v>6814</v>
      </c>
      <c r="F2326" s="5" t="s">
        <v>375</v>
      </c>
      <c r="G2326" s="5" t="s">
        <v>376</v>
      </c>
      <c r="H2326" s="5" t="s">
        <v>377</v>
      </c>
      <c r="I2326" s="5" t="s">
        <v>378</v>
      </c>
    </row>
    <row r="2327" spans="1:9" x14ac:dyDescent="0.25">
      <c r="A2327" s="5" t="s">
        <v>6815</v>
      </c>
      <c r="B2327" s="5" t="s">
        <v>6816</v>
      </c>
      <c r="C2327" s="6" t="s">
        <v>6817</v>
      </c>
      <c r="D2327" s="6" t="str">
        <f t="shared" si="36"/>
        <v>0180-045-070-1200</v>
      </c>
      <c r="E2327" s="5" t="s">
        <v>6818</v>
      </c>
      <c r="F2327" s="5" t="s">
        <v>383</v>
      </c>
      <c r="G2327" s="5" t="s">
        <v>384</v>
      </c>
      <c r="H2327" s="5" t="s">
        <v>377</v>
      </c>
      <c r="I2327" s="5" t="s">
        <v>378</v>
      </c>
    </row>
    <row r="2328" spans="1:9" x14ac:dyDescent="0.25">
      <c r="A2328" s="5" t="s">
        <v>6819</v>
      </c>
      <c r="B2328" s="5" t="s">
        <v>6820</v>
      </c>
      <c r="C2328" s="6" t="s">
        <v>3157</v>
      </c>
      <c r="D2328" s="6" t="str">
        <f t="shared" si="36"/>
        <v>0010-041-021-1200</v>
      </c>
      <c r="E2328" s="5" t="s">
        <v>3158</v>
      </c>
      <c r="F2328" s="5" t="s">
        <v>3980</v>
      </c>
      <c r="G2328" s="5" t="s">
        <v>3981</v>
      </c>
      <c r="H2328" s="5" t="s">
        <v>377</v>
      </c>
      <c r="I2328" s="5" t="s">
        <v>378</v>
      </c>
    </row>
    <row r="2329" spans="1:9" x14ac:dyDescent="0.25">
      <c r="A2329" s="5" t="s">
        <v>6821</v>
      </c>
      <c r="B2329" s="5" t="s">
        <v>6822</v>
      </c>
      <c r="C2329" s="6" t="s">
        <v>1980</v>
      </c>
      <c r="D2329" s="6" t="str">
        <f t="shared" si="36"/>
        <v>0051-000-000-0000</v>
      </c>
      <c r="E2329" s="5" t="s">
        <v>1981</v>
      </c>
      <c r="F2329" s="5" t="s">
        <v>383</v>
      </c>
      <c r="G2329" s="5" t="s">
        <v>384</v>
      </c>
      <c r="H2329" s="5" t="s">
        <v>377</v>
      </c>
      <c r="I2329" s="5" t="s">
        <v>378</v>
      </c>
    </row>
    <row r="2330" spans="1:9" x14ac:dyDescent="0.25">
      <c r="A2330" s="5" t="s">
        <v>6823</v>
      </c>
      <c r="B2330" s="5" t="s">
        <v>6824</v>
      </c>
      <c r="C2330" s="6" t="s">
        <v>405</v>
      </c>
      <c r="D2330" s="6" t="str">
        <f t="shared" si="36"/>
        <v>0340-000-000-0000</v>
      </c>
      <c r="E2330" s="5" t="s">
        <v>406</v>
      </c>
      <c r="F2330" s="5" t="s">
        <v>383</v>
      </c>
      <c r="G2330" s="5" t="s">
        <v>384</v>
      </c>
      <c r="H2330" s="5" t="s">
        <v>377</v>
      </c>
      <c r="I2330" s="5" t="s">
        <v>378</v>
      </c>
    </row>
    <row r="2331" spans="1:9" x14ac:dyDescent="0.25">
      <c r="A2331" s="5" t="s">
        <v>6825</v>
      </c>
      <c r="B2331" s="5" t="s">
        <v>6826</v>
      </c>
      <c r="C2331" s="6" t="s">
        <v>6827</v>
      </c>
      <c r="D2331" s="6" t="str">
        <f t="shared" si="36"/>
        <v>0010-072-051-1300</v>
      </c>
      <c r="E2331" s="5" t="s">
        <v>6828</v>
      </c>
      <c r="F2331" s="5" t="s">
        <v>1311</v>
      </c>
      <c r="G2331" s="5" t="s">
        <v>1312</v>
      </c>
      <c r="H2331" s="5" t="s">
        <v>377</v>
      </c>
      <c r="I2331" s="5" t="s">
        <v>378</v>
      </c>
    </row>
    <row r="2332" spans="1:9" x14ac:dyDescent="0.25">
      <c r="A2332" s="5" t="s">
        <v>6829</v>
      </c>
      <c r="B2332" s="5" t="s">
        <v>6830</v>
      </c>
      <c r="C2332" s="6" t="s">
        <v>4973</v>
      </c>
      <c r="D2332" s="6" t="str">
        <f t="shared" si="36"/>
        <v>0010-071-041-1100</v>
      </c>
      <c r="E2332" s="5" t="s">
        <v>1158</v>
      </c>
      <c r="F2332" s="5" t="s">
        <v>1311</v>
      </c>
      <c r="G2332" s="5" t="s">
        <v>1312</v>
      </c>
      <c r="H2332" s="5" t="s">
        <v>377</v>
      </c>
      <c r="I2332" s="5" t="s">
        <v>378</v>
      </c>
    </row>
    <row r="2333" spans="1:9" x14ac:dyDescent="0.25">
      <c r="A2333" s="5" t="s">
        <v>6831</v>
      </c>
      <c r="B2333" s="5" t="s">
        <v>6832</v>
      </c>
      <c r="C2333" s="6" t="s">
        <v>6833</v>
      </c>
      <c r="D2333" s="6" t="str">
        <f t="shared" si="36"/>
        <v>0010-072-051-1400</v>
      </c>
      <c r="E2333" s="5" t="s">
        <v>6834</v>
      </c>
      <c r="F2333" s="5" t="s">
        <v>375</v>
      </c>
      <c r="G2333" s="5" t="s">
        <v>376</v>
      </c>
      <c r="H2333" s="5" t="s">
        <v>377</v>
      </c>
      <c r="I2333" s="5" t="s">
        <v>378</v>
      </c>
    </row>
    <row r="2334" spans="1:9" x14ac:dyDescent="0.25">
      <c r="A2334" s="5" t="s">
        <v>6835</v>
      </c>
      <c r="B2334" s="5" t="s">
        <v>6836</v>
      </c>
      <c r="C2334" s="6" t="s">
        <v>4775</v>
      </c>
      <c r="D2334" s="6" t="str">
        <f t="shared" si="36"/>
        <v>0010-115-180-1300</v>
      </c>
      <c r="E2334" s="5" t="s">
        <v>4776</v>
      </c>
      <c r="F2334" s="5" t="s">
        <v>375</v>
      </c>
      <c r="G2334" s="5" t="s">
        <v>376</v>
      </c>
      <c r="H2334" s="5" t="s">
        <v>377</v>
      </c>
      <c r="I2334" s="5" t="s">
        <v>378</v>
      </c>
    </row>
    <row r="2335" spans="1:9" x14ac:dyDescent="0.25">
      <c r="A2335" s="5" t="s">
        <v>6837</v>
      </c>
      <c r="B2335" s="5" t="s">
        <v>6838</v>
      </c>
      <c r="C2335" s="6" t="s">
        <v>6839</v>
      </c>
      <c r="D2335" s="6" t="str">
        <f t="shared" si="36"/>
        <v>0010-072-091-1400</v>
      </c>
      <c r="E2335" s="5" t="s">
        <v>27864</v>
      </c>
      <c r="F2335" s="5" t="s">
        <v>1311</v>
      </c>
      <c r="G2335" s="5" t="s">
        <v>1312</v>
      </c>
      <c r="H2335" s="5" t="s">
        <v>377</v>
      </c>
      <c r="I2335" s="5" t="s">
        <v>378</v>
      </c>
    </row>
    <row r="2336" spans="1:9" x14ac:dyDescent="0.25">
      <c r="A2336" s="5" t="s">
        <v>6840</v>
      </c>
      <c r="B2336" s="5" t="s">
        <v>6841</v>
      </c>
      <c r="C2336" s="6" t="s">
        <v>2513</v>
      </c>
      <c r="D2336" s="6" t="str">
        <f t="shared" si="36"/>
        <v>0010-072-091-1600</v>
      </c>
      <c r="E2336" s="5" t="s">
        <v>2514</v>
      </c>
      <c r="F2336" s="5" t="s">
        <v>383</v>
      </c>
      <c r="G2336" s="5" t="s">
        <v>384</v>
      </c>
      <c r="H2336" s="5" t="s">
        <v>513</v>
      </c>
      <c r="I2336" s="5" t="s">
        <v>514</v>
      </c>
    </row>
    <row r="2337" spans="1:9" x14ac:dyDescent="0.25">
      <c r="A2337" s="5" t="s">
        <v>6842</v>
      </c>
      <c r="B2337" s="5" t="s">
        <v>6843</v>
      </c>
      <c r="C2337" s="6" t="s">
        <v>5230</v>
      </c>
      <c r="D2337" s="6" t="str">
        <f t="shared" si="36"/>
        <v>0180-033-000-0000</v>
      </c>
      <c r="E2337" s="5" t="s">
        <v>5231</v>
      </c>
      <c r="F2337" s="5" t="s">
        <v>2740</v>
      </c>
      <c r="G2337" s="5" t="s">
        <v>2741</v>
      </c>
      <c r="H2337" s="5" t="s">
        <v>513</v>
      </c>
      <c r="I2337" s="5" t="s">
        <v>514</v>
      </c>
    </row>
    <row r="2338" spans="1:9" x14ac:dyDescent="0.25">
      <c r="A2338" s="5" t="s">
        <v>6844</v>
      </c>
      <c r="B2338" s="5" t="s">
        <v>6845</v>
      </c>
      <c r="C2338" s="6" t="s">
        <v>4973</v>
      </c>
      <c r="D2338" s="6" t="str">
        <f t="shared" si="36"/>
        <v>0010-071-041-1100</v>
      </c>
      <c r="E2338" s="5" t="s">
        <v>1158</v>
      </c>
      <c r="F2338" s="5" t="s">
        <v>1311</v>
      </c>
      <c r="G2338" s="5" t="s">
        <v>1312</v>
      </c>
      <c r="H2338" s="5" t="s">
        <v>377</v>
      </c>
      <c r="I2338" s="5" t="s">
        <v>378</v>
      </c>
    </row>
    <row r="2339" spans="1:9" x14ac:dyDescent="0.25">
      <c r="A2339" s="5" t="s">
        <v>6846</v>
      </c>
      <c r="B2339" s="5" t="s">
        <v>6847</v>
      </c>
      <c r="C2339" s="6" t="s">
        <v>6848</v>
      </c>
      <c r="D2339" s="6" t="str">
        <f t="shared" si="36"/>
        <v>0010-211-261-1100</v>
      </c>
      <c r="E2339" s="5" t="s">
        <v>6849</v>
      </c>
      <c r="F2339" s="5" t="s">
        <v>375</v>
      </c>
      <c r="G2339" s="5" t="s">
        <v>376</v>
      </c>
      <c r="H2339" s="5" t="s">
        <v>377</v>
      </c>
      <c r="I2339" s="5" t="s">
        <v>378</v>
      </c>
    </row>
    <row r="2340" spans="1:9" x14ac:dyDescent="0.25">
      <c r="A2340" s="5" t="s">
        <v>6850</v>
      </c>
      <c r="B2340" s="5" t="s">
        <v>6851</v>
      </c>
      <c r="C2340" s="6" t="s">
        <v>1589</v>
      </c>
      <c r="D2340" s="6" t="str">
        <f t="shared" si="36"/>
        <v>0010-072-031-1100</v>
      </c>
      <c r="E2340" s="5" t="s">
        <v>1590</v>
      </c>
      <c r="F2340" s="5" t="s">
        <v>383</v>
      </c>
      <c r="G2340" s="5" t="s">
        <v>384</v>
      </c>
      <c r="H2340" s="5" t="s">
        <v>377</v>
      </c>
      <c r="I2340" s="5" t="s">
        <v>378</v>
      </c>
    </row>
    <row r="2341" spans="1:9" x14ac:dyDescent="0.25">
      <c r="A2341" s="5" t="s">
        <v>6852</v>
      </c>
      <c r="B2341" s="5" t="s">
        <v>6853</v>
      </c>
      <c r="C2341" s="6" t="s">
        <v>2789</v>
      </c>
      <c r="D2341" s="6" t="str">
        <f t="shared" si="36"/>
        <v>0190-000-000-0000</v>
      </c>
      <c r="E2341" s="5" t="s">
        <v>2790</v>
      </c>
      <c r="F2341" s="5" t="s">
        <v>383</v>
      </c>
      <c r="G2341" s="5" t="s">
        <v>384</v>
      </c>
      <c r="H2341" s="5" t="s">
        <v>377</v>
      </c>
      <c r="I2341" s="5" t="s">
        <v>378</v>
      </c>
    </row>
    <row r="2342" spans="1:9" x14ac:dyDescent="0.25">
      <c r="A2342" s="5" t="s">
        <v>6854</v>
      </c>
      <c r="B2342" s="5" t="s">
        <v>6855</v>
      </c>
      <c r="C2342" s="6" t="s">
        <v>3706</v>
      </c>
      <c r="D2342" s="6" t="str">
        <f t="shared" si="36"/>
        <v>0195-045-080-1100</v>
      </c>
      <c r="E2342" s="5" t="s">
        <v>3707</v>
      </c>
      <c r="F2342" s="5" t="s">
        <v>415</v>
      </c>
      <c r="G2342" s="5" t="s">
        <v>416</v>
      </c>
      <c r="H2342" s="5" t="s">
        <v>377</v>
      </c>
      <c r="I2342" s="5" t="s">
        <v>378</v>
      </c>
    </row>
    <row r="2343" spans="1:9" x14ac:dyDescent="0.25">
      <c r="A2343" s="5" t="s">
        <v>6856</v>
      </c>
      <c r="B2343" s="5" t="s">
        <v>6857</v>
      </c>
      <c r="C2343" s="6" t="s">
        <v>1573</v>
      </c>
      <c r="D2343" s="6" t="str">
        <f t="shared" si="36"/>
        <v>0213-000-000-0000</v>
      </c>
      <c r="E2343" s="5" t="s">
        <v>1574</v>
      </c>
      <c r="F2343" s="5" t="s">
        <v>383</v>
      </c>
      <c r="G2343" s="5" t="s">
        <v>384</v>
      </c>
      <c r="H2343" s="5" t="s">
        <v>377</v>
      </c>
      <c r="I2343" s="5" t="s">
        <v>378</v>
      </c>
    </row>
    <row r="2344" spans="1:9" x14ac:dyDescent="0.25">
      <c r="A2344" s="5" t="s">
        <v>6858</v>
      </c>
      <c r="B2344" s="5" t="s">
        <v>6859</v>
      </c>
      <c r="C2344" s="6" t="s">
        <v>710</v>
      </c>
      <c r="D2344" s="6" t="str">
        <f t="shared" si="36"/>
        <v>0010-058-021-1600</v>
      </c>
      <c r="E2344" s="5" t="s">
        <v>711</v>
      </c>
      <c r="F2344" s="5" t="s">
        <v>1311</v>
      </c>
      <c r="G2344" s="5" t="s">
        <v>1312</v>
      </c>
      <c r="H2344" s="5" t="s">
        <v>377</v>
      </c>
      <c r="I2344" s="5" t="s">
        <v>378</v>
      </c>
    </row>
    <row r="2345" spans="1:9" x14ac:dyDescent="0.25">
      <c r="A2345" s="5" t="s">
        <v>6860</v>
      </c>
      <c r="B2345" s="5" t="s">
        <v>6861</v>
      </c>
      <c r="C2345" s="6" t="s">
        <v>1639</v>
      </c>
      <c r="D2345" s="6" t="str">
        <f t="shared" si="36"/>
        <v>0100-000-000-1000</v>
      </c>
      <c r="E2345" s="5" t="s">
        <v>1640</v>
      </c>
      <c r="F2345" s="5" t="s">
        <v>535</v>
      </c>
      <c r="G2345" s="5" t="s">
        <v>536</v>
      </c>
      <c r="H2345" s="5" t="s">
        <v>377</v>
      </c>
      <c r="I2345" s="5" t="s">
        <v>378</v>
      </c>
    </row>
    <row r="2346" spans="1:9" x14ac:dyDescent="0.25">
      <c r="A2346" s="5" t="s">
        <v>6862</v>
      </c>
      <c r="B2346" s="5" t="s">
        <v>6863</v>
      </c>
      <c r="C2346" s="6" t="s">
        <v>6864</v>
      </c>
      <c r="D2346" s="6" t="str">
        <f t="shared" si="36"/>
        <v>0142-000-004-9000</v>
      </c>
      <c r="E2346" s="5" t="s">
        <v>6865</v>
      </c>
      <c r="F2346" s="5" t="s">
        <v>383</v>
      </c>
      <c r="G2346" s="5" t="s">
        <v>384</v>
      </c>
      <c r="H2346" s="5" t="s">
        <v>377</v>
      </c>
      <c r="I2346" s="5" t="s">
        <v>378</v>
      </c>
    </row>
    <row r="2347" spans="1:9" x14ac:dyDescent="0.25">
      <c r="A2347" s="5" t="s">
        <v>6866</v>
      </c>
      <c r="B2347" s="5" t="s">
        <v>6867</v>
      </c>
      <c r="C2347" s="6" t="s">
        <v>6868</v>
      </c>
      <c r="D2347" s="6" t="str">
        <f t="shared" si="36"/>
        <v>0010-163-051-1100</v>
      </c>
      <c r="E2347" s="5" t="s">
        <v>6869</v>
      </c>
      <c r="F2347" s="5" t="s">
        <v>375</v>
      </c>
      <c r="G2347" s="5" t="s">
        <v>376</v>
      </c>
      <c r="H2347" s="5" t="s">
        <v>377</v>
      </c>
      <c r="I2347" s="5" t="s">
        <v>378</v>
      </c>
    </row>
    <row r="2348" spans="1:9" x14ac:dyDescent="0.25">
      <c r="A2348" s="5" t="s">
        <v>6870</v>
      </c>
      <c r="B2348" s="5" t="s">
        <v>6871</v>
      </c>
      <c r="C2348" s="6" t="s">
        <v>6872</v>
      </c>
      <c r="D2348" s="6" t="str">
        <f t="shared" si="36"/>
        <v>0010-072-031-1000</v>
      </c>
      <c r="E2348" s="5" t="s">
        <v>6873</v>
      </c>
      <c r="F2348" s="5" t="s">
        <v>1099</v>
      </c>
      <c r="G2348" s="5" t="s">
        <v>1100</v>
      </c>
      <c r="H2348" s="5" t="s">
        <v>377</v>
      </c>
      <c r="I2348" s="5" t="s">
        <v>378</v>
      </c>
    </row>
    <row r="2349" spans="1:9" x14ac:dyDescent="0.25">
      <c r="A2349" s="5" t="s">
        <v>6874</v>
      </c>
      <c r="B2349" s="5" t="s">
        <v>6875</v>
      </c>
      <c r="C2349" s="6" t="s">
        <v>2871</v>
      </c>
      <c r="D2349" s="6" t="str">
        <f t="shared" si="36"/>
        <v>0235-000-000-0000</v>
      </c>
      <c r="E2349" s="5" t="s">
        <v>2872</v>
      </c>
      <c r="F2349" s="5" t="s">
        <v>383</v>
      </c>
      <c r="G2349" s="5" t="s">
        <v>384</v>
      </c>
      <c r="H2349" s="5" t="s">
        <v>377</v>
      </c>
      <c r="I2349" s="5" t="s">
        <v>378</v>
      </c>
    </row>
    <row r="2350" spans="1:9" x14ac:dyDescent="0.25">
      <c r="A2350" s="5" t="s">
        <v>6876</v>
      </c>
      <c r="B2350" s="5" t="s">
        <v>6877</v>
      </c>
      <c r="C2350" s="6" t="s">
        <v>981</v>
      </c>
      <c r="D2350" s="6" t="str">
        <f t="shared" si="36"/>
        <v>0060-000-000-0000</v>
      </c>
      <c r="E2350" s="5" t="s">
        <v>982</v>
      </c>
      <c r="F2350" s="5" t="s">
        <v>383</v>
      </c>
      <c r="G2350" s="5" t="s">
        <v>384</v>
      </c>
      <c r="H2350" s="5" t="s">
        <v>377</v>
      </c>
      <c r="I2350" s="5" t="s">
        <v>378</v>
      </c>
    </row>
    <row r="2351" spans="1:9" x14ac:dyDescent="0.25">
      <c r="A2351" s="5" t="s">
        <v>6878</v>
      </c>
      <c r="B2351" s="5" t="s">
        <v>6879</v>
      </c>
      <c r="C2351" s="6" t="s">
        <v>1569</v>
      </c>
      <c r="D2351" s="6" t="str">
        <f t="shared" si="36"/>
        <v>0010-081-061-1100</v>
      </c>
      <c r="E2351" s="5" t="s">
        <v>1570</v>
      </c>
      <c r="F2351" s="5" t="s">
        <v>1311</v>
      </c>
      <c r="G2351" s="5" t="s">
        <v>1312</v>
      </c>
      <c r="H2351" s="5" t="s">
        <v>377</v>
      </c>
      <c r="I2351" s="5" t="s">
        <v>378</v>
      </c>
    </row>
    <row r="2352" spans="1:9" x14ac:dyDescent="0.25">
      <c r="A2352" s="5" t="s">
        <v>6880</v>
      </c>
      <c r="B2352" s="5" t="s">
        <v>6881</v>
      </c>
      <c r="C2352" s="6" t="s">
        <v>1346</v>
      </c>
      <c r="D2352" s="6" t="str">
        <f t="shared" si="36"/>
        <v>0018-000-000-0000</v>
      </c>
      <c r="E2352" s="5" t="s">
        <v>1347</v>
      </c>
      <c r="F2352" s="5" t="s">
        <v>383</v>
      </c>
      <c r="G2352" s="5" t="s">
        <v>384</v>
      </c>
      <c r="H2352" s="5" t="s">
        <v>377</v>
      </c>
      <c r="I2352" s="5" t="s">
        <v>378</v>
      </c>
    </row>
    <row r="2353" spans="1:9" x14ac:dyDescent="0.25">
      <c r="A2353" s="5" t="s">
        <v>6882</v>
      </c>
      <c r="B2353" s="5" t="s">
        <v>6883</v>
      </c>
      <c r="C2353" s="6" t="s">
        <v>6884</v>
      </c>
      <c r="D2353" s="6" t="str">
        <f t="shared" si="36"/>
        <v>0010-058-021-1800</v>
      </c>
      <c r="E2353" s="5" t="s">
        <v>6885</v>
      </c>
      <c r="F2353" s="5" t="s">
        <v>383</v>
      </c>
      <c r="G2353" s="5" t="s">
        <v>384</v>
      </c>
      <c r="H2353" s="5" t="s">
        <v>377</v>
      </c>
      <c r="I2353" s="5" t="s">
        <v>378</v>
      </c>
    </row>
    <row r="2354" spans="1:9" x14ac:dyDescent="0.25">
      <c r="A2354" s="5" t="s">
        <v>6886</v>
      </c>
      <c r="B2354" s="5" t="s">
        <v>6887</v>
      </c>
      <c r="C2354" s="6" t="s">
        <v>718</v>
      </c>
      <c r="D2354" s="6" t="str">
        <f t="shared" si="36"/>
        <v>0010-044-091-0000</v>
      </c>
      <c r="E2354" s="5" t="s">
        <v>719</v>
      </c>
      <c r="F2354" s="5" t="s">
        <v>873</v>
      </c>
      <c r="G2354" s="5" t="s">
        <v>874</v>
      </c>
      <c r="H2354" s="5" t="s">
        <v>377</v>
      </c>
      <c r="I2354" s="5" t="s">
        <v>378</v>
      </c>
    </row>
    <row r="2355" spans="1:9" x14ac:dyDescent="0.25">
      <c r="A2355" s="5" t="s">
        <v>6888</v>
      </c>
      <c r="B2355" s="5" t="s">
        <v>6889</v>
      </c>
      <c r="C2355" s="6" t="s">
        <v>6890</v>
      </c>
      <c r="D2355" s="6" t="str">
        <f t="shared" si="36"/>
        <v>0170-249-020-0000</v>
      </c>
      <c r="E2355" s="5" t="s">
        <v>6891</v>
      </c>
      <c r="F2355" s="5" t="s">
        <v>383</v>
      </c>
      <c r="G2355" s="5" t="s">
        <v>384</v>
      </c>
      <c r="H2355" s="5" t="s">
        <v>389</v>
      </c>
      <c r="I2355" s="5" t="s">
        <v>390</v>
      </c>
    </row>
    <row r="2356" spans="1:9" x14ac:dyDescent="0.25">
      <c r="A2356" s="5" t="s">
        <v>6892</v>
      </c>
      <c r="B2356" s="5" t="s">
        <v>6893</v>
      </c>
      <c r="C2356" s="6" t="s">
        <v>393</v>
      </c>
      <c r="D2356" s="6" t="str">
        <f t="shared" si="36"/>
        <v>0418-000-000-0000</v>
      </c>
      <c r="E2356" s="5" t="s">
        <v>394</v>
      </c>
      <c r="F2356" s="5" t="s">
        <v>383</v>
      </c>
      <c r="G2356" s="5" t="s">
        <v>384</v>
      </c>
      <c r="H2356" s="5" t="s">
        <v>377</v>
      </c>
      <c r="I2356" s="5" t="s">
        <v>378</v>
      </c>
    </row>
    <row r="2357" spans="1:9" x14ac:dyDescent="0.25">
      <c r="A2357" s="5" t="s">
        <v>6894</v>
      </c>
      <c r="B2357" s="5" t="s">
        <v>6895</v>
      </c>
      <c r="C2357" s="6" t="s">
        <v>543</v>
      </c>
      <c r="D2357" s="6" t="str">
        <f t="shared" si="36"/>
        <v>0185-000-000-0000</v>
      </c>
      <c r="E2357" s="5" t="s">
        <v>544</v>
      </c>
      <c r="F2357" s="5" t="s">
        <v>383</v>
      </c>
      <c r="G2357" s="5" t="s">
        <v>384</v>
      </c>
      <c r="H2357" s="5" t="s">
        <v>377</v>
      </c>
      <c r="I2357" s="5" t="s">
        <v>378</v>
      </c>
    </row>
    <row r="2358" spans="1:9" x14ac:dyDescent="0.25">
      <c r="A2358" s="5" t="s">
        <v>6896</v>
      </c>
      <c r="B2358" s="5" t="s">
        <v>6897</v>
      </c>
      <c r="C2358" s="6" t="s">
        <v>5402</v>
      </c>
      <c r="D2358" s="6" t="str">
        <f t="shared" si="36"/>
        <v>0010-079-021-1400</v>
      </c>
      <c r="E2358" s="5" t="s">
        <v>5403</v>
      </c>
      <c r="F2358" s="5" t="s">
        <v>399</v>
      </c>
      <c r="G2358" s="5" t="s">
        <v>400</v>
      </c>
      <c r="H2358" s="5" t="s">
        <v>377</v>
      </c>
      <c r="I2358" s="5" t="s">
        <v>378</v>
      </c>
    </row>
    <row r="2359" spans="1:9" x14ac:dyDescent="0.25">
      <c r="A2359" s="5" t="s">
        <v>6898</v>
      </c>
      <c r="B2359" s="5" t="s">
        <v>6899</v>
      </c>
      <c r="C2359" s="6" t="s">
        <v>1079</v>
      </c>
      <c r="D2359" s="6" t="str">
        <f t="shared" si="36"/>
        <v>0042-000-000-0000</v>
      </c>
      <c r="E2359" s="5" t="s">
        <v>1080</v>
      </c>
      <c r="F2359" s="5" t="s">
        <v>507</v>
      </c>
      <c r="G2359" s="5" t="s">
        <v>508</v>
      </c>
      <c r="H2359" s="5" t="s">
        <v>377</v>
      </c>
      <c r="I2359" s="5" t="s">
        <v>378</v>
      </c>
    </row>
    <row r="2360" spans="1:9" x14ac:dyDescent="0.25">
      <c r="A2360" s="5" t="s">
        <v>6900</v>
      </c>
      <c r="B2360" s="5" t="s">
        <v>6901</v>
      </c>
      <c r="C2360" s="6" t="s">
        <v>4112</v>
      </c>
      <c r="D2360" s="6" t="str">
        <f t="shared" si="36"/>
        <v>0010-083-041-1100</v>
      </c>
      <c r="E2360" s="5" t="s">
        <v>4113</v>
      </c>
      <c r="F2360" s="5" t="s">
        <v>375</v>
      </c>
      <c r="G2360" s="5" t="s">
        <v>376</v>
      </c>
      <c r="H2360" s="5" t="s">
        <v>491</v>
      </c>
      <c r="I2360" s="5" t="s">
        <v>492</v>
      </c>
    </row>
    <row r="2361" spans="1:9" x14ac:dyDescent="0.25">
      <c r="A2361" s="5" t="s">
        <v>6902</v>
      </c>
      <c r="B2361" s="5" t="s">
        <v>6903</v>
      </c>
      <c r="C2361" s="6" t="s">
        <v>6332</v>
      </c>
      <c r="D2361" s="6" t="str">
        <f t="shared" si="36"/>
        <v>0010-041-031-1300</v>
      </c>
      <c r="E2361" s="5" t="s">
        <v>6333</v>
      </c>
      <c r="F2361" s="5" t="s">
        <v>375</v>
      </c>
      <c r="G2361" s="5" t="s">
        <v>376</v>
      </c>
      <c r="H2361" s="5" t="s">
        <v>377</v>
      </c>
      <c r="I2361" s="5" t="s">
        <v>378</v>
      </c>
    </row>
    <row r="2362" spans="1:9" x14ac:dyDescent="0.25">
      <c r="A2362" s="5" t="s">
        <v>6904</v>
      </c>
      <c r="B2362" s="5" t="s">
        <v>6905</v>
      </c>
      <c r="C2362" s="6" t="s">
        <v>6432</v>
      </c>
      <c r="D2362" s="6" t="str">
        <f t="shared" si="36"/>
        <v>0111-033-000-0000</v>
      </c>
      <c r="E2362" s="5" t="s">
        <v>6433</v>
      </c>
      <c r="F2362" s="5" t="s">
        <v>2740</v>
      </c>
      <c r="G2362" s="5" t="s">
        <v>2741</v>
      </c>
      <c r="H2362" s="5" t="s">
        <v>377</v>
      </c>
      <c r="I2362" s="5" t="s">
        <v>378</v>
      </c>
    </row>
    <row r="2363" spans="1:9" x14ac:dyDescent="0.25">
      <c r="A2363" s="5" t="s">
        <v>6906</v>
      </c>
      <c r="B2363" s="5" t="s">
        <v>6907</v>
      </c>
      <c r="C2363" s="6" t="s">
        <v>3743</v>
      </c>
      <c r="D2363" s="6" t="str">
        <f t="shared" si="36"/>
        <v>0702-000-000-0000</v>
      </c>
      <c r="E2363" s="5" t="s">
        <v>3744</v>
      </c>
      <c r="F2363" s="5" t="s">
        <v>383</v>
      </c>
      <c r="G2363" s="5" t="s">
        <v>384</v>
      </c>
      <c r="H2363" s="5" t="s">
        <v>491</v>
      </c>
      <c r="I2363" s="5" t="s">
        <v>492</v>
      </c>
    </row>
    <row r="2364" spans="1:9" x14ac:dyDescent="0.25">
      <c r="A2364" s="5" t="s">
        <v>6908</v>
      </c>
      <c r="B2364" s="5" t="s">
        <v>6909</v>
      </c>
      <c r="C2364" s="6" t="s">
        <v>1309</v>
      </c>
      <c r="D2364" s="6" t="str">
        <f t="shared" si="36"/>
        <v>0010-072-091-1300</v>
      </c>
      <c r="E2364" s="5" t="s">
        <v>1310</v>
      </c>
      <c r="F2364" s="5" t="s">
        <v>375</v>
      </c>
      <c r="G2364" s="5" t="s">
        <v>376</v>
      </c>
      <c r="H2364" s="5" t="s">
        <v>377</v>
      </c>
      <c r="I2364" s="5" t="s">
        <v>378</v>
      </c>
    </row>
    <row r="2365" spans="1:9" x14ac:dyDescent="0.25">
      <c r="A2365" s="5" t="s">
        <v>6910</v>
      </c>
      <c r="B2365" s="5" t="s">
        <v>6911</v>
      </c>
      <c r="C2365" s="6" t="s">
        <v>453</v>
      </c>
      <c r="D2365" s="6" t="str">
        <f t="shared" si="36"/>
        <v>0010-040-020-1400</v>
      </c>
      <c r="E2365" s="5" t="s">
        <v>454</v>
      </c>
      <c r="F2365" s="5" t="s">
        <v>1311</v>
      </c>
      <c r="G2365" s="5" t="s">
        <v>1312</v>
      </c>
      <c r="H2365" s="5" t="s">
        <v>377</v>
      </c>
      <c r="I2365" s="5" t="s">
        <v>378</v>
      </c>
    </row>
    <row r="2366" spans="1:9" x14ac:dyDescent="0.25">
      <c r="A2366" s="5" t="s">
        <v>6912</v>
      </c>
      <c r="B2366" s="5" t="s">
        <v>6913</v>
      </c>
      <c r="C2366" s="6" t="s">
        <v>1926</v>
      </c>
      <c r="D2366" s="6" t="str">
        <f t="shared" si="36"/>
        <v>0010-072-091-1200</v>
      </c>
      <c r="E2366" s="5" t="s">
        <v>1927</v>
      </c>
      <c r="F2366" s="5" t="s">
        <v>383</v>
      </c>
      <c r="G2366" s="5" t="s">
        <v>384</v>
      </c>
      <c r="H2366" s="5" t="s">
        <v>377</v>
      </c>
      <c r="I2366" s="5" t="s">
        <v>378</v>
      </c>
    </row>
    <row r="2367" spans="1:9" x14ac:dyDescent="0.25">
      <c r="A2367" s="5" t="s">
        <v>6914</v>
      </c>
      <c r="B2367" s="5" t="s">
        <v>6915</v>
      </c>
      <c r="C2367" s="6" t="s">
        <v>4973</v>
      </c>
      <c r="D2367" s="6" t="str">
        <f t="shared" si="36"/>
        <v>0010-071-041-1100</v>
      </c>
      <c r="E2367" s="5" t="s">
        <v>1158</v>
      </c>
      <c r="F2367" s="5" t="s">
        <v>1311</v>
      </c>
      <c r="G2367" s="5" t="s">
        <v>1312</v>
      </c>
      <c r="H2367" s="5" t="s">
        <v>377</v>
      </c>
      <c r="I2367" s="5" t="s">
        <v>378</v>
      </c>
    </row>
    <row r="2368" spans="1:9" x14ac:dyDescent="0.25">
      <c r="A2368" s="5" t="s">
        <v>6916</v>
      </c>
      <c r="B2368" s="5" t="s">
        <v>6917</v>
      </c>
      <c r="C2368" s="6" t="s">
        <v>4150</v>
      </c>
      <c r="D2368" s="6" t="str">
        <f t="shared" si="36"/>
        <v>0290-033-000-0000</v>
      </c>
      <c r="E2368" s="5" t="s">
        <v>4151</v>
      </c>
      <c r="F2368" s="5" t="s">
        <v>2740</v>
      </c>
      <c r="G2368" s="5" t="s">
        <v>2741</v>
      </c>
      <c r="H2368" s="5" t="s">
        <v>513</v>
      </c>
      <c r="I2368" s="5" t="s">
        <v>514</v>
      </c>
    </row>
    <row r="2369" spans="1:9" x14ac:dyDescent="0.25">
      <c r="A2369" s="5" t="s">
        <v>6918</v>
      </c>
      <c r="B2369" s="5" t="s">
        <v>6919</v>
      </c>
      <c r="C2369" s="6" t="s">
        <v>1309</v>
      </c>
      <c r="D2369" s="6" t="str">
        <f t="shared" si="36"/>
        <v>0010-072-091-1300</v>
      </c>
      <c r="E2369" s="5" t="s">
        <v>1310</v>
      </c>
      <c r="F2369" s="5" t="s">
        <v>1311</v>
      </c>
      <c r="G2369" s="5" t="s">
        <v>1312</v>
      </c>
      <c r="H2369" s="5" t="s">
        <v>513</v>
      </c>
      <c r="I2369" s="5" t="s">
        <v>514</v>
      </c>
    </row>
    <row r="2370" spans="1:9" x14ac:dyDescent="0.25">
      <c r="A2370" s="5" t="s">
        <v>6920</v>
      </c>
      <c r="B2370" s="5" t="s">
        <v>6921</v>
      </c>
      <c r="C2370" s="6" t="s">
        <v>6922</v>
      </c>
      <c r="D2370" s="6" t="str">
        <f t="shared" ref="D2370:D2433" si="37">TEXT(C2370,"0000-000-000-0000")</f>
        <v>0370-033-000-0000</v>
      </c>
      <c r="E2370" s="5" t="s">
        <v>6923</v>
      </c>
      <c r="F2370" s="5" t="s">
        <v>2740</v>
      </c>
      <c r="G2370" s="5" t="s">
        <v>2741</v>
      </c>
      <c r="H2370" s="5" t="s">
        <v>377</v>
      </c>
      <c r="I2370" s="5" t="s">
        <v>378</v>
      </c>
    </row>
    <row r="2371" spans="1:9" x14ac:dyDescent="0.25">
      <c r="A2371" s="5" t="s">
        <v>6924</v>
      </c>
      <c r="B2371" s="5" t="s">
        <v>6925</v>
      </c>
      <c r="C2371" s="6" t="s">
        <v>1619</v>
      </c>
      <c r="D2371" s="6" t="str">
        <f t="shared" si="37"/>
        <v>0370-000-000-0000</v>
      </c>
      <c r="E2371" s="5" t="s">
        <v>1620</v>
      </c>
      <c r="F2371" s="5" t="s">
        <v>535</v>
      </c>
      <c r="G2371" s="5" t="s">
        <v>536</v>
      </c>
      <c r="H2371" s="5" t="s">
        <v>377</v>
      </c>
      <c r="I2371" s="5" t="s">
        <v>378</v>
      </c>
    </row>
    <row r="2372" spans="1:9" x14ac:dyDescent="0.25">
      <c r="A2372" s="5" t="s">
        <v>6926</v>
      </c>
      <c r="B2372" s="5" t="s">
        <v>6927</v>
      </c>
      <c r="C2372" s="6" t="s">
        <v>4134</v>
      </c>
      <c r="D2372" s="6" t="str">
        <f t="shared" si="37"/>
        <v>0010-044-111-0000</v>
      </c>
      <c r="E2372" s="5" t="s">
        <v>4135</v>
      </c>
      <c r="F2372" s="5" t="s">
        <v>375</v>
      </c>
      <c r="G2372" s="5" t="s">
        <v>376</v>
      </c>
      <c r="H2372" s="5" t="s">
        <v>513</v>
      </c>
      <c r="I2372" s="5" t="s">
        <v>514</v>
      </c>
    </row>
    <row r="2373" spans="1:9" x14ac:dyDescent="0.25">
      <c r="A2373" s="5" t="s">
        <v>6928</v>
      </c>
      <c r="B2373" s="5" t="s">
        <v>6929</v>
      </c>
      <c r="C2373" s="6" t="s">
        <v>3793</v>
      </c>
      <c r="D2373" s="6" t="str">
        <f t="shared" si="37"/>
        <v>0419-000-000-0000</v>
      </c>
      <c r="E2373" s="5" t="s">
        <v>3794</v>
      </c>
      <c r="F2373" s="5" t="s">
        <v>503</v>
      </c>
      <c r="G2373" s="5" t="s">
        <v>504</v>
      </c>
      <c r="H2373" s="5" t="s">
        <v>513</v>
      </c>
      <c r="I2373" s="5" t="s">
        <v>514</v>
      </c>
    </row>
    <row r="2374" spans="1:9" x14ac:dyDescent="0.25">
      <c r="A2374" s="5" t="s">
        <v>6930</v>
      </c>
      <c r="B2374" s="5" t="s">
        <v>6931</v>
      </c>
      <c r="C2374" s="6" t="s">
        <v>3807</v>
      </c>
      <c r="D2374" s="6" t="str">
        <f t="shared" si="37"/>
        <v>0831-000-000-0000</v>
      </c>
      <c r="E2374" s="5" t="s">
        <v>3808</v>
      </c>
      <c r="F2374" s="5" t="s">
        <v>535</v>
      </c>
      <c r="G2374" s="5" t="s">
        <v>536</v>
      </c>
      <c r="H2374" s="5" t="s">
        <v>377</v>
      </c>
      <c r="I2374" s="5" t="s">
        <v>378</v>
      </c>
    </row>
    <row r="2375" spans="1:9" x14ac:dyDescent="0.25">
      <c r="A2375" s="5" t="s">
        <v>6932</v>
      </c>
      <c r="B2375" s="5" t="s">
        <v>6933</v>
      </c>
      <c r="C2375" s="6" t="s">
        <v>923</v>
      </c>
      <c r="D2375" s="6" t="str">
        <f t="shared" si="37"/>
        <v>0210-000-000-0000</v>
      </c>
      <c r="E2375" s="5" t="s">
        <v>924</v>
      </c>
      <c r="F2375" s="5" t="s">
        <v>383</v>
      </c>
      <c r="G2375" s="5" t="s">
        <v>384</v>
      </c>
      <c r="H2375" s="5" t="s">
        <v>513</v>
      </c>
      <c r="I2375" s="5" t="s">
        <v>514</v>
      </c>
    </row>
    <row r="2376" spans="1:9" x14ac:dyDescent="0.25">
      <c r="A2376" s="5" t="s">
        <v>6934</v>
      </c>
      <c r="B2376" s="5" t="s">
        <v>6935</v>
      </c>
      <c r="C2376" s="6" t="s">
        <v>6462</v>
      </c>
      <c r="D2376" s="6" t="str">
        <f t="shared" si="37"/>
        <v>0010-046-051-1100</v>
      </c>
      <c r="E2376" s="5" t="s">
        <v>6463</v>
      </c>
      <c r="F2376" s="5" t="s">
        <v>375</v>
      </c>
      <c r="G2376" s="5" t="s">
        <v>376</v>
      </c>
      <c r="H2376" s="5" t="s">
        <v>377</v>
      </c>
      <c r="I2376" s="5" t="s">
        <v>378</v>
      </c>
    </row>
    <row r="2377" spans="1:9" x14ac:dyDescent="0.25">
      <c r="A2377" s="5" t="s">
        <v>6936</v>
      </c>
      <c r="B2377" s="5" t="s">
        <v>6937</v>
      </c>
      <c r="C2377" s="6" t="s">
        <v>6938</v>
      </c>
      <c r="D2377" s="6" t="str">
        <f t="shared" si="37"/>
        <v>0868-000-000-0000</v>
      </c>
      <c r="E2377" s="5" t="s">
        <v>27865</v>
      </c>
      <c r="F2377" s="5" t="s">
        <v>383</v>
      </c>
      <c r="G2377" s="5" t="s">
        <v>384</v>
      </c>
      <c r="H2377" s="5" t="s">
        <v>377</v>
      </c>
      <c r="I2377" s="5" t="s">
        <v>378</v>
      </c>
    </row>
    <row r="2378" spans="1:9" x14ac:dyDescent="0.25">
      <c r="A2378" s="5" t="s">
        <v>6939</v>
      </c>
      <c r="B2378" s="5" t="s">
        <v>6940</v>
      </c>
      <c r="C2378" s="6" t="s">
        <v>1498</v>
      </c>
      <c r="D2378" s="6" t="str">
        <f t="shared" si="37"/>
        <v>0224-000-000-0000</v>
      </c>
      <c r="E2378" s="5" t="s">
        <v>1499</v>
      </c>
      <c r="F2378" s="5" t="s">
        <v>383</v>
      </c>
      <c r="G2378" s="5" t="s">
        <v>384</v>
      </c>
      <c r="H2378" s="5" t="s">
        <v>377</v>
      </c>
      <c r="I2378" s="5" t="s">
        <v>378</v>
      </c>
    </row>
    <row r="2379" spans="1:9" x14ac:dyDescent="0.25">
      <c r="A2379" s="5" t="s">
        <v>6941</v>
      </c>
      <c r="B2379" s="5" t="s">
        <v>6942</v>
      </c>
      <c r="C2379" s="6" t="s">
        <v>6943</v>
      </c>
      <c r="D2379" s="6" t="str">
        <f t="shared" si="37"/>
        <v>0026-000-000-2900</v>
      </c>
      <c r="E2379" s="5" t="s">
        <v>6944</v>
      </c>
      <c r="F2379" s="5" t="s">
        <v>383</v>
      </c>
      <c r="G2379" s="5" t="s">
        <v>384</v>
      </c>
      <c r="H2379" s="5" t="s">
        <v>377</v>
      </c>
      <c r="I2379" s="5" t="s">
        <v>378</v>
      </c>
    </row>
    <row r="2380" spans="1:9" x14ac:dyDescent="0.25">
      <c r="A2380" s="5" t="s">
        <v>6945</v>
      </c>
      <c r="B2380" s="5" t="s">
        <v>6946</v>
      </c>
      <c r="C2380" s="6" t="s">
        <v>5784</v>
      </c>
      <c r="D2380" s="6" t="str">
        <f t="shared" si="37"/>
        <v>0242-000-000-0000</v>
      </c>
      <c r="E2380" s="5" t="s">
        <v>5785</v>
      </c>
      <c r="F2380" s="5" t="s">
        <v>383</v>
      </c>
      <c r="G2380" s="5" t="s">
        <v>384</v>
      </c>
      <c r="H2380" s="5" t="s">
        <v>513</v>
      </c>
      <c r="I2380" s="5" t="s">
        <v>514</v>
      </c>
    </row>
    <row r="2381" spans="1:9" x14ac:dyDescent="0.25">
      <c r="A2381" s="5" t="s">
        <v>6947</v>
      </c>
      <c r="B2381" s="5" t="s">
        <v>6948</v>
      </c>
      <c r="C2381" s="6" t="s">
        <v>6949</v>
      </c>
      <c r="D2381" s="6" t="str">
        <f t="shared" si="37"/>
        <v>1009-000-000-0000</v>
      </c>
      <c r="E2381" s="5" t="s">
        <v>6950</v>
      </c>
      <c r="F2381" s="5" t="s">
        <v>383</v>
      </c>
      <c r="G2381" s="5" t="s">
        <v>384</v>
      </c>
      <c r="H2381" s="5" t="s">
        <v>377</v>
      </c>
      <c r="I2381" s="5" t="s">
        <v>378</v>
      </c>
    </row>
    <row r="2382" spans="1:9" x14ac:dyDescent="0.25">
      <c r="A2382" s="5" t="s">
        <v>6951</v>
      </c>
      <c r="B2382" s="5" t="s">
        <v>6952</v>
      </c>
      <c r="C2382" s="6" t="s">
        <v>2120</v>
      </c>
      <c r="D2382" s="6" t="str">
        <f t="shared" si="37"/>
        <v>0232-000-000-0000</v>
      </c>
      <c r="E2382" s="5" t="s">
        <v>2121</v>
      </c>
      <c r="F2382" s="5" t="s">
        <v>383</v>
      </c>
      <c r="G2382" s="5" t="s">
        <v>384</v>
      </c>
      <c r="H2382" s="5" t="s">
        <v>377</v>
      </c>
      <c r="I2382" s="5" t="s">
        <v>378</v>
      </c>
    </row>
    <row r="2383" spans="1:9" x14ac:dyDescent="0.25">
      <c r="A2383" s="5" t="s">
        <v>6953</v>
      </c>
      <c r="B2383" s="5" t="s">
        <v>6954</v>
      </c>
      <c r="C2383" s="6" t="s">
        <v>4973</v>
      </c>
      <c r="D2383" s="6" t="str">
        <f t="shared" si="37"/>
        <v>0010-071-041-1100</v>
      </c>
      <c r="E2383" s="5" t="s">
        <v>1158</v>
      </c>
      <c r="F2383" s="5" t="s">
        <v>1311</v>
      </c>
      <c r="G2383" s="5" t="s">
        <v>1312</v>
      </c>
      <c r="H2383" s="5" t="s">
        <v>377</v>
      </c>
      <c r="I2383" s="5" t="s">
        <v>378</v>
      </c>
    </row>
    <row r="2384" spans="1:9" x14ac:dyDescent="0.25">
      <c r="A2384" s="5" t="s">
        <v>6955</v>
      </c>
      <c r="B2384" s="5" t="s">
        <v>6956</v>
      </c>
      <c r="C2384" s="6" t="s">
        <v>6957</v>
      </c>
      <c r="D2384" s="6" t="str">
        <f t="shared" si="37"/>
        <v>0197-000-006-8500</v>
      </c>
      <c r="E2384" s="5" t="s">
        <v>6958</v>
      </c>
      <c r="F2384" s="5" t="s">
        <v>383</v>
      </c>
      <c r="G2384" s="5" t="s">
        <v>384</v>
      </c>
      <c r="H2384" s="5" t="s">
        <v>513</v>
      </c>
      <c r="I2384" s="5" t="s">
        <v>514</v>
      </c>
    </row>
    <row r="2385" spans="1:9" x14ac:dyDescent="0.25">
      <c r="A2385" s="5" t="s">
        <v>6959</v>
      </c>
      <c r="B2385" s="5" t="s">
        <v>6960</v>
      </c>
      <c r="C2385" s="6" t="s">
        <v>6961</v>
      </c>
      <c r="D2385" s="6" t="str">
        <f t="shared" si="37"/>
        <v>0220-249-000-0000</v>
      </c>
      <c r="E2385" s="5" t="s">
        <v>6962</v>
      </c>
      <c r="F2385" s="5" t="s">
        <v>656</v>
      </c>
      <c r="G2385" s="5" t="s">
        <v>657</v>
      </c>
      <c r="H2385" s="5" t="s">
        <v>389</v>
      </c>
      <c r="I2385" s="5" t="s">
        <v>390</v>
      </c>
    </row>
    <row r="2386" spans="1:9" x14ac:dyDescent="0.25">
      <c r="A2386" s="5" t="s">
        <v>6963</v>
      </c>
      <c r="B2386" s="5" t="s">
        <v>6964</v>
      </c>
      <c r="C2386" s="6" t="s">
        <v>551</v>
      </c>
      <c r="D2386" s="6" t="str">
        <f t="shared" si="37"/>
        <v>0355-000-000-0000</v>
      </c>
      <c r="E2386" s="5" t="s">
        <v>552</v>
      </c>
      <c r="F2386" s="5" t="s">
        <v>383</v>
      </c>
      <c r="G2386" s="5" t="s">
        <v>384</v>
      </c>
      <c r="H2386" s="5" t="s">
        <v>377</v>
      </c>
      <c r="I2386" s="5" t="s">
        <v>378</v>
      </c>
    </row>
    <row r="2387" spans="1:9" x14ac:dyDescent="0.25">
      <c r="A2387" s="5" t="s">
        <v>6965</v>
      </c>
      <c r="B2387" s="5" t="s">
        <v>6966</v>
      </c>
      <c r="C2387" s="6" t="s">
        <v>2394</v>
      </c>
      <c r="D2387" s="6" t="str">
        <f t="shared" si="37"/>
        <v>0290-000-000-0000</v>
      </c>
      <c r="E2387" s="5" t="s">
        <v>2395</v>
      </c>
      <c r="F2387" s="5" t="s">
        <v>656</v>
      </c>
      <c r="G2387" s="5" t="s">
        <v>657</v>
      </c>
      <c r="H2387" s="5" t="s">
        <v>377</v>
      </c>
      <c r="I2387" s="5" t="s">
        <v>378</v>
      </c>
    </row>
    <row r="2388" spans="1:9" x14ac:dyDescent="0.25">
      <c r="A2388" s="5" t="s">
        <v>6967</v>
      </c>
      <c r="B2388" s="5" t="s">
        <v>6968</v>
      </c>
      <c r="C2388" s="6" t="s">
        <v>2973</v>
      </c>
      <c r="D2388" s="6" t="str">
        <f t="shared" si="37"/>
        <v>0417-000-000-0000</v>
      </c>
      <c r="E2388" s="5" t="s">
        <v>2974</v>
      </c>
      <c r="F2388" s="5" t="s">
        <v>415</v>
      </c>
      <c r="G2388" s="5" t="s">
        <v>416</v>
      </c>
      <c r="H2388" s="5" t="s">
        <v>377</v>
      </c>
      <c r="I2388" s="5" t="s">
        <v>378</v>
      </c>
    </row>
    <row r="2389" spans="1:9" x14ac:dyDescent="0.25">
      <c r="A2389" s="5" t="s">
        <v>6969</v>
      </c>
      <c r="B2389" s="5" t="s">
        <v>6970</v>
      </c>
      <c r="C2389" s="6" t="s">
        <v>4973</v>
      </c>
      <c r="D2389" s="6" t="str">
        <f t="shared" si="37"/>
        <v>0010-071-041-1100</v>
      </c>
      <c r="E2389" s="5" t="s">
        <v>1158</v>
      </c>
      <c r="F2389" s="5" t="s">
        <v>1311</v>
      </c>
      <c r="G2389" s="5" t="s">
        <v>1312</v>
      </c>
      <c r="H2389" s="5" t="s">
        <v>377</v>
      </c>
      <c r="I2389" s="5" t="s">
        <v>378</v>
      </c>
    </row>
    <row r="2390" spans="1:9" x14ac:dyDescent="0.25">
      <c r="A2390" s="5" t="s">
        <v>6971</v>
      </c>
      <c r="B2390" s="5" t="s">
        <v>6972</v>
      </c>
      <c r="C2390" s="6" t="s">
        <v>4801</v>
      </c>
      <c r="D2390" s="6" t="str">
        <f t="shared" si="37"/>
        <v>0010-029-090-1200</v>
      </c>
      <c r="E2390" s="5" t="s">
        <v>4802</v>
      </c>
      <c r="F2390" s="5" t="s">
        <v>399</v>
      </c>
      <c r="G2390" s="5" t="s">
        <v>400</v>
      </c>
      <c r="H2390" s="5" t="s">
        <v>377</v>
      </c>
      <c r="I2390" s="5" t="s">
        <v>378</v>
      </c>
    </row>
    <row r="2391" spans="1:9" x14ac:dyDescent="0.25">
      <c r="A2391" s="5" t="s">
        <v>6973</v>
      </c>
      <c r="B2391" s="5" t="s">
        <v>6974</v>
      </c>
      <c r="C2391" s="6" t="s">
        <v>2283</v>
      </c>
      <c r="D2391" s="6" t="str">
        <f t="shared" si="37"/>
        <v>0822-000-000-0000</v>
      </c>
      <c r="E2391" s="5" t="s">
        <v>2284</v>
      </c>
      <c r="F2391" s="5" t="s">
        <v>383</v>
      </c>
      <c r="G2391" s="5" t="s">
        <v>384</v>
      </c>
      <c r="H2391" s="5" t="s">
        <v>377</v>
      </c>
      <c r="I2391" s="5" t="s">
        <v>378</v>
      </c>
    </row>
    <row r="2392" spans="1:9" x14ac:dyDescent="0.25">
      <c r="A2392" s="5" t="s">
        <v>6975</v>
      </c>
      <c r="B2392" s="5" t="s">
        <v>6976</v>
      </c>
      <c r="C2392" s="6" t="s">
        <v>6977</v>
      </c>
      <c r="D2392" s="6" t="str">
        <f t="shared" si="37"/>
        <v>0111-045-100-1000</v>
      </c>
      <c r="E2392" s="5" t="s">
        <v>6978</v>
      </c>
      <c r="F2392" s="5" t="s">
        <v>4593</v>
      </c>
      <c r="G2392" s="5" t="s">
        <v>4594</v>
      </c>
      <c r="H2392" s="5" t="s">
        <v>513</v>
      </c>
      <c r="I2392" s="5" t="s">
        <v>514</v>
      </c>
    </row>
    <row r="2393" spans="1:9" x14ac:dyDescent="0.25">
      <c r="A2393" s="5" t="s">
        <v>6979</v>
      </c>
      <c r="B2393" s="5" t="s">
        <v>6980</v>
      </c>
      <c r="C2393" s="6" t="s">
        <v>819</v>
      </c>
      <c r="D2393" s="6" t="str">
        <f t="shared" si="37"/>
        <v>0100-000-000-1800</v>
      </c>
      <c r="E2393" s="5" t="s">
        <v>820</v>
      </c>
      <c r="F2393" s="5" t="s">
        <v>383</v>
      </c>
      <c r="G2393" s="5" t="s">
        <v>384</v>
      </c>
      <c r="H2393" s="5" t="s">
        <v>377</v>
      </c>
      <c r="I2393" s="5" t="s">
        <v>378</v>
      </c>
    </row>
    <row r="2394" spans="1:9" x14ac:dyDescent="0.25">
      <c r="A2394" s="5" t="s">
        <v>6981</v>
      </c>
      <c r="B2394" s="5" t="s">
        <v>6982</v>
      </c>
      <c r="C2394" s="6" t="s">
        <v>1589</v>
      </c>
      <c r="D2394" s="6" t="str">
        <f t="shared" si="37"/>
        <v>0010-072-031-1100</v>
      </c>
      <c r="E2394" s="5" t="s">
        <v>1590</v>
      </c>
      <c r="F2394" s="5" t="s">
        <v>383</v>
      </c>
      <c r="G2394" s="5" t="s">
        <v>384</v>
      </c>
      <c r="H2394" s="5" t="s">
        <v>377</v>
      </c>
      <c r="I2394" s="5" t="s">
        <v>378</v>
      </c>
    </row>
    <row r="2395" spans="1:9" x14ac:dyDescent="0.25">
      <c r="A2395" s="5" t="s">
        <v>6983</v>
      </c>
      <c r="B2395" s="5" t="s">
        <v>6984</v>
      </c>
      <c r="C2395" s="6" t="s">
        <v>6839</v>
      </c>
      <c r="D2395" s="6" t="str">
        <f t="shared" si="37"/>
        <v>0010-072-091-1400</v>
      </c>
      <c r="E2395" s="5" t="s">
        <v>27864</v>
      </c>
      <c r="F2395" s="5" t="s">
        <v>1311</v>
      </c>
      <c r="G2395" s="5" t="s">
        <v>1312</v>
      </c>
      <c r="H2395" s="5" t="s">
        <v>377</v>
      </c>
      <c r="I2395" s="5" t="s">
        <v>378</v>
      </c>
    </row>
    <row r="2396" spans="1:9" x14ac:dyDescent="0.25">
      <c r="A2396" s="5" t="s">
        <v>6985</v>
      </c>
      <c r="B2396" s="5" t="s">
        <v>6986</v>
      </c>
      <c r="C2396" s="6" t="s">
        <v>1972</v>
      </c>
      <c r="D2396" s="6" t="str">
        <f t="shared" si="37"/>
        <v>0100-000-000-3600</v>
      </c>
      <c r="E2396" s="5" t="s">
        <v>1973</v>
      </c>
      <c r="F2396" s="5" t="s">
        <v>1974</v>
      </c>
      <c r="G2396" s="5" t="s">
        <v>1975</v>
      </c>
      <c r="H2396" s="5" t="s">
        <v>377</v>
      </c>
      <c r="I2396" s="5" t="s">
        <v>378</v>
      </c>
    </row>
    <row r="2397" spans="1:9" x14ac:dyDescent="0.25">
      <c r="A2397" s="5" t="s">
        <v>6987</v>
      </c>
      <c r="B2397" s="5" t="s">
        <v>6988</v>
      </c>
      <c r="C2397" s="6" t="s">
        <v>3165</v>
      </c>
      <c r="D2397" s="6" t="str">
        <f t="shared" si="37"/>
        <v>0010-029-120-1300</v>
      </c>
      <c r="E2397" s="5" t="s">
        <v>3166</v>
      </c>
      <c r="F2397" s="5" t="s">
        <v>375</v>
      </c>
      <c r="G2397" s="5" t="s">
        <v>376</v>
      </c>
      <c r="H2397" s="5" t="s">
        <v>377</v>
      </c>
      <c r="I2397" s="5" t="s">
        <v>378</v>
      </c>
    </row>
    <row r="2398" spans="1:9" x14ac:dyDescent="0.25">
      <c r="A2398" s="5" t="s">
        <v>6989</v>
      </c>
      <c r="B2398" s="5" t="s">
        <v>6990</v>
      </c>
      <c r="C2398" s="6" t="s">
        <v>1625</v>
      </c>
      <c r="D2398" s="6" t="str">
        <f t="shared" si="37"/>
        <v>0596-000-000-0000</v>
      </c>
      <c r="E2398" s="5" t="s">
        <v>1626</v>
      </c>
      <c r="F2398" s="5" t="s">
        <v>383</v>
      </c>
      <c r="G2398" s="5" t="s">
        <v>384</v>
      </c>
      <c r="H2398" s="5" t="s">
        <v>377</v>
      </c>
      <c r="I2398" s="5" t="s">
        <v>378</v>
      </c>
    </row>
    <row r="2399" spans="1:9" x14ac:dyDescent="0.25">
      <c r="A2399" s="5" t="s">
        <v>6991</v>
      </c>
      <c r="B2399" s="5" t="s">
        <v>6992</v>
      </c>
      <c r="C2399" s="6" t="s">
        <v>2821</v>
      </c>
      <c r="D2399" s="6" t="str">
        <f t="shared" si="37"/>
        <v>0215-000-000-0000</v>
      </c>
      <c r="E2399" s="5" t="s">
        <v>2822</v>
      </c>
      <c r="F2399" s="5" t="s">
        <v>507</v>
      </c>
      <c r="G2399" s="5" t="s">
        <v>508</v>
      </c>
      <c r="H2399" s="5" t="s">
        <v>377</v>
      </c>
      <c r="I2399" s="5" t="s">
        <v>378</v>
      </c>
    </row>
    <row r="2400" spans="1:9" x14ac:dyDescent="0.25">
      <c r="A2400" s="5" t="s">
        <v>6993</v>
      </c>
      <c r="B2400" s="5" t="s">
        <v>6994</v>
      </c>
      <c r="C2400" s="6" t="s">
        <v>381</v>
      </c>
      <c r="D2400" s="6" t="str">
        <f t="shared" si="37"/>
        <v>0310-000-000-0000</v>
      </c>
      <c r="E2400" s="5" t="s">
        <v>382</v>
      </c>
      <c r="F2400" s="5" t="s">
        <v>383</v>
      </c>
      <c r="G2400" s="5" t="s">
        <v>384</v>
      </c>
      <c r="H2400" s="5" t="s">
        <v>377</v>
      </c>
      <c r="I2400" s="5" t="s">
        <v>378</v>
      </c>
    </row>
    <row r="2401" spans="1:9" x14ac:dyDescent="0.25">
      <c r="A2401" s="5" t="s">
        <v>6995</v>
      </c>
      <c r="B2401" s="5" t="s">
        <v>6996</v>
      </c>
      <c r="C2401" s="6" t="s">
        <v>615</v>
      </c>
      <c r="D2401" s="6" t="str">
        <f t="shared" si="37"/>
        <v>0170-000-000-0000</v>
      </c>
      <c r="E2401" s="5" t="s">
        <v>616</v>
      </c>
      <c r="F2401" s="5" t="s">
        <v>383</v>
      </c>
      <c r="G2401" s="5" t="s">
        <v>384</v>
      </c>
      <c r="H2401" s="5" t="s">
        <v>377</v>
      </c>
      <c r="I2401" s="5" t="s">
        <v>378</v>
      </c>
    </row>
    <row r="2402" spans="1:9" x14ac:dyDescent="0.25">
      <c r="A2402" s="5" t="s">
        <v>6997</v>
      </c>
      <c r="B2402" s="5" t="s">
        <v>6998</v>
      </c>
      <c r="C2402" s="6" t="s">
        <v>951</v>
      </c>
      <c r="D2402" s="6" t="str">
        <f t="shared" si="37"/>
        <v>0520-000-000-0000</v>
      </c>
      <c r="E2402" s="5" t="s">
        <v>952</v>
      </c>
      <c r="F2402" s="5" t="s">
        <v>383</v>
      </c>
      <c r="G2402" s="5" t="s">
        <v>384</v>
      </c>
      <c r="H2402" s="5" t="s">
        <v>513</v>
      </c>
      <c r="I2402" s="5" t="s">
        <v>514</v>
      </c>
    </row>
    <row r="2403" spans="1:9" x14ac:dyDescent="0.25">
      <c r="A2403" s="5" t="s">
        <v>6999</v>
      </c>
      <c r="B2403" s="5" t="s">
        <v>7000</v>
      </c>
      <c r="C2403" s="6" t="s">
        <v>769</v>
      </c>
      <c r="D2403" s="6" t="str">
        <f t="shared" si="37"/>
        <v>0010-029-100-1200</v>
      </c>
      <c r="E2403" s="5" t="s">
        <v>770</v>
      </c>
      <c r="F2403" s="5" t="s">
        <v>375</v>
      </c>
      <c r="G2403" s="5" t="s">
        <v>376</v>
      </c>
      <c r="H2403" s="5" t="s">
        <v>377</v>
      </c>
      <c r="I2403" s="5" t="s">
        <v>378</v>
      </c>
    </row>
    <row r="2404" spans="1:9" x14ac:dyDescent="0.25">
      <c r="A2404" s="5" t="s">
        <v>7001</v>
      </c>
      <c r="B2404" s="5" t="s">
        <v>7002</v>
      </c>
      <c r="C2404" s="6" t="s">
        <v>7003</v>
      </c>
      <c r="D2404" s="6" t="str">
        <f t="shared" si="37"/>
        <v>1060-033-000-0000</v>
      </c>
      <c r="E2404" s="5" t="s">
        <v>7004</v>
      </c>
      <c r="F2404" s="5" t="s">
        <v>2740</v>
      </c>
      <c r="G2404" s="5" t="s">
        <v>2741</v>
      </c>
      <c r="H2404" s="5" t="s">
        <v>377</v>
      </c>
      <c r="I2404" s="5" t="s">
        <v>378</v>
      </c>
    </row>
    <row r="2405" spans="1:9" x14ac:dyDescent="0.25">
      <c r="A2405" s="5" t="s">
        <v>7005</v>
      </c>
      <c r="B2405" s="5" t="s">
        <v>7006</v>
      </c>
      <c r="C2405" s="6" t="s">
        <v>2196</v>
      </c>
      <c r="D2405" s="6" t="str">
        <f t="shared" si="37"/>
        <v>0924-000-000-0000</v>
      </c>
      <c r="E2405" s="5" t="s">
        <v>2197</v>
      </c>
      <c r="F2405" s="5" t="s">
        <v>535</v>
      </c>
      <c r="G2405" s="5" t="s">
        <v>536</v>
      </c>
      <c r="H2405" s="5" t="s">
        <v>513</v>
      </c>
      <c r="I2405" s="5" t="s">
        <v>514</v>
      </c>
    </row>
    <row r="2406" spans="1:9" x14ac:dyDescent="0.25">
      <c r="A2406" s="5" t="s">
        <v>7007</v>
      </c>
      <c r="B2406" s="5" t="s">
        <v>7008</v>
      </c>
      <c r="C2406" s="6" t="s">
        <v>405</v>
      </c>
      <c r="D2406" s="6" t="str">
        <f t="shared" si="37"/>
        <v>0340-000-000-0000</v>
      </c>
      <c r="E2406" s="5" t="s">
        <v>406</v>
      </c>
      <c r="F2406" s="5" t="s">
        <v>503</v>
      </c>
      <c r="G2406" s="5" t="s">
        <v>504</v>
      </c>
      <c r="H2406" s="5" t="s">
        <v>377</v>
      </c>
      <c r="I2406" s="5" t="s">
        <v>378</v>
      </c>
    </row>
    <row r="2407" spans="1:9" x14ac:dyDescent="0.25">
      <c r="A2407" s="5" t="s">
        <v>7009</v>
      </c>
      <c r="B2407" s="5" t="s">
        <v>7010</v>
      </c>
      <c r="C2407" s="6" t="s">
        <v>2835</v>
      </c>
      <c r="D2407" s="6" t="str">
        <f t="shared" si="37"/>
        <v>0197-000-000-0000</v>
      </c>
      <c r="E2407" s="5" t="s">
        <v>2836</v>
      </c>
      <c r="F2407" s="5" t="s">
        <v>383</v>
      </c>
      <c r="G2407" s="5" t="s">
        <v>384</v>
      </c>
      <c r="H2407" s="5" t="s">
        <v>377</v>
      </c>
      <c r="I2407" s="5" t="s">
        <v>378</v>
      </c>
    </row>
    <row r="2408" spans="1:9" x14ac:dyDescent="0.25">
      <c r="A2408" s="5" t="s">
        <v>7011</v>
      </c>
      <c r="B2408" s="5" t="s">
        <v>7012</v>
      </c>
      <c r="C2408" s="6" t="s">
        <v>2913</v>
      </c>
      <c r="D2408" s="6" t="str">
        <f t="shared" si="37"/>
        <v>0918-000-000-0000</v>
      </c>
      <c r="E2408" s="5" t="s">
        <v>2914</v>
      </c>
      <c r="F2408" s="5" t="s">
        <v>656</v>
      </c>
      <c r="G2408" s="5" t="s">
        <v>657</v>
      </c>
      <c r="H2408" s="5" t="s">
        <v>377</v>
      </c>
      <c r="I2408" s="5" t="s">
        <v>378</v>
      </c>
    </row>
    <row r="2409" spans="1:9" x14ac:dyDescent="0.25">
      <c r="A2409" s="5" t="s">
        <v>7013</v>
      </c>
      <c r="B2409" s="5" t="s">
        <v>7014</v>
      </c>
      <c r="C2409" s="6" t="s">
        <v>7015</v>
      </c>
      <c r="D2409" s="6" t="str">
        <f t="shared" si="37"/>
        <v>0010-060-011-1000</v>
      </c>
      <c r="E2409" s="5" t="s">
        <v>7016</v>
      </c>
      <c r="F2409" s="5" t="s">
        <v>650</v>
      </c>
      <c r="G2409" s="5" t="s">
        <v>651</v>
      </c>
      <c r="H2409" s="5" t="s">
        <v>377</v>
      </c>
      <c r="I2409" s="5" t="s">
        <v>378</v>
      </c>
    </row>
    <row r="2410" spans="1:9" x14ac:dyDescent="0.25">
      <c r="A2410" s="5" t="s">
        <v>7017</v>
      </c>
      <c r="B2410" s="5" t="s">
        <v>7018</v>
      </c>
      <c r="C2410" s="6" t="s">
        <v>1448</v>
      </c>
      <c r="D2410" s="6" t="str">
        <f t="shared" si="37"/>
        <v>0125-000-000-0000</v>
      </c>
      <c r="E2410" s="5" t="s">
        <v>1449</v>
      </c>
      <c r="F2410" s="5" t="s">
        <v>503</v>
      </c>
      <c r="G2410" s="5" t="s">
        <v>504</v>
      </c>
      <c r="H2410" s="5" t="s">
        <v>377</v>
      </c>
      <c r="I2410" s="5" t="s">
        <v>378</v>
      </c>
    </row>
    <row r="2411" spans="1:9" x14ac:dyDescent="0.25">
      <c r="A2411" s="5" t="s">
        <v>7019</v>
      </c>
      <c r="B2411" s="5" t="s">
        <v>7020</v>
      </c>
      <c r="C2411" s="6" t="s">
        <v>2702</v>
      </c>
      <c r="D2411" s="6" t="str">
        <f t="shared" si="37"/>
        <v>0370-058-020-0000</v>
      </c>
      <c r="E2411" s="5" t="s">
        <v>2703</v>
      </c>
      <c r="F2411" s="5" t="s">
        <v>375</v>
      </c>
      <c r="G2411" s="5" t="s">
        <v>376</v>
      </c>
      <c r="H2411" s="5" t="s">
        <v>377</v>
      </c>
      <c r="I2411" s="5" t="s">
        <v>378</v>
      </c>
    </row>
    <row r="2412" spans="1:9" x14ac:dyDescent="0.25">
      <c r="A2412" s="5" t="s">
        <v>7021</v>
      </c>
      <c r="B2412" s="5" t="s">
        <v>7022</v>
      </c>
      <c r="C2412" s="6" t="s">
        <v>7023</v>
      </c>
      <c r="D2412" s="6" t="str">
        <f t="shared" si="37"/>
        <v>0010-115-161-1000</v>
      </c>
      <c r="E2412" s="5" t="s">
        <v>7024</v>
      </c>
      <c r="F2412" s="5" t="s">
        <v>1099</v>
      </c>
      <c r="G2412" s="5" t="s">
        <v>1100</v>
      </c>
      <c r="H2412" s="5" t="s">
        <v>377</v>
      </c>
      <c r="I2412" s="5" t="s">
        <v>378</v>
      </c>
    </row>
    <row r="2413" spans="1:9" x14ac:dyDescent="0.25">
      <c r="A2413" s="5" t="s">
        <v>7025</v>
      </c>
      <c r="B2413" s="5" t="s">
        <v>7026</v>
      </c>
      <c r="C2413" s="6" t="s">
        <v>973</v>
      </c>
      <c r="D2413" s="6" t="str">
        <f t="shared" si="37"/>
        <v>0575-000-000-0000</v>
      </c>
      <c r="E2413" s="5" t="s">
        <v>974</v>
      </c>
      <c r="F2413" s="5" t="s">
        <v>383</v>
      </c>
      <c r="G2413" s="5" t="s">
        <v>384</v>
      </c>
      <c r="H2413" s="5" t="s">
        <v>377</v>
      </c>
      <c r="I2413" s="5" t="s">
        <v>378</v>
      </c>
    </row>
    <row r="2414" spans="1:9" x14ac:dyDescent="0.25">
      <c r="A2414" s="5" t="s">
        <v>7027</v>
      </c>
      <c r="B2414" s="5" t="s">
        <v>7028</v>
      </c>
      <c r="C2414" s="6" t="s">
        <v>5230</v>
      </c>
      <c r="D2414" s="6" t="str">
        <f t="shared" si="37"/>
        <v>0180-033-000-0000</v>
      </c>
      <c r="E2414" s="5" t="s">
        <v>5231</v>
      </c>
      <c r="F2414" s="5" t="s">
        <v>2740</v>
      </c>
      <c r="G2414" s="5" t="s">
        <v>2741</v>
      </c>
      <c r="H2414" s="5" t="s">
        <v>377</v>
      </c>
      <c r="I2414" s="5" t="s">
        <v>378</v>
      </c>
    </row>
    <row r="2415" spans="1:9" x14ac:dyDescent="0.25">
      <c r="A2415" s="5" t="s">
        <v>7029</v>
      </c>
      <c r="B2415" s="5" t="s">
        <v>7030</v>
      </c>
      <c r="C2415" s="6" t="s">
        <v>1165</v>
      </c>
      <c r="D2415" s="6" t="str">
        <f t="shared" si="37"/>
        <v>0808-000-000-0000</v>
      </c>
      <c r="E2415" s="5" t="s">
        <v>1166</v>
      </c>
      <c r="F2415" s="5" t="s">
        <v>503</v>
      </c>
      <c r="G2415" s="5" t="s">
        <v>504</v>
      </c>
      <c r="H2415" s="5" t="s">
        <v>377</v>
      </c>
      <c r="I2415" s="5" t="s">
        <v>378</v>
      </c>
    </row>
    <row r="2416" spans="1:9" x14ac:dyDescent="0.25">
      <c r="A2416" s="5" t="s">
        <v>7031</v>
      </c>
      <c r="B2416" s="5" t="s">
        <v>7032</v>
      </c>
      <c r="C2416" s="6" t="s">
        <v>1350</v>
      </c>
      <c r="D2416" s="6" t="str">
        <f t="shared" si="37"/>
        <v>0010-072-011-1200</v>
      </c>
      <c r="E2416" s="5" t="s">
        <v>1351</v>
      </c>
      <c r="F2416" s="5" t="s">
        <v>375</v>
      </c>
      <c r="G2416" s="5" t="s">
        <v>376</v>
      </c>
      <c r="H2416" s="5" t="s">
        <v>377</v>
      </c>
      <c r="I2416" s="5" t="s">
        <v>378</v>
      </c>
    </row>
    <row r="2417" spans="1:9" x14ac:dyDescent="0.25">
      <c r="A2417" s="5" t="s">
        <v>7033</v>
      </c>
      <c r="B2417" s="5" t="s">
        <v>7034</v>
      </c>
      <c r="C2417" s="6" t="s">
        <v>4337</v>
      </c>
      <c r="D2417" s="6" t="str">
        <f t="shared" si="37"/>
        <v>0587-000-000-0000</v>
      </c>
      <c r="E2417" s="5" t="s">
        <v>4338</v>
      </c>
      <c r="F2417" s="5" t="s">
        <v>415</v>
      </c>
      <c r="G2417" s="5" t="s">
        <v>416</v>
      </c>
      <c r="H2417" s="5" t="s">
        <v>377</v>
      </c>
      <c r="I2417" s="5" t="s">
        <v>378</v>
      </c>
    </row>
    <row r="2418" spans="1:9" x14ac:dyDescent="0.25">
      <c r="A2418" s="5" t="s">
        <v>7035</v>
      </c>
      <c r="B2418" s="5" t="s">
        <v>7036</v>
      </c>
      <c r="C2418" s="6" t="s">
        <v>1494</v>
      </c>
      <c r="D2418" s="6" t="str">
        <f t="shared" si="37"/>
        <v>0944-000-000-0000</v>
      </c>
      <c r="E2418" s="5" t="s">
        <v>1495</v>
      </c>
      <c r="F2418" s="5" t="s">
        <v>415</v>
      </c>
      <c r="G2418" s="5" t="s">
        <v>416</v>
      </c>
      <c r="H2418" s="5" t="s">
        <v>377</v>
      </c>
      <c r="I2418" s="5" t="s">
        <v>378</v>
      </c>
    </row>
    <row r="2419" spans="1:9" x14ac:dyDescent="0.25">
      <c r="A2419" s="5" t="s">
        <v>7037</v>
      </c>
      <c r="B2419" s="5" t="s">
        <v>7038</v>
      </c>
      <c r="C2419" s="6" t="s">
        <v>1045</v>
      </c>
      <c r="D2419" s="6" t="str">
        <f t="shared" si="37"/>
        <v>0270-000-000-0000</v>
      </c>
      <c r="E2419" s="5" t="s">
        <v>1046</v>
      </c>
      <c r="F2419" s="5" t="s">
        <v>656</v>
      </c>
      <c r="G2419" s="5" t="s">
        <v>657</v>
      </c>
      <c r="H2419" s="5" t="s">
        <v>377</v>
      </c>
      <c r="I2419" s="5" t="s">
        <v>378</v>
      </c>
    </row>
    <row r="2420" spans="1:9" x14ac:dyDescent="0.25">
      <c r="A2420" s="5" t="s">
        <v>7039</v>
      </c>
      <c r="B2420" s="5" t="s">
        <v>7040</v>
      </c>
      <c r="C2420" s="6" t="s">
        <v>7041</v>
      </c>
      <c r="D2420" s="6" t="str">
        <f t="shared" si="37"/>
        <v>0010-081-011-1000</v>
      </c>
      <c r="E2420" s="5" t="s">
        <v>7042</v>
      </c>
      <c r="F2420" s="5" t="s">
        <v>650</v>
      </c>
      <c r="G2420" s="5" t="s">
        <v>651</v>
      </c>
      <c r="H2420" s="5" t="s">
        <v>377</v>
      </c>
      <c r="I2420" s="5" t="s">
        <v>378</v>
      </c>
    </row>
    <row r="2421" spans="1:9" x14ac:dyDescent="0.25">
      <c r="A2421" s="5" t="s">
        <v>217</v>
      </c>
      <c r="B2421" s="5" t="s">
        <v>7043</v>
      </c>
      <c r="C2421" s="6" t="s">
        <v>5714</v>
      </c>
      <c r="D2421" s="6" t="str">
        <f t="shared" si="37"/>
        <v>0010-093-021-1100</v>
      </c>
      <c r="E2421" s="5" t="s">
        <v>5715</v>
      </c>
      <c r="F2421" s="5" t="s">
        <v>375</v>
      </c>
      <c r="G2421" s="5" t="s">
        <v>376</v>
      </c>
      <c r="H2421" s="5" t="s">
        <v>377</v>
      </c>
      <c r="I2421" s="5" t="s">
        <v>378</v>
      </c>
    </row>
    <row r="2422" spans="1:9" x14ac:dyDescent="0.25">
      <c r="A2422" s="5" t="s">
        <v>7044</v>
      </c>
      <c r="B2422" s="5" t="s">
        <v>7045</v>
      </c>
      <c r="C2422" s="6" t="s">
        <v>7046</v>
      </c>
      <c r="D2422" s="6" t="str">
        <f t="shared" si="37"/>
        <v>0010-030-011-1100</v>
      </c>
      <c r="E2422" s="5" t="s">
        <v>7047</v>
      </c>
      <c r="F2422" s="5" t="s">
        <v>535</v>
      </c>
      <c r="G2422" s="5" t="s">
        <v>536</v>
      </c>
      <c r="H2422" s="5" t="s">
        <v>377</v>
      </c>
      <c r="I2422" s="5" t="s">
        <v>378</v>
      </c>
    </row>
    <row r="2423" spans="1:9" x14ac:dyDescent="0.25">
      <c r="A2423" s="5" t="s">
        <v>7048</v>
      </c>
      <c r="B2423" s="5" t="s">
        <v>7049</v>
      </c>
      <c r="C2423" s="6" t="s">
        <v>1619</v>
      </c>
      <c r="D2423" s="6" t="str">
        <f t="shared" si="37"/>
        <v>0370-000-000-0000</v>
      </c>
      <c r="E2423" s="5" t="s">
        <v>1620</v>
      </c>
      <c r="F2423" s="5" t="s">
        <v>656</v>
      </c>
      <c r="G2423" s="5" t="s">
        <v>657</v>
      </c>
      <c r="H2423" s="5" t="s">
        <v>377</v>
      </c>
      <c r="I2423" s="5" t="s">
        <v>378</v>
      </c>
    </row>
    <row r="2424" spans="1:9" x14ac:dyDescent="0.25">
      <c r="A2424" s="5" t="s">
        <v>7050</v>
      </c>
      <c r="B2424" s="5" t="s">
        <v>7051</v>
      </c>
      <c r="C2424" s="6" t="s">
        <v>4349</v>
      </c>
      <c r="D2424" s="6" t="str">
        <f t="shared" si="37"/>
        <v>0010-069-020-1100</v>
      </c>
      <c r="E2424" s="5" t="s">
        <v>4350</v>
      </c>
      <c r="F2424" s="5" t="s">
        <v>375</v>
      </c>
      <c r="G2424" s="5" t="s">
        <v>376</v>
      </c>
      <c r="H2424" s="5" t="s">
        <v>401</v>
      </c>
      <c r="I2424" s="5" t="s">
        <v>402</v>
      </c>
    </row>
    <row r="2425" spans="1:9" x14ac:dyDescent="0.25">
      <c r="A2425" s="5" t="s">
        <v>246</v>
      </c>
      <c r="B2425" s="5" t="s">
        <v>7052</v>
      </c>
      <c r="C2425" s="6" t="s">
        <v>2767</v>
      </c>
      <c r="D2425" s="6" t="str">
        <f t="shared" si="37"/>
        <v>0187-000-000-0000</v>
      </c>
      <c r="E2425" s="5" t="s">
        <v>2768</v>
      </c>
      <c r="F2425" s="5" t="s">
        <v>503</v>
      </c>
      <c r="G2425" s="5" t="s">
        <v>504</v>
      </c>
      <c r="H2425" s="5" t="s">
        <v>377</v>
      </c>
      <c r="I2425" s="5" t="s">
        <v>378</v>
      </c>
    </row>
    <row r="2426" spans="1:9" x14ac:dyDescent="0.25">
      <c r="A2426" s="5" t="s">
        <v>7053</v>
      </c>
      <c r="B2426" s="5" t="s">
        <v>7054</v>
      </c>
      <c r="C2426" s="6" t="s">
        <v>2702</v>
      </c>
      <c r="D2426" s="6" t="str">
        <f t="shared" si="37"/>
        <v>0370-058-020-0000</v>
      </c>
      <c r="E2426" s="5" t="s">
        <v>2703</v>
      </c>
      <c r="F2426" s="5" t="s">
        <v>399</v>
      </c>
      <c r="G2426" s="5" t="s">
        <v>400</v>
      </c>
      <c r="H2426" s="5" t="s">
        <v>377</v>
      </c>
      <c r="I2426" s="5" t="s">
        <v>378</v>
      </c>
    </row>
    <row r="2427" spans="1:9" x14ac:dyDescent="0.25">
      <c r="A2427" s="5" t="s">
        <v>7055</v>
      </c>
      <c r="B2427" s="5" t="s">
        <v>7056</v>
      </c>
      <c r="C2427" s="6" t="s">
        <v>5504</v>
      </c>
      <c r="D2427" s="6" t="str">
        <f t="shared" si="37"/>
        <v>0216-000-000-0000</v>
      </c>
      <c r="E2427" s="5" t="s">
        <v>5505</v>
      </c>
      <c r="F2427" s="5" t="s">
        <v>925</v>
      </c>
      <c r="G2427" s="5" t="s">
        <v>926</v>
      </c>
      <c r="H2427" s="5" t="s">
        <v>377</v>
      </c>
      <c r="I2427" s="5" t="s">
        <v>378</v>
      </c>
    </row>
    <row r="2428" spans="1:9" x14ac:dyDescent="0.25">
      <c r="A2428" s="5" t="s">
        <v>7057</v>
      </c>
      <c r="B2428" s="5" t="s">
        <v>7058</v>
      </c>
      <c r="C2428" s="6" t="s">
        <v>4795</v>
      </c>
      <c r="D2428" s="6" t="str">
        <f t="shared" si="37"/>
        <v>0824-000-000-0000</v>
      </c>
      <c r="E2428" s="5" t="s">
        <v>4796</v>
      </c>
      <c r="F2428" s="5" t="s">
        <v>507</v>
      </c>
      <c r="G2428" s="5" t="s">
        <v>508</v>
      </c>
      <c r="H2428" s="5" t="s">
        <v>377</v>
      </c>
      <c r="I2428" s="5" t="s">
        <v>378</v>
      </c>
    </row>
    <row r="2429" spans="1:9" x14ac:dyDescent="0.25">
      <c r="A2429" s="5" t="s">
        <v>7059</v>
      </c>
      <c r="B2429" s="5" t="s">
        <v>7060</v>
      </c>
      <c r="C2429" s="6" t="s">
        <v>2885</v>
      </c>
      <c r="D2429" s="6" t="str">
        <f t="shared" si="37"/>
        <v>0077-000-000-0000</v>
      </c>
      <c r="E2429" s="5" t="s">
        <v>2886</v>
      </c>
      <c r="F2429" s="5" t="s">
        <v>383</v>
      </c>
      <c r="G2429" s="5" t="s">
        <v>384</v>
      </c>
      <c r="H2429" s="5" t="s">
        <v>513</v>
      </c>
      <c r="I2429" s="5" t="s">
        <v>514</v>
      </c>
    </row>
    <row r="2430" spans="1:9" x14ac:dyDescent="0.25">
      <c r="A2430" s="5" t="s">
        <v>7061</v>
      </c>
      <c r="B2430" s="5" t="s">
        <v>7062</v>
      </c>
      <c r="C2430" s="6" t="s">
        <v>511</v>
      </c>
      <c r="D2430" s="6" t="str">
        <f t="shared" si="37"/>
        <v>0110-000-000-0000</v>
      </c>
      <c r="E2430" s="5" t="s">
        <v>512</v>
      </c>
      <c r="F2430" s="5" t="s">
        <v>2925</v>
      </c>
      <c r="G2430" s="5" t="s">
        <v>2926</v>
      </c>
      <c r="H2430" s="5" t="s">
        <v>377</v>
      </c>
      <c r="I2430" s="5" t="s">
        <v>378</v>
      </c>
    </row>
    <row r="2431" spans="1:9" x14ac:dyDescent="0.25">
      <c r="A2431" s="5" t="s">
        <v>7063</v>
      </c>
      <c r="B2431" s="5" t="s">
        <v>7064</v>
      </c>
      <c r="C2431" s="6" t="s">
        <v>7065</v>
      </c>
      <c r="D2431" s="6" t="str">
        <f t="shared" si="37"/>
        <v>0010-040-030-1300</v>
      </c>
      <c r="E2431" s="5" t="s">
        <v>7066</v>
      </c>
      <c r="F2431" s="5" t="s">
        <v>375</v>
      </c>
      <c r="G2431" s="5" t="s">
        <v>376</v>
      </c>
      <c r="H2431" s="5" t="s">
        <v>377</v>
      </c>
      <c r="I2431" s="5" t="s">
        <v>378</v>
      </c>
    </row>
    <row r="2432" spans="1:9" x14ac:dyDescent="0.25">
      <c r="A2432" s="5" t="s">
        <v>7067</v>
      </c>
      <c r="B2432" s="5" t="s">
        <v>7068</v>
      </c>
      <c r="C2432" s="6" t="s">
        <v>7069</v>
      </c>
      <c r="D2432" s="6" t="str">
        <f t="shared" si="37"/>
        <v>1089-000-000-0000</v>
      </c>
      <c r="E2432" s="5" t="s">
        <v>7070</v>
      </c>
      <c r="F2432" s="5" t="s">
        <v>383</v>
      </c>
      <c r="G2432" s="5" t="s">
        <v>384</v>
      </c>
      <c r="H2432" s="5" t="s">
        <v>377</v>
      </c>
      <c r="I2432" s="5" t="s">
        <v>378</v>
      </c>
    </row>
    <row r="2433" spans="1:9" x14ac:dyDescent="0.25">
      <c r="A2433" s="5" t="s">
        <v>7071</v>
      </c>
      <c r="B2433" s="5" t="s">
        <v>7072</v>
      </c>
      <c r="C2433" s="6" t="s">
        <v>2072</v>
      </c>
      <c r="D2433" s="6" t="str">
        <f t="shared" si="37"/>
        <v>0328-000-000-0000</v>
      </c>
      <c r="E2433" s="5" t="s">
        <v>2073</v>
      </c>
      <c r="F2433" s="5" t="s">
        <v>383</v>
      </c>
      <c r="G2433" s="5" t="s">
        <v>384</v>
      </c>
      <c r="H2433" s="5" t="s">
        <v>377</v>
      </c>
      <c r="I2433" s="5" t="s">
        <v>378</v>
      </c>
    </row>
    <row r="2434" spans="1:9" x14ac:dyDescent="0.25">
      <c r="A2434" s="5" t="s">
        <v>7073</v>
      </c>
      <c r="B2434" s="5" t="s">
        <v>7074</v>
      </c>
      <c r="C2434" s="6" t="s">
        <v>2223</v>
      </c>
      <c r="D2434" s="6" t="str">
        <f t="shared" ref="D2434:D2497" si="38">TEXT(C2434,"0000-000-000-0000")</f>
        <v>0010-051-000-0000</v>
      </c>
      <c r="E2434" s="5" t="s">
        <v>2224</v>
      </c>
      <c r="F2434" s="5" t="s">
        <v>650</v>
      </c>
      <c r="G2434" s="5" t="s">
        <v>651</v>
      </c>
      <c r="H2434" s="5" t="s">
        <v>2225</v>
      </c>
      <c r="I2434" s="5" t="s">
        <v>2226</v>
      </c>
    </row>
    <row r="2435" spans="1:9" x14ac:dyDescent="0.25">
      <c r="A2435" s="5" t="s">
        <v>259</v>
      </c>
      <c r="B2435" s="5" t="s">
        <v>7075</v>
      </c>
      <c r="C2435" s="6" t="s">
        <v>6328</v>
      </c>
      <c r="D2435" s="6" t="str">
        <f t="shared" si="38"/>
        <v>0010-016-011-0000</v>
      </c>
      <c r="E2435" s="5" t="s">
        <v>6329</v>
      </c>
      <c r="F2435" s="5" t="s">
        <v>375</v>
      </c>
      <c r="G2435" s="5" t="s">
        <v>376</v>
      </c>
      <c r="H2435" s="5" t="s">
        <v>513</v>
      </c>
      <c r="I2435" s="5" t="s">
        <v>514</v>
      </c>
    </row>
    <row r="2436" spans="1:9" x14ac:dyDescent="0.25">
      <c r="A2436" s="5" t="s">
        <v>7076</v>
      </c>
      <c r="B2436" s="5" t="s">
        <v>7077</v>
      </c>
      <c r="C2436" s="6" t="s">
        <v>2821</v>
      </c>
      <c r="D2436" s="6" t="str">
        <f t="shared" si="38"/>
        <v>0215-000-000-0000</v>
      </c>
      <c r="E2436" s="5" t="s">
        <v>2822</v>
      </c>
      <c r="F2436" s="5" t="s">
        <v>656</v>
      </c>
      <c r="G2436" s="5" t="s">
        <v>657</v>
      </c>
      <c r="H2436" s="5" t="s">
        <v>513</v>
      </c>
      <c r="I2436" s="5" t="s">
        <v>514</v>
      </c>
    </row>
    <row r="2437" spans="1:9" x14ac:dyDescent="0.25">
      <c r="A2437" s="5" t="s">
        <v>7078</v>
      </c>
      <c r="B2437" s="5" t="s">
        <v>7079</v>
      </c>
      <c r="C2437" s="6" t="s">
        <v>449</v>
      </c>
      <c r="D2437" s="6" t="str">
        <f t="shared" si="38"/>
        <v>0965-000-000-0000</v>
      </c>
      <c r="E2437" s="5" t="s">
        <v>450</v>
      </c>
      <c r="F2437" s="5" t="s">
        <v>383</v>
      </c>
      <c r="G2437" s="5" t="s">
        <v>384</v>
      </c>
      <c r="H2437" s="5" t="s">
        <v>377</v>
      </c>
      <c r="I2437" s="5" t="s">
        <v>378</v>
      </c>
    </row>
    <row r="2438" spans="1:9" x14ac:dyDescent="0.25">
      <c r="A2438" s="5" t="s">
        <v>7080</v>
      </c>
      <c r="B2438" s="5" t="s">
        <v>7081</v>
      </c>
      <c r="C2438" s="6" t="s">
        <v>5032</v>
      </c>
      <c r="D2438" s="6" t="str">
        <f t="shared" si="38"/>
        <v>0615-000-000-0000</v>
      </c>
      <c r="E2438" s="5" t="s">
        <v>5033</v>
      </c>
      <c r="F2438" s="5" t="s">
        <v>535</v>
      </c>
      <c r="G2438" s="5" t="s">
        <v>536</v>
      </c>
      <c r="H2438" s="5" t="s">
        <v>377</v>
      </c>
      <c r="I2438" s="5" t="s">
        <v>378</v>
      </c>
    </row>
    <row r="2439" spans="1:9" x14ac:dyDescent="0.25">
      <c r="A2439" s="5" t="s">
        <v>7082</v>
      </c>
      <c r="B2439" s="5" t="s">
        <v>7083</v>
      </c>
      <c r="C2439" s="6" t="s">
        <v>1229</v>
      </c>
      <c r="D2439" s="6" t="str">
        <f t="shared" si="38"/>
        <v>0555-000-000-0000</v>
      </c>
      <c r="E2439" s="5" t="s">
        <v>1230</v>
      </c>
      <c r="F2439" s="5" t="s">
        <v>383</v>
      </c>
      <c r="G2439" s="5" t="s">
        <v>384</v>
      </c>
      <c r="H2439" s="5" t="s">
        <v>377</v>
      </c>
      <c r="I2439" s="5" t="s">
        <v>378</v>
      </c>
    </row>
    <row r="2440" spans="1:9" x14ac:dyDescent="0.25">
      <c r="A2440" s="5" t="s">
        <v>7084</v>
      </c>
      <c r="B2440" s="5" t="s">
        <v>7085</v>
      </c>
      <c r="C2440" s="6" t="s">
        <v>511</v>
      </c>
      <c r="D2440" s="6" t="str">
        <f t="shared" si="38"/>
        <v>0110-000-000-0000</v>
      </c>
      <c r="E2440" s="5" t="s">
        <v>512</v>
      </c>
      <c r="F2440" s="5" t="s">
        <v>383</v>
      </c>
      <c r="G2440" s="5" t="s">
        <v>384</v>
      </c>
      <c r="H2440" s="5" t="s">
        <v>377</v>
      </c>
      <c r="I2440" s="5" t="s">
        <v>378</v>
      </c>
    </row>
    <row r="2441" spans="1:9" x14ac:dyDescent="0.25">
      <c r="A2441" s="5" t="s">
        <v>7086</v>
      </c>
      <c r="B2441" s="5" t="s">
        <v>7087</v>
      </c>
      <c r="C2441" s="6" t="s">
        <v>4986</v>
      </c>
      <c r="D2441" s="6" t="str">
        <f t="shared" si="38"/>
        <v>0010-058-031-1200</v>
      </c>
      <c r="E2441" s="5" t="s">
        <v>4987</v>
      </c>
      <c r="F2441" s="5" t="s">
        <v>375</v>
      </c>
      <c r="G2441" s="5" t="s">
        <v>376</v>
      </c>
      <c r="H2441" s="5" t="s">
        <v>377</v>
      </c>
      <c r="I2441" s="5" t="s">
        <v>378</v>
      </c>
    </row>
    <row r="2442" spans="1:9" x14ac:dyDescent="0.25">
      <c r="A2442" s="5" t="s">
        <v>7088</v>
      </c>
      <c r="B2442" s="5" t="s">
        <v>7089</v>
      </c>
      <c r="C2442" s="6" t="s">
        <v>7090</v>
      </c>
      <c r="D2442" s="6" t="str">
        <f t="shared" si="38"/>
        <v>0380-000-007-7900</v>
      </c>
      <c r="E2442" s="5" t="s">
        <v>7091</v>
      </c>
      <c r="F2442" s="5" t="s">
        <v>383</v>
      </c>
      <c r="G2442" s="5" t="s">
        <v>384</v>
      </c>
      <c r="H2442" s="5" t="s">
        <v>377</v>
      </c>
      <c r="I2442" s="5" t="s">
        <v>378</v>
      </c>
    </row>
    <row r="2443" spans="1:9" x14ac:dyDescent="0.25">
      <c r="A2443" s="5" t="s">
        <v>7092</v>
      </c>
      <c r="B2443" s="5" t="s">
        <v>7093</v>
      </c>
      <c r="C2443" s="6" t="s">
        <v>4134</v>
      </c>
      <c r="D2443" s="6" t="str">
        <f t="shared" si="38"/>
        <v>0010-044-111-0000</v>
      </c>
      <c r="E2443" s="5" t="s">
        <v>4135</v>
      </c>
      <c r="F2443" s="5" t="s">
        <v>873</v>
      </c>
      <c r="G2443" s="5" t="s">
        <v>874</v>
      </c>
      <c r="H2443" s="5" t="s">
        <v>377</v>
      </c>
      <c r="I2443" s="5" t="s">
        <v>378</v>
      </c>
    </row>
    <row r="2444" spans="1:9" x14ac:dyDescent="0.25">
      <c r="A2444" s="5" t="s">
        <v>7094</v>
      </c>
      <c r="B2444" s="5" t="s">
        <v>7095</v>
      </c>
      <c r="C2444" s="6" t="s">
        <v>3165</v>
      </c>
      <c r="D2444" s="6" t="str">
        <f t="shared" si="38"/>
        <v>0010-029-120-1300</v>
      </c>
      <c r="E2444" s="5" t="s">
        <v>3166</v>
      </c>
      <c r="F2444" s="5" t="s">
        <v>375</v>
      </c>
      <c r="G2444" s="5" t="s">
        <v>376</v>
      </c>
      <c r="H2444" s="5" t="s">
        <v>377</v>
      </c>
      <c r="I2444" s="5" t="s">
        <v>378</v>
      </c>
    </row>
    <row r="2445" spans="1:9" x14ac:dyDescent="0.25">
      <c r="A2445" s="5" t="s">
        <v>7096</v>
      </c>
      <c r="B2445" s="5" t="s">
        <v>7097</v>
      </c>
      <c r="C2445" s="6" t="s">
        <v>1782</v>
      </c>
      <c r="D2445" s="6" t="str">
        <f t="shared" si="38"/>
        <v>0940-000-000-0000</v>
      </c>
      <c r="E2445" s="5" t="s">
        <v>1783</v>
      </c>
      <c r="F2445" s="5" t="s">
        <v>925</v>
      </c>
      <c r="G2445" s="5" t="s">
        <v>926</v>
      </c>
      <c r="H2445" s="5" t="s">
        <v>377</v>
      </c>
      <c r="I2445" s="5" t="s">
        <v>378</v>
      </c>
    </row>
    <row r="2446" spans="1:9" x14ac:dyDescent="0.25">
      <c r="A2446" s="5" t="s">
        <v>7098</v>
      </c>
      <c r="B2446" s="5" t="s">
        <v>7099</v>
      </c>
      <c r="C2446" s="6" t="s">
        <v>533</v>
      </c>
      <c r="D2446" s="6" t="str">
        <f t="shared" si="38"/>
        <v>0050-000-000-0000</v>
      </c>
      <c r="E2446" s="5" t="s">
        <v>534</v>
      </c>
      <c r="F2446" s="5" t="s">
        <v>383</v>
      </c>
      <c r="G2446" s="5" t="s">
        <v>384</v>
      </c>
      <c r="H2446" s="5" t="s">
        <v>513</v>
      </c>
      <c r="I2446" s="5" t="s">
        <v>514</v>
      </c>
    </row>
    <row r="2447" spans="1:9" x14ac:dyDescent="0.25">
      <c r="A2447" s="5" t="s">
        <v>7100</v>
      </c>
      <c r="B2447" s="5" t="s">
        <v>7101</v>
      </c>
      <c r="C2447" s="6" t="s">
        <v>7102</v>
      </c>
      <c r="D2447" s="6" t="str">
        <f t="shared" si="38"/>
        <v>0010-076-051-1100</v>
      </c>
      <c r="E2447" s="5" t="s">
        <v>7103</v>
      </c>
      <c r="F2447" s="5" t="s">
        <v>375</v>
      </c>
      <c r="G2447" s="5" t="s">
        <v>376</v>
      </c>
      <c r="H2447" s="5" t="s">
        <v>377</v>
      </c>
      <c r="I2447" s="5" t="s">
        <v>378</v>
      </c>
    </row>
    <row r="2448" spans="1:9" x14ac:dyDescent="0.25">
      <c r="A2448" s="5" t="s">
        <v>7104</v>
      </c>
      <c r="B2448" s="5" t="s">
        <v>7105</v>
      </c>
      <c r="C2448" s="6" t="s">
        <v>1798</v>
      </c>
      <c r="D2448" s="6" t="str">
        <f t="shared" si="38"/>
        <v>0390-000-000-0000</v>
      </c>
      <c r="E2448" s="5" t="s">
        <v>1799</v>
      </c>
      <c r="F2448" s="5" t="s">
        <v>415</v>
      </c>
      <c r="G2448" s="5" t="s">
        <v>416</v>
      </c>
      <c r="H2448" s="5" t="s">
        <v>377</v>
      </c>
      <c r="I2448" s="5" t="s">
        <v>378</v>
      </c>
    </row>
    <row r="2449" spans="1:9" x14ac:dyDescent="0.25">
      <c r="A2449" s="5" t="s">
        <v>7106</v>
      </c>
      <c r="B2449" s="5" t="s">
        <v>7107</v>
      </c>
      <c r="C2449" s="6" t="s">
        <v>7108</v>
      </c>
      <c r="D2449" s="6" t="str">
        <f t="shared" si="38"/>
        <v>0010-060-031-1100</v>
      </c>
      <c r="E2449" s="5" t="s">
        <v>7109</v>
      </c>
      <c r="F2449" s="5" t="s">
        <v>375</v>
      </c>
      <c r="G2449" s="5" t="s">
        <v>376</v>
      </c>
      <c r="H2449" s="5" t="s">
        <v>513</v>
      </c>
      <c r="I2449" s="5" t="s">
        <v>514</v>
      </c>
    </row>
    <row r="2450" spans="1:9" x14ac:dyDescent="0.25">
      <c r="A2450" s="5" t="s">
        <v>7110</v>
      </c>
      <c r="B2450" s="5" t="s">
        <v>7111</v>
      </c>
      <c r="C2450" s="6" t="s">
        <v>2283</v>
      </c>
      <c r="D2450" s="6" t="str">
        <f t="shared" si="38"/>
        <v>0822-000-000-0000</v>
      </c>
      <c r="E2450" s="5" t="s">
        <v>2284</v>
      </c>
      <c r="F2450" s="5" t="s">
        <v>535</v>
      </c>
      <c r="G2450" s="5" t="s">
        <v>536</v>
      </c>
      <c r="H2450" s="5" t="s">
        <v>377</v>
      </c>
      <c r="I2450" s="5" t="s">
        <v>378</v>
      </c>
    </row>
    <row r="2451" spans="1:9" x14ac:dyDescent="0.25">
      <c r="A2451" s="5" t="s">
        <v>7112</v>
      </c>
      <c r="B2451" s="5" t="s">
        <v>7113</v>
      </c>
      <c r="C2451" s="6" t="s">
        <v>3189</v>
      </c>
      <c r="D2451" s="6" t="str">
        <f t="shared" si="38"/>
        <v>0010-029-120-1400</v>
      </c>
      <c r="E2451" s="5" t="s">
        <v>3190</v>
      </c>
      <c r="F2451" s="5" t="s">
        <v>375</v>
      </c>
      <c r="G2451" s="5" t="s">
        <v>376</v>
      </c>
      <c r="H2451" s="5" t="s">
        <v>377</v>
      </c>
      <c r="I2451" s="5" t="s">
        <v>378</v>
      </c>
    </row>
    <row r="2452" spans="1:9" x14ac:dyDescent="0.25">
      <c r="A2452" s="5" t="s">
        <v>7114</v>
      </c>
      <c r="B2452" s="5" t="s">
        <v>7115</v>
      </c>
      <c r="C2452" s="6" t="s">
        <v>2140</v>
      </c>
      <c r="D2452" s="6" t="str">
        <f t="shared" si="38"/>
        <v>0353-000-000-0000</v>
      </c>
      <c r="E2452" s="5" t="s">
        <v>2141</v>
      </c>
      <c r="F2452" s="5" t="s">
        <v>383</v>
      </c>
      <c r="G2452" s="5" t="s">
        <v>384</v>
      </c>
      <c r="H2452" s="5" t="s">
        <v>377</v>
      </c>
      <c r="I2452" s="5" t="s">
        <v>378</v>
      </c>
    </row>
    <row r="2453" spans="1:9" x14ac:dyDescent="0.25">
      <c r="A2453" s="5" t="s">
        <v>7116</v>
      </c>
      <c r="B2453" s="5" t="s">
        <v>7117</v>
      </c>
      <c r="C2453" s="6" t="s">
        <v>7118</v>
      </c>
      <c r="D2453" s="6" t="str">
        <f t="shared" si="38"/>
        <v>1062-000-000-0000</v>
      </c>
      <c r="E2453" s="5" t="s">
        <v>7119</v>
      </c>
      <c r="F2453" s="5" t="s">
        <v>503</v>
      </c>
      <c r="G2453" s="5" t="s">
        <v>504</v>
      </c>
      <c r="H2453" s="5" t="s">
        <v>377</v>
      </c>
      <c r="I2453" s="5" t="s">
        <v>378</v>
      </c>
    </row>
    <row r="2454" spans="1:9" x14ac:dyDescent="0.25">
      <c r="A2454" s="5" t="s">
        <v>7120</v>
      </c>
      <c r="B2454" s="5" t="s">
        <v>7121</v>
      </c>
      <c r="C2454" s="6" t="s">
        <v>1798</v>
      </c>
      <c r="D2454" s="6" t="str">
        <f t="shared" si="38"/>
        <v>0390-000-000-0000</v>
      </c>
      <c r="E2454" s="5" t="s">
        <v>1799</v>
      </c>
      <c r="F2454" s="5" t="s">
        <v>383</v>
      </c>
      <c r="G2454" s="5" t="s">
        <v>384</v>
      </c>
      <c r="H2454" s="5" t="s">
        <v>513</v>
      </c>
      <c r="I2454" s="5" t="s">
        <v>514</v>
      </c>
    </row>
    <row r="2455" spans="1:9" x14ac:dyDescent="0.25">
      <c r="A2455" s="5" t="s">
        <v>7122</v>
      </c>
      <c r="B2455" s="5" t="s">
        <v>7123</v>
      </c>
      <c r="C2455" s="6" t="s">
        <v>1045</v>
      </c>
      <c r="D2455" s="6" t="str">
        <f t="shared" si="38"/>
        <v>0270-000-000-0000</v>
      </c>
      <c r="E2455" s="5" t="s">
        <v>1046</v>
      </c>
      <c r="F2455" s="5" t="s">
        <v>383</v>
      </c>
      <c r="G2455" s="5" t="s">
        <v>384</v>
      </c>
      <c r="H2455" s="5" t="s">
        <v>377</v>
      </c>
      <c r="I2455" s="5" t="s">
        <v>378</v>
      </c>
    </row>
    <row r="2456" spans="1:9" x14ac:dyDescent="0.25">
      <c r="A2456" s="5" t="s">
        <v>7124</v>
      </c>
      <c r="B2456" s="5" t="s">
        <v>7125</v>
      </c>
      <c r="C2456" s="6" t="s">
        <v>1551</v>
      </c>
      <c r="D2456" s="6" t="str">
        <f t="shared" si="38"/>
        <v>0010-063-021-1100</v>
      </c>
      <c r="E2456" s="5" t="s">
        <v>1552</v>
      </c>
      <c r="F2456" s="5" t="s">
        <v>375</v>
      </c>
      <c r="G2456" s="5" t="s">
        <v>376</v>
      </c>
      <c r="H2456" s="5" t="s">
        <v>513</v>
      </c>
      <c r="I2456" s="5" t="s">
        <v>514</v>
      </c>
    </row>
    <row r="2457" spans="1:9" x14ac:dyDescent="0.25">
      <c r="A2457" s="5" t="s">
        <v>7126</v>
      </c>
      <c r="B2457" s="5" t="s">
        <v>7127</v>
      </c>
      <c r="C2457" s="6" t="s">
        <v>4567</v>
      </c>
      <c r="D2457" s="6" t="str">
        <f t="shared" si="38"/>
        <v>0010-058-011-1100</v>
      </c>
      <c r="E2457" s="5" t="s">
        <v>4568</v>
      </c>
      <c r="F2457" s="5" t="s">
        <v>383</v>
      </c>
      <c r="G2457" s="5" t="s">
        <v>384</v>
      </c>
      <c r="H2457" s="5" t="s">
        <v>377</v>
      </c>
      <c r="I2457" s="5" t="s">
        <v>378</v>
      </c>
    </row>
    <row r="2458" spans="1:9" x14ac:dyDescent="0.25">
      <c r="A2458" s="5" t="s">
        <v>7128</v>
      </c>
      <c r="B2458" s="5" t="s">
        <v>7129</v>
      </c>
      <c r="C2458" s="6" t="s">
        <v>6651</v>
      </c>
      <c r="D2458" s="6" t="str">
        <f t="shared" si="38"/>
        <v>0791-000-000-0000</v>
      </c>
      <c r="E2458" s="5" t="s">
        <v>6652</v>
      </c>
      <c r="F2458" s="5" t="s">
        <v>535</v>
      </c>
      <c r="G2458" s="5" t="s">
        <v>536</v>
      </c>
      <c r="H2458" s="5" t="s">
        <v>377</v>
      </c>
      <c r="I2458" s="5" t="s">
        <v>378</v>
      </c>
    </row>
    <row r="2459" spans="1:9" x14ac:dyDescent="0.25">
      <c r="A2459" s="5" t="s">
        <v>7130</v>
      </c>
      <c r="B2459" s="5" t="s">
        <v>7131</v>
      </c>
      <c r="C2459" s="6" t="s">
        <v>1512</v>
      </c>
      <c r="D2459" s="6" t="str">
        <f t="shared" si="38"/>
        <v>0041-000-000-0000</v>
      </c>
      <c r="E2459" s="5" t="s">
        <v>1513</v>
      </c>
      <c r="F2459" s="5" t="s">
        <v>383</v>
      </c>
      <c r="G2459" s="5" t="s">
        <v>384</v>
      </c>
      <c r="H2459" s="5" t="s">
        <v>377</v>
      </c>
      <c r="I2459" s="5" t="s">
        <v>378</v>
      </c>
    </row>
    <row r="2460" spans="1:9" x14ac:dyDescent="0.25">
      <c r="A2460" s="5" t="s">
        <v>7132</v>
      </c>
      <c r="B2460" s="5" t="s">
        <v>7133</v>
      </c>
      <c r="C2460" s="6" t="s">
        <v>2601</v>
      </c>
      <c r="D2460" s="6" t="str">
        <f t="shared" si="38"/>
        <v>0369-000-000-0000</v>
      </c>
      <c r="E2460" s="5" t="s">
        <v>2602</v>
      </c>
      <c r="F2460" s="5" t="s">
        <v>383</v>
      </c>
      <c r="G2460" s="5" t="s">
        <v>384</v>
      </c>
      <c r="H2460" s="5" t="s">
        <v>377</v>
      </c>
      <c r="I2460" s="5" t="s">
        <v>378</v>
      </c>
    </row>
    <row r="2461" spans="1:9" x14ac:dyDescent="0.25">
      <c r="A2461" s="5" t="s">
        <v>7134</v>
      </c>
      <c r="B2461" s="5" t="s">
        <v>7135</v>
      </c>
      <c r="C2461" s="6" t="s">
        <v>1655</v>
      </c>
      <c r="D2461" s="6" t="str">
        <f t="shared" si="38"/>
        <v>0910-000-000-0000</v>
      </c>
      <c r="E2461" s="5" t="s">
        <v>1656</v>
      </c>
      <c r="F2461" s="5" t="s">
        <v>503</v>
      </c>
      <c r="G2461" s="5" t="s">
        <v>504</v>
      </c>
      <c r="H2461" s="5" t="s">
        <v>377</v>
      </c>
      <c r="I2461" s="5" t="s">
        <v>378</v>
      </c>
    </row>
    <row r="2462" spans="1:9" x14ac:dyDescent="0.25">
      <c r="A2462" s="5" t="s">
        <v>7136</v>
      </c>
      <c r="B2462" s="5" t="s">
        <v>7137</v>
      </c>
      <c r="C2462" s="6" t="s">
        <v>5606</v>
      </c>
      <c r="D2462" s="6" t="str">
        <f t="shared" si="38"/>
        <v>0891-000-000-0000</v>
      </c>
      <c r="E2462" s="5" t="s">
        <v>5607</v>
      </c>
      <c r="F2462" s="5" t="s">
        <v>383</v>
      </c>
      <c r="G2462" s="5" t="s">
        <v>384</v>
      </c>
      <c r="H2462" s="5" t="s">
        <v>377</v>
      </c>
      <c r="I2462" s="5" t="s">
        <v>378</v>
      </c>
    </row>
    <row r="2463" spans="1:9" x14ac:dyDescent="0.25">
      <c r="A2463" s="5" t="s">
        <v>7138</v>
      </c>
      <c r="B2463" s="5" t="s">
        <v>7139</v>
      </c>
      <c r="C2463" s="6" t="s">
        <v>543</v>
      </c>
      <c r="D2463" s="6" t="str">
        <f t="shared" si="38"/>
        <v>0185-000-000-0000</v>
      </c>
      <c r="E2463" s="5" t="s">
        <v>544</v>
      </c>
      <c r="F2463" s="5" t="s">
        <v>383</v>
      </c>
      <c r="G2463" s="5" t="s">
        <v>384</v>
      </c>
      <c r="H2463" s="5" t="s">
        <v>377</v>
      </c>
      <c r="I2463" s="5" t="s">
        <v>378</v>
      </c>
    </row>
    <row r="2464" spans="1:9" x14ac:dyDescent="0.25">
      <c r="A2464" s="5" t="s">
        <v>7140</v>
      </c>
      <c r="B2464" s="5" t="s">
        <v>7141</v>
      </c>
      <c r="C2464" s="6" t="s">
        <v>2673</v>
      </c>
      <c r="D2464" s="6" t="str">
        <f t="shared" si="38"/>
        <v>0219-000-000-0000</v>
      </c>
      <c r="E2464" s="5" t="s">
        <v>2674</v>
      </c>
      <c r="F2464" s="5" t="s">
        <v>503</v>
      </c>
      <c r="G2464" s="5" t="s">
        <v>504</v>
      </c>
      <c r="H2464" s="5" t="s">
        <v>377</v>
      </c>
      <c r="I2464" s="5" t="s">
        <v>378</v>
      </c>
    </row>
    <row r="2465" spans="1:9" x14ac:dyDescent="0.25">
      <c r="A2465" s="5" t="s">
        <v>7142</v>
      </c>
      <c r="B2465" s="5" t="s">
        <v>7143</v>
      </c>
      <c r="C2465" s="6" t="s">
        <v>499</v>
      </c>
      <c r="D2465" s="6" t="str">
        <f t="shared" si="38"/>
        <v>0010-211-140-1100</v>
      </c>
      <c r="E2465" s="5" t="s">
        <v>500</v>
      </c>
      <c r="F2465" s="5" t="s">
        <v>375</v>
      </c>
      <c r="G2465" s="5" t="s">
        <v>376</v>
      </c>
      <c r="H2465" s="5" t="s">
        <v>377</v>
      </c>
      <c r="I2465" s="5" t="s">
        <v>378</v>
      </c>
    </row>
    <row r="2466" spans="1:9" x14ac:dyDescent="0.25">
      <c r="A2466" s="5" t="s">
        <v>7144</v>
      </c>
      <c r="B2466" s="5" t="s">
        <v>7145</v>
      </c>
      <c r="C2466" s="6" t="s">
        <v>5728</v>
      </c>
      <c r="D2466" s="6" t="str">
        <f t="shared" si="38"/>
        <v>0180-045-070-1100</v>
      </c>
      <c r="E2466" s="5" t="s">
        <v>5729</v>
      </c>
      <c r="F2466" s="5" t="s">
        <v>415</v>
      </c>
      <c r="G2466" s="5" t="s">
        <v>416</v>
      </c>
      <c r="H2466" s="5" t="s">
        <v>377</v>
      </c>
      <c r="I2466" s="5" t="s">
        <v>378</v>
      </c>
    </row>
    <row r="2467" spans="1:9" x14ac:dyDescent="0.25">
      <c r="A2467" s="5" t="s">
        <v>7146</v>
      </c>
      <c r="B2467" s="5" t="s">
        <v>7147</v>
      </c>
      <c r="C2467" s="6" t="s">
        <v>7148</v>
      </c>
      <c r="D2467" s="6" t="str">
        <f t="shared" si="38"/>
        <v>0010-038-231-1300</v>
      </c>
      <c r="E2467" s="5" t="s">
        <v>7149</v>
      </c>
      <c r="F2467" s="5" t="s">
        <v>375</v>
      </c>
      <c r="G2467" s="5" t="s">
        <v>376</v>
      </c>
      <c r="H2467" s="5" t="s">
        <v>377</v>
      </c>
      <c r="I2467" s="5" t="s">
        <v>378</v>
      </c>
    </row>
    <row r="2468" spans="1:9" x14ac:dyDescent="0.25">
      <c r="A2468" s="5" t="s">
        <v>7150</v>
      </c>
      <c r="B2468" s="5" t="s">
        <v>7151</v>
      </c>
      <c r="C2468" s="6" t="s">
        <v>7152</v>
      </c>
      <c r="D2468" s="6" t="str">
        <f t="shared" si="38"/>
        <v>0270-000-002-6800</v>
      </c>
      <c r="E2468" s="5" t="s">
        <v>7153</v>
      </c>
      <c r="F2468" s="5" t="s">
        <v>383</v>
      </c>
      <c r="G2468" s="5" t="s">
        <v>384</v>
      </c>
      <c r="H2468" s="5" t="s">
        <v>377</v>
      </c>
      <c r="I2468" s="5" t="s">
        <v>378</v>
      </c>
    </row>
    <row r="2469" spans="1:9" x14ac:dyDescent="0.25">
      <c r="A2469" s="5" t="s">
        <v>7154</v>
      </c>
      <c r="B2469" s="5" t="s">
        <v>7155</v>
      </c>
      <c r="C2469" s="6" t="s">
        <v>2078</v>
      </c>
      <c r="D2469" s="6" t="str">
        <f t="shared" si="38"/>
        <v>0370-305-000-0000</v>
      </c>
      <c r="E2469" s="5" t="s">
        <v>2079</v>
      </c>
      <c r="F2469" s="5" t="s">
        <v>640</v>
      </c>
      <c r="G2469" s="5" t="s">
        <v>641</v>
      </c>
      <c r="H2469" s="5" t="s">
        <v>513</v>
      </c>
      <c r="I2469" s="5" t="s">
        <v>514</v>
      </c>
    </row>
    <row r="2470" spans="1:9" x14ac:dyDescent="0.25">
      <c r="A2470" s="5" t="s">
        <v>7156</v>
      </c>
      <c r="B2470" s="5" t="s">
        <v>7157</v>
      </c>
      <c r="C2470" s="6" t="s">
        <v>2909</v>
      </c>
      <c r="D2470" s="6" t="str">
        <f t="shared" si="38"/>
        <v>0949-000-000-0000</v>
      </c>
      <c r="E2470" s="5" t="s">
        <v>2910</v>
      </c>
      <c r="F2470" s="5" t="s">
        <v>415</v>
      </c>
      <c r="G2470" s="5" t="s">
        <v>416</v>
      </c>
      <c r="H2470" s="5" t="s">
        <v>377</v>
      </c>
      <c r="I2470" s="5" t="s">
        <v>378</v>
      </c>
    </row>
    <row r="2471" spans="1:9" x14ac:dyDescent="0.25">
      <c r="A2471" s="5" t="s">
        <v>7158</v>
      </c>
      <c r="B2471" s="5" t="s">
        <v>7159</v>
      </c>
      <c r="C2471" s="6" t="s">
        <v>7160</v>
      </c>
      <c r="D2471" s="6" t="str">
        <f t="shared" si="38"/>
        <v>0424-000-000-0000</v>
      </c>
      <c r="E2471" s="5" t="s">
        <v>7161</v>
      </c>
      <c r="F2471" s="5" t="s">
        <v>383</v>
      </c>
      <c r="G2471" s="5" t="s">
        <v>384</v>
      </c>
      <c r="H2471" s="5" t="s">
        <v>377</v>
      </c>
      <c r="I2471" s="5" t="s">
        <v>378</v>
      </c>
    </row>
    <row r="2472" spans="1:9" x14ac:dyDescent="0.25">
      <c r="A2472" s="5" t="s">
        <v>7162</v>
      </c>
      <c r="B2472" s="5" t="s">
        <v>7163</v>
      </c>
      <c r="C2472" s="6" t="s">
        <v>469</v>
      </c>
      <c r="D2472" s="6" t="str">
        <f t="shared" si="38"/>
        <v>0152-000-000-0000</v>
      </c>
      <c r="E2472" s="5" t="s">
        <v>470</v>
      </c>
      <c r="F2472" s="5" t="s">
        <v>383</v>
      </c>
      <c r="G2472" s="5" t="s">
        <v>384</v>
      </c>
      <c r="H2472" s="5" t="s">
        <v>377</v>
      </c>
      <c r="I2472" s="5" t="s">
        <v>378</v>
      </c>
    </row>
    <row r="2473" spans="1:9" x14ac:dyDescent="0.25">
      <c r="A2473" s="5" t="s">
        <v>7164</v>
      </c>
      <c r="B2473" s="5" t="s">
        <v>7165</v>
      </c>
      <c r="C2473" s="6" t="s">
        <v>1551</v>
      </c>
      <c r="D2473" s="6" t="str">
        <f t="shared" si="38"/>
        <v>0010-063-021-1100</v>
      </c>
      <c r="E2473" s="5" t="s">
        <v>1552</v>
      </c>
      <c r="F2473" s="5" t="s">
        <v>375</v>
      </c>
      <c r="G2473" s="5" t="s">
        <v>376</v>
      </c>
      <c r="H2473" s="5" t="s">
        <v>377</v>
      </c>
      <c r="I2473" s="5" t="s">
        <v>378</v>
      </c>
    </row>
    <row r="2474" spans="1:9" x14ac:dyDescent="0.25">
      <c r="A2474" s="5" t="s">
        <v>7166</v>
      </c>
      <c r="B2474" s="5" t="s">
        <v>7167</v>
      </c>
      <c r="C2474" s="6" t="s">
        <v>7168</v>
      </c>
      <c r="D2474" s="6" t="str">
        <f t="shared" si="38"/>
        <v>0065-000-002-6700</v>
      </c>
      <c r="E2474" s="5" t="s">
        <v>7169</v>
      </c>
      <c r="F2474" s="5" t="s">
        <v>383</v>
      </c>
      <c r="G2474" s="5" t="s">
        <v>384</v>
      </c>
      <c r="H2474" s="5" t="s">
        <v>377</v>
      </c>
      <c r="I2474" s="5" t="s">
        <v>378</v>
      </c>
    </row>
    <row r="2475" spans="1:9" x14ac:dyDescent="0.25">
      <c r="A2475" s="5" t="s">
        <v>7170</v>
      </c>
      <c r="B2475" s="5" t="s">
        <v>7171</v>
      </c>
      <c r="C2475" s="6" t="s">
        <v>2008</v>
      </c>
      <c r="D2475" s="6" t="str">
        <f t="shared" si="38"/>
        <v>0670-000-000-0000</v>
      </c>
      <c r="E2475" s="5" t="s">
        <v>2009</v>
      </c>
      <c r="F2475" s="5" t="s">
        <v>383</v>
      </c>
      <c r="G2475" s="5" t="s">
        <v>384</v>
      </c>
      <c r="H2475" s="5" t="s">
        <v>513</v>
      </c>
      <c r="I2475" s="5" t="s">
        <v>514</v>
      </c>
    </row>
    <row r="2476" spans="1:9" x14ac:dyDescent="0.25">
      <c r="A2476" s="5" t="s">
        <v>7172</v>
      </c>
      <c r="B2476" s="5" t="s">
        <v>7173</v>
      </c>
      <c r="C2476" s="6" t="s">
        <v>2716</v>
      </c>
      <c r="D2476" s="6" t="str">
        <f t="shared" si="38"/>
        <v>0100-000-000-1100</v>
      </c>
      <c r="E2476" s="5" t="s">
        <v>2717</v>
      </c>
      <c r="F2476" s="5" t="s">
        <v>383</v>
      </c>
      <c r="G2476" s="5" t="s">
        <v>384</v>
      </c>
      <c r="H2476" s="5" t="s">
        <v>491</v>
      </c>
      <c r="I2476" s="5" t="s">
        <v>492</v>
      </c>
    </row>
    <row r="2477" spans="1:9" x14ac:dyDescent="0.25">
      <c r="A2477" s="5" t="s">
        <v>7174</v>
      </c>
      <c r="B2477" s="5" t="s">
        <v>7175</v>
      </c>
      <c r="C2477" s="6" t="s">
        <v>4052</v>
      </c>
      <c r="D2477" s="6" t="str">
        <f t="shared" si="38"/>
        <v>0285-000-000-0000</v>
      </c>
      <c r="E2477" s="5" t="s">
        <v>4053</v>
      </c>
      <c r="F2477" s="5" t="s">
        <v>415</v>
      </c>
      <c r="G2477" s="5" t="s">
        <v>416</v>
      </c>
      <c r="H2477" s="5" t="s">
        <v>513</v>
      </c>
      <c r="I2477" s="5" t="s">
        <v>514</v>
      </c>
    </row>
    <row r="2478" spans="1:9" x14ac:dyDescent="0.25">
      <c r="A2478" s="5" t="s">
        <v>7176</v>
      </c>
      <c r="B2478" s="5" t="s">
        <v>7177</v>
      </c>
      <c r="C2478" s="6" t="s">
        <v>521</v>
      </c>
      <c r="D2478" s="6" t="str">
        <f t="shared" si="38"/>
        <v>0950-000-000-0000</v>
      </c>
      <c r="E2478" s="5" t="s">
        <v>522</v>
      </c>
      <c r="F2478" s="5" t="s">
        <v>383</v>
      </c>
      <c r="G2478" s="5" t="s">
        <v>384</v>
      </c>
      <c r="H2478" s="5" t="s">
        <v>377</v>
      </c>
      <c r="I2478" s="5" t="s">
        <v>378</v>
      </c>
    </row>
    <row r="2479" spans="1:9" x14ac:dyDescent="0.25">
      <c r="A2479" s="5" t="s">
        <v>7178</v>
      </c>
      <c r="B2479" s="5" t="s">
        <v>7179</v>
      </c>
      <c r="C2479" s="6" t="s">
        <v>7180</v>
      </c>
      <c r="D2479" s="6" t="str">
        <f t="shared" si="38"/>
        <v>0010-038-181-1000</v>
      </c>
      <c r="E2479" s="5" t="s">
        <v>7181</v>
      </c>
      <c r="F2479" s="5" t="s">
        <v>1099</v>
      </c>
      <c r="G2479" s="5" t="s">
        <v>1100</v>
      </c>
      <c r="H2479" s="5" t="s">
        <v>513</v>
      </c>
      <c r="I2479" s="5" t="s">
        <v>514</v>
      </c>
    </row>
    <row r="2480" spans="1:9" x14ac:dyDescent="0.25">
      <c r="A2480" s="5" t="s">
        <v>7182</v>
      </c>
      <c r="B2480" s="5" t="s">
        <v>7183</v>
      </c>
      <c r="C2480" s="6" t="s">
        <v>2471</v>
      </c>
      <c r="D2480" s="6" t="str">
        <f t="shared" si="38"/>
        <v>0183-000-000-0000</v>
      </c>
      <c r="E2480" s="5" t="s">
        <v>2472</v>
      </c>
      <c r="F2480" s="5" t="s">
        <v>503</v>
      </c>
      <c r="G2480" s="5" t="s">
        <v>504</v>
      </c>
      <c r="H2480" s="5" t="s">
        <v>377</v>
      </c>
      <c r="I2480" s="5" t="s">
        <v>378</v>
      </c>
    </row>
    <row r="2481" spans="1:9" x14ac:dyDescent="0.25">
      <c r="A2481" s="5" t="s">
        <v>7184</v>
      </c>
      <c r="B2481" s="5" t="s">
        <v>7185</v>
      </c>
      <c r="C2481" s="6" t="s">
        <v>589</v>
      </c>
      <c r="D2481" s="6" t="str">
        <f t="shared" si="38"/>
        <v>0160-000-000-0000</v>
      </c>
      <c r="E2481" s="5" t="s">
        <v>590</v>
      </c>
      <c r="F2481" s="5" t="s">
        <v>383</v>
      </c>
      <c r="G2481" s="5" t="s">
        <v>384</v>
      </c>
      <c r="H2481" s="5" t="s">
        <v>377</v>
      </c>
      <c r="I2481" s="5" t="s">
        <v>378</v>
      </c>
    </row>
    <row r="2482" spans="1:9" x14ac:dyDescent="0.25">
      <c r="A2482" s="5" t="s">
        <v>7186</v>
      </c>
      <c r="B2482" s="5" t="s">
        <v>7187</v>
      </c>
      <c r="C2482" s="6" t="s">
        <v>985</v>
      </c>
      <c r="D2482" s="6" t="str">
        <f t="shared" si="38"/>
        <v>0180-000-000-0000</v>
      </c>
      <c r="E2482" s="5" t="s">
        <v>986</v>
      </c>
      <c r="F2482" s="5" t="s">
        <v>383</v>
      </c>
      <c r="G2482" s="5" t="s">
        <v>384</v>
      </c>
      <c r="H2482" s="5" t="s">
        <v>377</v>
      </c>
      <c r="I2482" s="5" t="s">
        <v>378</v>
      </c>
    </row>
    <row r="2483" spans="1:9" x14ac:dyDescent="0.25">
      <c r="A2483" s="5" t="s">
        <v>7188</v>
      </c>
      <c r="B2483" s="5" t="s">
        <v>7189</v>
      </c>
      <c r="C2483" s="6" t="s">
        <v>1045</v>
      </c>
      <c r="D2483" s="6" t="str">
        <f t="shared" si="38"/>
        <v>0270-000-000-0000</v>
      </c>
      <c r="E2483" s="5" t="s">
        <v>1046</v>
      </c>
      <c r="F2483" s="5" t="s">
        <v>383</v>
      </c>
      <c r="G2483" s="5" t="s">
        <v>384</v>
      </c>
      <c r="H2483" s="5" t="s">
        <v>377</v>
      </c>
      <c r="I2483" s="5" t="s">
        <v>378</v>
      </c>
    </row>
    <row r="2484" spans="1:9" x14ac:dyDescent="0.25">
      <c r="A2484" s="5" t="s">
        <v>7190</v>
      </c>
      <c r="B2484" s="5" t="s">
        <v>7191</v>
      </c>
      <c r="C2484" s="6" t="s">
        <v>4973</v>
      </c>
      <c r="D2484" s="6" t="str">
        <f t="shared" si="38"/>
        <v>0010-071-041-1100</v>
      </c>
      <c r="E2484" s="5" t="s">
        <v>1158</v>
      </c>
      <c r="F2484" s="5" t="s">
        <v>375</v>
      </c>
      <c r="G2484" s="5" t="s">
        <v>376</v>
      </c>
      <c r="H2484" s="5" t="s">
        <v>377</v>
      </c>
      <c r="I2484" s="5" t="s">
        <v>378</v>
      </c>
    </row>
    <row r="2485" spans="1:9" x14ac:dyDescent="0.25">
      <c r="A2485" s="5" t="s">
        <v>7192</v>
      </c>
      <c r="B2485" s="5" t="s">
        <v>7193</v>
      </c>
      <c r="C2485" s="6" t="s">
        <v>6350</v>
      </c>
      <c r="D2485" s="6" t="str">
        <f t="shared" si="38"/>
        <v>0697-000-000-0000</v>
      </c>
      <c r="E2485" s="5" t="s">
        <v>6351</v>
      </c>
      <c r="F2485" s="5" t="s">
        <v>507</v>
      </c>
      <c r="G2485" s="5" t="s">
        <v>508</v>
      </c>
      <c r="H2485" s="5" t="s">
        <v>377</v>
      </c>
      <c r="I2485" s="5" t="s">
        <v>378</v>
      </c>
    </row>
    <row r="2486" spans="1:9" x14ac:dyDescent="0.25">
      <c r="A2486" s="5" t="s">
        <v>7194</v>
      </c>
      <c r="B2486" s="5" t="s">
        <v>7195</v>
      </c>
      <c r="C2486" s="6" t="s">
        <v>1589</v>
      </c>
      <c r="D2486" s="6" t="str">
        <f t="shared" si="38"/>
        <v>0010-072-031-1100</v>
      </c>
      <c r="E2486" s="5" t="s">
        <v>1590</v>
      </c>
      <c r="F2486" s="5" t="s">
        <v>1311</v>
      </c>
      <c r="G2486" s="5" t="s">
        <v>1312</v>
      </c>
      <c r="H2486" s="5" t="s">
        <v>377</v>
      </c>
      <c r="I2486" s="5" t="s">
        <v>378</v>
      </c>
    </row>
    <row r="2487" spans="1:9" x14ac:dyDescent="0.25">
      <c r="A2487" s="5" t="s">
        <v>7196</v>
      </c>
      <c r="B2487" s="5" t="s">
        <v>7197</v>
      </c>
      <c r="C2487" s="6" t="s">
        <v>1045</v>
      </c>
      <c r="D2487" s="6" t="str">
        <f t="shared" si="38"/>
        <v>0270-000-000-0000</v>
      </c>
      <c r="E2487" s="5" t="s">
        <v>1046</v>
      </c>
      <c r="F2487" s="5" t="s">
        <v>383</v>
      </c>
      <c r="G2487" s="5" t="s">
        <v>384</v>
      </c>
      <c r="H2487" s="5" t="s">
        <v>377</v>
      </c>
      <c r="I2487" s="5" t="s">
        <v>378</v>
      </c>
    </row>
    <row r="2488" spans="1:9" x14ac:dyDescent="0.25">
      <c r="A2488" s="5" t="s">
        <v>7198</v>
      </c>
      <c r="B2488" s="5" t="s">
        <v>7199</v>
      </c>
      <c r="C2488" s="6" t="s">
        <v>911</v>
      </c>
      <c r="D2488" s="6" t="str">
        <f t="shared" si="38"/>
        <v>0168-000-000-0000</v>
      </c>
      <c r="E2488" s="5" t="s">
        <v>912</v>
      </c>
      <c r="F2488" s="5" t="s">
        <v>383</v>
      </c>
      <c r="G2488" s="5" t="s">
        <v>384</v>
      </c>
      <c r="H2488" s="5" t="s">
        <v>377</v>
      </c>
      <c r="I2488" s="5" t="s">
        <v>378</v>
      </c>
    </row>
    <row r="2489" spans="1:9" x14ac:dyDescent="0.25">
      <c r="A2489" s="5" t="s">
        <v>7200</v>
      </c>
      <c r="B2489" s="5" t="s">
        <v>7201</v>
      </c>
      <c r="C2489" s="6" t="s">
        <v>381</v>
      </c>
      <c r="D2489" s="6" t="str">
        <f t="shared" si="38"/>
        <v>0310-000-000-0000</v>
      </c>
      <c r="E2489" s="5" t="s">
        <v>382</v>
      </c>
      <c r="F2489" s="5" t="s">
        <v>383</v>
      </c>
      <c r="G2489" s="5" t="s">
        <v>384</v>
      </c>
      <c r="H2489" s="5" t="s">
        <v>377</v>
      </c>
      <c r="I2489" s="5" t="s">
        <v>378</v>
      </c>
    </row>
    <row r="2490" spans="1:9" x14ac:dyDescent="0.25">
      <c r="A2490" s="5" t="s">
        <v>7202</v>
      </c>
      <c r="B2490" s="5" t="s">
        <v>7203</v>
      </c>
      <c r="C2490" s="6" t="s">
        <v>2487</v>
      </c>
      <c r="D2490" s="6" t="str">
        <f t="shared" si="38"/>
        <v>0010-032-181-1100</v>
      </c>
      <c r="E2490" s="5" t="s">
        <v>2488</v>
      </c>
      <c r="F2490" s="5" t="s">
        <v>383</v>
      </c>
      <c r="G2490" s="5" t="s">
        <v>384</v>
      </c>
      <c r="H2490" s="5" t="s">
        <v>377</v>
      </c>
      <c r="I2490" s="5" t="s">
        <v>378</v>
      </c>
    </row>
    <row r="2491" spans="1:9" x14ac:dyDescent="0.25">
      <c r="A2491" s="5" t="s">
        <v>7204</v>
      </c>
      <c r="B2491" s="5" t="s">
        <v>7205</v>
      </c>
      <c r="C2491" s="6" t="s">
        <v>885</v>
      </c>
      <c r="D2491" s="6" t="str">
        <f t="shared" si="38"/>
        <v>0339-000-000-0000</v>
      </c>
      <c r="E2491" s="5" t="s">
        <v>886</v>
      </c>
      <c r="F2491" s="5" t="s">
        <v>415</v>
      </c>
      <c r="G2491" s="5" t="s">
        <v>416</v>
      </c>
      <c r="H2491" s="5" t="s">
        <v>377</v>
      </c>
      <c r="I2491" s="5" t="s">
        <v>378</v>
      </c>
    </row>
    <row r="2492" spans="1:9" x14ac:dyDescent="0.25">
      <c r="A2492" s="5" t="s">
        <v>7206</v>
      </c>
      <c r="B2492" s="5" t="s">
        <v>7207</v>
      </c>
      <c r="C2492" s="6" t="s">
        <v>911</v>
      </c>
      <c r="D2492" s="6" t="str">
        <f t="shared" si="38"/>
        <v>0168-000-000-0000</v>
      </c>
      <c r="E2492" s="5" t="s">
        <v>912</v>
      </c>
      <c r="F2492" s="5" t="s">
        <v>383</v>
      </c>
      <c r="G2492" s="5" t="s">
        <v>384</v>
      </c>
      <c r="H2492" s="5" t="s">
        <v>377</v>
      </c>
      <c r="I2492" s="5" t="s">
        <v>378</v>
      </c>
    </row>
    <row r="2493" spans="1:9" x14ac:dyDescent="0.25">
      <c r="A2493" s="5" t="s">
        <v>7208</v>
      </c>
      <c r="B2493" s="5" t="s">
        <v>7209</v>
      </c>
      <c r="C2493" s="6" t="s">
        <v>5884</v>
      </c>
      <c r="D2493" s="6" t="str">
        <f t="shared" si="38"/>
        <v>0010-115-130-1500</v>
      </c>
      <c r="E2493" s="5" t="s">
        <v>5885</v>
      </c>
      <c r="F2493" s="5" t="s">
        <v>375</v>
      </c>
      <c r="G2493" s="5" t="s">
        <v>376</v>
      </c>
      <c r="H2493" s="5" t="s">
        <v>377</v>
      </c>
      <c r="I2493" s="5" t="s">
        <v>378</v>
      </c>
    </row>
    <row r="2494" spans="1:9" x14ac:dyDescent="0.25">
      <c r="A2494" s="5" t="s">
        <v>7210</v>
      </c>
      <c r="B2494" s="5" t="s">
        <v>7211</v>
      </c>
      <c r="C2494" s="6" t="s">
        <v>7212</v>
      </c>
      <c r="D2494" s="6" t="str">
        <f t="shared" si="38"/>
        <v>0010-060-091-1100</v>
      </c>
      <c r="E2494" s="5" t="s">
        <v>7213</v>
      </c>
      <c r="F2494" s="5" t="s">
        <v>375</v>
      </c>
      <c r="G2494" s="5" t="s">
        <v>376</v>
      </c>
      <c r="H2494" s="5" t="s">
        <v>377</v>
      </c>
      <c r="I2494" s="5" t="s">
        <v>378</v>
      </c>
    </row>
    <row r="2495" spans="1:9" x14ac:dyDescent="0.25">
      <c r="A2495" s="5" t="s">
        <v>7214</v>
      </c>
      <c r="B2495" s="5" t="s">
        <v>7215</v>
      </c>
      <c r="C2495" s="6" t="s">
        <v>3896</v>
      </c>
      <c r="D2495" s="6" t="str">
        <f t="shared" si="38"/>
        <v>0410-000-000-0000</v>
      </c>
      <c r="E2495" s="5" t="s">
        <v>3897</v>
      </c>
      <c r="F2495" s="5" t="s">
        <v>415</v>
      </c>
      <c r="G2495" s="5" t="s">
        <v>416</v>
      </c>
      <c r="H2495" s="5" t="s">
        <v>377</v>
      </c>
      <c r="I2495" s="5" t="s">
        <v>378</v>
      </c>
    </row>
    <row r="2496" spans="1:9" x14ac:dyDescent="0.25">
      <c r="A2496" s="5" t="s">
        <v>7216</v>
      </c>
      <c r="B2496" s="5" t="s">
        <v>7217</v>
      </c>
      <c r="C2496" s="6" t="s">
        <v>7218</v>
      </c>
      <c r="D2496" s="6" t="str">
        <f t="shared" si="38"/>
        <v>0568-000-000-0000</v>
      </c>
      <c r="E2496" s="5" t="s">
        <v>7219</v>
      </c>
      <c r="F2496" s="5" t="s">
        <v>535</v>
      </c>
      <c r="G2496" s="5" t="s">
        <v>536</v>
      </c>
      <c r="H2496" s="5" t="s">
        <v>377</v>
      </c>
      <c r="I2496" s="5" t="s">
        <v>378</v>
      </c>
    </row>
    <row r="2497" spans="1:9" x14ac:dyDescent="0.25">
      <c r="A2497" s="5" t="s">
        <v>7220</v>
      </c>
      <c r="B2497" s="5" t="s">
        <v>7221</v>
      </c>
      <c r="C2497" s="6" t="s">
        <v>615</v>
      </c>
      <c r="D2497" s="6" t="str">
        <f t="shared" si="38"/>
        <v>0170-000-000-0000</v>
      </c>
      <c r="E2497" s="5" t="s">
        <v>616</v>
      </c>
      <c r="F2497" s="5" t="s">
        <v>415</v>
      </c>
      <c r="G2497" s="5" t="s">
        <v>416</v>
      </c>
      <c r="H2497" s="5" t="s">
        <v>377</v>
      </c>
      <c r="I2497" s="5" t="s">
        <v>378</v>
      </c>
    </row>
    <row r="2498" spans="1:9" x14ac:dyDescent="0.25">
      <c r="A2498" s="5" t="s">
        <v>7222</v>
      </c>
      <c r="B2498" s="5" t="s">
        <v>7223</v>
      </c>
      <c r="C2498" s="6" t="s">
        <v>7224</v>
      </c>
      <c r="D2498" s="6" t="str">
        <f t="shared" ref="D2498:D2561" si="39">TEXT(C2498,"0000-000-000-0000")</f>
        <v>0909-000-000-0000</v>
      </c>
      <c r="E2498" s="5" t="s">
        <v>7225</v>
      </c>
      <c r="F2498" s="5" t="s">
        <v>383</v>
      </c>
      <c r="G2498" s="5" t="s">
        <v>384</v>
      </c>
      <c r="H2498" s="5" t="s">
        <v>377</v>
      </c>
      <c r="I2498" s="5" t="s">
        <v>378</v>
      </c>
    </row>
    <row r="2499" spans="1:9" x14ac:dyDescent="0.25">
      <c r="A2499" s="5" t="s">
        <v>7226</v>
      </c>
      <c r="B2499" s="5" t="s">
        <v>7227</v>
      </c>
      <c r="C2499" s="6" t="s">
        <v>555</v>
      </c>
      <c r="D2499" s="6" t="str">
        <f t="shared" si="39"/>
        <v>0873-000-000-0000</v>
      </c>
      <c r="E2499" s="5" t="s">
        <v>556</v>
      </c>
      <c r="F2499" s="5" t="s">
        <v>383</v>
      </c>
      <c r="G2499" s="5" t="s">
        <v>384</v>
      </c>
      <c r="H2499" s="5" t="s">
        <v>377</v>
      </c>
      <c r="I2499" s="5" t="s">
        <v>378</v>
      </c>
    </row>
    <row r="2500" spans="1:9" x14ac:dyDescent="0.25">
      <c r="A2500" s="5" t="s">
        <v>7228</v>
      </c>
      <c r="B2500" s="5" t="s">
        <v>7229</v>
      </c>
      <c r="C2500" s="6" t="s">
        <v>3840</v>
      </c>
      <c r="D2500" s="6" t="str">
        <f t="shared" si="39"/>
        <v>0819-000-000-0000</v>
      </c>
      <c r="E2500" s="5" t="s">
        <v>3841</v>
      </c>
      <c r="F2500" s="5" t="s">
        <v>383</v>
      </c>
      <c r="G2500" s="5" t="s">
        <v>384</v>
      </c>
      <c r="H2500" s="5" t="s">
        <v>377</v>
      </c>
      <c r="I2500" s="5" t="s">
        <v>378</v>
      </c>
    </row>
    <row r="2501" spans="1:9" x14ac:dyDescent="0.25">
      <c r="A2501" s="5" t="s">
        <v>7230</v>
      </c>
      <c r="B2501" s="5" t="s">
        <v>7231</v>
      </c>
      <c r="C2501" s="6" t="s">
        <v>405</v>
      </c>
      <c r="D2501" s="6" t="str">
        <f t="shared" si="39"/>
        <v>0340-000-000-0000</v>
      </c>
      <c r="E2501" s="5" t="s">
        <v>406</v>
      </c>
      <c r="F2501" s="5" t="s">
        <v>383</v>
      </c>
      <c r="G2501" s="5" t="s">
        <v>384</v>
      </c>
      <c r="H2501" s="5" t="s">
        <v>377</v>
      </c>
      <c r="I2501" s="5" t="s">
        <v>378</v>
      </c>
    </row>
    <row r="2502" spans="1:9" x14ac:dyDescent="0.25">
      <c r="A2502" s="5" t="s">
        <v>7232</v>
      </c>
      <c r="B2502" s="5" t="s">
        <v>7233</v>
      </c>
      <c r="C2502" s="6" t="s">
        <v>7234</v>
      </c>
      <c r="D2502" s="6" t="str">
        <f t="shared" si="39"/>
        <v>0010-163-011-1100</v>
      </c>
      <c r="E2502" s="5" t="s">
        <v>7235</v>
      </c>
      <c r="F2502" s="5" t="s">
        <v>375</v>
      </c>
      <c r="G2502" s="5" t="s">
        <v>376</v>
      </c>
      <c r="H2502" s="5" t="s">
        <v>377</v>
      </c>
      <c r="I2502" s="5" t="s">
        <v>378</v>
      </c>
    </row>
    <row r="2503" spans="1:9" x14ac:dyDescent="0.25">
      <c r="A2503" s="5" t="s">
        <v>7236</v>
      </c>
      <c r="B2503" s="5" t="s">
        <v>7237</v>
      </c>
      <c r="C2503" s="6" t="s">
        <v>1414</v>
      </c>
      <c r="D2503" s="6" t="str">
        <f t="shared" si="39"/>
        <v>0163-000-000-0000</v>
      </c>
      <c r="E2503" s="5" t="s">
        <v>1415</v>
      </c>
      <c r="F2503" s="5" t="s">
        <v>383</v>
      </c>
      <c r="G2503" s="5" t="s">
        <v>384</v>
      </c>
      <c r="H2503" s="5" t="s">
        <v>377</v>
      </c>
      <c r="I2503" s="5" t="s">
        <v>378</v>
      </c>
    </row>
    <row r="2504" spans="1:9" x14ac:dyDescent="0.25">
      <c r="A2504" s="5" t="s">
        <v>7238</v>
      </c>
      <c r="B2504" s="5" t="s">
        <v>7239</v>
      </c>
      <c r="C2504" s="6" t="s">
        <v>5784</v>
      </c>
      <c r="D2504" s="6" t="str">
        <f t="shared" si="39"/>
        <v>0242-000-000-0000</v>
      </c>
      <c r="E2504" s="5" t="s">
        <v>5785</v>
      </c>
      <c r="F2504" s="5" t="s">
        <v>383</v>
      </c>
      <c r="G2504" s="5" t="s">
        <v>384</v>
      </c>
      <c r="H2504" s="5" t="s">
        <v>377</v>
      </c>
      <c r="I2504" s="5" t="s">
        <v>378</v>
      </c>
    </row>
    <row r="2505" spans="1:9" x14ac:dyDescent="0.25">
      <c r="A2505" s="5" t="s">
        <v>7240</v>
      </c>
      <c r="B2505" s="5" t="s">
        <v>7241</v>
      </c>
      <c r="C2505" s="6" t="s">
        <v>481</v>
      </c>
      <c r="D2505" s="6" t="str">
        <f t="shared" si="39"/>
        <v>0955-000-000-0000</v>
      </c>
      <c r="E2505" s="5" t="s">
        <v>482</v>
      </c>
      <c r="F2505" s="5" t="s">
        <v>383</v>
      </c>
      <c r="G2505" s="5" t="s">
        <v>384</v>
      </c>
      <c r="H2505" s="5" t="s">
        <v>377</v>
      </c>
      <c r="I2505" s="5" t="s">
        <v>378</v>
      </c>
    </row>
    <row r="2506" spans="1:9" x14ac:dyDescent="0.25">
      <c r="A2506" s="5" t="s">
        <v>7242</v>
      </c>
      <c r="B2506" s="5" t="s">
        <v>7243</v>
      </c>
      <c r="C2506" s="6" t="s">
        <v>7244</v>
      </c>
      <c r="D2506" s="6" t="str">
        <f t="shared" si="39"/>
        <v>0982-000-000-0000</v>
      </c>
      <c r="E2506" s="5" t="s">
        <v>7245</v>
      </c>
      <c r="F2506" s="5" t="s">
        <v>507</v>
      </c>
      <c r="G2506" s="5" t="s">
        <v>508</v>
      </c>
      <c r="H2506" s="5" t="s">
        <v>377</v>
      </c>
      <c r="I2506" s="5" t="s">
        <v>378</v>
      </c>
    </row>
    <row r="2507" spans="1:9" x14ac:dyDescent="0.25">
      <c r="A2507" s="5" t="s">
        <v>7246</v>
      </c>
      <c r="B2507" s="5" t="s">
        <v>7247</v>
      </c>
      <c r="C2507" s="6" t="s">
        <v>1466</v>
      </c>
      <c r="D2507" s="6" t="str">
        <f t="shared" si="39"/>
        <v>0650-000-000-0000</v>
      </c>
      <c r="E2507" s="5" t="s">
        <v>1467</v>
      </c>
      <c r="F2507" s="5" t="s">
        <v>507</v>
      </c>
      <c r="G2507" s="5" t="s">
        <v>508</v>
      </c>
      <c r="H2507" s="5" t="s">
        <v>377</v>
      </c>
      <c r="I2507" s="5" t="s">
        <v>378</v>
      </c>
    </row>
    <row r="2508" spans="1:9" x14ac:dyDescent="0.25">
      <c r="A2508" s="5" t="s">
        <v>7248</v>
      </c>
      <c r="B2508" s="5" t="s">
        <v>7249</v>
      </c>
      <c r="C2508" s="6" t="s">
        <v>3728</v>
      </c>
      <c r="D2508" s="6" t="str">
        <f t="shared" si="39"/>
        <v>0049-000-000-0000</v>
      </c>
      <c r="E2508" s="5" t="s">
        <v>3729</v>
      </c>
      <c r="F2508" s="5" t="s">
        <v>535</v>
      </c>
      <c r="G2508" s="5" t="s">
        <v>536</v>
      </c>
      <c r="H2508" s="5" t="s">
        <v>377</v>
      </c>
      <c r="I2508" s="5" t="s">
        <v>378</v>
      </c>
    </row>
    <row r="2509" spans="1:9" x14ac:dyDescent="0.25">
      <c r="A2509" s="5" t="s">
        <v>7250</v>
      </c>
      <c r="B2509" s="5" t="s">
        <v>7251</v>
      </c>
      <c r="C2509" s="6" t="s">
        <v>819</v>
      </c>
      <c r="D2509" s="6" t="str">
        <f t="shared" si="39"/>
        <v>0100-000-000-1800</v>
      </c>
      <c r="E2509" s="5" t="s">
        <v>820</v>
      </c>
      <c r="F2509" s="5" t="s">
        <v>383</v>
      </c>
      <c r="G2509" s="5" t="s">
        <v>384</v>
      </c>
      <c r="H2509" s="5" t="s">
        <v>377</v>
      </c>
      <c r="I2509" s="5" t="s">
        <v>378</v>
      </c>
    </row>
    <row r="2510" spans="1:9" x14ac:dyDescent="0.25">
      <c r="A2510" s="5" t="s">
        <v>7252</v>
      </c>
      <c r="B2510" s="5" t="s">
        <v>7253</v>
      </c>
      <c r="C2510" s="6" t="s">
        <v>2933</v>
      </c>
      <c r="D2510" s="6" t="str">
        <f t="shared" si="39"/>
        <v>0610-000-000-0000</v>
      </c>
      <c r="E2510" s="5" t="s">
        <v>2934</v>
      </c>
      <c r="F2510" s="5" t="s">
        <v>535</v>
      </c>
      <c r="G2510" s="5" t="s">
        <v>536</v>
      </c>
      <c r="H2510" s="5" t="s">
        <v>513</v>
      </c>
      <c r="I2510" s="5" t="s">
        <v>514</v>
      </c>
    </row>
    <row r="2511" spans="1:9" x14ac:dyDescent="0.25">
      <c r="A2511" s="5" t="s">
        <v>7254</v>
      </c>
      <c r="B2511" s="5" t="s">
        <v>7255</v>
      </c>
      <c r="C2511" s="6" t="s">
        <v>5198</v>
      </c>
      <c r="D2511" s="6" t="str">
        <f t="shared" si="39"/>
        <v>0010-048-081-1300</v>
      </c>
      <c r="E2511" s="5" t="s">
        <v>5199</v>
      </c>
      <c r="F2511" s="5" t="s">
        <v>375</v>
      </c>
      <c r="G2511" s="5" t="s">
        <v>376</v>
      </c>
      <c r="H2511" s="5" t="s">
        <v>377</v>
      </c>
      <c r="I2511" s="5" t="s">
        <v>378</v>
      </c>
    </row>
    <row r="2512" spans="1:9" x14ac:dyDescent="0.25">
      <c r="A2512" s="5" t="s">
        <v>7256</v>
      </c>
      <c r="B2512" s="5" t="s">
        <v>7257</v>
      </c>
      <c r="C2512" s="6" t="s">
        <v>931</v>
      </c>
      <c r="D2512" s="6" t="str">
        <f t="shared" si="39"/>
        <v>0045-000-000-0000</v>
      </c>
      <c r="E2512" s="5" t="s">
        <v>932</v>
      </c>
      <c r="F2512" s="5" t="s">
        <v>383</v>
      </c>
      <c r="G2512" s="5" t="s">
        <v>384</v>
      </c>
      <c r="H2512" s="5" t="s">
        <v>401</v>
      </c>
      <c r="I2512" s="5" t="s">
        <v>402</v>
      </c>
    </row>
    <row r="2513" spans="1:9" x14ac:dyDescent="0.25">
      <c r="A2513" s="5" t="s">
        <v>7258</v>
      </c>
      <c r="B2513" s="5" t="s">
        <v>7259</v>
      </c>
      <c r="C2513" s="6" t="s">
        <v>7260</v>
      </c>
      <c r="D2513" s="6" t="str">
        <f t="shared" si="39"/>
        <v>0125-033-000-0000</v>
      </c>
      <c r="E2513" s="5" t="s">
        <v>7261</v>
      </c>
      <c r="F2513" s="5" t="s">
        <v>383</v>
      </c>
      <c r="G2513" s="5" t="s">
        <v>384</v>
      </c>
      <c r="H2513" s="5" t="s">
        <v>377</v>
      </c>
      <c r="I2513" s="5" t="s">
        <v>378</v>
      </c>
    </row>
    <row r="2514" spans="1:9" x14ac:dyDescent="0.25">
      <c r="A2514" s="5" t="s">
        <v>7262</v>
      </c>
      <c r="B2514" s="5" t="s">
        <v>7263</v>
      </c>
      <c r="C2514" s="6" t="s">
        <v>2585</v>
      </c>
      <c r="D2514" s="6" t="str">
        <f t="shared" si="39"/>
        <v>0082-000-000-0000</v>
      </c>
      <c r="E2514" s="5" t="s">
        <v>2586</v>
      </c>
      <c r="F2514" s="5" t="s">
        <v>383</v>
      </c>
      <c r="G2514" s="5" t="s">
        <v>384</v>
      </c>
      <c r="H2514" s="5" t="s">
        <v>513</v>
      </c>
      <c r="I2514" s="5" t="s">
        <v>514</v>
      </c>
    </row>
    <row r="2515" spans="1:9" x14ac:dyDescent="0.25">
      <c r="A2515" s="5" t="s">
        <v>7264</v>
      </c>
      <c r="B2515" s="5" t="s">
        <v>7265</v>
      </c>
      <c r="C2515" s="6" t="s">
        <v>737</v>
      </c>
      <c r="D2515" s="6" t="str">
        <f t="shared" si="39"/>
        <v>0010-162-131-1100</v>
      </c>
      <c r="E2515" s="5" t="s">
        <v>738</v>
      </c>
      <c r="F2515" s="5" t="s">
        <v>375</v>
      </c>
      <c r="G2515" s="5" t="s">
        <v>376</v>
      </c>
      <c r="H2515" s="5" t="s">
        <v>377</v>
      </c>
      <c r="I2515" s="5" t="s">
        <v>378</v>
      </c>
    </row>
    <row r="2516" spans="1:9" x14ac:dyDescent="0.25">
      <c r="A2516" s="5" t="s">
        <v>7266</v>
      </c>
      <c r="B2516" s="5" t="s">
        <v>7267</v>
      </c>
      <c r="C2516" s="6" t="s">
        <v>7268</v>
      </c>
      <c r="D2516" s="6" t="str">
        <f t="shared" si="39"/>
        <v>0010-038-261-1000</v>
      </c>
      <c r="E2516" s="5" t="s">
        <v>7269</v>
      </c>
      <c r="F2516" s="5" t="s">
        <v>1099</v>
      </c>
      <c r="G2516" s="5" t="s">
        <v>1100</v>
      </c>
      <c r="H2516" s="5" t="s">
        <v>377</v>
      </c>
      <c r="I2516" s="5" t="s">
        <v>378</v>
      </c>
    </row>
    <row r="2517" spans="1:9" x14ac:dyDescent="0.25">
      <c r="A2517" s="5" t="s">
        <v>7270</v>
      </c>
      <c r="B2517" s="5" t="s">
        <v>7271</v>
      </c>
      <c r="C2517" s="6" t="s">
        <v>2060</v>
      </c>
      <c r="D2517" s="6" t="str">
        <f t="shared" si="39"/>
        <v>0280-000-000-0000</v>
      </c>
      <c r="E2517" s="5" t="s">
        <v>2061</v>
      </c>
      <c r="F2517" s="5" t="s">
        <v>383</v>
      </c>
      <c r="G2517" s="5" t="s">
        <v>384</v>
      </c>
      <c r="H2517" s="5" t="s">
        <v>377</v>
      </c>
      <c r="I2517" s="5" t="s">
        <v>378</v>
      </c>
    </row>
    <row r="2518" spans="1:9" x14ac:dyDescent="0.25">
      <c r="A2518" s="5" t="s">
        <v>7272</v>
      </c>
      <c r="B2518" s="5" t="s">
        <v>7273</v>
      </c>
      <c r="C2518" s="6" t="s">
        <v>1199</v>
      </c>
      <c r="D2518" s="6" t="str">
        <f t="shared" si="39"/>
        <v>0010-027-121-1100</v>
      </c>
      <c r="E2518" s="5" t="s">
        <v>1200</v>
      </c>
      <c r="F2518" s="5" t="s">
        <v>375</v>
      </c>
      <c r="G2518" s="5" t="s">
        <v>376</v>
      </c>
      <c r="H2518" s="5" t="s">
        <v>377</v>
      </c>
      <c r="I2518" s="5" t="s">
        <v>378</v>
      </c>
    </row>
    <row r="2519" spans="1:9" x14ac:dyDescent="0.25">
      <c r="A2519" s="5" t="s">
        <v>7274</v>
      </c>
      <c r="B2519" s="5" t="s">
        <v>7275</v>
      </c>
      <c r="C2519" s="6" t="s">
        <v>4917</v>
      </c>
      <c r="D2519" s="6" t="str">
        <f t="shared" si="39"/>
        <v>0223-000-000-0000</v>
      </c>
      <c r="E2519" s="5" t="s">
        <v>4918</v>
      </c>
      <c r="F2519" s="5" t="s">
        <v>383</v>
      </c>
      <c r="G2519" s="5" t="s">
        <v>384</v>
      </c>
      <c r="H2519" s="5" t="s">
        <v>377</v>
      </c>
      <c r="I2519" s="5" t="s">
        <v>378</v>
      </c>
    </row>
    <row r="2520" spans="1:9" x14ac:dyDescent="0.25">
      <c r="A2520" s="5" t="s">
        <v>7276</v>
      </c>
      <c r="B2520" s="5" t="s">
        <v>7277</v>
      </c>
      <c r="C2520" s="6" t="s">
        <v>2368</v>
      </c>
      <c r="D2520" s="6" t="str">
        <f t="shared" si="39"/>
        <v>0010-072-091-1700</v>
      </c>
      <c r="E2520" s="5" t="s">
        <v>2369</v>
      </c>
      <c r="F2520" s="5" t="s">
        <v>375</v>
      </c>
      <c r="G2520" s="5" t="s">
        <v>376</v>
      </c>
      <c r="H2520" s="5" t="s">
        <v>377</v>
      </c>
      <c r="I2520" s="5" t="s">
        <v>378</v>
      </c>
    </row>
    <row r="2521" spans="1:9" x14ac:dyDescent="0.25">
      <c r="A2521" s="5" t="s">
        <v>7278</v>
      </c>
      <c r="B2521" s="5" t="s">
        <v>7279</v>
      </c>
      <c r="C2521" s="6" t="s">
        <v>559</v>
      </c>
      <c r="D2521" s="6" t="str">
        <f t="shared" si="39"/>
        <v>0010-049-041-1100</v>
      </c>
      <c r="E2521" s="5" t="s">
        <v>560</v>
      </c>
      <c r="F2521" s="5" t="s">
        <v>375</v>
      </c>
      <c r="G2521" s="5" t="s">
        <v>376</v>
      </c>
      <c r="H2521" s="5" t="s">
        <v>377</v>
      </c>
      <c r="I2521" s="5" t="s">
        <v>378</v>
      </c>
    </row>
    <row r="2522" spans="1:9" x14ac:dyDescent="0.25">
      <c r="A2522" s="5" t="s">
        <v>279</v>
      </c>
      <c r="B2522" s="5" t="s">
        <v>7280</v>
      </c>
      <c r="C2522" s="6" t="s">
        <v>7281</v>
      </c>
      <c r="D2522" s="6" t="str">
        <f t="shared" si="39"/>
        <v>0010-231-081-1100</v>
      </c>
      <c r="E2522" s="5" t="s">
        <v>7282</v>
      </c>
      <c r="F2522" s="5" t="s">
        <v>1177</v>
      </c>
      <c r="G2522" s="5" t="s">
        <v>1178</v>
      </c>
      <c r="H2522" s="5" t="s">
        <v>377</v>
      </c>
      <c r="I2522" s="5" t="s">
        <v>378</v>
      </c>
    </row>
    <row r="2523" spans="1:9" x14ac:dyDescent="0.25">
      <c r="A2523" s="5" t="s">
        <v>7283</v>
      </c>
      <c r="B2523" s="5" t="s">
        <v>7284</v>
      </c>
      <c r="C2523" s="6" t="s">
        <v>433</v>
      </c>
      <c r="D2523" s="6" t="str">
        <f t="shared" si="39"/>
        <v>1028-000-000-0000</v>
      </c>
      <c r="E2523" s="5" t="s">
        <v>434</v>
      </c>
      <c r="F2523" s="5" t="s">
        <v>535</v>
      </c>
      <c r="G2523" s="5" t="s">
        <v>536</v>
      </c>
      <c r="H2523" s="5" t="s">
        <v>513</v>
      </c>
      <c r="I2523" s="5" t="s">
        <v>514</v>
      </c>
    </row>
    <row r="2524" spans="1:9" x14ac:dyDescent="0.25">
      <c r="A2524" s="5" t="s">
        <v>7285</v>
      </c>
      <c r="B2524" s="5" t="s">
        <v>7286</v>
      </c>
      <c r="C2524" s="6" t="s">
        <v>3213</v>
      </c>
      <c r="D2524" s="6" t="str">
        <f t="shared" si="39"/>
        <v>0010-071-031-1100</v>
      </c>
      <c r="E2524" s="5" t="s">
        <v>3214</v>
      </c>
      <c r="F2524" s="5" t="s">
        <v>375</v>
      </c>
      <c r="G2524" s="5" t="s">
        <v>376</v>
      </c>
      <c r="H2524" s="5" t="s">
        <v>377</v>
      </c>
      <c r="I2524" s="5" t="s">
        <v>378</v>
      </c>
    </row>
    <row r="2525" spans="1:9" x14ac:dyDescent="0.25">
      <c r="A2525" s="5" t="s">
        <v>7287</v>
      </c>
      <c r="B2525" s="5" t="s">
        <v>7288</v>
      </c>
      <c r="C2525" s="6" t="s">
        <v>915</v>
      </c>
      <c r="D2525" s="6" t="str">
        <f t="shared" si="39"/>
        <v>0027-000-000-0000</v>
      </c>
      <c r="E2525" s="5" t="s">
        <v>916</v>
      </c>
      <c r="F2525" s="5" t="s">
        <v>383</v>
      </c>
      <c r="G2525" s="5" t="s">
        <v>384</v>
      </c>
      <c r="H2525" s="5" t="s">
        <v>377</v>
      </c>
      <c r="I2525" s="5" t="s">
        <v>378</v>
      </c>
    </row>
    <row r="2526" spans="1:9" x14ac:dyDescent="0.25">
      <c r="A2526" s="5" t="s">
        <v>7289</v>
      </c>
      <c r="B2526" s="5" t="s">
        <v>7290</v>
      </c>
      <c r="C2526" s="6" t="s">
        <v>3141</v>
      </c>
      <c r="D2526" s="6" t="str">
        <f t="shared" si="39"/>
        <v>0124-000-000-0000</v>
      </c>
      <c r="E2526" s="5" t="s">
        <v>3142</v>
      </c>
      <c r="F2526" s="5" t="s">
        <v>383</v>
      </c>
      <c r="G2526" s="5" t="s">
        <v>384</v>
      </c>
      <c r="H2526" s="5" t="s">
        <v>377</v>
      </c>
      <c r="I2526" s="5" t="s">
        <v>378</v>
      </c>
    </row>
    <row r="2527" spans="1:9" x14ac:dyDescent="0.25">
      <c r="A2527" s="5" t="s">
        <v>7291</v>
      </c>
      <c r="B2527" s="5" t="s">
        <v>7292</v>
      </c>
      <c r="C2527" s="6" t="s">
        <v>1962</v>
      </c>
      <c r="D2527" s="6" t="str">
        <f t="shared" si="39"/>
        <v>0413-000-000-0000</v>
      </c>
      <c r="E2527" s="5" t="s">
        <v>1963</v>
      </c>
      <c r="F2527" s="5" t="s">
        <v>383</v>
      </c>
      <c r="G2527" s="5" t="s">
        <v>384</v>
      </c>
      <c r="H2527" s="5" t="s">
        <v>377</v>
      </c>
      <c r="I2527" s="5" t="s">
        <v>378</v>
      </c>
    </row>
    <row r="2528" spans="1:9" x14ac:dyDescent="0.25">
      <c r="A2528" s="5" t="s">
        <v>7293</v>
      </c>
      <c r="B2528" s="5" t="s">
        <v>7294</v>
      </c>
      <c r="C2528" s="6" t="s">
        <v>2428</v>
      </c>
      <c r="D2528" s="6" t="str">
        <f t="shared" si="39"/>
        <v>0128-000-000-0000</v>
      </c>
      <c r="E2528" s="5" t="s">
        <v>2429</v>
      </c>
      <c r="F2528" s="5" t="s">
        <v>383</v>
      </c>
      <c r="G2528" s="5" t="s">
        <v>384</v>
      </c>
      <c r="H2528" s="5" t="s">
        <v>377</v>
      </c>
      <c r="I2528" s="5" t="s">
        <v>378</v>
      </c>
    </row>
    <row r="2529" spans="1:9" x14ac:dyDescent="0.25">
      <c r="A2529" s="5" t="s">
        <v>7295</v>
      </c>
      <c r="B2529" s="5" t="s">
        <v>7296</v>
      </c>
      <c r="C2529" s="6" t="s">
        <v>1512</v>
      </c>
      <c r="D2529" s="6" t="str">
        <f t="shared" si="39"/>
        <v>0041-000-000-0000</v>
      </c>
      <c r="E2529" s="5" t="s">
        <v>1513</v>
      </c>
      <c r="F2529" s="5" t="s">
        <v>507</v>
      </c>
      <c r="G2529" s="5" t="s">
        <v>508</v>
      </c>
      <c r="H2529" s="5" t="s">
        <v>377</v>
      </c>
      <c r="I2529" s="5" t="s">
        <v>378</v>
      </c>
    </row>
    <row r="2530" spans="1:9" x14ac:dyDescent="0.25">
      <c r="A2530" s="5" t="s">
        <v>327</v>
      </c>
      <c r="B2530" s="5" t="s">
        <v>7297</v>
      </c>
      <c r="C2530" s="6" t="s">
        <v>7298</v>
      </c>
      <c r="D2530" s="6" t="str">
        <f t="shared" si="39"/>
        <v>0010-115-150-1800</v>
      </c>
      <c r="E2530" s="5" t="s">
        <v>7299</v>
      </c>
      <c r="F2530" s="5" t="s">
        <v>375</v>
      </c>
      <c r="G2530" s="5" t="s">
        <v>376</v>
      </c>
      <c r="H2530" s="5" t="s">
        <v>377</v>
      </c>
      <c r="I2530" s="5" t="s">
        <v>378</v>
      </c>
    </row>
    <row r="2531" spans="1:9" x14ac:dyDescent="0.25">
      <c r="A2531" s="5" t="s">
        <v>7300</v>
      </c>
      <c r="B2531" s="5" t="s">
        <v>7301</v>
      </c>
      <c r="C2531" s="6" t="s">
        <v>2275</v>
      </c>
      <c r="D2531" s="6" t="str">
        <f t="shared" si="39"/>
        <v>0041-000-000-8700</v>
      </c>
      <c r="E2531" s="5" t="s">
        <v>2276</v>
      </c>
      <c r="F2531" s="5" t="s">
        <v>383</v>
      </c>
      <c r="G2531" s="5" t="s">
        <v>384</v>
      </c>
      <c r="H2531" s="5" t="s">
        <v>377</v>
      </c>
      <c r="I2531" s="5" t="s">
        <v>378</v>
      </c>
    </row>
    <row r="2532" spans="1:9" x14ac:dyDescent="0.25">
      <c r="A2532" s="5" t="s">
        <v>7302</v>
      </c>
      <c r="B2532" s="5" t="s">
        <v>7303</v>
      </c>
      <c r="C2532" s="6" t="s">
        <v>3207</v>
      </c>
      <c r="D2532" s="6" t="str">
        <f t="shared" si="39"/>
        <v>0010-079-021-1300</v>
      </c>
      <c r="E2532" s="5" t="s">
        <v>3208</v>
      </c>
      <c r="F2532" s="5" t="s">
        <v>375</v>
      </c>
      <c r="G2532" s="5" t="s">
        <v>376</v>
      </c>
      <c r="H2532" s="5" t="s">
        <v>377</v>
      </c>
      <c r="I2532" s="5" t="s">
        <v>378</v>
      </c>
    </row>
    <row r="2533" spans="1:9" x14ac:dyDescent="0.25">
      <c r="A2533" s="5" t="s">
        <v>7304</v>
      </c>
      <c r="B2533" s="5" t="s">
        <v>7305</v>
      </c>
      <c r="C2533" s="6" t="s">
        <v>7306</v>
      </c>
      <c r="D2533" s="6" t="str">
        <f t="shared" si="39"/>
        <v>0010-081-071-1100</v>
      </c>
      <c r="E2533" s="5" t="s">
        <v>7307</v>
      </c>
      <c r="F2533" s="5" t="s">
        <v>375</v>
      </c>
      <c r="G2533" s="5" t="s">
        <v>376</v>
      </c>
      <c r="H2533" s="5" t="s">
        <v>377</v>
      </c>
      <c r="I2533" s="5" t="s">
        <v>378</v>
      </c>
    </row>
    <row r="2534" spans="1:9" x14ac:dyDescent="0.25">
      <c r="A2534" s="5" t="s">
        <v>7308</v>
      </c>
      <c r="B2534" s="5" t="s">
        <v>7309</v>
      </c>
      <c r="C2534" s="6" t="s">
        <v>533</v>
      </c>
      <c r="D2534" s="6" t="str">
        <f t="shared" si="39"/>
        <v>0050-000-000-0000</v>
      </c>
      <c r="E2534" s="5" t="s">
        <v>534</v>
      </c>
      <c r="F2534" s="5" t="s">
        <v>656</v>
      </c>
      <c r="G2534" s="5" t="s">
        <v>657</v>
      </c>
      <c r="H2534" s="5" t="s">
        <v>401</v>
      </c>
      <c r="I2534" s="5" t="s">
        <v>402</v>
      </c>
    </row>
    <row r="2535" spans="1:9" x14ac:dyDescent="0.25">
      <c r="A2535" s="5" t="s">
        <v>7310</v>
      </c>
      <c r="B2535" s="5" t="s">
        <v>7311</v>
      </c>
      <c r="C2535" s="6" t="s">
        <v>7312</v>
      </c>
      <c r="D2535" s="6" t="str">
        <f t="shared" si="39"/>
        <v>0010-033-061-1000</v>
      </c>
      <c r="E2535" s="5" t="s">
        <v>7313</v>
      </c>
      <c r="F2535" s="5" t="s">
        <v>1099</v>
      </c>
      <c r="G2535" s="5" t="s">
        <v>1100</v>
      </c>
      <c r="H2535" s="5" t="s">
        <v>377</v>
      </c>
      <c r="I2535" s="5" t="s">
        <v>378</v>
      </c>
    </row>
    <row r="2536" spans="1:9" x14ac:dyDescent="0.25">
      <c r="A2536" s="5" t="s">
        <v>7314</v>
      </c>
      <c r="B2536" s="5" t="s">
        <v>7315</v>
      </c>
      <c r="C2536" s="6" t="s">
        <v>3561</v>
      </c>
      <c r="D2536" s="6" t="str">
        <f t="shared" si="39"/>
        <v>0377-000-000-0000</v>
      </c>
      <c r="E2536" s="5" t="s">
        <v>3562</v>
      </c>
      <c r="F2536" s="5" t="s">
        <v>383</v>
      </c>
      <c r="G2536" s="5" t="s">
        <v>384</v>
      </c>
      <c r="H2536" s="5" t="s">
        <v>377</v>
      </c>
      <c r="I2536" s="5" t="s">
        <v>378</v>
      </c>
    </row>
    <row r="2537" spans="1:9" x14ac:dyDescent="0.25">
      <c r="A2537" s="5" t="s">
        <v>7316</v>
      </c>
      <c r="B2537" s="5" t="s">
        <v>7317</v>
      </c>
      <c r="C2537" s="6" t="s">
        <v>2835</v>
      </c>
      <c r="D2537" s="6" t="str">
        <f t="shared" si="39"/>
        <v>0197-000-000-0000</v>
      </c>
      <c r="E2537" s="5" t="s">
        <v>2836</v>
      </c>
      <c r="F2537" s="5" t="s">
        <v>383</v>
      </c>
      <c r="G2537" s="5" t="s">
        <v>384</v>
      </c>
      <c r="H2537" s="5" t="s">
        <v>377</v>
      </c>
      <c r="I2537" s="5" t="s">
        <v>378</v>
      </c>
    </row>
    <row r="2538" spans="1:9" x14ac:dyDescent="0.25">
      <c r="A2538" s="5" t="s">
        <v>7318</v>
      </c>
      <c r="B2538" s="5" t="s">
        <v>7319</v>
      </c>
      <c r="C2538" s="6" t="s">
        <v>2657</v>
      </c>
      <c r="D2538" s="6" t="str">
        <f t="shared" si="39"/>
        <v>0085-000-000-0000</v>
      </c>
      <c r="E2538" s="5" t="s">
        <v>2658</v>
      </c>
      <c r="F2538" s="5" t="s">
        <v>383</v>
      </c>
      <c r="G2538" s="5" t="s">
        <v>384</v>
      </c>
      <c r="H2538" s="5" t="s">
        <v>377</v>
      </c>
      <c r="I2538" s="5" t="s">
        <v>378</v>
      </c>
    </row>
    <row r="2539" spans="1:9" x14ac:dyDescent="0.25">
      <c r="A2539" s="5" t="s">
        <v>7320</v>
      </c>
      <c r="B2539" s="5" t="s">
        <v>7321</v>
      </c>
      <c r="C2539" s="6" t="s">
        <v>2835</v>
      </c>
      <c r="D2539" s="6" t="str">
        <f t="shared" si="39"/>
        <v>0197-000-000-0000</v>
      </c>
      <c r="E2539" s="5" t="s">
        <v>2836</v>
      </c>
      <c r="F2539" s="5" t="s">
        <v>383</v>
      </c>
      <c r="G2539" s="5" t="s">
        <v>384</v>
      </c>
      <c r="H2539" s="5" t="s">
        <v>377</v>
      </c>
      <c r="I2539" s="5" t="s">
        <v>378</v>
      </c>
    </row>
    <row r="2540" spans="1:9" x14ac:dyDescent="0.25">
      <c r="A2540" s="5" t="s">
        <v>7322</v>
      </c>
      <c r="B2540" s="5" t="s">
        <v>7323</v>
      </c>
      <c r="C2540" s="6" t="s">
        <v>7324</v>
      </c>
      <c r="D2540" s="6" t="str">
        <f t="shared" si="39"/>
        <v>1029-044-000-0000</v>
      </c>
      <c r="E2540" s="5" t="s">
        <v>7325</v>
      </c>
      <c r="F2540" s="5" t="s">
        <v>383</v>
      </c>
      <c r="G2540" s="5" t="s">
        <v>384</v>
      </c>
      <c r="H2540" s="5" t="s">
        <v>377</v>
      </c>
      <c r="I2540" s="5" t="s">
        <v>378</v>
      </c>
    </row>
    <row r="2541" spans="1:9" x14ac:dyDescent="0.25">
      <c r="A2541" s="5" t="s">
        <v>7326</v>
      </c>
      <c r="B2541" s="5" t="s">
        <v>7327</v>
      </c>
      <c r="C2541" s="6" t="s">
        <v>2140</v>
      </c>
      <c r="D2541" s="6" t="str">
        <f t="shared" si="39"/>
        <v>0353-000-000-0000</v>
      </c>
      <c r="E2541" s="5" t="s">
        <v>2141</v>
      </c>
      <c r="F2541" s="5" t="s">
        <v>507</v>
      </c>
      <c r="G2541" s="5" t="s">
        <v>508</v>
      </c>
      <c r="H2541" s="5" t="s">
        <v>377</v>
      </c>
      <c r="I2541" s="5" t="s">
        <v>378</v>
      </c>
    </row>
    <row r="2542" spans="1:9" x14ac:dyDescent="0.25">
      <c r="A2542" s="5" t="s">
        <v>7328</v>
      </c>
      <c r="B2542" s="5" t="s">
        <v>7329</v>
      </c>
      <c r="C2542" s="6" t="s">
        <v>481</v>
      </c>
      <c r="D2542" s="6" t="str">
        <f t="shared" si="39"/>
        <v>0955-000-000-0000</v>
      </c>
      <c r="E2542" s="5" t="s">
        <v>482</v>
      </c>
      <c r="F2542" s="5" t="s">
        <v>383</v>
      </c>
      <c r="G2542" s="5" t="s">
        <v>384</v>
      </c>
      <c r="H2542" s="5" t="s">
        <v>377</v>
      </c>
      <c r="I2542" s="5" t="s">
        <v>378</v>
      </c>
    </row>
    <row r="2543" spans="1:9" x14ac:dyDescent="0.25">
      <c r="A2543" s="5" t="s">
        <v>7330</v>
      </c>
      <c r="B2543" s="5" t="s">
        <v>7331</v>
      </c>
      <c r="C2543" s="6" t="s">
        <v>5816</v>
      </c>
      <c r="D2543" s="6" t="str">
        <f t="shared" si="39"/>
        <v>0786-000-000-0000</v>
      </c>
      <c r="E2543" s="5" t="s">
        <v>5817</v>
      </c>
      <c r="F2543" s="5" t="s">
        <v>535</v>
      </c>
      <c r="G2543" s="5" t="s">
        <v>536</v>
      </c>
      <c r="H2543" s="5" t="s">
        <v>377</v>
      </c>
      <c r="I2543" s="5" t="s">
        <v>378</v>
      </c>
    </row>
    <row r="2544" spans="1:9" x14ac:dyDescent="0.25">
      <c r="A2544" s="5" t="s">
        <v>7332</v>
      </c>
      <c r="B2544" s="5" t="s">
        <v>7333</v>
      </c>
      <c r="C2544" s="6" t="s">
        <v>2196</v>
      </c>
      <c r="D2544" s="6" t="str">
        <f t="shared" si="39"/>
        <v>0924-000-000-0000</v>
      </c>
      <c r="E2544" s="5" t="s">
        <v>2197</v>
      </c>
      <c r="F2544" s="5" t="s">
        <v>507</v>
      </c>
      <c r="G2544" s="5" t="s">
        <v>508</v>
      </c>
      <c r="H2544" s="5" t="s">
        <v>377</v>
      </c>
      <c r="I2544" s="5" t="s">
        <v>378</v>
      </c>
    </row>
    <row r="2545" spans="1:9" x14ac:dyDescent="0.25">
      <c r="A2545" s="5" t="s">
        <v>7334</v>
      </c>
      <c r="B2545" s="5" t="s">
        <v>7335</v>
      </c>
      <c r="C2545" s="6" t="s">
        <v>2283</v>
      </c>
      <c r="D2545" s="6" t="str">
        <f t="shared" si="39"/>
        <v>0822-000-000-0000</v>
      </c>
      <c r="E2545" s="5" t="s">
        <v>2284</v>
      </c>
      <c r="F2545" s="5" t="s">
        <v>383</v>
      </c>
      <c r="G2545" s="5" t="s">
        <v>384</v>
      </c>
      <c r="H2545" s="5" t="s">
        <v>377</v>
      </c>
      <c r="I2545" s="5" t="s">
        <v>378</v>
      </c>
    </row>
    <row r="2546" spans="1:9" x14ac:dyDescent="0.25">
      <c r="A2546" s="5" t="s">
        <v>7336</v>
      </c>
      <c r="B2546" s="5" t="s">
        <v>7337</v>
      </c>
      <c r="C2546" s="6" t="s">
        <v>7338</v>
      </c>
      <c r="D2546" s="6" t="str">
        <f t="shared" si="39"/>
        <v>0010-067-031-1000</v>
      </c>
      <c r="E2546" s="5" t="s">
        <v>7339</v>
      </c>
      <c r="F2546" s="5" t="s">
        <v>1099</v>
      </c>
      <c r="G2546" s="5" t="s">
        <v>1100</v>
      </c>
      <c r="H2546" s="5" t="s">
        <v>377</v>
      </c>
      <c r="I2546" s="5" t="s">
        <v>378</v>
      </c>
    </row>
    <row r="2547" spans="1:9" x14ac:dyDescent="0.25">
      <c r="A2547" s="5" t="s">
        <v>7340</v>
      </c>
      <c r="B2547" s="5" t="s">
        <v>7341</v>
      </c>
      <c r="C2547" s="6" t="s">
        <v>1559</v>
      </c>
      <c r="D2547" s="6" t="str">
        <f t="shared" si="39"/>
        <v>0070-000-000-0000</v>
      </c>
      <c r="E2547" s="5" t="s">
        <v>1560</v>
      </c>
      <c r="F2547" s="5" t="s">
        <v>383</v>
      </c>
      <c r="G2547" s="5" t="s">
        <v>384</v>
      </c>
      <c r="H2547" s="5" t="s">
        <v>377</v>
      </c>
      <c r="I2547" s="5" t="s">
        <v>378</v>
      </c>
    </row>
    <row r="2548" spans="1:9" x14ac:dyDescent="0.25">
      <c r="A2548" s="5" t="s">
        <v>7342</v>
      </c>
      <c r="B2548" s="5" t="s">
        <v>7343</v>
      </c>
      <c r="C2548" s="6" t="s">
        <v>781</v>
      </c>
      <c r="D2548" s="6" t="str">
        <f t="shared" si="39"/>
        <v>0430-000-000-0000</v>
      </c>
      <c r="E2548" s="5" t="s">
        <v>782</v>
      </c>
      <c r="F2548" s="5" t="s">
        <v>415</v>
      </c>
      <c r="G2548" s="5" t="s">
        <v>416</v>
      </c>
      <c r="H2548" s="5" t="s">
        <v>377</v>
      </c>
      <c r="I2548" s="5" t="s">
        <v>378</v>
      </c>
    </row>
    <row r="2549" spans="1:9" x14ac:dyDescent="0.25">
      <c r="A2549" s="5" t="s">
        <v>7344</v>
      </c>
      <c r="B2549" s="5" t="s">
        <v>7345</v>
      </c>
      <c r="C2549" s="6" t="s">
        <v>985</v>
      </c>
      <c r="D2549" s="6" t="str">
        <f t="shared" si="39"/>
        <v>0180-000-000-0000</v>
      </c>
      <c r="E2549" s="5" t="s">
        <v>986</v>
      </c>
      <c r="F2549" s="5" t="s">
        <v>383</v>
      </c>
      <c r="G2549" s="5" t="s">
        <v>384</v>
      </c>
      <c r="H2549" s="5" t="s">
        <v>377</v>
      </c>
      <c r="I2549" s="5" t="s">
        <v>378</v>
      </c>
    </row>
    <row r="2550" spans="1:9" x14ac:dyDescent="0.25">
      <c r="A2550" s="5" t="s">
        <v>7346</v>
      </c>
      <c r="B2550" s="5" t="s">
        <v>7347</v>
      </c>
      <c r="C2550" s="6" t="s">
        <v>413</v>
      </c>
      <c r="D2550" s="6" t="str">
        <f t="shared" si="39"/>
        <v>0100-000-000-8000</v>
      </c>
      <c r="E2550" s="5" t="s">
        <v>414</v>
      </c>
      <c r="F2550" s="5" t="s">
        <v>383</v>
      </c>
      <c r="G2550" s="5" t="s">
        <v>384</v>
      </c>
      <c r="H2550" s="5" t="s">
        <v>513</v>
      </c>
      <c r="I2550" s="5" t="s">
        <v>514</v>
      </c>
    </row>
    <row r="2551" spans="1:9" x14ac:dyDescent="0.25">
      <c r="A2551" s="5" t="s">
        <v>7348</v>
      </c>
      <c r="B2551" s="5" t="s">
        <v>7349</v>
      </c>
      <c r="C2551" s="6" t="s">
        <v>4709</v>
      </c>
      <c r="D2551" s="6" t="str">
        <f t="shared" si="39"/>
        <v>0010-029-110-1100</v>
      </c>
      <c r="E2551" s="5" t="s">
        <v>4710</v>
      </c>
      <c r="F2551" s="5" t="s">
        <v>375</v>
      </c>
      <c r="G2551" s="5" t="s">
        <v>376</v>
      </c>
      <c r="H2551" s="5" t="s">
        <v>377</v>
      </c>
      <c r="I2551" s="5" t="s">
        <v>378</v>
      </c>
    </row>
    <row r="2552" spans="1:9" x14ac:dyDescent="0.25">
      <c r="A2552" s="5" t="s">
        <v>7350</v>
      </c>
      <c r="B2552" s="5" t="s">
        <v>7351</v>
      </c>
      <c r="C2552" s="6" t="s">
        <v>2803</v>
      </c>
      <c r="D2552" s="6" t="str">
        <f t="shared" si="39"/>
        <v>0217-000-000-0000</v>
      </c>
      <c r="E2552" s="5" t="s">
        <v>2804</v>
      </c>
      <c r="F2552" s="5" t="s">
        <v>383</v>
      </c>
      <c r="G2552" s="5" t="s">
        <v>384</v>
      </c>
      <c r="H2552" s="5" t="s">
        <v>377</v>
      </c>
      <c r="I2552" s="5" t="s">
        <v>378</v>
      </c>
    </row>
    <row r="2553" spans="1:9" x14ac:dyDescent="0.25">
      <c r="A2553" s="5" t="s">
        <v>7352</v>
      </c>
      <c r="B2553" s="5" t="s">
        <v>7353</v>
      </c>
      <c r="C2553" s="6" t="s">
        <v>2501</v>
      </c>
      <c r="D2553" s="6" t="str">
        <f t="shared" si="39"/>
        <v>0135-000-000-0000</v>
      </c>
      <c r="E2553" s="5" t="s">
        <v>2502</v>
      </c>
      <c r="F2553" s="5" t="s">
        <v>383</v>
      </c>
      <c r="G2553" s="5" t="s">
        <v>384</v>
      </c>
      <c r="H2553" s="5" t="s">
        <v>377</v>
      </c>
      <c r="I2553" s="5" t="s">
        <v>378</v>
      </c>
    </row>
    <row r="2554" spans="1:9" x14ac:dyDescent="0.25">
      <c r="A2554" s="5" t="s">
        <v>7354</v>
      </c>
      <c r="B2554" s="5" t="s">
        <v>7355</v>
      </c>
      <c r="C2554" s="6" t="s">
        <v>2847</v>
      </c>
      <c r="D2554" s="6" t="str">
        <f t="shared" si="39"/>
        <v>0119-000-000-0000</v>
      </c>
      <c r="E2554" s="5" t="s">
        <v>2848</v>
      </c>
      <c r="F2554" s="5" t="s">
        <v>383</v>
      </c>
      <c r="G2554" s="5" t="s">
        <v>384</v>
      </c>
      <c r="H2554" s="5" t="s">
        <v>377</v>
      </c>
      <c r="I2554" s="5" t="s">
        <v>378</v>
      </c>
    </row>
    <row r="2555" spans="1:9" x14ac:dyDescent="0.25">
      <c r="A2555" s="5" t="s">
        <v>7356</v>
      </c>
      <c r="B2555" s="5" t="s">
        <v>7357</v>
      </c>
      <c r="C2555" s="6" t="s">
        <v>7358</v>
      </c>
      <c r="D2555" s="6" t="str">
        <f t="shared" si="39"/>
        <v>0010-040-020-1200</v>
      </c>
      <c r="E2555" s="5" t="s">
        <v>7359</v>
      </c>
      <c r="F2555" s="5" t="s">
        <v>375</v>
      </c>
      <c r="G2555" s="5" t="s">
        <v>376</v>
      </c>
      <c r="H2555" s="5" t="s">
        <v>377</v>
      </c>
      <c r="I2555" s="5" t="s">
        <v>378</v>
      </c>
    </row>
    <row r="2556" spans="1:9" x14ac:dyDescent="0.25">
      <c r="A2556" s="5" t="s">
        <v>7360</v>
      </c>
      <c r="B2556" s="5" t="s">
        <v>7361</v>
      </c>
      <c r="C2556" s="6" t="s">
        <v>951</v>
      </c>
      <c r="D2556" s="6" t="str">
        <f t="shared" si="39"/>
        <v>0520-000-000-0000</v>
      </c>
      <c r="E2556" s="5" t="s">
        <v>952</v>
      </c>
      <c r="F2556" s="5" t="s">
        <v>383</v>
      </c>
      <c r="G2556" s="5" t="s">
        <v>384</v>
      </c>
      <c r="H2556" s="5" t="s">
        <v>377</v>
      </c>
      <c r="I2556" s="5" t="s">
        <v>378</v>
      </c>
    </row>
    <row r="2557" spans="1:9" x14ac:dyDescent="0.25">
      <c r="A2557" s="5" t="s">
        <v>7362</v>
      </c>
      <c r="B2557" s="5" t="s">
        <v>7363</v>
      </c>
      <c r="C2557" s="6" t="s">
        <v>951</v>
      </c>
      <c r="D2557" s="6" t="str">
        <f t="shared" si="39"/>
        <v>0520-000-000-0000</v>
      </c>
      <c r="E2557" s="5" t="s">
        <v>952</v>
      </c>
      <c r="F2557" s="5" t="s">
        <v>383</v>
      </c>
      <c r="G2557" s="5" t="s">
        <v>384</v>
      </c>
      <c r="H2557" s="5" t="s">
        <v>377</v>
      </c>
      <c r="I2557" s="5" t="s">
        <v>378</v>
      </c>
    </row>
    <row r="2558" spans="1:9" x14ac:dyDescent="0.25">
      <c r="A2558" s="5" t="s">
        <v>7364</v>
      </c>
      <c r="B2558" s="5" t="s">
        <v>7365</v>
      </c>
      <c r="C2558" s="6" t="s">
        <v>5746</v>
      </c>
      <c r="D2558" s="6" t="str">
        <f t="shared" si="39"/>
        <v>0010-038-281-1200</v>
      </c>
      <c r="E2558" s="5" t="s">
        <v>5747</v>
      </c>
      <c r="F2558" s="5" t="s">
        <v>375</v>
      </c>
      <c r="G2558" s="5" t="s">
        <v>376</v>
      </c>
      <c r="H2558" s="5" t="s">
        <v>377</v>
      </c>
      <c r="I2558" s="5" t="s">
        <v>378</v>
      </c>
    </row>
    <row r="2559" spans="1:9" x14ac:dyDescent="0.25">
      <c r="A2559" s="5" t="s">
        <v>7366</v>
      </c>
      <c r="B2559" s="5" t="s">
        <v>7367</v>
      </c>
      <c r="C2559" s="6" t="s">
        <v>1456</v>
      </c>
      <c r="D2559" s="6" t="str">
        <f t="shared" si="39"/>
        <v>0150-000-000-0000</v>
      </c>
      <c r="E2559" s="5" t="s">
        <v>1457</v>
      </c>
      <c r="F2559" s="5" t="s">
        <v>383</v>
      </c>
      <c r="G2559" s="5" t="s">
        <v>384</v>
      </c>
      <c r="H2559" s="5" t="s">
        <v>377</v>
      </c>
      <c r="I2559" s="5" t="s">
        <v>378</v>
      </c>
    </row>
    <row r="2560" spans="1:9" x14ac:dyDescent="0.25">
      <c r="A2560" s="5" t="s">
        <v>7368</v>
      </c>
      <c r="B2560" s="5" t="s">
        <v>7369</v>
      </c>
      <c r="C2560" s="6" t="s">
        <v>533</v>
      </c>
      <c r="D2560" s="6" t="str">
        <f t="shared" si="39"/>
        <v>0050-000-000-0000</v>
      </c>
      <c r="E2560" s="5" t="s">
        <v>534</v>
      </c>
      <c r="F2560" s="5" t="s">
        <v>383</v>
      </c>
      <c r="G2560" s="5" t="s">
        <v>384</v>
      </c>
      <c r="H2560" s="5" t="s">
        <v>377</v>
      </c>
      <c r="I2560" s="5" t="s">
        <v>378</v>
      </c>
    </row>
    <row r="2561" spans="1:9" x14ac:dyDescent="0.25">
      <c r="A2561" s="5" t="s">
        <v>7370</v>
      </c>
      <c r="B2561" s="5" t="s">
        <v>7371</v>
      </c>
      <c r="C2561" s="6" t="s">
        <v>3996</v>
      </c>
      <c r="D2561" s="6" t="str">
        <f t="shared" si="39"/>
        <v>0010-032-011-1000</v>
      </c>
      <c r="E2561" s="5" t="s">
        <v>3997</v>
      </c>
      <c r="F2561" s="5" t="s">
        <v>650</v>
      </c>
      <c r="G2561" s="5" t="s">
        <v>651</v>
      </c>
      <c r="H2561" s="5" t="s">
        <v>377</v>
      </c>
      <c r="I2561" s="5" t="s">
        <v>378</v>
      </c>
    </row>
    <row r="2562" spans="1:9" x14ac:dyDescent="0.25">
      <c r="A2562" s="5" t="s">
        <v>7372</v>
      </c>
      <c r="B2562" s="5" t="s">
        <v>7373</v>
      </c>
      <c r="C2562" s="6" t="s">
        <v>5198</v>
      </c>
      <c r="D2562" s="6" t="str">
        <f t="shared" ref="D2562:D2625" si="40">TEXT(C2562,"0000-000-000-0000")</f>
        <v>0010-048-081-1300</v>
      </c>
      <c r="E2562" s="5" t="s">
        <v>5199</v>
      </c>
      <c r="F2562" s="5" t="s">
        <v>375</v>
      </c>
      <c r="G2562" s="5" t="s">
        <v>376</v>
      </c>
      <c r="H2562" s="5" t="s">
        <v>377</v>
      </c>
      <c r="I2562" s="5" t="s">
        <v>378</v>
      </c>
    </row>
    <row r="2563" spans="1:9" x14ac:dyDescent="0.25">
      <c r="A2563" s="5" t="s">
        <v>7374</v>
      </c>
      <c r="B2563" s="5" t="s">
        <v>7375</v>
      </c>
      <c r="C2563" s="6" t="s">
        <v>1456</v>
      </c>
      <c r="D2563" s="6" t="str">
        <f t="shared" si="40"/>
        <v>0150-000-000-0000</v>
      </c>
      <c r="E2563" s="5" t="s">
        <v>1457</v>
      </c>
      <c r="F2563" s="5" t="s">
        <v>383</v>
      </c>
      <c r="G2563" s="5" t="s">
        <v>384</v>
      </c>
      <c r="H2563" s="5" t="s">
        <v>377</v>
      </c>
      <c r="I2563" s="5" t="s">
        <v>378</v>
      </c>
    </row>
    <row r="2564" spans="1:9" x14ac:dyDescent="0.25">
      <c r="A2564" s="5" t="s">
        <v>7376</v>
      </c>
      <c r="B2564" s="5" t="s">
        <v>7377</v>
      </c>
      <c r="C2564" s="6" t="s">
        <v>7378</v>
      </c>
      <c r="D2564" s="6" t="str">
        <f t="shared" si="40"/>
        <v>0303-000-002-5600</v>
      </c>
      <c r="E2564" s="5" t="s">
        <v>7379</v>
      </c>
      <c r="F2564" s="5" t="s">
        <v>383</v>
      </c>
      <c r="G2564" s="5" t="s">
        <v>384</v>
      </c>
      <c r="H2564" s="5" t="s">
        <v>377</v>
      </c>
      <c r="I2564" s="5" t="s">
        <v>378</v>
      </c>
    </row>
    <row r="2565" spans="1:9" x14ac:dyDescent="0.25">
      <c r="A2565" s="5" t="s">
        <v>7380</v>
      </c>
      <c r="B2565" s="5" t="s">
        <v>7381</v>
      </c>
      <c r="C2565" s="6" t="s">
        <v>7382</v>
      </c>
      <c r="D2565" s="6" t="str">
        <f t="shared" si="40"/>
        <v>0375-000-000-0000</v>
      </c>
      <c r="E2565" s="5" t="s">
        <v>7383</v>
      </c>
      <c r="F2565" s="5" t="s">
        <v>503</v>
      </c>
      <c r="G2565" s="5" t="s">
        <v>504</v>
      </c>
      <c r="H2565" s="5" t="s">
        <v>377</v>
      </c>
      <c r="I2565" s="5" t="s">
        <v>378</v>
      </c>
    </row>
    <row r="2566" spans="1:9" x14ac:dyDescent="0.25">
      <c r="A2566" s="5" t="s">
        <v>7384</v>
      </c>
      <c r="B2566" s="5" t="s">
        <v>7385</v>
      </c>
      <c r="C2566" s="6" t="s">
        <v>7386</v>
      </c>
      <c r="D2566" s="6" t="str">
        <f t="shared" si="40"/>
        <v>0789-000-000-0000</v>
      </c>
      <c r="E2566" s="5" t="s">
        <v>7387</v>
      </c>
      <c r="F2566" s="5" t="s">
        <v>535</v>
      </c>
      <c r="G2566" s="5" t="s">
        <v>536</v>
      </c>
      <c r="H2566" s="5" t="s">
        <v>377</v>
      </c>
      <c r="I2566" s="5" t="s">
        <v>378</v>
      </c>
    </row>
    <row r="2567" spans="1:9" x14ac:dyDescent="0.25">
      <c r="A2567" s="5" t="s">
        <v>7388</v>
      </c>
      <c r="B2567" s="5" t="s">
        <v>7389</v>
      </c>
      <c r="C2567" s="6" t="s">
        <v>2382</v>
      </c>
      <c r="D2567" s="6" t="str">
        <f t="shared" si="40"/>
        <v>0132-000-000-0000</v>
      </c>
      <c r="E2567" s="5" t="s">
        <v>2383</v>
      </c>
      <c r="F2567" s="5" t="s">
        <v>503</v>
      </c>
      <c r="G2567" s="5" t="s">
        <v>504</v>
      </c>
      <c r="H2567" s="5" t="s">
        <v>377</v>
      </c>
      <c r="I2567" s="5" t="s">
        <v>378</v>
      </c>
    </row>
    <row r="2568" spans="1:9" x14ac:dyDescent="0.25">
      <c r="A2568" s="5" t="s">
        <v>7390</v>
      </c>
      <c r="B2568" s="5" t="s">
        <v>7391</v>
      </c>
      <c r="C2568" s="6" t="s">
        <v>7392</v>
      </c>
      <c r="D2568" s="6" t="str">
        <f t="shared" si="40"/>
        <v>0180-000-001-8200</v>
      </c>
      <c r="E2568" s="5" t="s">
        <v>7393</v>
      </c>
      <c r="F2568" s="5" t="s">
        <v>383</v>
      </c>
      <c r="G2568" s="5" t="s">
        <v>384</v>
      </c>
      <c r="H2568" s="5" t="s">
        <v>377</v>
      </c>
      <c r="I2568" s="5" t="s">
        <v>378</v>
      </c>
    </row>
    <row r="2569" spans="1:9" x14ac:dyDescent="0.25">
      <c r="A2569" s="5" t="s">
        <v>7394</v>
      </c>
      <c r="B2569" s="5" t="s">
        <v>7395</v>
      </c>
      <c r="C2569" s="6" t="s">
        <v>2008</v>
      </c>
      <c r="D2569" s="6" t="str">
        <f t="shared" si="40"/>
        <v>0670-000-000-0000</v>
      </c>
      <c r="E2569" s="5" t="s">
        <v>2009</v>
      </c>
      <c r="F2569" s="5" t="s">
        <v>383</v>
      </c>
      <c r="G2569" s="5" t="s">
        <v>384</v>
      </c>
      <c r="H2569" s="5" t="s">
        <v>377</v>
      </c>
      <c r="I2569" s="5" t="s">
        <v>378</v>
      </c>
    </row>
    <row r="2570" spans="1:9" x14ac:dyDescent="0.25">
      <c r="A2570" s="5" t="s">
        <v>7396</v>
      </c>
      <c r="B2570" s="5" t="s">
        <v>7397</v>
      </c>
      <c r="C2570" s="6" t="s">
        <v>5816</v>
      </c>
      <c r="D2570" s="6" t="str">
        <f t="shared" si="40"/>
        <v>0786-000-000-0000</v>
      </c>
      <c r="E2570" s="5" t="s">
        <v>5817</v>
      </c>
      <c r="F2570" s="5" t="s">
        <v>503</v>
      </c>
      <c r="G2570" s="5" t="s">
        <v>504</v>
      </c>
      <c r="H2570" s="5" t="s">
        <v>377</v>
      </c>
      <c r="I2570" s="5" t="s">
        <v>378</v>
      </c>
    </row>
    <row r="2571" spans="1:9" x14ac:dyDescent="0.25">
      <c r="A2571" s="5" t="s">
        <v>7398</v>
      </c>
      <c r="B2571" s="5" t="s">
        <v>7399</v>
      </c>
      <c r="C2571" s="6" t="s">
        <v>2388</v>
      </c>
      <c r="D2571" s="6" t="str">
        <f t="shared" si="40"/>
        <v>0230-000-000-0000</v>
      </c>
      <c r="E2571" s="5" t="s">
        <v>2389</v>
      </c>
      <c r="F2571" s="5" t="s">
        <v>415</v>
      </c>
      <c r="G2571" s="5" t="s">
        <v>416</v>
      </c>
      <c r="H2571" s="5" t="s">
        <v>377</v>
      </c>
      <c r="I2571" s="5" t="s">
        <v>378</v>
      </c>
    </row>
    <row r="2572" spans="1:9" x14ac:dyDescent="0.25">
      <c r="A2572" s="5" t="s">
        <v>7400</v>
      </c>
      <c r="B2572" s="5" t="s">
        <v>7401</v>
      </c>
      <c r="C2572" s="6" t="s">
        <v>4917</v>
      </c>
      <c r="D2572" s="6" t="str">
        <f t="shared" si="40"/>
        <v>0223-000-000-0000</v>
      </c>
      <c r="E2572" s="5" t="s">
        <v>4918</v>
      </c>
      <c r="F2572" s="5" t="s">
        <v>383</v>
      </c>
      <c r="G2572" s="5" t="s">
        <v>384</v>
      </c>
      <c r="H2572" s="5" t="s">
        <v>377</v>
      </c>
      <c r="I2572" s="5" t="s">
        <v>378</v>
      </c>
    </row>
    <row r="2573" spans="1:9" x14ac:dyDescent="0.25">
      <c r="A2573" s="5" t="s">
        <v>7402</v>
      </c>
      <c r="B2573" s="5" t="s">
        <v>7403</v>
      </c>
      <c r="C2573" s="6" t="s">
        <v>7404</v>
      </c>
      <c r="D2573" s="6" t="str">
        <f t="shared" si="40"/>
        <v>1027-000-000-0000</v>
      </c>
      <c r="E2573" s="5" t="s">
        <v>7405</v>
      </c>
      <c r="F2573" s="5" t="s">
        <v>507</v>
      </c>
      <c r="G2573" s="5" t="s">
        <v>508</v>
      </c>
      <c r="H2573" s="5" t="s">
        <v>377</v>
      </c>
      <c r="I2573" s="5" t="s">
        <v>378</v>
      </c>
    </row>
    <row r="2574" spans="1:9" x14ac:dyDescent="0.25">
      <c r="A2574" s="5" t="s">
        <v>7406</v>
      </c>
      <c r="B2574" s="5" t="s">
        <v>7407</v>
      </c>
      <c r="C2574" s="6" t="s">
        <v>7408</v>
      </c>
      <c r="D2574" s="6" t="str">
        <f t="shared" si="40"/>
        <v>0010-041-031-1200</v>
      </c>
      <c r="E2574" s="5" t="s">
        <v>7409</v>
      </c>
      <c r="F2574" s="5" t="s">
        <v>375</v>
      </c>
      <c r="G2574" s="5" t="s">
        <v>376</v>
      </c>
      <c r="H2574" s="5" t="s">
        <v>377</v>
      </c>
      <c r="I2574" s="5" t="s">
        <v>378</v>
      </c>
    </row>
    <row r="2575" spans="1:9" x14ac:dyDescent="0.25">
      <c r="A2575" s="5" t="s">
        <v>7410</v>
      </c>
      <c r="B2575" s="5" t="s">
        <v>7411</v>
      </c>
      <c r="C2575" s="6" t="s">
        <v>773</v>
      </c>
      <c r="D2575" s="6" t="str">
        <f t="shared" si="40"/>
        <v>0218-000-000-0000</v>
      </c>
      <c r="E2575" s="5" t="s">
        <v>774</v>
      </c>
      <c r="F2575" s="5" t="s">
        <v>383</v>
      </c>
      <c r="G2575" s="5" t="s">
        <v>384</v>
      </c>
      <c r="H2575" s="5" t="s">
        <v>377</v>
      </c>
      <c r="I2575" s="5" t="s">
        <v>378</v>
      </c>
    </row>
    <row r="2576" spans="1:9" x14ac:dyDescent="0.25">
      <c r="A2576" s="5" t="s">
        <v>7412</v>
      </c>
      <c r="B2576" s="5" t="s">
        <v>7413</v>
      </c>
      <c r="C2576" s="6" t="s">
        <v>1229</v>
      </c>
      <c r="D2576" s="6" t="str">
        <f t="shared" si="40"/>
        <v>0555-000-000-0000</v>
      </c>
      <c r="E2576" s="5" t="s">
        <v>1230</v>
      </c>
      <c r="F2576" s="5" t="s">
        <v>383</v>
      </c>
      <c r="G2576" s="5" t="s">
        <v>384</v>
      </c>
      <c r="H2576" s="5" t="s">
        <v>513</v>
      </c>
      <c r="I2576" s="5" t="s">
        <v>514</v>
      </c>
    </row>
    <row r="2577" spans="1:9" x14ac:dyDescent="0.25">
      <c r="A2577" s="5" t="s">
        <v>7414</v>
      </c>
      <c r="B2577" s="5" t="s">
        <v>7415</v>
      </c>
      <c r="C2577" s="6" t="s">
        <v>2710</v>
      </c>
      <c r="D2577" s="6" t="str">
        <f t="shared" si="40"/>
        <v>0630-000-000-0000</v>
      </c>
      <c r="E2577" s="5" t="s">
        <v>2711</v>
      </c>
      <c r="F2577" s="5" t="s">
        <v>507</v>
      </c>
      <c r="G2577" s="5" t="s">
        <v>508</v>
      </c>
      <c r="H2577" s="5" t="s">
        <v>513</v>
      </c>
      <c r="I2577" s="5" t="s">
        <v>514</v>
      </c>
    </row>
    <row r="2578" spans="1:9" x14ac:dyDescent="0.25">
      <c r="A2578" s="5" t="s">
        <v>7416</v>
      </c>
      <c r="B2578" s="5" t="s">
        <v>7417</v>
      </c>
      <c r="C2578" s="6" t="s">
        <v>2835</v>
      </c>
      <c r="D2578" s="6" t="str">
        <f t="shared" si="40"/>
        <v>0197-000-000-0000</v>
      </c>
      <c r="E2578" s="5" t="s">
        <v>2836</v>
      </c>
      <c r="F2578" s="5" t="s">
        <v>503</v>
      </c>
      <c r="G2578" s="5" t="s">
        <v>504</v>
      </c>
      <c r="H2578" s="5" t="s">
        <v>377</v>
      </c>
      <c r="I2578" s="5" t="s">
        <v>378</v>
      </c>
    </row>
    <row r="2579" spans="1:9" x14ac:dyDescent="0.25">
      <c r="A2579" s="5" t="s">
        <v>7418</v>
      </c>
      <c r="B2579" s="5" t="s">
        <v>7419</v>
      </c>
      <c r="C2579" s="6" t="s">
        <v>7420</v>
      </c>
      <c r="D2579" s="6" t="str">
        <f t="shared" si="40"/>
        <v>1128-000-000-0000</v>
      </c>
      <c r="E2579" s="5" t="s">
        <v>7421</v>
      </c>
      <c r="F2579" s="5" t="s">
        <v>535</v>
      </c>
      <c r="G2579" s="5" t="s">
        <v>536</v>
      </c>
      <c r="H2579" s="5" t="s">
        <v>377</v>
      </c>
      <c r="I2579" s="5" t="s">
        <v>378</v>
      </c>
    </row>
    <row r="2580" spans="1:9" x14ac:dyDescent="0.25">
      <c r="A2580" s="5" t="s">
        <v>7422</v>
      </c>
      <c r="B2580" s="5" t="s">
        <v>7423</v>
      </c>
      <c r="C2580" s="6" t="s">
        <v>7424</v>
      </c>
      <c r="D2580" s="6" t="str">
        <f t="shared" si="40"/>
        <v>0180-048-040-0000</v>
      </c>
      <c r="E2580" s="5" t="s">
        <v>7425</v>
      </c>
      <c r="F2580" s="5" t="s">
        <v>1913</v>
      </c>
      <c r="G2580" s="5" t="s">
        <v>27854</v>
      </c>
      <c r="H2580" s="5" t="s">
        <v>377</v>
      </c>
      <c r="I2580" s="5" t="s">
        <v>378</v>
      </c>
    </row>
    <row r="2581" spans="1:9" x14ac:dyDescent="0.25">
      <c r="A2581" s="5" t="s">
        <v>7426</v>
      </c>
      <c r="B2581" s="5" t="s">
        <v>7427</v>
      </c>
      <c r="C2581" s="6" t="s">
        <v>3896</v>
      </c>
      <c r="D2581" s="6" t="str">
        <f t="shared" si="40"/>
        <v>0410-000-000-0000</v>
      </c>
      <c r="E2581" s="5" t="s">
        <v>3897</v>
      </c>
      <c r="F2581" s="5" t="s">
        <v>383</v>
      </c>
      <c r="G2581" s="5" t="s">
        <v>384</v>
      </c>
      <c r="H2581" s="5" t="s">
        <v>377</v>
      </c>
      <c r="I2581" s="5" t="s">
        <v>378</v>
      </c>
    </row>
    <row r="2582" spans="1:9" x14ac:dyDescent="0.25">
      <c r="A2582" s="5" t="s">
        <v>7428</v>
      </c>
      <c r="B2582" s="5" t="s">
        <v>7429</v>
      </c>
      <c r="C2582" s="6" t="s">
        <v>539</v>
      </c>
      <c r="D2582" s="6" t="str">
        <f t="shared" si="40"/>
        <v>0850-000-000-0000</v>
      </c>
      <c r="E2582" s="5" t="s">
        <v>540</v>
      </c>
      <c r="F2582" s="5" t="s">
        <v>503</v>
      </c>
      <c r="G2582" s="5" t="s">
        <v>504</v>
      </c>
      <c r="H2582" s="5" t="s">
        <v>377</v>
      </c>
      <c r="I2582" s="5" t="s">
        <v>378</v>
      </c>
    </row>
    <row r="2583" spans="1:9" x14ac:dyDescent="0.25">
      <c r="A2583" s="5" t="s">
        <v>7430</v>
      </c>
      <c r="B2583" s="5" t="s">
        <v>7431</v>
      </c>
      <c r="C2583" s="6" t="s">
        <v>2265</v>
      </c>
      <c r="D2583" s="6" t="str">
        <f t="shared" si="40"/>
        <v>0260-000-000-0000</v>
      </c>
      <c r="E2583" s="5" t="s">
        <v>2266</v>
      </c>
      <c r="F2583" s="5" t="s">
        <v>535</v>
      </c>
      <c r="G2583" s="5" t="s">
        <v>536</v>
      </c>
      <c r="H2583" s="5" t="s">
        <v>377</v>
      </c>
      <c r="I2583" s="5" t="s">
        <v>378</v>
      </c>
    </row>
    <row r="2584" spans="1:9" x14ac:dyDescent="0.25">
      <c r="A2584" s="5" t="s">
        <v>7432</v>
      </c>
      <c r="B2584" s="5" t="s">
        <v>7433</v>
      </c>
      <c r="C2584" s="6" t="s">
        <v>3561</v>
      </c>
      <c r="D2584" s="6" t="str">
        <f t="shared" si="40"/>
        <v>0377-000-000-0000</v>
      </c>
      <c r="E2584" s="5" t="s">
        <v>3562</v>
      </c>
      <c r="F2584" s="5" t="s">
        <v>383</v>
      </c>
      <c r="G2584" s="5" t="s">
        <v>384</v>
      </c>
      <c r="H2584" s="5" t="s">
        <v>377</v>
      </c>
      <c r="I2584" s="5" t="s">
        <v>378</v>
      </c>
    </row>
    <row r="2585" spans="1:9" x14ac:dyDescent="0.25">
      <c r="A2585" s="5" t="s">
        <v>7434</v>
      </c>
      <c r="B2585" s="5" t="s">
        <v>7435</v>
      </c>
      <c r="C2585" s="6" t="s">
        <v>989</v>
      </c>
      <c r="D2585" s="6" t="str">
        <f t="shared" si="40"/>
        <v>0207-000-000-0000</v>
      </c>
      <c r="E2585" s="5" t="s">
        <v>990</v>
      </c>
      <c r="F2585" s="5" t="s">
        <v>383</v>
      </c>
      <c r="G2585" s="5" t="s">
        <v>384</v>
      </c>
      <c r="H2585" s="5" t="s">
        <v>377</v>
      </c>
      <c r="I2585" s="5" t="s">
        <v>378</v>
      </c>
    </row>
    <row r="2586" spans="1:9" x14ac:dyDescent="0.25">
      <c r="A2586" s="5" t="s">
        <v>7436</v>
      </c>
      <c r="B2586" s="5" t="s">
        <v>7437</v>
      </c>
      <c r="C2586" s="6" t="s">
        <v>2759</v>
      </c>
      <c r="D2586" s="6" t="str">
        <f t="shared" si="40"/>
        <v>0142-000-000-0000</v>
      </c>
      <c r="E2586" s="5" t="s">
        <v>2760</v>
      </c>
      <c r="F2586" s="5" t="s">
        <v>383</v>
      </c>
      <c r="G2586" s="5" t="s">
        <v>384</v>
      </c>
      <c r="H2586" s="5" t="s">
        <v>377</v>
      </c>
      <c r="I2586" s="5" t="s">
        <v>378</v>
      </c>
    </row>
    <row r="2587" spans="1:9" x14ac:dyDescent="0.25">
      <c r="A2587" s="5" t="s">
        <v>7438</v>
      </c>
      <c r="B2587" s="5" t="s">
        <v>7439</v>
      </c>
      <c r="C2587" s="6" t="s">
        <v>903</v>
      </c>
      <c r="D2587" s="6" t="str">
        <f t="shared" si="40"/>
        <v>0010-067-020-1100</v>
      </c>
      <c r="E2587" s="5" t="s">
        <v>904</v>
      </c>
      <c r="F2587" s="5" t="s">
        <v>375</v>
      </c>
      <c r="G2587" s="5" t="s">
        <v>376</v>
      </c>
      <c r="H2587" s="5" t="s">
        <v>377</v>
      </c>
      <c r="I2587" s="5" t="s">
        <v>378</v>
      </c>
    </row>
    <row r="2588" spans="1:9" x14ac:dyDescent="0.25">
      <c r="A2588" s="5" t="s">
        <v>7440</v>
      </c>
      <c r="B2588" s="5" t="s">
        <v>7441</v>
      </c>
      <c r="C2588" s="6" t="s">
        <v>5824</v>
      </c>
      <c r="D2588" s="6" t="str">
        <f t="shared" si="40"/>
        <v>0010-043-030-1100</v>
      </c>
      <c r="E2588" s="5" t="s">
        <v>5825</v>
      </c>
      <c r="F2588" s="5" t="s">
        <v>375</v>
      </c>
      <c r="G2588" s="5" t="s">
        <v>376</v>
      </c>
      <c r="H2588" s="5" t="s">
        <v>377</v>
      </c>
      <c r="I2588" s="5" t="s">
        <v>378</v>
      </c>
    </row>
    <row r="2589" spans="1:9" x14ac:dyDescent="0.25">
      <c r="A2589" s="5" t="s">
        <v>7442</v>
      </c>
      <c r="B2589" s="5" t="s">
        <v>7443</v>
      </c>
      <c r="C2589" s="6" t="s">
        <v>5668</v>
      </c>
      <c r="D2589" s="6" t="str">
        <f t="shared" si="40"/>
        <v>0730-000-000-0000</v>
      </c>
      <c r="E2589" s="5" t="s">
        <v>5669</v>
      </c>
      <c r="F2589" s="5" t="s">
        <v>503</v>
      </c>
      <c r="G2589" s="5" t="s">
        <v>504</v>
      </c>
      <c r="H2589" s="5" t="s">
        <v>377</v>
      </c>
      <c r="I2589" s="5" t="s">
        <v>378</v>
      </c>
    </row>
    <row r="2590" spans="1:9" x14ac:dyDescent="0.25">
      <c r="A2590" s="5" t="s">
        <v>7444</v>
      </c>
      <c r="B2590" s="5" t="s">
        <v>7445</v>
      </c>
      <c r="C2590" s="6" t="s">
        <v>749</v>
      </c>
      <c r="D2590" s="6" t="str">
        <f t="shared" si="40"/>
        <v>0112-000-000-0000</v>
      </c>
      <c r="E2590" s="5" t="s">
        <v>750</v>
      </c>
      <c r="F2590" s="5" t="s">
        <v>507</v>
      </c>
      <c r="G2590" s="5" t="s">
        <v>508</v>
      </c>
      <c r="H2590" s="5" t="s">
        <v>377</v>
      </c>
      <c r="I2590" s="5" t="s">
        <v>378</v>
      </c>
    </row>
    <row r="2591" spans="1:9" x14ac:dyDescent="0.25">
      <c r="A2591" s="5" t="s">
        <v>7446</v>
      </c>
      <c r="B2591" s="5" t="s">
        <v>7447</v>
      </c>
      <c r="C2591" s="6" t="s">
        <v>3157</v>
      </c>
      <c r="D2591" s="6" t="str">
        <f t="shared" si="40"/>
        <v>0010-041-021-1200</v>
      </c>
      <c r="E2591" s="5" t="s">
        <v>3158</v>
      </c>
      <c r="F2591" s="5" t="s">
        <v>375</v>
      </c>
      <c r="G2591" s="5" t="s">
        <v>376</v>
      </c>
      <c r="H2591" s="5" t="s">
        <v>377</v>
      </c>
      <c r="I2591" s="5" t="s">
        <v>378</v>
      </c>
    </row>
    <row r="2592" spans="1:9" x14ac:dyDescent="0.25">
      <c r="A2592" s="5" t="s">
        <v>7448</v>
      </c>
      <c r="B2592" s="5" t="s">
        <v>7449</v>
      </c>
      <c r="C2592" s="6" t="s">
        <v>773</v>
      </c>
      <c r="D2592" s="6" t="str">
        <f t="shared" si="40"/>
        <v>0218-000-000-0000</v>
      </c>
      <c r="E2592" s="5" t="s">
        <v>774</v>
      </c>
      <c r="F2592" s="5" t="s">
        <v>415</v>
      </c>
      <c r="G2592" s="5" t="s">
        <v>416</v>
      </c>
      <c r="H2592" s="5" t="s">
        <v>377</v>
      </c>
      <c r="I2592" s="5" t="s">
        <v>378</v>
      </c>
    </row>
    <row r="2593" spans="1:9" x14ac:dyDescent="0.25">
      <c r="A2593" s="5" t="s">
        <v>7450</v>
      </c>
      <c r="B2593" s="5" t="s">
        <v>7451</v>
      </c>
      <c r="C2593" s="6" t="s">
        <v>1873</v>
      </c>
      <c r="D2593" s="6" t="str">
        <f t="shared" si="40"/>
        <v>0335-000-000-0000</v>
      </c>
      <c r="E2593" s="5" t="s">
        <v>1874</v>
      </c>
      <c r="F2593" s="5" t="s">
        <v>503</v>
      </c>
      <c r="G2593" s="5" t="s">
        <v>504</v>
      </c>
      <c r="H2593" s="5" t="s">
        <v>377</v>
      </c>
      <c r="I2593" s="5" t="s">
        <v>378</v>
      </c>
    </row>
    <row r="2594" spans="1:9" x14ac:dyDescent="0.25">
      <c r="A2594" s="5" t="s">
        <v>7452</v>
      </c>
      <c r="B2594" s="5" t="s">
        <v>7453</v>
      </c>
      <c r="C2594" s="6" t="s">
        <v>1370</v>
      </c>
      <c r="D2594" s="6" t="str">
        <f t="shared" si="40"/>
        <v>0028-000-000-0000</v>
      </c>
      <c r="E2594" s="5" t="s">
        <v>1371</v>
      </c>
      <c r="F2594" s="5" t="s">
        <v>415</v>
      </c>
      <c r="G2594" s="5" t="s">
        <v>416</v>
      </c>
      <c r="H2594" s="5" t="s">
        <v>377</v>
      </c>
      <c r="I2594" s="5" t="s">
        <v>378</v>
      </c>
    </row>
    <row r="2595" spans="1:9" x14ac:dyDescent="0.25">
      <c r="A2595" s="5" t="s">
        <v>7454</v>
      </c>
      <c r="B2595" s="5" t="s">
        <v>7455</v>
      </c>
      <c r="C2595" s="6" t="s">
        <v>563</v>
      </c>
      <c r="D2595" s="6" t="str">
        <f t="shared" si="40"/>
        <v>0010-029-110-1200</v>
      </c>
      <c r="E2595" s="5" t="s">
        <v>564</v>
      </c>
      <c r="F2595" s="5" t="s">
        <v>375</v>
      </c>
      <c r="G2595" s="5" t="s">
        <v>376</v>
      </c>
      <c r="H2595" s="5" t="s">
        <v>377</v>
      </c>
      <c r="I2595" s="5" t="s">
        <v>378</v>
      </c>
    </row>
    <row r="2596" spans="1:9" x14ac:dyDescent="0.25">
      <c r="A2596" s="5" t="s">
        <v>7456</v>
      </c>
      <c r="B2596" s="5" t="s">
        <v>7457</v>
      </c>
      <c r="C2596" s="6" t="s">
        <v>7458</v>
      </c>
      <c r="D2596" s="6" t="str">
        <f t="shared" si="40"/>
        <v>0290-000-001-4800</v>
      </c>
      <c r="E2596" s="5" t="s">
        <v>7459</v>
      </c>
      <c r="F2596" s="5" t="s">
        <v>383</v>
      </c>
      <c r="G2596" s="5" t="s">
        <v>384</v>
      </c>
      <c r="H2596" s="5" t="s">
        <v>377</v>
      </c>
      <c r="I2596" s="5" t="s">
        <v>378</v>
      </c>
    </row>
    <row r="2597" spans="1:9" x14ac:dyDescent="0.25">
      <c r="A2597" s="5" t="s">
        <v>7460</v>
      </c>
      <c r="B2597" s="5" t="s">
        <v>7461</v>
      </c>
      <c r="C2597" s="6" t="s">
        <v>1732</v>
      </c>
      <c r="D2597" s="6" t="str">
        <f t="shared" si="40"/>
        <v>0030-000-000-0000</v>
      </c>
      <c r="E2597" s="5" t="s">
        <v>1733</v>
      </c>
      <c r="F2597" s="5" t="s">
        <v>535</v>
      </c>
      <c r="G2597" s="5" t="s">
        <v>536</v>
      </c>
      <c r="H2597" s="5" t="s">
        <v>377</v>
      </c>
      <c r="I2597" s="5" t="s">
        <v>378</v>
      </c>
    </row>
    <row r="2598" spans="1:9" x14ac:dyDescent="0.25">
      <c r="A2598" s="5" t="s">
        <v>7462</v>
      </c>
      <c r="B2598" s="5" t="s">
        <v>7463</v>
      </c>
      <c r="C2598" s="6" t="s">
        <v>843</v>
      </c>
      <c r="D2598" s="6" t="str">
        <f t="shared" si="40"/>
        <v>0010-249-021-1200</v>
      </c>
      <c r="E2598" s="5" t="s">
        <v>844</v>
      </c>
      <c r="F2598" s="5" t="s">
        <v>375</v>
      </c>
      <c r="G2598" s="5" t="s">
        <v>376</v>
      </c>
      <c r="H2598" s="5" t="s">
        <v>2225</v>
      </c>
      <c r="I2598" s="5" t="s">
        <v>2226</v>
      </c>
    </row>
    <row r="2599" spans="1:9" x14ac:dyDescent="0.25">
      <c r="A2599" s="5" t="s">
        <v>7464</v>
      </c>
      <c r="B2599" s="5" t="s">
        <v>7465</v>
      </c>
      <c r="C2599" s="6" t="s">
        <v>4076</v>
      </c>
      <c r="D2599" s="6" t="str">
        <f t="shared" si="40"/>
        <v>0308-000-000-0000</v>
      </c>
      <c r="E2599" s="5" t="s">
        <v>4077</v>
      </c>
      <c r="F2599" s="5" t="s">
        <v>503</v>
      </c>
      <c r="G2599" s="5" t="s">
        <v>504</v>
      </c>
      <c r="H2599" s="5" t="s">
        <v>377</v>
      </c>
      <c r="I2599" s="5" t="s">
        <v>378</v>
      </c>
    </row>
    <row r="2600" spans="1:9" x14ac:dyDescent="0.25">
      <c r="A2600" s="5" t="s">
        <v>7466</v>
      </c>
      <c r="B2600" s="5" t="s">
        <v>7467</v>
      </c>
      <c r="C2600" s="6" t="s">
        <v>5256</v>
      </c>
      <c r="D2600" s="6" t="str">
        <f t="shared" si="40"/>
        <v>1059-000-000-0000</v>
      </c>
      <c r="E2600" s="5" t="s">
        <v>5257</v>
      </c>
      <c r="F2600" s="5" t="s">
        <v>383</v>
      </c>
      <c r="G2600" s="5" t="s">
        <v>384</v>
      </c>
      <c r="H2600" s="5" t="s">
        <v>377</v>
      </c>
      <c r="I2600" s="5" t="s">
        <v>378</v>
      </c>
    </row>
    <row r="2601" spans="1:9" x14ac:dyDescent="0.25">
      <c r="A2601" s="5" t="s">
        <v>7468</v>
      </c>
      <c r="B2601" s="5" t="s">
        <v>7469</v>
      </c>
      <c r="C2601" s="6" t="s">
        <v>7470</v>
      </c>
      <c r="D2601" s="6" t="str">
        <f t="shared" si="40"/>
        <v>0120-000-003-5400</v>
      </c>
      <c r="E2601" s="5" t="s">
        <v>7471</v>
      </c>
      <c r="F2601" s="5" t="s">
        <v>383</v>
      </c>
      <c r="G2601" s="5" t="s">
        <v>384</v>
      </c>
      <c r="H2601" s="5" t="s">
        <v>377</v>
      </c>
      <c r="I2601" s="5" t="s">
        <v>378</v>
      </c>
    </row>
    <row r="2602" spans="1:9" x14ac:dyDescent="0.25">
      <c r="A2602" s="5" t="s">
        <v>7472</v>
      </c>
      <c r="B2602" s="5" t="s">
        <v>7473</v>
      </c>
      <c r="C2602" s="6" t="s">
        <v>7474</v>
      </c>
      <c r="D2602" s="6" t="str">
        <f t="shared" si="40"/>
        <v>0010-090-081-1100</v>
      </c>
      <c r="E2602" s="5" t="s">
        <v>7475</v>
      </c>
      <c r="F2602" s="5" t="s">
        <v>375</v>
      </c>
      <c r="G2602" s="5" t="s">
        <v>376</v>
      </c>
      <c r="H2602" s="5" t="s">
        <v>377</v>
      </c>
      <c r="I2602" s="5" t="s">
        <v>378</v>
      </c>
    </row>
    <row r="2603" spans="1:9" x14ac:dyDescent="0.25">
      <c r="A2603" s="5" t="s">
        <v>7476</v>
      </c>
      <c r="B2603" s="5" t="s">
        <v>7477</v>
      </c>
      <c r="C2603" s="6" t="s">
        <v>405</v>
      </c>
      <c r="D2603" s="6" t="str">
        <f t="shared" si="40"/>
        <v>0340-000-000-0000</v>
      </c>
      <c r="E2603" s="5" t="s">
        <v>406</v>
      </c>
      <c r="F2603" s="5" t="s">
        <v>383</v>
      </c>
      <c r="G2603" s="5" t="s">
        <v>384</v>
      </c>
      <c r="H2603" s="5" t="s">
        <v>377</v>
      </c>
      <c r="I2603" s="5" t="s">
        <v>378</v>
      </c>
    </row>
    <row r="2604" spans="1:9" x14ac:dyDescent="0.25">
      <c r="A2604" s="5" t="s">
        <v>7478</v>
      </c>
      <c r="B2604" s="5" t="s">
        <v>7479</v>
      </c>
      <c r="C2604" s="6" t="s">
        <v>7480</v>
      </c>
      <c r="D2604" s="6" t="str">
        <f t="shared" si="40"/>
        <v>0010-038-111-1100</v>
      </c>
      <c r="E2604" s="5" t="s">
        <v>7481</v>
      </c>
      <c r="F2604" s="5" t="s">
        <v>375</v>
      </c>
      <c r="G2604" s="5" t="s">
        <v>376</v>
      </c>
      <c r="H2604" s="5" t="s">
        <v>377</v>
      </c>
      <c r="I2604" s="5" t="s">
        <v>378</v>
      </c>
    </row>
    <row r="2605" spans="1:9" x14ac:dyDescent="0.25">
      <c r="A2605" s="5" t="s">
        <v>7482</v>
      </c>
      <c r="B2605" s="5" t="s">
        <v>7483</v>
      </c>
      <c r="C2605" s="6" t="s">
        <v>7484</v>
      </c>
      <c r="D2605" s="6" t="str">
        <f t="shared" si="40"/>
        <v>0210-000-007-4900</v>
      </c>
      <c r="E2605" s="5" t="s">
        <v>7485</v>
      </c>
      <c r="F2605" s="5" t="s">
        <v>383</v>
      </c>
      <c r="G2605" s="5" t="s">
        <v>384</v>
      </c>
      <c r="H2605" s="5" t="s">
        <v>377</v>
      </c>
      <c r="I2605" s="5" t="s">
        <v>378</v>
      </c>
    </row>
    <row r="2606" spans="1:9" x14ac:dyDescent="0.25">
      <c r="A2606" s="5" t="s">
        <v>7486</v>
      </c>
      <c r="B2606" s="5" t="s">
        <v>7487</v>
      </c>
      <c r="C2606" s="6" t="s">
        <v>6045</v>
      </c>
      <c r="D2606" s="6" t="str">
        <f t="shared" si="40"/>
        <v>0117-000-000-0000</v>
      </c>
      <c r="E2606" s="5" t="s">
        <v>6046</v>
      </c>
      <c r="F2606" s="5" t="s">
        <v>503</v>
      </c>
      <c r="G2606" s="5" t="s">
        <v>504</v>
      </c>
      <c r="H2606" s="5" t="s">
        <v>377</v>
      </c>
      <c r="I2606" s="5" t="s">
        <v>378</v>
      </c>
    </row>
    <row r="2607" spans="1:9" x14ac:dyDescent="0.25">
      <c r="A2607" s="5" t="s">
        <v>7488</v>
      </c>
      <c r="B2607" s="5" t="s">
        <v>7489</v>
      </c>
      <c r="C2607" s="6" t="s">
        <v>6350</v>
      </c>
      <c r="D2607" s="6" t="str">
        <f t="shared" si="40"/>
        <v>0697-000-000-0000</v>
      </c>
      <c r="E2607" s="5" t="s">
        <v>6351</v>
      </c>
      <c r="F2607" s="5" t="s">
        <v>383</v>
      </c>
      <c r="G2607" s="5" t="s">
        <v>384</v>
      </c>
      <c r="H2607" s="5" t="s">
        <v>377</v>
      </c>
      <c r="I2607" s="5" t="s">
        <v>378</v>
      </c>
    </row>
    <row r="2608" spans="1:9" x14ac:dyDescent="0.25">
      <c r="A2608" s="5" t="s">
        <v>7490</v>
      </c>
      <c r="B2608" s="5" t="s">
        <v>7491</v>
      </c>
      <c r="C2608" s="6" t="s">
        <v>6643</v>
      </c>
      <c r="D2608" s="6" t="str">
        <f t="shared" si="40"/>
        <v>0505-000-000-0000</v>
      </c>
      <c r="E2608" s="5" t="s">
        <v>6644</v>
      </c>
      <c r="F2608" s="5" t="s">
        <v>383</v>
      </c>
      <c r="G2608" s="5" t="s">
        <v>384</v>
      </c>
      <c r="H2608" s="5" t="s">
        <v>377</v>
      </c>
      <c r="I2608" s="5" t="s">
        <v>378</v>
      </c>
    </row>
    <row r="2609" spans="1:9" x14ac:dyDescent="0.25">
      <c r="A2609" s="5" t="s">
        <v>7492</v>
      </c>
      <c r="B2609" s="5" t="s">
        <v>7493</v>
      </c>
      <c r="C2609" s="6" t="s">
        <v>2615</v>
      </c>
      <c r="D2609" s="6" t="str">
        <f t="shared" si="40"/>
        <v>0315-000-000-0000</v>
      </c>
      <c r="E2609" s="5" t="s">
        <v>2616</v>
      </c>
      <c r="F2609" s="5" t="s">
        <v>383</v>
      </c>
      <c r="G2609" s="5" t="s">
        <v>384</v>
      </c>
      <c r="H2609" s="5" t="s">
        <v>377</v>
      </c>
      <c r="I2609" s="5" t="s">
        <v>378</v>
      </c>
    </row>
    <row r="2610" spans="1:9" x14ac:dyDescent="0.25">
      <c r="A2610" s="5" t="s">
        <v>7494</v>
      </c>
      <c r="B2610" s="5" t="s">
        <v>7495</v>
      </c>
      <c r="C2610" s="6" t="s">
        <v>1325</v>
      </c>
      <c r="D2610" s="6" t="str">
        <f t="shared" si="40"/>
        <v>0010-115-180-1200</v>
      </c>
      <c r="E2610" s="5" t="s">
        <v>1326</v>
      </c>
      <c r="F2610" s="5" t="s">
        <v>375</v>
      </c>
      <c r="G2610" s="5" t="s">
        <v>376</v>
      </c>
      <c r="H2610" s="5" t="s">
        <v>377</v>
      </c>
      <c r="I2610" s="5" t="s">
        <v>378</v>
      </c>
    </row>
    <row r="2611" spans="1:9" x14ac:dyDescent="0.25">
      <c r="A2611" s="5" t="s">
        <v>7496</v>
      </c>
      <c r="B2611" s="5" t="s">
        <v>7497</v>
      </c>
      <c r="C2611" s="6" t="s">
        <v>521</v>
      </c>
      <c r="D2611" s="6" t="str">
        <f t="shared" si="40"/>
        <v>0950-000-000-0000</v>
      </c>
      <c r="E2611" s="5" t="s">
        <v>522</v>
      </c>
      <c r="F2611" s="5" t="s">
        <v>383</v>
      </c>
      <c r="G2611" s="5" t="s">
        <v>384</v>
      </c>
      <c r="H2611" s="5" t="s">
        <v>377</v>
      </c>
      <c r="I2611" s="5" t="s">
        <v>378</v>
      </c>
    </row>
    <row r="2612" spans="1:9" x14ac:dyDescent="0.25">
      <c r="A2612" s="5" t="s">
        <v>7498</v>
      </c>
      <c r="B2612" s="5" t="s">
        <v>7499</v>
      </c>
      <c r="C2612" s="6" t="s">
        <v>923</v>
      </c>
      <c r="D2612" s="6" t="str">
        <f t="shared" si="40"/>
        <v>0210-000-000-0000</v>
      </c>
      <c r="E2612" s="5" t="s">
        <v>924</v>
      </c>
      <c r="F2612" s="5" t="s">
        <v>656</v>
      </c>
      <c r="G2612" s="5" t="s">
        <v>657</v>
      </c>
      <c r="H2612" s="5" t="s">
        <v>513</v>
      </c>
      <c r="I2612" s="5" t="s">
        <v>514</v>
      </c>
    </row>
    <row r="2613" spans="1:9" x14ac:dyDescent="0.25">
      <c r="A2613" s="5" t="s">
        <v>7500</v>
      </c>
      <c r="B2613" s="5" t="s">
        <v>7501</v>
      </c>
      <c r="C2613" s="6" t="s">
        <v>989</v>
      </c>
      <c r="D2613" s="6" t="str">
        <f t="shared" si="40"/>
        <v>0207-000-000-0000</v>
      </c>
      <c r="E2613" s="5" t="s">
        <v>990</v>
      </c>
      <c r="F2613" s="5" t="s">
        <v>503</v>
      </c>
      <c r="G2613" s="5" t="s">
        <v>504</v>
      </c>
      <c r="H2613" s="5" t="s">
        <v>377</v>
      </c>
      <c r="I2613" s="5" t="s">
        <v>378</v>
      </c>
    </row>
    <row r="2614" spans="1:9" x14ac:dyDescent="0.25">
      <c r="A2614" s="5" t="s">
        <v>7502</v>
      </c>
      <c r="B2614" s="5" t="s">
        <v>7503</v>
      </c>
      <c r="C2614" s="6" t="s">
        <v>1782</v>
      </c>
      <c r="D2614" s="6" t="str">
        <f t="shared" si="40"/>
        <v>0940-000-000-0000</v>
      </c>
      <c r="E2614" s="5" t="s">
        <v>1783</v>
      </c>
      <c r="F2614" s="5" t="s">
        <v>383</v>
      </c>
      <c r="G2614" s="5" t="s">
        <v>384</v>
      </c>
      <c r="H2614" s="5" t="s">
        <v>377</v>
      </c>
      <c r="I2614" s="5" t="s">
        <v>378</v>
      </c>
    </row>
    <row r="2615" spans="1:9" x14ac:dyDescent="0.25">
      <c r="A2615" s="5" t="s">
        <v>7504</v>
      </c>
      <c r="B2615" s="5" t="s">
        <v>7505</v>
      </c>
      <c r="C2615" s="6" t="s">
        <v>1573</v>
      </c>
      <c r="D2615" s="6" t="str">
        <f t="shared" si="40"/>
        <v>0213-000-000-0000</v>
      </c>
      <c r="E2615" s="5" t="s">
        <v>1574</v>
      </c>
      <c r="F2615" s="5" t="s">
        <v>415</v>
      </c>
      <c r="G2615" s="5" t="s">
        <v>416</v>
      </c>
      <c r="H2615" s="5" t="s">
        <v>377</v>
      </c>
      <c r="I2615" s="5" t="s">
        <v>378</v>
      </c>
    </row>
    <row r="2616" spans="1:9" x14ac:dyDescent="0.25">
      <c r="A2616" s="5" t="s">
        <v>7506</v>
      </c>
      <c r="B2616" s="5" t="s">
        <v>7507</v>
      </c>
      <c r="C2616" s="6" t="s">
        <v>2843</v>
      </c>
      <c r="D2616" s="6" t="str">
        <f t="shared" si="40"/>
        <v>0107-000-000-0000</v>
      </c>
      <c r="E2616" s="5" t="s">
        <v>2844</v>
      </c>
      <c r="F2616" s="5" t="s">
        <v>503</v>
      </c>
      <c r="G2616" s="5" t="s">
        <v>504</v>
      </c>
      <c r="H2616" s="5" t="s">
        <v>377</v>
      </c>
      <c r="I2616" s="5" t="s">
        <v>378</v>
      </c>
    </row>
    <row r="2617" spans="1:9" x14ac:dyDescent="0.25">
      <c r="A2617" s="5" t="s">
        <v>7508</v>
      </c>
      <c r="B2617" s="5" t="s">
        <v>7509</v>
      </c>
      <c r="C2617" s="6" t="s">
        <v>4363</v>
      </c>
      <c r="D2617" s="6" t="str">
        <f t="shared" si="40"/>
        <v>0010-030-031-1200</v>
      </c>
      <c r="E2617" s="5" t="s">
        <v>4364</v>
      </c>
      <c r="F2617" s="5" t="s">
        <v>375</v>
      </c>
      <c r="G2617" s="5" t="s">
        <v>376</v>
      </c>
      <c r="H2617" s="5" t="s">
        <v>377</v>
      </c>
      <c r="I2617" s="5" t="s">
        <v>378</v>
      </c>
    </row>
    <row r="2618" spans="1:9" x14ac:dyDescent="0.25">
      <c r="A2618" s="5" t="s">
        <v>7510</v>
      </c>
      <c r="B2618" s="5" t="s">
        <v>7511</v>
      </c>
      <c r="C2618" s="6" t="s">
        <v>469</v>
      </c>
      <c r="D2618" s="6" t="str">
        <f t="shared" si="40"/>
        <v>0152-000-000-0000</v>
      </c>
      <c r="E2618" s="5" t="s">
        <v>470</v>
      </c>
      <c r="F2618" s="5" t="s">
        <v>507</v>
      </c>
      <c r="G2618" s="5" t="s">
        <v>508</v>
      </c>
      <c r="H2618" s="5" t="s">
        <v>377</v>
      </c>
      <c r="I2618" s="5" t="s">
        <v>378</v>
      </c>
    </row>
    <row r="2619" spans="1:9" x14ac:dyDescent="0.25">
      <c r="A2619" s="5" t="s">
        <v>7512</v>
      </c>
      <c r="B2619" s="5" t="s">
        <v>7513</v>
      </c>
      <c r="C2619" s="6" t="s">
        <v>1891</v>
      </c>
      <c r="D2619" s="6" t="str">
        <f t="shared" si="40"/>
        <v>0010-044-081-0000</v>
      </c>
      <c r="E2619" s="5" t="s">
        <v>1892</v>
      </c>
      <c r="F2619" s="5" t="s">
        <v>873</v>
      </c>
      <c r="G2619" s="5" t="s">
        <v>874</v>
      </c>
      <c r="H2619" s="5" t="s">
        <v>1213</v>
      </c>
      <c r="I2619" s="5" t="s">
        <v>1214</v>
      </c>
    </row>
    <row r="2620" spans="1:9" x14ac:dyDescent="0.25">
      <c r="A2620" s="5" t="s">
        <v>7514</v>
      </c>
      <c r="B2620" s="5" t="s">
        <v>7515</v>
      </c>
      <c r="C2620" s="6" t="s">
        <v>3850</v>
      </c>
      <c r="D2620" s="6" t="str">
        <f t="shared" si="40"/>
        <v>0015-000-000-0000</v>
      </c>
      <c r="E2620" s="5" t="s">
        <v>3851</v>
      </c>
      <c r="F2620" s="5" t="s">
        <v>535</v>
      </c>
      <c r="G2620" s="5" t="s">
        <v>536</v>
      </c>
      <c r="H2620" s="5" t="s">
        <v>377</v>
      </c>
      <c r="I2620" s="5" t="s">
        <v>378</v>
      </c>
    </row>
    <row r="2621" spans="1:9" x14ac:dyDescent="0.25">
      <c r="A2621" s="5" t="s">
        <v>7516</v>
      </c>
      <c r="B2621" s="5" t="s">
        <v>7517</v>
      </c>
      <c r="C2621" s="6" t="s">
        <v>7518</v>
      </c>
      <c r="D2621" s="6" t="str">
        <f t="shared" si="40"/>
        <v>0010-214-071-0000</v>
      </c>
      <c r="E2621" s="5" t="s">
        <v>7519</v>
      </c>
      <c r="F2621" s="5" t="s">
        <v>375</v>
      </c>
      <c r="G2621" s="5" t="s">
        <v>376</v>
      </c>
      <c r="H2621" s="5" t="s">
        <v>377</v>
      </c>
      <c r="I2621" s="5" t="s">
        <v>378</v>
      </c>
    </row>
    <row r="2622" spans="1:9" x14ac:dyDescent="0.25">
      <c r="A2622" s="5" t="s">
        <v>7520</v>
      </c>
      <c r="B2622" s="5" t="s">
        <v>7521</v>
      </c>
      <c r="C2622" s="6" t="s">
        <v>381</v>
      </c>
      <c r="D2622" s="6" t="str">
        <f t="shared" si="40"/>
        <v>0310-000-000-0000</v>
      </c>
      <c r="E2622" s="5" t="s">
        <v>382</v>
      </c>
      <c r="F2622" s="5" t="s">
        <v>383</v>
      </c>
      <c r="G2622" s="5" t="s">
        <v>384</v>
      </c>
      <c r="H2622" s="5" t="s">
        <v>513</v>
      </c>
      <c r="I2622" s="5" t="s">
        <v>514</v>
      </c>
    </row>
    <row r="2623" spans="1:9" x14ac:dyDescent="0.25">
      <c r="A2623" s="5" t="s">
        <v>7522</v>
      </c>
      <c r="B2623" s="5" t="s">
        <v>7523</v>
      </c>
      <c r="C2623" s="6" t="s">
        <v>3508</v>
      </c>
      <c r="D2623" s="6" t="str">
        <f t="shared" si="40"/>
        <v>0243-000-000-0000</v>
      </c>
      <c r="E2623" s="5" t="s">
        <v>3509</v>
      </c>
      <c r="F2623" s="5" t="s">
        <v>503</v>
      </c>
      <c r="G2623" s="5" t="s">
        <v>504</v>
      </c>
      <c r="H2623" s="5" t="s">
        <v>377</v>
      </c>
      <c r="I2623" s="5" t="s">
        <v>378</v>
      </c>
    </row>
    <row r="2624" spans="1:9" x14ac:dyDescent="0.25">
      <c r="A2624" s="5" t="s">
        <v>7524</v>
      </c>
      <c r="B2624" s="5" t="s">
        <v>7525</v>
      </c>
      <c r="C2624" s="6" t="s">
        <v>1726</v>
      </c>
      <c r="D2624" s="6" t="str">
        <f t="shared" si="40"/>
        <v>0010-115-130-1700</v>
      </c>
      <c r="E2624" s="5" t="s">
        <v>1727</v>
      </c>
      <c r="F2624" s="5" t="s">
        <v>375</v>
      </c>
      <c r="G2624" s="5" t="s">
        <v>376</v>
      </c>
      <c r="H2624" s="5" t="s">
        <v>377</v>
      </c>
      <c r="I2624" s="5" t="s">
        <v>378</v>
      </c>
    </row>
    <row r="2625" spans="1:9" x14ac:dyDescent="0.25">
      <c r="A2625" s="5" t="s">
        <v>7526</v>
      </c>
      <c r="B2625" s="5" t="s">
        <v>7527</v>
      </c>
      <c r="C2625" s="6" t="s">
        <v>381</v>
      </c>
      <c r="D2625" s="6" t="str">
        <f t="shared" si="40"/>
        <v>0310-000-000-0000</v>
      </c>
      <c r="E2625" s="5" t="s">
        <v>382</v>
      </c>
      <c r="F2625" s="5" t="s">
        <v>383</v>
      </c>
      <c r="G2625" s="5" t="s">
        <v>384</v>
      </c>
      <c r="H2625" s="5" t="s">
        <v>377</v>
      </c>
      <c r="I2625" s="5" t="s">
        <v>378</v>
      </c>
    </row>
    <row r="2626" spans="1:9" x14ac:dyDescent="0.25">
      <c r="A2626" s="5" t="s">
        <v>7528</v>
      </c>
      <c r="B2626" s="5" t="s">
        <v>7529</v>
      </c>
      <c r="C2626" s="6" t="s">
        <v>2060</v>
      </c>
      <c r="D2626" s="6" t="str">
        <f t="shared" ref="D2626:D2689" si="41">TEXT(C2626,"0000-000-000-0000")</f>
        <v>0280-000-000-0000</v>
      </c>
      <c r="E2626" s="5" t="s">
        <v>2061</v>
      </c>
      <c r="F2626" s="5" t="s">
        <v>383</v>
      </c>
      <c r="G2626" s="5" t="s">
        <v>384</v>
      </c>
      <c r="H2626" s="5" t="s">
        <v>377</v>
      </c>
      <c r="I2626" s="5" t="s">
        <v>378</v>
      </c>
    </row>
    <row r="2627" spans="1:9" x14ac:dyDescent="0.25">
      <c r="A2627" s="5" t="s">
        <v>7530</v>
      </c>
      <c r="B2627" s="5" t="s">
        <v>7531</v>
      </c>
      <c r="C2627" s="6" t="s">
        <v>485</v>
      </c>
      <c r="D2627" s="6" t="str">
        <f t="shared" si="41"/>
        <v>0330-000-000-0000</v>
      </c>
      <c r="E2627" s="5" t="s">
        <v>486</v>
      </c>
      <c r="F2627" s="5" t="s">
        <v>383</v>
      </c>
      <c r="G2627" s="5" t="s">
        <v>384</v>
      </c>
      <c r="H2627" s="5" t="s">
        <v>377</v>
      </c>
      <c r="I2627" s="5" t="s">
        <v>378</v>
      </c>
    </row>
    <row r="2628" spans="1:9" x14ac:dyDescent="0.25">
      <c r="A2628" s="5" t="s">
        <v>7532</v>
      </c>
      <c r="B2628" s="5" t="s">
        <v>7533</v>
      </c>
      <c r="C2628" s="6" t="s">
        <v>4100</v>
      </c>
      <c r="D2628" s="6" t="str">
        <f t="shared" si="41"/>
        <v>0214-000-000-0000</v>
      </c>
      <c r="E2628" s="5" t="s">
        <v>4101</v>
      </c>
      <c r="F2628" s="5" t="s">
        <v>383</v>
      </c>
      <c r="G2628" s="5" t="s">
        <v>384</v>
      </c>
      <c r="H2628" s="5" t="s">
        <v>491</v>
      </c>
      <c r="I2628" s="5" t="s">
        <v>492</v>
      </c>
    </row>
    <row r="2629" spans="1:9" x14ac:dyDescent="0.25">
      <c r="A2629" s="5" t="s">
        <v>7534</v>
      </c>
      <c r="B2629" s="5" t="s">
        <v>7535</v>
      </c>
      <c r="C2629" s="6" t="s">
        <v>3537</v>
      </c>
      <c r="D2629" s="6" t="str">
        <f t="shared" si="41"/>
        <v>0557-000-000-0000</v>
      </c>
      <c r="E2629" s="5" t="s">
        <v>3538</v>
      </c>
      <c r="F2629" s="5" t="s">
        <v>383</v>
      </c>
      <c r="G2629" s="5" t="s">
        <v>384</v>
      </c>
      <c r="H2629" s="5" t="s">
        <v>377</v>
      </c>
      <c r="I2629" s="5" t="s">
        <v>378</v>
      </c>
    </row>
    <row r="2630" spans="1:9" x14ac:dyDescent="0.25">
      <c r="A2630" s="5" t="s">
        <v>7536</v>
      </c>
      <c r="B2630" s="5" t="s">
        <v>7537</v>
      </c>
      <c r="C2630" s="6" t="s">
        <v>7538</v>
      </c>
      <c r="D2630" s="6" t="str">
        <f t="shared" si="41"/>
        <v>0898-000-000-0000</v>
      </c>
      <c r="E2630" s="5" t="s">
        <v>7539</v>
      </c>
      <c r="F2630" s="5" t="s">
        <v>535</v>
      </c>
      <c r="G2630" s="5" t="s">
        <v>536</v>
      </c>
      <c r="H2630" s="5" t="s">
        <v>377</v>
      </c>
      <c r="I2630" s="5" t="s">
        <v>378</v>
      </c>
    </row>
    <row r="2631" spans="1:9" x14ac:dyDescent="0.25">
      <c r="A2631" s="5" t="s">
        <v>7540</v>
      </c>
      <c r="B2631" s="5" t="s">
        <v>7541</v>
      </c>
      <c r="C2631" s="6" t="s">
        <v>3233</v>
      </c>
      <c r="D2631" s="6" t="str">
        <f t="shared" si="41"/>
        <v>0582-000-000-0000</v>
      </c>
      <c r="E2631" s="5" t="s">
        <v>3234</v>
      </c>
      <c r="F2631" s="5" t="s">
        <v>925</v>
      </c>
      <c r="G2631" s="5" t="s">
        <v>926</v>
      </c>
      <c r="H2631" s="5" t="s">
        <v>377</v>
      </c>
      <c r="I2631" s="5" t="s">
        <v>378</v>
      </c>
    </row>
    <row r="2632" spans="1:9" x14ac:dyDescent="0.25">
      <c r="A2632" s="5" t="s">
        <v>7542</v>
      </c>
      <c r="B2632" s="5" t="s">
        <v>7543</v>
      </c>
      <c r="C2632" s="6" t="s">
        <v>603</v>
      </c>
      <c r="D2632" s="6" t="str">
        <f t="shared" si="41"/>
        <v>0010-211-010-0000</v>
      </c>
      <c r="E2632" s="5" t="s">
        <v>604</v>
      </c>
      <c r="F2632" s="5" t="s">
        <v>605</v>
      </c>
      <c r="G2632" s="5" t="s">
        <v>606</v>
      </c>
      <c r="H2632" s="5" t="s">
        <v>607</v>
      </c>
      <c r="I2632" s="5" t="s">
        <v>608</v>
      </c>
    </row>
    <row r="2633" spans="1:9" x14ac:dyDescent="0.25">
      <c r="A2633" s="5" t="s">
        <v>7544</v>
      </c>
      <c r="B2633" s="5" t="s">
        <v>7545</v>
      </c>
      <c r="C2633" s="6" t="s">
        <v>7224</v>
      </c>
      <c r="D2633" s="6" t="str">
        <f t="shared" si="41"/>
        <v>0909-000-000-0000</v>
      </c>
      <c r="E2633" s="5" t="s">
        <v>7225</v>
      </c>
      <c r="F2633" s="5" t="s">
        <v>925</v>
      </c>
      <c r="G2633" s="5" t="s">
        <v>926</v>
      </c>
      <c r="H2633" s="5" t="s">
        <v>377</v>
      </c>
      <c r="I2633" s="5" t="s">
        <v>378</v>
      </c>
    </row>
    <row r="2634" spans="1:9" x14ac:dyDescent="0.25">
      <c r="A2634" s="5" t="s">
        <v>7546</v>
      </c>
      <c r="B2634" s="5" t="s">
        <v>7547</v>
      </c>
      <c r="C2634" s="6" t="s">
        <v>989</v>
      </c>
      <c r="D2634" s="6" t="str">
        <f t="shared" si="41"/>
        <v>0207-000-000-0000</v>
      </c>
      <c r="E2634" s="5" t="s">
        <v>990</v>
      </c>
      <c r="F2634" s="5" t="s">
        <v>383</v>
      </c>
      <c r="G2634" s="5" t="s">
        <v>384</v>
      </c>
      <c r="H2634" s="5" t="s">
        <v>377</v>
      </c>
      <c r="I2634" s="5" t="s">
        <v>378</v>
      </c>
    </row>
    <row r="2635" spans="1:9" x14ac:dyDescent="0.25">
      <c r="A2635" s="5" t="s">
        <v>7548</v>
      </c>
      <c r="B2635" s="5" t="s">
        <v>7549</v>
      </c>
      <c r="C2635" s="6" t="s">
        <v>7550</v>
      </c>
      <c r="D2635" s="6" t="str">
        <f t="shared" si="41"/>
        <v>0625-250-000-0000</v>
      </c>
      <c r="E2635" s="5" t="s">
        <v>27866</v>
      </c>
      <c r="F2635" s="5" t="s">
        <v>535</v>
      </c>
      <c r="G2635" s="5" t="s">
        <v>536</v>
      </c>
      <c r="H2635" s="5" t="s">
        <v>377</v>
      </c>
      <c r="I2635" s="5" t="s">
        <v>378</v>
      </c>
    </row>
    <row r="2636" spans="1:9" x14ac:dyDescent="0.25">
      <c r="A2636" s="5" t="s">
        <v>7551</v>
      </c>
      <c r="B2636" s="5" t="s">
        <v>7552</v>
      </c>
      <c r="C2636" s="6" t="s">
        <v>7553</v>
      </c>
      <c r="D2636" s="6" t="str">
        <f t="shared" si="41"/>
        <v>0758-250-000-0000</v>
      </c>
      <c r="E2636" s="5" t="s">
        <v>27867</v>
      </c>
      <c r="F2636" s="5" t="s">
        <v>2925</v>
      </c>
      <c r="G2636" s="5" t="s">
        <v>2926</v>
      </c>
      <c r="H2636" s="5" t="s">
        <v>377</v>
      </c>
      <c r="I2636" s="5" t="s">
        <v>378</v>
      </c>
    </row>
    <row r="2637" spans="1:9" x14ac:dyDescent="0.25">
      <c r="A2637" s="5" t="s">
        <v>7554</v>
      </c>
      <c r="B2637" s="5" t="s">
        <v>7555</v>
      </c>
      <c r="C2637" s="6" t="s">
        <v>1466</v>
      </c>
      <c r="D2637" s="6" t="str">
        <f t="shared" si="41"/>
        <v>0650-000-000-0000</v>
      </c>
      <c r="E2637" s="5" t="s">
        <v>1467</v>
      </c>
      <c r="F2637" s="5" t="s">
        <v>383</v>
      </c>
      <c r="G2637" s="5" t="s">
        <v>384</v>
      </c>
      <c r="H2637" s="5" t="s">
        <v>377</v>
      </c>
      <c r="I2637" s="5" t="s">
        <v>378</v>
      </c>
    </row>
    <row r="2638" spans="1:9" x14ac:dyDescent="0.25">
      <c r="A2638" s="5" t="s">
        <v>7556</v>
      </c>
      <c r="B2638" s="5" t="s">
        <v>7557</v>
      </c>
      <c r="C2638" s="6" t="s">
        <v>5136</v>
      </c>
      <c r="D2638" s="6" t="str">
        <f t="shared" si="41"/>
        <v>0233-000-000-0000</v>
      </c>
      <c r="E2638" s="5" t="s">
        <v>5137</v>
      </c>
      <c r="F2638" s="5" t="s">
        <v>503</v>
      </c>
      <c r="G2638" s="5" t="s">
        <v>504</v>
      </c>
      <c r="H2638" s="5" t="s">
        <v>377</v>
      </c>
      <c r="I2638" s="5" t="s">
        <v>378</v>
      </c>
    </row>
    <row r="2639" spans="1:9" x14ac:dyDescent="0.25">
      <c r="A2639" s="5" t="s">
        <v>7558</v>
      </c>
      <c r="B2639" s="5" t="s">
        <v>7559</v>
      </c>
      <c r="C2639" s="6" t="s">
        <v>7560</v>
      </c>
      <c r="D2639" s="6" t="str">
        <f t="shared" si="41"/>
        <v>0010-060-071-1000</v>
      </c>
      <c r="E2639" s="5" t="s">
        <v>7561</v>
      </c>
      <c r="F2639" s="5" t="s">
        <v>1099</v>
      </c>
      <c r="G2639" s="5" t="s">
        <v>1100</v>
      </c>
      <c r="H2639" s="5" t="s">
        <v>377</v>
      </c>
      <c r="I2639" s="5" t="s">
        <v>378</v>
      </c>
    </row>
    <row r="2640" spans="1:9" x14ac:dyDescent="0.25">
      <c r="A2640" s="5" t="s">
        <v>7562</v>
      </c>
      <c r="B2640" s="5" t="s">
        <v>7563</v>
      </c>
      <c r="C2640" s="6" t="s">
        <v>551</v>
      </c>
      <c r="D2640" s="6" t="str">
        <f t="shared" si="41"/>
        <v>0355-000-000-0000</v>
      </c>
      <c r="E2640" s="5" t="s">
        <v>552</v>
      </c>
      <c r="F2640" s="5" t="s">
        <v>383</v>
      </c>
      <c r="G2640" s="5" t="s">
        <v>384</v>
      </c>
      <c r="H2640" s="5" t="s">
        <v>377</v>
      </c>
      <c r="I2640" s="5" t="s">
        <v>378</v>
      </c>
    </row>
    <row r="2641" spans="1:9" x14ac:dyDescent="0.25">
      <c r="A2641" s="5" t="s">
        <v>7564</v>
      </c>
      <c r="B2641" s="5" t="s">
        <v>7565</v>
      </c>
      <c r="C2641" s="6" t="s">
        <v>1991</v>
      </c>
      <c r="D2641" s="6" t="str">
        <f t="shared" si="41"/>
        <v>0010-030-021-1500</v>
      </c>
      <c r="E2641" s="5" t="s">
        <v>1992</v>
      </c>
      <c r="F2641" s="5" t="s">
        <v>399</v>
      </c>
      <c r="G2641" s="5" t="s">
        <v>400</v>
      </c>
      <c r="H2641" s="5" t="s">
        <v>377</v>
      </c>
      <c r="I2641" s="5" t="s">
        <v>378</v>
      </c>
    </row>
    <row r="2642" spans="1:9" x14ac:dyDescent="0.25">
      <c r="A2642" s="5" t="s">
        <v>7566</v>
      </c>
      <c r="B2642" s="5" t="s">
        <v>7567</v>
      </c>
      <c r="C2642" s="6" t="s">
        <v>5154</v>
      </c>
      <c r="D2642" s="6" t="str">
        <f t="shared" si="41"/>
        <v>0416-000-000-0000</v>
      </c>
      <c r="E2642" s="5" t="s">
        <v>5155</v>
      </c>
      <c r="F2642" s="5" t="s">
        <v>383</v>
      </c>
      <c r="G2642" s="5" t="s">
        <v>384</v>
      </c>
      <c r="H2642" s="5" t="s">
        <v>513</v>
      </c>
      <c r="I2642" s="5" t="s">
        <v>514</v>
      </c>
    </row>
    <row r="2643" spans="1:9" x14ac:dyDescent="0.25">
      <c r="A2643" s="5" t="s">
        <v>7568</v>
      </c>
      <c r="B2643" s="5" t="s">
        <v>7569</v>
      </c>
      <c r="C2643" s="6" t="s">
        <v>1732</v>
      </c>
      <c r="D2643" s="6" t="str">
        <f t="shared" si="41"/>
        <v>0030-000-000-0000</v>
      </c>
      <c r="E2643" s="5" t="s">
        <v>1733</v>
      </c>
      <c r="F2643" s="5" t="s">
        <v>507</v>
      </c>
      <c r="G2643" s="5" t="s">
        <v>508</v>
      </c>
      <c r="H2643" s="5" t="s">
        <v>377</v>
      </c>
      <c r="I2643" s="5" t="s">
        <v>378</v>
      </c>
    </row>
    <row r="2644" spans="1:9" x14ac:dyDescent="0.25">
      <c r="A2644" s="5" t="s">
        <v>7570</v>
      </c>
      <c r="B2644" s="5" t="s">
        <v>7571</v>
      </c>
      <c r="C2644" s="6" t="s">
        <v>757</v>
      </c>
      <c r="D2644" s="6" t="str">
        <f t="shared" si="41"/>
        <v>0871-000-000-0000</v>
      </c>
      <c r="E2644" s="5" t="s">
        <v>758</v>
      </c>
      <c r="F2644" s="5" t="s">
        <v>507</v>
      </c>
      <c r="G2644" s="5" t="s">
        <v>508</v>
      </c>
      <c r="H2644" s="5" t="s">
        <v>377</v>
      </c>
      <c r="I2644" s="5" t="s">
        <v>378</v>
      </c>
    </row>
    <row r="2645" spans="1:9" x14ac:dyDescent="0.25">
      <c r="A2645" s="5" t="s">
        <v>7572</v>
      </c>
      <c r="B2645" s="5" t="s">
        <v>7573</v>
      </c>
      <c r="C2645" s="6" t="s">
        <v>2116</v>
      </c>
      <c r="D2645" s="6" t="str">
        <f t="shared" si="41"/>
        <v>0010-214-040-1100</v>
      </c>
      <c r="E2645" s="5" t="s">
        <v>2117</v>
      </c>
      <c r="F2645" s="5" t="s">
        <v>375</v>
      </c>
      <c r="G2645" s="5" t="s">
        <v>376</v>
      </c>
      <c r="H2645" s="5" t="s">
        <v>513</v>
      </c>
      <c r="I2645" s="5" t="s">
        <v>514</v>
      </c>
    </row>
    <row r="2646" spans="1:9" x14ac:dyDescent="0.25">
      <c r="A2646" s="5" t="s">
        <v>7574</v>
      </c>
      <c r="B2646" s="5" t="s">
        <v>7575</v>
      </c>
      <c r="C2646" s="6" t="s">
        <v>2821</v>
      </c>
      <c r="D2646" s="6" t="str">
        <f t="shared" si="41"/>
        <v>0215-000-000-0000</v>
      </c>
      <c r="E2646" s="5" t="s">
        <v>2822</v>
      </c>
      <c r="F2646" s="5" t="s">
        <v>383</v>
      </c>
      <c r="G2646" s="5" t="s">
        <v>384</v>
      </c>
      <c r="H2646" s="5" t="s">
        <v>377</v>
      </c>
      <c r="I2646" s="5" t="s">
        <v>378</v>
      </c>
    </row>
    <row r="2647" spans="1:9" x14ac:dyDescent="0.25">
      <c r="A2647" s="5" t="s">
        <v>7576</v>
      </c>
      <c r="B2647" s="5" t="s">
        <v>7577</v>
      </c>
      <c r="C2647" s="6" t="s">
        <v>3157</v>
      </c>
      <c r="D2647" s="6" t="str">
        <f t="shared" si="41"/>
        <v>0010-041-021-1200</v>
      </c>
      <c r="E2647" s="5" t="s">
        <v>3158</v>
      </c>
      <c r="F2647" s="5" t="s">
        <v>375</v>
      </c>
      <c r="G2647" s="5" t="s">
        <v>376</v>
      </c>
      <c r="H2647" s="5" t="s">
        <v>377</v>
      </c>
      <c r="I2647" s="5" t="s">
        <v>378</v>
      </c>
    </row>
    <row r="2648" spans="1:9" x14ac:dyDescent="0.25">
      <c r="A2648" s="5" t="s">
        <v>7578</v>
      </c>
      <c r="B2648" s="5" t="s">
        <v>7579</v>
      </c>
      <c r="C2648" s="6" t="s">
        <v>1325</v>
      </c>
      <c r="D2648" s="6" t="str">
        <f t="shared" si="41"/>
        <v>0010-115-180-1200</v>
      </c>
      <c r="E2648" s="5" t="s">
        <v>1326</v>
      </c>
      <c r="F2648" s="5" t="s">
        <v>535</v>
      </c>
      <c r="G2648" s="5" t="s">
        <v>536</v>
      </c>
      <c r="H2648" s="5" t="s">
        <v>377</v>
      </c>
      <c r="I2648" s="5" t="s">
        <v>378</v>
      </c>
    </row>
    <row r="2649" spans="1:9" x14ac:dyDescent="0.25">
      <c r="A2649" s="5" t="s">
        <v>7580</v>
      </c>
      <c r="B2649" s="5" t="s">
        <v>7581</v>
      </c>
      <c r="C2649" s="6" t="s">
        <v>6158</v>
      </c>
      <c r="D2649" s="6" t="str">
        <f t="shared" si="41"/>
        <v>0010-046-041-1100</v>
      </c>
      <c r="E2649" s="5" t="s">
        <v>6159</v>
      </c>
      <c r="F2649" s="5" t="s">
        <v>375</v>
      </c>
      <c r="G2649" s="5" t="s">
        <v>376</v>
      </c>
      <c r="H2649" s="5" t="s">
        <v>377</v>
      </c>
      <c r="I2649" s="5" t="s">
        <v>378</v>
      </c>
    </row>
    <row r="2650" spans="1:9" x14ac:dyDescent="0.25">
      <c r="A2650" s="5" t="s">
        <v>7582</v>
      </c>
      <c r="B2650" s="5" t="s">
        <v>7583</v>
      </c>
      <c r="C2650" s="6" t="s">
        <v>1480</v>
      </c>
      <c r="D2650" s="6" t="str">
        <f t="shared" si="41"/>
        <v>1051-000-000-0000</v>
      </c>
      <c r="E2650" s="5" t="s">
        <v>1481</v>
      </c>
      <c r="F2650" s="5" t="s">
        <v>503</v>
      </c>
      <c r="G2650" s="5" t="s">
        <v>504</v>
      </c>
      <c r="H2650" s="5" t="s">
        <v>377</v>
      </c>
      <c r="I2650" s="5" t="s">
        <v>378</v>
      </c>
    </row>
    <row r="2651" spans="1:9" x14ac:dyDescent="0.25">
      <c r="A2651" s="5" t="s">
        <v>7584</v>
      </c>
      <c r="B2651" s="5" t="s">
        <v>7585</v>
      </c>
      <c r="C2651" s="6" t="s">
        <v>5114</v>
      </c>
      <c r="D2651" s="6" t="str">
        <f t="shared" si="41"/>
        <v>0290-045-090-1100</v>
      </c>
      <c r="E2651" s="5" t="s">
        <v>5115</v>
      </c>
      <c r="F2651" s="5" t="s">
        <v>4593</v>
      </c>
      <c r="G2651" s="5" t="s">
        <v>4594</v>
      </c>
      <c r="H2651" s="5" t="s">
        <v>377</v>
      </c>
      <c r="I2651" s="5" t="s">
        <v>378</v>
      </c>
    </row>
    <row r="2652" spans="1:9" x14ac:dyDescent="0.25">
      <c r="A2652" s="5" t="s">
        <v>7586</v>
      </c>
      <c r="B2652" s="5" t="s">
        <v>7587</v>
      </c>
      <c r="C2652" s="6" t="s">
        <v>5079</v>
      </c>
      <c r="D2652" s="6" t="str">
        <f t="shared" si="41"/>
        <v>0834-000-000-0000</v>
      </c>
      <c r="E2652" s="5" t="s">
        <v>5080</v>
      </c>
      <c r="F2652" s="5" t="s">
        <v>503</v>
      </c>
      <c r="G2652" s="5" t="s">
        <v>504</v>
      </c>
      <c r="H2652" s="5" t="s">
        <v>377</v>
      </c>
      <c r="I2652" s="5" t="s">
        <v>378</v>
      </c>
    </row>
    <row r="2653" spans="1:9" x14ac:dyDescent="0.25">
      <c r="A2653" s="5" t="s">
        <v>7588</v>
      </c>
      <c r="B2653" s="5" t="s">
        <v>7589</v>
      </c>
      <c r="C2653" s="6" t="s">
        <v>3233</v>
      </c>
      <c r="D2653" s="6" t="str">
        <f t="shared" si="41"/>
        <v>0582-000-000-0000</v>
      </c>
      <c r="E2653" s="5" t="s">
        <v>3234</v>
      </c>
      <c r="F2653" s="5" t="s">
        <v>383</v>
      </c>
      <c r="G2653" s="5" t="s">
        <v>384</v>
      </c>
      <c r="H2653" s="5" t="s">
        <v>377</v>
      </c>
      <c r="I2653" s="5" t="s">
        <v>378</v>
      </c>
    </row>
    <row r="2654" spans="1:9" x14ac:dyDescent="0.25">
      <c r="A2654" s="5" t="s">
        <v>7590</v>
      </c>
      <c r="B2654" s="5" t="s">
        <v>7591</v>
      </c>
      <c r="C2654" s="6" t="s">
        <v>1185</v>
      </c>
      <c r="D2654" s="6" t="str">
        <f t="shared" si="41"/>
        <v>0073-000-000-0000</v>
      </c>
      <c r="E2654" s="5" t="s">
        <v>1186</v>
      </c>
      <c r="F2654" s="5" t="s">
        <v>383</v>
      </c>
      <c r="G2654" s="5" t="s">
        <v>384</v>
      </c>
      <c r="H2654" s="5" t="s">
        <v>513</v>
      </c>
      <c r="I2654" s="5" t="s">
        <v>514</v>
      </c>
    </row>
    <row r="2655" spans="1:9" x14ac:dyDescent="0.25">
      <c r="A2655" s="5" t="s">
        <v>7592</v>
      </c>
      <c r="B2655" s="5" t="s">
        <v>7593</v>
      </c>
      <c r="C2655" s="6" t="s">
        <v>7594</v>
      </c>
      <c r="D2655" s="6" t="str">
        <f t="shared" si="41"/>
        <v>0303-312-000-0000</v>
      </c>
      <c r="E2655" s="5" t="s">
        <v>7595</v>
      </c>
      <c r="F2655" s="5" t="s">
        <v>703</v>
      </c>
      <c r="G2655" s="5" t="s">
        <v>704</v>
      </c>
      <c r="H2655" s="5" t="s">
        <v>377</v>
      </c>
      <c r="I2655" s="5" t="s">
        <v>378</v>
      </c>
    </row>
    <row r="2656" spans="1:9" x14ac:dyDescent="0.25">
      <c r="A2656" s="5" t="s">
        <v>7596</v>
      </c>
      <c r="B2656" s="5" t="s">
        <v>7597</v>
      </c>
      <c r="C2656" s="6" t="s">
        <v>7598</v>
      </c>
      <c r="D2656" s="6" t="str">
        <f t="shared" si="41"/>
        <v>0010-211-141-1000</v>
      </c>
      <c r="E2656" s="5" t="s">
        <v>7599</v>
      </c>
      <c r="F2656" s="5" t="s">
        <v>1099</v>
      </c>
      <c r="G2656" s="5" t="s">
        <v>1100</v>
      </c>
      <c r="H2656" s="5" t="s">
        <v>377</v>
      </c>
      <c r="I2656" s="5" t="s">
        <v>378</v>
      </c>
    </row>
    <row r="2657" spans="1:9" x14ac:dyDescent="0.25">
      <c r="A2657" s="5" t="s">
        <v>7600</v>
      </c>
      <c r="B2657" s="5" t="s">
        <v>7601</v>
      </c>
      <c r="C2657" s="6" t="s">
        <v>5212</v>
      </c>
      <c r="D2657" s="6" t="str">
        <f t="shared" si="41"/>
        <v>0908-000-000-0000</v>
      </c>
      <c r="E2657" s="5" t="s">
        <v>5213</v>
      </c>
      <c r="F2657" s="5" t="s">
        <v>383</v>
      </c>
      <c r="G2657" s="5" t="s">
        <v>384</v>
      </c>
      <c r="H2657" s="5" t="s">
        <v>377</v>
      </c>
      <c r="I2657" s="5" t="s">
        <v>378</v>
      </c>
    </row>
    <row r="2658" spans="1:9" x14ac:dyDescent="0.25">
      <c r="A2658" s="5" t="s">
        <v>7602</v>
      </c>
      <c r="B2658" s="5" t="s">
        <v>7603</v>
      </c>
      <c r="C2658" s="6" t="s">
        <v>2136</v>
      </c>
      <c r="D2658" s="6" t="str">
        <f t="shared" si="41"/>
        <v>1111-000-000-0000</v>
      </c>
      <c r="E2658" s="5" t="s">
        <v>2137</v>
      </c>
      <c r="F2658" s="5" t="s">
        <v>383</v>
      </c>
      <c r="G2658" s="5" t="s">
        <v>384</v>
      </c>
      <c r="H2658" s="5" t="s">
        <v>377</v>
      </c>
      <c r="I2658" s="5" t="s">
        <v>378</v>
      </c>
    </row>
    <row r="2659" spans="1:9" x14ac:dyDescent="0.25">
      <c r="A2659" s="5" t="s">
        <v>313</v>
      </c>
      <c r="B2659" s="5" t="s">
        <v>7604</v>
      </c>
      <c r="C2659" s="6" t="s">
        <v>831</v>
      </c>
      <c r="D2659" s="6" t="str">
        <f t="shared" si="41"/>
        <v>0874-000-000-0000</v>
      </c>
      <c r="E2659" s="5" t="s">
        <v>832</v>
      </c>
      <c r="F2659" s="5" t="s">
        <v>383</v>
      </c>
      <c r="G2659" s="5" t="s">
        <v>384</v>
      </c>
      <c r="H2659" s="5" t="s">
        <v>377</v>
      </c>
      <c r="I2659" s="5" t="s">
        <v>378</v>
      </c>
    </row>
    <row r="2660" spans="1:9" x14ac:dyDescent="0.25">
      <c r="A2660" s="5" t="s">
        <v>7605</v>
      </c>
      <c r="B2660" s="5" t="s">
        <v>7606</v>
      </c>
      <c r="C2660" s="6" t="s">
        <v>1891</v>
      </c>
      <c r="D2660" s="6" t="str">
        <f t="shared" si="41"/>
        <v>0010-044-081-0000</v>
      </c>
      <c r="E2660" s="5" t="s">
        <v>1892</v>
      </c>
      <c r="F2660" s="5" t="s">
        <v>873</v>
      </c>
      <c r="G2660" s="5" t="s">
        <v>874</v>
      </c>
      <c r="H2660" s="5" t="s">
        <v>377</v>
      </c>
      <c r="I2660" s="5" t="s">
        <v>378</v>
      </c>
    </row>
    <row r="2661" spans="1:9" x14ac:dyDescent="0.25">
      <c r="A2661" s="5" t="s">
        <v>7607</v>
      </c>
      <c r="B2661" s="5" t="s">
        <v>7608</v>
      </c>
      <c r="C2661" s="6" t="s">
        <v>2955</v>
      </c>
      <c r="D2661" s="6" t="str">
        <f t="shared" si="41"/>
        <v>0010-035-121-1100</v>
      </c>
      <c r="E2661" s="5" t="s">
        <v>2956</v>
      </c>
      <c r="F2661" s="5" t="s">
        <v>375</v>
      </c>
      <c r="G2661" s="5" t="s">
        <v>376</v>
      </c>
      <c r="H2661" s="5" t="s">
        <v>377</v>
      </c>
      <c r="I2661" s="5" t="s">
        <v>378</v>
      </c>
    </row>
    <row r="2662" spans="1:9" x14ac:dyDescent="0.25">
      <c r="A2662" s="5" t="s">
        <v>7609</v>
      </c>
      <c r="B2662" s="5" t="s">
        <v>7610</v>
      </c>
      <c r="C2662" s="6" t="s">
        <v>7611</v>
      </c>
      <c r="D2662" s="6" t="str">
        <f t="shared" si="41"/>
        <v>0878-000-000-0000</v>
      </c>
      <c r="E2662" s="5" t="s">
        <v>7612</v>
      </c>
      <c r="F2662" s="5" t="s">
        <v>535</v>
      </c>
      <c r="G2662" s="5" t="s">
        <v>536</v>
      </c>
      <c r="H2662" s="5" t="s">
        <v>513</v>
      </c>
      <c r="I2662" s="5" t="s">
        <v>514</v>
      </c>
    </row>
    <row r="2663" spans="1:9" x14ac:dyDescent="0.25">
      <c r="A2663" s="5" t="s">
        <v>7613</v>
      </c>
      <c r="B2663" s="5" t="s">
        <v>7614</v>
      </c>
      <c r="C2663" s="6" t="s">
        <v>525</v>
      </c>
      <c r="D2663" s="6" t="str">
        <f t="shared" si="41"/>
        <v>0065-000-000-0000</v>
      </c>
      <c r="E2663" s="5" t="s">
        <v>526</v>
      </c>
      <c r="F2663" s="5" t="s">
        <v>383</v>
      </c>
      <c r="G2663" s="5" t="s">
        <v>384</v>
      </c>
      <c r="H2663" s="5" t="s">
        <v>377</v>
      </c>
      <c r="I2663" s="5" t="s">
        <v>378</v>
      </c>
    </row>
    <row r="2664" spans="1:9" x14ac:dyDescent="0.25">
      <c r="A2664" s="5" t="s">
        <v>7615</v>
      </c>
      <c r="B2664" s="5" t="s">
        <v>7616</v>
      </c>
      <c r="C2664" s="6" t="s">
        <v>2601</v>
      </c>
      <c r="D2664" s="6" t="str">
        <f t="shared" si="41"/>
        <v>0369-000-000-0000</v>
      </c>
      <c r="E2664" s="5" t="s">
        <v>2602</v>
      </c>
      <c r="F2664" s="5" t="s">
        <v>383</v>
      </c>
      <c r="G2664" s="5" t="s">
        <v>384</v>
      </c>
      <c r="H2664" s="5" t="s">
        <v>377</v>
      </c>
      <c r="I2664" s="5" t="s">
        <v>378</v>
      </c>
    </row>
    <row r="2665" spans="1:9" x14ac:dyDescent="0.25">
      <c r="A2665" s="5" t="s">
        <v>7617</v>
      </c>
      <c r="B2665" s="5" t="s">
        <v>7618</v>
      </c>
      <c r="C2665" s="6" t="s">
        <v>2237</v>
      </c>
      <c r="D2665" s="6" t="str">
        <f t="shared" si="41"/>
        <v>0917-000-000-0000</v>
      </c>
      <c r="E2665" s="5" t="s">
        <v>2238</v>
      </c>
      <c r="F2665" s="5" t="s">
        <v>507</v>
      </c>
      <c r="G2665" s="5" t="s">
        <v>508</v>
      </c>
      <c r="H2665" s="5" t="s">
        <v>377</v>
      </c>
      <c r="I2665" s="5" t="s">
        <v>378</v>
      </c>
    </row>
    <row r="2666" spans="1:9" x14ac:dyDescent="0.25">
      <c r="A2666" s="5" t="s">
        <v>7619</v>
      </c>
      <c r="B2666" s="5" t="s">
        <v>7620</v>
      </c>
      <c r="C2666" s="6" t="s">
        <v>6612</v>
      </c>
      <c r="D2666" s="6" t="str">
        <f t="shared" si="41"/>
        <v>0917-058-020-0000</v>
      </c>
      <c r="E2666" s="5" t="s">
        <v>6613</v>
      </c>
      <c r="F2666" s="5" t="s">
        <v>375</v>
      </c>
      <c r="G2666" s="5" t="s">
        <v>376</v>
      </c>
      <c r="H2666" s="5" t="s">
        <v>377</v>
      </c>
      <c r="I2666" s="5" t="s">
        <v>378</v>
      </c>
    </row>
    <row r="2667" spans="1:9" x14ac:dyDescent="0.25">
      <c r="A2667" s="5" t="s">
        <v>7621</v>
      </c>
      <c r="B2667" s="5" t="s">
        <v>7622</v>
      </c>
      <c r="C2667" s="6" t="s">
        <v>485</v>
      </c>
      <c r="D2667" s="6" t="str">
        <f t="shared" si="41"/>
        <v>0330-000-000-0000</v>
      </c>
      <c r="E2667" s="5" t="s">
        <v>486</v>
      </c>
      <c r="F2667" s="5" t="s">
        <v>383</v>
      </c>
      <c r="G2667" s="5" t="s">
        <v>384</v>
      </c>
      <c r="H2667" s="5" t="s">
        <v>377</v>
      </c>
      <c r="I2667" s="5" t="s">
        <v>378</v>
      </c>
    </row>
    <row r="2668" spans="1:9" x14ac:dyDescent="0.25">
      <c r="A2668" s="5" t="s">
        <v>7623</v>
      </c>
      <c r="B2668" s="5" t="s">
        <v>7624</v>
      </c>
      <c r="C2668" s="6" t="s">
        <v>7404</v>
      </c>
      <c r="D2668" s="6" t="str">
        <f t="shared" si="41"/>
        <v>1027-000-000-0000</v>
      </c>
      <c r="E2668" s="5" t="s">
        <v>7405</v>
      </c>
      <c r="F2668" s="5" t="s">
        <v>503</v>
      </c>
      <c r="G2668" s="5" t="s">
        <v>504</v>
      </c>
      <c r="H2668" s="5" t="s">
        <v>377</v>
      </c>
      <c r="I2668" s="5" t="s">
        <v>378</v>
      </c>
    </row>
    <row r="2669" spans="1:9" x14ac:dyDescent="0.25">
      <c r="A2669" s="5" t="s">
        <v>7625</v>
      </c>
      <c r="B2669" s="5" t="s">
        <v>7626</v>
      </c>
      <c r="C2669" s="6" t="s">
        <v>7627</v>
      </c>
      <c r="D2669" s="6" t="str">
        <f t="shared" si="41"/>
        <v>0010-048-011-1100</v>
      </c>
      <c r="E2669" s="5" t="s">
        <v>7628</v>
      </c>
      <c r="F2669" s="5" t="s">
        <v>375</v>
      </c>
      <c r="G2669" s="5" t="s">
        <v>376</v>
      </c>
      <c r="H2669" s="5" t="s">
        <v>513</v>
      </c>
      <c r="I2669" s="5" t="s">
        <v>514</v>
      </c>
    </row>
    <row r="2670" spans="1:9" x14ac:dyDescent="0.25">
      <c r="A2670" s="5" t="s">
        <v>7629</v>
      </c>
      <c r="B2670" s="5" t="s">
        <v>7630</v>
      </c>
      <c r="C2670" s="6" t="s">
        <v>2871</v>
      </c>
      <c r="D2670" s="6" t="str">
        <f t="shared" si="41"/>
        <v>0235-000-000-0000</v>
      </c>
      <c r="E2670" s="5" t="s">
        <v>2872</v>
      </c>
      <c r="F2670" s="5" t="s">
        <v>383</v>
      </c>
      <c r="G2670" s="5" t="s">
        <v>384</v>
      </c>
      <c r="H2670" s="5" t="s">
        <v>377</v>
      </c>
      <c r="I2670" s="5" t="s">
        <v>378</v>
      </c>
    </row>
    <row r="2671" spans="1:9" x14ac:dyDescent="0.25">
      <c r="A2671" s="5" t="s">
        <v>7631</v>
      </c>
      <c r="B2671" s="5" t="s">
        <v>7632</v>
      </c>
      <c r="C2671" s="6" t="s">
        <v>2821</v>
      </c>
      <c r="D2671" s="6" t="str">
        <f t="shared" si="41"/>
        <v>0215-000-000-0000</v>
      </c>
      <c r="E2671" s="5" t="s">
        <v>2822</v>
      </c>
      <c r="F2671" s="5" t="s">
        <v>383</v>
      </c>
      <c r="G2671" s="5" t="s">
        <v>384</v>
      </c>
      <c r="H2671" s="5" t="s">
        <v>377</v>
      </c>
      <c r="I2671" s="5" t="s">
        <v>378</v>
      </c>
    </row>
    <row r="2672" spans="1:9" x14ac:dyDescent="0.25">
      <c r="A2672" s="5" t="s">
        <v>7633</v>
      </c>
      <c r="B2672" s="5" t="s">
        <v>7634</v>
      </c>
      <c r="C2672" s="6" t="s">
        <v>1456</v>
      </c>
      <c r="D2672" s="6" t="str">
        <f t="shared" si="41"/>
        <v>0150-000-000-0000</v>
      </c>
      <c r="E2672" s="5" t="s">
        <v>1457</v>
      </c>
      <c r="F2672" s="5" t="s">
        <v>383</v>
      </c>
      <c r="G2672" s="5" t="s">
        <v>384</v>
      </c>
      <c r="H2672" s="5" t="s">
        <v>377</v>
      </c>
      <c r="I2672" s="5" t="s">
        <v>378</v>
      </c>
    </row>
    <row r="2673" spans="1:9" x14ac:dyDescent="0.25">
      <c r="A2673" s="5" t="s">
        <v>7635</v>
      </c>
      <c r="B2673" s="5" t="s">
        <v>7636</v>
      </c>
      <c r="C2673" s="6" t="s">
        <v>381</v>
      </c>
      <c r="D2673" s="6" t="str">
        <f t="shared" si="41"/>
        <v>0310-000-000-0000</v>
      </c>
      <c r="E2673" s="5" t="s">
        <v>382</v>
      </c>
      <c r="F2673" s="5" t="s">
        <v>415</v>
      </c>
      <c r="G2673" s="5" t="s">
        <v>416</v>
      </c>
      <c r="H2673" s="5" t="s">
        <v>377</v>
      </c>
      <c r="I2673" s="5" t="s">
        <v>378</v>
      </c>
    </row>
    <row r="2674" spans="1:9" x14ac:dyDescent="0.25">
      <c r="A2674" s="5" t="s">
        <v>7637</v>
      </c>
      <c r="B2674" s="5" t="s">
        <v>7638</v>
      </c>
      <c r="C2674" s="6" t="s">
        <v>789</v>
      </c>
      <c r="D2674" s="6" t="str">
        <f t="shared" si="41"/>
        <v>0727-000-000-0000</v>
      </c>
      <c r="E2674" s="5" t="s">
        <v>790</v>
      </c>
      <c r="F2674" s="5" t="s">
        <v>415</v>
      </c>
      <c r="G2674" s="5" t="s">
        <v>416</v>
      </c>
      <c r="H2674" s="5" t="s">
        <v>377</v>
      </c>
      <c r="I2674" s="5" t="s">
        <v>378</v>
      </c>
    </row>
    <row r="2675" spans="1:9" x14ac:dyDescent="0.25">
      <c r="A2675" s="5" t="s">
        <v>7639</v>
      </c>
      <c r="B2675" s="5" t="s">
        <v>7640</v>
      </c>
      <c r="C2675" s="6" t="s">
        <v>7641</v>
      </c>
      <c r="D2675" s="6" t="str">
        <f t="shared" si="41"/>
        <v>0077-309-000-0000</v>
      </c>
      <c r="E2675" s="5" t="s">
        <v>7642</v>
      </c>
      <c r="F2675" s="5" t="s">
        <v>640</v>
      </c>
      <c r="G2675" s="5" t="s">
        <v>641</v>
      </c>
      <c r="H2675" s="5" t="s">
        <v>377</v>
      </c>
      <c r="I2675" s="5" t="s">
        <v>378</v>
      </c>
    </row>
    <row r="2676" spans="1:9" x14ac:dyDescent="0.25">
      <c r="A2676" s="5" t="s">
        <v>7643</v>
      </c>
      <c r="B2676" s="5" t="s">
        <v>7644</v>
      </c>
      <c r="C2676" s="6" t="s">
        <v>3118</v>
      </c>
      <c r="D2676" s="6" t="str">
        <f t="shared" si="41"/>
        <v>0450-000-000-0000</v>
      </c>
      <c r="E2676" s="5" t="s">
        <v>3119</v>
      </c>
      <c r="F2676" s="5" t="s">
        <v>383</v>
      </c>
      <c r="G2676" s="5" t="s">
        <v>384</v>
      </c>
      <c r="H2676" s="5" t="s">
        <v>377</v>
      </c>
      <c r="I2676" s="5" t="s">
        <v>378</v>
      </c>
    </row>
    <row r="2677" spans="1:9" x14ac:dyDescent="0.25">
      <c r="A2677" s="5" t="s">
        <v>7645</v>
      </c>
      <c r="B2677" s="5" t="s">
        <v>7646</v>
      </c>
      <c r="C2677" s="6" t="s">
        <v>1685</v>
      </c>
      <c r="D2677" s="6" t="str">
        <f t="shared" si="41"/>
        <v>0337-000-000-0000</v>
      </c>
      <c r="E2677" s="5" t="s">
        <v>1686</v>
      </c>
      <c r="F2677" s="5" t="s">
        <v>503</v>
      </c>
      <c r="G2677" s="5" t="s">
        <v>504</v>
      </c>
      <c r="H2677" s="5" t="s">
        <v>377</v>
      </c>
      <c r="I2677" s="5" t="s">
        <v>378</v>
      </c>
    </row>
    <row r="2678" spans="1:9" x14ac:dyDescent="0.25">
      <c r="A2678" s="5" t="s">
        <v>7647</v>
      </c>
      <c r="B2678" s="5" t="s">
        <v>7648</v>
      </c>
      <c r="C2678" s="6" t="s">
        <v>3157</v>
      </c>
      <c r="D2678" s="6" t="str">
        <f t="shared" si="41"/>
        <v>0010-041-021-1200</v>
      </c>
      <c r="E2678" s="5" t="s">
        <v>3158</v>
      </c>
      <c r="F2678" s="5" t="s">
        <v>375</v>
      </c>
      <c r="G2678" s="5" t="s">
        <v>376</v>
      </c>
      <c r="H2678" s="5" t="s">
        <v>377</v>
      </c>
      <c r="I2678" s="5" t="s">
        <v>378</v>
      </c>
    </row>
    <row r="2679" spans="1:9" x14ac:dyDescent="0.25">
      <c r="A2679" s="5" t="s">
        <v>7649</v>
      </c>
      <c r="B2679" s="5" t="s">
        <v>7650</v>
      </c>
      <c r="C2679" s="6" t="s">
        <v>4052</v>
      </c>
      <c r="D2679" s="6" t="str">
        <f t="shared" si="41"/>
        <v>0285-000-000-0000</v>
      </c>
      <c r="E2679" s="5" t="s">
        <v>4053</v>
      </c>
      <c r="F2679" s="5" t="s">
        <v>503</v>
      </c>
      <c r="G2679" s="5" t="s">
        <v>504</v>
      </c>
      <c r="H2679" s="5" t="s">
        <v>377</v>
      </c>
      <c r="I2679" s="5" t="s">
        <v>378</v>
      </c>
    </row>
    <row r="2680" spans="1:9" x14ac:dyDescent="0.25">
      <c r="A2680" s="5" t="s">
        <v>7651</v>
      </c>
      <c r="B2680" s="5" t="s">
        <v>7652</v>
      </c>
      <c r="C2680" s="6" t="s">
        <v>2428</v>
      </c>
      <c r="D2680" s="6" t="str">
        <f t="shared" si="41"/>
        <v>0128-000-000-0000</v>
      </c>
      <c r="E2680" s="5" t="s">
        <v>2429</v>
      </c>
      <c r="F2680" s="5" t="s">
        <v>535</v>
      </c>
      <c r="G2680" s="5" t="s">
        <v>536</v>
      </c>
      <c r="H2680" s="5" t="s">
        <v>377</v>
      </c>
      <c r="I2680" s="5" t="s">
        <v>378</v>
      </c>
    </row>
    <row r="2681" spans="1:9" x14ac:dyDescent="0.25">
      <c r="A2681" s="5" t="s">
        <v>7653</v>
      </c>
      <c r="B2681" s="5" t="s">
        <v>7654</v>
      </c>
      <c r="C2681" s="6" t="s">
        <v>4829</v>
      </c>
      <c r="D2681" s="6" t="str">
        <f t="shared" si="41"/>
        <v>0036-000-000-0000</v>
      </c>
      <c r="E2681" s="5" t="s">
        <v>4830</v>
      </c>
      <c r="F2681" s="5" t="s">
        <v>415</v>
      </c>
      <c r="G2681" s="5" t="s">
        <v>416</v>
      </c>
      <c r="H2681" s="5" t="s">
        <v>377</v>
      </c>
      <c r="I2681" s="5" t="s">
        <v>378</v>
      </c>
    </row>
    <row r="2682" spans="1:9" x14ac:dyDescent="0.25">
      <c r="A2682" s="5" t="s">
        <v>7655</v>
      </c>
      <c r="B2682" s="5" t="s">
        <v>7656</v>
      </c>
      <c r="C2682" s="6" t="s">
        <v>7657</v>
      </c>
      <c r="D2682" s="6" t="str">
        <f t="shared" si="41"/>
        <v>0010-030-000-2300</v>
      </c>
      <c r="E2682" s="5" t="s">
        <v>7658</v>
      </c>
      <c r="F2682" s="5" t="s">
        <v>415</v>
      </c>
      <c r="G2682" s="5" t="s">
        <v>416</v>
      </c>
      <c r="H2682" s="5" t="s">
        <v>1774</v>
      </c>
      <c r="I2682" s="5" t="s">
        <v>1775</v>
      </c>
    </row>
    <row r="2683" spans="1:9" x14ac:dyDescent="0.25">
      <c r="A2683" s="5" t="s">
        <v>7659</v>
      </c>
      <c r="B2683" s="5" t="s">
        <v>7660</v>
      </c>
      <c r="C2683" s="6" t="s">
        <v>7661</v>
      </c>
      <c r="D2683" s="6" t="str">
        <f t="shared" si="41"/>
        <v>1145-000-000-0000</v>
      </c>
      <c r="E2683" s="5" t="s">
        <v>7662</v>
      </c>
      <c r="F2683" s="5" t="s">
        <v>503</v>
      </c>
      <c r="G2683" s="5" t="s">
        <v>504</v>
      </c>
      <c r="H2683" s="5" t="s">
        <v>513</v>
      </c>
      <c r="I2683" s="5" t="s">
        <v>514</v>
      </c>
    </row>
    <row r="2684" spans="1:9" x14ac:dyDescent="0.25">
      <c r="A2684" s="5" t="s">
        <v>7663</v>
      </c>
      <c r="B2684" s="5" t="s">
        <v>7664</v>
      </c>
      <c r="C2684" s="6" t="s">
        <v>569</v>
      </c>
      <c r="D2684" s="6" t="str">
        <f t="shared" si="41"/>
        <v>0665-000-000-0000</v>
      </c>
      <c r="E2684" s="5" t="s">
        <v>570</v>
      </c>
      <c r="F2684" s="5" t="s">
        <v>383</v>
      </c>
      <c r="G2684" s="5" t="s">
        <v>384</v>
      </c>
      <c r="H2684" s="5" t="s">
        <v>377</v>
      </c>
      <c r="I2684" s="5" t="s">
        <v>378</v>
      </c>
    </row>
    <row r="2685" spans="1:9" x14ac:dyDescent="0.25">
      <c r="A2685" s="5" t="s">
        <v>7665</v>
      </c>
      <c r="B2685" s="5" t="s">
        <v>7666</v>
      </c>
      <c r="C2685" s="6" t="s">
        <v>903</v>
      </c>
      <c r="D2685" s="6" t="str">
        <f t="shared" si="41"/>
        <v>0010-067-020-1100</v>
      </c>
      <c r="E2685" s="5" t="s">
        <v>904</v>
      </c>
      <c r="F2685" s="5" t="s">
        <v>375</v>
      </c>
      <c r="G2685" s="5" t="s">
        <v>376</v>
      </c>
      <c r="H2685" s="5" t="s">
        <v>377</v>
      </c>
      <c r="I2685" s="5" t="s">
        <v>378</v>
      </c>
    </row>
    <row r="2686" spans="1:9" x14ac:dyDescent="0.25">
      <c r="A2686" s="5" t="s">
        <v>7667</v>
      </c>
      <c r="B2686" s="5" t="s">
        <v>7668</v>
      </c>
      <c r="C2686" s="6" t="s">
        <v>697</v>
      </c>
      <c r="D2686" s="6" t="str">
        <f t="shared" si="41"/>
        <v>0341-000-000-0000</v>
      </c>
      <c r="E2686" s="5" t="s">
        <v>698</v>
      </c>
      <c r="F2686" s="5" t="s">
        <v>383</v>
      </c>
      <c r="G2686" s="5" t="s">
        <v>384</v>
      </c>
      <c r="H2686" s="5" t="s">
        <v>377</v>
      </c>
      <c r="I2686" s="5" t="s">
        <v>378</v>
      </c>
    </row>
    <row r="2687" spans="1:9" x14ac:dyDescent="0.25">
      <c r="A2687" s="5" t="s">
        <v>7669</v>
      </c>
      <c r="B2687" s="5" t="s">
        <v>7670</v>
      </c>
      <c r="C2687" s="6" t="s">
        <v>485</v>
      </c>
      <c r="D2687" s="6" t="str">
        <f t="shared" si="41"/>
        <v>0330-000-000-0000</v>
      </c>
      <c r="E2687" s="5" t="s">
        <v>486</v>
      </c>
      <c r="F2687" s="5" t="s">
        <v>383</v>
      </c>
      <c r="G2687" s="5" t="s">
        <v>384</v>
      </c>
      <c r="H2687" s="5" t="s">
        <v>377</v>
      </c>
      <c r="I2687" s="5" t="s">
        <v>378</v>
      </c>
    </row>
    <row r="2688" spans="1:9" x14ac:dyDescent="0.25">
      <c r="A2688" s="5" t="s">
        <v>7671</v>
      </c>
      <c r="B2688" s="5" t="s">
        <v>7672</v>
      </c>
      <c r="C2688" s="6" t="s">
        <v>1732</v>
      </c>
      <c r="D2688" s="6" t="str">
        <f t="shared" si="41"/>
        <v>0030-000-000-0000</v>
      </c>
      <c r="E2688" s="5" t="s">
        <v>1733</v>
      </c>
      <c r="F2688" s="5" t="s">
        <v>383</v>
      </c>
      <c r="G2688" s="5" t="s">
        <v>384</v>
      </c>
      <c r="H2688" s="5" t="s">
        <v>377</v>
      </c>
      <c r="I2688" s="5" t="s">
        <v>378</v>
      </c>
    </row>
    <row r="2689" spans="1:9" x14ac:dyDescent="0.25">
      <c r="A2689" s="5" t="s">
        <v>7673</v>
      </c>
      <c r="B2689" s="5" t="s">
        <v>7674</v>
      </c>
      <c r="C2689" s="6" t="s">
        <v>644</v>
      </c>
      <c r="D2689" s="6" t="str">
        <f t="shared" si="41"/>
        <v>0556-000-000-0000</v>
      </c>
      <c r="E2689" s="5" t="s">
        <v>645</v>
      </c>
      <c r="F2689" s="5" t="s">
        <v>383</v>
      </c>
      <c r="G2689" s="5" t="s">
        <v>384</v>
      </c>
      <c r="H2689" s="5" t="s">
        <v>377</v>
      </c>
      <c r="I2689" s="5" t="s">
        <v>378</v>
      </c>
    </row>
    <row r="2690" spans="1:9" x14ac:dyDescent="0.25">
      <c r="A2690" s="5" t="s">
        <v>7675</v>
      </c>
      <c r="B2690" s="5" t="s">
        <v>7676</v>
      </c>
      <c r="C2690" s="6" t="s">
        <v>7677</v>
      </c>
      <c r="D2690" s="6" t="str">
        <f t="shared" ref="D2690:D2753" si="42">TEXT(C2690,"0000-000-000-0000")</f>
        <v>0795-000-000-0000</v>
      </c>
      <c r="E2690" s="5" t="s">
        <v>7678</v>
      </c>
      <c r="F2690" s="5" t="s">
        <v>383</v>
      </c>
      <c r="G2690" s="5" t="s">
        <v>384</v>
      </c>
      <c r="H2690" s="5" t="s">
        <v>513</v>
      </c>
      <c r="I2690" s="5" t="s">
        <v>514</v>
      </c>
    </row>
    <row r="2691" spans="1:9" x14ac:dyDescent="0.25">
      <c r="A2691" s="5" t="s">
        <v>7679</v>
      </c>
      <c r="B2691" s="5" t="s">
        <v>7680</v>
      </c>
      <c r="C2691" s="6" t="s">
        <v>1798</v>
      </c>
      <c r="D2691" s="6" t="str">
        <f t="shared" si="42"/>
        <v>0390-000-000-0000</v>
      </c>
      <c r="E2691" s="5" t="s">
        <v>1799</v>
      </c>
      <c r="F2691" s="5" t="s">
        <v>383</v>
      </c>
      <c r="G2691" s="5" t="s">
        <v>384</v>
      </c>
      <c r="H2691" s="5" t="s">
        <v>377</v>
      </c>
      <c r="I2691" s="5" t="s">
        <v>378</v>
      </c>
    </row>
    <row r="2692" spans="1:9" x14ac:dyDescent="0.25">
      <c r="A2692" s="5" t="s">
        <v>7681</v>
      </c>
      <c r="B2692" s="5" t="s">
        <v>7682</v>
      </c>
      <c r="C2692" s="6" t="s">
        <v>1877</v>
      </c>
      <c r="D2692" s="6" t="str">
        <f t="shared" si="42"/>
        <v>0775-000-000-0000</v>
      </c>
      <c r="E2692" s="5" t="s">
        <v>1878</v>
      </c>
      <c r="F2692" s="5" t="s">
        <v>535</v>
      </c>
      <c r="G2692" s="5" t="s">
        <v>536</v>
      </c>
      <c r="H2692" s="5" t="s">
        <v>377</v>
      </c>
      <c r="I2692" s="5" t="s">
        <v>378</v>
      </c>
    </row>
    <row r="2693" spans="1:9" x14ac:dyDescent="0.25">
      <c r="A2693" s="5" t="s">
        <v>7683</v>
      </c>
      <c r="B2693" s="5" t="s">
        <v>7684</v>
      </c>
      <c r="C2693" s="6" t="s">
        <v>7685</v>
      </c>
      <c r="D2693" s="6" t="str">
        <f t="shared" si="42"/>
        <v>1068-000-000-0000</v>
      </c>
      <c r="E2693" s="5" t="s">
        <v>7686</v>
      </c>
      <c r="F2693" s="5" t="s">
        <v>383</v>
      </c>
      <c r="G2693" s="5" t="s">
        <v>384</v>
      </c>
      <c r="H2693" s="5" t="s">
        <v>377</v>
      </c>
      <c r="I2693" s="5" t="s">
        <v>378</v>
      </c>
    </row>
    <row r="2694" spans="1:9" x14ac:dyDescent="0.25">
      <c r="A2694" s="5" t="s">
        <v>7687</v>
      </c>
      <c r="B2694" s="5" t="s">
        <v>7688</v>
      </c>
      <c r="C2694" s="6" t="s">
        <v>923</v>
      </c>
      <c r="D2694" s="6" t="str">
        <f t="shared" si="42"/>
        <v>0210-000-000-0000</v>
      </c>
      <c r="E2694" s="5" t="s">
        <v>924</v>
      </c>
      <c r="F2694" s="5" t="s">
        <v>383</v>
      </c>
      <c r="G2694" s="5" t="s">
        <v>384</v>
      </c>
      <c r="H2694" s="5" t="s">
        <v>377</v>
      </c>
      <c r="I2694" s="5" t="s">
        <v>378</v>
      </c>
    </row>
    <row r="2695" spans="1:9" x14ac:dyDescent="0.25">
      <c r="A2695" s="5" t="s">
        <v>7689</v>
      </c>
      <c r="B2695" s="5" t="s">
        <v>7690</v>
      </c>
      <c r="C2695" s="6" t="s">
        <v>7691</v>
      </c>
      <c r="D2695" s="6" t="str">
        <f t="shared" si="42"/>
        <v>1139-000-000-0000</v>
      </c>
      <c r="E2695" s="5" t="s">
        <v>7692</v>
      </c>
      <c r="F2695" s="5" t="s">
        <v>535</v>
      </c>
      <c r="G2695" s="5" t="s">
        <v>536</v>
      </c>
      <c r="H2695" s="5" t="s">
        <v>377</v>
      </c>
      <c r="I2695" s="5" t="s">
        <v>378</v>
      </c>
    </row>
    <row r="2696" spans="1:9" x14ac:dyDescent="0.25">
      <c r="A2696" s="5" t="s">
        <v>7693</v>
      </c>
      <c r="B2696" s="5" t="s">
        <v>7694</v>
      </c>
      <c r="C2696" s="6" t="s">
        <v>5256</v>
      </c>
      <c r="D2696" s="6" t="str">
        <f t="shared" si="42"/>
        <v>1059-000-000-0000</v>
      </c>
      <c r="E2696" s="5" t="s">
        <v>5257</v>
      </c>
      <c r="F2696" s="5" t="s">
        <v>535</v>
      </c>
      <c r="G2696" s="5" t="s">
        <v>536</v>
      </c>
      <c r="H2696" s="5" t="s">
        <v>377</v>
      </c>
      <c r="I2696" s="5" t="s">
        <v>378</v>
      </c>
    </row>
    <row r="2697" spans="1:9" x14ac:dyDescent="0.25">
      <c r="A2697" s="5" t="s">
        <v>7695</v>
      </c>
      <c r="B2697" s="5" t="s">
        <v>7696</v>
      </c>
      <c r="C2697" s="6" t="s">
        <v>827</v>
      </c>
      <c r="D2697" s="6" t="str">
        <f t="shared" si="42"/>
        <v>0320-000-000-0000</v>
      </c>
      <c r="E2697" s="5" t="s">
        <v>828</v>
      </c>
      <c r="F2697" s="5" t="s">
        <v>383</v>
      </c>
      <c r="G2697" s="5" t="s">
        <v>384</v>
      </c>
      <c r="H2697" s="5" t="s">
        <v>377</v>
      </c>
      <c r="I2697" s="5" t="s">
        <v>378</v>
      </c>
    </row>
    <row r="2698" spans="1:9" x14ac:dyDescent="0.25">
      <c r="A2698" s="5" t="s">
        <v>7697</v>
      </c>
      <c r="B2698" s="5" t="s">
        <v>7698</v>
      </c>
      <c r="C2698" s="6" t="s">
        <v>1595</v>
      </c>
      <c r="D2698" s="6" t="str">
        <f t="shared" si="42"/>
        <v>0303-000-000-0000</v>
      </c>
      <c r="E2698" s="5" t="s">
        <v>1596</v>
      </c>
      <c r="F2698" s="5" t="s">
        <v>383</v>
      </c>
      <c r="G2698" s="5" t="s">
        <v>384</v>
      </c>
      <c r="H2698" s="5" t="s">
        <v>377</v>
      </c>
      <c r="I2698" s="5" t="s">
        <v>378</v>
      </c>
    </row>
    <row r="2699" spans="1:9" x14ac:dyDescent="0.25">
      <c r="A2699" s="5" t="s">
        <v>7699</v>
      </c>
      <c r="B2699" s="5" t="s">
        <v>7700</v>
      </c>
      <c r="C2699" s="6" t="s">
        <v>2797</v>
      </c>
      <c r="D2699" s="6" t="str">
        <f t="shared" si="42"/>
        <v>0585-000-000-0000</v>
      </c>
      <c r="E2699" s="5" t="s">
        <v>2798</v>
      </c>
      <c r="F2699" s="5" t="s">
        <v>383</v>
      </c>
      <c r="G2699" s="5" t="s">
        <v>384</v>
      </c>
      <c r="H2699" s="5" t="s">
        <v>377</v>
      </c>
      <c r="I2699" s="5" t="s">
        <v>378</v>
      </c>
    </row>
    <row r="2700" spans="1:9" x14ac:dyDescent="0.25">
      <c r="A2700" s="5" t="s">
        <v>7701</v>
      </c>
      <c r="B2700" s="5" t="s">
        <v>7702</v>
      </c>
      <c r="C2700" s="6" t="s">
        <v>1782</v>
      </c>
      <c r="D2700" s="6" t="str">
        <f t="shared" si="42"/>
        <v>0940-000-000-0000</v>
      </c>
      <c r="E2700" s="5" t="s">
        <v>1783</v>
      </c>
      <c r="F2700" s="5" t="s">
        <v>383</v>
      </c>
      <c r="G2700" s="5" t="s">
        <v>384</v>
      </c>
      <c r="H2700" s="5" t="s">
        <v>377</v>
      </c>
      <c r="I2700" s="5" t="s">
        <v>378</v>
      </c>
    </row>
    <row r="2701" spans="1:9" x14ac:dyDescent="0.25">
      <c r="A2701" s="5" t="s">
        <v>7703</v>
      </c>
      <c r="B2701" s="5" t="s">
        <v>7704</v>
      </c>
      <c r="C2701" s="6" t="s">
        <v>827</v>
      </c>
      <c r="D2701" s="6" t="str">
        <f t="shared" si="42"/>
        <v>0320-000-000-0000</v>
      </c>
      <c r="E2701" s="5" t="s">
        <v>828</v>
      </c>
      <c r="F2701" s="5" t="s">
        <v>507</v>
      </c>
      <c r="G2701" s="5" t="s">
        <v>508</v>
      </c>
      <c r="H2701" s="5" t="s">
        <v>377</v>
      </c>
      <c r="I2701" s="5" t="s">
        <v>378</v>
      </c>
    </row>
    <row r="2702" spans="1:9" x14ac:dyDescent="0.25">
      <c r="A2702" s="5" t="s">
        <v>7705</v>
      </c>
      <c r="B2702" s="5" t="s">
        <v>7706</v>
      </c>
      <c r="C2702" s="6" t="s">
        <v>489</v>
      </c>
      <c r="D2702" s="6" t="str">
        <f t="shared" si="42"/>
        <v>0010-063-031-1100</v>
      </c>
      <c r="E2702" s="5" t="s">
        <v>490</v>
      </c>
      <c r="F2702" s="5" t="s">
        <v>375</v>
      </c>
      <c r="G2702" s="5" t="s">
        <v>376</v>
      </c>
      <c r="H2702" s="5" t="s">
        <v>377</v>
      </c>
      <c r="I2702" s="5" t="s">
        <v>378</v>
      </c>
    </row>
    <row r="2703" spans="1:9" x14ac:dyDescent="0.25">
      <c r="A2703" s="5" t="s">
        <v>7707</v>
      </c>
      <c r="B2703" s="5" t="s">
        <v>7708</v>
      </c>
      <c r="C2703" s="6" t="s">
        <v>2188</v>
      </c>
      <c r="D2703" s="6" t="str">
        <f t="shared" si="42"/>
        <v>0010-067-030-1100</v>
      </c>
      <c r="E2703" s="5" t="s">
        <v>2189</v>
      </c>
      <c r="F2703" s="5" t="s">
        <v>375</v>
      </c>
      <c r="G2703" s="5" t="s">
        <v>376</v>
      </c>
      <c r="H2703" s="5" t="s">
        <v>377</v>
      </c>
      <c r="I2703" s="5" t="s">
        <v>378</v>
      </c>
    </row>
    <row r="2704" spans="1:9" x14ac:dyDescent="0.25">
      <c r="A2704" s="5" t="s">
        <v>7709</v>
      </c>
      <c r="B2704" s="5" t="s">
        <v>7710</v>
      </c>
      <c r="C2704" s="6" t="s">
        <v>849</v>
      </c>
      <c r="D2704" s="6" t="str">
        <f t="shared" si="42"/>
        <v>0820-000-000-0000</v>
      </c>
      <c r="E2704" s="5" t="s">
        <v>850</v>
      </c>
      <c r="F2704" s="5" t="s">
        <v>503</v>
      </c>
      <c r="G2704" s="5" t="s">
        <v>504</v>
      </c>
      <c r="H2704" s="5" t="s">
        <v>377</v>
      </c>
      <c r="I2704" s="5" t="s">
        <v>378</v>
      </c>
    </row>
    <row r="2705" spans="1:9" x14ac:dyDescent="0.25">
      <c r="A2705" s="5" t="s">
        <v>7711</v>
      </c>
      <c r="B2705" s="5" t="s">
        <v>7712</v>
      </c>
      <c r="C2705" s="6" t="s">
        <v>945</v>
      </c>
      <c r="D2705" s="6" t="str">
        <f t="shared" si="42"/>
        <v>0010-035-141-1100</v>
      </c>
      <c r="E2705" s="5" t="s">
        <v>946</v>
      </c>
      <c r="F2705" s="5" t="s">
        <v>375</v>
      </c>
      <c r="G2705" s="5" t="s">
        <v>376</v>
      </c>
      <c r="H2705" s="5" t="s">
        <v>377</v>
      </c>
      <c r="I2705" s="5" t="s">
        <v>378</v>
      </c>
    </row>
    <row r="2706" spans="1:9" x14ac:dyDescent="0.25">
      <c r="A2706" s="5" t="s">
        <v>7713</v>
      </c>
      <c r="B2706" s="5" t="s">
        <v>7714</v>
      </c>
      <c r="C2706" s="6" t="s">
        <v>1259</v>
      </c>
      <c r="D2706" s="6" t="str">
        <f t="shared" si="42"/>
        <v>0845-000-000-0000</v>
      </c>
      <c r="E2706" s="5" t="s">
        <v>1260</v>
      </c>
      <c r="F2706" s="5" t="s">
        <v>415</v>
      </c>
      <c r="G2706" s="5" t="s">
        <v>416</v>
      </c>
      <c r="H2706" s="5" t="s">
        <v>377</v>
      </c>
      <c r="I2706" s="5" t="s">
        <v>378</v>
      </c>
    </row>
    <row r="2707" spans="1:9" x14ac:dyDescent="0.25">
      <c r="A2707" s="5" t="s">
        <v>7715</v>
      </c>
      <c r="B2707" s="5" t="s">
        <v>7716</v>
      </c>
      <c r="C2707" s="6" t="s">
        <v>4703</v>
      </c>
      <c r="D2707" s="6" t="str">
        <f t="shared" si="42"/>
        <v>0010-032-171-1100</v>
      </c>
      <c r="E2707" s="5" t="s">
        <v>4704</v>
      </c>
      <c r="F2707" s="5" t="s">
        <v>375</v>
      </c>
      <c r="G2707" s="5" t="s">
        <v>376</v>
      </c>
      <c r="H2707" s="5" t="s">
        <v>377</v>
      </c>
      <c r="I2707" s="5" t="s">
        <v>378</v>
      </c>
    </row>
    <row r="2708" spans="1:9" x14ac:dyDescent="0.25">
      <c r="A2708" s="5" t="s">
        <v>7717</v>
      </c>
      <c r="B2708" s="5" t="s">
        <v>7718</v>
      </c>
      <c r="C2708" s="6" t="s">
        <v>5256</v>
      </c>
      <c r="D2708" s="6" t="str">
        <f t="shared" si="42"/>
        <v>1059-000-000-0000</v>
      </c>
      <c r="E2708" s="5" t="s">
        <v>5257</v>
      </c>
      <c r="F2708" s="5" t="s">
        <v>503</v>
      </c>
      <c r="G2708" s="5" t="s">
        <v>504</v>
      </c>
      <c r="H2708" s="5" t="s">
        <v>377</v>
      </c>
      <c r="I2708" s="5" t="s">
        <v>378</v>
      </c>
    </row>
    <row r="2709" spans="1:9" x14ac:dyDescent="0.25">
      <c r="A2709" s="5" t="s">
        <v>7719</v>
      </c>
      <c r="B2709" s="5" t="s">
        <v>7720</v>
      </c>
      <c r="C2709" s="6" t="s">
        <v>2673</v>
      </c>
      <c r="D2709" s="6" t="str">
        <f t="shared" si="42"/>
        <v>0219-000-000-0000</v>
      </c>
      <c r="E2709" s="5" t="s">
        <v>2674</v>
      </c>
      <c r="F2709" s="5" t="s">
        <v>383</v>
      </c>
      <c r="G2709" s="5" t="s">
        <v>384</v>
      </c>
      <c r="H2709" s="5" t="s">
        <v>377</v>
      </c>
      <c r="I2709" s="5" t="s">
        <v>378</v>
      </c>
    </row>
    <row r="2710" spans="1:9" x14ac:dyDescent="0.25">
      <c r="A2710" s="5" t="s">
        <v>7721</v>
      </c>
      <c r="B2710" s="5" t="s">
        <v>7722</v>
      </c>
      <c r="C2710" s="6" t="s">
        <v>521</v>
      </c>
      <c r="D2710" s="6" t="str">
        <f t="shared" si="42"/>
        <v>0950-000-000-0000</v>
      </c>
      <c r="E2710" s="5" t="s">
        <v>522</v>
      </c>
      <c r="F2710" s="5" t="s">
        <v>507</v>
      </c>
      <c r="G2710" s="5" t="s">
        <v>508</v>
      </c>
      <c r="H2710" s="5" t="s">
        <v>513</v>
      </c>
      <c r="I2710" s="5" t="s">
        <v>514</v>
      </c>
    </row>
    <row r="2711" spans="1:9" x14ac:dyDescent="0.25">
      <c r="A2711" s="5" t="s">
        <v>7723</v>
      </c>
      <c r="B2711" s="5" t="s">
        <v>7724</v>
      </c>
      <c r="C2711" s="6" t="s">
        <v>1115</v>
      </c>
      <c r="D2711" s="6" t="str">
        <f t="shared" si="42"/>
        <v>0180-303-000-0000</v>
      </c>
      <c r="E2711" s="5" t="s">
        <v>1116</v>
      </c>
      <c r="F2711" s="5" t="s">
        <v>640</v>
      </c>
      <c r="G2711" s="5" t="s">
        <v>641</v>
      </c>
      <c r="H2711" s="5" t="s">
        <v>377</v>
      </c>
      <c r="I2711" s="5" t="s">
        <v>378</v>
      </c>
    </row>
    <row r="2712" spans="1:9" x14ac:dyDescent="0.25">
      <c r="A2712" s="5" t="s">
        <v>7725</v>
      </c>
      <c r="B2712" s="5" t="s">
        <v>7726</v>
      </c>
      <c r="C2712" s="6" t="s">
        <v>457</v>
      </c>
      <c r="D2712" s="6" t="str">
        <f t="shared" si="42"/>
        <v>0913-000-000-0000</v>
      </c>
      <c r="E2712" s="5" t="s">
        <v>458</v>
      </c>
      <c r="F2712" s="5" t="s">
        <v>383</v>
      </c>
      <c r="G2712" s="5" t="s">
        <v>384</v>
      </c>
      <c r="H2712" s="5" t="s">
        <v>377</v>
      </c>
      <c r="I2712" s="5" t="s">
        <v>378</v>
      </c>
    </row>
    <row r="2713" spans="1:9" x14ac:dyDescent="0.25">
      <c r="A2713" s="5" t="s">
        <v>7727</v>
      </c>
      <c r="B2713" s="5" t="s">
        <v>7728</v>
      </c>
      <c r="C2713" s="6" t="s">
        <v>1984</v>
      </c>
      <c r="D2713" s="6" t="str">
        <f t="shared" si="42"/>
        <v>0100-045-050-1100</v>
      </c>
      <c r="E2713" s="5" t="s">
        <v>1985</v>
      </c>
      <c r="F2713" s="5" t="s">
        <v>415</v>
      </c>
      <c r="G2713" s="5" t="s">
        <v>416</v>
      </c>
      <c r="H2713" s="5" t="s">
        <v>377</v>
      </c>
      <c r="I2713" s="5" t="s">
        <v>378</v>
      </c>
    </row>
    <row r="2714" spans="1:9" x14ac:dyDescent="0.25">
      <c r="A2714" s="5" t="s">
        <v>7729</v>
      </c>
      <c r="B2714" s="5" t="s">
        <v>7730</v>
      </c>
      <c r="C2714" s="6" t="s">
        <v>7731</v>
      </c>
      <c r="D2714" s="6" t="str">
        <f t="shared" si="42"/>
        <v>1098-000-000-0000</v>
      </c>
      <c r="E2714" s="5" t="s">
        <v>7732</v>
      </c>
      <c r="F2714" s="5" t="s">
        <v>383</v>
      </c>
      <c r="G2714" s="5" t="s">
        <v>384</v>
      </c>
      <c r="H2714" s="5" t="s">
        <v>377</v>
      </c>
      <c r="I2714" s="5" t="s">
        <v>378</v>
      </c>
    </row>
    <row r="2715" spans="1:9" x14ac:dyDescent="0.25">
      <c r="A2715" s="5" t="s">
        <v>7733</v>
      </c>
      <c r="B2715" s="5" t="s">
        <v>7734</v>
      </c>
      <c r="C2715" s="6" t="s">
        <v>485</v>
      </c>
      <c r="D2715" s="6" t="str">
        <f t="shared" si="42"/>
        <v>0330-000-000-0000</v>
      </c>
      <c r="E2715" s="5" t="s">
        <v>486</v>
      </c>
      <c r="F2715" s="5" t="s">
        <v>383</v>
      </c>
      <c r="G2715" s="5" t="s">
        <v>384</v>
      </c>
      <c r="H2715" s="5" t="s">
        <v>377</v>
      </c>
      <c r="I2715" s="5" t="s">
        <v>378</v>
      </c>
    </row>
    <row r="2716" spans="1:9" x14ac:dyDescent="0.25">
      <c r="A2716" s="5" t="s">
        <v>7735</v>
      </c>
      <c r="B2716" s="5" t="s">
        <v>7736</v>
      </c>
      <c r="C2716" s="6" t="s">
        <v>989</v>
      </c>
      <c r="D2716" s="6" t="str">
        <f t="shared" si="42"/>
        <v>0207-000-000-0000</v>
      </c>
      <c r="E2716" s="5" t="s">
        <v>990</v>
      </c>
      <c r="F2716" s="5" t="s">
        <v>383</v>
      </c>
      <c r="G2716" s="5" t="s">
        <v>384</v>
      </c>
      <c r="H2716" s="5" t="s">
        <v>377</v>
      </c>
      <c r="I2716" s="5" t="s">
        <v>378</v>
      </c>
    </row>
    <row r="2717" spans="1:9" x14ac:dyDescent="0.25">
      <c r="A2717" s="5" t="s">
        <v>7737</v>
      </c>
      <c r="B2717" s="5" t="s">
        <v>7738</v>
      </c>
      <c r="C2717" s="6" t="s">
        <v>1091</v>
      </c>
      <c r="D2717" s="6" t="str">
        <f t="shared" si="42"/>
        <v>0957-000-000-0000</v>
      </c>
      <c r="E2717" s="5" t="s">
        <v>1092</v>
      </c>
      <c r="F2717" s="5" t="s">
        <v>383</v>
      </c>
      <c r="G2717" s="5" t="s">
        <v>384</v>
      </c>
      <c r="H2717" s="5" t="s">
        <v>513</v>
      </c>
      <c r="I2717" s="5" t="s">
        <v>514</v>
      </c>
    </row>
    <row r="2718" spans="1:9" x14ac:dyDescent="0.25">
      <c r="A2718" s="5" t="s">
        <v>7739</v>
      </c>
      <c r="B2718" s="5" t="s">
        <v>7740</v>
      </c>
      <c r="C2718" s="6" t="s">
        <v>7741</v>
      </c>
      <c r="D2718" s="6" t="str">
        <f t="shared" si="42"/>
        <v>0130-000-006-3400</v>
      </c>
      <c r="E2718" s="5" t="s">
        <v>7742</v>
      </c>
      <c r="F2718" s="5" t="s">
        <v>383</v>
      </c>
      <c r="G2718" s="5" t="s">
        <v>384</v>
      </c>
      <c r="H2718" s="5" t="s">
        <v>513</v>
      </c>
      <c r="I2718" s="5" t="s">
        <v>514</v>
      </c>
    </row>
    <row r="2719" spans="1:9" x14ac:dyDescent="0.25">
      <c r="A2719" s="5" t="s">
        <v>7743</v>
      </c>
      <c r="B2719" s="5" t="s">
        <v>7744</v>
      </c>
      <c r="C2719" s="6" t="s">
        <v>3337</v>
      </c>
      <c r="D2719" s="6" t="str">
        <f t="shared" si="42"/>
        <v>0010-083-031-1100</v>
      </c>
      <c r="E2719" s="5" t="s">
        <v>3338</v>
      </c>
      <c r="F2719" s="5" t="s">
        <v>375</v>
      </c>
      <c r="G2719" s="5" t="s">
        <v>376</v>
      </c>
      <c r="H2719" s="5" t="s">
        <v>377</v>
      </c>
      <c r="I2719" s="5" t="s">
        <v>378</v>
      </c>
    </row>
    <row r="2720" spans="1:9" x14ac:dyDescent="0.25">
      <c r="A2720" s="5" t="s">
        <v>7745</v>
      </c>
      <c r="B2720" s="5" t="s">
        <v>7746</v>
      </c>
      <c r="C2720" s="6" t="s">
        <v>1619</v>
      </c>
      <c r="D2720" s="6" t="str">
        <f t="shared" si="42"/>
        <v>0370-000-000-0000</v>
      </c>
      <c r="E2720" s="5" t="s">
        <v>1620</v>
      </c>
      <c r="F2720" s="5" t="s">
        <v>383</v>
      </c>
      <c r="G2720" s="5" t="s">
        <v>384</v>
      </c>
      <c r="H2720" s="5" t="s">
        <v>513</v>
      </c>
      <c r="I2720" s="5" t="s">
        <v>514</v>
      </c>
    </row>
    <row r="2721" spans="1:9" x14ac:dyDescent="0.25">
      <c r="A2721" s="5" t="s">
        <v>7747</v>
      </c>
      <c r="B2721" s="5" t="s">
        <v>7748</v>
      </c>
      <c r="C2721" s="6" t="s">
        <v>7749</v>
      </c>
      <c r="D2721" s="6" t="str">
        <f t="shared" si="42"/>
        <v>0010-060-111-1100</v>
      </c>
      <c r="E2721" s="5" t="s">
        <v>7750</v>
      </c>
      <c r="F2721" s="5" t="s">
        <v>375</v>
      </c>
      <c r="G2721" s="5" t="s">
        <v>376</v>
      </c>
      <c r="H2721" s="5" t="s">
        <v>377</v>
      </c>
      <c r="I2721" s="5" t="s">
        <v>378</v>
      </c>
    </row>
    <row r="2722" spans="1:9" x14ac:dyDescent="0.25">
      <c r="A2722" s="5" t="s">
        <v>7751</v>
      </c>
      <c r="B2722" s="5" t="s">
        <v>7752</v>
      </c>
      <c r="C2722" s="6" t="s">
        <v>2098</v>
      </c>
      <c r="D2722" s="6" t="str">
        <f t="shared" si="42"/>
        <v>0785-000-000-0000</v>
      </c>
      <c r="E2722" s="5" t="s">
        <v>2099</v>
      </c>
      <c r="F2722" s="5" t="s">
        <v>535</v>
      </c>
      <c r="G2722" s="5" t="s">
        <v>536</v>
      </c>
      <c r="H2722" s="5" t="s">
        <v>377</v>
      </c>
      <c r="I2722" s="5" t="s">
        <v>378</v>
      </c>
    </row>
    <row r="2723" spans="1:9" x14ac:dyDescent="0.25">
      <c r="A2723" s="5" t="s">
        <v>7753</v>
      </c>
      <c r="B2723" s="5" t="s">
        <v>7754</v>
      </c>
      <c r="C2723" s="6" t="s">
        <v>2428</v>
      </c>
      <c r="D2723" s="6" t="str">
        <f t="shared" si="42"/>
        <v>0128-000-000-0000</v>
      </c>
      <c r="E2723" s="5" t="s">
        <v>2429</v>
      </c>
      <c r="F2723" s="5" t="s">
        <v>383</v>
      </c>
      <c r="G2723" s="5" t="s">
        <v>384</v>
      </c>
      <c r="H2723" s="5" t="s">
        <v>377</v>
      </c>
      <c r="I2723" s="5" t="s">
        <v>378</v>
      </c>
    </row>
    <row r="2724" spans="1:9" x14ac:dyDescent="0.25">
      <c r="A2724" s="5" t="s">
        <v>7755</v>
      </c>
      <c r="B2724" s="5" t="s">
        <v>7756</v>
      </c>
      <c r="C2724" s="6" t="s">
        <v>4823</v>
      </c>
      <c r="D2724" s="6" t="str">
        <f t="shared" si="42"/>
        <v>0572-000-000-0000</v>
      </c>
      <c r="E2724" s="5" t="s">
        <v>4824</v>
      </c>
      <c r="F2724" s="5" t="s">
        <v>503</v>
      </c>
      <c r="G2724" s="5" t="s">
        <v>504</v>
      </c>
      <c r="H2724" s="5" t="s">
        <v>377</v>
      </c>
      <c r="I2724" s="5" t="s">
        <v>378</v>
      </c>
    </row>
    <row r="2725" spans="1:9" x14ac:dyDescent="0.25">
      <c r="A2725" s="5" t="s">
        <v>7757</v>
      </c>
      <c r="B2725" s="5" t="s">
        <v>7758</v>
      </c>
      <c r="C2725" s="6" t="s">
        <v>551</v>
      </c>
      <c r="D2725" s="6" t="str">
        <f t="shared" si="42"/>
        <v>0355-000-000-0000</v>
      </c>
      <c r="E2725" s="5" t="s">
        <v>552</v>
      </c>
      <c r="F2725" s="5" t="s">
        <v>383</v>
      </c>
      <c r="G2725" s="5" t="s">
        <v>384</v>
      </c>
      <c r="H2725" s="5" t="s">
        <v>377</v>
      </c>
      <c r="I2725" s="5" t="s">
        <v>378</v>
      </c>
    </row>
    <row r="2726" spans="1:9" x14ac:dyDescent="0.25">
      <c r="A2726" s="5" t="s">
        <v>7759</v>
      </c>
      <c r="B2726" s="5" t="s">
        <v>7760</v>
      </c>
      <c r="C2726" s="6" t="s">
        <v>7761</v>
      </c>
      <c r="D2726" s="6" t="str">
        <f t="shared" si="42"/>
        <v>0871-000-007-9200</v>
      </c>
      <c r="E2726" s="5" t="s">
        <v>7762</v>
      </c>
      <c r="F2726" s="5" t="s">
        <v>383</v>
      </c>
      <c r="G2726" s="5" t="s">
        <v>384</v>
      </c>
      <c r="H2726" s="5" t="s">
        <v>377</v>
      </c>
      <c r="I2726" s="5" t="s">
        <v>378</v>
      </c>
    </row>
    <row r="2727" spans="1:9" x14ac:dyDescent="0.25">
      <c r="A2727" s="5" t="s">
        <v>7763</v>
      </c>
      <c r="B2727" s="5" t="s">
        <v>7764</v>
      </c>
      <c r="C2727" s="6" t="s">
        <v>2394</v>
      </c>
      <c r="D2727" s="6" t="str">
        <f t="shared" si="42"/>
        <v>0290-000-000-0000</v>
      </c>
      <c r="E2727" s="5" t="s">
        <v>2395</v>
      </c>
      <c r="F2727" s="5" t="s">
        <v>383</v>
      </c>
      <c r="G2727" s="5" t="s">
        <v>384</v>
      </c>
      <c r="H2727" s="5" t="s">
        <v>491</v>
      </c>
      <c r="I2727" s="5" t="s">
        <v>492</v>
      </c>
    </row>
    <row r="2728" spans="1:9" x14ac:dyDescent="0.25">
      <c r="A2728" s="5" t="s">
        <v>244</v>
      </c>
      <c r="B2728" s="5" t="s">
        <v>7765</v>
      </c>
      <c r="C2728" s="6" t="s">
        <v>495</v>
      </c>
      <c r="D2728" s="6" t="str">
        <f t="shared" si="42"/>
        <v>0010-249-000-0000</v>
      </c>
      <c r="E2728" s="5" t="s">
        <v>496</v>
      </c>
      <c r="F2728" s="5" t="s">
        <v>375</v>
      </c>
      <c r="G2728" s="5" t="s">
        <v>376</v>
      </c>
      <c r="H2728" s="5" t="s">
        <v>377</v>
      </c>
      <c r="I2728" s="5" t="s">
        <v>378</v>
      </c>
    </row>
    <row r="2729" spans="1:9" x14ac:dyDescent="0.25">
      <c r="A2729" s="5" t="s">
        <v>7766</v>
      </c>
      <c r="B2729" s="5" t="s">
        <v>7767</v>
      </c>
      <c r="C2729" s="6" t="s">
        <v>1127</v>
      </c>
      <c r="D2729" s="6" t="str">
        <f t="shared" si="42"/>
        <v>0839-000-000-0000</v>
      </c>
      <c r="E2729" s="5" t="s">
        <v>1128</v>
      </c>
      <c r="F2729" s="5" t="s">
        <v>925</v>
      </c>
      <c r="G2729" s="5" t="s">
        <v>926</v>
      </c>
      <c r="H2729" s="5" t="s">
        <v>377</v>
      </c>
      <c r="I2729" s="5" t="s">
        <v>378</v>
      </c>
    </row>
    <row r="2730" spans="1:9" x14ac:dyDescent="0.25">
      <c r="A2730" s="5" t="s">
        <v>7768</v>
      </c>
      <c r="B2730" s="5" t="s">
        <v>7769</v>
      </c>
      <c r="C2730" s="6" t="s">
        <v>4247</v>
      </c>
      <c r="D2730" s="6" t="str">
        <f t="shared" si="42"/>
        <v>0180-058-020-0000</v>
      </c>
      <c r="E2730" s="5" t="s">
        <v>4248</v>
      </c>
      <c r="F2730" s="5" t="s">
        <v>375</v>
      </c>
      <c r="G2730" s="5" t="s">
        <v>376</v>
      </c>
      <c r="H2730" s="5" t="s">
        <v>377</v>
      </c>
      <c r="I2730" s="5" t="s">
        <v>378</v>
      </c>
    </row>
    <row r="2731" spans="1:9" x14ac:dyDescent="0.25">
      <c r="A2731" s="5" t="s">
        <v>7770</v>
      </c>
      <c r="B2731" s="5" t="s">
        <v>7771</v>
      </c>
      <c r="C2731" s="6" t="s">
        <v>827</v>
      </c>
      <c r="D2731" s="6" t="str">
        <f t="shared" si="42"/>
        <v>0320-000-000-0000</v>
      </c>
      <c r="E2731" s="5" t="s">
        <v>828</v>
      </c>
      <c r="F2731" s="5" t="s">
        <v>656</v>
      </c>
      <c r="G2731" s="5" t="s">
        <v>657</v>
      </c>
      <c r="H2731" s="5" t="s">
        <v>513</v>
      </c>
      <c r="I2731" s="5" t="s">
        <v>514</v>
      </c>
    </row>
    <row r="2732" spans="1:9" x14ac:dyDescent="0.25">
      <c r="A2732" s="5" t="s">
        <v>7772</v>
      </c>
      <c r="B2732" s="5" t="s">
        <v>7773</v>
      </c>
      <c r="C2732" s="6" t="s">
        <v>4540</v>
      </c>
      <c r="D2732" s="6" t="str">
        <f t="shared" si="42"/>
        <v>0624-000-000-0000</v>
      </c>
      <c r="E2732" s="5" t="s">
        <v>4541</v>
      </c>
      <c r="F2732" s="5" t="s">
        <v>383</v>
      </c>
      <c r="G2732" s="5" t="s">
        <v>384</v>
      </c>
      <c r="H2732" s="5" t="s">
        <v>377</v>
      </c>
      <c r="I2732" s="5" t="s">
        <v>378</v>
      </c>
    </row>
    <row r="2733" spans="1:9" x14ac:dyDescent="0.25">
      <c r="A2733" s="5" t="s">
        <v>7774</v>
      </c>
      <c r="B2733" s="5" t="s">
        <v>7775</v>
      </c>
      <c r="C2733" s="6" t="s">
        <v>827</v>
      </c>
      <c r="D2733" s="6" t="str">
        <f t="shared" si="42"/>
        <v>0320-000-000-0000</v>
      </c>
      <c r="E2733" s="5" t="s">
        <v>828</v>
      </c>
      <c r="F2733" s="5" t="s">
        <v>383</v>
      </c>
      <c r="G2733" s="5" t="s">
        <v>384</v>
      </c>
      <c r="H2733" s="5" t="s">
        <v>377</v>
      </c>
      <c r="I2733" s="5" t="s">
        <v>378</v>
      </c>
    </row>
    <row r="2734" spans="1:9" x14ac:dyDescent="0.25">
      <c r="A2734" s="5" t="s">
        <v>7776</v>
      </c>
      <c r="B2734" s="5" t="s">
        <v>7777</v>
      </c>
      <c r="C2734" s="6" t="s">
        <v>7778</v>
      </c>
      <c r="D2734" s="6" t="str">
        <f t="shared" si="42"/>
        <v>0010-029-100-1700</v>
      </c>
      <c r="E2734" s="5" t="s">
        <v>7779</v>
      </c>
      <c r="F2734" s="5" t="s">
        <v>383</v>
      </c>
      <c r="G2734" s="5" t="s">
        <v>384</v>
      </c>
      <c r="H2734" s="5" t="s">
        <v>377</v>
      </c>
      <c r="I2734" s="5" t="s">
        <v>378</v>
      </c>
    </row>
    <row r="2735" spans="1:9" x14ac:dyDescent="0.25">
      <c r="A2735" s="5" t="s">
        <v>7780</v>
      </c>
      <c r="B2735" s="5" t="s">
        <v>7781</v>
      </c>
      <c r="C2735" s="6" t="s">
        <v>7782</v>
      </c>
      <c r="D2735" s="6" t="str">
        <f t="shared" si="42"/>
        <v>0350-044-000-0000</v>
      </c>
      <c r="E2735" s="5" t="s">
        <v>7783</v>
      </c>
      <c r="F2735" s="5" t="s">
        <v>375</v>
      </c>
      <c r="G2735" s="5" t="s">
        <v>376</v>
      </c>
      <c r="H2735" s="5" t="s">
        <v>513</v>
      </c>
      <c r="I2735" s="5" t="s">
        <v>514</v>
      </c>
    </row>
    <row r="2736" spans="1:9" x14ac:dyDescent="0.25">
      <c r="A2736" s="5" t="s">
        <v>7784</v>
      </c>
      <c r="B2736" s="5" t="s">
        <v>7785</v>
      </c>
      <c r="C2736" s="6" t="s">
        <v>7786</v>
      </c>
      <c r="D2736" s="6" t="str">
        <f t="shared" si="42"/>
        <v>0960-000-000-0000</v>
      </c>
      <c r="E2736" s="5" t="s">
        <v>7787</v>
      </c>
      <c r="F2736" s="5" t="s">
        <v>535</v>
      </c>
      <c r="G2736" s="5" t="s">
        <v>536</v>
      </c>
      <c r="H2736" s="5" t="s">
        <v>377</v>
      </c>
      <c r="I2736" s="5" t="s">
        <v>378</v>
      </c>
    </row>
    <row r="2737" spans="1:9" x14ac:dyDescent="0.25">
      <c r="A2737" s="5" t="s">
        <v>7788</v>
      </c>
      <c r="B2737" s="5" t="s">
        <v>7789</v>
      </c>
      <c r="C2737" s="6" t="s">
        <v>7790</v>
      </c>
      <c r="D2737" s="6" t="str">
        <f t="shared" si="42"/>
        <v>0195-033-000-0000</v>
      </c>
      <c r="E2737" s="5" t="s">
        <v>7791</v>
      </c>
      <c r="F2737" s="5" t="s">
        <v>2740</v>
      </c>
      <c r="G2737" s="5" t="s">
        <v>2741</v>
      </c>
      <c r="H2737" s="5" t="s">
        <v>377</v>
      </c>
      <c r="I2737" s="5" t="s">
        <v>378</v>
      </c>
    </row>
    <row r="2738" spans="1:9" x14ac:dyDescent="0.25">
      <c r="A2738" s="5" t="s">
        <v>7792</v>
      </c>
      <c r="B2738" s="5" t="s">
        <v>7793</v>
      </c>
      <c r="C2738" s="6" t="s">
        <v>1474</v>
      </c>
      <c r="D2738" s="6" t="str">
        <f t="shared" si="42"/>
        <v>0695-000-000-0000</v>
      </c>
      <c r="E2738" s="5" t="s">
        <v>1475</v>
      </c>
      <c r="F2738" s="5" t="s">
        <v>383</v>
      </c>
      <c r="G2738" s="5" t="s">
        <v>384</v>
      </c>
      <c r="H2738" s="5" t="s">
        <v>377</v>
      </c>
      <c r="I2738" s="5" t="s">
        <v>378</v>
      </c>
    </row>
    <row r="2739" spans="1:9" x14ac:dyDescent="0.25">
      <c r="A2739" s="5" t="s">
        <v>7794</v>
      </c>
      <c r="B2739" s="5" t="s">
        <v>7795</v>
      </c>
      <c r="C2739" s="6" t="s">
        <v>1229</v>
      </c>
      <c r="D2739" s="6" t="str">
        <f t="shared" si="42"/>
        <v>0555-000-000-0000</v>
      </c>
      <c r="E2739" s="5" t="s">
        <v>1230</v>
      </c>
      <c r="F2739" s="5" t="s">
        <v>383</v>
      </c>
      <c r="G2739" s="5" t="s">
        <v>384</v>
      </c>
      <c r="H2739" s="5" t="s">
        <v>377</v>
      </c>
      <c r="I2739" s="5" t="s">
        <v>378</v>
      </c>
    </row>
    <row r="2740" spans="1:9" x14ac:dyDescent="0.25">
      <c r="A2740" s="5" t="s">
        <v>7796</v>
      </c>
      <c r="B2740" s="5" t="s">
        <v>7797</v>
      </c>
      <c r="C2740" s="6" t="s">
        <v>449</v>
      </c>
      <c r="D2740" s="6" t="str">
        <f t="shared" si="42"/>
        <v>0965-000-000-0000</v>
      </c>
      <c r="E2740" s="5" t="s">
        <v>450</v>
      </c>
      <c r="F2740" s="5" t="s">
        <v>415</v>
      </c>
      <c r="G2740" s="5" t="s">
        <v>416</v>
      </c>
      <c r="H2740" s="5" t="s">
        <v>377</v>
      </c>
      <c r="I2740" s="5" t="s">
        <v>378</v>
      </c>
    </row>
    <row r="2741" spans="1:9" x14ac:dyDescent="0.25">
      <c r="A2741" s="5" t="s">
        <v>7798</v>
      </c>
      <c r="B2741" s="5" t="s">
        <v>7799</v>
      </c>
      <c r="C2741" s="6" t="s">
        <v>797</v>
      </c>
      <c r="D2741" s="6" t="str">
        <f t="shared" si="42"/>
        <v>0350-000-000-0000</v>
      </c>
      <c r="E2741" s="5" t="s">
        <v>798</v>
      </c>
      <c r="F2741" s="5" t="s">
        <v>1974</v>
      </c>
      <c r="G2741" s="5" t="s">
        <v>1975</v>
      </c>
      <c r="H2741" s="5" t="s">
        <v>377</v>
      </c>
      <c r="I2741" s="5" t="s">
        <v>378</v>
      </c>
    </row>
    <row r="2742" spans="1:9" x14ac:dyDescent="0.25">
      <c r="A2742" s="5" t="s">
        <v>7800</v>
      </c>
      <c r="B2742" s="5" t="s">
        <v>7801</v>
      </c>
      <c r="C2742" s="6" t="s">
        <v>1299</v>
      </c>
      <c r="D2742" s="6" t="str">
        <f t="shared" si="42"/>
        <v>0016-000-000-0000</v>
      </c>
      <c r="E2742" s="5" t="s">
        <v>1300</v>
      </c>
      <c r="F2742" s="5" t="s">
        <v>535</v>
      </c>
      <c r="G2742" s="5" t="s">
        <v>536</v>
      </c>
      <c r="H2742" s="5" t="s">
        <v>377</v>
      </c>
      <c r="I2742" s="5" t="s">
        <v>378</v>
      </c>
    </row>
    <row r="2743" spans="1:9" x14ac:dyDescent="0.25">
      <c r="A2743" s="5" t="s">
        <v>7802</v>
      </c>
      <c r="B2743" s="5" t="s">
        <v>7803</v>
      </c>
      <c r="C2743" s="6" t="s">
        <v>1065</v>
      </c>
      <c r="D2743" s="6" t="str">
        <f t="shared" si="42"/>
        <v>0906-000-000-0000</v>
      </c>
      <c r="E2743" s="5" t="s">
        <v>1066</v>
      </c>
      <c r="F2743" s="5" t="s">
        <v>383</v>
      </c>
      <c r="G2743" s="5" t="s">
        <v>384</v>
      </c>
      <c r="H2743" s="5" t="s">
        <v>377</v>
      </c>
      <c r="I2743" s="5" t="s">
        <v>378</v>
      </c>
    </row>
    <row r="2744" spans="1:9" x14ac:dyDescent="0.25">
      <c r="A2744" s="5" t="s">
        <v>7804</v>
      </c>
      <c r="B2744" s="5" t="s">
        <v>7805</v>
      </c>
      <c r="C2744" s="6" t="s">
        <v>1764</v>
      </c>
      <c r="D2744" s="6" t="str">
        <f t="shared" si="42"/>
        <v>0040-000-000-0000</v>
      </c>
      <c r="E2744" s="5" t="s">
        <v>1765</v>
      </c>
      <c r="F2744" s="5" t="s">
        <v>383</v>
      </c>
      <c r="G2744" s="5" t="s">
        <v>384</v>
      </c>
      <c r="H2744" s="5" t="s">
        <v>377</v>
      </c>
      <c r="I2744" s="5" t="s">
        <v>378</v>
      </c>
    </row>
    <row r="2745" spans="1:9" x14ac:dyDescent="0.25">
      <c r="A2745" s="5" t="s">
        <v>7806</v>
      </c>
      <c r="B2745" s="5" t="s">
        <v>7807</v>
      </c>
      <c r="C2745" s="6" t="s">
        <v>2072</v>
      </c>
      <c r="D2745" s="6" t="str">
        <f t="shared" si="42"/>
        <v>0328-000-000-0000</v>
      </c>
      <c r="E2745" s="5" t="s">
        <v>2073</v>
      </c>
      <c r="F2745" s="5" t="s">
        <v>535</v>
      </c>
      <c r="G2745" s="5" t="s">
        <v>536</v>
      </c>
      <c r="H2745" s="5" t="s">
        <v>377</v>
      </c>
      <c r="I2745" s="5" t="s">
        <v>378</v>
      </c>
    </row>
    <row r="2746" spans="1:9" x14ac:dyDescent="0.25">
      <c r="A2746" s="5" t="s">
        <v>7808</v>
      </c>
      <c r="B2746" s="5" t="s">
        <v>7809</v>
      </c>
      <c r="C2746" s="6" t="s">
        <v>7810</v>
      </c>
      <c r="D2746" s="6" t="str">
        <f t="shared" si="42"/>
        <v>0010-044-091-1000</v>
      </c>
      <c r="E2746" s="5" t="s">
        <v>7811</v>
      </c>
      <c r="F2746" s="5" t="s">
        <v>1099</v>
      </c>
      <c r="G2746" s="5" t="s">
        <v>1100</v>
      </c>
      <c r="H2746" s="5" t="s">
        <v>377</v>
      </c>
      <c r="I2746" s="5" t="s">
        <v>378</v>
      </c>
    </row>
    <row r="2747" spans="1:9" x14ac:dyDescent="0.25">
      <c r="A2747" s="5" t="s">
        <v>7812</v>
      </c>
      <c r="B2747" s="5" t="s">
        <v>7813</v>
      </c>
      <c r="C2747" s="6" t="s">
        <v>1370</v>
      </c>
      <c r="D2747" s="6" t="str">
        <f t="shared" si="42"/>
        <v>0028-000-000-0000</v>
      </c>
      <c r="E2747" s="5" t="s">
        <v>1371</v>
      </c>
      <c r="F2747" s="5" t="s">
        <v>415</v>
      </c>
      <c r="G2747" s="5" t="s">
        <v>416</v>
      </c>
      <c r="H2747" s="5" t="s">
        <v>377</v>
      </c>
      <c r="I2747" s="5" t="s">
        <v>378</v>
      </c>
    </row>
    <row r="2748" spans="1:9" x14ac:dyDescent="0.25">
      <c r="A2748" s="5" t="s">
        <v>7814</v>
      </c>
      <c r="B2748" s="5" t="s">
        <v>7815</v>
      </c>
      <c r="C2748" s="6" t="s">
        <v>678</v>
      </c>
      <c r="D2748" s="6" t="str">
        <f t="shared" si="42"/>
        <v>0010-035-020-1100</v>
      </c>
      <c r="E2748" s="5" t="s">
        <v>679</v>
      </c>
      <c r="F2748" s="5" t="s">
        <v>375</v>
      </c>
      <c r="G2748" s="5" t="s">
        <v>376</v>
      </c>
      <c r="H2748" s="5" t="s">
        <v>377</v>
      </c>
      <c r="I2748" s="5" t="s">
        <v>378</v>
      </c>
    </row>
    <row r="2749" spans="1:9" x14ac:dyDescent="0.25">
      <c r="A2749" s="5" t="s">
        <v>7816</v>
      </c>
      <c r="B2749" s="5" t="s">
        <v>7817</v>
      </c>
      <c r="C2749" s="6" t="s">
        <v>6158</v>
      </c>
      <c r="D2749" s="6" t="str">
        <f t="shared" si="42"/>
        <v>0010-046-041-1100</v>
      </c>
      <c r="E2749" s="5" t="s">
        <v>6159</v>
      </c>
      <c r="F2749" s="5" t="s">
        <v>375</v>
      </c>
      <c r="G2749" s="5" t="s">
        <v>376</v>
      </c>
      <c r="H2749" s="5" t="s">
        <v>377</v>
      </c>
      <c r="I2749" s="5" t="s">
        <v>378</v>
      </c>
    </row>
    <row r="2750" spans="1:9" x14ac:dyDescent="0.25">
      <c r="A2750" s="5" t="s">
        <v>7818</v>
      </c>
      <c r="B2750" s="5" t="s">
        <v>7819</v>
      </c>
      <c r="C2750" s="6" t="s">
        <v>485</v>
      </c>
      <c r="D2750" s="6" t="str">
        <f t="shared" si="42"/>
        <v>0330-000-000-0000</v>
      </c>
      <c r="E2750" s="5" t="s">
        <v>486</v>
      </c>
      <c r="F2750" s="5" t="s">
        <v>383</v>
      </c>
      <c r="G2750" s="5" t="s">
        <v>384</v>
      </c>
      <c r="H2750" s="5" t="s">
        <v>513</v>
      </c>
      <c r="I2750" s="5" t="s">
        <v>514</v>
      </c>
    </row>
    <row r="2751" spans="1:9" x14ac:dyDescent="0.25">
      <c r="A2751" s="5" t="s">
        <v>7820</v>
      </c>
      <c r="B2751" s="5" t="s">
        <v>7821</v>
      </c>
      <c r="C2751" s="6" t="s">
        <v>4100</v>
      </c>
      <c r="D2751" s="6" t="str">
        <f t="shared" si="42"/>
        <v>0214-000-000-0000</v>
      </c>
      <c r="E2751" s="5" t="s">
        <v>4101</v>
      </c>
      <c r="F2751" s="5" t="s">
        <v>503</v>
      </c>
      <c r="G2751" s="5" t="s">
        <v>504</v>
      </c>
      <c r="H2751" s="5" t="s">
        <v>513</v>
      </c>
      <c r="I2751" s="5" t="s">
        <v>514</v>
      </c>
    </row>
    <row r="2752" spans="1:9" x14ac:dyDescent="0.25">
      <c r="A2752" s="5" t="s">
        <v>7822</v>
      </c>
      <c r="B2752" s="5" t="s">
        <v>7823</v>
      </c>
      <c r="C2752" s="6" t="s">
        <v>7824</v>
      </c>
      <c r="D2752" s="6" t="str">
        <f t="shared" si="42"/>
        <v>0677-000-000-0000</v>
      </c>
      <c r="E2752" s="5" t="s">
        <v>7825</v>
      </c>
      <c r="F2752" s="5" t="s">
        <v>383</v>
      </c>
      <c r="G2752" s="5" t="s">
        <v>384</v>
      </c>
      <c r="H2752" s="5" t="s">
        <v>377</v>
      </c>
      <c r="I2752" s="5" t="s">
        <v>378</v>
      </c>
    </row>
    <row r="2753" spans="1:9" x14ac:dyDescent="0.25">
      <c r="A2753" s="5" t="s">
        <v>7826</v>
      </c>
      <c r="B2753" s="5" t="s">
        <v>7827</v>
      </c>
      <c r="C2753" s="6" t="s">
        <v>1740</v>
      </c>
      <c r="D2753" s="6" t="str">
        <f t="shared" si="42"/>
        <v>0343-000-000-0000</v>
      </c>
      <c r="E2753" s="5" t="s">
        <v>1741</v>
      </c>
      <c r="F2753" s="5" t="s">
        <v>383</v>
      </c>
      <c r="G2753" s="5" t="s">
        <v>384</v>
      </c>
      <c r="H2753" s="5" t="s">
        <v>377</v>
      </c>
      <c r="I2753" s="5" t="s">
        <v>378</v>
      </c>
    </row>
    <row r="2754" spans="1:9" x14ac:dyDescent="0.25">
      <c r="A2754" s="5" t="s">
        <v>7828</v>
      </c>
      <c r="B2754" s="5" t="s">
        <v>7829</v>
      </c>
      <c r="C2754" s="6" t="s">
        <v>3591</v>
      </c>
      <c r="D2754" s="6" t="str">
        <f t="shared" ref="D2754:D2817" si="43">TEXT(C2754,"0000-000-000-0000")</f>
        <v>0165-000-000-0000</v>
      </c>
      <c r="E2754" s="5" t="s">
        <v>3592</v>
      </c>
      <c r="F2754" s="5" t="s">
        <v>383</v>
      </c>
      <c r="G2754" s="5" t="s">
        <v>384</v>
      </c>
      <c r="H2754" s="5" t="s">
        <v>377</v>
      </c>
      <c r="I2754" s="5" t="s">
        <v>378</v>
      </c>
    </row>
    <row r="2755" spans="1:9" x14ac:dyDescent="0.25">
      <c r="A2755" s="5" t="s">
        <v>7830</v>
      </c>
      <c r="B2755" s="5" t="s">
        <v>7831</v>
      </c>
      <c r="C2755" s="6" t="s">
        <v>7298</v>
      </c>
      <c r="D2755" s="6" t="str">
        <f t="shared" si="43"/>
        <v>0010-115-150-1800</v>
      </c>
      <c r="E2755" s="5" t="s">
        <v>7299</v>
      </c>
      <c r="F2755" s="5" t="s">
        <v>375</v>
      </c>
      <c r="G2755" s="5" t="s">
        <v>376</v>
      </c>
      <c r="H2755" s="5" t="s">
        <v>377</v>
      </c>
      <c r="I2755" s="5" t="s">
        <v>378</v>
      </c>
    </row>
    <row r="2756" spans="1:9" x14ac:dyDescent="0.25">
      <c r="A2756" s="5" t="s">
        <v>7832</v>
      </c>
      <c r="B2756" s="5" t="s">
        <v>7833</v>
      </c>
      <c r="C2756" s="6" t="s">
        <v>1869</v>
      </c>
      <c r="D2756" s="6" t="str">
        <f t="shared" si="43"/>
        <v>0516-000-000-0000</v>
      </c>
      <c r="E2756" s="5" t="s">
        <v>1870</v>
      </c>
      <c r="F2756" s="5" t="s">
        <v>383</v>
      </c>
      <c r="G2756" s="5" t="s">
        <v>384</v>
      </c>
      <c r="H2756" s="5" t="s">
        <v>377</v>
      </c>
      <c r="I2756" s="5" t="s">
        <v>378</v>
      </c>
    </row>
    <row r="2757" spans="1:9" x14ac:dyDescent="0.25">
      <c r="A2757" s="5" t="s">
        <v>7834</v>
      </c>
      <c r="B2757" s="5" t="s">
        <v>7835</v>
      </c>
      <c r="C2757" s="6" t="s">
        <v>7836</v>
      </c>
      <c r="D2757" s="6" t="str">
        <f t="shared" si="43"/>
        <v>1010-000-000-0000</v>
      </c>
      <c r="E2757" s="5" t="s">
        <v>7837</v>
      </c>
      <c r="F2757" s="5" t="s">
        <v>503</v>
      </c>
      <c r="G2757" s="5" t="s">
        <v>504</v>
      </c>
      <c r="H2757" s="5" t="s">
        <v>377</v>
      </c>
      <c r="I2757" s="5" t="s">
        <v>378</v>
      </c>
    </row>
    <row r="2758" spans="1:9" x14ac:dyDescent="0.25">
      <c r="A2758" s="5" t="s">
        <v>7838</v>
      </c>
      <c r="B2758" s="5" t="s">
        <v>7839</v>
      </c>
      <c r="C2758" s="6" t="s">
        <v>1065</v>
      </c>
      <c r="D2758" s="6" t="str">
        <f t="shared" si="43"/>
        <v>0906-000-000-0000</v>
      </c>
      <c r="E2758" s="5" t="s">
        <v>1066</v>
      </c>
      <c r="F2758" s="5" t="s">
        <v>383</v>
      </c>
      <c r="G2758" s="5" t="s">
        <v>384</v>
      </c>
      <c r="H2758" s="5" t="s">
        <v>377</v>
      </c>
      <c r="I2758" s="5" t="s">
        <v>378</v>
      </c>
    </row>
    <row r="2759" spans="1:9" x14ac:dyDescent="0.25">
      <c r="A2759" s="5" t="s">
        <v>7840</v>
      </c>
      <c r="B2759" s="5" t="s">
        <v>7841</v>
      </c>
      <c r="C2759" s="6" t="s">
        <v>2170</v>
      </c>
      <c r="D2759" s="6" t="str">
        <f t="shared" si="43"/>
        <v>0475-000-000-0000</v>
      </c>
      <c r="E2759" s="5" t="s">
        <v>2171</v>
      </c>
      <c r="F2759" s="5" t="s">
        <v>383</v>
      </c>
      <c r="G2759" s="5" t="s">
        <v>384</v>
      </c>
      <c r="H2759" s="5" t="s">
        <v>513</v>
      </c>
      <c r="I2759" s="5" t="s">
        <v>514</v>
      </c>
    </row>
    <row r="2760" spans="1:9" x14ac:dyDescent="0.25">
      <c r="A2760" s="5" t="s">
        <v>7842</v>
      </c>
      <c r="B2760" s="5" t="s">
        <v>7843</v>
      </c>
      <c r="C2760" s="6" t="s">
        <v>3383</v>
      </c>
      <c r="D2760" s="6" t="str">
        <f t="shared" si="43"/>
        <v>0851-000-000-0000</v>
      </c>
      <c r="E2760" s="5" t="s">
        <v>3384</v>
      </c>
      <c r="F2760" s="5" t="s">
        <v>656</v>
      </c>
      <c r="G2760" s="5" t="s">
        <v>657</v>
      </c>
      <c r="H2760" s="5" t="s">
        <v>377</v>
      </c>
      <c r="I2760" s="5" t="s">
        <v>378</v>
      </c>
    </row>
    <row r="2761" spans="1:9" x14ac:dyDescent="0.25">
      <c r="A2761" s="5" t="s">
        <v>7844</v>
      </c>
      <c r="B2761" s="5" t="s">
        <v>7845</v>
      </c>
      <c r="C2761" s="6" t="s">
        <v>1869</v>
      </c>
      <c r="D2761" s="6" t="str">
        <f t="shared" si="43"/>
        <v>0516-000-000-0000</v>
      </c>
      <c r="E2761" s="5" t="s">
        <v>1870</v>
      </c>
      <c r="F2761" s="5" t="s">
        <v>383</v>
      </c>
      <c r="G2761" s="5" t="s">
        <v>384</v>
      </c>
      <c r="H2761" s="5" t="s">
        <v>377</v>
      </c>
      <c r="I2761" s="5" t="s">
        <v>378</v>
      </c>
    </row>
    <row r="2762" spans="1:9" x14ac:dyDescent="0.25">
      <c r="A2762" s="5" t="s">
        <v>7846</v>
      </c>
      <c r="B2762" s="5" t="s">
        <v>7847</v>
      </c>
      <c r="C2762" s="6" t="s">
        <v>3591</v>
      </c>
      <c r="D2762" s="6" t="str">
        <f t="shared" si="43"/>
        <v>0165-000-000-0000</v>
      </c>
      <c r="E2762" s="5" t="s">
        <v>3592</v>
      </c>
      <c r="F2762" s="5" t="s">
        <v>383</v>
      </c>
      <c r="G2762" s="5" t="s">
        <v>384</v>
      </c>
      <c r="H2762" s="5" t="s">
        <v>377</v>
      </c>
      <c r="I2762" s="5" t="s">
        <v>378</v>
      </c>
    </row>
    <row r="2763" spans="1:9" x14ac:dyDescent="0.25">
      <c r="A2763" s="5" t="s">
        <v>7848</v>
      </c>
      <c r="B2763" s="5" t="s">
        <v>7849</v>
      </c>
      <c r="C2763" s="6" t="s">
        <v>7850</v>
      </c>
      <c r="D2763" s="6" t="str">
        <f t="shared" si="43"/>
        <v>0010-040-040-1200</v>
      </c>
      <c r="E2763" s="5" t="s">
        <v>7851</v>
      </c>
      <c r="F2763" s="5" t="s">
        <v>375</v>
      </c>
      <c r="G2763" s="5" t="s">
        <v>376</v>
      </c>
      <c r="H2763" s="5" t="s">
        <v>377</v>
      </c>
      <c r="I2763" s="5" t="s">
        <v>378</v>
      </c>
    </row>
    <row r="2764" spans="1:9" x14ac:dyDescent="0.25">
      <c r="A2764" s="5" t="s">
        <v>7852</v>
      </c>
      <c r="B2764" s="5" t="s">
        <v>7853</v>
      </c>
      <c r="C2764" s="6" t="s">
        <v>2843</v>
      </c>
      <c r="D2764" s="6" t="str">
        <f t="shared" si="43"/>
        <v>0107-000-000-0000</v>
      </c>
      <c r="E2764" s="5" t="s">
        <v>2844</v>
      </c>
      <c r="F2764" s="5" t="s">
        <v>535</v>
      </c>
      <c r="G2764" s="5" t="s">
        <v>536</v>
      </c>
      <c r="H2764" s="5" t="s">
        <v>377</v>
      </c>
      <c r="I2764" s="5" t="s">
        <v>378</v>
      </c>
    </row>
    <row r="2765" spans="1:9" x14ac:dyDescent="0.25">
      <c r="A2765" s="5" t="s">
        <v>7854</v>
      </c>
      <c r="B2765" s="5" t="s">
        <v>7855</v>
      </c>
      <c r="C2765" s="6" t="s">
        <v>413</v>
      </c>
      <c r="D2765" s="6" t="str">
        <f t="shared" si="43"/>
        <v>0100-000-000-8000</v>
      </c>
      <c r="E2765" s="5" t="s">
        <v>414</v>
      </c>
      <c r="F2765" s="5" t="s">
        <v>383</v>
      </c>
      <c r="G2765" s="5" t="s">
        <v>384</v>
      </c>
      <c r="H2765" s="5" t="s">
        <v>513</v>
      </c>
      <c r="I2765" s="5" t="s">
        <v>514</v>
      </c>
    </row>
    <row r="2766" spans="1:9" x14ac:dyDescent="0.25">
      <c r="A2766" s="5" t="s">
        <v>7856</v>
      </c>
      <c r="B2766" s="5" t="s">
        <v>7857</v>
      </c>
      <c r="C2766" s="6" t="s">
        <v>7065</v>
      </c>
      <c r="D2766" s="6" t="str">
        <f t="shared" si="43"/>
        <v>0010-040-030-1300</v>
      </c>
      <c r="E2766" s="5" t="s">
        <v>7066</v>
      </c>
      <c r="F2766" s="5" t="s">
        <v>375</v>
      </c>
      <c r="G2766" s="5" t="s">
        <v>376</v>
      </c>
      <c r="H2766" s="5" t="s">
        <v>377</v>
      </c>
      <c r="I2766" s="5" t="s">
        <v>378</v>
      </c>
    </row>
    <row r="2767" spans="1:9" x14ac:dyDescent="0.25">
      <c r="A2767" s="5" t="s">
        <v>7858</v>
      </c>
      <c r="B2767" s="5" t="s">
        <v>7859</v>
      </c>
      <c r="C2767" s="6" t="s">
        <v>6957</v>
      </c>
      <c r="D2767" s="6" t="str">
        <f t="shared" si="43"/>
        <v>0197-000-006-8500</v>
      </c>
      <c r="E2767" s="5" t="s">
        <v>6958</v>
      </c>
      <c r="F2767" s="5" t="s">
        <v>383</v>
      </c>
      <c r="G2767" s="5" t="s">
        <v>384</v>
      </c>
      <c r="H2767" s="5" t="s">
        <v>377</v>
      </c>
      <c r="I2767" s="5" t="s">
        <v>378</v>
      </c>
    </row>
    <row r="2768" spans="1:9" x14ac:dyDescent="0.25">
      <c r="A2768" s="5" t="s">
        <v>7860</v>
      </c>
      <c r="B2768" s="5" t="s">
        <v>7861</v>
      </c>
      <c r="C2768" s="6" t="s">
        <v>1869</v>
      </c>
      <c r="D2768" s="6" t="str">
        <f t="shared" si="43"/>
        <v>0516-000-000-0000</v>
      </c>
      <c r="E2768" s="5" t="s">
        <v>1870</v>
      </c>
      <c r="F2768" s="5" t="s">
        <v>383</v>
      </c>
      <c r="G2768" s="5" t="s">
        <v>384</v>
      </c>
      <c r="H2768" s="5" t="s">
        <v>377</v>
      </c>
      <c r="I2768" s="5" t="s">
        <v>378</v>
      </c>
    </row>
    <row r="2769" spans="1:9" x14ac:dyDescent="0.25">
      <c r="A2769" s="5" t="s">
        <v>344</v>
      </c>
      <c r="B2769" s="5" t="s">
        <v>7862</v>
      </c>
      <c r="C2769" s="6" t="s">
        <v>2237</v>
      </c>
      <c r="D2769" s="6" t="str">
        <f t="shared" si="43"/>
        <v>0917-000-000-0000</v>
      </c>
      <c r="E2769" s="5" t="s">
        <v>2238</v>
      </c>
      <c r="F2769" s="5" t="s">
        <v>383</v>
      </c>
      <c r="G2769" s="5" t="s">
        <v>384</v>
      </c>
      <c r="H2769" s="5" t="s">
        <v>377</v>
      </c>
      <c r="I2769" s="5" t="s">
        <v>378</v>
      </c>
    </row>
    <row r="2770" spans="1:9" x14ac:dyDescent="0.25">
      <c r="A2770" s="5" t="s">
        <v>7863</v>
      </c>
      <c r="B2770" s="5" t="s">
        <v>7864</v>
      </c>
      <c r="C2770" s="6" t="s">
        <v>2218</v>
      </c>
      <c r="D2770" s="6" t="str">
        <f t="shared" si="43"/>
        <v>0385-000-000-0000</v>
      </c>
      <c r="E2770" s="5" t="s">
        <v>2219</v>
      </c>
      <c r="F2770" s="5" t="s">
        <v>383</v>
      </c>
      <c r="G2770" s="5" t="s">
        <v>384</v>
      </c>
      <c r="H2770" s="5" t="s">
        <v>377</v>
      </c>
      <c r="I2770" s="5" t="s">
        <v>378</v>
      </c>
    </row>
    <row r="2771" spans="1:9" x14ac:dyDescent="0.25">
      <c r="A2771" s="5" t="s">
        <v>7865</v>
      </c>
      <c r="B2771" s="5" t="s">
        <v>7866</v>
      </c>
      <c r="C2771" s="6" t="s">
        <v>421</v>
      </c>
      <c r="D2771" s="6" t="str">
        <f t="shared" si="43"/>
        <v>0835-000-000-0000</v>
      </c>
      <c r="E2771" s="5" t="s">
        <v>422</v>
      </c>
      <c r="F2771" s="5" t="s">
        <v>535</v>
      </c>
      <c r="G2771" s="5" t="s">
        <v>536</v>
      </c>
      <c r="H2771" s="5" t="s">
        <v>377</v>
      </c>
      <c r="I2771" s="5" t="s">
        <v>378</v>
      </c>
    </row>
    <row r="2772" spans="1:9" x14ac:dyDescent="0.25">
      <c r="A2772" s="5" t="s">
        <v>7867</v>
      </c>
      <c r="B2772" s="5" t="s">
        <v>7868</v>
      </c>
      <c r="C2772" s="6" t="s">
        <v>3807</v>
      </c>
      <c r="D2772" s="6" t="str">
        <f t="shared" si="43"/>
        <v>0831-000-000-0000</v>
      </c>
      <c r="E2772" s="5" t="s">
        <v>3808</v>
      </c>
      <c r="F2772" s="5" t="s">
        <v>383</v>
      </c>
      <c r="G2772" s="5" t="s">
        <v>384</v>
      </c>
      <c r="H2772" s="5" t="s">
        <v>377</v>
      </c>
      <c r="I2772" s="5" t="s">
        <v>378</v>
      </c>
    </row>
    <row r="2773" spans="1:9" x14ac:dyDescent="0.25">
      <c r="A2773" s="5" t="s">
        <v>7869</v>
      </c>
      <c r="B2773" s="5" t="s">
        <v>7870</v>
      </c>
      <c r="C2773" s="6" t="s">
        <v>1770</v>
      </c>
      <c r="D2773" s="6" t="str">
        <f t="shared" si="43"/>
        <v>0412-000-000-0000</v>
      </c>
      <c r="E2773" s="5" t="s">
        <v>1771</v>
      </c>
      <c r="F2773" s="5" t="s">
        <v>383</v>
      </c>
      <c r="G2773" s="5" t="s">
        <v>384</v>
      </c>
      <c r="H2773" s="5" t="s">
        <v>377</v>
      </c>
      <c r="I2773" s="5" t="s">
        <v>378</v>
      </c>
    </row>
    <row r="2774" spans="1:9" x14ac:dyDescent="0.25">
      <c r="A2774" s="5" t="s">
        <v>7871</v>
      </c>
      <c r="B2774" s="5" t="s">
        <v>7872</v>
      </c>
      <c r="C2774" s="6" t="s">
        <v>7873</v>
      </c>
      <c r="D2774" s="6" t="str">
        <f t="shared" si="43"/>
        <v>0010-085-031-1000</v>
      </c>
      <c r="E2774" s="5" t="s">
        <v>7874</v>
      </c>
      <c r="F2774" s="5" t="s">
        <v>1099</v>
      </c>
      <c r="G2774" s="5" t="s">
        <v>1100</v>
      </c>
      <c r="H2774" s="5" t="s">
        <v>377</v>
      </c>
      <c r="I2774" s="5" t="s">
        <v>378</v>
      </c>
    </row>
    <row r="2775" spans="1:9" x14ac:dyDescent="0.25">
      <c r="A2775" s="5" t="s">
        <v>7875</v>
      </c>
      <c r="B2775" s="5" t="s">
        <v>7876</v>
      </c>
      <c r="C2775" s="6" t="s">
        <v>1512</v>
      </c>
      <c r="D2775" s="6" t="str">
        <f t="shared" si="43"/>
        <v>0041-000-000-0000</v>
      </c>
      <c r="E2775" s="5" t="s">
        <v>1513</v>
      </c>
      <c r="F2775" s="5" t="s">
        <v>415</v>
      </c>
      <c r="G2775" s="5" t="s">
        <v>416</v>
      </c>
      <c r="H2775" s="5" t="s">
        <v>513</v>
      </c>
      <c r="I2775" s="5" t="s">
        <v>514</v>
      </c>
    </row>
    <row r="2776" spans="1:9" x14ac:dyDescent="0.25">
      <c r="A2776" s="5" t="s">
        <v>7877</v>
      </c>
      <c r="B2776" s="5" t="s">
        <v>7878</v>
      </c>
      <c r="C2776" s="6" t="s">
        <v>1295</v>
      </c>
      <c r="D2776" s="6" t="str">
        <f t="shared" si="43"/>
        <v>0351-000-000-0000</v>
      </c>
      <c r="E2776" s="5" t="s">
        <v>1296</v>
      </c>
      <c r="F2776" s="5" t="s">
        <v>383</v>
      </c>
      <c r="G2776" s="5" t="s">
        <v>384</v>
      </c>
      <c r="H2776" s="5" t="s">
        <v>377</v>
      </c>
      <c r="I2776" s="5" t="s">
        <v>378</v>
      </c>
    </row>
    <row r="2777" spans="1:9" x14ac:dyDescent="0.25">
      <c r="A2777" s="5" t="s">
        <v>7879</v>
      </c>
      <c r="B2777" s="5" t="s">
        <v>7880</v>
      </c>
      <c r="C2777" s="6" t="s">
        <v>4986</v>
      </c>
      <c r="D2777" s="6" t="str">
        <f t="shared" si="43"/>
        <v>0010-058-031-1200</v>
      </c>
      <c r="E2777" s="5" t="s">
        <v>4987</v>
      </c>
      <c r="F2777" s="5" t="s">
        <v>383</v>
      </c>
      <c r="G2777" s="5" t="s">
        <v>384</v>
      </c>
      <c r="H2777" s="5" t="s">
        <v>377</v>
      </c>
      <c r="I2777" s="5" t="s">
        <v>378</v>
      </c>
    </row>
    <row r="2778" spans="1:9" x14ac:dyDescent="0.25">
      <c r="A2778" s="5" t="s">
        <v>7881</v>
      </c>
      <c r="B2778" s="5" t="s">
        <v>7882</v>
      </c>
      <c r="C2778" s="6" t="s">
        <v>1887</v>
      </c>
      <c r="D2778" s="6" t="str">
        <f t="shared" si="43"/>
        <v>0440-000-000-0000</v>
      </c>
      <c r="E2778" s="5" t="s">
        <v>1888</v>
      </c>
      <c r="F2778" s="5" t="s">
        <v>503</v>
      </c>
      <c r="G2778" s="5" t="s">
        <v>504</v>
      </c>
      <c r="H2778" s="5" t="s">
        <v>377</v>
      </c>
      <c r="I2778" s="5" t="s">
        <v>378</v>
      </c>
    </row>
    <row r="2779" spans="1:9" x14ac:dyDescent="0.25">
      <c r="A2779" s="5" t="s">
        <v>7883</v>
      </c>
      <c r="B2779" s="5" t="s">
        <v>7884</v>
      </c>
      <c r="C2779" s="6" t="s">
        <v>445</v>
      </c>
      <c r="D2779" s="6" t="str">
        <f t="shared" si="43"/>
        <v>0032-000-000-0000</v>
      </c>
      <c r="E2779" s="5" t="s">
        <v>446</v>
      </c>
      <c r="F2779" s="5" t="s">
        <v>535</v>
      </c>
      <c r="G2779" s="5" t="s">
        <v>536</v>
      </c>
      <c r="H2779" s="5" t="s">
        <v>377</v>
      </c>
      <c r="I2779" s="5" t="s">
        <v>378</v>
      </c>
    </row>
    <row r="2780" spans="1:9" x14ac:dyDescent="0.25">
      <c r="A2780" s="5" t="s">
        <v>7885</v>
      </c>
      <c r="B2780" s="5" t="s">
        <v>7886</v>
      </c>
      <c r="C2780" s="6" t="s">
        <v>945</v>
      </c>
      <c r="D2780" s="6" t="str">
        <f t="shared" si="43"/>
        <v>0010-035-141-1100</v>
      </c>
      <c r="E2780" s="5" t="s">
        <v>946</v>
      </c>
      <c r="F2780" s="5" t="s">
        <v>375</v>
      </c>
      <c r="G2780" s="5" t="s">
        <v>376</v>
      </c>
      <c r="H2780" s="5" t="s">
        <v>377</v>
      </c>
      <c r="I2780" s="5" t="s">
        <v>378</v>
      </c>
    </row>
    <row r="2781" spans="1:9" x14ac:dyDescent="0.25">
      <c r="A2781" s="5" t="s">
        <v>7887</v>
      </c>
      <c r="B2781" s="5" t="s">
        <v>7888</v>
      </c>
      <c r="C2781" s="6" t="s">
        <v>7889</v>
      </c>
      <c r="D2781" s="6" t="str">
        <f t="shared" si="43"/>
        <v>0835-000-009-8800</v>
      </c>
      <c r="E2781" s="5" t="s">
        <v>7890</v>
      </c>
      <c r="F2781" s="5" t="s">
        <v>383</v>
      </c>
      <c r="G2781" s="5" t="s">
        <v>384</v>
      </c>
      <c r="H2781" s="5" t="s">
        <v>377</v>
      </c>
      <c r="I2781" s="5" t="s">
        <v>378</v>
      </c>
    </row>
    <row r="2782" spans="1:9" x14ac:dyDescent="0.25">
      <c r="A2782" s="5" t="s">
        <v>7891</v>
      </c>
      <c r="B2782" s="5" t="s">
        <v>7892</v>
      </c>
      <c r="C2782" s="6" t="s">
        <v>3591</v>
      </c>
      <c r="D2782" s="6" t="str">
        <f t="shared" si="43"/>
        <v>0165-000-000-0000</v>
      </c>
      <c r="E2782" s="5" t="s">
        <v>3592</v>
      </c>
      <c r="F2782" s="5" t="s">
        <v>383</v>
      </c>
      <c r="G2782" s="5" t="s">
        <v>384</v>
      </c>
      <c r="H2782" s="5" t="s">
        <v>377</v>
      </c>
      <c r="I2782" s="5" t="s">
        <v>378</v>
      </c>
    </row>
    <row r="2783" spans="1:9" x14ac:dyDescent="0.25">
      <c r="A2783" s="5" t="s">
        <v>7893</v>
      </c>
      <c r="B2783" s="5" t="s">
        <v>7894</v>
      </c>
      <c r="C2783" s="6" t="s">
        <v>393</v>
      </c>
      <c r="D2783" s="6" t="str">
        <f t="shared" si="43"/>
        <v>0418-000-000-0000</v>
      </c>
      <c r="E2783" s="5" t="s">
        <v>394</v>
      </c>
      <c r="F2783" s="5" t="s">
        <v>535</v>
      </c>
      <c r="G2783" s="5" t="s">
        <v>536</v>
      </c>
      <c r="H2783" s="5" t="s">
        <v>377</v>
      </c>
      <c r="I2783" s="5" t="s">
        <v>378</v>
      </c>
    </row>
    <row r="2784" spans="1:9" x14ac:dyDescent="0.25">
      <c r="A2784" s="5" t="s">
        <v>7895</v>
      </c>
      <c r="B2784" s="5" t="s">
        <v>7896</v>
      </c>
      <c r="C2784" s="6" t="s">
        <v>3631</v>
      </c>
      <c r="D2784" s="6" t="str">
        <f t="shared" si="43"/>
        <v>0340-306-000-0000</v>
      </c>
      <c r="E2784" s="5" t="s">
        <v>3632</v>
      </c>
      <c r="F2784" s="5" t="s">
        <v>640</v>
      </c>
      <c r="G2784" s="5" t="s">
        <v>641</v>
      </c>
      <c r="H2784" s="5" t="s">
        <v>377</v>
      </c>
      <c r="I2784" s="5" t="s">
        <v>378</v>
      </c>
    </row>
    <row r="2785" spans="1:9" x14ac:dyDescent="0.25">
      <c r="A2785" s="5" t="s">
        <v>7897</v>
      </c>
      <c r="B2785" s="5" t="s">
        <v>7898</v>
      </c>
      <c r="C2785" s="6" t="s">
        <v>7899</v>
      </c>
      <c r="D2785" s="6" t="str">
        <f t="shared" si="43"/>
        <v>0010-029-100-1500</v>
      </c>
      <c r="E2785" s="5" t="s">
        <v>7900</v>
      </c>
      <c r="F2785" s="5" t="s">
        <v>375</v>
      </c>
      <c r="G2785" s="5" t="s">
        <v>376</v>
      </c>
      <c r="H2785" s="5" t="s">
        <v>377</v>
      </c>
      <c r="I2785" s="5" t="s">
        <v>378</v>
      </c>
    </row>
    <row r="2786" spans="1:9" x14ac:dyDescent="0.25">
      <c r="A2786" s="5" t="s">
        <v>7901</v>
      </c>
      <c r="B2786" s="5" t="s">
        <v>7902</v>
      </c>
      <c r="C2786" s="6" t="s">
        <v>757</v>
      </c>
      <c r="D2786" s="6" t="str">
        <f t="shared" si="43"/>
        <v>0871-000-000-0000</v>
      </c>
      <c r="E2786" s="5" t="s">
        <v>758</v>
      </c>
      <c r="F2786" s="5" t="s">
        <v>383</v>
      </c>
      <c r="G2786" s="5" t="s">
        <v>384</v>
      </c>
      <c r="H2786" s="5" t="s">
        <v>401</v>
      </c>
      <c r="I2786" s="5" t="s">
        <v>402</v>
      </c>
    </row>
    <row r="2787" spans="1:9" x14ac:dyDescent="0.25">
      <c r="A2787" s="5" t="s">
        <v>7903</v>
      </c>
      <c r="B2787" s="5" t="s">
        <v>7904</v>
      </c>
      <c r="C2787" s="6" t="s">
        <v>7905</v>
      </c>
      <c r="D2787" s="6" t="str">
        <f t="shared" si="43"/>
        <v>0010-038-191-1300</v>
      </c>
      <c r="E2787" s="5" t="s">
        <v>7906</v>
      </c>
      <c r="F2787" s="5" t="s">
        <v>375</v>
      </c>
      <c r="G2787" s="5" t="s">
        <v>376</v>
      </c>
      <c r="H2787" s="5" t="s">
        <v>377</v>
      </c>
      <c r="I2787" s="5" t="s">
        <v>378</v>
      </c>
    </row>
    <row r="2788" spans="1:9" x14ac:dyDescent="0.25">
      <c r="A2788" s="5" t="s">
        <v>7907</v>
      </c>
      <c r="B2788" s="5" t="s">
        <v>7908</v>
      </c>
      <c r="C2788" s="6" t="s">
        <v>3986</v>
      </c>
      <c r="D2788" s="6" t="str">
        <f t="shared" si="43"/>
        <v>1074-000-000-0000</v>
      </c>
      <c r="E2788" s="5" t="s">
        <v>3987</v>
      </c>
      <c r="F2788" s="5" t="s">
        <v>383</v>
      </c>
      <c r="G2788" s="5" t="s">
        <v>384</v>
      </c>
      <c r="H2788" s="5" t="s">
        <v>377</v>
      </c>
      <c r="I2788" s="5" t="s">
        <v>378</v>
      </c>
    </row>
    <row r="2789" spans="1:9" x14ac:dyDescent="0.25">
      <c r="A2789" s="5" t="s">
        <v>7909</v>
      </c>
      <c r="B2789" s="5" t="s">
        <v>7910</v>
      </c>
      <c r="C2789" s="6" t="s">
        <v>4384</v>
      </c>
      <c r="D2789" s="6" t="str">
        <f t="shared" si="43"/>
        <v>0350-035-000-0000</v>
      </c>
      <c r="E2789" s="5" t="s">
        <v>4385</v>
      </c>
      <c r="F2789" s="5" t="s">
        <v>383</v>
      </c>
      <c r="G2789" s="5" t="s">
        <v>384</v>
      </c>
      <c r="H2789" s="5" t="s">
        <v>377</v>
      </c>
      <c r="I2789" s="5" t="s">
        <v>378</v>
      </c>
    </row>
    <row r="2790" spans="1:9" x14ac:dyDescent="0.25">
      <c r="A2790" s="5" t="s">
        <v>7911</v>
      </c>
      <c r="B2790" s="5" t="s">
        <v>7912</v>
      </c>
      <c r="C2790" s="6" t="s">
        <v>7913</v>
      </c>
      <c r="D2790" s="6" t="str">
        <f t="shared" si="43"/>
        <v>0010-041-031-1400</v>
      </c>
      <c r="E2790" s="5" t="s">
        <v>7914</v>
      </c>
      <c r="F2790" s="5" t="s">
        <v>375</v>
      </c>
      <c r="G2790" s="5" t="s">
        <v>376</v>
      </c>
      <c r="H2790" s="5" t="s">
        <v>377</v>
      </c>
      <c r="I2790" s="5" t="s">
        <v>378</v>
      </c>
    </row>
    <row r="2791" spans="1:9" x14ac:dyDescent="0.25">
      <c r="A2791" s="5" t="s">
        <v>7915</v>
      </c>
      <c r="B2791" s="5" t="s">
        <v>7916</v>
      </c>
      <c r="C2791" s="6" t="s">
        <v>7917</v>
      </c>
      <c r="D2791" s="6" t="str">
        <f t="shared" si="43"/>
        <v>0010-038-281-1500</v>
      </c>
      <c r="E2791" s="5" t="s">
        <v>7918</v>
      </c>
      <c r="F2791" s="5" t="s">
        <v>375</v>
      </c>
      <c r="G2791" s="5" t="s">
        <v>376</v>
      </c>
      <c r="H2791" s="5" t="s">
        <v>377</v>
      </c>
      <c r="I2791" s="5" t="s">
        <v>378</v>
      </c>
    </row>
    <row r="2792" spans="1:9" x14ac:dyDescent="0.25">
      <c r="A2792" s="5" t="s">
        <v>7919</v>
      </c>
      <c r="B2792" s="5" t="s">
        <v>7920</v>
      </c>
      <c r="C2792" s="6" t="s">
        <v>1438</v>
      </c>
      <c r="D2792" s="6" t="str">
        <f t="shared" si="43"/>
        <v>0010-027-090-1100</v>
      </c>
      <c r="E2792" s="5" t="s">
        <v>1439</v>
      </c>
      <c r="F2792" s="5" t="s">
        <v>399</v>
      </c>
      <c r="G2792" s="5" t="s">
        <v>400</v>
      </c>
      <c r="H2792" s="5" t="s">
        <v>377</v>
      </c>
      <c r="I2792" s="5" t="s">
        <v>378</v>
      </c>
    </row>
    <row r="2793" spans="1:9" x14ac:dyDescent="0.25">
      <c r="A2793" s="5" t="s">
        <v>7921</v>
      </c>
      <c r="B2793" s="5" t="s">
        <v>7922</v>
      </c>
      <c r="C2793" s="6" t="s">
        <v>7923</v>
      </c>
      <c r="D2793" s="6" t="str">
        <f t="shared" si="43"/>
        <v>0010-029-011-1000</v>
      </c>
      <c r="E2793" s="5" t="s">
        <v>7924</v>
      </c>
      <c r="F2793" s="5" t="s">
        <v>650</v>
      </c>
      <c r="G2793" s="5" t="s">
        <v>651</v>
      </c>
      <c r="H2793" s="5" t="s">
        <v>377</v>
      </c>
      <c r="I2793" s="5" t="s">
        <v>378</v>
      </c>
    </row>
    <row r="2794" spans="1:9" x14ac:dyDescent="0.25">
      <c r="A2794" s="5" t="s">
        <v>289</v>
      </c>
      <c r="B2794" s="5" t="s">
        <v>7925</v>
      </c>
      <c r="C2794" s="6" t="s">
        <v>2985</v>
      </c>
      <c r="D2794" s="6" t="str">
        <f t="shared" si="43"/>
        <v>0304-000-000-0000</v>
      </c>
      <c r="E2794" s="5" t="s">
        <v>2986</v>
      </c>
      <c r="F2794" s="5" t="s">
        <v>383</v>
      </c>
      <c r="G2794" s="5" t="s">
        <v>384</v>
      </c>
      <c r="H2794" s="5" t="s">
        <v>377</v>
      </c>
      <c r="I2794" s="5" t="s">
        <v>378</v>
      </c>
    </row>
    <row r="2795" spans="1:9" x14ac:dyDescent="0.25">
      <c r="A2795" s="5" t="s">
        <v>7926</v>
      </c>
      <c r="B2795" s="5" t="s">
        <v>7927</v>
      </c>
      <c r="C2795" s="6" t="s">
        <v>7928</v>
      </c>
      <c r="D2795" s="6" t="str">
        <f t="shared" si="43"/>
        <v>0010-045-021-1000</v>
      </c>
      <c r="E2795" s="5" t="s">
        <v>7929</v>
      </c>
      <c r="F2795" s="5" t="s">
        <v>1099</v>
      </c>
      <c r="G2795" s="5" t="s">
        <v>1100</v>
      </c>
      <c r="H2795" s="5" t="s">
        <v>377</v>
      </c>
      <c r="I2795" s="5" t="s">
        <v>378</v>
      </c>
    </row>
    <row r="2796" spans="1:9" x14ac:dyDescent="0.25">
      <c r="A2796" s="5" t="s">
        <v>7930</v>
      </c>
      <c r="B2796" s="5" t="s">
        <v>7931</v>
      </c>
      <c r="C2796" s="6" t="s">
        <v>2871</v>
      </c>
      <c r="D2796" s="6" t="str">
        <f t="shared" si="43"/>
        <v>0235-000-000-0000</v>
      </c>
      <c r="E2796" s="5" t="s">
        <v>2872</v>
      </c>
      <c r="F2796" s="5" t="s">
        <v>535</v>
      </c>
      <c r="G2796" s="5" t="s">
        <v>536</v>
      </c>
      <c r="H2796" s="5" t="s">
        <v>377</v>
      </c>
      <c r="I2796" s="5" t="s">
        <v>378</v>
      </c>
    </row>
    <row r="2797" spans="1:9" x14ac:dyDescent="0.25">
      <c r="A2797" s="5" t="s">
        <v>7932</v>
      </c>
      <c r="B2797" s="5" t="s">
        <v>7933</v>
      </c>
      <c r="C2797" s="6" t="s">
        <v>577</v>
      </c>
      <c r="D2797" s="6" t="str">
        <f t="shared" si="43"/>
        <v>0062-000-000-0000</v>
      </c>
      <c r="E2797" s="5" t="s">
        <v>578</v>
      </c>
      <c r="F2797" s="5" t="s">
        <v>415</v>
      </c>
      <c r="G2797" s="5" t="s">
        <v>416</v>
      </c>
      <c r="H2797" s="5" t="s">
        <v>377</v>
      </c>
      <c r="I2797" s="5" t="s">
        <v>378</v>
      </c>
    </row>
    <row r="2798" spans="1:9" x14ac:dyDescent="0.25">
      <c r="A2798" s="5" t="s">
        <v>7934</v>
      </c>
      <c r="B2798" s="5" t="s">
        <v>7935</v>
      </c>
      <c r="C2798" s="6" t="s">
        <v>5996</v>
      </c>
      <c r="D2798" s="6" t="str">
        <f t="shared" si="43"/>
        <v>0010-162-141-1100</v>
      </c>
      <c r="E2798" s="5" t="s">
        <v>5997</v>
      </c>
      <c r="F2798" s="5" t="s">
        <v>375</v>
      </c>
      <c r="G2798" s="5" t="s">
        <v>376</v>
      </c>
      <c r="H2798" s="5" t="s">
        <v>377</v>
      </c>
      <c r="I2798" s="5" t="s">
        <v>378</v>
      </c>
    </row>
    <row r="2799" spans="1:9" x14ac:dyDescent="0.25">
      <c r="A2799" s="5" t="s">
        <v>7936</v>
      </c>
      <c r="B2799" s="5" t="s">
        <v>7937</v>
      </c>
      <c r="C2799" s="6" t="s">
        <v>6472</v>
      </c>
      <c r="D2799" s="6" t="str">
        <f t="shared" si="43"/>
        <v>0010-090-111-1100</v>
      </c>
      <c r="E2799" s="5" t="s">
        <v>6473</v>
      </c>
      <c r="F2799" s="5" t="s">
        <v>375</v>
      </c>
      <c r="G2799" s="5" t="s">
        <v>376</v>
      </c>
      <c r="H2799" s="5" t="s">
        <v>377</v>
      </c>
      <c r="I2799" s="5" t="s">
        <v>378</v>
      </c>
    </row>
    <row r="2800" spans="1:9" x14ac:dyDescent="0.25">
      <c r="A2800" s="5" t="s">
        <v>7938</v>
      </c>
      <c r="B2800" s="5" t="s">
        <v>7939</v>
      </c>
      <c r="C2800" s="6" t="s">
        <v>3189</v>
      </c>
      <c r="D2800" s="6" t="str">
        <f t="shared" si="43"/>
        <v>0010-029-120-1400</v>
      </c>
      <c r="E2800" s="5" t="s">
        <v>3190</v>
      </c>
      <c r="F2800" s="5" t="s">
        <v>375</v>
      </c>
      <c r="G2800" s="5" t="s">
        <v>376</v>
      </c>
      <c r="H2800" s="5" t="s">
        <v>377</v>
      </c>
      <c r="I2800" s="5" t="s">
        <v>378</v>
      </c>
    </row>
    <row r="2801" spans="1:9" x14ac:dyDescent="0.25">
      <c r="A2801" s="5" t="s">
        <v>7940</v>
      </c>
      <c r="B2801" s="5" t="s">
        <v>7941</v>
      </c>
      <c r="C2801" s="6" t="s">
        <v>6472</v>
      </c>
      <c r="D2801" s="6" t="str">
        <f t="shared" si="43"/>
        <v>0010-090-111-1100</v>
      </c>
      <c r="E2801" s="5" t="s">
        <v>6473</v>
      </c>
      <c r="F2801" s="5" t="s">
        <v>383</v>
      </c>
      <c r="G2801" s="5" t="s">
        <v>384</v>
      </c>
      <c r="H2801" s="5" t="s">
        <v>377</v>
      </c>
      <c r="I2801" s="5" t="s">
        <v>378</v>
      </c>
    </row>
    <row r="2802" spans="1:9" x14ac:dyDescent="0.25">
      <c r="A2802" s="5" t="s">
        <v>7942</v>
      </c>
      <c r="B2802" s="5" t="s">
        <v>7943</v>
      </c>
      <c r="C2802" s="6" t="s">
        <v>1685</v>
      </c>
      <c r="D2802" s="6" t="str">
        <f t="shared" si="43"/>
        <v>0337-000-000-0000</v>
      </c>
      <c r="E2802" s="5" t="s">
        <v>1686</v>
      </c>
      <c r="F2802" s="5" t="s">
        <v>2088</v>
      </c>
      <c r="G2802" s="5" t="s">
        <v>2089</v>
      </c>
      <c r="H2802" s="5" t="s">
        <v>377</v>
      </c>
      <c r="I2802" s="5" t="s">
        <v>378</v>
      </c>
    </row>
    <row r="2803" spans="1:9" x14ac:dyDescent="0.25">
      <c r="A2803" s="5" t="s">
        <v>7944</v>
      </c>
      <c r="B2803" s="5" t="s">
        <v>7945</v>
      </c>
      <c r="C2803" s="6" t="s">
        <v>555</v>
      </c>
      <c r="D2803" s="6" t="str">
        <f t="shared" si="43"/>
        <v>0873-000-000-0000</v>
      </c>
      <c r="E2803" s="5" t="s">
        <v>556</v>
      </c>
      <c r="F2803" s="5" t="s">
        <v>503</v>
      </c>
      <c r="G2803" s="5" t="s">
        <v>504</v>
      </c>
      <c r="H2803" s="5" t="s">
        <v>377</v>
      </c>
      <c r="I2803" s="5" t="s">
        <v>378</v>
      </c>
    </row>
    <row r="2804" spans="1:9" x14ac:dyDescent="0.25">
      <c r="A2804" s="5" t="s">
        <v>7946</v>
      </c>
      <c r="B2804" s="5" t="s">
        <v>7947</v>
      </c>
      <c r="C2804" s="6" t="s">
        <v>2060</v>
      </c>
      <c r="D2804" s="6" t="str">
        <f t="shared" si="43"/>
        <v>0280-000-000-0000</v>
      </c>
      <c r="E2804" s="5" t="s">
        <v>2061</v>
      </c>
      <c r="F2804" s="5" t="s">
        <v>383</v>
      </c>
      <c r="G2804" s="5" t="s">
        <v>384</v>
      </c>
      <c r="H2804" s="5" t="s">
        <v>377</v>
      </c>
      <c r="I2804" s="5" t="s">
        <v>378</v>
      </c>
    </row>
    <row r="2805" spans="1:9" x14ac:dyDescent="0.25">
      <c r="A2805" s="5" t="s">
        <v>7948</v>
      </c>
      <c r="B2805" s="5" t="s">
        <v>7949</v>
      </c>
      <c r="C2805" s="6" t="s">
        <v>2471</v>
      </c>
      <c r="D2805" s="6" t="str">
        <f t="shared" si="43"/>
        <v>0183-000-000-0000</v>
      </c>
      <c r="E2805" s="5" t="s">
        <v>2472</v>
      </c>
      <c r="F2805" s="5" t="s">
        <v>383</v>
      </c>
      <c r="G2805" s="5" t="s">
        <v>384</v>
      </c>
      <c r="H2805" s="5" t="s">
        <v>377</v>
      </c>
      <c r="I2805" s="5" t="s">
        <v>378</v>
      </c>
    </row>
    <row r="2806" spans="1:9" x14ac:dyDescent="0.25">
      <c r="A2806" s="5" t="s">
        <v>7950</v>
      </c>
      <c r="B2806" s="5" t="s">
        <v>7951</v>
      </c>
      <c r="C2806" s="6" t="s">
        <v>7952</v>
      </c>
      <c r="D2806" s="6" t="str">
        <f t="shared" si="43"/>
        <v>0010-087-011-1000</v>
      </c>
      <c r="E2806" s="5" t="s">
        <v>7953</v>
      </c>
      <c r="F2806" s="5" t="s">
        <v>650</v>
      </c>
      <c r="G2806" s="5" t="s">
        <v>651</v>
      </c>
      <c r="H2806" s="5" t="s">
        <v>377</v>
      </c>
      <c r="I2806" s="5" t="s">
        <v>378</v>
      </c>
    </row>
    <row r="2807" spans="1:9" x14ac:dyDescent="0.25">
      <c r="A2807" s="5" t="s">
        <v>7954</v>
      </c>
      <c r="B2807" s="5" t="s">
        <v>7955</v>
      </c>
      <c r="C2807" s="6" t="s">
        <v>807</v>
      </c>
      <c r="D2807" s="6" t="str">
        <f t="shared" si="43"/>
        <v>0130-000-000-0000</v>
      </c>
      <c r="E2807" s="5" t="s">
        <v>808</v>
      </c>
      <c r="F2807" s="5" t="s">
        <v>383</v>
      </c>
      <c r="G2807" s="5" t="s">
        <v>384</v>
      </c>
      <c r="H2807" s="5" t="s">
        <v>377</v>
      </c>
      <c r="I2807" s="5" t="s">
        <v>378</v>
      </c>
    </row>
    <row r="2808" spans="1:9" x14ac:dyDescent="0.25">
      <c r="A2808" s="5" t="s">
        <v>7956</v>
      </c>
      <c r="B2808" s="5" t="s">
        <v>7957</v>
      </c>
      <c r="C2808" s="6" t="s">
        <v>2116</v>
      </c>
      <c r="D2808" s="6" t="str">
        <f t="shared" si="43"/>
        <v>0010-214-040-1100</v>
      </c>
      <c r="E2808" s="5" t="s">
        <v>2117</v>
      </c>
      <c r="F2808" s="5" t="s">
        <v>375</v>
      </c>
      <c r="G2808" s="5" t="s">
        <v>376</v>
      </c>
      <c r="H2808" s="5" t="s">
        <v>377</v>
      </c>
      <c r="I2808" s="5" t="s">
        <v>378</v>
      </c>
    </row>
    <row r="2809" spans="1:9" x14ac:dyDescent="0.25">
      <c r="A2809" s="5" t="s">
        <v>7958</v>
      </c>
      <c r="B2809" s="5" t="s">
        <v>7959</v>
      </c>
      <c r="C2809" s="6" t="s">
        <v>7960</v>
      </c>
      <c r="D2809" s="6" t="str">
        <f t="shared" si="43"/>
        <v>0826-000-000-0000</v>
      </c>
      <c r="E2809" s="5" t="s">
        <v>7961</v>
      </c>
      <c r="F2809" s="5" t="s">
        <v>503</v>
      </c>
      <c r="G2809" s="5" t="s">
        <v>504</v>
      </c>
      <c r="H2809" s="5" t="s">
        <v>377</v>
      </c>
      <c r="I2809" s="5" t="s">
        <v>378</v>
      </c>
    </row>
    <row r="2810" spans="1:9" x14ac:dyDescent="0.25">
      <c r="A2810" s="5" t="s">
        <v>7962</v>
      </c>
      <c r="B2810" s="5" t="s">
        <v>7963</v>
      </c>
      <c r="C2810" s="6" t="s">
        <v>6759</v>
      </c>
      <c r="D2810" s="6" t="str">
        <f t="shared" si="43"/>
        <v>0428-000-000-0000</v>
      </c>
      <c r="E2810" s="5" t="s">
        <v>6760</v>
      </c>
      <c r="F2810" s="5" t="s">
        <v>383</v>
      </c>
      <c r="G2810" s="5" t="s">
        <v>384</v>
      </c>
      <c r="H2810" s="5" t="s">
        <v>377</v>
      </c>
      <c r="I2810" s="5" t="s">
        <v>378</v>
      </c>
    </row>
    <row r="2811" spans="1:9" x14ac:dyDescent="0.25">
      <c r="A2811" s="5" t="s">
        <v>7964</v>
      </c>
      <c r="B2811" s="5" t="s">
        <v>7965</v>
      </c>
      <c r="C2811" s="6" t="s">
        <v>2394</v>
      </c>
      <c r="D2811" s="6" t="str">
        <f t="shared" si="43"/>
        <v>0290-000-000-0000</v>
      </c>
      <c r="E2811" s="5" t="s">
        <v>2395</v>
      </c>
      <c r="F2811" s="5" t="s">
        <v>383</v>
      </c>
      <c r="G2811" s="5" t="s">
        <v>384</v>
      </c>
      <c r="H2811" s="5" t="s">
        <v>513</v>
      </c>
      <c r="I2811" s="5" t="s">
        <v>514</v>
      </c>
    </row>
    <row r="2812" spans="1:9" x14ac:dyDescent="0.25">
      <c r="A2812" s="5" t="s">
        <v>7966</v>
      </c>
      <c r="B2812" s="5" t="s">
        <v>7967</v>
      </c>
      <c r="C2812" s="6" t="s">
        <v>1133</v>
      </c>
      <c r="D2812" s="6" t="str">
        <f t="shared" si="43"/>
        <v>1042-000-000-0000</v>
      </c>
      <c r="E2812" s="5" t="s">
        <v>1134</v>
      </c>
      <c r="F2812" s="5" t="s">
        <v>535</v>
      </c>
      <c r="G2812" s="5" t="s">
        <v>536</v>
      </c>
      <c r="H2812" s="5" t="s">
        <v>513</v>
      </c>
      <c r="I2812" s="5" t="s">
        <v>514</v>
      </c>
    </row>
    <row r="2813" spans="1:9" x14ac:dyDescent="0.25">
      <c r="A2813" s="5" t="s">
        <v>7968</v>
      </c>
      <c r="B2813" s="5" t="s">
        <v>7969</v>
      </c>
      <c r="C2813" s="6" t="s">
        <v>2746</v>
      </c>
      <c r="D2813" s="6" t="str">
        <f t="shared" si="43"/>
        <v>0206-000-000-0000</v>
      </c>
      <c r="E2813" s="5" t="s">
        <v>2747</v>
      </c>
      <c r="F2813" s="5" t="s">
        <v>503</v>
      </c>
      <c r="G2813" s="5" t="s">
        <v>504</v>
      </c>
      <c r="H2813" s="5" t="s">
        <v>513</v>
      </c>
      <c r="I2813" s="5" t="s">
        <v>514</v>
      </c>
    </row>
    <row r="2814" spans="1:9" x14ac:dyDescent="0.25">
      <c r="A2814" s="5" t="s">
        <v>7970</v>
      </c>
      <c r="B2814" s="5" t="s">
        <v>7971</v>
      </c>
      <c r="C2814" s="6" t="s">
        <v>3896</v>
      </c>
      <c r="D2814" s="6" t="str">
        <f t="shared" si="43"/>
        <v>0410-000-000-0000</v>
      </c>
      <c r="E2814" s="5" t="s">
        <v>3897</v>
      </c>
      <c r="F2814" s="5" t="s">
        <v>415</v>
      </c>
      <c r="G2814" s="5" t="s">
        <v>416</v>
      </c>
      <c r="H2814" s="5" t="s">
        <v>377</v>
      </c>
      <c r="I2814" s="5" t="s">
        <v>378</v>
      </c>
    </row>
    <row r="2815" spans="1:9" x14ac:dyDescent="0.25">
      <c r="A2815" s="5" t="s">
        <v>7972</v>
      </c>
      <c r="B2815" s="5" t="s">
        <v>7973</v>
      </c>
      <c r="C2815" s="6" t="s">
        <v>2702</v>
      </c>
      <c r="D2815" s="6" t="str">
        <f t="shared" si="43"/>
        <v>0370-058-020-0000</v>
      </c>
      <c r="E2815" s="5" t="s">
        <v>2703</v>
      </c>
      <c r="F2815" s="5" t="s">
        <v>375</v>
      </c>
      <c r="G2815" s="5" t="s">
        <v>376</v>
      </c>
      <c r="H2815" s="5" t="s">
        <v>377</v>
      </c>
      <c r="I2815" s="5" t="s">
        <v>378</v>
      </c>
    </row>
    <row r="2816" spans="1:9" x14ac:dyDescent="0.25">
      <c r="A2816" s="5" t="s">
        <v>7974</v>
      </c>
      <c r="B2816" s="5" t="s">
        <v>7975</v>
      </c>
      <c r="C2816" s="6" t="s">
        <v>849</v>
      </c>
      <c r="D2816" s="6" t="str">
        <f t="shared" si="43"/>
        <v>0820-000-000-0000</v>
      </c>
      <c r="E2816" s="5" t="s">
        <v>850</v>
      </c>
      <c r="F2816" s="5" t="s">
        <v>383</v>
      </c>
      <c r="G2816" s="5" t="s">
        <v>384</v>
      </c>
      <c r="H2816" s="5" t="s">
        <v>377</v>
      </c>
      <c r="I2816" s="5" t="s">
        <v>378</v>
      </c>
    </row>
    <row r="2817" spans="1:9" x14ac:dyDescent="0.25">
      <c r="A2817" s="5" t="s">
        <v>7976</v>
      </c>
      <c r="B2817" s="5" t="s">
        <v>7977</v>
      </c>
      <c r="C2817" s="6" t="s">
        <v>1161</v>
      </c>
      <c r="D2817" s="6" t="str">
        <f t="shared" si="43"/>
        <v>0010-029-100-1100</v>
      </c>
      <c r="E2817" s="5" t="s">
        <v>1162</v>
      </c>
      <c r="F2817" s="5" t="s">
        <v>383</v>
      </c>
      <c r="G2817" s="5" t="s">
        <v>384</v>
      </c>
      <c r="H2817" s="5" t="s">
        <v>377</v>
      </c>
      <c r="I2817" s="5" t="s">
        <v>378</v>
      </c>
    </row>
    <row r="2818" spans="1:9" x14ac:dyDescent="0.25">
      <c r="A2818" s="5" t="s">
        <v>7978</v>
      </c>
      <c r="B2818" s="5" t="s">
        <v>7979</v>
      </c>
      <c r="C2818" s="6" t="s">
        <v>1980</v>
      </c>
      <c r="D2818" s="6" t="str">
        <f t="shared" ref="D2818:D2881" si="44">TEXT(C2818,"0000-000-000-0000")</f>
        <v>0051-000-000-0000</v>
      </c>
      <c r="E2818" s="5" t="s">
        <v>1981</v>
      </c>
      <c r="F2818" s="5" t="s">
        <v>383</v>
      </c>
      <c r="G2818" s="5" t="s">
        <v>384</v>
      </c>
      <c r="H2818" s="5" t="s">
        <v>377</v>
      </c>
      <c r="I2818" s="5" t="s">
        <v>378</v>
      </c>
    </row>
    <row r="2819" spans="1:9" x14ac:dyDescent="0.25">
      <c r="A2819" s="5" t="s">
        <v>7980</v>
      </c>
      <c r="B2819" s="5" t="s">
        <v>7981</v>
      </c>
      <c r="C2819" s="6" t="s">
        <v>644</v>
      </c>
      <c r="D2819" s="6" t="str">
        <f t="shared" si="44"/>
        <v>0556-000-000-0000</v>
      </c>
      <c r="E2819" s="5" t="s">
        <v>645</v>
      </c>
      <c r="F2819" s="5" t="s">
        <v>503</v>
      </c>
      <c r="G2819" s="5" t="s">
        <v>504</v>
      </c>
      <c r="H2819" s="5" t="s">
        <v>491</v>
      </c>
      <c r="I2819" s="5" t="s">
        <v>492</v>
      </c>
    </row>
    <row r="2820" spans="1:9" x14ac:dyDescent="0.25">
      <c r="A2820" s="5" t="s">
        <v>7982</v>
      </c>
      <c r="B2820" s="5" t="s">
        <v>7983</v>
      </c>
      <c r="C2820" s="6" t="s">
        <v>2730</v>
      </c>
      <c r="D2820" s="6" t="str">
        <f t="shared" si="44"/>
        <v>0131-000-000-0000</v>
      </c>
      <c r="E2820" s="5" t="s">
        <v>2731</v>
      </c>
      <c r="F2820" s="5" t="s">
        <v>503</v>
      </c>
      <c r="G2820" s="5" t="s">
        <v>504</v>
      </c>
      <c r="H2820" s="5" t="s">
        <v>377</v>
      </c>
      <c r="I2820" s="5" t="s">
        <v>378</v>
      </c>
    </row>
    <row r="2821" spans="1:9" x14ac:dyDescent="0.25">
      <c r="A2821" s="5" t="s">
        <v>7984</v>
      </c>
      <c r="B2821" s="5" t="s">
        <v>7985</v>
      </c>
      <c r="C2821" s="6" t="s">
        <v>7986</v>
      </c>
      <c r="D2821" s="6" t="str">
        <f t="shared" si="44"/>
        <v>0783-000-000-0000</v>
      </c>
      <c r="E2821" s="5" t="s">
        <v>7987</v>
      </c>
      <c r="F2821" s="5" t="s">
        <v>503</v>
      </c>
      <c r="G2821" s="5" t="s">
        <v>504</v>
      </c>
      <c r="H2821" s="5" t="s">
        <v>377</v>
      </c>
      <c r="I2821" s="5" t="s">
        <v>378</v>
      </c>
    </row>
    <row r="2822" spans="1:9" x14ac:dyDescent="0.25">
      <c r="A2822" s="5" t="s">
        <v>7988</v>
      </c>
      <c r="B2822" s="5" t="s">
        <v>7989</v>
      </c>
      <c r="C2822" s="6" t="s">
        <v>2955</v>
      </c>
      <c r="D2822" s="6" t="str">
        <f t="shared" si="44"/>
        <v>0010-035-121-1100</v>
      </c>
      <c r="E2822" s="5" t="s">
        <v>2956</v>
      </c>
      <c r="F2822" s="5" t="s">
        <v>375</v>
      </c>
      <c r="G2822" s="5" t="s">
        <v>376</v>
      </c>
      <c r="H2822" s="5" t="s">
        <v>377</v>
      </c>
      <c r="I2822" s="5" t="s">
        <v>378</v>
      </c>
    </row>
    <row r="2823" spans="1:9" x14ac:dyDescent="0.25">
      <c r="A2823" s="5" t="s">
        <v>7990</v>
      </c>
      <c r="B2823" s="5" t="s">
        <v>7991</v>
      </c>
      <c r="C2823" s="6" t="s">
        <v>3896</v>
      </c>
      <c r="D2823" s="6" t="str">
        <f t="shared" si="44"/>
        <v>0410-000-000-0000</v>
      </c>
      <c r="E2823" s="5" t="s">
        <v>3897</v>
      </c>
      <c r="F2823" s="5" t="s">
        <v>383</v>
      </c>
      <c r="G2823" s="5" t="s">
        <v>384</v>
      </c>
      <c r="H2823" s="5" t="s">
        <v>377</v>
      </c>
      <c r="I2823" s="5" t="s">
        <v>378</v>
      </c>
    </row>
    <row r="2824" spans="1:9" x14ac:dyDescent="0.25">
      <c r="A2824" s="5" t="s">
        <v>7992</v>
      </c>
      <c r="B2824" s="5" t="s">
        <v>7993</v>
      </c>
      <c r="C2824" s="6" t="s">
        <v>785</v>
      </c>
      <c r="D2824" s="6" t="str">
        <f t="shared" si="44"/>
        <v>0693-000-000-0000</v>
      </c>
      <c r="E2824" s="5" t="s">
        <v>786</v>
      </c>
      <c r="F2824" s="5" t="s">
        <v>383</v>
      </c>
      <c r="G2824" s="5" t="s">
        <v>384</v>
      </c>
      <c r="H2824" s="5" t="s">
        <v>377</v>
      </c>
      <c r="I2824" s="5" t="s">
        <v>378</v>
      </c>
    </row>
    <row r="2825" spans="1:9" x14ac:dyDescent="0.25">
      <c r="A2825" s="5" t="s">
        <v>7994</v>
      </c>
      <c r="B2825" s="5" t="s">
        <v>7995</v>
      </c>
      <c r="C2825" s="6" t="s">
        <v>2428</v>
      </c>
      <c r="D2825" s="6" t="str">
        <f t="shared" si="44"/>
        <v>0128-000-000-0000</v>
      </c>
      <c r="E2825" s="5" t="s">
        <v>2429</v>
      </c>
      <c r="F2825" s="5" t="s">
        <v>383</v>
      </c>
      <c r="G2825" s="5" t="s">
        <v>384</v>
      </c>
      <c r="H2825" s="5" t="s">
        <v>377</v>
      </c>
      <c r="I2825" s="5" t="s">
        <v>378</v>
      </c>
    </row>
    <row r="2826" spans="1:9" x14ac:dyDescent="0.25">
      <c r="A2826" s="5" t="s">
        <v>7996</v>
      </c>
      <c r="B2826" s="5" t="s">
        <v>7997</v>
      </c>
      <c r="C2826" s="6" t="s">
        <v>7998</v>
      </c>
      <c r="D2826" s="6" t="str">
        <f t="shared" si="44"/>
        <v>0010-038-231-1400</v>
      </c>
      <c r="E2826" s="5" t="s">
        <v>7999</v>
      </c>
      <c r="F2826" s="5" t="s">
        <v>375</v>
      </c>
      <c r="G2826" s="5" t="s">
        <v>376</v>
      </c>
      <c r="H2826" s="5" t="s">
        <v>513</v>
      </c>
      <c r="I2826" s="5" t="s">
        <v>514</v>
      </c>
    </row>
    <row r="2827" spans="1:9" x14ac:dyDescent="0.25">
      <c r="A2827" s="5" t="s">
        <v>8000</v>
      </c>
      <c r="B2827" s="5" t="s">
        <v>8001</v>
      </c>
      <c r="C2827" s="6" t="s">
        <v>765</v>
      </c>
      <c r="D2827" s="6" t="str">
        <f t="shared" si="44"/>
        <v>0010-069-030-1100</v>
      </c>
      <c r="E2827" s="5" t="s">
        <v>766</v>
      </c>
      <c r="F2827" s="5" t="s">
        <v>375</v>
      </c>
      <c r="G2827" s="5" t="s">
        <v>376</v>
      </c>
      <c r="H2827" s="5" t="s">
        <v>377</v>
      </c>
      <c r="I2827" s="5" t="s">
        <v>378</v>
      </c>
    </row>
    <row r="2828" spans="1:9" x14ac:dyDescent="0.25">
      <c r="A2828" s="5" t="s">
        <v>8002</v>
      </c>
      <c r="B2828" s="5" t="s">
        <v>8003</v>
      </c>
      <c r="C2828" s="6" t="s">
        <v>2669</v>
      </c>
      <c r="D2828" s="6" t="str">
        <f t="shared" si="44"/>
        <v>0100-000-000-7800</v>
      </c>
      <c r="E2828" s="5" t="s">
        <v>2670</v>
      </c>
      <c r="F2828" s="5" t="s">
        <v>383</v>
      </c>
      <c r="G2828" s="5" t="s">
        <v>384</v>
      </c>
      <c r="H2828" s="5" t="s">
        <v>377</v>
      </c>
      <c r="I2828" s="5" t="s">
        <v>378</v>
      </c>
    </row>
    <row r="2829" spans="1:9" x14ac:dyDescent="0.25">
      <c r="A2829" s="5" t="s">
        <v>8004</v>
      </c>
      <c r="B2829" s="5" t="s">
        <v>8005</v>
      </c>
      <c r="C2829" s="6" t="s">
        <v>8006</v>
      </c>
      <c r="D2829" s="6" t="str">
        <f t="shared" si="44"/>
        <v>0010-035-010-1000</v>
      </c>
      <c r="E2829" s="5" t="s">
        <v>8007</v>
      </c>
      <c r="F2829" s="5" t="s">
        <v>507</v>
      </c>
      <c r="G2829" s="5" t="s">
        <v>508</v>
      </c>
      <c r="H2829" s="5" t="s">
        <v>377</v>
      </c>
      <c r="I2829" s="5" t="s">
        <v>378</v>
      </c>
    </row>
    <row r="2830" spans="1:9" x14ac:dyDescent="0.25">
      <c r="A2830" s="5" t="s">
        <v>8008</v>
      </c>
      <c r="B2830" s="5" t="s">
        <v>8009</v>
      </c>
      <c r="C2830" s="6" t="s">
        <v>8010</v>
      </c>
      <c r="D2830" s="6" t="str">
        <f t="shared" si="44"/>
        <v>1107-000-000-0000</v>
      </c>
      <c r="E2830" s="5" t="s">
        <v>8011</v>
      </c>
      <c r="F2830" s="5" t="s">
        <v>535</v>
      </c>
      <c r="G2830" s="5" t="s">
        <v>536</v>
      </c>
      <c r="H2830" s="5" t="s">
        <v>513</v>
      </c>
      <c r="I2830" s="5" t="s">
        <v>514</v>
      </c>
    </row>
    <row r="2831" spans="1:9" x14ac:dyDescent="0.25">
      <c r="A2831" s="5" t="s">
        <v>8012</v>
      </c>
      <c r="B2831" s="5" t="s">
        <v>8013</v>
      </c>
      <c r="C2831" s="6" t="s">
        <v>2394</v>
      </c>
      <c r="D2831" s="6" t="str">
        <f t="shared" si="44"/>
        <v>0290-000-000-0000</v>
      </c>
      <c r="E2831" s="5" t="s">
        <v>2395</v>
      </c>
      <c r="F2831" s="5" t="s">
        <v>383</v>
      </c>
      <c r="G2831" s="5" t="s">
        <v>384</v>
      </c>
      <c r="H2831" s="5" t="s">
        <v>377</v>
      </c>
      <c r="I2831" s="5" t="s">
        <v>378</v>
      </c>
    </row>
    <row r="2832" spans="1:9" x14ac:dyDescent="0.25">
      <c r="A2832" s="5" t="s">
        <v>8014</v>
      </c>
      <c r="B2832" s="5" t="s">
        <v>8015</v>
      </c>
      <c r="C2832" s="6" t="s">
        <v>461</v>
      </c>
      <c r="D2832" s="6" t="str">
        <f t="shared" si="44"/>
        <v>0010-044-121-0000</v>
      </c>
      <c r="E2832" s="5" t="s">
        <v>462</v>
      </c>
      <c r="F2832" s="5" t="s">
        <v>399</v>
      </c>
      <c r="G2832" s="5" t="s">
        <v>400</v>
      </c>
      <c r="H2832" s="5" t="s">
        <v>377</v>
      </c>
      <c r="I2832" s="5" t="s">
        <v>378</v>
      </c>
    </row>
    <row r="2833" spans="1:9" x14ac:dyDescent="0.25">
      <c r="A2833" s="5" t="s">
        <v>8016</v>
      </c>
      <c r="B2833" s="5" t="s">
        <v>8017</v>
      </c>
      <c r="C2833" s="6" t="s">
        <v>718</v>
      </c>
      <c r="D2833" s="6" t="str">
        <f t="shared" si="44"/>
        <v>0010-044-091-0000</v>
      </c>
      <c r="E2833" s="5" t="s">
        <v>719</v>
      </c>
      <c r="F2833" s="5" t="s">
        <v>873</v>
      </c>
      <c r="G2833" s="5" t="s">
        <v>874</v>
      </c>
      <c r="H2833" s="5" t="s">
        <v>377</v>
      </c>
      <c r="I2833" s="5" t="s">
        <v>378</v>
      </c>
    </row>
    <row r="2834" spans="1:9" x14ac:dyDescent="0.25">
      <c r="A2834" s="5" t="s">
        <v>8018</v>
      </c>
      <c r="B2834" s="5" t="s">
        <v>8019</v>
      </c>
      <c r="C2834" s="6" t="s">
        <v>1354</v>
      </c>
      <c r="D2834" s="6" t="str">
        <f t="shared" si="44"/>
        <v>0349-000-000-0000</v>
      </c>
      <c r="E2834" s="5" t="s">
        <v>1355</v>
      </c>
      <c r="F2834" s="5" t="s">
        <v>383</v>
      </c>
      <c r="G2834" s="5" t="s">
        <v>384</v>
      </c>
      <c r="H2834" s="5" t="s">
        <v>377</v>
      </c>
      <c r="I2834" s="5" t="s">
        <v>378</v>
      </c>
    </row>
    <row r="2835" spans="1:9" x14ac:dyDescent="0.25">
      <c r="A2835" s="5" t="s">
        <v>8020</v>
      </c>
      <c r="B2835" s="5" t="s">
        <v>8021</v>
      </c>
      <c r="C2835" s="6" t="s">
        <v>3233</v>
      </c>
      <c r="D2835" s="6" t="str">
        <f t="shared" si="44"/>
        <v>0582-000-000-0000</v>
      </c>
      <c r="E2835" s="5" t="s">
        <v>3234</v>
      </c>
      <c r="F2835" s="5" t="s">
        <v>507</v>
      </c>
      <c r="G2835" s="5" t="s">
        <v>508</v>
      </c>
      <c r="H2835" s="5" t="s">
        <v>377</v>
      </c>
      <c r="I2835" s="5" t="s">
        <v>378</v>
      </c>
    </row>
    <row r="2836" spans="1:9" x14ac:dyDescent="0.25">
      <c r="A2836" s="5" t="s">
        <v>8022</v>
      </c>
      <c r="B2836" s="5" t="s">
        <v>8023</v>
      </c>
      <c r="C2836" s="6" t="s">
        <v>4841</v>
      </c>
      <c r="D2836" s="6" t="str">
        <f t="shared" si="44"/>
        <v>0576-000-000-0000</v>
      </c>
      <c r="E2836" s="5" t="s">
        <v>4842</v>
      </c>
      <c r="F2836" s="5" t="s">
        <v>503</v>
      </c>
      <c r="G2836" s="5" t="s">
        <v>504</v>
      </c>
      <c r="H2836" s="5" t="s">
        <v>377</v>
      </c>
      <c r="I2836" s="5" t="s">
        <v>378</v>
      </c>
    </row>
    <row r="2837" spans="1:9" x14ac:dyDescent="0.25">
      <c r="A2837" s="5" t="s">
        <v>8024</v>
      </c>
      <c r="B2837" s="5" t="s">
        <v>8025</v>
      </c>
      <c r="C2837" s="6" t="s">
        <v>2124</v>
      </c>
      <c r="D2837" s="6" t="str">
        <f t="shared" si="44"/>
        <v>0010-029-090-1300</v>
      </c>
      <c r="E2837" s="5" t="s">
        <v>2125</v>
      </c>
      <c r="F2837" s="5" t="s">
        <v>375</v>
      </c>
      <c r="G2837" s="5" t="s">
        <v>376</v>
      </c>
      <c r="H2837" s="5" t="s">
        <v>377</v>
      </c>
      <c r="I2837" s="5" t="s">
        <v>378</v>
      </c>
    </row>
    <row r="2838" spans="1:9" x14ac:dyDescent="0.25">
      <c r="A2838" s="5" t="s">
        <v>8026</v>
      </c>
      <c r="B2838" s="5" t="s">
        <v>8027</v>
      </c>
      <c r="C2838" s="6" t="s">
        <v>797</v>
      </c>
      <c r="D2838" s="6" t="str">
        <f t="shared" si="44"/>
        <v>0350-000-000-0000</v>
      </c>
      <c r="E2838" s="5" t="s">
        <v>798</v>
      </c>
      <c r="F2838" s="5" t="s">
        <v>383</v>
      </c>
      <c r="G2838" s="5" t="s">
        <v>384</v>
      </c>
      <c r="H2838" s="5" t="s">
        <v>377</v>
      </c>
      <c r="I2838" s="5" t="s">
        <v>378</v>
      </c>
    </row>
    <row r="2839" spans="1:9" x14ac:dyDescent="0.25">
      <c r="A2839" s="5" t="s">
        <v>8028</v>
      </c>
      <c r="B2839" s="5" t="s">
        <v>8029</v>
      </c>
      <c r="C2839" s="6" t="s">
        <v>5678</v>
      </c>
      <c r="D2839" s="6" t="str">
        <f t="shared" si="44"/>
        <v>0010-046-061-1100</v>
      </c>
      <c r="E2839" s="5" t="s">
        <v>5679</v>
      </c>
      <c r="F2839" s="5" t="s">
        <v>375</v>
      </c>
      <c r="G2839" s="5" t="s">
        <v>376</v>
      </c>
      <c r="H2839" s="5" t="s">
        <v>513</v>
      </c>
      <c r="I2839" s="5" t="s">
        <v>514</v>
      </c>
    </row>
    <row r="2840" spans="1:9" x14ac:dyDescent="0.25">
      <c r="A2840" s="5" t="s">
        <v>8030</v>
      </c>
      <c r="B2840" s="5" t="s">
        <v>8031</v>
      </c>
      <c r="C2840" s="6" t="s">
        <v>981</v>
      </c>
      <c r="D2840" s="6" t="str">
        <f t="shared" si="44"/>
        <v>0060-000-000-0000</v>
      </c>
      <c r="E2840" s="5" t="s">
        <v>982</v>
      </c>
      <c r="F2840" s="5" t="s">
        <v>535</v>
      </c>
      <c r="G2840" s="5" t="s">
        <v>536</v>
      </c>
      <c r="H2840" s="5" t="s">
        <v>377</v>
      </c>
      <c r="I2840" s="5" t="s">
        <v>378</v>
      </c>
    </row>
    <row r="2841" spans="1:9" x14ac:dyDescent="0.25">
      <c r="A2841" s="5" t="s">
        <v>8032</v>
      </c>
      <c r="B2841" s="5" t="s">
        <v>8033</v>
      </c>
      <c r="C2841" s="6" t="s">
        <v>889</v>
      </c>
      <c r="D2841" s="6" t="str">
        <f t="shared" si="44"/>
        <v>0621-000-000-0000</v>
      </c>
      <c r="E2841" s="5" t="s">
        <v>890</v>
      </c>
      <c r="F2841" s="5" t="s">
        <v>383</v>
      </c>
      <c r="G2841" s="5" t="s">
        <v>384</v>
      </c>
      <c r="H2841" s="5" t="s">
        <v>377</v>
      </c>
      <c r="I2841" s="5" t="s">
        <v>378</v>
      </c>
    </row>
    <row r="2842" spans="1:9" x14ac:dyDescent="0.25">
      <c r="A2842" s="5" t="s">
        <v>8034</v>
      </c>
      <c r="B2842" s="5" t="s">
        <v>8035</v>
      </c>
      <c r="C2842" s="6" t="s">
        <v>1127</v>
      </c>
      <c r="D2842" s="6" t="str">
        <f t="shared" si="44"/>
        <v>0839-000-000-0000</v>
      </c>
      <c r="E2842" s="5" t="s">
        <v>1128</v>
      </c>
      <c r="F2842" s="5" t="s">
        <v>503</v>
      </c>
      <c r="G2842" s="5" t="s">
        <v>504</v>
      </c>
      <c r="H2842" s="5" t="s">
        <v>377</v>
      </c>
      <c r="I2842" s="5" t="s">
        <v>378</v>
      </c>
    </row>
    <row r="2843" spans="1:9" x14ac:dyDescent="0.25">
      <c r="A2843" s="5" t="s">
        <v>8036</v>
      </c>
      <c r="B2843" s="5" t="s">
        <v>8037</v>
      </c>
      <c r="C2843" s="6" t="s">
        <v>2710</v>
      </c>
      <c r="D2843" s="6" t="str">
        <f t="shared" si="44"/>
        <v>0630-000-000-0000</v>
      </c>
      <c r="E2843" s="5" t="s">
        <v>2711</v>
      </c>
      <c r="F2843" s="5" t="s">
        <v>383</v>
      </c>
      <c r="G2843" s="5" t="s">
        <v>384</v>
      </c>
      <c r="H2843" s="5" t="s">
        <v>377</v>
      </c>
      <c r="I2843" s="5" t="s">
        <v>378</v>
      </c>
    </row>
    <row r="2844" spans="1:9" x14ac:dyDescent="0.25">
      <c r="A2844" s="5" t="s">
        <v>8038</v>
      </c>
      <c r="B2844" s="5" t="s">
        <v>8039</v>
      </c>
      <c r="C2844" s="6" t="s">
        <v>843</v>
      </c>
      <c r="D2844" s="6" t="str">
        <f t="shared" si="44"/>
        <v>0010-249-021-1200</v>
      </c>
      <c r="E2844" s="5" t="s">
        <v>844</v>
      </c>
      <c r="F2844" s="5" t="s">
        <v>383</v>
      </c>
      <c r="G2844" s="5" t="s">
        <v>384</v>
      </c>
      <c r="H2844" s="5" t="s">
        <v>513</v>
      </c>
      <c r="I2844" s="5" t="s">
        <v>514</v>
      </c>
    </row>
    <row r="2845" spans="1:9" x14ac:dyDescent="0.25">
      <c r="A2845" s="5" t="s">
        <v>8040</v>
      </c>
      <c r="B2845" s="5" t="s">
        <v>8041</v>
      </c>
      <c r="C2845" s="6" t="s">
        <v>5398</v>
      </c>
      <c r="D2845" s="6" t="str">
        <f t="shared" si="44"/>
        <v>0010-029-020-1000</v>
      </c>
      <c r="E2845" s="5" t="s">
        <v>5399</v>
      </c>
      <c r="F2845" s="5" t="s">
        <v>383</v>
      </c>
      <c r="G2845" s="5" t="s">
        <v>384</v>
      </c>
      <c r="H2845" s="5" t="s">
        <v>377</v>
      </c>
      <c r="I2845" s="5" t="s">
        <v>378</v>
      </c>
    </row>
    <row r="2846" spans="1:9" x14ac:dyDescent="0.25">
      <c r="A2846" s="5" t="s">
        <v>8042</v>
      </c>
      <c r="B2846" s="5" t="s">
        <v>8043</v>
      </c>
      <c r="C2846" s="6" t="s">
        <v>7836</v>
      </c>
      <c r="D2846" s="6" t="str">
        <f t="shared" si="44"/>
        <v>1010-000-000-0000</v>
      </c>
      <c r="E2846" s="5" t="s">
        <v>7837</v>
      </c>
      <c r="F2846" s="5" t="s">
        <v>383</v>
      </c>
      <c r="G2846" s="5" t="s">
        <v>384</v>
      </c>
      <c r="H2846" s="5" t="s">
        <v>377</v>
      </c>
      <c r="I2846" s="5" t="s">
        <v>378</v>
      </c>
    </row>
    <row r="2847" spans="1:9" x14ac:dyDescent="0.25">
      <c r="A2847" s="5" t="s">
        <v>8044</v>
      </c>
      <c r="B2847" s="5" t="s">
        <v>8045</v>
      </c>
      <c r="C2847" s="6" t="s">
        <v>2913</v>
      </c>
      <c r="D2847" s="6" t="str">
        <f t="shared" si="44"/>
        <v>0918-000-000-0000</v>
      </c>
      <c r="E2847" s="5" t="s">
        <v>2914</v>
      </c>
      <c r="F2847" s="5" t="s">
        <v>535</v>
      </c>
      <c r="G2847" s="5" t="s">
        <v>536</v>
      </c>
      <c r="H2847" s="5" t="s">
        <v>377</v>
      </c>
      <c r="I2847" s="5" t="s">
        <v>378</v>
      </c>
    </row>
    <row r="2848" spans="1:9" x14ac:dyDescent="0.25">
      <c r="A2848" s="5" t="s">
        <v>8046</v>
      </c>
      <c r="B2848" s="5" t="s">
        <v>8047</v>
      </c>
      <c r="C2848" s="6" t="s">
        <v>2913</v>
      </c>
      <c r="D2848" s="6" t="str">
        <f t="shared" si="44"/>
        <v>0918-000-000-0000</v>
      </c>
      <c r="E2848" s="5" t="s">
        <v>2914</v>
      </c>
      <c r="F2848" s="5" t="s">
        <v>383</v>
      </c>
      <c r="G2848" s="5" t="s">
        <v>384</v>
      </c>
      <c r="H2848" s="5" t="s">
        <v>377</v>
      </c>
      <c r="I2848" s="5" t="s">
        <v>378</v>
      </c>
    </row>
    <row r="2849" spans="1:9" x14ac:dyDescent="0.25">
      <c r="A2849" s="5" t="s">
        <v>8048</v>
      </c>
      <c r="B2849" s="5" t="s">
        <v>8049</v>
      </c>
      <c r="C2849" s="6" t="s">
        <v>413</v>
      </c>
      <c r="D2849" s="6" t="str">
        <f t="shared" si="44"/>
        <v>0100-000-000-8000</v>
      </c>
      <c r="E2849" s="5" t="s">
        <v>414</v>
      </c>
      <c r="F2849" s="5" t="s">
        <v>383</v>
      </c>
      <c r="G2849" s="5" t="s">
        <v>384</v>
      </c>
      <c r="H2849" s="5" t="s">
        <v>513</v>
      </c>
      <c r="I2849" s="5" t="s">
        <v>514</v>
      </c>
    </row>
    <row r="2850" spans="1:9" x14ac:dyDescent="0.25">
      <c r="A2850" s="5" t="s">
        <v>8050</v>
      </c>
      <c r="B2850" s="5" t="s">
        <v>8051</v>
      </c>
      <c r="C2850" s="6" t="s">
        <v>757</v>
      </c>
      <c r="D2850" s="6" t="str">
        <f t="shared" si="44"/>
        <v>0871-000-000-0000</v>
      </c>
      <c r="E2850" s="5" t="s">
        <v>758</v>
      </c>
      <c r="F2850" s="5" t="s">
        <v>383</v>
      </c>
      <c r="G2850" s="5" t="s">
        <v>384</v>
      </c>
      <c r="H2850" s="5" t="s">
        <v>377</v>
      </c>
      <c r="I2850" s="5" t="s">
        <v>378</v>
      </c>
    </row>
    <row r="2851" spans="1:9" x14ac:dyDescent="0.25">
      <c r="A2851" s="5" t="s">
        <v>8052</v>
      </c>
      <c r="B2851" s="5" t="s">
        <v>8053</v>
      </c>
      <c r="C2851" s="6" t="s">
        <v>1337</v>
      </c>
      <c r="D2851" s="6" t="str">
        <f t="shared" si="44"/>
        <v>0257-000-000-0000</v>
      </c>
      <c r="E2851" s="5" t="s">
        <v>1338</v>
      </c>
      <c r="F2851" s="5" t="s">
        <v>503</v>
      </c>
      <c r="G2851" s="5" t="s">
        <v>504</v>
      </c>
      <c r="H2851" s="5" t="s">
        <v>377</v>
      </c>
      <c r="I2851" s="5" t="s">
        <v>378</v>
      </c>
    </row>
    <row r="2852" spans="1:9" x14ac:dyDescent="0.25">
      <c r="A2852" s="5" t="s">
        <v>8054</v>
      </c>
      <c r="B2852" s="5" t="s">
        <v>8055</v>
      </c>
      <c r="C2852" s="6" t="s">
        <v>445</v>
      </c>
      <c r="D2852" s="6" t="str">
        <f t="shared" si="44"/>
        <v>0032-000-000-0000</v>
      </c>
      <c r="E2852" s="5" t="s">
        <v>446</v>
      </c>
      <c r="F2852" s="5" t="s">
        <v>383</v>
      </c>
      <c r="G2852" s="5" t="s">
        <v>384</v>
      </c>
      <c r="H2852" s="5" t="s">
        <v>377</v>
      </c>
      <c r="I2852" s="5" t="s">
        <v>378</v>
      </c>
    </row>
    <row r="2853" spans="1:9" x14ac:dyDescent="0.25">
      <c r="A2853" s="5" t="s">
        <v>8056</v>
      </c>
      <c r="B2853" s="5" t="s">
        <v>8057</v>
      </c>
      <c r="C2853" s="6" t="s">
        <v>827</v>
      </c>
      <c r="D2853" s="6" t="str">
        <f t="shared" si="44"/>
        <v>0320-000-000-0000</v>
      </c>
      <c r="E2853" s="5" t="s">
        <v>828</v>
      </c>
      <c r="F2853" s="5" t="s">
        <v>507</v>
      </c>
      <c r="G2853" s="5" t="s">
        <v>508</v>
      </c>
      <c r="H2853" s="5" t="s">
        <v>377</v>
      </c>
      <c r="I2853" s="5" t="s">
        <v>378</v>
      </c>
    </row>
    <row r="2854" spans="1:9" x14ac:dyDescent="0.25">
      <c r="A2854" s="5" t="s">
        <v>8058</v>
      </c>
      <c r="B2854" s="5" t="s">
        <v>8059</v>
      </c>
      <c r="C2854" s="6" t="s">
        <v>5439</v>
      </c>
      <c r="D2854" s="6" t="str">
        <f t="shared" si="44"/>
        <v>0156-000-000-0000</v>
      </c>
      <c r="E2854" s="5" t="s">
        <v>5440</v>
      </c>
      <c r="F2854" s="5" t="s">
        <v>383</v>
      </c>
      <c r="G2854" s="5" t="s">
        <v>384</v>
      </c>
      <c r="H2854" s="5" t="s">
        <v>377</v>
      </c>
      <c r="I2854" s="5" t="s">
        <v>378</v>
      </c>
    </row>
    <row r="2855" spans="1:9" x14ac:dyDescent="0.25">
      <c r="A2855" s="5" t="s">
        <v>8060</v>
      </c>
      <c r="B2855" s="5" t="s">
        <v>8061</v>
      </c>
      <c r="C2855" s="6" t="s">
        <v>5256</v>
      </c>
      <c r="D2855" s="6" t="str">
        <f t="shared" si="44"/>
        <v>1059-000-000-0000</v>
      </c>
      <c r="E2855" s="5" t="s">
        <v>5257</v>
      </c>
      <c r="F2855" s="5" t="s">
        <v>383</v>
      </c>
      <c r="G2855" s="5" t="s">
        <v>384</v>
      </c>
      <c r="H2855" s="5" t="s">
        <v>513</v>
      </c>
      <c r="I2855" s="5" t="s">
        <v>514</v>
      </c>
    </row>
    <row r="2856" spans="1:9" x14ac:dyDescent="0.25">
      <c r="A2856" s="5" t="s">
        <v>8062</v>
      </c>
      <c r="B2856" s="5" t="s">
        <v>8063</v>
      </c>
      <c r="C2856" s="6" t="s">
        <v>3986</v>
      </c>
      <c r="D2856" s="6" t="str">
        <f t="shared" si="44"/>
        <v>1074-000-000-0000</v>
      </c>
      <c r="E2856" s="5" t="s">
        <v>3987</v>
      </c>
      <c r="F2856" s="5" t="s">
        <v>383</v>
      </c>
      <c r="G2856" s="5" t="s">
        <v>384</v>
      </c>
      <c r="H2856" s="5" t="s">
        <v>377</v>
      </c>
      <c r="I2856" s="5" t="s">
        <v>378</v>
      </c>
    </row>
    <row r="2857" spans="1:9" x14ac:dyDescent="0.25">
      <c r="A2857" s="5" t="s">
        <v>8064</v>
      </c>
      <c r="B2857" s="5" t="s">
        <v>8065</v>
      </c>
      <c r="C2857" s="6" t="s">
        <v>6106</v>
      </c>
      <c r="D2857" s="6" t="str">
        <f t="shared" si="44"/>
        <v>0167-000-000-0000</v>
      </c>
      <c r="E2857" s="5" t="s">
        <v>6107</v>
      </c>
      <c r="F2857" s="5" t="s">
        <v>507</v>
      </c>
      <c r="G2857" s="5" t="s">
        <v>508</v>
      </c>
      <c r="H2857" s="5" t="s">
        <v>377</v>
      </c>
      <c r="I2857" s="5" t="s">
        <v>378</v>
      </c>
    </row>
    <row r="2858" spans="1:9" x14ac:dyDescent="0.25">
      <c r="A2858" s="5" t="s">
        <v>8066</v>
      </c>
      <c r="B2858" s="5" t="s">
        <v>8067</v>
      </c>
      <c r="C2858" s="6" t="s">
        <v>903</v>
      </c>
      <c r="D2858" s="6" t="str">
        <f t="shared" si="44"/>
        <v>0010-067-020-1100</v>
      </c>
      <c r="E2858" s="5" t="s">
        <v>904</v>
      </c>
      <c r="F2858" s="5" t="s">
        <v>375</v>
      </c>
      <c r="G2858" s="5" t="s">
        <v>376</v>
      </c>
      <c r="H2858" s="5" t="s">
        <v>377</v>
      </c>
      <c r="I2858" s="5" t="s">
        <v>378</v>
      </c>
    </row>
    <row r="2859" spans="1:9" x14ac:dyDescent="0.25">
      <c r="A2859" s="5" t="s">
        <v>8068</v>
      </c>
      <c r="B2859" s="5" t="s">
        <v>8069</v>
      </c>
      <c r="C2859" s="6" t="s">
        <v>1891</v>
      </c>
      <c r="D2859" s="6" t="str">
        <f t="shared" si="44"/>
        <v>0010-044-081-0000</v>
      </c>
      <c r="E2859" s="5" t="s">
        <v>1892</v>
      </c>
      <c r="F2859" s="5" t="s">
        <v>1824</v>
      </c>
      <c r="G2859" s="5" t="s">
        <v>874</v>
      </c>
      <c r="H2859" s="5" t="s">
        <v>377</v>
      </c>
      <c r="I2859" s="5" t="s">
        <v>378</v>
      </c>
    </row>
    <row r="2860" spans="1:9" x14ac:dyDescent="0.25">
      <c r="A2860" s="5" t="s">
        <v>8070</v>
      </c>
      <c r="B2860" s="5" t="s">
        <v>8071</v>
      </c>
      <c r="C2860" s="6" t="s">
        <v>4012</v>
      </c>
      <c r="D2860" s="6" t="str">
        <f t="shared" si="44"/>
        <v>0077-035-000-0000</v>
      </c>
      <c r="E2860" s="5" t="s">
        <v>4013</v>
      </c>
      <c r="F2860" s="5" t="s">
        <v>507</v>
      </c>
      <c r="G2860" s="5" t="s">
        <v>508</v>
      </c>
      <c r="H2860" s="5" t="s">
        <v>377</v>
      </c>
      <c r="I2860" s="5" t="s">
        <v>378</v>
      </c>
    </row>
    <row r="2861" spans="1:9" x14ac:dyDescent="0.25">
      <c r="A2861" s="5" t="s">
        <v>8072</v>
      </c>
      <c r="B2861" s="5" t="s">
        <v>8073</v>
      </c>
      <c r="C2861" s="6" t="s">
        <v>1607</v>
      </c>
      <c r="D2861" s="6" t="str">
        <f t="shared" si="44"/>
        <v>0580-000-000-0000</v>
      </c>
      <c r="E2861" s="5" t="s">
        <v>1608</v>
      </c>
      <c r="F2861" s="5" t="s">
        <v>383</v>
      </c>
      <c r="G2861" s="5" t="s">
        <v>384</v>
      </c>
      <c r="H2861" s="5" t="s">
        <v>377</v>
      </c>
      <c r="I2861" s="5" t="s">
        <v>378</v>
      </c>
    </row>
    <row r="2862" spans="1:9" x14ac:dyDescent="0.25">
      <c r="A2862" s="5" t="s">
        <v>8074</v>
      </c>
      <c r="B2862" s="5" t="s">
        <v>8075</v>
      </c>
      <c r="C2862" s="6" t="s">
        <v>3978</v>
      </c>
      <c r="D2862" s="6" t="str">
        <f t="shared" si="44"/>
        <v>0310-035-000-0000</v>
      </c>
      <c r="E2862" s="5" t="s">
        <v>3979</v>
      </c>
      <c r="F2862" s="5" t="s">
        <v>1883</v>
      </c>
      <c r="G2862" s="5" t="s">
        <v>1884</v>
      </c>
      <c r="H2862" s="5" t="s">
        <v>377</v>
      </c>
      <c r="I2862" s="5" t="s">
        <v>378</v>
      </c>
    </row>
    <row r="2863" spans="1:9" x14ac:dyDescent="0.25">
      <c r="A2863" s="5" t="s">
        <v>8076</v>
      </c>
      <c r="B2863" s="5" t="s">
        <v>8077</v>
      </c>
      <c r="C2863" s="6" t="s">
        <v>551</v>
      </c>
      <c r="D2863" s="6" t="str">
        <f t="shared" si="44"/>
        <v>0355-000-000-0000</v>
      </c>
      <c r="E2863" s="5" t="s">
        <v>552</v>
      </c>
      <c r="F2863" s="5" t="s">
        <v>383</v>
      </c>
      <c r="G2863" s="5" t="s">
        <v>384</v>
      </c>
      <c r="H2863" s="5" t="s">
        <v>377</v>
      </c>
      <c r="I2863" s="5" t="s">
        <v>378</v>
      </c>
    </row>
    <row r="2864" spans="1:9" x14ac:dyDescent="0.25">
      <c r="A2864" s="5" t="s">
        <v>8078</v>
      </c>
      <c r="B2864" s="5" t="s">
        <v>8079</v>
      </c>
      <c r="C2864" s="6" t="s">
        <v>1887</v>
      </c>
      <c r="D2864" s="6" t="str">
        <f t="shared" si="44"/>
        <v>0440-000-000-0000</v>
      </c>
      <c r="E2864" s="5" t="s">
        <v>1888</v>
      </c>
      <c r="F2864" s="5" t="s">
        <v>383</v>
      </c>
      <c r="G2864" s="5" t="s">
        <v>384</v>
      </c>
      <c r="H2864" s="5" t="s">
        <v>377</v>
      </c>
      <c r="I2864" s="5" t="s">
        <v>378</v>
      </c>
    </row>
    <row r="2865" spans="1:9" x14ac:dyDescent="0.25">
      <c r="A2865" s="5" t="s">
        <v>8080</v>
      </c>
      <c r="B2865" s="5" t="s">
        <v>8081</v>
      </c>
      <c r="C2865" s="6" t="s">
        <v>797</v>
      </c>
      <c r="D2865" s="6" t="str">
        <f t="shared" si="44"/>
        <v>0350-000-000-0000</v>
      </c>
      <c r="E2865" s="5" t="s">
        <v>798</v>
      </c>
      <c r="F2865" s="5" t="s">
        <v>383</v>
      </c>
      <c r="G2865" s="5" t="s">
        <v>384</v>
      </c>
      <c r="H2865" s="5" t="s">
        <v>377</v>
      </c>
      <c r="I2865" s="5" t="s">
        <v>378</v>
      </c>
    </row>
    <row r="2866" spans="1:9" x14ac:dyDescent="0.25">
      <c r="A2866" s="5" t="s">
        <v>8082</v>
      </c>
      <c r="B2866" s="5" t="s">
        <v>8083</v>
      </c>
      <c r="C2866" s="6" t="s">
        <v>1087</v>
      </c>
      <c r="D2866" s="6" t="str">
        <f t="shared" si="44"/>
        <v>0026-000-000-0000</v>
      </c>
      <c r="E2866" s="5" t="s">
        <v>1088</v>
      </c>
      <c r="F2866" s="5" t="s">
        <v>656</v>
      </c>
      <c r="G2866" s="5" t="s">
        <v>657</v>
      </c>
      <c r="H2866" s="5" t="s">
        <v>377</v>
      </c>
      <c r="I2866" s="5" t="s">
        <v>378</v>
      </c>
    </row>
    <row r="2867" spans="1:9" x14ac:dyDescent="0.25">
      <c r="A2867" s="5" t="s">
        <v>8084</v>
      </c>
      <c r="B2867" s="5" t="s">
        <v>8085</v>
      </c>
      <c r="C2867" s="6" t="s">
        <v>5530</v>
      </c>
      <c r="D2867" s="6" t="str">
        <f t="shared" si="44"/>
        <v>0100-045-050-1200</v>
      </c>
      <c r="E2867" s="5" t="s">
        <v>5531</v>
      </c>
      <c r="F2867" s="5" t="s">
        <v>383</v>
      </c>
      <c r="G2867" s="5" t="s">
        <v>384</v>
      </c>
      <c r="H2867" s="5" t="s">
        <v>377</v>
      </c>
      <c r="I2867" s="5" t="s">
        <v>378</v>
      </c>
    </row>
    <row r="2868" spans="1:9" x14ac:dyDescent="0.25">
      <c r="A2868" s="5" t="s">
        <v>8086</v>
      </c>
      <c r="B2868" s="5" t="s">
        <v>8087</v>
      </c>
      <c r="C2868" s="6" t="s">
        <v>5079</v>
      </c>
      <c r="D2868" s="6" t="str">
        <f t="shared" si="44"/>
        <v>0834-000-000-0000</v>
      </c>
      <c r="E2868" s="5" t="s">
        <v>5080</v>
      </c>
      <c r="F2868" s="5" t="s">
        <v>535</v>
      </c>
      <c r="G2868" s="5" t="s">
        <v>536</v>
      </c>
      <c r="H2868" s="5" t="s">
        <v>377</v>
      </c>
      <c r="I2868" s="5" t="s">
        <v>378</v>
      </c>
    </row>
    <row r="2869" spans="1:9" x14ac:dyDescent="0.25">
      <c r="A2869" s="5" t="s">
        <v>8088</v>
      </c>
      <c r="B2869" s="5" t="s">
        <v>8089</v>
      </c>
      <c r="C2869" s="6" t="s">
        <v>2364</v>
      </c>
      <c r="D2869" s="6" t="str">
        <f t="shared" si="44"/>
        <v>0010-086-031-1100</v>
      </c>
      <c r="E2869" s="5" t="s">
        <v>2365</v>
      </c>
      <c r="F2869" s="5" t="s">
        <v>375</v>
      </c>
      <c r="G2869" s="5" t="s">
        <v>376</v>
      </c>
      <c r="H2869" s="5" t="s">
        <v>377</v>
      </c>
      <c r="I2869" s="5" t="s">
        <v>378</v>
      </c>
    </row>
    <row r="2870" spans="1:9" x14ac:dyDescent="0.25">
      <c r="A2870" s="5" t="s">
        <v>8090</v>
      </c>
      <c r="B2870" s="5" t="s">
        <v>8091</v>
      </c>
      <c r="C2870" s="6" t="s">
        <v>1295</v>
      </c>
      <c r="D2870" s="6" t="str">
        <f t="shared" si="44"/>
        <v>0351-000-000-0000</v>
      </c>
      <c r="E2870" s="5" t="s">
        <v>1296</v>
      </c>
      <c r="F2870" s="5" t="s">
        <v>383</v>
      </c>
      <c r="G2870" s="5" t="s">
        <v>384</v>
      </c>
      <c r="H2870" s="5" t="s">
        <v>377</v>
      </c>
      <c r="I2870" s="5" t="s">
        <v>378</v>
      </c>
    </row>
    <row r="2871" spans="1:9" x14ac:dyDescent="0.25">
      <c r="A2871" s="5" t="s">
        <v>8092</v>
      </c>
      <c r="B2871" s="5" t="s">
        <v>8093</v>
      </c>
      <c r="C2871" s="6" t="s">
        <v>2955</v>
      </c>
      <c r="D2871" s="6" t="str">
        <f t="shared" si="44"/>
        <v>0010-035-121-1100</v>
      </c>
      <c r="E2871" s="5" t="s">
        <v>2956</v>
      </c>
      <c r="F2871" s="5" t="s">
        <v>375</v>
      </c>
      <c r="G2871" s="5" t="s">
        <v>376</v>
      </c>
      <c r="H2871" s="5" t="s">
        <v>377</v>
      </c>
      <c r="I2871" s="5" t="s">
        <v>378</v>
      </c>
    </row>
    <row r="2872" spans="1:9" x14ac:dyDescent="0.25">
      <c r="A2872" s="5" t="s">
        <v>8094</v>
      </c>
      <c r="B2872" s="5" t="s">
        <v>8095</v>
      </c>
      <c r="C2872" s="6" t="s">
        <v>619</v>
      </c>
      <c r="D2872" s="6" t="str">
        <f t="shared" si="44"/>
        <v>0010-072-041-1100</v>
      </c>
      <c r="E2872" s="5" t="s">
        <v>620</v>
      </c>
      <c r="F2872" s="5" t="s">
        <v>375</v>
      </c>
      <c r="G2872" s="5" t="s">
        <v>376</v>
      </c>
      <c r="H2872" s="5" t="s">
        <v>377</v>
      </c>
      <c r="I2872" s="5" t="s">
        <v>378</v>
      </c>
    </row>
    <row r="2873" spans="1:9" x14ac:dyDescent="0.25">
      <c r="A2873" s="5" t="s">
        <v>8096</v>
      </c>
      <c r="B2873" s="5" t="s">
        <v>8097</v>
      </c>
      <c r="C2873" s="6" t="s">
        <v>1456</v>
      </c>
      <c r="D2873" s="6" t="str">
        <f t="shared" si="44"/>
        <v>0150-000-000-0000</v>
      </c>
      <c r="E2873" s="5" t="s">
        <v>1457</v>
      </c>
      <c r="F2873" s="5" t="s">
        <v>383</v>
      </c>
      <c r="G2873" s="5" t="s">
        <v>384</v>
      </c>
      <c r="H2873" s="5" t="s">
        <v>377</v>
      </c>
      <c r="I2873" s="5" t="s">
        <v>378</v>
      </c>
    </row>
    <row r="2874" spans="1:9" x14ac:dyDescent="0.25">
      <c r="A2874" s="5" t="s">
        <v>8098</v>
      </c>
      <c r="B2874" s="5" t="s">
        <v>8099</v>
      </c>
      <c r="C2874" s="6" t="s">
        <v>6061</v>
      </c>
      <c r="D2874" s="6" t="str">
        <f t="shared" si="44"/>
        <v>0897-000-000-0000</v>
      </c>
      <c r="E2874" s="5" t="s">
        <v>6062</v>
      </c>
      <c r="F2874" s="5" t="s">
        <v>503</v>
      </c>
      <c r="G2874" s="5" t="s">
        <v>504</v>
      </c>
      <c r="H2874" s="5" t="s">
        <v>377</v>
      </c>
      <c r="I2874" s="5" t="s">
        <v>378</v>
      </c>
    </row>
    <row r="2875" spans="1:9" x14ac:dyDescent="0.25">
      <c r="A2875" s="5" t="s">
        <v>8100</v>
      </c>
      <c r="B2875" s="5" t="s">
        <v>8101</v>
      </c>
      <c r="C2875" s="6" t="s">
        <v>3124</v>
      </c>
      <c r="D2875" s="6" t="str">
        <f t="shared" si="44"/>
        <v>0593-000-000-0000</v>
      </c>
      <c r="E2875" s="5" t="s">
        <v>3125</v>
      </c>
      <c r="F2875" s="5" t="s">
        <v>383</v>
      </c>
      <c r="G2875" s="5" t="s">
        <v>384</v>
      </c>
      <c r="H2875" s="5" t="s">
        <v>377</v>
      </c>
      <c r="I2875" s="5" t="s">
        <v>378</v>
      </c>
    </row>
    <row r="2876" spans="1:9" x14ac:dyDescent="0.25">
      <c r="A2876" s="5" t="s">
        <v>8102</v>
      </c>
      <c r="B2876" s="5" t="s">
        <v>8103</v>
      </c>
      <c r="C2876" s="6" t="s">
        <v>811</v>
      </c>
      <c r="D2876" s="6" t="str">
        <f t="shared" si="44"/>
        <v>0010-029-080-1500</v>
      </c>
      <c r="E2876" s="5" t="s">
        <v>812</v>
      </c>
      <c r="F2876" s="5" t="s">
        <v>375</v>
      </c>
      <c r="G2876" s="5" t="s">
        <v>376</v>
      </c>
      <c r="H2876" s="5" t="s">
        <v>377</v>
      </c>
      <c r="I2876" s="5" t="s">
        <v>378</v>
      </c>
    </row>
    <row r="2877" spans="1:9" x14ac:dyDescent="0.25">
      <c r="A2877" s="5" t="s">
        <v>8104</v>
      </c>
      <c r="B2877" s="5" t="s">
        <v>8105</v>
      </c>
      <c r="C2877" s="6" t="s">
        <v>2344</v>
      </c>
      <c r="D2877" s="6" t="str">
        <f t="shared" si="44"/>
        <v>0310-304-000-0000</v>
      </c>
      <c r="E2877" s="5" t="s">
        <v>2345</v>
      </c>
      <c r="F2877" s="5" t="s">
        <v>703</v>
      </c>
      <c r="G2877" s="5" t="s">
        <v>704</v>
      </c>
      <c r="H2877" s="5" t="s">
        <v>377</v>
      </c>
      <c r="I2877" s="5" t="s">
        <v>378</v>
      </c>
    </row>
    <row r="2878" spans="1:9" x14ac:dyDescent="0.25">
      <c r="A2878" s="5" t="s">
        <v>8106</v>
      </c>
      <c r="B2878" s="5" t="s">
        <v>8107</v>
      </c>
      <c r="C2878" s="6" t="s">
        <v>1887</v>
      </c>
      <c r="D2878" s="6" t="str">
        <f t="shared" si="44"/>
        <v>0440-000-000-0000</v>
      </c>
      <c r="E2878" s="5" t="s">
        <v>1888</v>
      </c>
      <c r="F2878" s="5" t="s">
        <v>415</v>
      </c>
      <c r="G2878" s="5" t="s">
        <v>416</v>
      </c>
      <c r="H2878" s="5" t="s">
        <v>377</v>
      </c>
      <c r="I2878" s="5" t="s">
        <v>378</v>
      </c>
    </row>
    <row r="2879" spans="1:9" x14ac:dyDescent="0.25">
      <c r="A2879" s="5" t="s">
        <v>8108</v>
      </c>
      <c r="B2879" s="5" t="s">
        <v>8109</v>
      </c>
      <c r="C2879" s="6" t="s">
        <v>1794</v>
      </c>
      <c r="D2879" s="6" t="str">
        <f t="shared" si="44"/>
        <v>0427-000-000-0000</v>
      </c>
      <c r="E2879" s="5" t="s">
        <v>1795</v>
      </c>
      <c r="F2879" s="5" t="s">
        <v>503</v>
      </c>
      <c r="G2879" s="5" t="s">
        <v>504</v>
      </c>
      <c r="H2879" s="5" t="s">
        <v>377</v>
      </c>
      <c r="I2879" s="5" t="s">
        <v>378</v>
      </c>
    </row>
    <row r="2880" spans="1:9" x14ac:dyDescent="0.25">
      <c r="A2880" s="5" t="s">
        <v>8110</v>
      </c>
      <c r="B2880" s="5" t="s">
        <v>8111</v>
      </c>
      <c r="C2880" s="6" t="s">
        <v>2513</v>
      </c>
      <c r="D2880" s="6" t="str">
        <f t="shared" si="44"/>
        <v>0010-072-091-1600</v>
      </c>
      <c r="E2880" s="5" t="s">
        <v>2514</v>
      </c>
      <c r="F2880" s="5" t="s">
        <v>1311</v>
      </c>
      <c r="G2880" s="5" t="s">
        <v>1312</v>
      </c>
      <c r="H2880" s="5" t="s">
        <v>377</v>
      </c>
      <c r="I2880" s="5" t="s">
        <v>378</v>
      </c>
    </row>
    <row r="2881" spans="1:9" x14ac:dyDescent="0.25">
      <c r="A2881" s="5" t="s">
        <v>8112</v>
      </c>
      <c r="B2881" s="5" t="s">
        <v>8113</v>
      </c>
      <c r="C2881" s="6" t="s">
        <v>797</v>
      </c>
      <c r="D2881" s="6" t="str">
        <f t="shared" si="44"/>
        <v>0350-000-000-0000</v>
      </c>
      <c r="E2881" s="5" t="s">
        <v>798</v>
      </c>
      <c r="F2881" s="5" t="s">
        <v>383</v>
      </c>
      <c r="G2881" s="5" t="s">
        <v>384</v>
      </c>
      <c r="H2881" s="5" t="s">
        <v>377</v>
      </c>
      <c r="I2881" s="5" t="s">
        <v>378</v>
      </c>
    </row>
    <row r="2882" spans="1:9" x14ac:dyDescent="0.25">
      <c r="A2882" s="5" t="s">
        <v>8114</v>
      </c>
      <c r="B2882" s="5" t="s">
        <v>8115</v>
      </c>
      <c r="C2882" s="6" t="s">
        <v>4018</v>
      </c>
      <c r="D2882" s="6" t="str">
        <f t="shared" ref="D2882:D2945" si="45">TEXT(C2882,"0000-000-000-0000")</f>
        <v>1103-000-000-0000</v>
      </c>
      <c r="E2882" s="5" t="s">
        <v>4019</v>
      </c>
      <c r="F2882" s="5" t="s">
        <v>383</v>
      </c>
      <c r="G2882" s="5" t="s">
        <v>384</v>
      </c>
      <c r="H2882" s="5" t="s">
        <v>377</v>
      </c>
      <c r="I2882" s="5" t="s">
        <v>378</v>
      </c>
    </row>
    <row r="2883" spans="1:9" x14ac:dyDescent="0.25">
      <c r="A2883" s="5" t="s">
        <v>8116</v>
      </c>
      <c r="B2883" s="5" t="s">
        <v>8117</v>
      </c>
      <c r="C2883" s="6" t="s">
        <v>8118</v>
      </c>
      <c r="D2883" s="6" t="str">
        <f t="shared" si="45"/>
        <v>0010-214-051-1000</v>
      </c>
      <c r="E2883" s="5" t="s">
        <v>8119</v>
      </c>
      <c r="F2883" s="5" t="s">
        <v>8120</v>
      </c>
      <c r="G2883" s="5" t="s">
        <v>8121</v>
      </c>
      <c r="H2883" s="5" t="s">
        <v>377</v>
      </c>
      <c r="I2883" s="5" t="s">
        <v>378</v>
      </c>
    </row>
    <row r="2884" spans="1:9" x14ac:dyDescent="0.25">
      <c r="A2884" s="5" t="s">
        <v>8122</v>
      </c>
      <c r="B2884" s="5" t="s">
        <v>8123</v>
      </c>
      <c r="C2884" s="6" t="s">
        <v>4621</v>
      </c>
      <c r="D2884" s="6" t="str">
        <f t="shared" si="45"/>
        <v>0890-000-000-0000</v>
      </c>
      <c r="E2884" s="5" t="s">
        <v>4622</v>
      </c>
      <c r="F2884" s="5" t="s">
        <v>503</v>
      </c>
      <c r="G2884" s="5" t="s">
        <v>504</v>
      </c>
      <c r="H2884" s="5" t="s">
        <v>377</v>
      </c>
      <c r="I2884" s="5" t="s">
        <v>378</v>
      </c>
    </row>
    <row r="2885" spans="1:9" x14ac:dyDescent="0.25">
      <c r="A2885" s="5" t="s">
        <v>8124</v>
      </c>
      <c r="B2885" s="5" t="s">
        <v>8125</v>
      </c>
      <c r="C2885" s="6" t="s">
        <v>6241</v>
      </c>
      <c r="D2885" s="6" t="str">
        <f t="shared" si="45"/>
        <v>0010-115-150-1900</v>
      </c>
      <c r="E2885" s="5" t="s">
        <v>6242</v>
      </c>
      <c r="F2885" s="5" t="s">
        <v>375</v>
      </c>
      <c r="G2885" s="5" t="s">
        <v>376</v>
      </c>
      <c r="H2885" s="5" t="s">
        <v>377</v>
      </c>
      <c r="I2885" s="5" t="s">
        <v>378</v>
      </c>
    </row>
    <row r="2886" spans="1:9" x14ac:dyDescent="0.25">
      <c r="A2886" s="5" t="s">
        <v>8126</v>
      </c>
      <c r="B2886" s="5" t="s">
        <v>8127</v>
      </c>
      <c r="C2886" s="6" t="s">
        <v>2797</v>
      </c>
      <c r="D2886" s="6" t="str">
        <f t="shared" si="45"/>
        <v>0585-000-000-0000</v>
      </c>
      <c r="E2886" s="5" t="s">
        <v>2798</v>
      </c>
      <c r="F2886" s="5" t="s">
        <v>383</v>
      </c>
      <c r="G2886" s="5" t="s">
        <v>384</v>
      </c>
      <c r="H2886" s="5" t="s">
        <v>377</v>
      </c>
      <c r="I2886" s="5" t="s">
        <v>378</v>
      </c>
    </row>
    <row r="2887" spans="1:9" x14ac:dyDescent="0.25">
      <c r="A2887" s="5" t="s">
        <v>8128</v>
      </c>
      <c r="B2887" s="5" t="s">
        <v>8129</v>
      </c>
      <c r="C2887" s="6" t="s">
        <v>1712</v>
      </c>
      <c r="D2887" s="6" t="str">
        <f t="shared" si="45"/>
        <v>0420-000-000-0000</v>
      </c>
      <c r="E2887" s="5" t="s">
        <v>1713</v>
      </c>
      <c r="F2887" s="5" t="s">
        <v>535</v>
      </c>
      <c r="G2887" s="5" t="s">
        <v>536</v>
      </c>
      <c r="H2887" s="5" t="s">
        <v>377</v>
      </c>
      <c r="I2887" s="5" t="s">
        <v>378</v>
      </c>
    </row>
    <row r="2888" spans="1:9" x14ac:dyDescent="0.25">
      <c r="A2888" s="5" t="s">
        <v>8130</v>
      </c>
      <c r="B2888" s="5" t="s">
        <v>8131</v>
      </c>
      <c r="C2888" s="6" t="s">
        <v>1829</v>
      </c>
      <c r="D2888" s="6" t="str">
        <f t="shared" si="45"/>
        <v>0010-048-081-1100</v>
      </c>
      <c r="E2888" s="5" t="s">
        <v>1830</v>
      </c>
      <c r="F2888" s="5" t="s">
        <v>375</v>
      </c>
      <c r="G2888" s="5" t="s">
        <v>376</v>
      </c>
      <c r="H2888" s="5" t="s">
        <v>377</v>
      </c>
      <c r="I2888" s="5" t="s">
        <v>378</v>
      </c>
    </row>
    <row r="2889" spans="1:9" x14ac:dyDescent="0.25">
      <c r="A2889" s="5" t="s">
        <v>8132</v>
      </c>
      <c r="B2889" s="5" t="s">
        <v>8133</v>
      </c>
      <c r="C2889" s="6" t="s">
        <v>6833</v>
      </c>
      <c r="D2889" s="6" t="str">
        <f t="shared" si="45"/>
        <v>0010-072-051-1400</v>
      </c>
      <c r="E2889" s="5" t="s">
        <v>6834</v>
      </c>
      <c r="F2889" s="5" t="s">
        <v>375</v>
      </c>
      <c r="G2889" s="5" t="s">
        <v>376</v>
      </c>
      <c r="H2889" s="5" t="s">
        <v>513</v>
      </c>
      <c r="I2889" s="5" t="s">
        <v>514</v>
      </c>
    </row>
    <row r="2890" spans="1:9" x14ac:dyDescent="0.25">
      <c r="A2890" s="5" t="s">
        <v>8134</v>
      </c>
      <c r="B2890" s="5" t="s">
        <v>8135</v>
      </c>
      <c r="C2890" s="6" t="s">
        <v>8136</v>
      </c>
      <c r="D2890" s="6" t="str">
        <f t="shared" si="45"/>
        <v>0600-000-000-0000</v>
      </c>
      <c r="E2890" s="5" t="s">
        <v>8137</v>
      </c>
      <c r="F2890" s="5" t="s">
        <v>383</v>
      </c>
      <c r="G2890" s="5" t="s">
        <v>384</v>
      </c>
      <c r="H2890" s="5" t="s">
        <v>377</v>
      </c>
      <c r="I2890" s="5" t="s">
        <v>378</v>
      </c>
    </row>
    <row r="2891" spans="1:9" x14ac:dyDescent="0.25">
      <c r="A2891" s="5" t="s">
        <v>8138</v>
      </c>
      <c r="B2891" s="5" t="s">
        <v>8139</v>
      </c>
      <c r="C2891" s="6" t="s">
        <v>2014</v>
      </c>
      <c r="D2891" s="6" t="str">
        <f t="shared" si="45"/>
        <v>0025-000-000-0000</v>
      </c>
      <c r="E2891" s="5" t="s">
        <v>2015</v>
      </c>
      <c r="F2891" s="5" t="s">
        <v>383</v>
      </c>
      <c r="G2891" s="5" t="s">
        <v>384</v>
      </c>
      <c r="H2891" s="5" t="s">
        <v>377</v>
      </c>
      <c r="I2891" s="5" t="s">
        <v>378</v>
      </c>
    </row>
    <row r="2892" spans="1:9" x14ac:dyDescent="0.25">
      <c r="A2892" s="5" t="s">
        <v>8140</v>
      </c>
      <c r="B2892" s="5" t="s">
        <v>8141</v>
      </c>
      <c r="C2892" s="6" t="s">
        <v>525</v>
      </c>
      <c r="D2892" s="6" t="str">
        <f t="shared" si="45"/>
        <v>0065-000-000-0000</v>
      </c>
      <c r="E2892" s="5" t="s">
        <v>526</v>
      </c>
      <c r="F2892" s="5" t="s">
        <v>415</v>
      </c>
      <c r="G2892" s="5" t="s">
        <v>416</v>
      </c>
      <c r="H2892" s="5" t="s">
        <v>377</v>
      </c>
      <c r="I2892" s="5" t="s">
        <v>378</v>
      </c>
    </row>
    <row r="2893" spans="1:9" x14ac:dyDescent="0.25">
      <c r="A2893" s="5" t="s">
        <v>8142</v>
      </c>
      <c r="B2893" s="5" t="s">
        <v>8143</v>
      </c>
      <c r="C2893" s="6" t="s">
        <v>8144</v>
      </c>
      <c r="D2893" s="6" t="str">
        <f t="shared" si="45"/>
        <v>0100-000-000-9000</v>
      </c>
      <c r="E2893" s="5" t="s">
        <v>8145</v>
      </c>
      <c r="F2893" s="5" t="s">
        <v>383</v>
      </c>
      <c r="G2893" s="5" t="s">
        <v>384</v>
      </c>
      <c r="H2893" s="5" t="s">
        <v>377</v>
      </c>
      <c r="I2893" s="5" t="s">
        <v>378</v>
      </c>
    </row>
    <row r="2894" spans="1:9" x14ac:dyDescent="0.25">
      <c r="A2894" s="5" t="s">
        <v>8146</v>
      </c>
      <c r="B2894" s="5" t="s">
        <v>8147</v>
      </c>
      <c r="C2894" s="6" t="s">
        <v>5824</v>
      </c>
      <c r="D2894" s="6" t="str">
        <f t="shared" si="45"/>
        <v>0010-043-030-1100</v>
      </c>
      <c r="E2894" s="5" t="s">
        <v>5825</v>
      </c>
      <c r="F2894" s="5" t="s">
        <v>375</v>
      </c>
      <c r="G2894" s="5" t="s">
        <v>376</v>
      </c>
      <c r="H2894" s="5" t="s">
        <v>377</v>
      </c>
      <c r="I2894" s="5" t="s">
        <v>378</v>
      </c>
    </row>
    <row r="2895" spans="1:9" x14ac:dyDescent="0.25">
      <c r="A2895" s="5" t="s">
        <v>8148</v>
      </c>
      <c r="B2895" s="5" t="s">
        <v>8149</v>
      </c>
      <c r="C2895" s="6" t="s">
        <v>1838</v>
      </c>
      <c r="D2895" s="6" t="str">
        <f t="shared" si="45"/>
        <v>0601-247-000-0000</v>
      </c>
      <c r="E2895" s="5" t="s">
        <v>1839</v>
      </c>
      <c r="F2895" s="5" t="s">
        <v>383</v>
      </c>
      <c r="G2895" s="5" t="s">
        <v>384</v>
      </c>
      <c r="H2895" s="5" t="s">
        <v>377</v>
      </c>
      <c r="I2895" s="5" t="s">
        <v>378</v>
      </c>
    </row>
    <row r="2896" spans="1:9" x14ac:dyDescent="0.25">
      <c r="A2896" s="5" t="s">
        <v>8150</v>
      </c>
      <c r="B2896" s="5" t="s">
        <v>8151</v>
      </c>
      <c r="C2896" s="6" t="s">
        <v>2214</v>
      </c>
      <c r="D2896" s="6" t="str">
        <f t="shared" si="45"/>
        <v>0010-162-120-2400</v>
      </c>
      <c r="E2896" s="5" t="s">
        <v>2215</v>
      </c>
      <c r="F2896" s="5" t="s">
        <v>375</v>
      </c>
      <c r="G2896" s="5" t="s">
        <v>376</v>
      </c>
      <c r="H2896" s="5" t="s">
        <v>491</v>
      </c>
      <c r="I2896" s="5" t="s">
        <v>492</v>
      </c>
    </row>
    <row r="2897" spans="1:9" x14ac:dyDescent="0.25">
      <c r="A2897" s="5" t="s">
        <v>8152</v>
      </c>
      <c r="B2897" s="5" t="s">
        <v>8153</v>
      </c>
      <c r="C2897" s="6" t="s">
        <v>1607</v>
      </c>
      <c r="D2897" s="6" t="str">
        <f t="shared" si="45"/>
        <v>0580-000-000-0000</v>
      </c>
      <c r="E2897" s="5" t="s">
        <v>1608</v>
      </c>
      <c r="F2897" s="5" t="s">
        <v>503</v>
      </c>
      <c r="G2897" s="5" t="s">
        <v>504</v>
      </c>
      <c r="H2897" s="5" t="s">
        <v>513</v>
      </c>
      <c r="I2897" s="5" t="s">
        <v>514</v>
      </c>
    </row>
    <row r="2898" spans="1:9" x14ac:dyDescent="0.25">
      <c r="A2898" s="5" t="s">
        <v>8154</v>
      </c>
      <c r="B2898" s="5" t="s">
        <v>8155</v>
      </c>
      <c r="C2898" s="6" t="s">
        <v>773</v>
      </c>
      <c r="D2898" s="6" t="str">
        <f t="shared" si="45"/>
        <v>0218-000-000-0000</v>
      </c>
      <c r="E2898" s="5" t="s">
        <v>774</v>
      </c>
      <c r="F2898" s="5" t="s">
        <v>383</v>
      </c>
      <c r="G2898" s="5" t="s">
        <v>384</v>
      </c>
      <c r="H2898" s="5" t="s">
        <v>513</v>
      </c>
      <c r="I2898" s="5" t="s">
        <v>514</v>
      </c>
    </row>
    <row r="2899" spans="1:9" x14ac:dyDescent="0.25">
      <c r="A2899" s="5" t="s">
        <v>8156</v>
      </c>
      <c r="B2899" s="5" t="s">
        <v>8157</v>
      </c>
      <c r="C2899" s="6" t="s">
        <v>1175</v>
      </c>
      <c r="D2899" s="6" t="str">
        <f t="shared" si="45"/>
        <v>0010-231-060-1000</v>
      </c>
      <c r="E2899" s="5" t="s">
        <v>1176</v>
      </c>
      <c r="F2899" s="5" t="s">
        <v>1177</v>
      </c>
      <c r="G2899" s="5" t="s">
        <v>1178</v>
      </c>
      <c r="H2899" s="5" t="s">
        <v>377</v>
      </c>
      <c r="I2899" s="5" t="s">
        <v>378</v>
      </c>
    </row>
    <row r="2900" spans="1:9" x14ac:dyDescent="0.25">
      <c r="A2900" s="5" t="s">
        <v>8158</v>
      </c>
      <c r="B2900" s="5" t="s">
        <v>8159</v>
      </c>
      <c r="C2900" s="6" t="s">
        <v>8160</v>
      </c>
      <c r="D2900" s="6" t="str">
        <f t="shared" si="45"/>
        <v>0827-000-000-0000</v>
      </c>
      <c r="E2900" s="5" t="s">
        <v>8161</v>
      </c>
      <c r="F2900" s="5" t="s">
        <v>535</v>
      </c>
      <c r="G2900" s="5" t="s">
        <v>536</v>
      </c>
      <c r="H2900" s="5" t="s">
        <v>1213</v>
      </c>
      <c r="I2900" s="5" t="s">
        <v>1214</v>
      </c>
    </row>
    <row r="2901" spans="1:9" x14ac:dyDescent="0.25">
      <c r="A2901" s="5" t="s">
        <v>8162</v>
      </c>
      <c r="B2901" s="5" t="s">
        <v>8163</v>
      </c>
      <c r="C2901" s="6" t="s">
        <v>843</v>
      </c>
      <c r="D2901" s="6" t="str">
        <f t="shared" si="45"/>
        <v>0010-249-021-1200</v>
      </c>
      <c r="E2901" s="5" t="s">
        <v>844</v>
      </c>
      <c r="F2901" s="5" t="s">
        <v>375</v>
      </c>
      <c r="G2901" s="5" t="s">
        <v>376</v>
      </c>
      <c r="H2901" s="5" t="s">
        <v>845</v>
      </c>
      <c r="I2901" s="5" t="s">
        <v>846</v>
      </c>
    </row>
    <row r="2902" spans="1:9" x14ac:dyDescent="0.25">
      <c r="A2902" s="5" t="s">
        <v>8164</v>
      </c>
      <c r="B2902" s="5" t="s">
        <v>8165</v>
      </c>
      <c r="C2902" s="6" t="s">
        <v>1019</v>
      </c>
      <c r="D2902" s="6" t="str">
        <f t="shared" si="45"/>
        <v>0515-000-000-0000</v>
      </c>
      <c r="E2902" s="5" t="s">
        <v>1020</v>
      </c>
      <c r="F2902" s="5" t="s">
        <v>383</v>
      </c>
      <c r="G2902" s="5" t="s">
        <v>384</v>
      </c>
      <c r="H2902" s="5" t="s">
        <v>377</v>
      </c>
      <c r="I2902" s="5" t="s">
        <v>378</v>
      </c>
    </row>
    <row r="2903" spans="1:9" x14ac:dyDescent="0.25">
      <c r="A2903" s="5" t="s">
        <v>8166</v>
      </c>
      <c r="B2903" s="5" t="s">
        <v>8167</v>
      </c>
      <c r="C2903" s="6" t="s">
        <v>5894</v>
      </c>
      <c r="D2903" s="6" t="str">
        <f t="shared" si="45"/>
        <v>0010-029-110-1300</v>
      </c>
      <c r="E2903" s="5" t="s">
        <v>5895</v>
      </c>
      <c r="F2903" s="5" t="s">
        <v>383</v>
      </c>
      <c r="G2903" s="5" t="s">
        <v>384</v>
      </c>
      <c r="H2903" s="5" t="s">
        <v>377</v>
      </c>
      <c r="I2903" s="5" t="s">
        <v>378</v>
      </c>
    </row>
    <row r="2904" spans="1:9" x14ac:dyDescent="0.25">
      <c r="A2904" s="5" t="s">
        <v>8168</v>
      </c>
      <c r="B2904" s="5" t="s">
        <v>8169</v>
      </c>
      <c r="C2904" s="6" t="s">
        <v>1891</v>
      </c>
      <c r="D2904" s="6" t="str">
        <f t="shared" si="45"/>
        <v>0010-044-081-0000</v>
      </c>
      <c r="E2904" s="5" t="s">
        <v>1892</v>
      </c>
      <c r="F2904" s="5" t="s">
        <v>873</v>
      </c>
      <c r="G2904" s="5" t="s">
        <v>874</v>
      </c>
      <c r="H2904" s="5" t="s">
        <v>377</v>
      </c>
      <c r="I2904" s="5" t="s">
        <v>378</v>
      </c>
    </row>
    <row r="2905" spans="1:9" x14ac:dyDescent="0.25">
      <c r="A2905" s="5" t="s">
        <v>8170</v>
      </c>
      <c r="B2905" s="5" t="s">
        <v>8171</v>
      </c>
      <c r="C2905" s="6" t="s">
        <v>485</v>
      </c>
      <c r="D2905" s="6" t="str">
        <f t="shared" si="45"/>
        <v>0330-000-000-0000</v>
      </c>
      <c r="E2905" s="5" t="s">
        <v>486</v>
      </c>
      <c r="F2905" s="5" t="s">
        <v>383</v>
      </c>
      <c r="G2905" s="5" t="s">
        <v>384</v>
      </c>
      <c r="H2905" s="5" t="s">
        <v>377</v>
      </c>
      <c r="I2905" s="5" t="s">
        <v>378</v>
      </c>
    </row>
    <row r="2906" spans="1:9" x14ac:dyDescent="0.25">
      <c r="A2906" s="5" t="s">
        <v>8172</v>
      </c>
      <c r="B2906" s="5" t="s">
        <v>8173</v>
      </c>
      <c r="C2906" s="6" t="s">
        <v>1045</v>
      </c>
      <c r="D2906" s="6" t="str">
        <f t="shared" si="45"/>
        <v>0270-000-000-0000</v>
      </c>
      <c r="E2906" s="5" t="s">
        <v>1046</v>
      </c>
      <c r="F2906" s="5" t="s">
        <v>507</v>
      </c>
      <c r="G2906" s="5" t="s">
        <v>508</v>
      </c>
      <c r="H2906" s="5" t="s">
        <v>377</v>
      </c>
      <c r="I2906" s="5" t="s">
        <v>378</v>
      </c>
    </row>
    <row r="2907" spans="1:9" x14ac:dyDescent="0.25">
      <c r="A2907" s="5" t="s">
        <v>8174</v>
      </c>
      <c r="B2907" s="5" t="s">
        <v>8175</v>
      </c>
      <c r="C2907" s="6" t="s">
        <v>2947</v>
      </c>
      <c r="D2907" s="6" t="str">
        <f t="shared" si="45"/>
        <v>0943-000-000-0000</v>
      </c>
      <c r="E2907" s="5" t="s">
        <v>2948</v>
      </c>
      <c r="F2907" s="5" t="s">
        <v>383</v>
      </c>
      <c r="G2907" s="5" t="s">
        <v>384</v>
      </c>
      <c r="H2907" s="5" t="s">
        <v>377</v>
      </c>
      <c r="I2907" s="5" t="s">
        <v>378</v>
      </c>
    </row>
    <row r="2908" spans="1:9" x14ac:dyDescent="0.25">
      <c r="A2908" s="5" t="s">
        <v>8176</v>
      </c>
      <c r="B2908" s="5" t="s">
        <v>8177</v>
      </c>
      <c r="C2908" s="6" t="s">
        <v>8178</v>
      </c>
      <c r="D2908" s="6" t="str">
        <f t="shared" si="45"/>
        <v>0937-000-000-0000</v>
      </c>
      <c r="E2908" s="5" t="s">
        <v>8179</v>
      </c>
      <c r="F2908" s="5" t="s">
        <v>383</v>
      </c>
      <c r="G2908" s="5" t="s">
        <v>384</v>
      </c>
      <c r="H2908" s="5" t="s">
        <v>377</v>
      </c>
      <c r="I2908" s="5" t="s">
        <v>378</v>
      </c>
    </row>
    <row r="2909" spans="1:9" x14ac:dyDescent="0.25">
      <c r="A2909" s="5" t="s">
        <v>8180</v>
      </c>
      <c r="B2909" s="5" t="s">
        <v>8181</v>
      </c>
      <c r="C2909" s="6" t="s">
        <v>589</v>
      </c>
      <c r="D2909" s="6" t="str">
        <f t="shared" si="45"/>
        <v>0160-000-000-0000</v>
      </c>
      <c r="E2909" s="5" t="s">
        <v>590</v>
      </c>
      <c r="F2909" s="5" t="s">
        <v>383</v>
      </c>
      <c r="G2909" s="5" t="s">
        <v>384</v>
      </c>
      <c r="H2909" s="5" t="s">
        <v>377</v>
      </c>
      <c r="I2909" s="5" t="s">
        <v>378</v>
      </c>
    </row>
    <row r="2910" spans="1:9" x14ac:dyDescent="0.25">
      <c r="A2910" s="5" t="s">
        <v>8182</v>
      </c>
      <c r="B2910" s="5" t="s">
        <v>8183</v>
      </c>
      <c r="C2910" s="6" t="s">
        <v>1317</v>
      </c>
      <c r="D2910" s="6" t="str">
        <f t="shared" si="45"/>
        <v>0010-043-030-1200</v>
      </c>
      <c r="E2910" s="5" t="s">
        <v>1318</v>
      </c>
      <c r="F2910" s="5" t="s">
        <v>375</v>
      </c>
      <c r="G2910" s="5" t="s">
        <v>376</v>
      </c>
      <c r="H2910" s="5" t="s">
        <v>377</v>
      </c>
      <c r="I2910" s="5" t="s">
        <v>378</v>
      </c>
    </row>
    <row r="2911" spans="1:9" x14ac:dyDescent="0.25">
      <c r="A2911" s="5" t="s">
        <v>8184</v>
      </c>
      <c r="B2911" s="5" t="s">
        <v>8185</v>
      </c>
      <c r="C2911" s="6" t="s">
        <v>8186</v>
      </c>
      <c r="D2911" s="6" t="str">
        <f t="shared" si="45"/>
        <v>0370-044-000-0000</v>
      </c>
      <c r="E2911" s="5" t="s">
        <v>8187</v>
      </c>
      <c r="F2911" s="5" t="s">
        <v>1824</v>
      </c>
      <c r="G2911" s="5" t="s">
        <v>874</v>
      </c>
      <c r="H2911" s="5" t="s">
        <v>377</v>
      </c>
      <c r="I2911" s="5" t="s">
        <v>378</v>
      </c>
    </row>
    <row r="2912" spans="1:9" x14ac:dyDescent="0.25">
      <c r="A2912" s="5" t="s">
        <v>8188</v>
      </c>
      <c r="B2912" s="5" t="s">
        <v>8189</v>
      </c>
      <c r="C2912" s="6" t="s">
        <v>8190</v>
      </c>
      <c r="D2912" s="6" t="str">
        <f t="shared" si="45"/>
        <v>0010-091-061-1000</v>
      </c>
      <c r="E2912" s="5" t="s">
        <v>8191</v>
      </c>
      <c r="F2912" s="5" t="s">
        <v>1099</v>
      </c>
      <c r="G2912" s="5" t="s">
        <v>1100</v>
      </c>
      <c r="H2912" s="5" t="s">
        <v>377</v>
      </c>
      <c r="I2912" s="5" t="s">
        <v>378</v>
      </c>
    </row>
    <row r="2913" spans="1:9" x14ac:dyDescent="0.25">
      <c r="A2913" s="5" t="s">
        <v>8192</v>
      </c>
      <c r="B2913" s="5" t="s">
        <v>8193</v>
      </c>
      <c r="C2913" s="6" t="s">
        <v>2382</v>
      </c>
      <c r="D2913" s="6" t="str">
        <f t="shared" si="45"/>
        <v>0132-000-000-0000</v>
      </c>
      <c r="E2913" s="5" t="s">
        <v>2383</v>
      </c>
      <c r="F2913" s="5" t="s">
        <v>383</v>
      </c>
      <c r="G2913" s="5" t="s">
        <v>384</v>
      </c>
      <c r="H2913" s="5" t="s">
        <v>377</v>
      </c>
      <c r="I2913" s="5" t="s">
        <v>378</v>
      </c>
    </row>
    <row r="2914" spans="1:9" x14ac:dyDescent="0.25">
      <c r="A2914" s="5" t="s">
        <v>8194</v>
      </c>
      <c r="B2914" s="5" t="s">
        <v>8195</v>
      </c>
      <c r="C2914" s="6" t="s">
        <v>8196</v>
      </c>
      <c r="D2914" s="6" t="str">
        <f t="shared" si="45"/>
        <v>0010-038-231-2300</v>
      </c>
      <c r="E2914" s="5" t="s">
        <v>8197</v>
      </c>
      <c r="F2914" s="5" t="s">
        <v>375</v>
      </c>
      <c r="G2914" s="5" t="s">
        <v>376</v>
      </c>
      <c r="H2914" s="5" t="s">
        <v>377</v>
      </c>
      <c r="I2914" s="5" t="s">
        <v>378</v>
      </c>
    </row>
    <row r="2915" spans="1:9" x14ac:dyDescent="0.25">
      <c r="A2915" s="5" t="s">
        <v>8198</v>
      </c>
      <c r="B2915" s="5" t="s">
        <v>8199</v>
      </c>
      <c r="C2915" s="6" t="s">
        <v>8200</v>
      </c>
      <c r="D2915" s="6" t="str">
        <f t="shared" si="45"/>
        <v>0010-048-041-1000</v>
      </c>
      <c r="E2915" s="5" t="s">
        <v>8201</v>
      </c>
      <c r="F2915" s="5" t="s">
        <v>1099</v>
      </c>
      <c r="G2915" s="5" t="s">
        <v>1100</v>
      </c>
      <c r="H2915" s="5" t="s">
        <v>377</v>
      </c>
      <c r="I2915" s="5" t="s">
        <v>378</v>
      </c>
    </row>
    <row r="2916" spans="1:9" x14ac:dyDescent="0.25">
      <c r="A2916" s="5" t="s">
        <v>8202</v>
      </c>
      <c r="B2916" s="5" t="s">
        <v>8203</v>
      </c>
      <c r="C2916" s="6" t="s">
        <v>1798</v>
      </c>
      <c r="D2916" s="6" t="str">
        <f t="shared" si="45"/>
        <v>0390-000-000-0000</v>
      </c>
      <c r="E2916" s="5" t="s">
        <v>1799</v>
      </c>
      <c r="F2916" s="5" t="s">
        <v>383</v>
      </c>
      <c r="G2916" s="5" t="s">
        <v>384</v>
      </c>
      <c r="H2916" s="5" t="s">
        <v>377</v>
      </c>
      <c r="I2916" s="5" t="s">
        <v>378</v>
      </c>
    </row>
    <row r="2917" spans="1:9" x14ac:dyDescent="0.25">
      <c r="A2917" s="5" t="s">
        <v>8204</v>
      </c>
      <c r="B2917" s="5" t="s">
        <v>8205</v>
      </c>
      <c r="C2917" s="6" t="s">
        <v>807</v>
      </c>
      <c r="D2917" s="6" t="str">
        <f t="shared" si="45"/>
        <v>0130-000-000-0000</v>
      </c>
      <c r="E2917" s="5" t="s">
        <v>808</v>
      </c>
      <c r="F2917" s="5" t="s">
        <v>383</v>
      </c>
      <c r="G2917" s="5" t="s">
        <v>384</v>
      </c>
      <c r="H2917" s="5" t="s">
        <v>377</v>
      </c>
      <c r="I2917" s="5" t="s">
        <v>378</v>
      </c>
    </row>
    <row r="2918" spans="1:9" x14ac:dyDescent="0.25">
      <c r="A2918" s="5" t="s">
        <v>8206</v>
      </c>
      <c r="B2918" s="5" t="s">
        <v>8207</v>
      </c>
      <c r="C2918" s="6" t="s">
        <v>2098</v>
      </c>
      <c r="D2918" s="6" t="str">
        <f t="shared" si="45"/>
        <v>0785-000-000-0000</v>
      </c>
      <c r="E2918" s="5" t="s">
        <v>2099</v>
      </c>
      <c r="F2918" s="5" t="s">
        <v>503</v>
      </c>
      <c r="G2918" s="5" t="s">
        <v>504</v>
      </c>
      <c r="H2918" s="5" t="s">
        <v>377</v>
      </c>
      <c r="I2918" s="5" t="s">
        <v>378</v>
      </c>
    </row>
    <row r="2919" spans="1:9" x14ac:dyDescent="0.25">
      <c r="A2919" s="5" t="s">
        <v>8208</v>
      </c>
      <c r="B2919" s="5" t="s">
        <v>8209</v>
      </c>
      <c r="C2919" s="6" t="s">
        <v>8210</v>
      </c>
      <c r="D2919" s="6" t="str">
        <f t="shared" si="45"/>
        <v>0010-038-261-1600</v>
      </c>
      <c r="E2919" s="5" t="s">
        <v>8211</v>
      </c>
      <c r="F2919" s="5" t="s">
        <v>375</v>
      </c>
      <c r="G2919" s="5" t="s">
        <v>376</v>
      </c>
      <c r="H2919" s="5" t="s">
        <v>377</v>
      </c>
      <c r="I2919" s="5" t="s">
        <v>378</v>
      </c>
    </row>
    <row r="2920" spans="1:9" x14ac:dyDescent="0.25">
      <c r="A2920" s="5" t="s">
        <v>8212</v>
      </c>
      <c r="B2920" s="5" t="s">
        <v>8213</v>
      </c>
      <c r="C2920" s="6" t="s">
        <v>8214</v>
      </c>
      <c r="D2920" s="6" t="str">
        <f t="shared" si="45"/>
        <v>0745-000-000-0000</v>
      </c>
      <c r="E2920" s="5" t="s">
        <v>8215</v>
      </c>
      <c r="F2920" s="5" t="s">
        <v>535</v>
      </c>
      <c r="G2920" s="5" t="s">
        <v>536</v>
      </c>
      <c r="H2920" s="5" t="s">
        <v>377</v>
      </c>
      <c r="I2920" s="5" t="s">
        <v>378</v>
      </c>
    </row>
    <row r="2921" spans="1:9" x14ac:dyDescent="0.25">
      <c r="A2921" s="5" t="s">
        <v>8216</v>
      </c>
      <c r="B2921" s="5" t="s">
        <v>8217</v>
      </c>
      <c r="C2921" s="6" t="s">
        <v>853</v>
      </c>
      <c r="D2921" s="6" t="str">
        <f t="shared" si="45"/>
        <v>0945-000-000-0000</v>
      </c>
      <c r="E2921" s="5" t="s">
        <v>854</v>
      </c>
      <c r="F2921" s="5" t="s">
        <v>503</v>
      </c>
      <c r="G2921" s="5" t="s">
        <v>504</v>
      </c>
      <c r="H2921" s="5" t="s">
        <v>377</v>
      </c>
      <c r="I2921" s="5" t="s">
        <v>378</v>
      </c>
    </row>
    <row r="2922" spans="1:9" x14ac:dyDescent="0.25">
      <c r="A2922" s="5" t="s">
        <v>8218</v>
      </c>
      <c r="B2922" s="5" t="s">
        <v>8219</v>
      </c>
      <c r="C2922" s="6" t="s">
        <v>8220</v>
      </c>
      <c r="D2922" s="6" t="str">
        <f t="shared" si="45"/>
        <v>0030-000-007-0800</v>
      </c>
      <c r="E2922" s="5" t="s">
        <v>8221</v>
      </c>
      <c r="F2922" s="5" t="s">
        <v>383</v>
      </c>
      <c r="G2922" s="5" t="s">
        <v>384</v>
      </c>
      <c r="H2922" s="5" t="s">
        <v>377</v>
      </c>
      <c r="I2922" s="5" t="s">
        <v>378</v>
      </c>
    </row>
    <row r="2923" spans="1:9" x14ac:dyDescent="0.25">
      <c r="A2923" s="5" t="s">
        <v>8222</v>
      </c>
      <c r="B2923" s="5" t="s">
        <v>8223</v>
      </c>
      <c r="C2923" s="6" t="s">
        <v>2394</v>
      </c>
      <c r="D2923" s="6" t="str">
        <f t="shared" si="45"/>
        <v>0290-000-000-0000</v>
      </c>
      <c r="E2923" s="5" t="s">
        <v>2395</v>
      </c>
      <c r="F2923" s="5" t="s">
        <v>383</v>
      </c>
      <c r="G2923" s="5" t="s">
        <v>384</v>
      </c>
      <c r="H2923" s="5" t="s">
        <v>377</v>
      </c>
      <c r="I2923" s="5" t="s">
        <v>378</v>
      </c>
    </row>
    <row r="2924" spans="1:9" x14ac:dyDescent="0.25">
      <c r="A2924" s="5" t="s">
        <v>8224</v>
      </c>
      <c r="B2924" s="5" t="s">
        <v>8225</v>
      </c>
      <c r="C2924" s="6" t="s">
        <v>8226</v>
      </c>
      <c r="D2924" s="6" t="str">
        <f t="shared" si="45"/>
        <v>0010-076-031-1000</v>
      </c>
      <c r="E2924" s="5" t="s">
        <v>8227</v>
      </c>
      <c r="F2924" s="5" t="s">
        <v>1099</v>
      </c>
      <c r="G2924" s="5" t="s">
        <v>1100</v>
      </c>
      <c r="H2924" s="5" t="s">
        <v>377</v>
      </c>
      <c r="I2924" s="5" t="s">
        <v>378</v>
      </c>
    </row>
    <row r="2925" spans="1:9" x14ac:dyDescent="0.25">
      <c r="A2925" s="5" t="s">
        <v>8228</v>
      </c>
      <c r="B2925" s="5" t="s">
        <v>8229</v>
      </c>
      <c r="C2925" s="6" t="s">
        <v>2541</v>
      </c>
      <c r="D2925" s="6" t="str">
        <f t="shared" si="45"/>
        <v>0692-000-000-0000</v>
      </c>
      <c r="E2925" s="5" t="s">
        <v>2542</v>
      </c>
      <c r="F2925" s="5" t="s">
        <v>383</v>
      </c>
      <c r="G2925" s="5" t="s">
        <v>384</v>
      </c>
      <c r="H2925" s="5" t="s">
        <v>377</v>
      </c>
      <c r="I2925" s="5" t="s">
        <v>378</v>
      </c>
    </row>
    <row r="2926" spans="1:9" x14ac:dyDescent="0.25">
      <c r="A2926" s="5" t="s">
        <v>8230</v>
      </c>
      <c r="B2926" s="5" t="s">
        <v>8231</v>
      </c>
      <c r="C2926" s="6" t="s">
        <v>4337</v>
      </c>
      <c r="D2926" s="6" t="str">
        <f t="shared" si="45"/>
        <v>0587-000-000-0000</v>
      </c>
      <c r="E2926" s="5" t="s">
        <v>4338</v>
      </c>
      <c r="F2926" s="5" t="s">
        <v>383</v>
      </c>
      <c r="G2926" s="5" t="s">
        <v>384</v>
      </c>
      <c r="H2926" s="5" t="s">
        <v>377</v>
      </c>
      <c r="I2926" s="5" t="s">
        <v>378</v>
      </c>
    </row>
    <row r="2927" spans="1:9" x14ac:dyDescent="0.25">
      <c r="A2927" s="5" t="s">
        <v>8232</v>
      </c>
      <c r="B2927" s="5" t="s">
        <v>8233</v>
      </c>
      <c r="C2927" s="6" t="s">
        <v>1013</v>
      </c>
      <c r="D2927" s="6" t="str">
        <f t="shared" si="45"/>
        <v>0943-247-000-0000</v>
      </c>
      <c r="E2927" s="5" t="s">
        <v>1014</v>
      </c>
      <c r="F2927" s="5" t="s">
        <v>383</v>
      </c>
      <c r="G2927" s="5" t="s">
        <v>384</v>
      </c>
      <c r="H2927" s="5" t="s">
        <v>377</v>
      </c>
      <c r="I2927" s="5" t="s">
        <v>378</v>
      </c>
    </row>
    <row r="2928" spans="1:9" x14ac:dyDescent="0.25">
      <c r="A2928" s="5" t="s">
        <v>8234</v>
      </c>
      <c r="B2928" s="5" t="s">
        <v>8235</v>
      </c>
      <c r="C2928" s="6" t="s">
        <v>8236</v>
      </c>
      <c r="D2928" s="6" t="str">
        <f t="shared" si="45"/>
        <v>0190-048-040-0000</v>
      </c>
      <c r="E2928" s="5" t="s">
        <v>8237</v>
      </c>
      <c r="F2928" s="5" t="s">
        <v>1913</v>
      </c>
      <c r="G2928" s="5" t="s">
        <v>27854</v>
      </c>
      <c r="H2928" s="5" t="s">
        <v>377</v>
      </c>
      <c r="I2928" s="5" t="s">
        <v>378</v>
      </c>
    </row>
    <row r="2929" spans="1:9" x14ac:dyDescent="0.25">
      <c r="A2929" s="5" t="s">
        <v>8238</v>
      </c>
      <c r="B2929" s="5" t="s">
        <v>8239</v>
      </c>
      <c r="C2929" s="6" t="s">
        <v>7224</v>
      </c>
      <c r="D2929" s="6" t="str">
        <f t="shared" si="45"/>
        <v>0909-000-000-0000</v>
      </c>
      <c r="E2929" s="5" t="s">
        <v>7225</v>
      </c>
      <c r="F2929" s="5" t="s">
        <v>383</v>
      </c>
      <c r="G2929" s="5" t="s">
        <v>384</v>
      </c>
      <c r="H2929" s="5" t="s">
        <v>377</v>
      </c>
      <c r="I2929" s="5" t="s">
        <v>378</v>
      </c>
    </row>
    <row r="2930" spans="1:9" x14ac:dyDescent="0.25">
      <c r="A2930" s="5" t="s">
        <v>8240</v>
      </c>
      <c r="B2930" s="5" t="s">
        <v>8241</v>
      </c>
      <c r="C2930" s="6" t="s">
        <v>8242</v>
      </c>
      <c r="D2930" s="6" t="str">
        <f t="shared" si="45"/>
        <v>0906-035-000-0000</v>
      </c>
      <c r="E2930" s="5" t="s">
        <v>8243</v>
      </c>
      <c r="F2930" s="5" t="s">
        <v>535</v>
      </c>
      <c r="G2930" s="5" t="s">
        <v>536</v>
      </c>
      <c r="H2930" s="5" t="s">
        <v>377</v>
      </c>
      <c r="I2930" s="5" t="s">
        <v>378</v>
      </c>
    </row>
    <row r="2931" spans="1:9" x14ac:dyDescent="0.25">
      <c r="A2931" s="5" t="s">
        <v>8244</v>
      </c>
      <c r="B2931" s="5" t="s">
        <v>8245</v>
      </c>
      <c r="C2931" s="6" t="s">
        <v>853</v>
      </c>
      <c r="D2931" s="6" t="str">
        <f t="shared" si="45"/>
        <v>0945-000-000-0000</v>
      </c>
      <c r="E2931" s="5" t="s">
        <v>854</v>
      </c>
      <c r="F2931" s="5" t="s">
        <v>415</v>
      </c>
      <c r="G2931" s="5" t="s">
        <v>416</v>
      </c>
      <c r="H2931" s="5" t="s">
        <v>377</v>
      </c>
      <c r="I2931" s="5" t="s">
        <v>378</v>
      </c>
    </row>
    <row r="2932" spans="1:9" x14ac:dyDescent="0.25">
      <c r="A2932" s="5" t="s">
        <v>8246</v>
      </c>
      <c r="B2932" s="5" t="s">
        <v>8247</v>
      </c>
      <c r="C2932" s="6" t="s">
        <v>1221</v>
      </c>
      <c r="D2932" s="6" t="str">
        <f t="shared" si="45"/>
        <v>0201-000-000-0000</v>
      </c>
      <c r="E2932" s="5" t="s">
        <v>1222</v>
      </c>
      <c r="F2932" s="5" t="s">
        <v>415</v>
      </c>
      <c r="G2932" s="5" t="s">
        <v>416</v>
      </c>
      <c r="H2932" s="5" t="s">
        <v>513</v>
      </c>
      <c r="I2932" s="5" t="s">
        <v>514</v>
      </c>
    </row>
    <row r="2933" spans="1:9" x14ac:dyDescent="0.25">
      <c r="A2933" s="5" t="s">
        <v>8248</v>
      </c>
      <c r="B2933" s="5" t="s">
        <v>8249</v>
      </c>
      <c r="C2933" s="6" t="s">
        <v>8250</v>
      </c>
      <c r="D2933" s="6" t="str">
        <f t="shared" si="45"/>
        <v>0140-000-000-0000</v>
      </c>
      <c r="E2933" s="5" t="s">
        <v>8251</v>
      </c>
      <c r="F2933" s="5" t="s">
        <v>535</v>
      </c>
      <c r="G2933" s="5" t="s">
        <v>536</v>
      </c>
      <c r="H2933" s="5" t="s">
        <v>377</v>
      </c>
      <c r="I2933" s="5" t="s">
        <v>378</v>
      </c>
    </row>
    <row r="2934" spans="1:9" x14ac:dyDescent="0.25">
      <c r="A2934" s="5" t="s">
        <v>8252</v>
      </c>
      <c r="B2934" s="5" t="s">
        <v>8253</v>
      </c>
      <c r="C2934" s="6" t="s">
        <v>7152</v>
      </c>
      <c r="D2934" s="6" t="str">
        <f t="shared" si="45"/>
        <v>0270-000-002-6800</v>
      </c>
      <c r="E2934" s="5" t="s">
        <v>7153</v>
      </c>
      <c r="F2934" s="5" t="s">
        <v>383</v>
      </c>
      <c r="G2934" s="5" t="s">
        <v>384</v>
      </c>
      <c r="H2934" s="5" t="s">
        <v>377</v>
      </c>
      <c r="I2934" s="5" t="s">
        <v>378</v>
      </c>
    </row>
    <row r="2935" spans="1:9" x14ac:dyDescent="0.25">
      <c r="A2935" s="5" t="s">
        <v>8254</v>
      </c>
      <c r="B2935" s="5" t="s">
        <v>8255</v>
      </c>
      <c r="C2935" s="6" t="s">
        <v>8256</v>
      </c>
      <c r="D2935" s="6" t="str">
        <f t="shared" si="45"/>
        <v>0043-000-000-0000</v>
      </c>
      <c r="E2935" s="5" t="s">
        <v>8257</v>
      </c>
      <c r="F2935" s="5" t="s">
        <v>503</v>
      </c>
      <c r="G2935" s="5" t="s">
        <v>504</v>
      </c>
      <c r="H2935" s="5" t="s">
        <v>377</v>
      </c>
      <c r="I2935" s="5" t="s">
        <v>378</v>
      </c>
    </row>
    <row r="2936" spans="1:9" x14ac:dyDescent="0.25">
      <c r="A2936" s="5" t="s">
        <v>8258</v>
      </c>
      <c r="B2936" s="5" t="s">
        <v>8259</v>
      </c>
      <c r="C2936" s="6" t="s">
        <v>1087</v>
      </c>
      <c r="D2936" s="6" t="str">
        <f t="shared" si="45"/>
        <v>0026-000-000-0000</v>
      </c>
      <c r="E2936" s="5" t="s">
        <v>1088</v>
      </c>
      <c r="F2936" s="5" t="s">
        <v>383</v>
      </c>
      <c r="G2936" s="5" t="s">
        <v>384</v>
      </c>
      <c r="H2936" s="5" t="s">
        <v>377</v>
      </c>
      <c r="I2936" s="5" t="s">
        <v>378</v>
      </c>
    </row>
    <row r="2937" spans="1:9" x14ac:dyDescent="0.25">
      <c r="A2937" s="5" t="s">
        <v>8260</v>
      </c>
      <c r="B2937" s="5" t="s">
        <v>8261</v>
      </c>
      <c r="C2937" s="6" t="s">
        <v>2710</v>
      </c>
      <c r="D2937" s="6" t="str">
        <f t="shared" si="45"/>
        <v>0630-000-000-0000</v>
      </c>
      <c r="E2937" s="5" t="s">
        <v>2711</v>
      </c>
      <c r="F2937" s="5" t="s">
        <v>503</v>
      </c>
      <c r="G2937" s="5" t="s">
        <v>504</v>
      </c>
      <c r="H2937" s="5" t="s">
        <v>377</v>
      </c>
      <c r="I2937" s="5" t="s">
        <v>378</v>
      </c>
    </row>
    <row r="2938" spans="1:9" x14ac:dyDescent="0.25">
      <c r="A2938" s="5" t="s">
        <v>8262</v>
      </c>
      <c r="B2938" s="5" t="s">
        <v>8263</v>
      </c>
      <c r="C2938" s="6" t="s">
        <v>2710</v>
      </c>
      <c r="D2938" s="6" t="str">
        <f t="shared" si="45"/>
        <v>0630-000-000-0000</v>
      </c>
      <c r="E2938" s="5" t="s">
        <v>2711</v>
      </c>
      <c r="F2938" s="5" t="s">
        <v>383</v>
      </c>
      <c r="G2938" s="5" t="s">
        <v>384</v>
      </c>
      <c r="H2938" s="5" t="s">
        <v>377</v>
      </c>
      <c r="I2938" s="5" t="s">
        <v>378</v>
      </c>
    </row>
    <row r="2939" spans="1:9" x14ac:dyDescent="0.25">
      <c r="A2939" s="5" t="s">
        <v>8264</v>
      </c>
      <c r="B2939" s="5" t="s">
        <v>8265</v>
      </c>
      <c r="C2939" s="6" t="s">
        <v>8266</v>
      </c>
      <c r="D2939" s="6" t="str">
        <f t="shared" si="45"/>
        <v>0010-058-051-1400</v>
      </c>
      <c r="E2939" s="5" t="s">
        <v>8267</v>
      </c>
      <c r="F2939" s="5" t="s">
        <v>399</v>
      </c>
      <c r="G2939" s="5" t="s">
        <v>400</v>
      </c>
      <c r="H2939" s="5" t="s">
        <v>377</v>
      </c>
      <c r="I2939" s="5" t="s">
        <v>378</v>
      </c>
    </row>
    <row r="2940" spans="1:9" x14ac:dyDescent="0.25">
      <c r="A2940" s="5" t="s">
        <v>8268</v>
      </c>
      <c r="B2940" s="5" t="s">
        <v>8269</v>
      </c>
      <c r="C2940" s="6" t="s">
        <v>543</v>
      </c>
      <c r="D2940" s="6" t="str">
        <f t="shared" si="45"/>
        <v>0185-000-000-0000</v>
      </c>
      <c r="E2940" s="5" t="s">
        <v>544</v>
      </c>
      <c r="F2940" s="5" t="s">
        <v>507</v>
      </c>
      <c r="G2940" s="5" t="s">
        <v>508</v>
      </c>
      <c r="H2940" s="5" t="s">
        <v>377</v>
      </c>
      <c r="I2940" s="5" t="s">
        <v>378</v>
      </c>
    </row>
    <row r="2941" spans="1:9" x14ac:dyDescent="0.25">
      <c r="A2941" s="5" t="s">
        <v>8270</v>
      </c>
      <c r="B2941" s="5" t="s">
        <v>8271</v>
      </c>
      <c r="C2941" s="6" t="s">
        <v>694</v>
      </c>
      <c r="D2941" s="6" t="str">
        <f t="shared" si="45"/>
        <v>0220-000-000-0000</v>
      </c>
      <c r="E2941" s="5" t="s">
        <v>695</v>
      </c>
      <c r="F2941" s="5" t="s">
        <v>383</v>
      </c>
      <c r="G2941" s="5" t="s">
        <v>384</v>
      </c>
      <c r="H2941" s="5" t="s">
        <v>377</v>
      </c>
      <c r="I2941" s="5" t="s">
        <v>378</v>
      </c>
    </row>
    <row r="2942" spans="1:9" x14ac:dyDescent="0.25">
      <c r="A2942" s="5" t="s">
        <v>8272</v>
      </c>
      <c r="B2942" s="5" t="s">
        <v>8273</v>
      </c>
      <c r="C2942" s="6" t="s">
        <v>1079</v>
      </c>
      <c r="D2942" s="6" t="str">
        <f t="shared" si="45"/>
        <v>0042-000-000-0000</v>
      </c>
      <c r="E2942" s="5" t="s">
        <v>1080</v>
      </c>
      <c r="F2942" s="5" t="s">
        <v>535</v>
      </c>
      <c r="G2942" s="5" t="s">
        <v>536</v>
      </c>
      <c r="H2942" s="5" t="s">
        <v>377</v>
      </c>
      <c r="I2942" s="5" t="s">
        <v>378</v>
      </c>
    </row>
    <row r="2943" spans="1:9" x14ac:dyDescent="0.25">
      <c r="A2943" s="5" t="s">
        <v>8274</v>
      </c>
      <c r="B2943" s="5" t="s">
        <v>8275</v>
      </c>
      <c r="C2943" s="6" t="s">
        <v>1161</v>
      </c>
      <c r="D2943" s="6" t="str">
        <f t="shared" si="45"/>
        <v>0010-029-100-1100</v>
      </c>
      <c r="E2943" s="5" t="s">
        <v>1162</v>
      </c>
      <c r="F2943" s="5" t="s">
        <v>375</v>
      </c>
      <c r="G2943" s="5" t="s">
        <v>376</v>
      </c>
      <c r="H2943" s="5" t="s">
        <v>377</v>
      </c>
      <c r="I2943" s="5" t="s">
        <v>378</v>
      </c>
    </row>
    <row r="2944" spans="1:9" x14ac:dyDescent="0.25">
      <c r="A2944" s="5" t="s">
        <v>8276</v>
      </c>
      <c r="B2944" s="5" t="s">
        <v>8277</v>
      </c>
      <c r="C2944" s="6" t="s">
        <v>2471</v>
      </c>
      <c r="D2944" s="6" t="str">
        <f t="shared" si="45"/>
        <v>0183-000-000-0000</v>
      </c>
      <c r="E2944" s="5" t="s">
        <v>2472</v>
      </c>
      <c r="F2944" s="5" t="s">
        <v>535</v>
      </c>
      <c r="G2944" s="5" t="s">
        <v>536</v>
      </c>
      <c r="H2944" s="5" t="s">
        <v>377</v>
      </c>
      <c r="I2944" s="5" t="s">
        <v>378</v>
      </c>
    </row>
    <row r="2945" spans="1:9" x14ac:dyDescent="0.25">
      <c r="A2945" s="5" t="s">
        <v>8278</v>
      </c>
      <c r="B2945" s="5" t="s">
        <v>8279</v>
      </c>
      <c r="C2945" s="6" t="s">
        <v>923</v>
      </c>
      <c r="D2945" s="6" t="str">
        <f t="shared" si="45"/>
        <v>0210-000-000-0000</v>
      </c>
      <c r="E2945" s="5" t="s">
        <v>924</v>
      </c>
      <c r="F2945" s="5" t="s">
        <v>415</v>
      </c>
      <c r="G2945" s="5" t="s">
        <v>416</v>
      </c>
      <c r="H2945" s="5" t="s">
        <v>377</v>
      </c>
      <c r="I2945" s="5" t="s">
        <v>378</v>
      </c>
    </row>
    <row r="2946" spans="1:9" x14ac:dyDescent="0.25">
      <c r="A2946" s="5" t="s">
        <v>8280</v>
      </c>
      <c r="B2946" s="5" t="s">
        <v>8281</v>
      </c>
      <c r="C2946" s="6" t="s">
        <v>985</v>
      </c>
      <c r="D2946" s="6" t="str">
        <f t="shared" ref="D2946:D3009" si="46">TEXT(C2946,"0000-000-000-0000")</f>
        <v>0180-000-000-0000</v>
      </c>
      <c r="E2946" s="5" t="s">
        <v>986</v>
      </c>
      <c r="F2946" s="5" t="s">
        <v>383</v>
      </c>
      <c r="G2946" s="5" t="s">
        <v>384</v>
      </c>
      <c r="H2946" s="5" t="s">
        <v>513</v>
      </c>
      <c r="I2946" s="5" t="s">
        <v>514</v>
      </c>
    </row>
    <row r="2947" spans="1:9" x14ac:dyDescent="0.25">
      <c r="A2947" s="5" t="s">
        <v>8282</v>
      </c>
      <c r="B2947" s="5" t="s">
        <v>8283</v>
      </c>
      <c r="C2947" s="6" t="s">
        <v>3295</v>
      </c>
      <c r="D2947" s="6" t="str">
        <f t="shared" si="46"/>
        <v>0762-000-000-0000</v>
      </c>
      <c r="E2947" s="5" t="s">
        <v>3296</v>
      </c>
      <c r="F2947" s="5" t="s">
        <v>507</v>
      </c>
      <c r="G2947" s="5" t="s">
        <v>508</v>
      </c>
      <c r="H2947" s="5" t="s">
        <v>377</v>
      </c>
      <c r="I2947" s="5" t="s">
        <v>378</v>
      </c>
    </row>
    <row r="2948" spans="1:9" x14ac:dyDescent="0.25">
      <c r="A2948" s="5" t="s">
        <v>8284</v>
      </c>
      <c r="B2948" s="5" t="s">
        <v>8285</v>
      </c>
      <c r="C2948" s="6" t="s">
        <v>1079</v>
      </c>
      <c r="D2948" s="6" t="str">
        <f t="shared" si="46"/>
        <v>0042-000-000-0000</v>
      </c>
      <c r="E2948" s="5" t="s">
        <v>1080</v>
      </c>
      <c r="F2948" s="5" t="s">
        <v>383</v>
      </c>
      <c r="G2948" s="5" t="s">
        <v>384</v>
      </c>
      <c r="H2948" s="5" t="s">
        <v>377</v>
      </c>
      <c r="I2948" s="5" t="s">
        <v>378</v>
      </c>
    </row>
    <row r="2949" spans="1:9" x14ac:dyDescent="0.25">
      <c r="A2949" s="5" t="s">
        <v>8286</v>
      </c>
      <c r="B2949" s="5" t="s">
        <v>8287</v>
      </c>
      <c r="C2949" s="6" t="s">
        <v>769</v>
      </c>
      <c r="D2949" s="6" t="str">
        <f t="shared" si="46"/>
        <v>0010-029-100-1200</v>
      </c>
      <c r="E2949" s="5" t="s">
        <v>770</v>
      </c>
      <c r="F2949" s="5" t="s">
        <v>383</v>
      </c>
      <c r="G2949" s="5" t="s">
        <v>384</v>
      </c>
      <c r="H2949" s="5" t="s">
        <v>377</v>
      </c>
      <c r="I2949" s="5" t="s">
        <v>378</v>
      </c>
    </row>
    <row r="2950" spans="1:9" x14ac:dyDescent="0.25">
      <c r="A2950" s="5" t="s">
        <v>8288</v>
      </c>
      <c r="B2950" s="5" t="s">
        <v>8289</v>
      </c>
      <c r="C2950" s="6" t="s">
        <v>441</v>
      </c>
      <c r="D2950" s="6" t="str">
        <f t="shared" si="46"/>
        <v>0550-000-000-0000</v>
      </c>
      <c r="E2950" s="5" t="s">
        <v>442</v>
      </c>
      <c r="F2950" s="5" t="s">
        <v>383</v>
      </c>
      <c r="G2950" s="5" t="s">
        <v>384</v>
      </c>
      <c r="H2950" s="5" t="s">
        <v>377</v>
      </c>
      <c r="I2950" s="5" t="s">
        <v>378</v>
      </c>
    </row>
    <row r="2951" spans="1:9" x14ac:dyDescent="0.25">
      <c r="A2951" s="5" t="s">
        <v>8290</v>
      </c>
      <c r="B2951" s="5" t="s">
        <v>8291</v>
      </c>
      <c r="C2951" s="6" t="s">
        <v>6949</v>
      </c>
      <c r="D2951" s="6" t="str">
        <f t="shared" si="46"/>
        <v>1009-000-000-0000</v>
      </c>
      <c r="E2951" s="5" t="s">
        <v>6950</v>
      </c>
      <c r="F2951" s="5" t="s">
        <v>535</v>
      </c>
      <c r="G2951" s="5" t="s">
        <v>536</v>
      </c>
      <c r="H2951" s="5" t="s">
        <v>377</v>
      </c>
      <c r="I2951" s="5" t="s">
        <v>378</v>
      </c>
    </row>
    <row r="2952" spans="1:9" x14ac:dyDescent="0.25">
      <c r="A2952" s="5" t="s">
        <v>8292</v>
      </c>
      <c r="B2952" s="5" t="s">
        <v>8293</v>
      </c>
      <c r="C2952" s="6" t="s">
        <v>1185</v>
      </c>
      <c r="D2952" s="6" t="str">
        <f t="shared" si="46"/>
        <v>0073-000-000-0000</v>
      </c>
      <c r="E2952" s="5" t="s">
        <v>1186</v>
      </c>
      <c r="F2952" s="5" t="s">
        <v>383</v>
      </c>
      <c r="G2952" s="5" t="s">
        <v>384</v>
      </c>
      <c r="H2952" s="5" t="s">
        <v>377</v>
      </c>
      <c r="I2952" s="5" t="s">
        <v>378</v>
      </c>
    </row>
    <row r="2953" spans="1:9" x14ac:dyDescent="0.25">
      <c r="A2953" s="5" t="s">
        <v>8294</v>
      </c>
      <c r="B2953" s="5" t="s">
        <v>8295</v>
      </c>
      <c r="C2953" s="6" t="s">
        <v>1253</v>
      </c>
      <c r="D2953" s="6" t="str">
        <f t="shared" si="46"/>
        <v>0010-030-031-1400</v>
      </c>
      <c r="E2953" s="5" t="s">
        <v>1254</v>
      </c>
      <c r="F2953" s="5" t="s">
        <v>1255</v>
      </c>
      <c r="G2953" s="5" t="s">
        <v>1256</v>
      </c>
      <c r="H2953" s="5" t="s">
        <v>377</v>
      </c>
      <c r="I2953" s="5" t="s">
        <v>378</v>
      </c>
    </row>
    <row r="2954" spans="1:9" x14ac:dyDescent="0.25">
      <c r="A2954" s="5" t="s">
        <v>8296</v>
      </c>
      <c r="B2954" s="5" t="s">
        <v>8297</v>
      </c>
      <c r="C2954" s="6" t="s">
        <v>8298</v>
      </c>
      <c r="D2954" s="6" t="str">
        <f t="shared" si="46"/>
        <v>0010-091-051-1100</v>
      </c>
      <c r="E2954" s="5" t="s">
        <v>8299</v>
      </c>
      <c r="F2954" s="5" t="s">
        <v>375</v>
      </c>
      <c r="G2954" s="5" t="s">
        <v>376</v>
      </c>
      <c r="H2954" s="5" t="s">
        <v>377</v>
      </c>
      <c r="I2954" s="5" t="s">
        <v>378</v>
      </c>
    </row>
    <row r="2955" spans="1:9" x14ac:dyDescent="0.25">
      <c r="A2955" s="5" t="s">
        <v>8300</v>
      </c>
      <c r="B2955" s="5" t="s">
        <v>8301</v>
      </c>
      <c r="C2955" s="6" t="s">
        <v>1366</v>
      </c>
      <c r="D2955" s="6" t="str">
        <f t="shared" si="46"/>
        <v>0861-000-000-0000</v>
      </c>
      <c r="E2955" s="5" t="s">
        <v>1367</v>
      </c>
      <c r="F2955" s="5" t="s">
        <v>503</v>
      </c>
      <c r="G2955" s="5" t="s">
        <v>504</v>
      </c>
      <c r="H2955" s="5" t="s">
        <v>377</v>
      </c>
      <c r="I2955" s="5" t="s">
        <v>378</v>
      </c>
    </row>
    <row r="2956" spans="1:9" x14ac:dyDescent="0.25">
      <c r="A2956" s="5" t="s">
        <v>8302</v>
      </c>
      <c r="B2956" s="5" t="s">
        <v>8303</v>
      </c>
      <c r="C2956" s="6" t="s">
        <v>3287</v>
      </c>
      <c r="D2956" s="6" t="str">
        <f t="shared" si="46"/>
        <v>0137-000-000-0000</v>
      </c>
      <c r="E2956" s="5" t="s">
        <v>3288</v>
      </c>
      <c r="F2956" s="5" t="s">
        <v>535</v>
      </c>
      <c r="G2956" s="5" t="s">
        <v>536</v>
      </c>
      <c r="H2956" s="5" t="s">
        <v>377</v>
      </c>
      <c r="I2956" s="5" t="s">
        <v>378</v>
      </c>
    </row>
    <row r="2957" spans="1:9" x14ac:dyDescent="0.25">
      <c r="A2957" s="5" t="s">
        <v>8304</v>
      </c>
      <c r="B2957" s="5" t="s">
        <v>8305</v>
      </c>
      <c r="C2957" s="6" t="s">
        <v>1342</v>
      </c>
      <c r="D2957" s="6" t="str">
        <f t="shared" si="46"/>
        <v>0010-049-051-1100</v>
      </c>
      <c r="E2957" s="5" t="s">
        <v>1343</v>
      </c>
      <c r="F2957" s="5" t="s">
        <v>375</v>
      </c>
      <c r="G2957" s="5" t="s">
        <v>376</v>
      </c>
      <c r="H2957" s="5" t="s">
        <v>377</v>
      </c>
      <c r="I2957" s="5" t="s">
        <v>378</v>
      </c>
    </row>
    <row r="2958" spans="1:9" x14ac:dyDescent="0.25">
      <c r="A2958" s="5" t="s">
        <v>8306</v>
      </c>
      <c r="B2958" s="5" t="s">
        <v>8307</v>
      </c>
      <c r="C2958" s="6" t="s">
        <v>405</v>
      </c>
      <c r="D2958" s="6" t="str">
        <f t="shared" si="46"/>
        <v>0340-000-000-0000</v>
      </c>
      <c r="E2958" s="5" t="s">
        <v>406</v>
      </c>
      <c r="F2958" s="5" t="s">
        <v>383</v>
      </c>
      <c r="G2958" s="5" t="s">
        <v>384</v>
      </c>
      <c r="H2958" s="5" t="s">
        <v>377</v>
      </c>
      <c r="I2958" s="5" t="s">
        <v>378</v>
      </c>
    </row>
    <row r="2959" spans="1:9" x14ac:dyDescent="0.25">
      <c r="A2959" s="5" t="s">
        <v>8308</v>
      </c>
      <c r="B2959" s="5" t="s">
        <v>8309</v>
      </c>
      <c r="C2959" s="6" t="s">
        <v>989</v>
      </c>
      <c r="D2959" s="6" t="str">
        <f t="shared" si="46"/>
        <v>0207-000-000-0000</v>
      </c>
      <c r="E2959" s="5" t="s">
        <v>990</v>
      </c>
      <c r="F2959" s="5" t="s">
        <v>383</v>
      </c>
      <c r="G2959" s="5" t="s">
        <v>384</v>
      </c>
      <c r="H2959" s="5" t="s">
        <v>377</v>
      </c>
      <c r="I2959" s="5" t="s">
        <v>378</v>
      </c>
    </row>
    <row r="2960" spans="1:9" x14ac:dyDescent="0.25">
      <c r="A2960" s="5" t="s">
        <v>8310</v>
      </c>
      <c r="B2960" s="5" t="s">
        <v>8311</v>
      </c>
      <c r="C2960" s="6" t="s">
        <v>7905</v>
      </c>
      <c r="D2960" s="6" t="str">
        <f t="shared" si="46"/>
        <v>0010-038-191-1300</v>
      </c>
      <c r="E2960" s="5" t="s">
        <v>7906</v>
      </c>
      <c r="F2960" s="5" t="s">
        <v>375</v>
      </c>
      <c r="G2960" s="5" t="s">
        <v>376</v>
      </c>
      <c r="H2960" s="5" t="s">
        <v>377</v>
      </c>
      <c r="I2960" s="5" t="s">
        <v>378</v>
      </c>
    </row>
    <row r="2961" spans="1:9" x14ac:dyDescent="0.25">
      <c r="A2961" s="5" t="s">
        <v>8312</v>
      </c>
      <c r="B2961" s="5" t="s">
        <v>8313</v>
      </c>
      <c r="C2961" s="6" t="s">
        <v>461</v>
      </c>
      <c r="D2961" s="6" t="str">
        <f t="shared" si="46"/>
        <v>0010-044-121-0000</v>
      </c>
      <c r="E2961" s="5" t="s">
        <v>462</v>
      </c>
      <c r="F2961" s="5" t="s">
        <v>383</v>
      </c>
      <c r="G2961" s="5" t="s">
        <v>384</v>
      </c>
      <c r="H2961" s="5" t="s">
        <v>377</v>
      </c>
      <c r="I2961" s="5" t="s">
        <v>378</v>
      </c>
    </row>
    <row r="2962" spans="1:9" x14ac:dyDescent="0.25">
      <c r="A2962" s="5" t="s">
        <v>8314</v>
      </c>
      <c r="B2962" s="5" t="s">
        <v>8315</v>
      </c>
      <c r="C2962" s="6" t="s">
        <v>1091</v>
      </c>
      <c r="D2962" s="6" t="str">
        <f t="shared" si="46"/>
        <v>0957-000-000-0000</v>
      </c>
      <c r="E2962" s="5" t="s">
        <v>1092</v>
      </c>
      <c r="F2962" s="5" t="s">
        <v>383</v>
      </c>
      <c r="G2962" s="5" t="s">
        <v>384</v>
      </c>
      <c r="H2962" s="5" t="s">
        <v>377</v>
      </c>
      <c r="I2962" s="5" t="s">
        <v>378</v>
      </c>
    </row>
    <row r="2963" spans="1:9" x14ac:dyDescent="0.25">
      <c r="A2963" s="5" t="s">
        <v>8316</v>
      </c>
      <c r="B2963" s="5" t="s">
        <v>8317</v>
      </c>
      <c r="C2963" s="6" t="s">
        <v>2549</v>
      </c>
      <c r="D2963" s="6" t="str">
        <f t="shared" si="46"/>
        <v>0750-000-000-0000</v>
      </c>
      <c r="E2963" s="5" t="s">
        <v>2550</v>
      </c>
      <c r="F2963" s="5" t="s">
        <v>383</v>
      </c>
      <c r="G2963" s="5" t="s">
        <v>384</v>
      </c>
      <c r="H2963" s="5" t="s">
        <v>513</v>
      </c>
      <c r="I2963" s="5" t="s">
        <v>514</v>
      </c>
    </row>
    <row r="2964" spans="1:9" x14ac:dyDescent="0.25">
      <c r="A2964" s="5" t="s">
        <v>8318</v>
      </c>
      <c r="B2964" s="5" t="s">
        <v>8319</v>
      </c>
      <c r="C2964" s="6" t="s">
        <v>8320</v>
      </c>
      <c r="D2964" s="6" t="str">
        <f t="shared" si="46"/>
        <v>1016-000-000-0000</v>
      </c>
      <c r="E2964" s="5" t="s">
        <v>8321</v>
      </c>
      <c r="F2964" s="5" t="s">
        <v>535</v>
      </c>
      <c r="G2964" s="5" t="s">
        <v>536</v>
      </c>
      <c r="H2964" s="5" t="s">
        <v>377</v>
      </c>
      <c r="I2964" s="5" t="s">
        <v>378</v>
      </c>
    </row>
    <row r="2965" spans="1:9" x14ac:dyDescent="0.25">
      <c r="A2965" s="5" t="s">
        <v>8322</v>
      </c>
      <c r="B2965" s="5" t="s">
        <v>8323</v>
      </c>
      <c r="C2965" s="6" t="s">
        <v>2817</v>
      </c>
      <c r="D2965" s="6" t="str">
        <f t="shared" si="46"/>
        <v>1029-000-000-0000</v>
      </c>
      <c r="E2965" s="5" t="s">
        <v>2818</v>
      </c>
      <c r="F2965" s="5" t="s">
        <v>503</v>
      </c>
      <c r="G2965" s="5" t="s">
        <v>504</v>
      </c>
      <c r="H2965" s="5" t="s">
        <v>377</v>
      </c>
      <c r="I2965" s="5" t="s">
        <v>378</v>
      </c>
    </row>
    <row r="2966" spans="1:9" x14ac:dyDescent="0.25">
      <c r="A2966" s="5" t="s">
        <v>8324</v>
      </c>
      <c r="B2966" s="5" t="s">
        <v>8325</v>
      </c>
      <c r="C2966" s="6" t="s">
        <v>8326</v>
      </c>
      <c r="D2966" s="6" t="str">
        <f t="shared" si="46"/>
        <v>0457-000-000-0000</v>
      </c>
      <c r="E2966" s="5" t="s">
        <v>8327</v>
      </c>
      <c r="F2966" s="5" t="s">
        <v>383</v>
      </c>
      <c r="G2966" s="5" t="s">
        <v>384</v>
      </c>
      <c r="H2966" s="5" t="s">
        <v>377</v>
      </c>
      <c r="I2966" s="5" t="s">
        <v>378</v>
      </c>
    </row>
    <row r="2967" spans="1:9" x14ac:dyDescent="0.25">
      <c r="A2967" s="5" t="s">
        <v>8328</v>
      </c>
      <c r="B2967" s="5" t="s">
        <v>8329</v>
      </c>
      <c r="C2967" s="6" t="s">
        <v>559</v>
      </c>
      <c r="D2967" s="6" t="str">
        <f t="shared" si="46"/>
        <v>0010-049-041-1100</v>
      </c>
      <c r="E2967" s="5" t="s">
        <v>560</v>
      </c>
      <c r="F2967" s="5" t="s">
        <v>375</v>
      </c>
      <c r="G2967" s="5" t="s">
        <v>376</v>
      </c>
      <c r="H2967" s="5" t="s">
        <v>513</v>
      </c>
      <c r="I2967" s="5" t="s">
        <v>514</v>
      </c>
    </row>
    <row r="2968" spans="1:9" x14ac:dyDescent="0.25">
      <c r="A2968" s="5" t="s">
        <v>8330</v>
      </c>
      <c r="B2968" s="5" t="s">
        <v>8331</v>
      </c>
      <c r="C2968" s="6" t="s">
        <v>777</v>
      </c>
      <c r="D2968" s="6" t="str">
        <f t="shared" si="46"/>
        <v>0595-000-000-0000</v>
      </c>
      <c r="E2968" s="5" t="s">
        <v>778</v>
      </c>
      <c r="F2968" s="5" t="s">
        <v>535</v>
      </c>
      <c r="G2968" s="5" t="s">
        <v>536</v>
      </c>
      <c r="H2968" s="5" t="s">
        <v>377</v>
      </c>
      <c r="I2968" s="5" t="s">
        <v>378</v>
      </c>
    </row>
    <row r="2969" spans="1:9" x14ac:dyDescent="0.25">
      <c r="A2969" s="5" t="s">
        <v>8332</v>
      </c>
      <c r="B2969" s="5" t="s">
        <v>8333</v>
      </c>
      <c r="C2969" s="6" t="s">
        <v>8334</v>
      </c>
      <c r="D2969" s="6" t="str">
        <f t="shared" si="46"/>
        <v>1134-000-000-0000</v>
      </c>
      <c r="E2969" s="5" t="s">
        <v>8335</v>
      </c>
      <c r="F2969" s="5" t="s">
        <v>535</v>
      </c>
      <c r="G2969" s="5" t="s">
        <v>536</v>
      </c>
      <c r="H2969" s="5" t="s">
        <v>377</v>
      </c>
      <c r="I2969" s="5" t="s">
        <v>378</v>
      </c>
    </row>
    <row r="2970" spans="1:9" x14ac:dyDescent="0.25">
      <c r="A2970" s="5" t="s">
        <v>8336</v>
      </c>
      <c r="B2970" s="5" t="s">
        <v>8337</v>
      </c>
      <c r="C2970" s="6" t="s">
        <v>1577</v>
      </c>
      <c r="D2970" s="6" t="str">
        <f t="shared" si="46"/>
        <v>0870-000-000-0000</v>
      </c>
      <c r="E2970" s="5" t="s">
        <v>1578</v>
      </c>
      <c r="F2970" s="5" t="s">
        <v>383</v>
      </c>
      <c r="G2970" s="5" t="s">
        <v>384</v>
      </c>
      <c r="H2970" s="5" t="s">
        <v>377</v>
      </c>
      <c r="I2970" s="5" t="s">
        <v>378</v>
      </c>
    </row>
    <row r="2971" spans="1:9" x14ac:dyDescent="0.25">
      <c r="A2971" s="5" t="s">
        <v>8338</v>
      </c>
      <c r="B2971" s="5" t="s">
        <v>8339</v>
      </c>
      <c r="C2971" s="6" t="s">
        <v>2410</v>
      </c>
      <c r="D2971" s="6" t="str">
        <f t="shared" si="46"/>
        <v>0279-000-000-0000</v>
      </c>
      <c r="E2971" s="5" t="s">
        <v>2411</v>
      </c>
      <c r="F2971" s="5" t="s">
        <v>383</v>
      </c>
      <c r="G2971" s="5" t="s">
        <v>384</v>
      </c>
      <c r="H2971" s="5" t="s">
        <v>377</v>
      </c>
      <c r="I2971" s="5" t="s">
        <v>378</v>
      </c>
    </row>
    <row r="2972" spans="1:9" x14ac:dyDescent="0.25">
      <c r="A2972" s="5" t="s">
        <v>8340</v>
      </c>
      <c r="B2972" s="5" t="s">
        <v>8341</v>
      </c>
      <c r="C2972" s="6" t="s">
        <v>5198</v>
      </c>
      <c r="D2972" s="6" t="str">
        <f t="shared" si="46"/>
        <v>0010-048-081-1300</v>
      </c>
      <c r="E2972" s="5" t="s">
        <v>5199</v>
      </c>
      <c r="F2972" s="5" t="s">
        <v>375</v>
      </c>
      <c r="G2972" s="5" t="s">
        <v>376</v>
      </c>
      <c r="H2972" s="5" t="s">
        <v>377</v>
      </c>
      <c r="I2972" s="5" t="s">
        <v>378</v>
      </c>
    </row>
    <row r="2973" spans="1:9" x14ac:dyDescent="0.25">
      <c r="A2973" s="5" t="s">
        <v>8342</v>
      </c>
      <c r="B2973" s="5" t="s">
        <v>8343</v>
      </c>
      <c r="C2973" s="6" t="s">
        <v>5536</v>
      </c>
      <c r="D2973" s="6" t="str">
        <f t="shared" si="46"/>
        <v>0525-000-000-0000</v>
      </c>
      <c r="E2973" s="5" t="s">
        <v>5537</v>
      </c>
      <c r="F2973" s="5" t="s">
        <v>503</v>
      </c>
      <c r="G2973" s="5" t="s">
        <v>504</v>
      </c>
      <c r="H2973" s="5" t="s">
        <v>377</v>
      </c>
      <c r="I2973" s="5" t="s">
        <v>378</v>
      </c>
    </row>
    <row r="2974" spans="1:9" x14ac:dyDescent="0.25">
      <c r="A2974" s="5" t="s">
        <v>8344</v>
      </c>
      <c r="B2974" s="5" t="s">
        <v>8345</v>
      </c>
      <c r="C2974" s="6" t="s">
        <v>1770</v>
      </c>
      <c r="D2974" s="6" t="str">
        <f t="shared" si="46"/>
        <v>0412-000-000-0000</v>
      </c>
      <c r="E2974" s="5" t="s">
        <v>1771</v>
      </c>
      <c r="F2974" s="5" t="s">
        <v>383</v>
      </c>
      <c r="G2974" s="5" t="s">
        <v>384</v>
      </c>
      <c r="H2974" s="5" t="s">
        <v>377</v>
      </c>
      <c r="I2974" s="5" t="s">
        <v>378</v>
      </c>
    </row>
    <row r="2975" spans="1:9" x14ac:dyDescent="0.25">
      <c r="A2975" s="5" t="s">
        <v>8346</v>
      </c>
      <c r="B2975" s="5" t="s">
        <v>8347</v>
      </c>
      <c r="C2975" s="6" t="s">
        <v>4313</v>
      </c>
      <c r="D2975" s="6" t="str">
        <f t="shared" si="46"/>
        <v>0102-000-000-0000</v>
      </c>
      <c r="E2975" s="5" t="s">
        <v>4314</v>
      </c>
      <c r="F2975" s="5" t="s">
        <v>503</v>
      </c>
      <c r="G2975" s="5" t="s">
        <v>504</v>
      </c>
      <c r="H2975" s="5" t="s">
        <v>377</v>
      </c>
      <c r="I2975" s="5" t="s">
        <v>378</v>
      </c>
    </row>
    <row r="2976" spans="1:9" x14ac:dyDescent="0.25">
      <c r="A2976" s="5" t="s">
        <v>8348</v>
      </c>
      <c r="B2976" s="5" t="s">
        <v>8349</v>
      </c>
      <c r="C2976" s="6" t="s">
        <v>5439</v>
      </c>
      <c r="D2976" s="6" t="str">
        <f t="shared" si="46"/>
        <v>0156-000-000-0000</v>
      </c>
      <c r="E2976" s="5" t="s">
        <v>5440</v>
      </c>
      <c r="F2976" s="5" t="s">
        <v>503</v>
      </c>
      <c r="G2976" s="5" t="s">
        <v>504</v>
      </c>
      <c r="H2976" s="5" t="s">
        <v>377</v>
      </c>
      <c r="I2976" s="5" t="s">
        <v>378</v>
      </c>
    </row>
    <row r="2977" spans="1:9" x14ac:dyDescent="0.25">
      <c r="A2977" s="5" t="s">
        <v>8350</v>
      </c>
      <c r="B2977" s="5" t="s">
        <v>8351</v>
      </c>
      <c r="C2977" s="6" t="s">
        <v>8352</v>
      </c>
      <c r="D2977" s="6" t="str">
        <f t="shared" si="46"/>
        <v>1140-000-000-0000</v>
      </c>
      <c r="E2977" s="5" t="s">
        <v>8353</v>
      </c>
      <c r="F2977" s="5" t="s">
        <v>535</v>
      </c>
      <c r="G2977" s="5" t="s">
        <v>536</v>
      </c>
      <c r="H2977" s="5" t="s">
        <v>377</v>
      </c>
      <c r="I2977" s="5" t="s">
        <v>378</v>
      </c>
    </row>
    <row r="2978" spans="1:9" x14ac:dyDescent="0.25">
      <c r="A2978" s="5" t="s">
        <v>8354</v>
      </c>
      <c r="B2978" s="5" t="s">
        <v>8355</v>
      </c>
      <c r="C2978" s="6" t="s">
        <v>1897</v>
      </c>
      <c r="D2978" s="6" t="str">
        <f t="shared" si="46"/>
        <v>0360-000-000-0000</v>
      </c>
      <c r="E2978" s="5" t="s">
        <v>1898</v>
      </c>
      <c r="F2978" s="5" t="s">
        <v>383</v>
      </c>
      <c r="G2978" s="5" t="s">
        <v>384</v>
      </c>
      <c r="H2978" s="5" t="s">
        <v>377</v>
      </c>
      <c r="I2978" s="5" t="s">
        <v>378</v>
      </c>
    </row>
    <row r="2979" spans="1:9" x14ac:dyDescent="0.25">
      <c r="A2979" s="5" t="s">
        <v>8356</v>
      </c>
      <c r="B2979" s="5" t="s">
        <v>8357</v>
      </c>
      <c r="C2979" s="6" t="s">
        <v>3680</v>
      </c>
      <c r="D2979" s="6" t="str">
        <f t="shared" si="46"/>
        <v>1072-000-000-0000</v>
      </c>
      <c r="E2979" s="5" t="s">
        <v>3681</v>
      </c>
      <c r="F2979" s="5" t="s">
        <v>383</v>
      </c>
      <c r="G2979" s="5" t="s">
        <v>384</v>
      </c>
      <c r="H2979" s="5" t="s">
        <v>377</v>
      </c>
      <c r="I2979" s="5" t="s">
        <v>378</v>
      </c>
    </row>
    <row r="2980" spans="1:9" x14ac:dyDescent="0.25">
      <c r="A2980" s="5" t="s">
        <v>8358</v>
      </c>
      <c r="B2980" s="5" t="s">
        <v>8359</v>
      </c>
      <c r="C2980" s="6" t="s">
        <v>827</v>
      </c>
      <c r="D2980" s="6" t="str">
        <f t="shared" si="46"/>
        <v>0320-000-000-0000</v>
      </c>
      <c r="E2980" s="5" t="s">
        <v>828</v>
      </c>
      <c r="F2980" s="5" t="s">
        <v>383</v>
      </c>
      <c r="G2980" s="5" t="s">
        <v>384</v>
      </c>
      <c r="H2980" s="5" t="s">
        <v>377</v>
      </c>
      <c r="I2980" s="5" t="s">
        <v>378</v>
      </c>
    </row>
    <row r="2981" spans="1:9" x14ac:dyDescent="0.25">
      <c r="A2981" s="5" t="s">
        <v>8360</v>
      </c>
      <c r="B2981" s="5" t="s">
        <v>8361</v>
      </c>
      <c r="C2981" s="6" t="s">
        <v>3287</v>
      </c>
      <c r="D2981" s="6" t="str">
        <f t="shared" si="46"/>
        <v>0137-000-000-0000</v>
      </c>
      <c r="E2981" s="5" t="s">
        <v>3288</v>
      </c>
      <c r="F2981" s="5" t="s">
        <v>507</v>
      </c>
      <c r="G2981" s="5" t="s">
        <v>508</v>
      </c>
      <c r="H2981" s="5" t="s">
        <v>377</v>
      </c>
      <c r="I2981" s="5" t="s">
        <v>378</v>
      </c>
    </row>
    <row r="2982" spans="1:9" x14ac:dyDescent="0.25">
      <c r="A2982" s="5" t="s">
        <v>8362</v>
      </c>
      <c r="B2982" s="5" t="s">
        <v>8363</v>
      </c>
      <c r="C2982" s="6" t="s">
        <v>1295</v>
      </c>
      <c r="D2982" s="6" t="str">
        <f t="shared" si="46"/>
        <v>0351-000-000-0000</v>
      </c>
      <c r="E2982" s="5" t="s">
        <v>1296</v>
      </c>
      <c r="F2982" s="5" t="s">
        <v>383</v>
      </c>
      <c r="G2982" s="5" t="s">
        <v>384</v>
      </c>
      <c r="H2982" s="5" t="s">
        <v>377</v>
      </c>
      <c r="I2982" s="5" t="s">
        <v>378</v>
      </c>
    </row>
    <row r="2983" spans="1:9" x14ac:dyDescent="0.25">
      <c r="A2983" s="5" t="s">
        <v>8364</v>
      </c>
      <c r="B2983" s="5" t="s">
        <v>8365</v>
      </c>
      <c r="C2983" s="6" t="s">
        <v>2293</v>
      </c>
      <c r="D2983" s="6" t="str">
        <f t="shared" si="46"/>
        <v>0680-000-000-0000</v>
      </c>
      <c r="E2983" s="5" t="s">
        <v>2294</v>
      </c>
      <c r="F2983" s="5" t="s">
        <v>535</v>
      </c>
      <c r="G2983" s="5" t="s">
        <v>536</v>
      </c>
      <c r="H2983" s="5" t="s">
        <v>513</v>
      </c>
      <c r="I2983" s="5" t="s">
        <v>514</v>
      </c>
    </row>
    <row r="2984" spans="1:9" x14ac:dyDescent="0.25">
      <c r="A2984" s="5" t="s">
        <v>8366</v>
      </c>
      <c r="B2984" s="5" t="s">
        <v>8367</v>
      </c>
      <c r="C2984" s="6" t="s">
        <v>8368</v>
      </c>
      <c r="D2984" s="6" t="str">
        <f t="shared" si="46"/>
        <v>0010-090-121-1000</v>
      </c>
      <c r="E2984" s="5" t="s">
        <v>8369</v>
      </c>
      <c r="F2984" s="5" t="s">
        <v>1099</v>
      </c>
      <c r="G2984" s="5" t="s">
        <v>1100</v>
      </c>
      <c r="H2984" s="5" t="s">
        <v>377</v>
      </c>
      <c r="I2984" s="5" t="s">
        <v>378</v>
      </c>
    </row>
    <row r="2985" spans="1:9" x14ac:dyDescent="0.25">
      <c r="A2985" s="5" t="s">
        <v>8370</v>
      </c>
      <c r="B2985" s="5" t="s">
        <v>8371</v>
      </c>
      <c r="C2985" s="6" t="s">
        <v>8372</v>
      </c>
      <c r="D2985" s="6" t="str">
        <f t="shared" si="46"/>
        <v>0290-000-004-4100</v>
      </c>
      <c r="E2985" s="5" t="s">
        <v>8373</v>
      </c>
      <c r="F2985" s="5" t="s">
        <v>383</v>
      </c>
      <c r="G2985" s="5" t="s">
        <v>384</v>
      </c>
      <c r="H2985" s="5" t="s">
        <v>377</v>
      </c>
      <c r="I2985" s="5" t="s">
        <v>378</v>
      </c>
    </row>
    <row r="2986" spans="1:9" x14ac:dyDescent="0.25">
      <c r="A2986" s="5" t="s">
        <v>8374</v>
      </c>
      <c r="B2986" s="5" t="s">
        <v>8375</v>
      </c>
      <c r="C2986" s="6" t="s">
        <v>7298</v>
      </c>
      <c r="D2986" s="6" t="str">
        <f t="shared" si="46"/>
        <v>0010-115-150-1800</v>
      </c>
      <c r="E2986" s="5" t="s">
        <v>7299</v>
      </c>
      <c r="F2986" s="5" t="s">
        <v>375</v>
      </c>
      <c r="G2986" s="5" t="s">
        <v>376</v>
      </c>
      <c r="H2986" s="5" t="s">
        <v>377</v>
      </c>
      <c r="I2986" s="5" t="s">
        <v>378</v>
      </c>
    </row>
    <row r="2987" spans="1:9" x14ac:dyDescent="0.25">
      <c r="A2987" s="5" t="s">
        <v>8376</v>
      </c>
      <c r="B2987" s="5" t="s">
        <v>8377</v>
      </c>
      <c r="C2987" s="6" t="s">
        <v>7594</v>
      </c>
      <c r="D2987" s="6" t="str">
        <f t="shared" si="46"/>
        <v>0303-312-000-0000</v>
      </c>
      <c r="E2987" s="5" t="s">
        <v>7595</v>
      </c>
      <c r="F2987" s="5" t="s">
        <v>640</v>
      </c>
      <c r="G2987" s="5" t="s">
        <v>641</v>
      </c>
      <c r="H2987" s="5" t="s">
        <v>513</v>
      </c>
      <c r="I2987" s="5" t="s">
        <v>514</v>
      </c>
    </row>
    <row r="2988" spans="1:9" x14ac:dyDescent="0.25">
      <c r="A2988" s="5" t="s">
        <v>8378</v>
      </c>
      <c r="B2988" s="5" t="s">
        <v>8379</v>
      </c>
      <c r="C2988" s="6" t="s">
        <v>1295</v>
      </c>
      <c r="D2988" s="6" t="str">
        <f t="shared" si="46"/>
        <v>0351-000-000-0000</v>
      </c>
      <c r="E2988" s="5" t="s">
        <v>1296</v>
      </c>
      <c r="F2988" s="5" t="s">
        <v>383</v>
      </c>
      <c r="G2988" s="5" t="s">
        <v>384</v>
      </c>
      <c r="H2988" s="5" t="s">
        <v>377</v>
      </c>
      <c r="I2988" s="5" t="s">
        <v>378</v>
      </c>
    </row>
    <row r="2989" spans="1:9" x14ac:dyDescent="0.25">
      <c r="A2989" s="5" t="s">
        <v>8380</v>
      </c>
      <c r="B2989" s="5" t="s">
        <v>8381</v>
      </c>
      <c r="C2989" s="6" t="s">
        <v>718</v>
      </c>
      <c r="D2989" s="6" t="str">
        <f t="shared" si="46"/>
        <v>0010-044-091-0000</v>
      </c>
      <c r="E2989" s="5" t="s">
        <v>719</v>
      </c>
      <c r="F2989" s="5" t="s">
        <v>873</v>
      </c>
      <c r="G2989" s="5" t="s">
        <v>874</v>
      </c>
      <c r="H2989" s="5" t="s">
        <v>377</v>
      </c>
      <c r="I2989" s="5" t="s">
        <v>378</v>
      </c>
    </row>
    <row r="2990" spans="1:9" x14ac:dyDescent="0.25">
      <c r="A2990" s="5" t="s">
        <v>8382</v>
      </c>
      <c r="B2990" s="5" t="s">
        <v>8383</v>
      </c>
      <c r="C2990" s="6" t="s">
        <v>2293</v>
      </c>
      <c r="D2990" s="6" t="str">
        <f t="shared" si="46"/>
        <v>0680-000-000-0000</v>
      </c>
      <c r="E2990" s="5" t="s">
        <v>2294</v>
      </c>
      <c r="F2990" s="5" t="s">
        <v>383</v>
      </c>
      <c r="G2990" s="5" t="s">
        <v>384</v>
      </c>
      <c r="H2990" s="5" t="s">
        <v>377</v>
      </c>
      <c r="I2990" s="5" t="s">
        <v>378</v>
      </c>
    </row>
    <row r="2991" spans="1:9" x14ac:dyDescent="0.25">
      <c r="A2991" s="5" t="s">
        <v>8384</v>
      </c>
      <c r="B2991" s="5" t="s">
        <v>8385</v>
      </c>
      <c r="C2991" s="6" t="s">
        <v>2615</v>
      </c>
      <c r="D2991" s="6" t="str">
        <f t="shared" si="46"/>
        <v>0315-000-000-0000</v>
      </c>
      <c r="E2991" s="5" t="s">
        <v>2616</v>
      </c>
      <c r="F2991" s="5" t="s">
        <v>383</v>
      </c>
      <c r="G2991" s="5" t="s">
        <v>384</v>
      </c>
      <c r="H2991" s="5" t="s">
        <v>377</v>
      </c>
      <c r="I2991" s="5" t="s">
        <v>378</v>
      </c>
    </row>
    <row r="2992" spans="1:9" x14ac:dyDescent="0.25">
      <c r="A2992" s="5" t="s">
        <v>8386</v>
      </c>
      <c r="B2992" s="5" t="s">
        <v>8387</v>
      </c>
      <c r="C2992" s="6" t="s">
        <v>393</v>
      </c>
      <c r="D2992" s="6" t="str">
        <f t="shared" si="46"/>
        <v>0418-000-000-0000</v>
      </c>
      <c r="E2992" s="5" t="s">
        <v>394</v>
      </c>
      <c r="F2992" s="5" t="s">
        <v>383</v>
      </c>
      <c r="G2992" s="5" t="s">
        <v>384</v>
      </c>
      <c r="H2992" s="5" t="s">
        <v>377</v>
      </c>
      <c r="I2992" s="5" t="s">
        <v>378</v>
      </c>
    </row>
    <row r="2993" spans="1:9" x14ac:dyDescent="0.25">
      <c r="A2993" s="5" t="s">
        <v>8388</v>
      </c>
      <c r="B2993" s="5" t="s">
        <v>8389</v>
      </c>
      <c r="C2993" s="6" t="s">
        <v>3561</v>
      </c>
      <c r="D2993" s="6" t="str">
        <f t="shared" si="46"/>
        <v>0377-000-000-0000</v>
      </c>
      <c r="E2993" s="5" t="s">
        <v>3562</v>
      </c>
      <c r="F2993" s="5" t="s">
        <v>383</v>
      </c>
      <c r="G2993" s="5" t="s">
        <v>384</v>
      </c>
      <c r="H2993" s="5" t="s">
        <v>377</v>
      </c>
      <c r="I2993" s="5" t="s">
        <v>378</v>
      </c>
    </row>
    <row r="2994" spans="1:9" x14ac:dyDescent="0.25">
      <c r="A2994" s="5" t="s">
        <v>8390</v>
      </c>
      <c r="B2994" s="5" t="s">
        <v>8391</v>
      </c>
      <c r="C2994" s="6" t="s">
        <v>1091</v>
      </c>
      <c r="D2994" s="6" t="str">
        <f t="shared" si="46"/>
        <v>0957-000-000-0000</v>
      </c>
      <c r="E2994" s="5" t="s">
        <v>1092</v>
      </c>
      <c r="F2994" s="5" t="s">
        <v>656</v>
      </c>
      <c r="G2994" s="5" t="s">
        <v>657</v>
      </c>
      <c r="H2994" s="5" t="s">
        <v>513</v>
      </c>
      <c r="I2994" s="5" t="s">
        <v>514</v>
      </c>
    </row>
    <row r="2995" spans="1:9" x14ac:dyDescent="0.25">
      <c r="A2995" s="5" t="s">
        <v>8392</v>
      </c>
      <c r="B2995" s="5" t="s">
        <v>8393</v>
      </c>
      <c r="C2995" s="6" t="s">
        <v>765</v>
      </c>
      <c r="D2995" s="6" t="str">
        <f t="shared" si="46"/>
        <v>0010-069-030-1100</v>
      </c>
      <c r="E2995" s="5" t="s">
        <v>766</v>
      </c>
      <c r="F2995" s="5" t="s">
        <v>375</v>
      </c>
      <c r="G2995" s="5" t="s">
        <v>376</v>
      </c>
      <c r="H2995" s="5" t="s">
        <v>513</v>
      </c>
      <c r="I2995" s="5" t="s">
        <v>514</v>
      </c>
    </row>
    <row r="2996" spans="1:9" x14ac:dyDescent="0.25">
      <c r="A2996" s="5" t="s">
        <v>8394</v>
      </c>
      <c r="B2996" s="5" t="s">
        <v>8395</v>
      </c>
      <c r="C2996" s="6" t="s">
        <v>8396</v>
      </c>
      <c r="D2996" s="6" t="str">
        <f t="shared" si="46"/>
        <v>0743-000-000-0000</v>
      </c>
      <c r="E2996" s="5" t="s">
        <v>8397</v>
      </c>
      <c r="F2996" s="5" t="s">
        <v>503</v>
      </c>
      <c r="G2996" s="5" t="s">
        <v>504</v>
      </c>
      <c r="H2996" s="5" t="s">
        <v>377</v>
      </c>
      <c r="I2996" s="5" t="s">
        <v>378</v>
      </c>
    </row>
    <row r="2997" spans="1:9" x14ac:dyDescent="0.25">
      <c r="A2997" s="5" t="s">
        <v>8398</v>
      </c>
      <c r="B2997" s="5" t="s">
        <v>8399</v>
      </c>
      <c r="C2997" s="6" t="s">
        <v>871</v>
      </c>
      <c r="D2997" s="6" t="str">
        <f t="shared" si="46"/>
        <v>0010-044-161-1100</v>
      </c>
      <c r="E2997" s="5" t="s">
        <v>872</v>
      </c>
      <c r="F2997" s="5" t="s">
        <v>1824</v>
      </c>
      <c r="G2997" s="5" t="s">
        <v>874</v>
      </c>
      <c r="H2997" s="5" t="s">
        <v>377</v>
      </c>
      <c r="I2997" s="5" t="s">
        <v>378</v>
      </c>
    </row>
    <row r="2998" spans="1:9" x14ac:dyDescent="0.25">
      <c r="A2998" s="5" t="s">
        <v>8400</v>
      </c>
      <c r="B2998" s="5" t="s">
        <v>8401</v>
      </c>
      <c r="C2998" s="6" t="s">
        <v>8178</v>
      </c>
      <c r="D2998" s="6" t="str">
        <f t="shared" si="46"/>
        <v>0937-000-000-0000</v>
      </c>
      <c r="E2998" s="5" t="s">
        <v>8179</v>
      </c>
      <c r="F2998" s="5" t="s">
        <v>383</v>
      </c>
      <c r="G2998" s="5" t="s">
        <v>384</v>
      </c>
      <c r="H2998" s="5" t="s">
        <v>377</v>
      </c>
      <c r="I2998" s="5" t="s">
        <v>378</v>
      </c>
    </row>
    <row r="2999" spans="1:9" x14ac:dyDescent="0.25">
      <c r="A2999" s="5" t="s">
        <v>8402</v>
      </c>
      <c r="B2999" s="5" t="s">
        <v>8403</v>
      </c>
      <c r="C2999" s="6" t="s">
        <v>2529</v>
      </c>
      <c r="D2999" s="6" t="str">
        <f t="shared" si="46"/>
        <v>0815-000-000-0000</v>
      </c>
      <c r="E2999" s="5" t="s">
        <v>2530</v>
      </c>
      <c r="F2999" s="5" t="s">
        <v>503</v>
      </c>
      <c r="G2999" s="5" t="s">
        <v>504</v>
      </c>
      <c r="H2999" s="5" t="s">
        <v>377</v>
      </c>
      <c r="I2999" s="5" t="s">
        <v>378</v>
      </c>
    </row>
    <row r="3000" spans="1:9" x14ac:dyDescent="0.25">
      <c r="A3000" s="5" t="s">
        <v>8404</v>
      </c>
      <c r="B3000" s="5" t="s">
        <v>8405</v>
      </c>
      <c r="C3000" s="6" t="s">
        <v>4100</v>
      </c>
      <c r="D3000" s="6" t="str">
        <f t="shared" si="46"/>
        <v>0214-000-000-0000</v>
      </c>
      <c r="E3000" s="5" t="s">
        <v>4101</v>
      </c>
      <c r="F3000" s="5" t="s">
        <v>507</v>
      </c>
      <c r="G3000" s="5" t="s">
        <v>508</v>
      </c>
      <c r="H3000" s="5" t="s">
        <v>513</v>
      </c>
      <c r="I3000" s="5" t="s">
        <v>514</v>
      </c>
    </row>
    <row r="3001" spans="1:9" x14ac:dyDescent="0.25">
      <c r="A3001" s="5" t="s">
        <v>8406</v>
      </c>
      <c r="B3001" s="5" t="s">
        <v>8407</v>
      </c>
      <c r="C3001" s="6" t="s">
        <v>1569</v>
      </c>
      <c r="D3001" s="6" t="str">
        <f t="shared" si="46"/>
        <v>0010-081-061-1100</v>
      </c>
      <c r="E3001" s="5" t="s">
        <v>1570</v>
      </c>
      <c r="F3001" s="5" t="s">
        <v>375</v>
      </c>
      <c r="G3001" s="5" t="s">
        <v>376</v>
      </c>
      <c r="H3001" s="5" t="s">
        <v>377</v>
      </c>
      <c r="I3001" s="5" t="s">
        <v>378</v>
      </c>
    </row>
    <row r="3002" spans="1:9" x14ac:dyDescent="0.25">
      <c r="A3002" s="5" t="s">
        <v>8408</v>
      </c>
      <c r="B3002" s="5" t="s">
        <v>8409</v>
      </c>
      <c r="C3002" s="6" t="s">
        <v>551</v>
      </c>
      <c r="D3002" s="6" t="str">
        <f t="shared" si="46"/>
        <v>0355-000-000-0000</v>
      </c>
      <c r="E3002" s="5" t="s">
        <v>552</v>
      </c>
      <c r="F3002" s="5" t="s">
        <v>383</v>
      </c>
      <c r="G3002" s="5" t="s">
        <v>384</v>
      </c>
      <c r="H3002" s="5" t="s">
        <v>377</v>
      </c>
      <c r="I3002" s="5" t="s">
        <v>378</v>
      </c>
    </row>
    <row r="3003" spans="1:9" x14ac:dyDescent="0.25">
      <c r="A3003" s="5" t="s">
        <v>8410</v>
      </c>
      <c r="B3003" s="5" t="s">
        <v>8411</v>
      </c>
      <c r="C3003" s="6" t="s">
        <v>2394</v>
      </c>
      <c r="D3003" s="6" t="str">
        <f t="shared" si="46"/>
        <v>0290-000-000-0000</v>
      </c>
      <c r="E3003" s="5" t="s">
        <v>2395</v>
      </c>
      <c r="F3003" s="5" t="s">
        <v>415</v>
      </c>
      <c r="G3003" s="5" t="s">
        <v>416</v>
      </c>
      <c r="H3003" s="5" t="s">
        <v>377</v>
      </c>
      <c r="I3003" s="5" t="s">
        <v>378</v>
      </c>
    </row>
    <row r="3004" spans="1:9" x14ac:dyDescent="0.25">
      <c r="A3004" s="5" t="s">
        <v>8412</v>
      </c>
      <c r="B3004" s="5" t="s">
        <v>8413</v>
      </c>
      <c r="C3004" s="6" t="s">
        <v>429</v>
      </c>
      <c r="D3004" s="6" t="str">
        <f t="shared" si="46"/>
        <v>0239-000-000-0000</v>
      </c>
      <c r="E3004" s="5" t="s">
        <v>430</v>
      </c>
      <c r="F3004" s="5" t="s">
        <v>383</v>
      </c>
      <c r="G3004" s="5" t="s">
        <v>384</v>
      </c>
      <c r="H3004" s="5" t="s">
        <v>377</v>
      </c>
      <c r="I3004" s="5" t="s">
        <v>378</v>
      </c>
    </row>
    <row r="3005" spans="1:9" x14ac:dyDescent="0.25">
      <c r="A3005" s="5" t="s">
        <v>8414</v>
      </c>
      <c r="B3005" s="5" t="s">
        <v>8415</v>
      </c>
      <c r="C3005" s="6" t="s">
        <v>1299</v>
      </c>
      <c r="D3005" s="6" t="str">
        <f t="shared" si="46"/>
        <v>0016-000-000-0000</v>
      </c>
      <c r="E3005" s="5" t="s">
        <v>1300</v>
      </c>
      <c r="F3005" s="5" t="s">
        <v>383</v>
      </c>
      <c r="G3005" s="5" t="s">
        <v>384</v>
      </c>
      <c r="H3005" s="5" t="s">
        <v>377</v>
      </c>
      <c r="I3005" s="5" t="s">
        <v>378</v>
      </c>
    </row>
    <row r="3006" spans="1:9" x14ac:dyDescent="0.25">
      <c r="A3006" s="5" t="s">
        <v>8416</v>
      </c>
      <c r="B3006" s="5" t="s">
        <v>8417</v>
      </c>
      <c r="C3006" s="6" t="s">
        <v>1263</v>
      </c>
      <c r="D3006" s="6" t="str">
        <f t="shared" si="46"/>
        <v>0010-060-071-1100</v>
      </c>
      <c r="E3006" s="5" t="s">
        <v>1264</v>
      </c>
      <c r="F3006" s="5" t="s">
        <v>375</v>
      </c>
      <c r="G3006" s="5" t="s">
        <v>376</v>
      </c>
      <c r="H3006" s="5" t="s">
        <v>377</v>
      </c>
      <c r="I3006" s="5" t="s">
        <v>378</v>
      </c>
    </row>
    <row r="3007" spans="1:9" x14ac:dyDescent="0.25">
      <c r="A3007" s="5" t="s">
        <v>8418</v>
      </c>
      <c r="B3007" s="5" t="s">
        <v>8419</v>
      </c>
      <c r="C3007" s="6" t="s">
        <v>1877</v>
      </c>
      <c r="D3007" s="6" t="str">
        <f t="shared" si="46"/>
        <v>0775-000-000-0000</v>
      </c>
      <c r="E3007" s="5" t="s">
        <v>1878</v>
      </c>
      <c r="F3007" s="5" t="s">
        <v>383</v>
      </c>
      <c r="G3007" s="5" t="s">
        <v>384</v>
      </c>
      <c r="H3007" s="5" t="s">
        <v>377</v>
      </c>
      <c r="I3007" s="5" t="s">
        <v>378</v>
      </c>
    </row>
    <row r="3008" spans="1:9" x14ac:dyDescent="0.25">
      <c r="A3008" s="5" t="s">
        <v>8420</v>
      </c>
      <c r="B3008" s="5" t="s">
        <v>8421</v>
      </c>
      <c r="C3008" s="6" t="s">
        <v>3954</v>
      </c>
      <c r="D3008" s="6" t="str">
        <f t="shared" si="46"/>
        <v>0010-038-111-1600</v>
      </c>
      <c r="E3008" s="5" t="s">
        <v>3955</v>
      </c>
      <c r="F3008" s="5" t="s">
        <v>375</v>
      </c>
      <c r="G3008" s="5" t="s">
        <v>376</v>
      </c>
      <c r="H3008" s="5" t="s">
        <v>513</v>
      </c>
      <c r="I3008" s="5" t="s">
        <v>514</v>
      </c>
    </row>
    <row r="3009" spans="1:9" x14ac:dyDescent="0.25">
      <c r="A3009" s="5" t="s">
        <v>8422</v>
      </c>
      <c r="B3009" s="5" t="s">
        <v>8423</v>
      </c>
      <c r="C3009" s="6" t="s">
        <v>923</v>
      </c>
      <c r="D3009" s="6" t="str">
        <f t="shared" si="46"/>
        <v>0210-000-000-0000</v>
      </c>
      <c r="E3009" s="5" t="s">
        <v>924</v>
      </c>
      <c r="F3009" s="5" t="s">
        <v>415</v>
      </c>
      <c r="G3009" s="5" t="s">
        <v>416</v>
      </c>
      <c r="H3009" s="5" t="s">
        <v>513</v>
      </c>
      <c r="I3009" s="5" t="s">
        <v>514</v>
      </c>
    </row>
    <row r="3010" spans="1:9" x14ac:dyDescent="0.25">
      <c r="A3010" s="5" t="s">
        <v>8424</v>
      </c>
      <c r="B3010" s="5" t="s">
        <v>8425</v>
      </c>
      <c r="C3010" s="6" t="s">
        <v>8426</v>
      </c>
      <c r="D3010" s="6" t="str">
        <f t="shared" ref="D3010:D3073" si="47">TEXT(C3010,"0000-000-000-0000")</f>
        <v>0010-059-031-1100</v>
      </c>
      <c r="E3010" s="5" t="s">
        <v>8427</v>
      </c>
      <c r="F3010" s="5" t="s">
        <v>375</v>
      </c>
      <c r="G3010" s="5" t="s">
        <v>376</v>
      </c>
      <c r="H3010" s="5" t="s">
        <v>377</v>
      </c>
      <c r="I3010" s="5" t="s">
        <v>378</v>
      </c>
    </row>
    <row r="3011" spans="1:9" x14ac:dyDescent="0.25">
      <c r="A3011" s="5" t="s">
        <v>8428</v>
      </c>
      <c r="B3011" s="5" t="s">
        <v>8429</v>
      </c>
      <c r="C3011" s="6" t="s">
        <v>923</v>
      </c>
      <c r="D3011" s="6" t="str">
        <f t="shared" si="47"/>
        <v>0210-000-000-0000</v>
      </c>
      <c r="E3011" s="5" t="s">
        <v>924</v>
      </c>
      <c r="F3011" s="5" t="s">
        <v>383</v>
      </c>
      <c r="G3011" s="5" t="s">
        <v>384</v>
      </c>
      <c r="H3011" s="5" t="s">
        <v>377</v>
      </c>
      <c r="I3011" s="5" t="s">
        <v>378</v>
      </c>
    </row>
    <row r="3012" spans="1:9" x14ac:dyDescent="0.25">
      <c r="A3012" s="5" t="s">
        <v>8430</v>
      </c>
      <c r="B3012" s="5" t="s">
        <v>8431</v>
      </c>
      <c r="C3012" s="6" t="s">
        <v>718</v>
      </c>
      <c r="D3012" s="6" t="str">
        <f t="shared" si="47"/>
        <v>0010-044-091-0000</v>
      </c>
      <c r="E3012" s="5" t="s">
        <v>719</v>
      </c>
      <c r="F3012" s="5" t="s">
        <v>873</v>
      </c>
      <c r="G3012" s="5" t="s">
        <v>874</v>
      </c>
      <c r="H3012" s="5" t="s">
        <v>513</v>
      </c>
      <c r="I3012" s="5" t="s">
        <v>514</v>
      </c>
    </row>
    <row r="3013" spans="1:9" x14ac:dyDescent="0.25">
      <c r="A3013" s="5" t="s">
        <v>8432</v>
      </c>
      <c r="B3013" s="5" t="s">
        <v>8433</v>
      </c>
      <c r="C3013" s="6" t="s">
        <v>807</v>
      </c>
      <c r="D3013" s="6" t="str">
        <f t="shared" si="47"/>
        <v>0130-000-000-0000</v>
      </c>
      <c r="E3013" s="5" t="s">
        <v>808</v>
      </c>
      <c r="F3013" s="5" t="s">
        <v>383</v>
      </c>
      <c r="G3013" s="5" t="s">
        <v>384</v>
      </c>
      <c r="H3013" s="5" t="s">
        <v>377</v>
      </c>
      <c r="I3013" s="5" t="s">
        <v>378</v>
      </c>
    </row>
    <row r="3014" spans="1:9" x14ac:dyDescent="0.25">
      <c r="A3014" s="5" t="s">
        <v>8434</v>
      </c>
      <c r="B3014" s="5" t="s">
        <v>8435</v>
      </c>
      <c r="C3014" s="6" t="s">
        <v>2789</v>
      </c>
      <c r="D3014" s="6" t="str">
        <f t="shared" si="47"/>
        <v>0190-000-000-0000</v>
      </c>
      <c r="E3014" s="5" t="s">
        <v>2790</v>
      </c>
      <c r="F3014" s="5" t="s">
        <v>383</v>
      </c>
      <c r="G3014" s="5" t="s">
        <v>384</v>
      </c>
      <c r="H3014" s="5" t="s">
        <v>377</v>
      </c>
      <c r="I3014" s="5" t="s">
        <v>378</v>
      </c>
    </row>
    <row r="3015" spans="1:9" x14ac:dyDescent="0.25">
      <c r="A3015" s="5" t="s">
        <v>8436</v>
      </c>
      <c r="B3015" s="5" t="s">
        <v>8437</v>
      </c>
      <c r="C3015" s="6" t="s">
        <v>2529</v>
      </c>
      <c r="D3015" s="6" t="str">
        <f t="shared" si="47"/>
        <v>0815-000-000-0000</v>
      </c>
      <c r="E3015" s="5" t="s">
        <v>2530</v>
      </c>
      <c r="F3015" s="5" t="s">
        <v>656</v>
      </c>
      <c r="G3015" s="5" t="s">
        <v>657</v>
      </c>
      <c r="H3015" s="5" t="s">
        <v>377</v>
      </c>
      <c r="I3015" s="5" t="s">
        <v>378</v>
      </c>
    </row>
    <row r="3016" spans="1:9" x14ac:dyDescent="0.25">
      <c r="A3016" s="5" t="s">
        <v>8438</v>
      </c>
      <c r="B3016" s="5" t="s">
        <v>8439</v>
      </c>
      <c r="C3016" s="6" t="s">
        <v>2803</v>
      </c>
      <c r="D3016" s="6" t="str">
        <f t="shared" si="47"/>
        <v>0217-000-000-0000</v>
      </c>
      <c r="E3016" s="5" t="s">
        <v>2804</v>
      </c>
      <c r="F3016" s="5" t="s">
        <v>503</v>
      </c>
      <c r="G3016" s="5" t="s">
        <v>504</v>
      </c>
      <c r="H3016" s="5" t="s">
        <v>377</v>
      </c>
      <c r="I3016" s="5" t="s">
        <v>378</v>
      </c>
    </row>
    <row r="3017" spans="1:9" x14ac:dyDescent="0.25">
      <c r="A3017" s="5" t="s">
        <v>8440</v>
      </c>
      <c r="B3017" s="5" t="s">
        <v>8441</v>
      </c>
      <c r="C3017" s="6" t="s">
        <v>533</v>
      </c>
      <c r="D3017" s="6" t="str">
        <f t="shared" si="47"/>
        <v>0050-000-000-0000</v>
      </c>
      <c r="E3017" s="5" t="s">
        <v>534</v>
      </c>
      <c r="F3017" s="5" t="s">
        <v>507</v>
      </c>
      <c r="G3017" s="5" t="s">
        <v>508</v>
      </c>
      <c r="H3017" s="5" t="s">
        <v>377</v>
      </c>
      <c r="I3017" s="5" t="s">
        <v>378</v>
      </c>
    </row>
    <row r="3018" spans="1:9" x14ac:dyDescent="0.25">
      <c r="A3018" s="5" t="s">
        <v>8442</v>
      </c>
      <c r="B3018" s="5" t="s">
        <v>8443</v>
      </c>
      <c r="C3018" s="6" t="s">
        <v>2533</v>
      </c>
      <c r="D3018" s="6" t="str">
        <f t="shared" si="47"/>
        <v>0860-000-000-0000</v>
      </c>
      <c r="E3018" s="5" t="s">
        <v>2534</v>
      </c>
      <c r="F3018" s="5" t="s">
        <v>507</v>
      </c>
      <c r="G3018" s="5" t="s">
        <v>508</v>
      </c>
      <c r="H3018" s="5" t="s">
        <v>377</v>
      </c>
      <c r="I3018" s="5" t="s">
        <v>378</v>
      </c>
    </row>
    <row r="3019" spans="1:9" x14ac:dyDescent="0.25">
      <c r="A3019" s="5" t="s">
        <v>8444</v>
      </c>
      <c r="B3019" s="5" t="s">
        <v>8445</v>
      </c>
      <c r="C3019" s="6" t="s">
        <v>8446</v>
      </c>
      <c r="D3019" s="6" t="str">
        <f t="shared" si="47"/>
        <v>0010-029-120-1500</v>
      </c>
      <c r="E3019" s="5" t="s">
        <v>8447</v>
      </c>
      <c r="F3019" s="5" t="s">
        <v>383</v>
      </c>
      <c r="G3019" s="5" t="s">
        <v>384</v>
      </c>
      <c r="H3019" s="5" t="s">
        <v>377</v>
      </c>
      <c r="I3019" s="5" t="s">
        <v>378</v>
      </c>
    </row>
    <row r="3020" spans="1:9" x14ac:dyDescent="0.25">
      <c r="A3020" s="5" t="s">
        <v>8448</v>
      </c>
      <c r="B3020" s="5" t="s">
        <v>8449</v>
      </c>
      <c r="C3020" s="6" t="s">
        <v>8450</v>
      </c>
      <c r="D3020" s="6" t="str">
        <f t="shared" si="47"/>
        <v>0010-046-031-1000</v>
      </c>
      <c r="E3020" s="5" t="s">
        <v>8451</v>
      </c>
      <c r="F3020" s="5" t="s">
        <v>1099</v>
      </c>
      <c r="G3020" s="5" t="s">
        <v>1100</v>
      </c>
      <c r="H3020" s="5" t="s">
        <v>1213</v>
      </c>
      <c r="I3020" s="5" t="s">
        <v>1214</v>
      </c>
    </row>
    <row r="3021" spans="1:9" x14ac:dyDescent="0.25">
      <c r="A3021" s="5" t="s">
        <v>8452</v>
      </c>
      <c r="B3021" s="5" t="s">
        <v>8453</v>
      </c>
      <c r="C3021" s="6" t="s">
        <v>8454</v>
      </c>
      <c r="D3021" s="6" t="str">
        <f t="shared" si="47"/>
        <v>0218-000-005-3400</v>
      </c>
      <c r="E3021" s="5" t="s">
        <v>8455</v>
      </c>
      <c r="F3021" s="5" t="s">
        <v>383</v>
      </c>
      <c r="G3021" s="5" t="s">
        <v>384</v>
      </c>
      <c r="H3021" s="5" t="s">
        <v>377</v>
      </c>
      <c r="I3021" s="5" t="s">
        <v>378</v>
      </c>
    </row>
    <row r="3022" spans="1:9" x14ac:dyDescent="0.25">
      <c r="A3022" s="5" t="s">
        <v>8456</v>
      </c>
      <c r="B3022" s="5" t="s">
        <v>8457</v>
      </c>
      <c r="C3022" s="6" t="s">
        <v>2364</v>
      </c>
      <c r="D3022" s="6" t="str">
        <f t="shared" si="47"/>
        <v>0010-086-031-1100</v>
      </c>
      <c r="E3022" s="5" t="s">
        <v>2365</v>
      </c>
      <c r="F3022" s="5" t="s">
        <v>375</v>
      </c>
      <c r="G3022" s="5" t="s">
        <v>376</v>
      </c>
      <c r="H3022" s="5" t="s">
        <v>377</v>
      </c>
      <c r="I3022" s="5" t="s">
        <v>378</v>
      </c>
    </row>
    <row r="3023" spans="1:9" x14ac:dyDescent="0.25">
      <c r="A3023" s="5" t="s">
        <v>216</v>
      </c>
      <c r="B3023" s="5" t="s">
        <v>8458</v>
      </c>
      <c r="C3023" s="6" t="s">
        <v>5864</v>
      </c>
      <c r="D3023" s="6" t="str">
        <f t="shared" si="47"/>
        <v>0668-000-000-0000</v>
      </c>
      <c r="E3023" s="5" t="s">
        <v>5865</v>
      </c>
      <c r="F3023" s="5" t="s">
        <v>535</v>
      </c>
      <c r="G3023" s="5" t="s">
        <v>536</v>
      </c>
      <c r="H3023" s="5" t="s">
        <v>377</v>
      </c>
      <c r="I3023" s="5" t="s">
        <v>378</v>
      </c>
    </row>
    <row r="3024" spans="1:9" x14ac:dyDescent="0.25">
      <c r="A3024" s="5" t="s">
        <v>8459</v>
      </c>
      <c r="B3024" s="5" t="s">
        <v>8460</v>
      </c>
      <c r="C3024" s="6" t="s">
        <v>7677</v>
      </c>
      <c r="D3024" s="6" t="str">
        <f t="shared" si="47"/>
        <v>0795-000-000-0000</v>
      </c>
      <c r="E3024" s="5" t="s">
        <v>7678</v>
      </c>
      <c r="F3024" s="5" t="s">
        <v>503</v>
      </c>
      <c r="G3024" s="5" t="s">
        <v>504</v>
      </c>
      <c r="H3024" s="5" t="s">
        <v>377</v>
      </c>
      <c r="I3024" s="5" t="s">
        <v>378</v>
      </c>
    </row>
    <row r="3025" spans="1:9" x14ac:dyDescent="0.25">
      <c r="A3025" s="5" t="s">
        <v>8461</v>
      </c>
      <c r="B3025" s="5" t="s">
        <v>8462</v>
      </c>
      <c r="C3025" s="6" t="s">
        <v>1607</v>
      </c>
      <c r="D3025" s="6" t="str">
        <f t="shared" si="47"/>
        <v>0580-000-000-0000</v>
      </c>
      <c r="E3025" s="5" t="s">
        <v>1608</v>
      </c>
      <c r="F3025" s="5" t="s">
        <v>383</v>
      </c>
      <c r="G3025" s="5" t="s">
        <v>384</v>
      </c>
      <c r="H3025" s="5" t="s">
        <v>377</v>
      </c>
      <c r="I3025" s="5" t="s">
        <v>378</v>
      </c>
    </row>
    <row r="3026" spans="1:9" x14ac:dyDescent="0.25">
      <c r="A3026" s="5" t="s">
        <v>8463</v>
      </c>
      <c r="B3026" s="5" t="s">
        <v>8464</v>
      </c>
      <c r="C3026" s="6" t="s">
        <v>3445</v>
      </c>
      <c r="D3026" s="6" t="str">
        <f t="shared" si="47"/>
        <v>0288-000-000-0000</v>
      </c>
      <c r="E3026" s="5" t="s">
        <v>3446</v>
      </c>
      <c r="F3026" s="5" t="s">
        <v>383</v>
      </c>
      <c r="G3026" s="5" t="s">
        <v>384</v>
      </c>
      <c r="H3026" s="5" t="s">
        <v>377</v>
      </c>
      <c r="I3026" s="5" t="s">
        <v>378</v>
      </c>
    </row>
    <row r="3027" spans="1:9" x14ac:dyDescent="0.25">
      <c r="A3027" s="5" t="s">
        <v>8465</v>
      </c>
      <c r="B3027" s="5" t="s">
        <v>8466</v>
      </c>
      <c r="C3027" s="6" t="s">
        <v>481</v>
      </c>
      <c r="D3027" s="6" t="str">
        <f t="shared" si="47"/>
        <v>0955-000-000-0000</v>
      </c>
      <c r="E3027" s="5" t="s">
        <v>482</v>
      </c>
      <c r="F3027" s="5" t="s">
        <v>535</v>
      </c>
      <c r="G3027" s="5" t="s">
        <v>536</v>
      </c>
      <c r="H3027" s="5" t="s">
        <v>377</v>
      </c>
      <c r="I3027" s="5" t="s">
        <v>378</v>
      </c>
    </row>
    <row r="3028" spans="1:9" x14ac:dyDescent="0.25">
      <c r="A3028" s="5" t="s">
        <v>8467</v>
      </c>
      <c r="B3028" s="5" t="s">
        <v>8468</v>
      </c>
      <c r="C3028" s="6" t="s">
        <v>5672</v>
      </c>
      <c r="D3028" s="6" t="str">
        <f t="shared" si="47"/>
        <v>0010-079-021-1200</v>
      </c>
      <c r="E3028" s="5" t="s">
        <v>5673</v>
      </c>
      <c r="F3028" s="5" t="s">
        <v>375</v>
      </c>
      <c r="G3028" s="5" t="s">
        <v>376</v>
      </c>
      <c r="H3028" s="5" t="s">
        <v>377</v>
      </c>
      <c r="I3028" s="5" t="s">
        <v>378</v>
      </c>
    </row>
    <row r="3029" spans="1:9" x14ac:dyDescent="0.25">
      <c r="A3029" s="5" t="s">
        <v>8469</v>
      </c>
      <c r="B3029" s="5" t="s">
        <v>8470</v>
      </c>
      <c r="C3029" s="6" t="s">
        <v>615</v>
      </c>
      <c r="D3029" s="6" t="str">
        <f t="shared" si="47"/>
        <v>0170-000-000-0000</v>
      </c>
      <c r="E3029" s="5" t="s">
        <v>616</v>
      </c>
      <c r="F3029" s="5" t="s">
        <v>383</v>
      </c>
      <c r="G3029" s="5" t="s">
        <v>384</v>
      </c>
      <c r="H3029" s="5" t="s">
        <v>377</v>
      </c>
      <c r="I3029" s="5" t="s">
        <v>378</v>
      </c>
    </row>
    <row r="3030" spans="1:9" x14ac:dyDescent="0.25">
      <c r="A3030" s="5" t="s">
        <v>8471</v>
      </c>
      <c r="B3030" s="5" t="s">
        <v>8472</v>
      </c>
      <c r="C3030" s="6" t="s">
        <v>1253</v>
      </c>
      <c r="D3030" s="6" t="str">
        <f t="shared" si="47"/>
        <v>0010-030-031-1400</v>
      </c>
      <c r="E3030" s="5" t="s">
        <v>1254</v>
      </c>
      <c r="F3030" s="5" t="s">
        <v>375</v>
      </c>
      <c r="G3030" s="5" t="s">
        <v>376</v>
      </c>
      <c r="H3030" s="5" t="s">
        <v>377</v>
      </c>
      <c r="I3030" s="5" t="s">
        <v>378</v>
      </c>
    </row>
    <row r="3031" spans="1:9" x14ac:dyDescent="0.25">
      <c r="A3031" s="5" t="s">
        <v>8473</v>
      </c>
      <c r="B3031" s="5" t="s">
        <v>8474</v>
      </c>
      <c r="C3031" s="6" t="s">
        <v>1494</v>
      </c>
      <c r="D3031" s="6" t="str">
        <f t="shared" si="47"/>
        <v>0944-000-000-0000</v>
      </c>
      <c r="E3031" s="5" t="s">
        <v>1495</v>
      </c>
      <c r="F3031" s="5" t="s">
        <v>535</v>
      </c>
      <c r="G3031" s="5" t="s">
        <v>536</v>
      </c>
      <c r="H3031" s="5" t="s">
        <v>377</v>
      </c>
      <c r="I3031" s="5" t="s">
        <v>378</v>
      </c>
    </row>
    <row r="3032" spans="1:9" x14ac:dyDescent="0.25">
      <c r="A3032" s="5" t="s">
        <v>8475</v>
      </c>
      <c r="B3032" s="5" t="s">
        <v>8476</v>
      </c>
      <c r="C3032" s="6" t="s">
        <v>5104</v>
      </c>
      <c r="D3032" s="6" t="str">
        <f t="shared" si="47"/>
        <v>0123-000-000-0000</v>
      </c>
      <c r="E3032" s="5" t="s">
        <v>5105</v>
      </c>
      <c r="F3032" s="5" t="s">
        <v>383</v>
      </c>
      <c r="G3032" s="5" t="s">
        <v>384</v>
      </c>
      <c r="H3032" s="5" t="s">
        <v>513</v>
      </c>
      <c r="I3032" s="5" t="s">
        <v>514</v>
      </c>
    </row>
    <row r="3033" spans="1:9" x14ac:dyDescent="0.25">
      <c r="A3033" s="5" t="s">
        <v>8477</v>
      </c>
      <c r="B3033" s="5" t="s">
        <v>8478</v>
      </c>
      <c r="C3033" s="6" t="s">
        <v>393</v>
      </c>
      <c r="D3033" s="6" t="str">
        <f t="shared" si="47"/>
        <v>0418-000-000-0000</v>
      </c>
      <c r="E3033" s="5" t="s">
        <v>394</v>
      </c>
      <c r="F3033" s="5" t="s">
        <v>2088</v>
      </c>
      <c r="G3033" s="5" t="s">
        <v>2089</v>
      </c>
      <c r="H3033" s="5" t="s">
        <v>377</v>
      </c>
      <c r="I3033" s="5" t="s">
        <v>378</v>
      </c>
    </row>
    <row r="3034" spans="1:9" x14ac:dyDescent="0.25">
      <c r="A3034" s="5" t="s">
        <v>8479</v>
      </c>
      <c r="B3034" s="5" t="s">
        <v>8480</v>
      </c>
      <c r="C3034" s="6" t="s">
        <v>485</v>
      </c>
      <c r="D3034" s="6" t="str">
        <f t="shared" si="47"/>
        <v>0330-000-000-0000</v>
      </c>
      <c r="E3034" s="5" t="s">
        <v>486</v>
      </c>
      <c r="F3034" s="5" t="s">
        <v>383</v>
      </c>
      <c r="G3034" s="5" t="s">
        <v>384</v>
      </c>
      <c r="H3034" s="5" t="s">
        <v>377</v>
      </c>
      <c r="I3034" s="5" t="s">
        <v>378</v>
      </c>
    </row>
    <row r="3035" spans="1:9" x14ac:dyDescent="0.25">
      <c r="A3035" s="5" t="s">
        <v>8481</v>
      </c>
      <c r="B3035" s="5" t="s">
        <v>8482</v>
      </c>
      <c r="C3035" s="6" t="s">
        <v>577</v>
      </c>
      <c r="D3035" s="6" t="str">
        <f t="shared" si="47"/>
        <v>0062-000-000-0000</v>
      </c>
      <c r="E3035" s="5" t="s">
        <v>578</v>
      </c>
      <c r="F3035" s="5" t="s">
        <v>507</v>
      </c>
      <c r="G3035" s="5" t="s">
        <v>508</v>
      </c>
      <c r="H3035" s="5" t="s">
        <v>377</v>
      </c>
      <c r="I3035" s="5" t="s">
        <v>378</v>
      </c>
    </row>
    <row r="3036" spans="1:9" x14ac:dyDescent="0.25">
      <c r="A3036" s="5" t="s">
        <v>8483</v>
      </c>
      <c r="B3036" s="5" t="s">
        <v>8484</v>
      </c>
      <c r="C3036" s="6" t="s">
        <v>5451</v>
      </c>
      <c r="D3036" s="6" t="str">
        <f t="shared" si="47"/>
        <v>0180-044-000-0000</v>
      </c>
      <c r="E3036" s="5" t="s">
        <v>5452</v>
      </c>
      <c r="F3036" s="5" t="s">
        <v>375</v>
      </c>
      <c r="G3036" s="5" t="s">
        <v>376</v>
      </c>
      <c r="H3036" s="5" t="s">
        <v>513</v>
      </c>
      <c r="I3036" s="5" t="s">
        <v>514</v>
      </c>
    </row>
    <row r="3037" spans="1:9" x14ac:dyDescent="0.25">
      <c r="A3037" s="5" t="s">
        <v>8485</v>
      </c>
      <c r="B3037" s="5" t="s">
        <v>8486</v>
      </c>
      <c r="C3037" s="6" t="s">
        <v>843</v>
      </c>
      <c r="D3037" s="6" t="str">
        <f t="shared" si="47"/>
        <v>0010-249-021-1200</v>
      </c>
      <c r="E3037" s="5" t="s">
        <v>844</v>
      </c>
      <c r="F3037" s="5" t="s">
        <v>383</v>
      </c>
      <c r="G3037" s="5" t="s">
        <v>384</v>
      </c>
      <c r="H3037" s="5" t="s">
        <v>845</v>
      </c>
      <c r="I3037" s="5" t="s">
        <v>846</v>
      </c>
    </row>
    <row r="3038" spans="1:9" x14ac:dyDescent="0.25">
      <c r="A3038" s="5" t="s">
        <v>8487</v>
      </c>
      <c r="B3038" s="5" t="s">
        <v>8488</v>
      </c>
      <c r="C3038" s="6" t="s">
        <v>923</v>
      </c>
      <c r="D3038" s="6" t="str">
        <f t="shared" si="47"/>
        <v>0210-000-000-0000</v>
      </c>
      <c r="E3038" s="5" t="s">
        <v>924</v>
      </c>
      <c r="F3038" s="5" t="s">
        <v>383</v>
      </c>
      <c r="G3038" s="5" t="s">
        <v>384</v>
      </c>
      <c r="H3038" s="5" t="s">
        <v>377</v>
      </c>
      <c r="I3038" s="5" t="s">
        <v>378</v>
      </c>
    </row>
    <row r="3039" spans="1:9" x14ac:dyDescent="0.25">
      <c r="A3039" s="5" t="s">
        <v>8489</v>
      </c>
      <c r="B3039" s="5" t="s">
        <v>8490</v>
      </c>
      <c r="C3039" s="6" t="s">
        <v>2170</v>
      </c>
      <c r="D3039" s="6" t="str">
        <f t="shared" si="47"/>
        <v>0475-000-000-0000</v>
      </c>
      <c r="E3039" s="5" t="s">
        <v>2171</v>
      </c>
      <c r="F3039" s="5" t="s">
        <v>925</v>
      </c>
      <c r="G3039" s="5" t="s">
        <v>926</v>
      </c>
      <c r="H3039" s="5" t="s">
        <v>377</v>
      </c>
      <c r="I3039" s="5" t="s">
        <v>378</v>
      </c>
    </row>
    <row r="3040" spans="1:9" x14ac:dyDescent="0.25">
      <c r="A3040" s="5" t="s">
        <v>8491</v>
      </c>
      <c r="B3040" s="5" t="s">
        <v>8492</v>
      </c>
      <c r="C3040" s="6" t="s">
        <v>5494</v>
      </c>
      <c r="D3040" s="6" t="str">
        <f t="shared" si="47"/>
        <v>0570-000-000-0000</v>
      </c>
      <c r="E3040" s="5" t="s">
        <v>5495</v>
      </c>
      <c r="F3040" s="5" t="s">
        <v>383</v>
      </c>
      <c r="G3040" s="5" t="s">
        <v>384</v>
      </c>
      <c r="H3040" s="5" t="s">
        <v>401</v>
      </c>
      <c r="I3040" s="5" t="s">
        <v>402</v>
      </c>
    </row>
    <row r="3041" spans="1:9" x14ac:dyDescent="0.25">
      <c r="A3041" s="5" t="s">
        <v>8493</v>
      </c>
      <c r="B3041" s="5" t="s">
        <v>8494</v>
      </c>
      <c r="C3041" s="6" t="s">
        <v>555</v>
      </c>
      <c r="D3041" s="6" t="str">
        <f t="shared" si="47"/>
        <v>0873-000-000-0000</v>
      </c>
      <c r="E3041" s="5" t="s">
        <v>556</v>
      </c>
      <c r="F3041" s="5" t="s">
        <v>535</v>
      </c>
      <c r="G3041" s="5" t="s">
        <v>536</v>
      </c>
      <c r="H3041" s="5" t="s">
        <v>513</v>
      </c>
      <c r="I3041" s="5" t="s">
        <v>514</v>
      </c>
    </row>
    <row r="3042" spans="1:9" x14ac:dyDescent="0.25">
      <c r="A3042" s="5" t="s">
        <v>8495</v>
      </c>
      <c r="B3042" s="5" t="s">
        <v>8496</v>
      </c>
      <c r="C3042" s="6" t="s">
        <v>8497</v>
      </c>
      <c r="D3042" s="6" t="str">
        <f t="shared" si="47"/>
        <v>1127-000-000-0000</v>
      </c>
      <c r="E3042" s="5" t="s">
        <v>8498</v>
      </c>
      <c r="F3042" s="5" t="s">
        <v>503</v>
      </c>
      <c r="G3042" s="5" t="s">
        <v>504</v>
      </c>
      <c r="H3042" s="5" t="s">
        <v>377</v>
      </c>
      <c r="I3042" s="5" t="s">
        <v>378</v>
      </c>
    </row>
    <row r="3043" spans="1:9" x14ac:dyDescent="0.25">
      <c r="A3043" s="5" t="s">
        <v>8499</v>
      </c>
      <c r="B3043" s="5" t="s">
        <v>8500</v>
      </c>
      <c r="C3043" s="6" t="s">
        <v>907</v>
      </c>
      <c r="D3043" s="6" t="str">
        <f t="shared" si="47"/>
        <v>0843-000-000-0000</v>
      </c>
      <c r="E3043" s="5" t="s">
        <v>908</v>
      </c>
      <c r="F3043" s="5" t="s">
        <v>383</v>
      </c>
      <c r="G3043" s="5" t="s">
        <v>384</v>
      </c>
      <c r="H3043" s="5" t="s">
        <v>491</v>
      </c>
      <c r="I3043" s="5" t="s">
        <v>492</v>
      </c>
    </row>
    <row r="3044" spans="1:9" x14ac:dyDescent="0.25">
      <c r="A3044" s="5" t="s">
        <v>8501</v>
      </c>
      <c r="B3044" s="5" t="s">
        <v>8502</v>
      </c>
      <c r="C3044" s="6" t="s">
        <v>2400</v>
      </c>
      <c r="D3044" s="6" t="str">
        <f t="shared" si="47"/>
        <v>0031-000-000-0000</v>
      </c>
      <c r="E3044" s="5" t="s">
        <v>2401</v>
      </c>
      <c r="F3044" s="5" t="s">
        <v>383</v>
      </c>
      <c r="G3044" s="5" t="s">
        <v>384</v>
      </c>
      <c r="H3044" s="5" t="s">
        <v>377</v>
      </c>
      <c r="I3044" s="5" t="s">
        <v>378</v>
      </c>
    </row>
    <row r="3045" spans="1:9" x14ac:dyDescent="0.25">
      <c r="A3045" s="5" t="s">
        <v>8503</v>
      </c>
      <c r="B3045" s="5" t="s">
        <v>8504</v>
      </c>
      <c r="C3045" s="6" t="s">
        <v>678</v>
      </c>
      <c r="D3045" s="6" t="str">
        <f t="shared" si="47"/>
        <v>0010-035-020-1100</v>
      </c>
      <c r="E3045" s="5" t="s">
        <v>679</v>
      </c>
      <c r="F3045" s="5" t="s">
        <v>375</v>
      </c>
      <c r="G3045" s="5" t="s">
        <v>376</v>
      </c>
      <c r="H3045" s="5" t="s">
        <v>377</v>
      </c>
      <c r="I3045" s="5" t="s">
        <v>378</v>
      </c>
    </row>
    <row r="3046" spans="1:9" x14ac:dyDescent="0.25">
      <c r="A3046" s="5" t="s">
        <v>8505</v>
      </c>
      <c r="B3046" s="5" t="s">
        <v>8506</v>
      </c>
      <c r="C3046" s="6" t="s">
        <v>2394</v>
      </c>
      <c r="D3046" s="6" t="str">
        <f t="shared" si="47"/>
        <v>0290-000-000-0000</v>
      </c>
      <c r="E3046" s="5" t="s">
        <v>2395</v>
      </c>
      <c r="F3046" s="5" t="s">
        <v>383</v>
      </c>
      <c r="G3046" s="5" t="s">
        <v>384</v>
      </c>
      <c r="H3046" s="5" t="s">
        <v>377</v>
      </c>
      <c r="I3046" s="5" t="s">
        <v>378</v>
      </c>
    </row>
    <row r="3047" spans="1:9" x14ac:dyDescent="0.25">
      <c r="A3047" s="5" t="s">
        <v>8507</v>
      </c>
      <c r="B3047" s="5" t="s">
        <v>8508</v>
      </c>
      <c r="C3047" s="6" t="s">
        <v>7324</v>
      </c>
      <c r="D3047" s="6" t="str">
        <f t="shared" si="47"/>
        <v>1029-044-000-0000</v>
      </c>
      <c r="E3047" s="5" t="s">
        <v>7325</v>
      </c>
      <c r="F3047" s="5" t="s">
        <v>375</v>
      </c>
      <c r="G3047" s="5" t="s">
        <v>376</v>
      </c>
      <c r="H3047" s="5" t="s">
        <v>377</v>
      </c>
      <c r="I3047" s="5" t="s">
        <v>378</v>
      </c>
    </row>
    <row r="3048" spans="1:9" x14ac:dyDescent="0.25">
      <c r="A3048" s="5" t="s">
        <v>8509</v>
      </c>
      <c r="B3048" s="5" t="s">
        <v>8510</v>
      </c>
      <c r="C3048" s="6" t="s">
        <v>8511</v>
      </c>
      <c r="D3048" s="6" t="str">
        <f t="shared" si="47"/>
        <v>0010-044-151-1100</v>
      </c>
      <c r="E3048" s="5" t="s">
        <v>8512</v>
      </c>
      <c r="F3048" s="5" t="s">
        <v>873</v>
      </c>
      <c r="G3048" s="5" t="s">
        <v>874</v>
      </c>
      <c r="H3048" s="5" t="s">
        <v>377</v>
      </c>
      <c r="I3048" s="5" t="s">
        <v>378</v>
      </c>
    </row>
    <row r="3049" spans="1:9" x14ac:dyDescent="0.25">
      <c r="A3049" s="5" t="s">
        <v>8513</v>
      </c>
      <c r="B3049" s="5" t="s">
        <v>8514</v>
      </c>
      <c r="C3049" s="6" t="s">
        <v>931</v>
      </c>
      <c r="D3049" s="6" t="str">
        <f t="shared" si="47"/>
        <v>0045-000-000-0000</v>
      </c>
      <c r="E3049" s="5" t="s">
        <v>932</v>
      </c>
      <c r="F3049" s="5" t="s">
        <v>383</v>
      </c>
      <c r="G3049" s="5" t="s">
        <v>384</v>
      </c>
      <c r="H3049" s="5" t="s">
        <v>401</v>
      </c>
      <c r="I3049" s="5" t="s">
        <v>402</v>
      </c>
    </row>
    <row r="3050" spans="1:9" x14ac:dyDescent="0.25">
      <c r="A3050" s="5" t="s">
        <v>8515</v>
      </c>
      <c r="B3050" s="5" t="s">
        <v>8516</v>
      </c>
      <c r="C3050" s="6" t="s">
        <v>811</v>
      </c>
      <c r="D3050" s="6" t="str">
        <f t="shared" si="47"/>
        <v>0010-029-080-1500</v>
      </c>
      <c r="E3050" s="5" t="s">
        <v>812</v>
      </c>
      <c r="F3050" s="5" t="s">
        <v>375</v>
      </c>
      <c r="G3050" s="5" t="s">
        <v>376</v>
      </c>
      <c r="H3050" s="5" t="s">
        <v>377</v>
      </c>
      <c r="I3050" s="5" t="s">
        <v>378</v>
      </c>
    </row>
    <row r="3051" spans="1:9" x14ac:dyDescent="0.25">
      <c r="A3051" s="5" t="s">
        <v>8517</v>
      </c>
      <c r="B3051" s="5" t="s">
        <v>8518</v>
      </c>
      <c r="C3051" s="6" t="s">
        <v>5136</v>
      </c>
      <c r="D3051" s="6" t="str">
        <f t="shared" si="47"/>
        <v>0233-000-000-0000</v>
      </c>
      <c r="E3051" s="5" t="s">
        <v>5137</v>
      </c>
      <c r="F3051" s="5" t="s">
        <v>383</v>
      </c>
      <c r="G3051" s="5" t="s">
        <v>384</v>
      </c>
      <c r="H3051" s="5" t="s">
        <v>377</v>
      </c>
      <c r="I3051" s="5" t="s">
        <v>378</v>
      </c>
    </row>
    <row r="3052" spans="1:9" x14ac:dyDescent="0.25">
      <c r="A3052" s="5" t="s">
        <v>8519</v>
      </c>
      <c r="B3052" s="5" t="s">
        <v>8520</v>
      </c>
      <c r="C3052" s="6" t="s">
        <v>4723</v>
      </c>
      <c r="D3052" s="6" t="str">
        <f t="shared" si="47"/>
        <v>0917-044-000-0000</v>
      </c>
      <c r="E3052" s="5" t="s">
        <v>4724</v>
      </c>
      <c r="F3052" s="5" t="s">
        <v>1824</v>
      </c>
      <c r="G3052" s="5" t="s">
        <v>874</v>
      </c>
      <c r="H3052" s="5" t="s">
        <v>377</v>
      </c>
      <c r="I3052" s="5" t="s">
        <v>378</v>
      </c>
    </row>
    <row r="3053" spans="1:9" x14ac:dyDescent="0.25">
      <c r="A3053" s="5" t="s">
        <v>8521</v>
      </c>
      <c r="B3053" s="5" t="s">
        <v>8522</v>
      </c>
      <c r="C3053" s="6" t="s">
        <v>4671</v>
      </c>
      <c r="D3053" s="6" t="str">
        <f t="shared" si="47"/>
        <v>0725-000-000-0000</v>
      </c>
      <c r="E3053" s="5" t="s">
        <v>4672</v>
      </c>
      <c r="F3053" s="5" t="s">
        <v>535</v>
      </c>
      <c r="G3053" s="5" t="s">
        <v>536</v>
      </c>
      <c r="H3053" s="5" t="s">
        <v>377</v>
      </c>
      <c r="I3053" s="5" t="s">
        <v>378</v>
      </c>
    </row>
    <row r="3054" spans="1:9" x14ac:dyDescent="0.25">
      <c r="A3054" s="5" t="s">
        <v>8523</v>
      </c>
      <c r="B3054" s="5" t="s">
        <v>8524</v>
      </c>
      <c r="C3054" s="6" t="s">
        <v>5606</v>
      </c>
      <c r="D3054" s="6" t="str">
        <f t="shared" si="47"/>
        <v>0891-000-000-0000</v>
      </c>
      <c r="E3054" s="5" t="s">
        <v>5607</v>
      </c>
      <c r="F3054" s="5" t="s">
        <v>383</v>
      </c>
      <c r="G3054" s="5" t="s">
        <v>384</v>
      </c>
      <c r="H3054" s="5" t="s">
        <v>377</v>
      </c>
      <c r="I3054" s="5" t="s">
        <v>378</v>
      </c>
    </row>
    <row r="3055" spans="1:9" x14ac:dyDescent="0.25">
      <c r="A3055" s="5" t="s">
        <v>8525</v>
      </c>
      <c r="B3055" s="5" t="s">
        <v>8526</v>
      </c>
      <c r="C3055" s="6" t="s">
        <v>1456</v>
      </c>
      <c r="D3055" s="6" t="str">
        <f t="shared" si="47"/>
        <v>0150-000-000-0000</v>
      </c>
      <c r="E3055" s="5" t="s">
        <v>1457</v>
      </c>
      <c r="F3055" s="5" t="s">
        <v>383</v>
      </c>
      <c r="G3055" s="5" t="s">
        <v>384</v>
      </c>
      <c r="H3055" s="5" t="s">
        <v>377</v>
      </c>
      <c r="I3055" s="5" t="s">
        <v>378</v>
      </c>
    </row>
    <row r="3056" spans="1:9" x14ac:dyDescent="0.25">
      <c r="A3056" s="5" t="s">
        <v>8527</v>
      </c>
      <c r="B3056" s="5" t="s">
        <v>8528</v>
      </c>
      <c r="C3056" s="6" t="s">
        <v>8529</v>
      </c>
      <c r="D3056" s="6" t="str">
        <f t="shared" si="47"/>
        <v>0010-038-181-1200</v>
      </c>
      <c r="E3056" s="5" t="s">
        <v>8530</v>
      </c>
      <c r="F3056" s="5" t="s">
        <v>375</v>
      </c>
      <c r="G3056" s="5" t="s">
        <v>376</v>
      </c>
      <c r="H3056" s="5" t="s">
        <v>377</v>
      </c>
      <c r="I3056" s="5" t="s">
        <v>378</v>
      </c>
    </row>
    <row r="3057" spans="1:9" x14ac:dyDescent="0.25">
      <c r="A3057" s="5" t="s">
        <v>8531</v>
      </c>
      <c r="B3057" s="5" t="s">
        <v>8532</v>
      </c>
      <c r="C3057" s="6" t="s">
        <v>3856</v>
      </c>
      <c r="D3057" s="6" t="str">
        <f t="shared" si="47"/>
        <v>0380-000-000-0000</v>
      </c>
      <c r="E3057" s="5" t="s">
        <v>3857</v>
      </c>
      <c r="F3057" s="5" t="s">
        <v>503</v>
      </c>
      <c r="G3057" s="5" t="s">
        <v>504</v>
      </c>
      <c r="H3057" s="5" t="s">
        <v>513</v>
      </c>
      <c r="I3057" s="5" t="s">
        <v>514</v>
      </c>
    </row>
    <row r="3058" spans="1:9" x14ac:dyDescent="0.25">
      <c r="A3058" s="5" t="s">
        <v>8533</v>
      </c>
      <c r="B3058" s="5" t="s">
        <v>8534</v>
      </c>
      <c r="C3058" s="6" t="s">
        <v>1151</v>
      </c>
      <c r="D3058" s="6" t="str">
        <f t="shared" si="47"/>
        <v>0105-000-000-0000</v>
      </c>
      <c r="E3058" s="5" t="s">
        <v>1152</v>
      </c>
      <c r="F3058" s="5" t="s">
        <v>503</v>
      </c>
      <c r="G3058" s="5" t="s">
        <v>504</v>
      </c>
      <c r="H3058" s="5" t="s">
        <v>377</v>
      </c>
      <c r="I3058" s="5" t="s">
        <v>378</v>
      </c>
    </row>
    <row r="3059" spans="1:9" x14ac:dyDescent="0.25">
      <c r="A3059" s="5" t="s">
        <v>8535</v>
      </c>
      <c r="B3059" s="5" t="s">
        <v>8536</v>
      </c>
      <c r="C3059" s="6" t="s">
        <v>577</v>
      </c>
      <c r="D3059" s="6" t="str">
        <f t="shared" si="47"/>
        <v>0062-000-000-0000</v>
      </c>
      <c r="E3059" s="5" t="s">
        <v>578</v>
      </c>
      <c r="F3059" s="5" t="s">
        <v>925</v>
      </c>
      <c r="G3059" s="5" t="s">
        <v>926</v>
      </c>
      <c r="H3059" s="5" t="s">
        <v>401</v>
      </c>
      <c r="I3059" s="5" t="s">
        <v>402</v>
      </c>
    </row>
    <row r="3060" spans="1:9" x14ac:dyDescent="0.25">
      <c r="A3060" s="5" t="s">
        <v>8537</v>
      </c>
      <c r="B3060" s="5" t="s">
        <v>8538</v>
      </c>
      <c r="C3060" s="6" t="s">
        <v>2394</v>
      </c>
      <c r="D3060" s="6" t="str">
        <f t="shared" si="47"/>
        <v>0290-000-000-0000</v>
      </c>
      <c r="E3060" s="5" t="s">
        <v>2395</v>
      </c>
      <c r="F3060" s="5" t="s">
        <v>383</v>
      </c>
      <c r="G3060" s="5" t="s">
        <v>384</v>
      </c>
      <c r="H3060" s="5" t="s">
        <v>377</v>
      </c>
      <c r="I3060" s="5" t="s">
        <v>378</v>
      </c>
    </row>
    <row r="3061" spans="1:9" x14ac:dyDescent="0.25">
      <c r="A3061" s="5" t="s">
        <v>8539</v>
      </c>
      <c r="B3061" s="5" t="s">
        <v>8540</v>
      </c>
      <c r="C3061" s="6" t="s">
        <v>8136</v>
      </c>
      <c r="D3061" s="6" t="str">
        <f t="shared" si="47"/>
        <v>0600-000-000-0000</v>
      </c>
      <c r="E3061" s="5" t="s">
        <v>8137</v>
      </c>
      <c r="F3061" s="5" t="s">
        <v>503</v>
      </c>
      <c r="G3061" s="5" t="s">
        <v>504</v>
      </c>
      <c r="H3061" s="5" t="s">
        <v>377</v>
      </c>
      <c r="I3061" s="5" t="s">
        <v>378</v>
      </c>
    </row>
    <row r="3062" spans="1:9" x14ac:dyDescent="0.25">
      <c r="A3062" s="5" t="s">
        <v>8541</v>
      </c>
      <c r="B3062" s="5" t="s">
        <v>8542</v>
      </c>
      <c r="C3062" s="6" t="s">
        <v>7661</v>
      </c>
      <c r="D3062" s="6" t="str">
        <f t="shared" si="47"/>
        <v>1145-000-000-0000</v>
      </c>
      <c r="E3062" s="5" t="s">
        <v>7662</v>
      </c>
      <c r="F3062" s="5" t="s">
        <v>383</v>
      </c>
      <c r="G3062" s="5" t="s">
        <v>384</v>
      </c>
      <c r="H3062" s="5" t="s">
        <v>377</v>
      </c>
      <c r="I3062" s="5" t="s">
        <v>378</v>
      </c>
    </row>
    <row r="3063" spans="1:9" x14ac:dyDescent="0.25">
      <c r="A3063" s="5" t="s">
        <v>8543</v>
      </c>
      <c r="B3063" s="5" t="s">
        <v>8544</v>
      </c>
      <c r="C3063" s="6" t="s">
        <v>1770</v>
      </c>
      <c r="D3063" s="6" t="str">
        <f t="shared" si="47"/>
        <v>0412-000-000-0000</v>
      </c>
      <c r="E3063" s="5" t="s">
        <v>1771</v>
      </c>
      <c r="F3063" s="5" t="s">
        <v>383</v>
      </c>
      <c r="G3063" s="5" t="s">
        <v>384</v>
      </c>
      <c r="H3063" s="5" t="s">
        <v>377</v>
      </c>
      <c r="I3063" s="5" t="s">
        <v>378</v>
      </c>
    </row>
    <row r="3064" spans="1:9" x14ac:dyDescent="0.25">
      <c r="A3064" s="5" t="s">
        <v>8545</v>
      </c>
      <c r="B3064" s="5" t="s">
        <v>8546</v>
      </c>
      <c r="C3064" s="6" t="s">
        <v>3874</v>
      </c>
      <c r="D3064" s="6" t="str">
        <f t="shared" si="47"/>
        <v>0010-076-031-1100</v>
      </c>
      <c r="E3064" s="5" t="s">
        <v>3875</v>
      </c>
      <c r="F3064" s="5" t="s">
        <v>375</v>
      </c>
      <c r="G3064" s="5" t="s">
        <v>376</v>
      </c>
      <c r="H3064" s="5" t="s">
        <v>377</v>
      </c>
      <c r="I3064" s="5" t="s">
        <v>378</v>
      </c>
    </row>
    <row r="3065" spans="1:9" x14ac:dyDescent="0.25">
      <c r="A3065" s="5" t="s">
        <v>8547</v>
      </c>
      <c r="B3065" s="5" t="s">
        <v>8548</v>
      </c>
      <c r="C3065" s="6" t="s">
        <v>5364</v>
      </c>
      <c r="D3065" s="6" t="str">
        <f t="shared" si="47"/>
        <v>0529-000-000-0000</v>
      </c>
      <c r="E3065" s="5" t="s">
        <v>5365</v>
      </c>
      <c r="F3065" s="5" t="s">
        <v>535</v>
      </c>
      <c r="G3065" s="5" t="s">
        <v>536</v>
      </c>
      <c r="H3065" s="5" t="s">
        <v>377</v>
      </c>
      <c r="I3065" s="5" t="s">
        <v>378</v>
      </c>
    </row>
    <row r="3066" spans="1:9" x14ac:dyDescent="0.25">
      <c r="A3066" s="5" t="s">
        <v>8549</v>
      </c>
      <c r="B3066" s="5" t="s">
        <v>8550</v>
      </c>
      <c r="C3066" s="6" t="s">
        <v>5032</v>
      </c>
      <c r="D3066" s="6" t="str">
        <f t="shared" si="47"/>
        <v>0615-000-000-0000</v>
      </c>
      <c r="E3066" s="5" t="s">
        <v>5033</v>
      </c>
      <c r="F3066" s="5" t="s">
        <v>503</v>
      </c>
      <c r="G3066" s="5" t="s">
        <v>504</v>
      </c>
      <c r="H3066" s="5" t="s">
        <v>377</v>
      </c>
      <c r="I3066" s="5" t="s">
        <v>378</v>
      </c>
    </row>
    <row r="3067" spans="1:9" x14ac:dyDescent="0.25">
      <c r="A3067" s="5" t="s">
        <v>8551</v>
      </c>
      <c r="B3067" s="5" t="s">
        <v>8552</v>
      </c>
      <c r="C3067" s="6" t="s">
        <v>8553</v>
      </c>
      <c r="D3067" s="6" t="str">
        <f t="shared" si="47"/>
        <v>1093-250-000-0000</v>
      </c>
      <c r="E3067" s="5" t="s">
        <v>27868</v>
      </c>
      <c r="F3067" s="5" t="s">
        <v>415</v>
      </c>
      <c r="G3067" s="5" t="s">
        <v>416</v>
      </c>
      <c r="H3067" s="5" t="s">
        <v>377</v>
      </c>
      <c r="I3067" s="5" t="s">
        <v>378</v>
      </c>
    </row>
    <row r="3068" spans="1:9" x14ac:dyDescent="0.25">
      <c r="A3068" s="5" t="s">
        <v>8554</v>
      </c>
      <c r="B3068" s="5" t="s">
        <v>8555</v>
      </c>
      <c r="C3068" s="6" t="s">
        <v>6179</v>
      </c>
      <c r="D3068" s="6" t="str">
        <f t="shared" si="47"/>
        <v>0010-070-040-1100</v>
      </c>
      <c r="E3068" s="5" t="s">
        <v>6180</v>
      </c>
      <c r="F3068" s="5" t="s">
        <v>375</v>
      </c>
      <c r="G3068" s="5" t="s">
        <v>376</v>
      </c>
      <c r="H3068" s="5" t="s">
        <v>377</v>
      </c>
      <c r="I3068" s="5" t="s">
        <v>378</v>
      </c>
    </row>
    <row r="3069" spans="1:9" x14ac:dyDescent="0.25">
      <c r="A3069" s="5" t="s">
        <v>8556</v>
      </c>
      <c r="B3069" s="5" t="s">
        <v>8557</v>
      </c>
      <c r="C3069" s="6" t="s">
        <v>2428</v>
      </c>
      <c r="D3069" s="6" t="str">
        <f t="shared" si="47"/>
        <v>0128-000-000-0000</v>
      </c>
      <c r="E3069" s="5" t="s">
        <v>2429</v>
      </c>
      <c r="F3069" s="5" t="s">
        <v>383</v>
      </c>
      <c r="G3069" s="5" t="s">
        <v>384</v>
      </c>
      <c r="H3069" s="5" t="s">
        <v>377</v>
      </c>
      <c r="I3069" s="5" t="s">
        <v>378</v>
      </c>
    </row>
    <row r="3070" spans="1:9" x14ac:dyDescent="0.25">
      <c r="A3070" s="5" t="s">
        <v>8558</v>
      </c>
      <c r="B3070" s="5" t="s">
        <v>8559</v>
      </c>
      <c r="C3070" s="6" t="s">
        <v>8560</v>
      </c>
      <c r="D3070" s="6" t="str">
        <f t="shared" si="47"/>
        <v>0331-000-000-0000</v>
      </c>
      <c r="E3070" s="5" t="s">
        <v>8561</v>
      </c>
      <c r="F3070" s="5" t="s">
        <v>383</v>
      </c>
      <c r="G3070" s="5" t="s">
        <v>384</v>
      </c>
      <c r="H3070" s="5" t="s">
        <v>377</v>
      </c>
      <c r="I3070" s="5" t="s">
        <v>378</v>
      </c>
    </row>
    <row r="3071" spans="1:9" x14ac:dyDescent="0.25">
      <c r="A3071" s="5" t="s">
        <v>8562</v>
      </c>
      <c r="B3071" s="5" t="s">
        <v>8563</v>
      </c>
      <c r="C3071" s="6" t="s">
        <v>1229</v>
      </c>
      <c r="D3071" s="6" t="str">
        <f t="shared" si="47"/>
        <v>0555-000-000-0000</v>
      </c>
      <c r="E3071" s="5" t="s">
        <v>1230</v>
      </c>
      <c r="F3071" s="5" t="s">
        <v>383</v>
      </c>
      <c r="G3071" s="5" t="s">
        <v>384</v>
      </c>
      <c r="H3071" s="5" t="s">
        <v>513</v>
      </c>
      <c r="I3071" s="5" t="s">
        <v>514</v>
      </c>
    </row>
    <row r="3072" spans="1:9" x14ac:dyDescent="0.25">
      <c r="A3072" s="5" t="s">
        <v>8564</v>
      </c>
      <c r="B3072" s="5" t="s">
        <v>8565</v>
      </c>
      <c r="C3072" s="6" t="s">
        <v>4337</v>
      </c>
      <c r="D3072" s="6" t="str">
        <f t="shared" si="47"/>
        <v>0587-000-000-0000</v>
      </c>
      <c r="E3072" s="5" t="s">
        <v>4338</v>
      </c>
      <c r="F3072" s="5" t="s">
        <v>383</v>
      </c>
      <c r="G3072" s="5" t="s">
        <v>384</v>
      </c>
      <c r="H3072" s="5" t="s">
        <v>377</v>
      </c>
      <c r="I3072" s="5" t="s">
        <v>378</v>
      </c>
    </row>
    <row r="3073" spans="1:9" x14ac:dyDescent="0.25">
      <c r="A3073" s="5" t="s">
        <v>8566</v>
      </c>
      <c r="B3073" s="5" t="s">
        <v>8567</v>
      </c>
      <c r="C3073" s="6" t="s">
        <v>485</v>
      </c>
      <c r="D3073" s="6" t="str">
        <f t="shared" si="47"/>
        <v>0330-000-000-0000</v>
      </c>
      <c r="E3073" s="5" t="s">
        <v>486</v>
      </c>
      <c r="F3073" s="5" t="s">
        <v>383</v>
      </c>
      <c r="G3073" s="5" t="s">
        <v>384</v>
      </c>
      <c r="H3073" s="5" t="s">
        <v>401</v>
      </c>
      <c r="I3073" s="5" t="s">
        <v>402</v>
      </c>
    </row>
    <row r="3074" spans="1:9" x14ac:dyDescent="0.25">
      <c r="A3074" s="5" t="s">
        <v>8568</v>
      </c>
      <c r="B3074" s="5" t="s">
        <v>8569</v>
      </c>
      <c r="C3074" s="6" t="s">
        <v>8570</v>
      </c>
      <c r="D3074" s="6" t="str">
        <f t="shared" ref="D3074:D3137" si="48">TEXT(C3074,"0000-000-000-0000")</f>
        <v>0010-081-031-1100</v>
      </c>
      <c r="E3074" s="5" t="s">
        <v>6375</v>
      </c>
      <c r="F3074" s="5" t="s">
        <v>375</v>
      </c>
      <c r="G3074" s="5" t="s">
        <v>376</v>
      </c>
      <c r="H3074" s="5" t="s">
        <v>491</v>
      </c>
      <c r="I3074" s="5" t="s">
        <v>492</v>
      </c>
    </row>
    <row r="3075" spans="1:9" x14ac:dyDescent="0.25">
      <c r="A3075" s="5" t="s">
        <v>8571</v>
      </c>
      <c r="B3075" s="5" t="s">
        <v>8572</v>
      </c>
      <c r="C3075" s="6" t="s">
        <v>1456</v>
      </c>
      <c r="D3075" s="6" t="str">
        <f t="shared" si="48"/>
        <v>0150-000-000-0000</v>
      </c>
      <c r="E3075" s="5" t="s">
        <v>1457</v>
      </c>
      <c r="F3075" s="5" t="s">
        <v>383</v>
      </c>
      <c r="G3075" s="5" t="s">
        <v>384</v>
      </c>
      <c r="H3075" s="5" t="s">
        <v>377</v>
      </c>
      <c r="I3075" s="5" t="s">
        <v>378</v>
      </c>
    </row>
    <row r="3076" spans="1:9" x14ac:dyDescent="0.25">
      <c r="A3076" s="5" t="s">
        <v>8573</v>
      </c>
      <c r="B3076" s="5" t="s">
        <v>8574</v>
      </c>
      <c r="C3076" s="6" t="s">
        <v>2885</v>
      </c>
      <c r="D3076" s="6" t="str">
        <f t="shared" si="48"/>
        <v>0077-000-000-0000</v>
      </c>
      <c r="E3076" s="5" t="s">
        <v>2886</v>
      </c>
      <c r="F3076" s="5" t="s">
        <v>503</v>
      </c>
      <c r="G3076" s="5" t="s">
        <v>504</v>
      </c>
      <c r="H3076" s="5" t="s">
        <v>377</v>
      </c>
      <c r="I3076" s="5" t="s">
        <v>378</v>
      </c>
    </row>
    <row r="3077" spans="1:9" x14ac:dyDescent="0.25">
      <c r="A3077" s="5" t="s">
        <v>8575</v>
      </c>
      <c r="B3077" s="5" t="s">
        <v>8576</v>
      </c>
      <c r="C3077" s="6" t="s">
        <v>2056</v>
      </c>
      <c r="D3077" s="6" t="str">
        <f t="shared" si="48"/>
        <v>0035-000-000-0000</v>
      </c>
      <c r="E3077" s="5" t="s">
        <v>2057</v>
      </c>
      <c r="F3077" s="5" t="s">
        <v>415</v>
      </c>
      <c r="G3077" s="5" t="s">
        <v>416</v>
      </c>
      <c r="H3077" s="5" t="s">
        <v>377</v>
      </c>
      <c r="I3077" s="5" t="s">
        <v>378</v>
      </c>
    </row>
    <row r="3078" spans="1:9" x14ac:dyDescent="0.25">
      <c r="A3078" s="5" t="s">
        <v>8577</v>
      </c>
      <c r="B3078" s="5" t="s">
        <v>8578</v>
      </c>
      <c r="C3078" s="6" t="s">
        <v>7538</v>
      </c>
      <c r="D3078" s="6" t="str">
        <f t="shared" si="48"/>
        <v>0898-000-000-0000</v>
      </c>
      <c r="E3078" s="5" t="s">
        <v>7539</v>
      </c>
      <c r="F3078" s="5" t="s">
        <v>503</v>
      </c>
      <c r="G3078" s="5" t="s">
        <v>504</v>
      </c>
      <c r="H3078" s="5" t="s">
        <v>377</v>
      </c>
      <c r="I3078" s="5" t="s">
        <v>378</v>
      </c>
    </row>
    <row r="3079" spans="1:9" x14ac:dyDescent="0.25">
      <c r="A3079" s="5" t="s">
        <v>8579</v>
      </c>
      <c r="B3079" s="5" t="s">
        <v>8580</v>
      </c>
      <c r="C3079" s="6" t="s">
        <v>911</v>
      </c>
      <c r="D3079" s="6" t="str">
        <f t="shared" si="48"/>
        <v>0168-000-000-0000</v>
      </c>
      <c r="E3079" s="5" t="s">
        <v>912</v>
      </c>
      <c r="F3079" s="5" t="s">
        <v>383</v>
      </c>
      <c r="G3079" s="5" t="s">
        <v>384</v>
      </c>
      <c r="H3079" s="5" t="s">
        <v>377</v>
      </c>
      <c r="I3079" s="5" t="s">
        <v>378</v>
      </c>
    </row>
    <row r="3080" spans="1:9" x14ac:dyDescent="0.25">
      <c r="A3080" s="5" t="s">
        <v>8581</v>
      </c>
      <c r="B3080" s="5" t="s">
        <v>8582</v>
      </c>
      <c r="C3080" s="6" t="s">
        <v>2394</v>
      </c>
      <c r="D3080" s="6" t="str">
        <f t="shared" si="48"/>
        <v>0290-000-000-0000</v>
      </c>
      <c r="E3080" s="5" t="s">
        <v>2395</v>
      </c>
      <c r="F3080" s="5" t="s">
        <v>383</v>
      </c>
      <c r="G3080" s="5" t="s">
        <v>384</v>
      </c>
      <c r="H3080" s="5" t="s">
        <v>377</v>
      </c>
      <c r="I3080" s="5" t="s">
        <v>378</v>
      </c>
    </row>
    <row r="3081" spans="1:9" x14ac:dyDescent="0.25">
      <c r="A3081" s="5" t="s">
        <v>8583</v>
      </c>
      <c r="B3081" s="5" t="s">
        <v>8584</v>
      </c>
      <c r="C3081" s="6" t="s">
        <v>3096</v>
      </c>
      <c r="D3081" s="6" t="str">
        <f t="shared" si="48"/>
        <v>0758-000-000-0000</v>
      </c>
      <c r="E3081" s="5" t="s">
        <v>3097</v>
      </c>
      <c r="F3081" s="5" t="s">
        <v>383</v>
      </c>
      <c r="G3081" s="5" t="s">
        <v>384</v>
      </c>
      <c r="H3081" s="5" t="s">
        <v>377</v>
      </c>
      <c r="I3081" s="5" t="s">
        <v>378</v>
      </c>
    </row>
    <row r="3082" spans="1:9" x14ac:dyDescent="0.25">
      <c r="A3082" s="5" t="s">
        <v>8585</v>
      </c>
      <c r="B3082" s="5" t="s">
        <v>8586</v>
      </c>
      <c r="C3082" s="6" t="s">
        <v>969</v>
      </c>
      <c r="D3082" s="6" t="str">
        <f t="shared" si="48"/>
        <v>0010-045-021-1100</v>
      </c>
      <c r="E3082" s="5" t="s">
        <v>970</v>
      </c>
      <c r="F3082" s="5" t="s">
        <v>375</v>
      </c>
      <c r="G3082" s="5" t="s">
        <v>376</v>
      </c>
      <c r="H3082" s="5" t="s">
        <v>377</v>
      </c>
      <c r="I3082" s="5" t="s">
        <v>378</v>
      </c>
    </row>
    <row r="3083" spans="1:9" x14ac:dyDescent="0.25">
      <c r="A3083" s="5" t="s">
        <v>8587</v>
      </c>
      <c r="B3083" s="5" t="s">
        <v>8588</v>
      </c>
      <c r="C3083" s="6" t="s">
        <v>2196</v>
      </c>
      <c r="D3083" s="6" t="str">
        <f t="shared" si="48"/>
        <v>0924-000-000-0000</v>
      </c>
      <c r="E3083" s="5" t="s">
        <v>2197</v>
      </c>
      <c r="F3083" s="5" t="s">
        <v>383</v>
      </c>
      <c r="G3083" s="5" t="s">
        <v>384</v>
      </c>
      <c r="H3083" s="5" t="s">
        <v>377</v>
      </c>
      <c r="I3083" s="5" t="s">
        <v>378</v>
      </c>
    </row>
    <row r="3084" spans="1:9" x14ac:dyDescent="0.25">
      <c r="A3084" s="5" t="s">
        <v>8589</v>
      </c>
      <c r="B3084" s="5" t="s">
        <v>8590</v>
      </c>
      <c r="C3084" s="6" t="s">
        <v>2785</v>
      </c>
      <c r="D3084" s="6" t="str">
        <f t="shared" si="48"/>
        <v>0825-000-000-0000</v>
      </c>
      <c r="E3084" s="5" t="s">
        <v>2786</v>
      </c>
      <c r="F3084" s="5" t="s">
        <v>383</v>
      </c>
      <c r="G3084" s="5" t="s">
        <v>384</v>
      </c>
      <c r="H3084" s="5" t="s">
        <v>377</v>
      </c>
      <c r="I3084" s="5" t="s">
        <v>378</v>
      </c>
    </row>
    <row r="3085" spans="1:9" x14ac:dyDescent="0.25">
      <c r="A3085" s="5" t="s">
        <v>8591</v>
      </c>
      <c r="B3085" s="5" t="s">
        <v>8592</v>
      </c>
      <c r="C3085" s="6" t="s">
        <v>7324</v>
      </c>
      <c r="D3085" s="6" t="str">
        <f t="shared" si="48"/>
        <v>1029-044-000-0000</v>
      </c>
      <c r="E3085" s="5" t="s">
        <v>7325</v>
      </c>
      <c r="F3085" s="5" t="s">
        <v>1824</v>
      </c>
      <c r="G3085" s="5" t="s">
        <v>874</v>
      </c>
      <c r="H3085" s="5" t="s">
        <v>377</v>
      </c>
      <c r="I3085" s="5" t="s">
        <v>378</v>
      </c>
    </row>
    <row r="3086" spans="1:9" x14ac:dyDescent="0.25">
      <c r="A3086" s="5" t="s">
        <v>8593</v>
      </c>
      <c r="B3086" s="5" t="s">
        <v>8594</v>
      </c>
      <c r="C3086" s="6" t="s">
        <v>8595</v>
      </c>
      <c r="D3086" s="6" t="str">
        <f t="shared" si="48"/>
        <v>0752-000-000-0000</v>
      </c>
      <c r="E3086" s="5" t="s">
        <v>8596</v>
      </c>
      <c r="F3086" s="5" t="s">
        <v>383</v>
      </c>
      <c r="G3086" s="5" t="s">
        <v>384</v>
      </c>
      <c r="H3086" s="5" t="s">
        <v>377</v>
      </c>
      <c r="I3086" s="5" t="s">
        <v>378</v>
      </c>
    </row>
    <row r="3087" spans="1:9" x14ac:dyDescent="0.25">
      <c r="A3087" s="5" t="s">
        <v>8597</v>
      </c>
      <c r="B3087" s="5" t="s">
        <v>8598</v>
      </c>
      <c r="C3087" s="6" t="s">
        <v>1518</v>
      </c>
      <c r="D3087" s="6" t="str">
        <f t="shared" si="48"/>
        <v>0675-000-000-0000</v>
      </c>
      <c r="E3087" s="5" t="s">
        <v>1519</v>
      </c>
      <c r="F3087" s="5" t="s">
        <v>383</v>
      </c>
      <c r="G3087" s="5" t="s">
        <v>384</v>
      </c>
      <c r="H3087" s="5" t="s">
        <v>513</v>
      </c>
      <c r="I3087" s="5" t="s">
        <v>514</v>
      </c>
    </row>
    <row r="3088" spans="1:9" x14ac:dyDescent="0.25">
      <c r="A3088" s="5" t="s">
        <v>8599</v>
      </c>
      <c r="B3088" s="5" t="s">
        <v>8600</v>
      </c>
      <c r="C3088" s="6" t="s">
        <v>8601</v>
      </c>
      <c r="D3088" s="6" t="str">
        <f t="shared" si="48"/>
        <v>0584-000-000-0000</v>
      </c>
      <c r="E3088" s="5" t="s">
        <v>8602</v>
      </c>
      <c r="F3088" s="5" t="s">
        <v>383</v>
      </c>
      <c r="G3088" s="5" t="s">
        <v>384</v>
      </c>
      <c r="H3088" s="5" t="s">
        <v>513</v>
      </c>
      <c r="I3088" s="5" t="s">
        <v>514</v>
      </c>
    </row>
    <row r="3089" spans="1:9" x14ac:dyDescent="0.25">
      <c r="A3089" s="5" t="s">
        <v>8603</v>
      </c>
      <c r="B3089" s="5" t="s">
        <v>8604</v>
      </c>
      <c r="C3089" s="6" t="s">
        <v>543</v>
      </c>
      <c r="D3089" s="6" t="str">
        <f t="shared" si="48"/>
        <v>0185-000-000-0000</v>
      </c>
      <c r="E3089" s="5" t="s">
        <v>544</v>
      </c>
      <c r="F3089" s="5" t="s">
        <v>383</v>
      </c>
      <c r="G3089" s="5" t="s">
        <v>384</v>
      </c>
      <c r="H3089" s="5" t="s">
        <v>377</v>
      </c>
      <c r="I3089" s="5" t="s">
        <v>378</v>
      </c>
    </row>
    <row r="3090" spans="1:9" x14ac:dyDescent="0.25">
      <c r="A3090" s="5" t="s">
        <v>8605</v>
      </c>
      <c r="B3090" s="5" t="s">
        <v>8606</v>
      </c>
      <c r="C3090" s="6" t="s">
        <v>2400</v>
      </c>
      <c r="D3090" s="6" t="str">
        <f t="shared" si="48"/>
        <v>0031-000-000-0000</v>
      </c>
      <c r="E3090" s="5" t="s">
        <v>2401</v>
      </c>
      <c r="F3090" s="5" t="s">
        <v>383</v>
      </c>
      <c r="G3090" s="5" t="s">
        <v>384</v>
      </c>
      <c r="H3090" s="5" t="s">
        <v>491</v>
      </c>
      <c r="I3090" s="5" t="s">
        <v>492</v>
      </c>
    </row>
    <row r="3091" spans="1:9" x14ac:dyDescent="0.25">
      <c r="A3091" s="5" t="s">
        <v>8607</v>
      </c>
      <c r="B3091" s="5" t="s">
        <v>8608</v>
      </c>
      <c r="C3091" s="6" t="s">
        <v>793</v>
      </c>
      <c r="D3091" s="6" t="str">
        <f t="shared" si="48"/>
        <v>0115-000-000-0000</v>
      </c>
      <c r="E3091" s="5" t="s">
        <v>794</v>
      </c>
      <c r="F3091" s="5" t="s">
        <v>383</v>
      </c>
      <c r="G3091" s="5" t="s">
        <v>384</v>
      </c>
      <c r="H3091" s="5" t="s">
        <v>513</v>
      </c>
      <c r="I3091" s="5" t="s">
        <v>514</v>
      </c>
    </row>
    <row r="3092" spans="1:9" x14ac:dyDescent="0.25">
      <c r="A3092" s="5" t="s">
        <v>8609</v>
      </c>
      <c r="B3092" s="5" t="s">
        <v>8610</v>
      </c>
      <c r="C3092" s="6" t="s">
        <v>8611</v>
      </c>
      <c r="D3092" s="6" t="str">
        <f t="shared" si="48"/>
        <v>0380-249-000-0000</v>
      </c>
      <c r="E3092" s="5" t="s">
        <v>8612</v>
      </c>
      <c r="F3092" s="5" t="s">
        <v>383</v>
      </c>
      <c r="G3092" s="5" t="s">
        <v>384</v>
      </c>
      <c r="H3092" s="5" t="s">
        <v>389</v>
      </c>
      <c r="I3092" s="5" t="s">
        <v>390</v>
      </c>
    </row>
    <row r="3093" spans="1:9" x14ac:dyDescent="0.25">
      <c r="A3093" s="5" t="s">
        <v>8613</v>
      </c>
      <c r="B3093" s="5" t="s">
        <v>8614</v>
      </c>
      <c r="C3093" s="6" t="s">
        <v>1585</v>
      </c>
      <c r="D3093" s="6" t="str">
        <f t="shared" si="48"/>
        <v>0134-000-000-0000</v>
      </c>
      <c r="E3093" s="5" t="s">
        <v>1586</v>
      </c>
      <c r="F3093" s="5" t="s">
        <v>535</v>
      </c>
      <c r="G3093" s="5" t="s">
        <v>536</v>
      </c>
      <c r="H3093" s="5" t="s">
        <v>377</v>
      </c>
      <c r="I3093" s="5" t="s">
        <v>378</v>
      </c>
    </row>
    <row r="3094" spans="1:9" x14ac:dyDescent="0.25">
      <c r="A3094" s="5" t="s">
        <v>8615</v>
      </c>
      <c r="B3094" s="5" t="s">
        <v>8616</v>
      </c>
      <c r="C3094" s="6" t="s">
        <v>4012</v>
      </c>
      <c r="D3094" s="6" t="str">
        <f t="shared" si="48"/>
        <v>0077-035-000-0000</v>
      </c>
      <c r="E3094" s="5" t="s">
        <v>4013</v>
      </c>
      <c r="F3094" s="5" t="s">
        <v>1883</v>
      </c>
      <c r="G3094" s="5" t="s">
        <v>1884</v>
      </c>
      <c r="H3094" s="5" t="s">
        <v>377</v>
      </c>
      <c r="I3094" s="5" t="s">
        <v>378</v>
      </c>
    </row>
    <row r="3095" spans="1:9" x14ac:dyDescent="0.25">
      <c r="A3095" s="5" t="s">
        <v>8617</v>
      </c>
      <c r="B3095" s="5" t="s">
        <v>8618</v>
      </c>
      <c r="C3095" s="6" t="s">
        <v>5824</v>
      </c>
      <c r="D3095" s="6" t="str">
        <f t="shared" si="48"/>
        <v>0010-043-030-1100</v>
      </c>
      <c r="E3095" s="5" t="s">
        <v>5825</v>
      </c>
      <c r="F3095" s="5" t="s">
        <v>375</v>
      </c>
      <c r="G3095" s="5" t="s">
        <v>376</v>
      </c>
      <c r="H3095" s="5" t="s">
        <v>401</v>
      </c>
      <c r="I3095" s="5" t="s">
        <v>402</v>
      </c>
    </row>
    <row r="3096" spans="1:9" x14ac:dyDescent="0.25">
      <c r="A3096" s="5" t="s">
        <v>8619</v>
      </c>
      <c r="B3096" s="5" t="s">
        <v>8620</v>
      </c>
      <c r="C3096" s="6" t="s">
        <v>2116</v>
      </c>
      <c r="D3096" s="6" t="str">
        <f t="shared" si="48"/>
        <v>0010-214-040-1100</v>
      </c>
      <c r="E3096" s="5" t="s">
        <v>2117</v>
      </c>
      <c r="F3096" s="5" t="s">
        <v>375</v>
      </c>
      <c r="G3096" s="5" t="s">
        <v>376</v>
      </c>
      <c r="H3096" s="5" t="s">
        <v>377</v>
      </c>
      <c r="I3096" s="5" t="s">
        <v>378</v>
      </c>
    </row>
    <row r="3097" spans="1:9" x14ac:dyDescent="0.25">
      <c r="A3097" s="5" t="s">
        <v>8621</v>
      </c>
      <c r="B3097" s="5" t="s">
        <v>8622</v>
      </c>
      <c r="C3097" s="6" t="s">
        <v>3896</v>
      </c>
      <c r="D3097" s="6" t="str">
        <f t="shared" si="48"/>
        <v>0410-000-000-0000</v>
      </c>
      <c r="E3097" s="5" t="s">
        <v>3897</v>
      </c>
      <c r="F3097" s="5" t="s">
        <v>383</v>
      </c>
      <c r="G3097" s="5" t="s">
        <v>384</v>
      </c>
      <c r="H3097" s="5" t="s">
        <v>377</v>
      </c>
      <c r="I3097" s="5" t="s">
        <v>378</v>
      </c>
    </row>
    <row r="3098" spans="1:9" x14ac:dyDescent="0.25">
      <c r="A3098" s="5" t="s">
        <v>8623</v>
      </c>
      <c r="B3098" s="5" t="s">
        <v>8624</v>
      </c>
      <c r="C3098" s="6" t="s">
        <v>660</v>
      </c>
      <c r="D3098" s="6" t="str">
        <f t="shared" si="48"/>
        <v>0080-000-000-0000</v>
      </c>
      <c r="E3098" s="5" t="s">
        <v>661</v>
      </c>
      <c r="F3098" s="5" t="s">
        <v>415</v>
      </c>
      <c r="G3098" s="5" t="s">
        <v>416</v>
      </c>
      <c r="H3098" s="5" t="s">
        <v>377</v>
      </c>
      <c r="I3098" s="5" t="s">
        <v>378</v>
      </c>
    </row>
    <row r="3099" spans="1:9" x14ac:dyDescent="0.25">
      <c r="A3099" s="5" t="s">
        <v>8625</v>
      </c>
      <c r="B3099" s="5" t="s">
        <v>8626</v>
      </c>
      <c r="C3099" s="6" t="s">
        <v>831</v>
      </c>
      <c r="D3099" s="6" t="str">
        <f t="shared" si="48"/>
        <v>0874-000-000-0000</v>
      </c>
      <c r="E3099" s="5" t="s">
        <v>832</v>
      </c>
      <c r="F3099" s="5" t="s">
        <v>383</v>
      </c>
      <c r="G3099" s="5" t="s">
        <v>384</v>
      </c>
      <c r="H3099" s="5" t="s">
        <v>377</v>
      </c>
      <c r="I3099" s="5" t="s">
        <v>378</v>
      </c>
    </row>
    <row r="3100" spans="1:9" x14ac:dyDescent="0.25">
      <c r="A3100" s="5" t="s">
        <v>8627</v>
      </c>
      <c r="B3100" s="5" t="s">
        <v>8628</v>
      </c>
      <c r="C3100" s="6" t="s">
        <v>954</v>
      </c>
      <c r="D3100" s="6" t="str">
        <f t="shared" si="48"/>
        <v>0120-000-000-0000</v>
      </c>
      <c r="E3100" s="5" t="s">
        <v>955</v>
      </c>
      <c r="F3100" s="5" t="s">
        <v>535</v>
      </c>
      <c r="G3100" s="5" t="s">
        <v>536</v>
      </c>
      <c r="H3100" s="5" t="s">
        <v>377</v>
      </c>
      <c r="I3100" s="5" t="s">
        <v>378</v>
      </c>
    </row>
    <row r="3101" spans="1:9" x14ac:dyDescent="0.25">
      <c r="A3101" s="5" t="s">
        <v>8629</v>
      </c>
      <c r="B3101" s="5" t="s">
        <v>8630</v>
      </c>
      <c r="C3101" s="6" t="s">
        <v>4665</v>
      </c>
      <c r="D3101" s="6" t="str">
        <f t="shared" si="48"/>
        <v>0100-000-000-9400</v>
      </c>
      <c r="E3101" s="5" t="s">
        <v>4666</v>
      </c>
      <c r="F3101" s="5" t="s">
        <v>383</v>
      </c>
      <c r="G3101" s="5" t="s">
        <v>384</v>
      </c>
      <c r="H3101" s="5" t="s">
        <v>401</v>
      </c>
      <c r="I3101" s="5" t="s">
        <v>402</v>
      </c>
    </row>
    <row r="3102" spans="1:9" x14ac:dyDescent="0.25">
      <c r="A3102" s="5" t="s">
        <v>8631</v>
      </c>
      <c r="B3102" s="5" t="s">
        <v>8632</v>
      </c>
      <c r="C3102" s="6" t="s">
        <v>3017</v>
      </c>
      <c r="D3102" s="6" t="str">
        <f t="shared" si="48"/>
        <v>0597-000-000-0000</v>
      </c>
      <c r="E3102" s="5" t="s">
        <v>3018</v>
      </c>
      <c r="F3102" s="5" t="s">
        <v>415</v>
      </c>
      <c r="G3102" s="5" t="s">
        <v>416</v>
      </c>
      <c r="H3102" s="5" t="s">
        <v>377</v>
      </c>
      <c r="I3102" s="5" t="s">
        <v>378</v>
      </c>
    </row>
    <row r="3103" spans="1:9" x14ac:dyDescent="0.25">
      <c r="A3103" s="5" t="s">
        <v>8633</v>
      </c>
      <c r="B3103" s="5" t="s">
        <v>8634</v>
      </c>
      <c r="C3103" s="6" t="s">
        <v>525</v>
      </c>
      <c r="D3103" s="6" t="str">
        <f t="shared" si="48"/>
        <v>0065-000-000-0000</v>
      </c>
      <c r="E3103" s="5" t="s">
        <v>526</v>
      </c>
      <c r="F3103" s="5" t="s">
        <v>383</v>
      </c>
      <c r="G3103" s="5" t="s">
        <v>384</v>
      </c>
      <c r="H3103" s="5" t="s">
        <v>377</v>
      </c>
      <c r="I3103" s="5" t="s">
        <v>378</v>
      </c>
    </row>
    <row r="3104" spans="1:9" x14ac:dyDescent="0.25">
      <c r="A3104" s="5" t="s">
        <v>8635</v>
      </c>
      <c r="B3104" s="5" t="s">
        <v>8636</v>
      </c>
      <c r="C3104" s="6" t="s">
        <v>2913</v>
      </c>
      <c r="D3104" s="6" t="str">
        <f t="shared" si="48"/>
        <v>0918-000-000-0000</v>
      </c>
      <c r="E3104" s="5" t="s">
        <v>2914</v>
      </c>
      <c r="F3104" s="5" t="s">
        <v>383</v>
      </c>
      <c r="G3104" s="5" t="s">
        <v>384</v>
      </c>
      <c r="H3104" s="5" t="s">
        <v>377</v>
      </c>
      <c r="I3104" s="5" t="s">
        <v>378</v>
      </c>
    </row>
    <row r="3105" spans="1:9" x14ac:dyDescent="0.25">
      <c r="A3105" s="5" t="s">
        <v>8637</v>
      </c>
      <c r="B3105" s="5" t="s">
        <v>8638</v>
      </c>
      <c r="C3105" s="6" t="s">
        <v>5678</v>
      </c>
      <c r="D3105" s="6" t="str">
        <f t="shared" si="48"/>
        <v>0010-046-061-1100</v>
      </c>
      <c r="E3105" s="5" t="s">
        <v>5679</v>
      </c>
      <c r="F3105" s="5" t="s">
        <v>375</v>
      </c>
      <c r="G3105" s="5" t="s">
        <v>376</v>
      </c>
      <c r="H3105" s="5" t="s">
        <v>377</v>
      </c>
      <c r="I3105" s="5" t="s">
        <v>378</v>
      </c>
    </row>
    <row r="3106" spans="1:9" x14ac:dyDescent="0.25">
      <c r="A3106" s="5" t="s">
        <v>8639</v>
      </c>
      <c r="B3106" s="5" t="s">
        <v>8640</v>
      </c>
      <c r="C3106" s="6" t="s">
        <v>8641</v>
      </c>
      <c r="D3106" s="6" t="str">
        <f t="shared" si="48"/>
        <v>0706-000-000-0000</v>
      </c>
      <c r="E3106" s="5" t="s">
        <v>8642</v>
      </c>
      <c r="F3106" s="5" t="s">
        <v>535</v>
      </c>
      <c r="G3106" s="5" t="s">
        <v>536</v>
      </c>
      <c r="H3106" s="5" t="s">
        <v>377</v>
      </c>
      <c r="I3106" s="5" t="s">
        <v>378</v>
      </c>
    </row>
    <row r="3107" spans="1:9" x14ac:dyDescent="0.25">
      <c r="A3107" s="5" t="s">
        <v>8643</v>
      </c>
      <c r="B3107" s="5" t="s">
        <v>8644</v>
      </c>
      <c r="C3107" s="6" t="s">
        <v>2803</v>
      </c>
      <c r="D3107" s="6" t="str">
        <f t="shared" si="48"/>
        <v>0217-000-000-0000</v>
      </c>
      <c r="E3107" s="5" t="s">
        <v>2804</v>
      </c>
      <c r="F3107" s="5" t="s">
        <v>535</v>
      </c>
      <c r="G3107" s="5" t="s">
        <v>536</v>
      </c>
      <c r="H3107" s="5" t="s">
        <v>377</v>
      </c>
      <c r="I3107" s="5" t="s">
        <v>378</v>
      </c>
    </row>
    <row r="3108" spans="1:9" x14ac:dyDescent="0.25">
      <c r="A3108" s="5" t="s">
        <v>8645</v>
      </c>
      <c r="B3108" s="5" t="s">
        <v>8646</v>
      </c>
      <c r="C3108" s="6" t="s">
        <v>4439</v>
      </c>
      <c r="D3108" s="6" t="str">
        <f t="shared" si="48"/>
        <v>1000-000-000-0000</v>
      </c>
      <c r="E3108" s="5" t="s">
        <v>4440</v>
      </c>
      <c r="F3108" s="5" t="s">
        <v>383</v>
      </c>
      <c r="G3108" s="5" t="s">
        <v>384</v>
      </c>
      <c r="H3108" s="5" t="s">
        <v>377</v>
      </c>
      <c r="I3108" s="5" t="s">
        <v>378</v>
      </c>
    </row>
    <row r="3109" spans="1:9" x14ac:dyDescent="0.25">
      <c r="A3109" s="5" t="s">
        <v>8647</v>
      </c>
      <c r="B3109" s="5" t="s">
        <v>8648</v>
      </c>
      <c r="C3109" s="6" t="s">
        <v>8649</v>
      </c>
      <c r="D3109" s="6" t="str">
        <f t="shared" si="48"/>
        <v>0010-086-061-1000</v>
      </c>
      <c r="E3109" s="5" t="s">
        <v>8650</v>
      </c>
      <c r="F3109" s="5" t="s">
        <v>1099</v>
      </c>
      <c r="G3109" s="5" t="s">
        <v>1100</v>
      </c>
      <c r="H3109" s="5" t="s">
        <v>377</v>
      </c>
      <c r="I3109" s="5" t="s">
        <v>378</v>
      </c>
    </row>
    <row r="3110" spans="1:9" x14ac:dyDescent="0.25">
      <c r="A3110" s="5" t="s">
        <v>8651</v>
      </c>
      <c r="B3110" s="5" t="s">
        <v>8652</v>
      </c>
      <c r="C3110" s="6" t="s">
        <v>2008</v>
      </c>
      <c r="D3110" s="6" t="str">
        <f t="shared" si="48"/>
        <v>0670-000-000-0000</v>
      </c>
      <c r="E3110" s="5" t="s">
        <v>2009</v>
      </c>
      <c r="F3110" s="5" t="s">
        <v>415</v>
      </c>
      <c r="G3110" s="5" t="s">
        <v>416</v>
      </c>
      <c r="H3110" s="5" t="s">
        <v>377</v>
      </c>
      <c r="I3110" s="5" t="s">
        <v>378</v>
      </c>
    </row>
    <row r="3111" spans="1:9" x14ac:dyDescent="0.25">
      <c r="A3111" s="5" t="s">
        <v>8653</v>
      </c>
      <c r="B3111" s="5" t="s">
        <v>8654</v>
      </c>
      <c r="C3111" s="6" t="s">
        <v>525</v>
      </c>
      <c r="D3111" s="6" t="str">
        <f t="shared" si="48"/>
        <v>0065-000-000-0000</v>
      </c>
      <c r="E3111" s="5" t="s">
        <v>526</v>
      </c>
      <c r="F3111" s="5" t="s">
        <v>415</v>
      </c>
      <c r="G3111" s="5" t="s">
        <v>416</v>
      </c>
      <c r="H3111" s="5" t="s">
        <v>377</v>
      </c>
      <c r="I3111" s="5" t="s">
        <v>378</v>
      </c>
    </row>
    <row r="3112" spans="1:9" x14ac:dyDescent="0.25">
      <c r="A3112" s="5" t="s">
        <v>8655</v>
      </c>
      <c r="B3112" s="5" t="s">
        <v>8656</v>
      </c>
      <c r="C3112" s="6" t="s">
        <v>1573</v>
      </c>
      <c r="D3112" s="6" t="str">
        <f t="shared" si="48"/>
        <v>0213-000-000-0000</v>
      </c>
      <c r="E3112" s="5" t="s">
        <v>1574</v>
      </c>
      <c r="F3112" s="5" t="s">
        <v>503</v>
      </c>
      <c r="G3112" s="5" t="s">
        <v>504</v>
      </c>
      <c r="H3112" s="5" t="s">
        <v>377</v>
      </c>
      <c r="I3112" s="5" t="s">
        <v>378</v>
      </c>
    </row>
    <row r="3113" spans="1:9" x14ac:dyDescent="0.25">
      <c r="A3113" s="5" t="s">
        <v>8657</v>
      </c>
      <c r="B3113" s="5" t="s">
        <v>8658</v>
      </c>
      <c r="C3113" s="6" t="s">
        <v>3591</v>
      </c>
      <c r="D3113" s="6" t="str">
        <f t="shared" si="48"/>
        <v>0165-000-000-0000</v>
      </c>
      <c r="E3113" s="5" t="s">
        <v>3592</v>
      </c>
      <c r="F3113" s="5" t="s">
        <v>535</v>
      </c>
      <c r="G3113" s="5" t="s">
        <v>536</v>
      </c>
      <c r="H3113" s="5" t="s">
        <v>377</v>
      </c>
      <c r="I3113" s="5" t="s">
        <v>378</v>
      </c>
    </row>
    <row r="3114" spans="1:9" x14ac:dyDescent="0.25">
      <c r="A3114" s="5" t="s">
        <v>8659</v>
      </c>
      <c r="B3114" s="5" t="s">
        <v>8660</v>
      </c>
      <c r="C3114" s="6" t="s">
        <v>3680</v>
      </c>
      <c r="D3114" s="6" t="str">
        <f t="shared" si="48"/>
        <v>1072-000-000-0000</v>
      </c>
      <c r="E3114" s="5" t="s">
        <v>3681</v>
      </c>
      <c r="F3114" s="5" t="s">
        <v>503</v>
      </c>
      <c r="G3114" s="5" t="s">
        <v>504</v>
      </c>
      <c r="H3114" s="5" t="s">
        <v>513</v>
      </c>
      <c r="I3114" s="5" t="s">
        <v>514</v>
      </c>
    </row>
    <row r="3115" spans="1:9" x14ac:dyDescent="0.25">
      <c r="A3115" s="5" t="s">
        <v>8661</v>
      </c>
      <c r="B3115" s="5" t="s">
        <v>8662</v>
      </c>
      <c r="C3115" s="6" t="s">
        <v>8663</v>
      </c>
      <c r="D3115" s="6" t="str">
        <f t="shared" si="48"/>
        <v>0010-046-071-1000</v>
      </c>
      <c r="E3115" s="5" t="s">
        <v>8664</v>
      </c>
      <c r="F3115" s="5" t="s">
        <v>1099</v>
      </c>
      <c r="G3115" s="5" t="s">
        <v>1100</v>
      </c>
      <c r="H3115" s="5" t="s">
        <v>377</v>
      </c>
      <c r="I3115" s="5" t="s">
        <v>378</v>
      </c>
    </row>
    <row r="3116" spans="1:9" x14ac:dyDescent="0.25">
      <c r="A3116" s="5" t="s">
        <v>8665</v>
      </c>
      <c r="B3116" s="5" t="s">
        <v>8666</v>
      </c>
      <c r="C3116" s="6" t="s">
        <v>1770</v>
      </c>
      <c r="D3116" s="6" t="str">
        <f t="shared" si="48"/>
        <v>0412-000-000-0000</v>
      </c>
      <c r="E3116" s="5" t="s">
        <v>1771</v>
      </c>
      <c r="F3116" s="5" t="s">
        <v>535</v>
      </c>
      <c r="G3116" s="5" t="s">
        <v>536</v>
      </c>
      <c r="H3116" s="5" t="s">
        <v>377</v>
      </c>
      <c r="I3116" s="5" t="s">
        <v>378</v>
      </c>
    </row>
    <row r="3117" spans="1:9" x14ac:dyDescent="0.25">
      <c r="A3117" s="5" t="s">
        <v>8667</v>
      </c>
      <c r="B3117" s="5" t="s">
        <v>8668</v>
      </c>
      <c r="C3117" s="6" t="s">
        <v>694</v>
      </c>
      <c r="D3117" s="6" t="str">
        <f t="shared" si="48"/>
        <v>0220-000-000-0000</v>
      </c>
      <c r="E3117" s="5" t="s">
        <v>695</v>
      </c>
      <c r="F3117" s="5" t="s">
        <v>656</v>
      </c>
      <c r="G3117" s="5" t="s">
        <v>657</v>
      </c>
      <c r="H3117" s="5" t="s">
        <v>377</v>
      </c>
      <c r="I3117" s="5" t="s">
        <v>378</v>
      </c>
    </row>
    <row r="3118" spans="1:9" x14ac:dyDescent="0.25">
      <c r="A3118" s="5" t="s">
        <v>8669</v>
      </c>
      <c r="B3118" s="5" t="s">
        <v>8670</v>
      </c>
      <c r="C3118" s="6" t="s">
        <v>413</v>
      </c>
      <c r="D3118" s="6" t="str">
        <f t="shared" si="48"/>
        <v>0100-000-000-8000</v>
      </c>
      <c r="E3118" s="5" t="s">
        <v>414</v>
      </c>
      <c r="F3118" s="5" t="s">
        <v>383</v>
      </c>
      <c r="G3118" s="5" t="s">
        <v>384</v>
      </c>
      <c r="H3118" s="5" t="s">
        <v>491</v>
      </c>
      <c r="I3118" s="5" t="s">
        <v>492</v>
      </c>
    </row>
    <row r="3119" spans="1:9" x14ac:dyDescent="0.25">
      <c r="A3119" s="5" t="s">
        <v>8671</v>
      </c>
      <c r="B3119" s="5" t="s">
        <v>8672</v>
      </c>
      <c r="C3119" s="6" t="s">
        <v>2060</v>
      </c>
      <c r="D3119" s="6" t="str">
        <f t="shared" si="48"/>
        <v>0280-000-000-0000</v>
      </c>
      <c r="E3119" s="5" t="s">
        <v>2061</v>
      </c>
      <c r="F3119" s="5" t="s">
        <v>656</v>
      </c>
      <c r="G3119" s="5" t="s">
        <v>657</v>
      </c>
      <c r="H3119" s="5" t="s">
        <v>377</v>
      </c>
      <c r="I3119" s="5" t="s">
        <v>378</v>
      </c>
    </row>
    <row r="3120" spans="1:9" x14ac:dyDescent="0.25">
      <c r="A3120" s="5" t="s">
        <v>8673</v>
      </c>
      <c r="B3120" s="5" t="s">
        <v>8674</v>
      </c>
      <c r="C3120" s="6" t="s">
        <v>2597</v>
      </c>
      <c r="D3120" s="6" t="str">
        <f t="shared" si="48"/>
        <v>0345-000-000-0000</v>
      </c>
      <c r="E3120" s="5" t="s">
        <v>2598</v>
      </c>
      <c r="F3120" s="5" t="s">
        <v>507</v>
      </c>
      <c r="G3120" s="5" t="s">
        <v>508</v>
      </c>
      <c r="H3120" s="5" t="s">
        <v>377</v>
      </c>
      <c r="I3120" s="5" t="s">
        <v>378</v>
      </c>
    </row>
    <row r="3121" spans="1:9" x14ac:dyDescent="0.25">
      <c r="A3121" s="5" t="s">
        <v>8675</v>
      </c>
      <c r="B3121" s="5" t="s">
        <v>8676</v>
      </c>
      <c r="C3121" s="6" t="s">
        <v>8677</v>
      </c>
      <c r="D3121" s="6" t="str">
        <f t="shared" si="48"/>
        <v>1116-000-000-0000</v>
      </c>
      <c r="E3121" s="5" t="s">
        <v>8678</v>
      </c>
      <c r="F3121" s="5" t="s">
        <v>503</v>
      </c>
      <c r="G3121" s="5" t="s">
        <v>504</v>
      </c>
      <c r="H3121" s="5" t="s">
        <v>377</v>
      </c>
      <c r="I3121" s="5" t="s">
        <v>378</v>
      </c>
    </row>
    <row r="3122" spans="1:9" x14ac:dyDescent="0.25">
      <c r="A3122" s="5" t="s">
        <v>8679</v>
      </c>
      <c r="B3122" s="5" t="s">
        <v>8680</v>
      </c>
      <c r="C3122" s="6" t="s">
        <v>7408</v>
      </c>
      <c r="D3122" s="6" t="str">
        <f t="shared" si="48"/>
        <v>0010-041-031-1200</v>
      </c>
      <c r="E3122" s="5" t="s">
        <v>7409</v>
      </c>
      <c r="F3122" s="5" t="s">
        <v>399</v>
      </c>
      <c r="G3122" s="5" t="s">
        <v>400</v>
      </c>
      <c r="H3122" s="5" t="s">
        <v>377</v>
      </c>
      <c r="I3122" s="5" t="s">
        <v>378</v>
      </c>
    </row>
    <row r="3123" spans="1:9" x14ac:dyDescent="0.25">
      <c r="A3123" s="5" t="s">
        <v>8681</v>
      </c>
      <c r="B3123" s="5" t="s">
        <v>8682</v>
      </c>
      <c r="C3123" s="6" t="s">
        <v>8683</v>
      </c>
      <c r="D3123" s="6" t="str">
        <f t="shared" si="48"/>
        <v>0010-063-031-1000</v>
      </c>
      <c r="E3123" s="5" t="s">
        <v>8684</v>
      </c>
      <c r="F3123" s="5" t="s">
        <v>1099</v>
      </c>
      <c r="G3123" s="5" t="s">
        <v>1100</v>
      </c>
      <c r="H3123" s="5" t="s">
        <v>377</v>
      </c>
      <c r="I3123" s="5" t="s">
        <v>378</v>
      </c>
    </row>
    <row r="3124" spans="1:9" x14ac:dyDescent="0.25">
      <c r="A3124" s="5" t="s">
        <v>8685</v>
      </c>
      <c r="B3124" s="5" t="s">
        <v>8686</v>
      </c>
      <c r="C3124" s="6" t="s">
        <v>8687</v>
      </c>
      <c r="D3124" s="6" t="str">
        <f t="shared" si="48"/>
        <v>1146-000-000-0000</v>
      </c>
      <c r="E3124" s="5" t="s">
        <v>8688</v>
      </c>
      <c r="F3124" s="5" t="s">
        <v>535</v>
      </c>
      <c r="G3124" s="5" t="s">
        <v>536</v>
      </c>
      <c r="H3124" s="5" t="s">
        <v>377</v>
      </c>
      <c r="I3124" s="5" t="s">
        <v>378</v>
      </c>
    </row>
    <row r="3125" spans="1:9" x14ac:dyDescent="0.25">
      <c r="A3125" s="5" t="s">
        <v>8689</v>
      </c>
      <c r="B3125" s="5" t="s">
        <v>8690</v>
      </c>
      <c r="C3125" s="6" t="s">
        <v>8691</v>
      </c>
      <c r="D3125" s="6" t="str">
        <f t="shared" si="48"/>
        <v>0010-076-011-1000</v>
      </c>
      <c r="E3125" s="5" t="s">
        <v>8692</v>
      </c>
      <c r="F3125" s="5" t="s">
        <v>650</v>
      </c>
      <c r="G3125" s="5" t="s">
        <v>651</v>
      </c>
      <c r="H3125" s="5" t="s">
        <v>377</v>
      </c>
      <c r="I3125" s="5" t="s">
        <v>378</v>
      </c>
    </row>
    <row r="3126" spans="1:9" x14ac:dyDescent="0.25">
      <c r="A3126" s="5" t="s">
        <v>8693</v>
      </c>
      <c r="B3126" s="5" t="s">
        <v>8694</v>
      </c>
      <c r="C3126" s="6" t="s">
        <v>807</v>
      </c>
      <c r="D3126" s="6" t="str">
        <f t="shared" si="48"/>
        <v>0130-000-000-0000</v>
      </c>
      <c r="E3126" s="5" t="s">
        <v>808</v>
      </c>
      <c r="F3126" s="5" t="s">
        <v>503</v>
      </c>
      <c r="G3126" s="5" t="s">
        <v>504</v>
      </c>
      <c r="H3126" s="5" t="s">
        <v>377</v>
      </c>
      <c r="I3126" s="5" t="s">
        <v>378</v>
      </c>
    </row>
    <row r="3127" spans="1:9" x14ac:dyDescent="0.25">
      <c r="A3127" s="5" t="s">
        <v>8695</v>
      </c>
      <c r="B3127" s="5" t="s">
        <v>8696</v>
      </c>
      <c r="C3127" s="6" t="s">
        <v>3141</v>
      </c>
      <c r="D3127" s="6" t="str">
        <f t="shared" si="48"/>
        <v>0124-000-000-0000</v>
      </c>
      <c r="E3127" s="5" t="s">
        <v>3142</v>
      </c>
      <c r="F3127" s="5" t="s">
        <v>535</v>
      </c>
      <c r="G3127" s="5" t="s">
        <v>536</v>
      </c>
      <c r="H3127" s="5" t="s">
        <v>377</v>
      </c>
      <c r="I3127" s="5" t="s">
        <v>378</v>
      </c>
    </row>
    <row r="3128" spans="1:9" x14ac:dyDescent="0.25">
      <c r="A3128" s="5" t="s">
        <v>8697</v>
      </c>
      <c r="B3128" s="5" t="s">
        <v>8698</v>
      </c>
      <c r="C3128" s="6" t="s">
        <v>1770</v>
      </c>
      <c r="D3128" s="6" t="str">
        <f t="shared" si="48"/>
        <v>0412-000-000-0000</v>
      </c>
      <c r="E3128" s="5" t="s">
        <v>1771</v>
      </c>
      <c r="F3128" s="5" t="s">
        <v>383</v>
      </c>
      <c r="G3128" s="5" t="s">
        <v>384</v>
      </c>
      <c r="H3128" s="5" t="s">
        <v>377</v>
      </c>
      <c r="I3128" s="5" t="s">
        <v>378</v>
      </c>
    </row>
    <row r="3129" spans="1:9" x14ac:dyDescent="0.25">
      <c r="A3129" s="5" t="s">
        <v>8699</v>
      </c>
      <c r="B3129" s="5" t="s">
        <v>8700</v>
      </c>
      <c r="C3129" s="6" t="s">
        <v>1798</v>
      </c>
      <c r="D3129" s="6" t="str">
        <f t="shared" si="48"/>
        <v>0390-000-000-0000</v>
      </c>
      <c r="E3129" s="5" t="s">
        <v>1799</v>
      </c>
      <c r="F3129" s="5" t="s">
        <v>383</v>
      </c>
      <c r="G3129" s="5" t="s">
        <v>384</v>
      </c>
      <c r="H3129" s="5" t="s">
        <v>377</v>
      </c>
      <c r="I3129" s="5" t="s">
        <v>378</v>
      </c>
    </row>
    <row r="3130" spans="1:9" x14ac:dyDescent="0.25">
      <c r="A3130" s="5" t="s">
        <v>8701</v>
      </c>
      <c r="B3130" s="5" t="s">
        <v>8702</v>
      </c>
      <c r="C3130" s="6" t="s">
        <v>2803</v>
      </c>
      <c r="D3130" s="6" t="str">
        <f t="shared" si="48"/>
        <v>0217-000-000-0000</v>
      </c>
      <c r="E3130" s="5" t="s">
        <v>2804</v>
      </c>
      <c r="F3130" s="5" t="s">
        <v>383</v>
      </c>
      <c r="G3130" s="5" t="s">
        <v>384</v>
      </c>
      <c r="H3130" s="5" t="s">
        <v>377</v>
      </c>
      <c r="I3130" s="5" t="s">
        <v>378</v>
      </c>
    </row>
    <row r="3131" spans="1:9" x14ac:dyDescent="0.25">
      <c r="A3131" s="5" t="s">
        <v>8703</v>
      </c>
      <c r="B3131" s="5" t="s">
        <v>8704</v>
      </c>
      <c r="C3131" s="6" t="s">
        <v>1283</v>
      </c>
      <c r="D3131" s="6" t="str">
        <f t="shared" si="48"/>
        <v>0338-000-000-0000</v>
      </c>
      <c r="E3131" s="5" t="s">
        <v>1284</v>
      </c>
      <c r="F3131" s="5" t="s">
        <v>383</v>
      </c>
      <c r="G3131" s="5" t="s">
        <v>384</v>
      </c>
      <c r="H3131" s="5" t="s">
        <v>377</v>
      </c>
      <c r="I3131" s="5" t="s">
        <v>378</v>
      </c>
    </row>
    <row r="3132" spans="1:9" x14ac:dyDescent="0.25">
      <c r="A3132" s="5" t="s">
        <v>8705</v>
      </c>
      <c r="B3132" s="5" t="s">
        <v>8706</v>
      </c>
      <c r="C3132" s="6" t="s">
        <v>8707</v>
      </c>
      <c r="D3132" s="6" t="str">
        <f t="shared" si="48"/>
        <v>0310-249-020-0000</v>
      </c>
      <c r="E3132" s="5" t="s">
        <v>8708</v>
      </c>
      <c r="F3132" s="5" t="s">
        <v>383</v>
      </c>
      <c r="G3132" s="5" t="s">
        <v>384</v>
      </c>
      <c r="H3132" s="5" t="s">
        <v>389</v>
      </c>
      <c r="I3132" s="5" t="s">
        <v>390</v>
      </c>
    </row>
    <row r="3133" spans="1:9" x14ac:dyDescent="0.25">
      <c r="A3133" s="5" t="s">
        <v>8709</v>
      </c>
      <c r="B3133" s="5" t="s">
        <v>8710</v>
      </c>
      <c r="C3133" s="6" t="s">
        <v>1384</v>
      </c>
      <c r="D3133" s="6" t="str">
        <f t="shared" si="48"/>
        <v>0290-307-000-0000</v>
      </c>
      <c r="E3133" s="5" t="s">
        <v>1385</v>
      </c>
      <c r="F3133" s="5" t="s">
        <v>640</v>
      </c>
      <c r="G3133" s="5" t="s">
        <v>641</v>
      </c>
      <c r="H3133" s="5" t="s">
        <v>377</v>
      </c>
      <c r="I3133" s="5" t="s">
        <v>378</v>
      </c>
    </row>
    <row r="3134" spans="1:9" x14ac:dyDescent="0.25">
      <c r="A3134" s="5" t="s">
        <v>8711</v>
      </c>
      <c r="B3134" s="5" t="s">
        <v>8712</v>
      </c>
      <c r="C3134" s="6" t="s">
        <v>981</v>
      </c>
      <c r="D3134" s="6" t="str">
        <f t="shared" si="48"/>
        <v>0060-000-000-0000</v>
      </c>
      <c r="E3134" s="5" t="s">
        <v>982</v>
      </c>
      <c r="F3134" s="5" t="s">
        <v>383</v>
      </c>
      <c r="G3134" s="5" t="s">
        <v>384</v>
      </c>
      <c r="H3134" s="5" t="s">
        <v>377</v>
      </c>
      <c r="I3134" s="5" t="s">
        <v>378</v>
      </c>
    </row>
    <row r="3135" spans="1:9" x14ac:dyDescent="0.25">
      <c r="A3135" s="5" t="s">
        <v>8713</v>
      </c>
      <c r="B3135" s="5" t="s">
        <v>8714</v>
      </c>
      <c r="C3135" s="6" t="s">
        <v>2204</v>
      </c>
      <c r="D3135" s="6" t="str">
        <f t="shared" si="48"/>
        <v>0759-000-000-0000</v>
      </c>
      <c r="E3135" s="5" t="s">
        <v>2205</v>
      </c>
      <c r="F3135" s="5" t="s">
        <v>383</v>
      </c>
      <c r="G3135" s="5" t="s">
        <v>384</v>
      </c>
      <c r="H3135" s="5" t="s">
        <v>377</v>
      </c>
      <c r="I3135" s="5" t="s">
        <v>378</v>
      </c>
    </row>
    <row r="3136" spans="1:9" x14ac:dyDescent="0.25">
      <c r="A3136" s="5" t="s">
        <v>220</v>
      </c>
      <c r="B3136" s="5" t="s">
        <v>8715</v>
      </c>
      <c r="C3136" s="6" t="s">
        <v>8716</v>
      </c>
      <c r="D3136" s="6" t="str">
        <f t="shared" si="48"/>
        <v>0010-087-021-1000</v>
      </c>
      <c r="E3136" s="5" t="s">
        <v>8717</v>
      </c>
      <c r="F3136" s="5" t="s">
        <v>1099</v>
      </c>
      <c r="G3136" s="5" t="s">
        <v>1100</v>
      </c>
      <c r="H3136" s="5" t="s">
        <v>377</v>
      </c>
      <c r="I3136" s="5" t="s">
        <v>378</v>
      </c>
    </row>
    <row r="3137" spans="1:9" x14ac:dyDescent="0.25">
      <c r="A3137" s="5" t="s">
        <v>8718</v>
      </c>
      <c r="B3137" s="5" t="s">
        <v>8719</v>
      </c>
      <c r="C3137" s="6" t="s">
        <v>1083</v>
      </c>
      <c r="D3137" s="6" t="str">
        <f t="shared" si="48"/>
        <v>0010-072-051-1200</v>
      </c>
      <c r="E3137" s="5" t="s">
        <v>1084</v>
      </c>
      <c r="F3137" s="5" t="s">
        <v>375</v>
      </c>
      <c r="G3137" s="5" t="s">
        <v>376</v>
      </c>
      <c r="H3137" s="5" t="s">
        <v>377</v>
      </c>
      <c r="I3137" s="5" t="s">
        <v>378</v>
      </c>
    </row>
    <row r="3138" spans="1:9" x14ac:dyDescent="0.25">
      <c r="A3138" s="5" t="s">
        <v>8720</v>
      </c>
      <c r="B3138" s="5" t="s">
        <v>8721</v>
      </c>
      <c r="C3138" s="6" t="s">
        <v>8722</v>
      </c>
      <c r="D3138" s="6" t="str">
        <f t="shared" ref="D3138:D3201" si="49">TEXT(C3138,"0000-000-000-0000")</f>
        <v>0010-029-121-1000</v>
      </c>
      <c r="E3138" s="5" t="s">
        <v>8723</v>
      </c>
      <c r="F3138" s="5" t="s">
        <v>1099</v>
      </c>
      <c r="G3138" s="5" t="s">
        <v>1100</v>
      </c>
      <c r="H3138" s="5" t="s">
        <v>513</v>
      </c>
      <c r="I3138" s="5" t="s">
        <v>514</v>
      </c>
    </row>
    <row r="3139" spans="1:9" x14ac:dyDescent="0.25">
      <c r="A3139" s="5" t="s">
        <v>8724</v>
      </c>
      <c r="B3139" s="5" t="s">
        <v>8725</v>
      </c>
      <c r="C3139" s="6" t="s">
        <v>3662</v>
      </c>
      <c r="D3139" s="6" t="str">
        <f t="shared" si="49"/>
        <v>0592-000-000-0000</v>
      </c>
      <c r="E3139" s="5" t="s">
        <v>3663</v>
      </c>
      <c r="F3139" s="5" t="s">
        <v>383</v>
      </c>
      <c r="G3139" s="5" t="s">
        <v>384</v>
      </c>
      <c r="H3139" s="5" t="s">
        <v>513</v>
      </c>
      <c r="I3139" s="5" t="s">
        <v>514</v>
      </c>
    </row>
    <row r="3140" spans="1:9" x14ac:dyDescent="0.25">
      <c r="A3140" s="5" t="s">
        <v>8726</v>
      </c>
      <c r="B3140" s="5" t="s">
        <v>8727</v>
      </c>
      <c r="C3140" s="6" t="s">
        <v>2785</v>
      </c>
      <c r="D3140" s="6" t="str">
        <f t="shared" si="49"/>
        <v>0825-000-000-0000</v>
      </c>
      <c r="E3140" s="5" t="s">
        <v>2786</v>
      </c>
      <c r="F3140" s="5" t="s">
        <v>535</v>
      </c>
      <c r="G3140" s="5" t="s">
        <v>536</v>
      </c>
      <c r="H3140" s="5" t="s">
        <v>377</v>
      </c>
      <c r="I3140" s="5" t="s">
        <v>378</v>
      </c>
    </row>
    <row r="3141" spans="1:9" x14ac:dyDescent="0.25">
      <c r="A3141" s="5" t="s">
        <v>8728</v>
      </c>
      <c r="B3141" s="5" t="s">
        <v>8729</v>
      </c>
      <c r="C3141" s="6" t="s">
        <v>815</v>
      </c>
      <c r="D3141" s="6" t="str">
        <f t="shared" si="49"/>
        <v>0660-000-000-0000</v>
      </c>
      <c r="E3141" s="5" t="s">
        <v>816</v>
      </c>
      <c r="F3141" s="5" t="s">
        <v>383</v>
      </c>
      <c r="G3141" s="5" t="s">
        <v>384</v>
      </c>
      <c r="H3141" s="5" t="s">
        <v>377</v>
      </c>
      <c r="I3141" s="5" t="s">
        <v>378</v>
      </c>
    </row>
    <row r="3142" spans="1:9" x14ac:dyDescent="0.25">
      <c r="A3142" s="5" t="s">
        <v>8730</v>
      </c>
      <c r="B3142" s="5" t="s">
        <v>8731</v>
      </c>
      <c r="C3142" s="6" t="s">
        <v>1619</v>
      </c>
      <c r="D3142" s="6" t="str">
        <f t="shared" si="49"/>
        <v>0370-000-000-0000</v>
      </c>
      <c r="E3142" s="5" t="s">
        <v>1620</v>
      </c>
      <c r="F3142" s="5" t="s">
        <v>383</v>
      </c>
      <c r="G3142" s="5" t="s">
        <v>384</v>
      </c>
      <c r="H3142" s="5" t="s">
        <v>377</v>
      </c>
      <c r="I3142" s="5" t="s">
        <v>378</v>
      </c>
    </row>
    <row r="3143" spans="1:9" x14ac:dyDescent="0.25">
      <c r="A3143" s="5" t="s">
        <v>8732</v>
      </c>
      <c r="B3143" s="5" t="s">
        <v>8733</v>
      </c>
      <c r="C3143" s="6" t="s">
        <v>923</v>
      </c>
      <c r="D3143" s="6" t="str">
        <f t="shared" si="49"/>
        <v>0210-000-000-0000</v>
      </c>
      <c r="E3143" s="5" t="s">
        <v>924</v>
      </c>
      <c r="F3143" s="5" t="s">
        <v>925</v>
      </c>
      <c r="G3143" s="5" t="s">
        <v>926</v>
      </c>
      <c r="H3143" s="5" t="s">
        <v>377</v>
      </c>
      <c r="I3143" s="5" t="s">
        <v>378</v>
      </c>
    </row>
    <row r="3144" spans="1:9" x14ac:dyDescent="0.25">
      <c r="A3144" s="5" t="s">
        <v>8734</v>
      </c>
      <c r="B3144" s="5" t="s">
        <v>8735</v>
      </c>
      <c r="C3144" s="6" t="s">
        <v>7611</v>
      </c>
      <c r="D3144" s="6" t="str">
        <f t="shared" si="49"/>
        <v>0878-000-000-0000</v>
      </c>
      <c r="E3144" s="5" t="s">
        <v>7612</v>
      </c>
      <c r="F3144" s="5" t="s">
        <v>383</v>
      </c>
      <c r="G3144" s="5" t="s">
        <v>384</v>
      </c>
      <c r="H3144" s="5" t="s">
        <v>377</v>
      </c>
      <c r="I3144" s="5" t="s">
        <v>378</v>
      </c>
    </row>
    <row r="3145" spans="1:9" x14ac:dyDescent="0.25">
      <c r="A3145" s="5" t="s">
        <v>8736</v>
      </c>
      <c r="B3145" s="5" t="s">
        <v>8737</v>
      </c>
      <c r="C3145" s="6" t="s">
        <v>923</v>
      </c>
      <c r="D3145" s="6" t="str">
        <f t="shared" si="49"/>
        <v>0210-000-000-0000</v>
      </c>
      <c r="E3145" s="5" t="s">
        <v>924</v>
      </c>
      <c r="F3145" s="5" t="s">
        <v>503</v>
      </c>
      <c r="G3145" s="5" t="s">
        <v>504</v>
      </c>
      <c r="H3145" s="5" t="s">
        <v>377</v>
      </c>
      <c r="I3145" s="5" t="s">
        <v>378</v>
      </c>
    </row>
    <row r="3146" spans="1:9" x14ac:dyDescent="0.25">
      <c r="A3146" s="5" t="s">
        <v>227</v>
      </c>
      <c r="B3146" s="5" t="s">
        <v>8738</v>
      </c>
      <c r="C3146" s="6" t="s">
        <v>1185</v>
      </c>
      <c r="D3146" s="6" t="str">
        <f t="shared" si="49"/>
        <v>0073-000-000-0000</v>
      </c>
      <c r="E3146" s="5" t="s">
        <v>1186</v>
      </c>
      <c r="F3146" s="5" t="s">
        <v>383</v>
      </c>
      <c r="G3146" s="5" t="s">
        <v>384</v>
      </c>
      <c r="H3146" s="5" t="s">
        <v>377</v>
      </c>
      <c r="I3146" s="5" t="s">
        <v>378</v>
      </c>
    </row>
    <row r="3147" spans="1:9" x14ac:dyDescent="0.25">
      <c r="A3147" s="5" t="s">
        <v>8739</v>
      </c>
      <c r="B3147" s="5" t="s">
        <v>8740</v>
      </c>
      <c r="C3147" s="6" t="s">
        <v>461</v>
      </c>
      <c r="D3147" s="6" t="str">
        <f t="shared" si="49"/>
        <v>0010-044-121-0000</v>
      </c>
      <c r="E3147" s="5" t="s">
        <v>462</v>
      </c>
      <c r="F3147" s="5" t="s">
        <v>375</v>
      </c>
      <c r="G3147" s="5" t="s">
        <v>376</v>
      </c>
      <c r="H3147" s="5" t="s">
        <v>377</v>
      </c>
      <c r="I3147" s="5" t="s">
        <v>378</v>
      </c>
    </row>
    <row r="3148" spans="1:9" x14ac:dyDescent="0.25">
      <c r="A3148" s="5" t="s">
        <v>8741</v>
      </c>
      <c r="B3148" s="5" t="s">
        <v>8742</v>
      </c>
      <c r="C3148" s="6" t="s">
        <v>3445</v>
      </c>
      <c r="D3148" s="6" t="str">
        <f t="shared" si="49"/>
        <v>0288-000-000-0000</v>
      </c>
      <c r="E3148" s="5" t="s">
        <v>3446</v>
      </c>
      <c r="F3148" s="5" t="s">
        <v>383</v>
      </c>
      <c r="G3148" s="5" t="s">
        <v>384</v>
      </c>
      <c r="H3148" s="5" t="s">
        <v>377</v>
      </c>
      <c r="I3148" s="5" t="s">
        <v>378</v>
      </c>
    </row>
    <row r="3149" spans="1:9" x14ac:dyDescent="0.25">
      <c r="A3149" s="5" t="s">
        <v>8743</v>
      </c>
      <c r="B3149" s="5" t="s">
        <v>8744</v>
      </c>
      <c r="C3149" s="6" t="s">
        <v>409</v>
      </c>
      <c r="D3149" s="6" t="str">
        <f t="shared" si="49"/>
        <v>0357-000-000-0000</v>
      </c>
      <c r="E3149" s="5" t="s">
        <v>410</v>
      </c>
      <c r="F3149" s="5" t="s">
        <v>535</v>
      </c>
      <c r="G3149" s="5" t="s">
        <v>536</v>
      </c>
      <c r="H3149" s="5" t="s">
        <v>377</v>
      </c>
      <c r="I3149" s="5" t="s">
        <v>378</v>
      </c>
    </row>
    <row r="3150" spans="1:9" x14ac:dyDescent="0.25">
      <c r="A3150" s="5" t="s">
        <v>8745</v>
      </c>
      <c r="B3150" s="5" t="s">
        <v>8746</v>
      </c>
      <c r="C3150" s="6" t="s">
        <v>1530</v>
      </c>
      <c r="D3150" s="6" t="str">
        <f t="shared" si="49"/>
        <v>0122-000-000-0000</v>
      </c>
      <c r="E3150" s="5" t="s">
        <v>1531</v>
      </c>
      <c r="F3150" s="5" t="s">
        <v>503</v>
      </c>
      <c r="G3150" s="5" t="s">
        <v>504</v>
      </c>
      <c r="H3150" s="5" t="s">
        <v>377</v>
      </c>
      <c r="I3150" s="5" t="s">
        <v>378</v>
      </c>
    </row>
    <row r="3151" spans="1:9" x14ac:dyDescent="0.25">
      <c r="A3151" s="5" t="s">
        <v>8747</v>
      </c>
      <c r="B3151" s="5" t="s">
        <v>8748</v>
      </c>
      <c r="C3151" s="6" t="s">
        <v>2471</v>
      </c>
      <c r="D3151" s="6" t="str">
        <f t="shared" si="49"/>
        <v>0183-000-000-0000</v>
      </c>
      <c r="E3151" s="5" t="s">
        <v>2472</v>
      </c>
      <c r="F3151" s="5" t="s">
        <v>383</v>
      </c>
      <c r="G3151" s="5" t="s">
        <v>384</v>
      </c>
      <c r="H3151" s="5" t="s">
        <v>377</v>
      </c>
      <c r="I3151" s="5" t="s">
        <v>378</v>
      </c>
    </row>
    <row r="3152" spans="1:9" x14ac:dyDescent="0.25">
      <c r="A3152" s="5" t="s">
        <v>8749</v>
      </c>
      <c r="B3152" s="5" t="s">
        <v>8750</v>
      </c>
      <c r="C3152" s="6" t="s">
        <v>1091</v>
      </c>
      <c r="D3152" s="6" t="str">
        <f t="shared" si="49"/>
        <v>0957-000-000-0000</v>
      </c>
      <c r="E3152" s="5" t="s">
        <v>1092</v>
      </c>
      <c r="F3152" s="5" t="s">
        <v>383</v>
      </c>
      <c r="G3152" s="5" t="s">
        <v>384</v>
      </c>
      <c r="H3152" s="5" t="s">
        <v>513</v>
      </c>
      <c r="I3152" s="5" t="s">
        <v>514</v>
      </c>
    </row>
    <row r="3153" spans="1:9" x14ac:dyDescent="0.25">
      <c r="A3153" s="5" t="s">
        <v>8751</v>
      </c>
      <c r="B3153" s="5" t="s">
        <v>8752</v>
      </c>
      <c r="C3153" s="6" t="s">
        <v>3779</v>
      </c>
      <c r="D3153" s="6" t="str">
        <f t="shared" si="49"/>
        <v>0010-048-041-1100</v>
      </c>
      <c r="E3153" s="5" t="s">
        <v>3780</v>
      </c>
      <c r="F3153" s="5" t="s">
        <v>383</v>
      </c>
      <c r="G3153" s="5" t="s">
        <v>384</v>
      </c>
      <c r="H3153" s="5" t="s">
        <v>377</v>
      </c>
      <c r="I3153" s="5" t="s">
        <v>378</v>
      </c>
    </row>
    <row r="3154" spans="1:9" x14ac:dyDescent="0.25">
      <c r="A3154" s="5" t="s">
        <v>8753</v>
      </c>
      <c r="B3154" s="5" t="s">
        <v>8754</v>
      </c>
      <c r="C3154" s="6" t="s">
        <v>761</v>
      </c>
      <c r="D3154" s="6" t="str">
        <f t="shared" si="49"/>
        <v>0118-000-000-0000</v>
      </c>
      <c r="E3154" s="5" t="s">
        <v>762</v>
      </c>
      <c r="F3154" s="5" t="s">
        <v>535</v>
      </c>
      <c r="G3154" s="5" t="s">
        <v>536</v>
      </c>
      <c r="H3154" s="5" t="s">
        <v>377</v>
      </c>
      <c r="I3154" s="5" t="s">
        <v>378</v>
      </c>
    </row>
    <row r="3155" spans="1:9" x14ac:dyDescent="0.25">
      <c r="A3155" s="5" t="s">
        <v>8755</v>
      </c>
      <c r="B3155" s="5" t="s">
        <v>8756</v>
      </c>
      <c r="C3155" s="6" t="s">
        <v>2615</v>
      </c>
      <c r="D3155" s="6" t="str">
        <f t="shared" si="49"/>
        <v>0315-000-000-0000</v>
      </c>
      <c r="E3155" s="5" t="s">
        <v>2616</v>
      </c>
      <c r="F3155" s="5" t="s">
        <v>503</v>
      </c>
      <c r="G3155" s="5" t="s">
        <v>504</v>
      </c>
      <c r="H3155" s="5" t="s">
        <v>377</v>
      </c>
      <c r="I3155" s="5" t="s">
        <v>378</v>
      </c>
    </row>
    <row r="3156" spans="1:9" x14ac:dyDescent="0.25">
      <c r="A3156" s="5" t="s">
        <v>8757</v>
      </c>
      <c r="B3156" s="5" t="s">
        <v>8758</v>
      </c>
      <c r="C3156" s="6" t="s">
        <v>694</v>
      </c>
      <c r="D3156" s="6" t="str">
        <f t="shared" si="49"/>
        <v>0220-000-000-0000</v>
      </c>
      <c r="E3156" s="5" t="s">
        <v>695</v>
      </c>
      <c r="F3156" s="5" t="s">
        <v>383</v>
      </c>
      <c r="G3156" s="5" t="s">
        <v>384</v>
      </c>
      <c r="H3156" s="5" t="s">
        <v>377</v>
      </c>
      <c r="I3156" s="5" t="s">
        <v>378</v>
      </c>
    </row>
    <row r="3157" spans="1:9" x14ac:dyDescent="0.25">
      <c r="A3157" s="5" t="s">
        <v>8759</v>
      </c>
      <c r="B3157" s="5" t="s">
        <v>8760</v>
      </c>
      <c r="C3157" s="6" t="s">
        <v>3445</v>
      </c>
      <c r="D3157" s="6" t="str">
        <f t="shared" si="49"/>
        <v>0288-000-000-0000</v>
      </c>
      <c r="E3157" s="5" t="s">
        <v>3446</v>
      </c>
      <c r="F3157" s="5" t="s">
        <v>535</v>
      </c>
      <c r="G3157" s="5" t="s">
        <v>536</v>
      </c>
      <c r="H3157" s="5" t="s">
        <v>377</v>
      </c>
      <c r="I3157" s="5" t="s">
        <v>378</v>
      </c>
    </row>
    <row r="3158" spans="1:9" x14ac:dyDescent="0.25">
      <c r="A3158" s="5" t="s">
        <v>8761</v>
      </c>
      <c r="B3158" s="5" t="s">
        <v>8762</v>
      </c>
      <c r="C3158" s="6" t="s">
        <v>781</v>
      </c>
      <c r="D3158" s="6" t="str">
        <f t="shared" si="49"/>
        <v>0430-000-000-0000</v>
      </c>
      <c r="E3158" s="5" t="s">
        <v>782</v>
      </c>
      <c r="F3158" s="5" t="s">
        <v>383</v>
      </c>
      <c r="G3158" s="5" t="s">
        <v>384</v>
      </c>
      <c r="H3158" s="5" t="s">
        <v>377</v>
      </c>
      <c r="I3158" s="5" t="s">
        <v>378</v>
      </c>
    </row>
    <row r="3159" spans="1:9" x14ac:dyDescent="0.25">
      <c r="A3159" s="5" t="s">
        <v>8763</v>
      </c>
      <c r="B3159" s="5" t="s">
        <v>8764</v>
      </c>
      <c r="C3159" s="6" t="s">
        <v>8765</v>
      </c>
      <c r="D3159" s="6" t="str">
        <f t="shared" si="49"/>
        <v>0824-249-020-0000</v>
      </c>
      <c r="E3159" s="5" t="s">
        <v>8766</v>
      </c>
      <c r="F3159" s="5" t="s">
        <v>383</v>
      </c>
      <c r="G3159" s="5" t="s">
        <v>384</v>
      </c>
      <c r="H3159" s="5" t="s">
        <v>389</v>
      </c>
      <c r="I3159" s="5" t="s">
        <v>390</v>
      </c>
    </row>
    <row r="3160" spans="1:9" x14ac:dyDescent="0.25">
      <c r="A3160" s="5" t="s">
        <v>8767</v>
      </c>
      <c r="B3160" s="5" t="s">
        <v>8768</v>
      </c>
      <c r="C3160" s="6" t="s">
        <v>2293</v>
      </c>
      <c r="D3160" s="6" t="str">
        <f t="shared" si="49"/>
        <v>0680-000-000-0000</v>
      </c>
      <c r="E3160" s="5" t="s">
        <v>2294</v>
      </c>
      <c r="F3160" s="5" t="s">
        <v>503</v>
      </c>
      <c r="G3160" s="5" t="s">
        <v>504</v>
      </c>
      <c r="H3160" s="5" t="s">
        <v>377</v>
      </c>
      <c r="I3160" s="5" t="s">
        <v>378</v>
      </c>
    </row>
    <row r="3161" spans="1:9" x14ac:dyDescent="0.25">
      <c r="A3161" s="5" t="s">
        <v>8769</v>
      </c>
      <c r="B3161" s="5" t="s">
        <v>8770</v>
      </c>
      <c r="C3161" s="6" t="s">
        <v>413</v>
      </c>
      <c r="D3161" s="6" t="str">
        <f t="shared" si="49"/>
        <v>0100-000-000-8000</v>
      </c>
      <c r="E3161" s="5" t="s">
        <v>414</v>
      </c>
      <c r="F3161" s="5" t="s">
        <v>383</v>
      </c>
      <c r="G3161" s="5" t="s">
        <v>384</v>
      </c>
      <c r="H3161" s="5" t="s">
        <v>377</v>
      </c>
      <c r="I3161" s="5" t="s">
        <v>378</v>
      </c>
    </row>
    <row r="3162" spans="1:9" x14ac:dyDescent="0.25">
      <c r="A3162" s="5" t="s">
        <v>8771</v>
      </c>
      <c r="B3162" s="5" t="s">
        <v>8772</v>
      </c>
      <c r="C3162" s="6" t="s">
        <v>2297</v>
      </c>
      <c r="D3162" s="6" t="str">
        <f t="shared" si="49"/>
        <v>0055-000-000-0000</v>
      </c>
      <c r="E3162" s="5" t="s">
        <v>2298</v>
      </c>
      <c r="F3162" s="5" t="s">
        <v>383</v>
      </c>
      <c r="G3162" s="5" t="s">
        <v>384</v>
      </c>
      <c r="H3162" s="5" t="s">
        <v>377</v>
      </c>
      <c r="I3162" s="5" t="s">
        <v>378</v>
      </c>
    </row>
    <row r="3163" spans="1:9" x14ac:dyDescent="0.25">
      <c r="A3163" s="5" t="s">
        <v>8773</v>
      </c>
      <c r="B3163" s="5" t="s">
        <v>8774</v>
      </c>
      <c r="C3163" s="6" t="s">
        <v>8775</v>
      </c>
      <c r="D3163" s="6" t="str">
        <f t="shared" si="49"/>
        <v>0795-000-007-9600</v>
      </c>
      <c r="E3163" s="5" t="s">
        <v>8776</v>
      </c>
      <c r="F3163" s="5" t="s">
        <v>383</v>
      </c>
      <c r="G3163" s="5" t="s">
        <v>384</v>
      </c>
      <c r="H3163" s="5" t="s">
        <v>377</v>
      </c>
      <c r="I3163" s="5" t="s">
        <v>378</v>
      </c>
    </row>
    <row r="3164" spans="1:9" x14ac:dyDescent="0.25">
      <c r="A3164" s="5" t="s">
        <v>8777</v>
      </c>
      <c r="B3164" s="5" t="s">
        <v>8778</v>
      </c>
      <c r="C3164" s="6" t="s">
        <v>985</v>
      </c>
      <c r="D3164" s="6" t="str">
        <f t="shared" si="49"/>
        <v>0180-000-000-0000</v>
      </c>
      <c r="E3164" s="5" t="s">
        <v>986</v>
      </c>
      <c r="F3164" s="5" t="s">
        <v>383</v>
      </c>
      <c r="G3164" s="5" t="s">
        <v>384</v>
      </c>
      <c r="H3164" s="5" t="s">
        <v>377</v>
      </c>
      <c r="I3164" s="5" t="s">
        <v>378</v>
      </c>
    </row>
    <row r="3165" spans="1:9" x14ac:dyDescent="0.25">
      <c r="A3165" s="5" t="s">
        <v>8779</v>
      </c>
      <c r="B3165" s="5" t="s">
        <v>8780</v>
      </c>
      <c r="C3165" s="6" t="s">
        <v>511</v>
      </c>
      <c r="D3165" s="6" t="str">
        <f t="shared" si="49"/>
        <v>0110-000-000-0000</v>
      </c>
      <c r="E3165" s="5" t="s">
        <v>512</v>
      </c>
      <c r="F3165" s="5" t="s">
        <v>383</v>
      </c>
      <c r="G3165" s="5" t="s">
        <v>384</v>
      </c>
      <c r="H3165" s="5" t="s">
        <v>377</v>
      </c>
      <c r="I3165" s="5" t="s">
        <v>378</v>
      </c>
    </row>
    <row r="3166" spans="1:9" x14ac:dyDescent="0.25">
      <c r="A3166" s="5" t="s">
        <v>8781</v>
      </c>
      <c r="B3166" s="5" t="s">
        <v>8782</v>
      </c>
      <c r="C3166" s="6" t="s">
        <v>4980</v>
      </c>
      <c r="D3166" s="6" t="str">
        <f t="shared" si="49"/>
        <v>0010-058-031-2200</v>
      </c>
      <c r="E3166" s="5" t="s">
        <v>4981</v>
      </c>
      <c r="F3166" s="5" t="s">
        <v>1311</v>
      </c>
      <c r="G3166" s="5" t="s">
        <v>1312</v>
      </c>
      <c r="H3166" s="5" t="s">
        <v>377</v>
      </c>
      <c r="I3166" s="5" t="s">
        <v>378</v>
      </c>
    </row>
    <row r="3167" spans="1:9" x14ac:dyDescent="0.25">
      <c r="A3167" s="5" t="s">
        <v>8783</v>
      </c>
      <c r="B3167" s="5" t="s">
        <v>8784</v>
      </c>
      <c r="C3167" s="6" t="s">
        <v>3383</v>
      </c>
      <c r="D3167" s="6" t="str">
        <f t="shared" si="49"/>
        <v>0851-000-000-0000</v>
      </c>
      <c r="E3167" s="5" t="s">
        <v>3384</v>
      </c>
      <c r="F3167" s="5" t="s">
        <v>383</v>
      </c>
      <c r="G3167" s="5" t="s">
        <v>384</v>
      </c>
      <c r="H3167" s="5" t="s">
        <v>377</v>
      </c>
      <c r="I3167" s="5" t="s">
        <v>378</v>
      </c>
    </row>
    <row r="3168" spans="1:9" x14ac:dyDescent="0.25">
      <c r="A3168" s="5" t="s">
        <v>8785</v>
      </c>
      <c r="B3168" s="5" t="s">
        <v>8786</v>
      </c>
      <c r="C3168" s="6" t="s">
        <v>7234</v>
      </c>
      <c r="D3168" s="6" t="str">
        <f t="shared" si="49"/>
        <v>0010-163-011-1100</v>
      </c>
      <c r="E3168" s="5" t="s">
        <v>7235</v>
      </c>
      <c r="F3168" s="5" t="s">
        <v>1311</v>
      </c>
      <c r="G3168" s="5" t="s">
        <v>1312</v>
      </c>
      <c r="H3168" s="5" t="s">
        <v>377</v>
      </c>
      <c r="I3168" s="5" t="s">
        <v>378</v>
      </c>
    </row>
    <row r="3169" spans="1:9" x14ac:dyDescent="0.25">
      <c r="A3169" s="5" t="s">
        <v>8787</v>
      </c>
      <c r="B3169" s="5" t="s">
        <v>8788</v>
      </c>
      <c r="C3169" s="6" t="s">
        <v>1619</v>
      </c>
      <c r="D3169" s="6" t="str">
        <f t="shared" si="49"/>
        <v>0370-000-000-0000</v>
      </c>
      <c r="E3169" s="5" t="s">
        <v>1620</v>
      </c>
      <c r="F3169" s="5" t="s">
        <v>383</v>
      </c>
      <c r="G3169" s="5" t="s">
        <v>384</v>
      </c>
      <c r="H3169" s="5" t="s">
        <v>1669</v>
      </c>
      <c r="I3169" s="5" t="s">
        <v>1670</v>
      </c>
    </row>
    <row r="3170" spans="1:9" x14ac:dyDescent="0.25">
      <c r="A3170" s="5" t="s">
        <v>8789</v>
      </c>
      <c r="B3170" s="5" t="s">
        <v>8790</v>
      </c>
      <c r="C3170" s="6" t="s">
        <v>2933</v>
      </c>
      <c r="D3170" s="6" t="str">
        <f t="shared" si="49"/>
        <v>0610-000-000-0000</v>
      </c>
      <c r="E3170" s="5" t="s">
        <v>2934</v>
      </c>
      <c r="F3170" s="5" t="s">
        <v>383</v>
      </c>
      <c r="G3170" s="5" t="s">
        <v>384</v>
      </c>
      <c r="H3170" s="5" t="s">
        <v>377</v>
      </c>
      <c r="I3170" s="5" t="s">
        <v>378</v>
      </c>
    </row>
    <row r="3171" spans="1:9" x14ac:dyDescent="0.25">
      <c r="A3171" s="5" t="s">
        <v>8791</v>
      </c>
      <c r="B3171" s="5" t="s">
        <v>8792</v>
      </c>
      <c r="C3171" s="6" t="s">
        <v>2196</v>
      </c>
      <c r="D3171" s="6" t="str">
        <f t="shared" si="49"/>
        <v>0924-000-000-0000</v>
      </c>
      <c r="E3171" s="5" t="s">
        <v>2197</v>
      </c>
      <c r="F3171" s="5" t="s">
        <v>503</v>
      </c>
      <c r="G3171" s="5" t="s">
        <v>504</v>
      </c>
      <c r="H3171" s="5" t="s">
        <v>377</v>
      </c>
      <c r="I3171" s="5" t="s">
        <v>378</v>
      </c>
    </row>
    <row r="3172" spans="1:9" x14ac:dyDescent="0.25">
      <c r="A3172" s="5" t="s">
        <v>8793</v>
      </c>
      <c r="B3172" s="5" t="s">
        <v>8794</v>
      </c>
      <c r="C3172" s="6" t="s">
        <v>694</v>
      </c>
      <c r="D3172" s="6" t="str">
        <f t="shared" si="49"/>
        <v>0220-000-000-0000</v>
      </c>
      <c r="E3172" s="5" t="s">
        <v>695</v>
      </c>
      <c r="F3172" s="5" t="s">
        <v>383</v>
      </c>
      <c r="G3172" s="5" t="s">
        <v>384</v>
      </c>
      <c r="H3172" s="5" t="s">
        <v>377</v>
      </c>
      <c r="I3172" s="5" t="s">
        <v>378</v>
      </c>
    </row>
    <row r="3173" spans="1:9" x14ac:dyDescent="0.25">
      <c r="A3173" s="5" t="s">
        <v>8795</v>
      </c>
      <c r="B3173" s="5" t="s">
        <v>8796</v>
      </c>
      <c r="C3173" s="6" t="s">
        <v>2160</v>
      </c>
      <c r="D3173" s="6" t="str">
        <f t="shared" si="49"/>
        <v>0075-000-000-0000</v>
      </c>
      <c r="E3173" s="5" t="s">
        <v>2161</v>
      </c>
      <c r="F3173" s="5" t="s">
        <v>383</v>
      </c>
      <c r="G3173" s="5" t="s">
        <v>384</v>
      </c>
      <c r="H3173" s="5" t="s">
        <v>377</v>
      </c>
      <c r="I3173" s="5" t="s">
        <v>378</v>
      </c>
    </row>
    <row r="3174" spans="1:9" x14ac:dyDescent="0.25">
      <c r="A3174" s="5" t="s">
        <v>8797</v>
      </c>
      <c r="B3174" s="5" t="s">
        <v>8798</v>
      </c>
      <c r="C3174" s="6" t="s">
        <v>8799</v>
      </c>
      <c r="D3174" s="6" t="str">
        <f t="shared" si="49"/>
        <v>1143-000-001-8800</v>
      </c>
      <c r="E3174" s="5" t="s">
        <v>8800</v>
      </c>
      <c r="F3174" s="5" t="s">
        <v>383</v>
      </c>
      <c r="G3174" s="5" t="s">
        <v>384</v>
      </c>
      <c r="H3174" s="5" t="s">
        <v>377</v>
      </c>
      <c r="I3174" s="5" t="s">
        <v>378</v>
      </c>
    </row>
    <row r="3175" spans="1:9" x14ac:dyDescent="0.25">
      <c r="A3175" s="5" t="s">
        <v>8801</v>
      </c>
      <c r="B3175" s="5" t="s">
        <v>8802</v>
      </c>
      <c r="C3175" s="6" t="s">
        <v>485</v>
      </c>
      <c r="D3175" s="6" t="str">
        <f t="shared" si="49"/>
        <v>0330-000-000-0000</v>
      </c>
      <c r="E3175" s="5" t="s">
        <v>486</v>
      </c>
      <c r="F3175" s="5" t="s">
        <v>415</v>
      </c>
      <c r="G3175" s="5" t="s">
        <v>416</v>
      </c>
      <c r="H3175" s="5" t="s">
        <v>513</v>
      </c>
      <c r="I3175" s="5" t="s">
        <v>514</v>
      </c>
    </row>
    <row r="3176" spans="1:9" x14ac:dyDescent="0.25">
      <c r="A3176" s="5" t="s">
        <v>8803</v>
      </c>
      <c r="B3176" s="5" t="s">
        <v>8804</v>
      </c>
      <c r="C3176" s="6" t="s">
        <v>678</v>
      </c>
      <c r="D3176" s="6" t="str">
        <f t="shared" si="49"/>
        <v>0010-035-020-1100</v>
      </c>
      <c r="E3176" s="5" t="s">
        <v>679</v>
      </c>
      <c r="F3176" s="5" t="s">
        <v>375</v>
      </c>
      <c r="G3176" s="5" t="s">
        <v>376</v>
      </c>
      <c r="H3176" s="5" t="s">
        <v>377</v>
      </c>
      <c r="I3176" s="5" t="s">
        <v>378</v>
      </c>
    </row>
    <row r="3177" spans="1:9" x14ac:dyDescent="0.25">
      <c r="A3177" s="5" t="s">
        <v>8805</v>
      </c>
      <c r="B3177" s="5" t="s">
        <v>8806</v>
      </c>
      <c r="C3177" s="6" t="s">
        <v>2388</v>
      </c>
      <c r="D3177" s="6" t="str">
        <f t="shared" si="49"/>
        <v>0230-000-000-0000</v>
      </c>
      <c r="E3177" s="5" t="s">
        <v>2389</v>
      </c>
      <c r="F3177" s="5" t="s">
        <v>383</v>
      </c>
      <c r="G3177" s="5" t="s">
        <v>384</v>
      </c>
      <c r="H3177" s="5" t="s">
        <v>377</v>
      </c>
      <c r="I3177" s="5" t="s">
        <v>378</v>
      </c>
    </row>
    <row r="3178" spans="1:9" x14ac:dyDescent="0.25">
      <c r="A3178" s="5" t="s">
        <v>8807</v>
      </c>
      <c r="B3178" s="5" t="s">
        <v>8808</v>
      </c>
      <c r="C3178" s="6" t="s">
        <v>8809</v>
      </c>
      <c r="D3178" s="6" t="str">
        <f t="shared" si="49"/>
        <v>0301-000-000-0000</v>
      </c>
      <c r="E3178" s="5" t="s">
        <v>8810</v>
      </c>
      <c r="F3178" s="5" t="s">
        <v>383</v>
      </c>
      <c r="G3178" s="5" t="s">
        <v>384</v>
      </c>
      <c r="H3178" s="5" t="s">
        <v>377</v>
      </c>
      <c r="I3178" s="5" t="s">
        <v>378</v>
      </c>
    </row>
    <row r="3179" spans="1:9" x14ac:dyDescent="0.25">
      <c r="A3179" s="5" t="s">
        <v>8811</v>
      </c>
      <c r="B3179" s="5" t="s">
        <v>8812</v>
      </c>
      <c r="C3179" s="6" t="s">
        <v>4815</v>
      </c>
      <c r="D3179" s="6" t="str">
        <f t="shared" si="49"/>
        <v>0613-000-000-0000</v>
      </c>
      <c r="E3179" s="5" t="s">
        <v>4816</v>
      </c>
      <c r="F3179" s="5" t="s">
        <v>383</v>
      </c>
      <c r="G3179" s="5" t="s">
        <v>384</v>
      </c>
      <c r="H3179" s="5" t="s">
        <v>377</v>
      </c>
      <c r="I3179" s="5" t="s">
        <v>378</v>
      </c>
    </row>
    <row r="3180" spans="1:9" x14ac:dyDescent="0.25">
      <c r="A3180" s="5" t="s">
        <v>8813</v>
      </c>
      <c r="B3180" s="5" t="s">
        <v>8814</v>
      </c>
      <c r="C3180" s="6" t="s">
        <v>8815</v>
      </c>
      <c r="D3180" s="6" t="str">
        <f t="shared" si="49"/>
        <v>0100-000-000-1600</v>
      </c>
      <c r="E3180" s="5" t="s">
        <v>8816</v>
      </c>
      <c r="F3180" s="5" t="s">
        <v>383</v>
      </c>
      <c r="G3180" s="5" t="s">
        <v>384</v>
      </c>
      <c r="H3180" s="5" t="s">
        <v>377</v>
      </c>
      <c r="I3180" s="5" t="s">
        <v>378</v>
      </c>
    </row>
    <row r="3181" spans="1:9" x14ac:dyDescent="0.25">
      <c r="A3181" s="5" t="s">
        <v>8817</v>
      </c>
      <c r="B3181" s="5" t="s">
        <v>8818</v>
      </c>
      <c r="C3181" s="6" t="s">
        <v>8819</v>
      </c>
      <c r="D3181" s="6" t="str">
        <f t="shared" si="49"/>
        <v>0010-044-011-1000</v>
      </c>
      <c r="E3181" s="5" t="s">
        <v>8820</v>
      </c>
      <c r="F3181" s="5" t="s">
        <v>650</v>
      </c>
      <c r="G3181" s="5" t="s">
        <v>651</v>
      </c>
      <c r="H3181" s="5" t="s">
        <v>377</v>
      </c>
      <c r="I3181" s="5" t="s">
        <v>378</v>
      </c>
    </row>
    <row r="3182" spans="1:9" x14ac:dyDescent="0.25">
      <c r="A3182" s="5" t="s">
        <v>8821</v>
      </c>
      <c r="B3182" s="5" t="s">
        <v>8822</v>
      </c>
      <c r="C3182" s="6" t="s">
        <v>559</v>
      </c>
      <c r="D3182" s="6" t="str">
        <f t="shared" si="49"/>
        <v>0010-049-041-1100</v>
      </c>
      <c r="E3182" s="5" t="s">
        <v>560</v>
      </c>
      <c r="F3182" s="5" t="s">
        <v>375</v>
      </c>
      <c r="G3182" s="5" t="s">
        <v>376</v>
      </c>
      <c r="H3182" s="5" t="s">
        <v>377</v>
      </c>
      <c r="I3182" s="5" t="s">
        <v>378</v>
      </c>
    </row>
    <row r="3183" spans="1:9" x14ac:dyDescent="0.25">
      <c r="A3183" s="5" t="s">
        <v>8823</v>
      </c>
      <c r="B3183" s="5" t="s">
        <v>8824</v>
      </c>
      <c r="C3183" s="6" t="s">
        <v>807</v>
      </c>
      <c r="D3183" s="6" t="str">
        <f t="shared" si="49"/>
        <v>0130-000-000-0000</v>
      </c>
      <c r="E3183" s="5" t="s">
        <v>808</v>
      </c>
      <c r="F3183" s="5" t="s">
        <v>383</v>
      </c>
      <c r="G3183" s="5" t="s">
        <v>384</v>
      </c>
      <c r="H3183" s="5" t="s">
        <v>377</v>
      </c>
      <c r="I3183" s="5" t="s">
        <v>378</v>
      </c>
    </row>
    <row r="3184" spans="1:9" x14ac:dyDescent="0.25">
      <c r="A3184" s="5" t="s">
        <v>8825</v>
      </c>
      <c r="B3184" s="5" t="s">
        <v>8826</v>
      </c>
      <c r="C3184" s="6" t="s">
        <v>889</v>
      </c>
      <c r="D3184" s="6" t="str">
        <f t="shared" si="49"/>
        <v>0621-000-000-0000</v>
      </c>
      <c r="E3184" s="5" t="s">
        <v>890</v>
      </c>
      <c r="F3184" s="5" t="s">
        <v>383</v>
      </c>
      <c r="G3184" s="5" t="s">
        <v>384</v>
      </c>
      <c r="H3184" s="5" t="s">
        <v>377</v>
      </c>
      <c r="I3184" s="5" t="s">
        <v>378</v>
      </c>
    </row>
    <row r="3185" spans="1:9" x14ac:dyDescent="0.25">
      <c r="A3185" s="5" t="s">
        <v>8827</v>
      </c>
      <c r="B3185" s="5" t="s">
        <v>8828</v>
      </c>
      <c r="C3185" s="6" t="s">
        <v>5884</v>
      </c>
      <c r="D3185" s="6" t="str">
        <f t="shared" si="49"/>
        <v>0010-115-130-1500</v>
      </c>
      <c r="E3185" s="5" t="s">
        <v>5885</v>
      </c>
      <c r="F3185" s="5" t="s">
        <v>375</v>
      </c>
      <c r="G3185" s="5" t="s">
        <v>376</v>
      </c>
      <c r="H3185" s="5" t="s">
        <v>377</v>
      </c>
      <c r="I3185" s="5" t="s">
        <v>378</v>
      </c>
    </row>
    <row r="3186" spans="1:9" x14ac:dyDescent="0.25">
      <c r="A3186" s="5" t="s">
        <v>8829</v>
      </c>
      <c r="B3186" s="5" t="s">
        <v>8830</v>
      </c>
      <c r="C3186" s="6" t="s">
        <v>589</v>
      </c>
      <c r="D3186" s="6" t="str">
        <f t="shared" si="49"/>
        <v>0160-000-000-0000</v>
      </c>
      <c r="E3186" s="5" t="s">
        <v>590</v>
      </c>
      <c r="F3186" s="5" t="s">
        <v>383</v>
      </c>
      <c r="G3186" s="5" t="s">
        <v>384</v>
      </c>
      <c r="H3186" s="5" t="s">
        <v>377</v>
      </c>
      <c r="I3186" s="5" t="s">
        <v>378</v>
      </c>
    </row>
    <row r="3187" spans="1:9" x14ac:dyDescent="0.25">
      <c r="A3187" s="5" t="s">
        <v>8831</v>
      </c>
      <c r="B3187" s="5" t="s">
        <v>8832</v>
      </c>
      <c r="C3187" s="6" t="s">
        <v>1337</v>
      </c>
      <c r="D3187" s="6" t="str">
        <f t="shared" si="49"/>
        <v>0257-000-000-0000</v>
      </c>
      <c r="E3187" s="5" t="s">
        <v>1338</v>
      </c>
      <c r="F3187" s="5" t="s">
        <v>535</v>
      </c>
      <c r="G3187" s="5" t="s">
        <v>536</v>
      </c>
      <c r="H3187" s="5" t="s">
        <v>377</v>
      </c>
      <c r="I3187" s="5" t="s">
        <v>378</v>
      </c>
    </row>
    <row r="3188" spans="1:9" x14ac:dyDescent="0.25">
      <c r="A3188" s="5" t="s">
        <v>8833</v>
      </c>
      <c r="B3188" s="5" t="s">
        <v>8834</v>
      </c>
      <c r="C3188" s="6" t="s">
        <v>5445</v>
      </c>
      <c r="D3188" s="6" t="str">
        <f t="shared" si="49"/>
        <v>0588-000-000-0000</v>
      </c>
      <c r="E3188" s="5" t="s">
        <v>5446</v>
      </c>
      <c r="F3188" s="5" t="s">
        <v>503</v>
      </c>
      <c r="G3188" s="5" t="s">
        <v>504</v>
      </c>
      <c r="H3188" s="5" t="s">
        <v>377</v>
      </c>
      <c r="I3188" s="5" t="s">
        <v>378</v>
      </c>
    </row>
    <row r="3189" spans="1:9" x14ac:dyDescent="0.25">
      <c r="A3189" s="5" t="s">
        <v>8835</v>
      </c>
      <c r="B3189" s="5" t="s">
        <v>8836</v>
      </c>
      <c r="C3189" s="6" t="s">
        <v>694</v>
      </c>
      <c r="D3189" s="6" t="str">
        <f t="shared" si="49"/>
        <v>0220-000-000-0000</v>
      </c>
      <c r="E3189" s="5" t="s">
        <v>695</v>
      </c>
      <c r="F3189" s="5" t="s">
        <v>383</v>
      </c>
      <c r="G3189" s="5" t="s">
        <v>384</v>
      </c>
      <c r="H3189" s="5" t="s">
        <v>377</v>
      </c>
      <c r="I3189" s="5" t="s">
        <v>378</v>
      </c>
    </row>
    <row r="3190" spans="1:9" x14ac:dyDescent="0.25">
      <c r="A3190" s="5" t="s">
        <v>8837</v>
      </c>
      <c r="B3190" s="5" t="s">
        <v>8838</v>
      </c>
      <c r="C3190" s="6" t="s">
        <v>405</v>
      </c>
      <c r="D3190" s="6" t="str">
        <f t="shared" si="49"/>
        <v>0340-000-000-0000</v>
      </c>
      <c r="E3190" s="5" t="s">
        <v>406</v>
      </c>
      <c r="F3190" s="5" t="s">
        <v>535</v>
      </c>
      <c r="G3190" s="5" t="s">
        <v>536</v>
      </c>
      <c r="H3190" s="5" t="s">
        <v>377</v>
      </c>
      <c r="I3190" s="5" t="s">
        <v>378</v>
      </c>
    </row>
    <row r="3191" spans="1:9" x14ac:dyDescent="0.25">
      <c r="A3191" s="5" t="s">
        <v>8839</v>
      </c>
      <c r="B3191" s="5" t="s">
        <v>8840</v>
      </c>
      <c r="C3191" s="6" t="s">
        <v>4190</v>
      </c>
      <c r="D3191" s="6" t="str">
        <f t="shared" si="49"/>
        <v>0010-029-120-1100</v>
      </c>
      <c r="E3191" s="5" t="s">
        <v>4191</v>
      </c>
      <c r="F3191" s="5" t="s">
        <v>375</v>
      </c>
      <c r="G3191" s="5" t="s">
        <v>376</v>
      </c>
      <c r="H3191" s="5" t="s">
        <v>377</v>
      </c>
      <c r="I3191" s="5" t="s">
        <v>378</v>
      </c>
    </row>
    <row r="3192" spans="1:9" x14ac:dyDescent="0.25">
      <c r="A3192" s="5" t="s">
        <v>8841</v>
      </c>
      <c r="B3192" s="5" t="s">
        <v>8842</v>
      </c>
      <c r="C3192" s="6" t="s">
        <v>3118</v>
      </c>
      <c r="D3192" s="6" t="str">
        <f t="shared" si="49"/>
        <v>0450-000-000-0000</v>
      </c>
      <c r="E3192" s="5" t="s">
        <v>3119</v>
      </c>
      <c r="F3192" s="5" t="s">
        <v>383</v>
      </c>
      <c r="G3192" s="5" t="s">
        <v>384</v>
      </c>
      <c r="H3192" s="5" t="s">
        <v>377</v>
      </c>
      <c r="I3192" s="5" t="s">
        <v>378</v>
      </c>
    </row>
    <row r="3193" spans="1:9" x14ac:dyDescent="0.25">
      <c r="A3193" s="5" t="s">
        <v>8843</v>
      </c>
      <c r="B3193" s="5" t="s">
        <v>8844</v>
      </c>
      <c r="C3193" s="6" t="s">
        <v>1732</v>
      </c>
      <c r="D3193" s="6" t="str">
        <f t="shared" si="49"/>
        <v>0030-000-000-0000</v>
      </c>
      <c r="E3193" s="5" t="s">
        <v>1733</v>
      </c>
      <c r="F3193" s="5" t="s">
        <v>383</v>
      </c>
      <c r="G3193" s="5" t="s">
        <v>384</v>
      </c>
      <c r="H3193" s="5" t="s">
        <v>377</v>
      </c>
      <c r="I3193" s="5" t="s">
        <v>378</v>
      </c>
    </row>
    <row r="3194" spans="1:9" x14ac:dyDescent="0.25">
      <c r="A3194" s="5" t="s">
        <v>8845</v>
      </c>
      <c r="B3194" s="5" t="s">
        <v>8846</v>
      </c>
      <c r="C3194" s="6" t="s">
        <v>1551</v>
      </c>
      <c r="D3194" s="6" t="str">
        <f t="shared" si="49"/>
        <v>0010-063-021-1100</v>
      </c>
      <c r="E3194" s="5" t="s">
        <v>1552</v>
      </c>
      <c r="F3194" s="5" t="s">
        <v>375</v>
      </c>
      <c r="G3194" s="5" t="s">
        <v>376</v>
      </c>
      <c r="H3194" s="5" t="s">
        <v>377</v>
      </c>
      <c r="I3194" s="5" t="s">
        <v>378</v>
      </c>
    </row>
    <row r="3195" spans="1:9" x14ac:dyDescent="0.25">
      <c r="A3195" s="5" t="s">
        <v>8847</v>
      </c>
      <c r="B3195" s="5" t="s">
        <v>8848</v>
      </c>
      <c r="C3195" s="6" t="s">
        <v>2124</v>
      </c>
      <c r="D3195" s="6" t="str">
        <f t="shared" si="49"/>
        <v>0010-029-090-1300</v>
      </c>
      <c r="E3195" s="5" t="s">
        <v>2125</v>
      </c>
      <c r="F3195" s="5" t="s">
        <v>375</v>
      </c>
      <c r="G3195" s="5" t="s">
        <v>376</v>
      </c>
      <c r="H3195" s="5" t="s">
        <v>377</v>
      </c>
      <c r="I3195" s="5" t="s">
        <v>378</v>
      </c>
    </row>
    <row r="3196" spans="1:9" x14ac:dyDescent="0.25">
      <c r="A3196" s="5" t="s">
        <v>8849</v>
      </c>
      <c r="B3196" s="5" t="s">
        <v>8850</v>
      </c>
      <c r="C3196" s="6" t="s">
        <v>533</v>
      </c>
      <c r="D3196" s="6" t="str">
        <f t="shared" si="49"/>
        <v>0050-000-000-0000</v>
      </c>
      <c r="E3196" s="5" t="s">
        <v>534</v>
      </c>
      <c r="F3196" s="5" t="s">
        <v>383</v>
      </c>
      <c r="G3196" s="5" t="s">
        <v>384</v>
      </c>
      <c r="H3196" s="5" t="s">
        <v>377</v>
      </c>
      <c r="I3196" s="5" t="s">
        <v>378</v>
      </c>
    </row>
    <row r="3197" spans="1:9" x14ac:dyDescent="0.25">
      <c r="A3197" s="5" t="s">
        <v>8851</v>
      </c>
      <c r="B3197" s="5" t="s">
        <v>8852</v>
      </c>
      <c r="C3197" s="6" t="s">
        <v>2615</v>
      </c>
      <c r="D3197" s="6" t="str">
        <f t="shared" si="49"/>
        <v>0315-000-000-0000</v>
      </c>
      <c r="E3197" s="5" t="s">
        <v>2616</v>
      </c>
      <c r="F3197" s="5" t="s">
        <v>383</v>
      </c>
      <c r="G3197" s="5" t="s">
        <v>384</v>
      </c>
      <c r="H3197" s="5" t="s">
        <v>377</v>
      </c>
      <c r="I3197" s="5" t="s">
        <v>378</v>
      </c>
    </row>
    <row r="3198" spans="1:9" x14ac:dyDescent="0.25">
      <c r="A3198" s="5" t="s">
        <v>8853</v>
      </c>
      <c r="B3198" s="5" t="s">
        <v>8854</v>
      </c>
      <c r="C3198" s="6" t="s">
        <v>2184</v>
      </c>
      <c r="D3198" s="6" t="str">
        <f t="shared" si="49"/>
        <v>0893-000-000-0000</v>
      </c>
      <c r="E3198" s="5" t="s">
        <v>2185</v>
      </c>
      <c r="F3198" s="5" t="s">
        <v>535</v>
      </c>
      <c r="G3198" s="5" t="s">
        <v>536</v>
      </c>
      <c r="H3198" s="5" t="s">
        <v>377</v>
      </c>
      <c r="I3198" s="5" t="s">
        <v>378</v>
      </c>
    </row>
    <row r="3199" spans="1:9" x14ac:dyDescent="0.25">
      <c r="A3199" s="5" t="s">
        <v>8855</v>
      </c>
      <c r="B3199" s="5" t="s">
        <v>8856</v>
      </c>
      <c r="C3199" s="6" t="s">
        <v>413</v>
      </c>
      <c r="D3199" s="6" t="str">
        <f t="shared" si="49"/>
        <v>0100-000-000-8000</v>
      </c>
      <c r="E3199" s="5" t="s">
        <v>414</v>
      </c>
      <c r="F3199" s="5" t="s">
        <v>415</v>
      </c>
      <c r="G3199" s="5" t="s">
        <v>416</v>
      </c>
      <c r="H3199" s="5" t="s">
        <v>377</v>
      </c>
      <c r="I3199" s="5" t="s">
        <v>378</v>
      </c>
    </row>
    <row r="3200" spans="1:9" x14ac:dyDescent="0.25">
      <c r="A3200" s="5" t="s">
        <v>8857</v>
      </c>
      <c r="B3200" s="5" t="s">
        <v>8858</v>
      </c>
      <c r="C3200" s="6" t="s">
        <v>8859</v>
      </c>
      <c r="D3200" s="6" t="str">
        <f t="shared" si="49"/>
        <v>0320-048-040-0000</v>
      </c>
      <c r="E3200" s="5" t="s">
        <v>8860</v>
      </c>
      <c r="F3200" s="5" t="s">
        <v>1913</v>
      </c>
      <c r="G3200" s="5" t="s">
        <v>27854</v>
      </c>
      <c r="H3200" s="5" t="s">
        <v>377</v>
      </c>
      <c r="I3200" s="5" t="s">
        <v>378</v>
      </c>
    </row>
    <row r="3201" spans="1:9" x14ac:dyDescent="0.25">
      <c r="A3201" s="5" t="s">
        <v>8861</v>
      </c>
      <c r="B3201" s="5" t="s">
        <v>8862</v>
      </c>
      <c r="C3201" s="6" t="s">
        <v>6302</v>
      </c>
      <c r="D3201" s="6" t="str">
        <f t="shared" si="49"/>
        <v>0342-000-000-0000</v>
      </c>
      <c r="E3201" s="5" t="s">
        <v>6303</v>
      </c>
      <c r="F3201" s="5" t="s">
        <v>383</v>
      </c>
      <c r="G3201" s="5" t="s">
        <v>384</v>
      </c>
      <c r="H3201" s="5" t="s">
        <v>377</v>
      </c>
      <c r="I3201" s="5" t="s">
        <v>378</v>
      </c>
    </row>
    <row r="3202" spans="1:9" x14ac:dyDescent="0.25">
      <c r="A3202" s="5" t="s">
        <v>8863</v>
      </c>
      <c r="B3202" s="5" t="s">
        <v>8864</v>
      </c>
      <c r="C3202" s="6" t="s">
        <v>2673</v>
      </c>
      <c r="D3202" s="6" t="str">
        <f t="shared" ref="D3202:D3265" si="50">TEXT(C3202,"0000-000-000-0000")</f>
        <v>0219-000-000-0000</v>
      </c>
      <c r="E3202" s="5" t="s">
        <v>2674</v>
      </c>
      <c r="F3202" s="5" t="s">
        <v>415</v>
      </c>
      <c r="G3202" s="5" t="s">
        <v>416</v>
      </c>
      <c r="H3202" s="5" t="s">
        <v>377</v>
      </c>
      <c r="I3202" s="5" t="s">
        <v>378</v>
      </c>
    </row>
    <row r="3203" spans="1:9" x14ac:dyDescent="0.25">
      <c r="A3203" s="5" t="s">
        <v>8865</v>
      </c>
      <c r="B3203" s="5" t="s">
        <v>8866</v>
      </c>
      <c r="C3203" s="6" t="s">
        <v>5824</v>
      </c>
      <c r="D3203" s="6" t="str">
        <f t="shared" si="50"/>
        <v>0010-043-030-1100</v>
      </c>
      <c r="E3203" s="5" t="s">
        <v>5825</v>
      </c>
      <c r="F3203" s="5" t="s">
        <v>375</v>
      </c>
      <c r="G3203" s="5" t="s">
        <v>376</v>
      </c>
      <c r="H3203" s="5" t="s">
        <v>377</v>
      </c>
      <c r="I3203" s="5" t="s">
        <v>378</v>
      </c>
    </row>
    <row r="3204" spans="1:9" x14ac:dyDescent="0.25">
      <c r="A3204" s="5" t="s">
        <v>8867</v>
      </c>
      <c r="B3204" s="5" t="s">
        <v>8868</v>
      </c>
      <c r="C3204" s="6" t="s">
        <v>807</v>
      </c>
      <c r="D3204" s="6" t="str">
        <f t="shared" si="50"/>
        <v>0130-000-000-0000</v>
      </c>
      <c r="E3204" s="5" t="s">
        <v>808</v>
      </c>
      <c r="F3204" s="5" t="s">
        <v>383</v>
      </c>
      <c r="G3204" s="5" t="s">
        <v>384</v>
      </c>
      <c r="H3204" s="5" t="s">
        <v>377</v>
      </c>
      <c r="I3204" s="5" t="s">
        <v>378</v>
      </c>
    </row>
    <row r="3205" spans="1:9" x14ac:dyDescent="0.25">
      <c r="A3205" s="5" t="s">
        <v>8869</v>
      </c>
      <c r="B3205" s="5" t="s">
        <v>8870</v>
      </c>
      <c r="C3205" s="6" t="s">
        <v>1760</v>
      </c>
      <c r="D3205" s="6" t="str">
        <f t="shared" si="50"/>
        <v>0340-035-000-0000</v>
      </c>
      <c r="E3205" s="5" t="s">
        <v>1761</v>
      </c>
      <c r="F3205" s="5" t="s">
        <v>1883</v>
      </c>
      <c r="G3205" s="5" t="s">
        <v>1884</v>
      </c>
      <c r="H3205" s="5" t="s">
        <v>513</v>
      </c>
      <c r="I3205" s="5" t="s">
        <v>514</v>
      </c>
    </row>
    <row r="3206" spans="1:9" x14ac:dyDescent="0.25">
      <c r="A3206" s="5" t="s">
        <v>305</v>
      </c>
      <c r="B3206" s="5" t="s">
        <v>8871</v>
      </c>
      <c r="C3206" s="6" t="s">
        <v>923</v>
      </c>
      <c r="D3206" s="6" t="str">
        <f t="shared" si="50"/>
        <v>0210-000-000-0000</v>
      </c>
      <c r="E3206" s="5" t="s">
        <v>924</v>
      </c>
      <c r="F3206" s="5" t="s">
        <v>383</v>
      </c>
      <c r="G3206" s="5" t="s">
        <v>384</v>
      </c>
      <c r="H3206" s="5" t="s">
        <v>377</v>
      </c>
      <c r="I3206" s="5" t="s">
        <v>378</v>
      </c>
    </row>
    <row r="3207" spans="1:9" x14ac:dyDescent="0.25">
      <c r="A3207" s="5" t="s">
        <v>8872</v>
      </c>
      <c r="B3207" s="5" t="s">
        <v>8873</v>
      </c>
      <c r="C3207" s="6" t="s">
        <v>5136</v>
      </c>
      <c r="D3207" s="6" t="str">
        <f t="shared" si="50"/>
        <v>0233-000-000-0000</v>
      </c>
      <c r="E3207" s="5" t="s">
        <v>5137</v>
      </c>
      <c r="F3207" s="5" t="s">
        <v>535</v>
      </c>
      <c r="G3207" s="5" t="s">
        <v>536</v>
      </c>
      <c r="H3207" s="5" t="s">
        <v>377</v>
      </c>
      <c r="I3207" s="5" t="s">
        <v>378</v>
      </c>
    </row>
    <row r="3208" spans="1:9" x14ac:dyDescent="0.25">
      <c r="A3208" s="5" t="s">
        <v>8874</v>
      </c>
      <c r="B3208" s="5" t="s">
        <v>8875</v>
      </c>
      <c r="C3208" s="6" t="s">
        <v>6106</v>
      </c>
      <c r="D3208" s="6" t="str">
        <f t="shared" si="50"/>
        <v>0167-000-000-0000</v>
      </c>
      <c r="E3208" s="5" t="s">
        <v>6107</v>
      </c>
      <c r="F3208" s="5" t="s">
        <v>383</v>
      </c>
      <c r="G3208" s="5" t="s">
        <v>384</v>
      </c>
      <c r="H3208" s="5" t="s">
        <v>377</v>
      </c>
      <c r="I3208" s="5" t="s">
        <v>378</v>
      </c>
    </row>
    <row r="3209" spans="1:9" x14ac:dyDescent="0.25">
      <c r="A3209" s="5" t="s">
        <v>214</v>
      </c>
      <c r="B3209" s="5" t="s">
        <v>8876</v>
      </c>
      <c r="C3209" s="6" t="s">
        <v>8877</v>
      </c>
      <c r="D3209" s="6" t="str">
        <f t="shared" si="50"/>
        <v>0010-249-021-1400</v>
      </c>
      <c r="E3209" s="5" t="s">
        <v>8878</v>
      </c>
      <c r="F3209" s="5" t="s">
        <v>375</v>
      </c>
      <c r="G3209" s="5" t="s">
        <v>376</v>
      </c>
      <c r="H3209" s="5" t="s">
        <v>389</v>
      </c>
      <c r="I3209" s="5" t="s">
        <v>390</v>
      </c>
    </row>
    <row r="3210" spans="1:9" x14ac:dyDescent="0.25">
      <c r="A3210" s="5" t="s">
        <v>8879</v>
      </c>
      <c r="B3210" s="5" t="s">
        <v>8880</v>
      </c>
      <c r="C3210" s="6" t="s">
        <v>1390</v>
      </c>
      <c r="D3210" s="6" t="str">
        <f t="shared" si="50"/>
        <v>0010-030-081-1700</v>
      </c>
      <c r="E3210" s="5" t="s">
        <v>1391</v>
      </c>
      <c r="F3210" s="5" t="s">
        <v>375</v>
      </c>
      <c r="G3210" s="5" t="s">
        <v>376</v>
      </c>
      <c r="H3210" s="5" t="s">
        <v>377</v>
      </c>
      <c r="I3210" s="5" t="s">
        <v>378</v>
      </c>
    </row>
    <row r="3211" spans="1:9" x14ac:dyDescent="0.25">
      <c r="A3211" s="5" t="s">
        <v>8881</v>
      </c>
      <c r="B3211" s="5" t="s">
        <v>8882</v>
      </c>
      <c r="C3211" s="6" t="s">
        <v>2933</v>
      </c>
      <c r="D3211" s="6" t="str">
        <f t="shared" si="50"/>
        <v>0610-000-000-0000</v>
      </c>
      <c r="E3211" s="5" t="s">
        <v>2934</v>
      </c>
      <c r="F3211" s="5" t="s">
        <v>503</v>
      </c>
      <c r="G3211" s="5" t="s">
        <v>504</v>
      </c>
      <c r="H3211" s="5" t="s">
        <v>377</v>
      </c>
      <c r="I3211" s="5" t="s">
        <v>378</v>
      </c>
    </row>
    <row r="3212" spans="1:9" x14ac:dyDescent="0.25">
      <c r="A3212" s="5" t="s">
        <v>8883</v>
      </c>
      <c r="B3212" s="5" t="s">
        <v>8884</v>
      </c>
      <c r="C3212" s="6" t="s">
        <v>3932</v>
      </c>
      <c r="D3212" s="6" t="str">
        <f t="shared" si="50"/>
        <v>0607-000-000-0000</v>
      </c>
      <c r="E3212" s="5" t="s">
        <v>3933</v>
      </c>
      <c r="F3212" s="5" t="s">
        <v>503</v>
      </c>
      <c r="G3212" s="5" t="s">
        <v>504</v>
      </c>
      <c r="H3212" s="5" t="s">
        <v>377</v>
      </c>
      <c r="I3212" s="5" t="s">
        <v>378</v>
      </c>
    </row>
    <row r="3213" spans="1:9" x14ac:dyDescent="0.25">
      <c r="A3213" s="5" t="s">
        <v>8885</v>
      </c>
      <c r="B3213" s="5" t="s">
        <v>8886</v>
      </c>
      <c r="C3213" s="6" t="s">
        <v>923</v>
      </c>
      <c r="D3213" s="6" t="str">
        <f t="shared" si="50"/>
        <v>0210-000-000-0000</v>
      </c>
      <c r="E3213" s="5" t="s">
        <v>924</v>
      </c>
      <c r="F3213" s="5" t="s">
        <v>383</v>
      </c>
      <c r="G3213" s="5" t="s">
        <v>384</v>
      </c>
      <c r="H3213" s="5" t="s">
        <v>377</v>
      </c>
      <c r="I3213" s="5" t="s">
        <v>378</v>
      </c>
    </row>
    <row r="3214" spans="1:9" x14ac:dyDescent="0.25">
      <c r="A3214" s="5" t="s">
        <v>8887</v>
      </c>
      <c r="B3214" s="5" t="s">
        <v>8888</v>
      </c>
      <c r="C3214" s="6" t="s">
        <v>2821</v>
      </c>
      <c r="D3214" s="6" t="str">
        <f t="shared" si="50"/>
        <v>0215-000-000-0000</v>
      </c>
      <c r="E3214" s="5" t="s">
        <v>2822</v>
      </c>
      <c r="F3214" s="5" t="s">
        <v>383</v>
      </c>
      <c r="G3214" s="5" t="s">
        <v>384</v>
      </c>
      <c r="H3214" s="5" t="s">
        <v>377</v>
      </c>
      <c r="I3214" s="5" t="s">
        <v>378</v>
      </c>
    </row>
    <row r="3215" spans="1:9" x14ac:dyDescent="0.25">
      <c r="A3215" s="5" t="s">
        <v>8889</v>
      </c>
      <c r="B3215" s="5" t="s">
        <v>8890</v>
      </c>
      <c r="C3215" s="6" t="s">
        <v>923</v>
      </c>
      <c r="D3215" s="6" t="str">
        <f t="shared" si="50"/>
        <v>0210-000-000-0000</v>
      </c>
      <c r="E3215" s="5" t="s">
        <v>924</v>
      </c>
      <c r="F3215" s="5" t="s">
        <v>383</v>
      </c>
      <c r="G3215" s="5" t="s">
        <v>384</v>
      </c>
      <c r="H3215" s="5" t="s">
        <v>513</v>
      </c>
      <c r="I3215" s="5" t="s">
        <v>514</v>
      </c>
    </row>
    <row r="3216" spans="1:9" x14ac:dyDescent="0.25">
      <c r="A3216" s="5" t="s">
        <v>8891</v>
      </c>
      <c r="B3216" s="5" t="s">
        <v>8892</v>
      </c>
      <c r="C3216" s="6" t="s">
        <v>4243</v>
      </c>
      <c r="D3216" s="6" t="str">
        <f t="shared" si="50"/>
        <v>0010-043-020-1100</v>
      </c>
      <c r="E3216" s="5" t="s">
        <v>4244</v>
      </c>
      <c r="F3216" s="5" t="s">
        <v>375</v>
      </c>
      <c r="G3216" s="5" t="s">
        <v>376</v>
      </c>
      <c r="H3216" s="5" t="s">
        <v>377</v>
      </c>
      <c r="I3216" s="5" t="s">
        <v>378</v>
      </c>
    </row>
    <row r="3217" spans="1:9" x14ac:dyDescent="0.25">
      <c r="A3217" s="5" t="s">
        <v>8893</v>
      </c>
      <c r="B3217" s="5" t="s">
        <v>8894</v>
      </c>
      <c r="C3217" s="6" t="s">
        <v>2116</v>
      </c>
      <c r="D3217" s="6" t="str">
        <f t="shared" si="50"/>
        <v>0010-214-040-1100</v>
      </c>
      <c r="E3217" s="5" t="s">
        <v>2117</v>
      </c>
      <c r="F3217" s="5" t="s">
        <v>8895</v>
      </c>
      <c r="G3217" s="5" t="s">
        <v>8896</v>
      </c>
      <c r="H3217" s="5" t="s">
        <v>377</v>
      </c>
      <c r="I3217" s="5" t="s">
        <v>378</v>
      </c>
    </row>
    <row r="3218" spans="1:9" x14ac:dyDescent="0.25">
      <c r="A3218" s="5" t="s">
        <v>8897</v>
      </c>
      <c r="B3218" s="5" t="s">
        <v>8898</v>
      </c>
      <c r="C3218" s="6" t="s">
        <v>6328</v>
      </c>
      <c r="D3218" s="6" t="str">
        <f t="shared" si="50"/>
        <v>0010-016-011-0000</v>
      </c>
      <c r="E3218" s="5" t="s">
        <v>6329</v>
      </c>
      <c r="F3218" s="5" t="s">
        <v>375</v>
      </c>
      <c r="G3218" s="5" t="s">
        <v>376</v>
      </c>
      <c r="H3218" s="5" t="s">
        <v>377</v>
      </c>
      <c r="I3218" s="5" t="s">
        <v>378</v>
      </c>
    </row>
    <row r="3219" spans="1:9" x14ac:dyDescent="0.25">
      <c r="A3219" s="5" t="s">
        <v>8899</v>
      </c>
      <c r="B3219" s="5" t="s">
        <v>8900</v>
      </c>
      <c r="C3219" s="6" t="s">
        <v>1111</v>
      </c>
      <c r="D3219" s="6" t="str">
        <f t="shared" si="50"/>
        <v>0401-000-000-0000</v>
      </c>
      <c r="E3219" s="5" t="s">
        <v>1112</v>
      </c>
      <c r="F3219" s="5" t="s">
        <v>503</v>
      </c>
      <c r="G3219" s="5" t="s">
        <v>504</v>
      </c>
      <c r="H3219" s="5" t="s">
        <v>377</v>
      </c>
      <c r="I3219" s="5" t="s">
        <v>378</v>
      </c>
    </row>
    <row r="3220" spans="1:9" x14ac:dyDescent="0.25">
      <c r="A3220" s="5" t="s">
        <v>8901</v>
      </c>
      <c r="B3220" s="5" t="s">
        <v>8902</v>
      </c>
      <c r="C3220" s="6" t="s">
        <v>2803</v>
      </c>
      <c r="D3220" s="6" t="str">
        <f t="shared" si="50"/>
        <v>0217-000-000-0000</v>
      </c>
      <c r="E3220" s="5" t="s">
        <v>2804</v>
      </c>
      <c r="F3220" s="5" t="s">
        <v>383</v>
      </c>
      <c r="G3220" s="5" t="s">
        <v>384</v>
      </c>
      <c r="H3220" s="5" t="s">
        <v>377</v>
      </c>
      <c r="I3220" s="5" t="s">
        <v>378</v>
      </c>
    </row>
    <row r="3221" spans="1:9" x14ac:dyDescent="0.25">
      <c r="A3221" s="5" t="s">
        <v>8903</v>
      </c>
      <c r="B3221" s="5" t="s">
        <v>8904</v>
      </c>
      <c r="C3221" s="6" t="s">
        <v>1665</v>
      </c>
      <c r="D3221" s="6" t="str">
        <f t="shared" si="50"/>
        <v>0903-000-000-0000</v>
      </c>
      <c r="E3221" s="5" t="s">
        <v>1666</v>
      </c>
      <c r="F3221" s="5" t="s">
        <v>383</v>
      </c>
      <c r="G3221" s="5" t="s">
        <v>384</v>
      </c>
      <c r="H3221" s="5" t="s">
        <v>377</v>
      </c>
      <c r="I3221" s="5" t="s">
        <v>378</v>
      </c>
    </row>
    <row r="3222" spans="1:9" x14ac:dyDescent="0.25">
      <c r="A3222" s="5" t="s">
        <v>8905</v>
      </c>
      <c r="B3222" s="5" t="s">
        <v>8906</v>
      </c>
      <c r="C3222" s="6" t="s">
        <v>5104</v>
      </c>
      <c r="D3222" s="6" t="str">
        <f t="shared" si="50"/>
        <v>0123-000-000-0000</v>
      </c>
      <c r="E3222" s="5" t="s">
        <v>5105</v>
      </c>
      <c r="F3222" s="5" t="s">
        <v>383</v>
      </c>
      <c r="G3222" s="5" t="s">
        <v>384</v>
      </c>
      <c r="H3222" s="5" t="s">
        <v>377</v>
      </c>
      <c r="I3222" s="5" t="s">
        <v>378</v>
      </c>
    </row>
    <row r="3223" spans="1:9" x14ac:dyDescent="0.25">
      <c r="A3223" s="5" t="s">
        <v>8907</v>
      </c>
      <c r="B3223" s="5" t="s">
        <v>8908</v>
      </c>
      <c r="C3223" s="6" t="s">
        <v>381</v>
      </c>
      <c r="D3223" s="6" t="str">
        <f t="shared" si="50"/>
        <v>0310-000-000-0000</v>
      </c>
      <c r="E3223" s="5" t="s">
        <v>382</v>
      </c>
      <c r="F3223" s="5" t="s">
        <v>415</v>
      </c>
      <c r="G3223" s="5" t="s">
        <v>416</v>
      </c>
      <c r="H3223" s="5" t="s">
        <v>377</v>
      </c>
      <c r="I3223" s="5" t="s">
        <v>378</v>
      </c>
    </row>
    <row r="3224" spans="1:9" x14ac:dyDescent="0.25">
      <c r="A3224" s="5" t="s">
        <v>8909</v>
      </c>
      <c r="B3224" s="5" t="s">
        <v>8910</v>
      </c>
      <c r="C3224" s="6" t="s">
        <v>3233</v>
      </c>
      <c r="D3224" s="6" t="str">
        <f t="shared" si="50"/>
        <v>0582-000-000-0000</v>
      </c>
      <c r="E3224" s="5" t="s">
        <v>3234</v>
      </c>
      <c r="F3224" s="5" t="s">
        <v>383</v>
      </c>
      <c r="G3224" s="5" t="s">
        <v>384</v>
      </c>
      <c r="H3224" s="5" t="s">
        <v>377</v>
      </c>
      <c r="I3224" s="5" t="s">
        <v>378</v>
      </c>
    </row>
    <row r="3225" spans="1:9" x14ac:dyDescent="0.25">
      <c r="A3225" s="5" t="s">
        <v>8911</v>
      </c>
      <c r="B3225" s="5" t="s">
        <v>8912</v>
      </c>
      <c r="C3225" s="6" t="s">
        <v>8913</v>
      </c>
      <c r="D3225" s="6" t="str">
        <f t="shared" si="50"/>
        <v>0582-033-000-0000</v>
      </c>
      <c r="E3225" s="5" t="s">
        <v>8914</v>
      </c>
      <c r="F3225" s="5" t="s">
        <v>2740</v>
      </c>
      <c r="G3225" s="5" t="s">
        <v>2741</v>
      </c>
      <c r="H3225" s="5" t="s">
        <v>377</v>
      </c>
      <c r="I3225" s="5" t="s">
        <v>378</v>
      </c>
    </row>
    <row r="3226" spans="1:9" x14ac:dyDescent="0.25">
      <c r="A3226" s="5" t="s">
        <v>8915</v>
      </c>
      <c r="B3226" s="5" t="s">
        <v>8916</v>
      </c>
      <c r="C3226" s="6" t="s">
        <v>5624</v>
      </c>
      <c r="D3226" s="6" t="str">
        <f t="shared" si="50"/>
        <v>0350-000-003-6700</v>
      </c>
      <c r="E3226" s="5" t="s">
        <v>5625</v>
      </c>
      <c r="F3226" s="5" t="s">
        <v>383</v>
      </c>
      <c r="G3226" s="5" t="s">
        <v>384</v>
      </c>
      <c r="H3226" s="5" t="s">
        <v>377</v>
      </c>
      <c r="I3226" s="5" t="s">
        <v>378</v>
      </c>
    </row>
    <row r="3227" spans="1:9" x14ac:dyDescent="0.25">
      <c r="A3227" s="5" t="s">
        <v>8917</v>
      </c>
      <c r="B3227" s="5" t="s">
        <v>8918</v>
      </c>
      <c r="C3227" s="6" t="s">
        <v>1559</v>
      </c>
      <c r="D3227" s="6" t="str">
        <f t="shared" si="50"/>
        <v>0070-000-000-0000</v>
      </c>
      <c r="E3227" s="5" t="s">
        <v>1560</v>
      </c>
      <c r="F3227" s="5" t="s">
        <v>383</v>
      </c>
      <c r="G3227" s="5" t="s">
        <v>384</v>
      </c>
      <c r="H3227" s="5" t="s">
        <v>377</v>
      </c>
      <c r="I3227" s="5" t="s">
        <v>378</v>
      </c>
    </row>
    <row r="3228" spans="1:9" x14ac:dyDescent="0.25">
      <c r="A3228" s="5" t="s">
        <v>8919</v>
      </c>
      <c r="B3228" s="5" t="s">
        <v>8920</v>
      </c>
      <c r="C3228" s="6" t="s">
        <v>8921</v>
      </c>
      <c r="D3228" s="6" t="str">
        <f t="shared" si="50"/>
        <v>0390-249-020-0000</v>
      </c>
      <c r="E3228" s="5" t="s">
        <v>8922</v>
      </c>
      <c r="F3228" s="5" t="s">
        <v>383</v>
      </c>
      <c r="G3228" s="5" t="s">
        <v>384</v>
      </c>
      <c r="H3228" s="5" t="s">
        <v>389</v>
      </c>
      <c r="I3228" s="5" t="s">
        <v>390</v>
      </c>
    </row>
    <row r="3229" spans="1:9" x14ac:dyDescent="0.25">
      <c r="A3229" s="5" t="s">
        <v>8923</v>
      </c>
      <c r="B3229" s="5" t="s">
        <v>8924</v>
      </c>
      <c r="C3229" s="6" t="s">
        <v>3537</v>
      </c>
      <c r="D3229" s="6" t="str">
        <f t="shared" si="50"/>
        <v>0557-000-000-0000</v>
      </c>
      <c r="E3229" s="5" t="s">
        <v>3538</v>
      </c>
      <c r="F3229" s="5" t="s">
        <v>503</v>
      </c>
      <c r="G3229" s="5" t="s">
        <v>504</v>
      </c>
      <c r="H3229" s="5" t="s">
        <v>377</v>
      </c>
      <c r="I3229" s="5" t="s">
        <v>378</v>
      </c>
    </row>
    <row r="3230" spans="1:9" x14ac:dyDescent="0.25">
      <c r="A3230" s="5" t="s">
        <v>8925</v>
      </c>
      <c r="B3230" s="5" t="s">
        <v>8926</v>
      </c>
      <c r="C3230" s="6" t="s">
        <v>2188</v>
      </c>
      <c r="D3230" s="6" t="str">
        <f t="shared" si="50"/>
        <v>0010-067-030-1100</v>
      </c>
      <c r="E3230" s="5" t="s">
        <v>2189</v>
      </c>
      <c r="F3230" s="5" t="s">
        <v>375</v>
      </c>
      <c r="G3230" s="5" t="s">
        <v>376</v>
      </c>
      <c r="H3230" s="5" t="s">
        <v>377</v>
      </c>
      <c r="I3230" s="5" t="s">
        <v>378</v>
      </c>
    </row>
    <row r="3231" spans="1:9" x14ac:dyDescent="0.25">
      <c r="A3231" s="5" t="s">
        <v>8927</v>
      </c>
      <c r="B3231" s="5" t="s">
        <v>8928</v>
      </c>
      <c r="C3231" s="6" t="s">
        <v>1133</v>
      </c>
      <c r="D3231" s="6" t="str">
        <f t="shared" si="50"/>
        <v>1042-000-000-0000</v>
      </c>
      <c r="E3231" s="5" t="s">
        <v>1134</v>
      </c>
      <c r="F3231" s="5" t="s">
        <v>503</v>
      </c>
      <c r="G3231" s="5" t="s">
        <v>504</v>
      </c>
      <c r="H3231" s="5" t="s">
        <v>377</v>
      </c>
      <c r="I3231" s="5" t="s">
        <v>378</v>
      </c>
    </row>
    <row r="3232" spans="1:9" x14ac:dyDescent="0.25">
      <c r="A3232" s="5" t="s">
        <v>8929</v>
      </c>
      <c r="B3232" s="5" t="s">
        <v>8930</v>
      </c>
      <c r="C3232" s="6" t="s">
        <v>4841</v>
      </c>
      <c r="D3232" s="6" t="str">
        <f t="shared" si="50"/>
        <v>0576-000-000-0000</v>
      </c>
      <c r="E3232" s="5" t="s">
        <v>4842</v>
      </c>
      <c r="F3232" s="5" t="s">
        <v>383</v>
      </c>
      <c r="G3232" s="5" t="s">
        <v>384</v>
      </c>
      <c r="H3232" s="5" t="s">
        <v>377</v>
      </c>
      <c r="I3232" s="5" t="s">
        <v>378</v>
      </c>
    </row>
    <row r="3233" spans="1:9" x14ac:dyDescent="0.25">
      <c r="A3233" s="5" t="s">
        <v>8931</v>
      </c>
      <c r="B3233" s="5" t="s">
        <v>8932</v>
      </c>
      <c r="C3233" s="6" t="s">
        <v>8933</v>
      </c>
      <c r="D3233" s="6" t="str">
        <f t="shared" si="50"/>
        <v>0455-000-000-0000</v>
      </c>
      <c r="E3233" s="5" t="s">
        <v>8934</v>
      </c>
      <c r="F3233" s="5" t="s">
        <v>535</v>
      </c>
      <c r="G3233" s="5" t="s">
        <v>536</v>
      </c>
      <c r="H3233" s="5" t="s">
        <v>513</v>
      </c>
      <c r="I3233" s="5" t="s">
        <v>514</v>
      </c>
    </row>
    <row r="3234" spans="1:9" x14ac:dyDescent="0.25">
      <c r="A3234" s="5" t="s">
        <v>8935</v>
      </c>
      <c r="B3234" s="5" t="s">
        <v>8936</v>
      </c>
      <c r="C3234" s="6" t="s">
        <v>4801</v>
      </c>
      <c r="D3234" s="6" t="str">
        <f t="shared" si="50"/>
        <v>0010-029-090-1200</v>
      </c>
      <c r="E3234" s="5" t="s">
        <v>4802</v>
      </c>
      <c r="F3234" s="5" t="s">
        <v>375</v>
      </c>
      <c r="G3234" s="5" t="s">
        <v>376</v>
      </c>
      <c r="H3234" s="5" t="s">
        <v>377</v>
      </c>
      <c r="I3234" s="5" t="s">
        <v>378</v>
      </c>
    </row>
    <row r="3235" spans="1:9" x14ac:dyDescent="0.25">
      <c r="A3235" s="5" t="s">
        <v>8937</v>
      </c>
      <c r="B3235" s="5" t="s">
        <v>8938</v>
      </c>
      <c r="C3235" s="6" t="s">
        <v>2601</v>
      </c>
      <c r="D3235" s="6" t="str">
        <f t="shared" si="50"/>
        <v>0369-000-000-0000</v>
      </c>
      <c r="E3235" s="5" t="s">
        <v>2602</v>
      </c>
      <c r="F3235" s="5" t="s">
        <v>383</v>
      </c>
      <c r="G3235" s="5" t="s">
        <v>384</v>
      </c>
      <c r="H3235" s="5" t="s">
        <v>513</v>
      </c>
      <c r="I3235" s="5" t="s">
        <v>514</v>
      </c>
    </row>
    <row r="3236" spans="1:9" x14ac:dyDescent="0.25">
      <c r="A3236" s="5" t="s">
        <v>8939</v>
      </c>
      <c r="B3236" s="5" t="s">
        <v>8940</v>
      </c>
      <c r="C3236" s="6" t="s">
        <v>2279</v>
      </c>
      <c r="D3236" s="6" t="str">
        <f t="shared" si="50"/>
        <v>0760-000-000-0000</v>
      </c>
      <c r="E3236" s="5" t="s">
        <v>2280</v>
      </c>
      <c r="F3236" s="5" t="s">
        <v>535</v>
      </c>
      <c r="G3236" s="5" t="s">
        <v>536</v>
      </c>
      <c r="H3236" s="5" t="s">
        <v>377</v>
      </c>
      <c r="I3236" s="5" t="s">
        <v>378</v>
      </c>
    </row>
    <row r="3237" spans="1:9" x14ac:dyDescent="0.25">
      <c r="A3237" s="5" t="s">
        <v>8941</v>
      </c>
      <c r="B3237" s="5" t="s">
        <v>8942</v>
      </c>
      <c r="C3237" s="6" t="s">
        <v>4885</v>
      </c>
      <c r="D3237" s="6" t="str">
        <f t="shared" si="50"/>
        <v>0847-000-000-0000</v>
      </c>
      <c r="E3237" s="5" t="s">
        <v>4886</v>
      </c>
      <c r="F3237" s="5" t="s">
        <v>503</v>
      </c>
      <c r="G3237" s="5" t="s">
        <v>504</v>
      </c>
      <c r="H3237" s="5" t="s">
        <v>377</v>
      </c>
      <c r="I3237" s="5" t="s">
        <v>378</v>
      </c>
    </row>
    <row r="3238" spans="1:9" x14ac:dyDescent="0.25">
      <c r="A3238" s="5" t="s">
        <v>8943</v>
      </c>
      <c r="B3238" s="5" t="s">
        <v>8944</v>
      </c>
      <c r="C3238" s="6" t="s">
        <v>2428</v>
      </c>
      <c r="D3238" s="6" t="str">
        <f t="shared" si="50"/>
        <v>0128-000-000-0000</v>
      </c>
      <c r="E3238" s="5" t="s">
        <v>2429</v>
      </c>
      <c r="F3238" s="5" t="s">
        <v>383</v>
      </c>
      <c r="G3238" s="5" t="s">
        <v>384</v>
      </c>
      <c r="H3238" s="5" t="s">
        <v>377</v>
      </c>
      <c r="I3238" s="5" t="s">
        <v>378</v>
      </c>
    </row>
    <row r="3239" spans="1:9" x14ac:dyDescent="0.25">
      <c r="A3239" s="5" t="s">
        <v>8945</v>
      </c>
      <c r="B3239" s="5" t="s">
        <v>8946</v>
      </c>
      <c r="C3239" s="6" t="s">
        <v>773</v>
      </c>
      <c r="D3239" s="6" t="str">
        <f t="shared" si="50"/>
        <v>0218-000-000-0000</v>
      </c>
      <c r="E3239" s="5" t="s">
        <v>774</v>
      </c>
      <c r="F3239" s="5" t="s">
        <v>383</v>
      </c>
      <c r="G3239" s="5" t="s">
        <v>384</v>
      </c>
      <c r="H3239" s="5" t="s">
        <v>377</v>
      </c>
      <c r="I3239" s="5" t="s">
        <v>378</v>
      </c>
    </row>
    <row r="3240" spans="1:9" x14ac:dyDescent="0.25">
      <c r="A3240" s="5" t="s">
        <v>8947</v>
      </c>
      <c r="B3240" s="5" t="s">
        <v>8948</v>
      </c>
      <c r="C3240" s="6" t="s">
        <v>1295</v>
      </c>
      <c r="D3240" s="6" t="str">
        <f t="shared" si="50"/>
        <v>0351-000-000-0000</v>
      </c>
      <c r="E3240" s="5" t="s">
        <v>1296</v>
      </c>
      <c r="F3240" s="5" t="s">
        <v>383</v>
      </c>
      <c r="G3240" s="5" t="s">
        <v>384</v>
      </c>
      <c r="H3240" s="5" t="s">
        <v>377</v>
      </c>
      <c r="I3240" s="5" t="s">
        <v>378</v>
      </c>
    </row>
    <row r="3241" spans="1:9" x14ac:dyDescent="0.25">
      <c r="A3241" s="5" t="s">
        <v>8949</v>
      </c>
      <c r="B3241" s="5" t="s">
        <v>8950</v>
      </c>
      <c r="C3241" s="6" t="s">
        <v>8951</v>
      </c>
      <c r="D3241" s="6" t="str">
        <f t="shared" si="50"/>
        <v>0010-091-011-1000</v>
      </c>
      <c r="E3241" s="5" t="s">
        <v>8952</v>
      </c>
      <c r="F3241" s="5" t="s">
        <v>650</v>
      </c>
      <c r="G3241" s="5" t="s">
        <v>651</v>
      </c>
      <c r="H3241" s="5" t="s">
        <v>377</v>
      </c>
      <c r="I3241" s="5" t="s">
        <v>378</v>
      </c>
    </row>
    <row r="3242" spans="1:9" x14ac:dyDescent="0.25">
      <c r="A3242" s="5" t="s">
        <v>8953</v>
      </c>
      <c r="B3242" s="5" t="s">
        <v>8954</v>
      </c>
      <c r="C3242" s="6" t="s">
        <v>3797</v>
      </c>
      <c r="D3242" s="6" t="str">
        <f t="shared" si="50"/>
        <v>1082-000-000-0000</v>
      </c>
      <c r="E3242" s="5" t="s">
        <v>3798</v>
      </c>
      <c r="F3242" s="5" t="s">
        <v>925</v>
      </c>
      <c r="G3242" s="5" t="s">
        <v>926</v>
      </c>
      <c r="H3242" s="5" t="s">
        <v>377</v>
      </c>
      <c r="I3242" s="5" t="s">
        <v>378</v>
      </c>
    </row>
    <row r="3243" spans="1:9" x14ac:dyDescent="0.25">
      <c r="A3243" s="5" t="s">
        <v>8955</v>
      </c>
      <c r="B3243" s="5" t="s">
        <v>8956</v>
      </c>
      <c r="C3243" s="6" t="s">
        <v>835</v>
      </c>
      <c r="D3243" s="6" t="str">
        <f t="shared" si="50"/>
        <v>0195-000-000-0000</v>
      </c>
      <c r="E3243" s="5" t="s">
        <v>836</v>
      </c>
      <c r="F3243" s="5" t="s">
        <v>535</v>
      </c>
      <c r="G3243" s="5" t="s">
        <v>536</v>
      </c>
      <c r="H3243" s="5" t="s">
        <v>377</v>
      </c>
      <c r="I3243" s="5" t="s">
        <v>378</v>
      </c>
    </row>
    <row r="3244" spans="1:9" x14ac:dyDescent="0.25">
      <c r="A3244" s="5" t="s">
        <v>8957</v>
      </c>
      <c r="B3244" s="5" t="s">
        <v>8958</v>
      </c>
      <c r="C3244" s="6" t="s">
        <v>5606</v>
      </c>
      <c r="D3244" s="6" t="str">
        <f t="shared" si="50"/>
        <v>0891-000-000-0000</v>
      </c>
      <c r="E3244" s="5" t="s">
        <v>5607</v>
      </c>
      <c r="F3244" s="5" t="s">
        <v>383</v>
      </c>
      <c r="G3244" s="5" t="s">
        <v>384</v>
      </c>
      <c r="H3244" s="5" t="s">
        <v>377</v>
      </c>
      <c r="I3244" s="5" t="s">
        <v>378</v>
      </c>
    </row>
    <row r="3245" spans="1:9" x14ac:dyDescent="0.25">
      <c r="A3245" s="5" t="s">
        <v>8959</v>
      </c>
      <c r="B3245" s="5" t="s">
        <v>8960</v>
      </c>
      <c r="C3245" s="6" t="s">
        <v>3287</v>
      </c>
      <c r="D3245" s="6" t="str">
        <f t="shared" si="50"/>
        <v>0137-000-000-0000</v>
      </c>
      <c r="E3245" s="5" t="s">
        <v>3288</v>
      </c>
      <c r="F3245" s="5" t="s">
        <v>383</v>
      </c>
      <c r="G3245" s="5" t="s">
        <v>384</v>
      </c>
      <c r="H3245" s="5" t="s">
        <v>377</v>
      </c>
      <c r="I3245" s="5" t="s">
        <v>378</v>
      </c>
    </row>
    <row r="3246" spans="1:9" x14ac:dyDescent="0.25">
      <c r="A3246" s="5" t="s">
        <v>8961</v>
      </c>
      <c r="B3246" s="5" t="s">
        <v>8962</v>
      </c>
      <c r="C3246" s="6" t="s">
        <v>923</v>
      </c>
      <c r="D3246" s="6" t="str">
        <f t="shared" si="50"/>
        <v>0210-000-000-0000</v>
      </c>
      <c r="E3246" s="5" t="s">
        <v>924</v>
      </c>
      <c r="F3246" s="5" t="s">
        <v>383</v>
      </c>
      <c r="G3246" s="5" t="s">
        <v>384</v>
      </c>
      <c r="H3246" s="5" t="s">
        <v>377</v>
      </c>
      <c r="I3246" s="5" t="s">
        <v>378</v>
      </c>
    </row>
    <row r="3247" spans="1:9" x14ac:dyDescent="0.25">
      <c r="A3247" s="5" t="s">
        <v>8963</v>
      </c>
      <c r="B3247" s="5" t="s">
        <v>8964</v>
      </c>
      <c r="C3247" s="6" t="s">
        <v>405</v>
      </c>
      <c r="D3247" s="6" t="str">
        <f t="shared" si="50"/>
        <v>0340-000-000-0000</v>
      </c>
      <c r="E3247" s="5" t="s">
        <v>406</v>
      </c>
      <c r="F3247" s="5" t="s">
        <v>383</v>
      </c>
      <c r="G3247" s="5" t="s">
        <v>384</v>
      </c>
      <c r="H3247" s="5" t="s">
        <v>377</v>
      </c>
      <c r="I3247" s="5" t="s">
        <v>378</v>
      </c>
    </row>
    <row r="3248" spans="1:9" x14ac:dyDescent="0.25">
      <c r="A3248" s="5" t="s">
        <v>8965</v>
      </c>
      <c r="B3248" s="5" t="s">
        <v>8966</v>
      </c>
      <c r="C3248" s="6" t="s">
        <v>525</v>
      </c>
      <c r="D3248" s="6" t="str">
        <f t="shared" si="50"/>
        <v>0065-000-000-0000</v>
      </c>
      <c r="E3248" s="5" t="s">
        <v>526</v>
      </c>
      <c r="F3248" s="5" t="s">
        <v>535</v>
      </c>
      <c r="G3248" s="5" t="s">
        <v>536</v>
      </c>
      <c r="H3248" s="5" t="s">
        <v>377</v>
      </c>
      <c r="I3248" s="5" t="s">
        <v>378</v>
      </c>
    </row>
    <row r="3249" spans="1:9" x14ac:dyDescent="0.25">
      <c r="A3249" s="5" t="s">
        <v>8967</v>
      </c>
      <c r="B3249" s="5" t="s">
        <v>8968</v>
      </c>
      <c r="C3249" s="6" t="s">
        <v>569</v>
      </c>
      <c r="D3249" s="6" t="str">
        <f t="shared" si="50"/>
        <v>0665-000-000-0000</v>
      </c>
      <c r="E3249" s="5" t="s">
        <v>570</v>
      </c>
      <c r="F3249" s="5" t="s">
        <v>383</v>
      </c>
      <c r="G3249" s="5" t="s">
        <v>384</v>
      </c>
      <c r="H3249" s="5" t="s">
        <v>513</v>
      </c>
      <c r="I3249" s="5" t="s">
        <v>514</v>
      </c>
    </row>
    <row r="3250" spans="1:9" x14ac:dyDescent="0.25">
      <c r="A3250" s="5" t="s">
        <v>8969</v>
      </c>
      <c r="B3250" s="5" t="s">
        <v>8970</v>
      </c>
      <c r="C3250" s="6" t="s">
        <v>1865</v>
      </c>
      <c r="D3250" s="6" t="str">
        <f t="shared" si="50"/>
        <v>0757-000-000-0000</v>
      </c>
      <c r="E3250" s="5" t="s">
        <v>1866</v>
      </c>
      <c r="F3250" s="5" t="s">
        <v>383</v>
      </c>
      <c r="G3250" s="5" t="s">
        <v>384</v>
      </c>
      <c r="H3250" s="5" t="s">
        <v>377</v>
      </c>
      <c r="I3250" s="5" t="s">
        <v>378</v>
      </c>
    </row>
    <row r="3251" spans="1:9" x14ac:dyDescent="0.25">
      <c r="A3251" s="5" t="s">
        <v>8971</v>
      </c>
      <c r="B3251" s="5" t="s">
        <v>8972</v>
      </c>
      <c r="C3251" s="6" t="s">
        <v>3017</v>
      </c>
      <c r="D3251" s="6" t="str">
        <f t="shared" si="50"/>
        <v>0597-000-000-0000</v>
      </c>
      <c r="E3251" s="5" t="s">
        <v>3018</v>
      </c>
      <c r="F3251" s="5" t="s">
        <v>383</v>
      </c>
      <c r="G3251" s="5" t="s">
        <v>384</v>
      </c>
      <c r="H3251" s="5" t="s">
        <v>377</v>
      </c>
      <c r="I3251" s="5" t="s">
        <v>378</v>
      </c>
    </row>
    <row r="3252" spans="1:9" x14ac:dyDescent="0.25">
      <c r="A3252" s="5" t="s">
        <v>8973</v>
      </c>
      <c r="B3252" s="5" t="s">
        <v>8974</v>
      </c>
      <c r="C3252" s="6" t="s">
        <v>8975</v>
      </c>
      <c r="D3252" s="6" t="str">
        <f t="shared" si="50"/>
        <v>0010-038-181-2300</v>
      </c>
      <c r="E3252" s="5" t="s">
        <v>8976</v>
      </c>
      <c r="F3252" s="5" t="s">
        <v>375</v>
      </c>
      <c r="G3252" s="5" t="s">
        <v>376</v>
      </c>
      <c r="H3252" s="5" t="s">
        <v>377</v>
      </c>
      <c r="I3252" s="5" t="s">
        <v>378</v>
      </c>
    </row>
    <row r="3253" spans="1:9" x14ac:dyDescent="0.25">
      <c r="A3253" s="5" t="s">
        <v>8977</v>
      </c>
      <c r="B3253" s="5" t="s">
        <v>8978</v>
      </c>
      <c r="C3253" s="6" t="s">
        <v>1422</v>
      </c>
      <c r="D3253" s="6" t="str">
        <f t="shared" si="50"/>
        <v>1077-000-003-7100</v>
      </c>
      <c r="E3253" s="5" t="s">
        <v>1423</v>
      </c>
      <c r="F3253" s="5" t="s">
        <v>383</v>
      </c>
      <c r="G3253" s="5" t="s">
        <v>384</v>
      </c>
      <c r="H3253" s="5" t="s">
        <v>377</v>
      </c>
      <c r="I3253" s="5" t="s">
        <v>378</v>
      </c>
    </row>
    <row r="3254" spans="1:9" x14ac:dyDescent="0.25">
      <c r="A3254" s="5" t="s">
        <v>8979</v>
      </c>
      <c r="B3254" s="5" t="s">
        <v>8980</v>
      </c>
      <c r="C3254" s="6" t="s">
        <v>6158</v>
      </c>
      <c r="D3254" s="6" t="str">
        <f t="shared" si="50"/>
        <v>0010-046-041-1100</v>
      </c>
      <c r="E3254" s="5" t="s">
        <v>6159</v>
      </c>
      <c r="F3254" s="5" t="s">
        <v>375</v>
      </c>
      <c r="G3254" s="5" t="s">
        <v>376</v>
      </c>
      <c r="H3254" s="5" t="s">
        <v>377</v>
      </c>
      <c r="I3254" s="5" t="s">
        <v>378</v>
      </c>
    </row>
    <row r="3255" spans="1:9" x14ac:dyDescent="0.25">
      <c r="A3255" s="5" t="s">
        <v>8981</v>
      </c>
      <c r="B3255" s="5" t="s">
        <v>8982</v>
      </c>
      <c r="C3255" s="6" t="s">
        <v>1045</v>
      </c>
      <c r="D3255" s="6" t="str">
        <f t="shared" si="50"/>
        <v>0270-000-000-0000</v>
      </c>
      <c r="E3255" s="5" t="s">
        <v>1046</v>
      </c>
      <c r="F3255" s="5" t="s">
        <v>383</v>
      </c>
      <c r="G3255" s="5" t="s">
        <v>384</v>
      </c>
      <c r="H3255" s="5" t="s">
        <v>377</v>
      </c>
      <c r="I3255" s="5" t="s">
        <v>378</v>
      </c>
    </row>
    <row r="3256" spans="1:9" x14ac:dyDescent="0.25">
      <c r="A3256" s="5" t="s">
        <v>8983</v>
      </c>
      <c r="B3256" s="5" t="s">
        <v>8984</v>
      </c>
      <c r="C3256" s="6" t="s">
        <v>2767</v>
      </c>
      <c r="D3256" s="6" t="str">
        <f t="shared" si="50"/>
        <v>0187-000-000-0000</v>
      </c>
      <c r="E3256" s="5" t="s">
        <v>2768</v>
      </c>
      <c r="F3256" s="5" t="s">
        <v>383</v>
      </c>
      <c r="G3256" s="5" t="s">
        <v>384</v>
      </c>
      <c r="H3256" s="5" t="s">
        <v>377</v>
      </c>
      <c r="I3256" s="5" t="s">
        <v>378</v>
      </c>
    </row>
    <row r="3257" spans="1:9" x14ac:dyDescent="0.25">
      <c r="A3257" s="5" t="s">
        <v>8985</v>
      </c>
      <c r="B3257" s="5" t="s">
        <v>8986</v>
      </c>
      <c r="C3257" s="6" t="s">
        <v>577</v>
      </c>
      <c r="D3257" s="6" t="str">
        <f t="shared" si="50"/>
        <v>0062-000-000-0000</v>
      </c>
      <c r="E3257" s="5" t="s">
        <v>578</v>
      </c>
      <c r="F3257" s="5" t="s">
        <v>383</v>
      </c>
      <c r="G3257" s="5" t="s">
        <v>384</v>
      </c>
      <c r="H3257" s="5" t="s">
        <v>513</v>
      </c>
      <c r="I3257" s="5" t="s">
        <v>514</v>
      </c>
    </row>
    <row r="3258" spans="1:9" x14ac:dyDescent="0.25">
      <c r="A3258" s="5" t="s">
        <v>8987</v>
      </c>
      <c r="B3258" s="5" t="s">
        <v>8988</v>
      </c>
      <c r="C3258" s="6" t="s">
        <v>8989</v>
      </c>
      <c r="D3258" s="6" t="str">
        <f t="shared" si="50"/>
        <v>0979-000-000-0000</v>
      </c>
      <c r="E3258" s="5" t="s">
        <v>8990</v>
      </c>
      <c r="F3258" s="5" t="s">
        <v>535</v>
      </c>
      <c r="G3258" s="5" t="s">
        <v>536</v>
      </c>
      <c r="H3258" s="5" t="s">
        <v>377</v>
      </c>
      <c r="I3258" s="5" t="s">
        <v>378</v>
      </c>
    </row>
    <row r="3259" spans="1:9" x14ac:dyDescent="0.25">
      <c r="A3259" s="5" t="s">
        <v>8991</v>
      </c>
      <c r="B3259" s="5" t="s">
        <v>8992</v>
      </c>
      <c r="C3259" s="6" t="s">
        <v>2817</v>
      </c>
      <c r="D3259" s="6" t="str">
        <f t="shared" si="50"/>
        <v>1029-000-000-0000</v>
      </c>
      <c r="E3259" s="5" t="s">
        <v>2818</v>
      </c>
      <c r="F3259" s="5" t="s">
        <v>507</v>
      </c>
      <c r="G3259" s="5" t="s">
        <v>508</v>
      </c>
      <c r="H3259" s="5" t="s">
        <v>377</v>
      </c>
      <c r="I3259" s="5" t="s">
        <v>378</v>
      </c>
    </row>
    <row r="3260" spans="1:9" x14ac:dyDescent="0.25">
      <c r="A3260" s="5" t="s">
        <v>8993</v>
      </c>
      <c r="B3260" s="5" t="s">
        <v>8994</v>
      </c>
      <c r="C3260" s="6" t="s">
        <v>2803</v>
      </c>
      <c r="D3260" s="6" t="str">
        <f t="shared" si="50"/>
        <v>0217-000-000-0000</v>
      </c>
      <c r="E3260" s="5" t="s">
        <v>2804</v>
      </c>
      <c r="F3260" s="5" t="s">
        <v>383</v>
      </c>
      <c r="G3260" s="5" t="s">
        <v>384</v>
      </c>
      <c r="H3260" s="5" t="s">
        <v>377</v>
      </c>
      <c r="I3260" s="5" t="s">
        <v>378</v>
      </c>
    </row>
    <row r="3261" spans="1:9" x14ac:dyDescent="0.25">
      <c r="A3261" s="5" t="s">
        <v>8995</v>
      </c>
      <c r="B3261" s="5" t="s">
        <v>8996</v>
      </c>
      <c r="C3261" s="6" t="s">
        <v>1115</v>
      </c>
      <c r="D3261" s="6" t="str">
        <f t="shared" si="50"/>
        <v>0180-303-000-0000</v>
      </c>
      <c r="E3261" s="5" t="s">
        <v>1116</v>
      </c>
      <c r="F3261" s="5" t="s">
        <v>703</v>
      </c>
      <c r="G3261" s="5" t="s">
        <v>704</v>
      </c>
      <c r="H3261" s="5" t="s">
        <v>513</v>
      </c>
      <c r="I3261" s="5" t="s">
        <v>514</v>
      </c>
    </row>
    <row r="3262" spans="1:9" x14ac:dyDescent="0.25">
      <c r="A3262" s="5" t="s">
        <v>8997</v>
      </c>
      <c r="B3262" s="5" t="s">
        <v>8998</v>
      </c>
      <c r="C3262" s="6" t="s">
        <v>7913</v>
      </c>
      <c r="D3262" s="6" t="str">
        <f t="shared" si="50"/>
        <v>0010-041-031-1400</v>
      </c>
      <c r="E3262" s="5" t="s">
        <v>7914</v>
      </c>
      <c r="F3262" s="5" t="s">
        <v>375</v>
      </c>
      <c r="G3262" s="5" t="s">
        <v>376</v>
      </c>
      <c r="H3262" s="5" t="s">
        <v>377</v>
      </c>
      <c r="I3262" s="5" t="s">
        <v>378</v>
      </c>
    </row>
    <row r="3263" spans="1:9" x14ac:dyDescent="0.25">
      <c r="A3263" s="5" t="s">
        <v>8999</v>
      </c>
      <c r="B3263" s="5" t="s">
        <v>9000</v>
      </c>
      <c r="C3263" s="6" t="s">
        <v>785</v>
      </c>
      <c r="D3263" s="6" t="str">
        <f t="shared" si="50"/>
        <v>0693-000-000-0000</v>
      </c>
      <c r="E3263" s="5" t="s">
        <v>786</v>
      </c>
      <c r="F3263" s="5" t="s">
        <v>503</v>
      </c>
      <c r="G3263" s="5" t="s">
        <v>504</v>
      </c>
      <c r="H3263" s="5" t="s">
        <v>377</v>
      </c>
      <c r="I3263" s="5" t="s">
        <v>378</v>
      </c>
    </row>
    <row r="3264" spans="1:9" x14ac:dyDescent="0.25">
      <c r="A3264" s="5" t="s">
        <v>338</v>
      </c>
      <c r="B3264" s="5" t="s">
        <v>9001</v>
      </c>
      <c r="C3264" s="6" t="s">
        <v>3815</v>
      </c>
      <c r="D3264" s="6" t="str">
        <f t="shared" si="50"/>
        <v>0010-048-071-1100</v>
      </c>
      <c r="E3264" s="5" t="s">
        <v>3816</v>
      </c>
      <c r="F3264" s="5" t="s">
        <v>375</v>
      </c>
      <c r="G3264" s="5" t="s">
        <v>376</v>
      </c>
      <c r="H3264" s="5" t="s">
        <v>377</v>
      </c>
      <c r="I3264" s="5" t="s">
        <v>378</v>
      </c>
    </row>
    <row r="3265" spans="1:9" x14ac:dyDescent="0.25">
      <c r="A3265" s="5" t="s">
        <v>9002</v>
      </c>
      <c r="B3265" s="5" t="s">
        <v>9003</v>
      </c>
      <c r="C3265" s="6" t="s">
        <v>2102</v>
      </c>
      <c r="D3265" s="6" t="str">
        <f t="shared" si="50"/>
        <v>0196-000-000-0000</v>
      </c>
      <c r="E3265" s="5" t="s">
        <v>2103</v>
      </c>
      <c r="F3265" s="5" t="s">
        <v>383</v>
      </c>
      <c r="G3265" s="5" t="s">
        <v>384</v>
      </c>
      <c r="H3265" s="5" t="s">
        <v>401</v>
      </c>
      <c r="I3265" s="5" t="s">
        <v>402</v>
      </c>
    </row>
    <row r="3266" spans="1:9" x14ac:dyDescent="0.25">
      <c r="A3266" s="5" t="s">
        <v>9004</v>
      </c>
      <c r="B3266" s="5" t="s">
        <v>9005</v>
      </c>
      <c r="C3266" s="6" t="s">
        <v>421</v>
      </c>
      <c r="D3266" s="6" t="str">
        <f t="shared" ref="D3266:D3329" si="51">TEXT(C3266,"0000-000-000-0000")</f>
        <v>0835-000-000-0000</v>
      </c>
      <c r="E3266" s="5" t="s">
        <v>422</v>
      </c>
      <c r="F3266" s="5" t="s">
        <v>415</v>
      </c>
      <c r="G3266" s="5" t="s">
        <v>416</v>
      </c>
      <c r="H3266" s="5" t="s">
        <v>377</v>
      </c>
      <c r="I3266" s="5" t="s">
        <v>378</v>
      </c>
    </row>
    <row r="3267" spans="1:9" x14ac:dyDescent="0.25">
      <c r="A3267" s="5" t="s">
        <v>9006</v>
      </c>
      <c r="B3267" s="5" t="s">
        <v>9007</v>
      </c>
      <c r="C3267" s="6" t="s">
        <v>2947</v>
      </c>
      <c r="D3267" s="6" t="str">
        <f t="shared" si="51"/>
        <v>0943-000-000-0000</v>
      </c>
      <c r="E3267" s="5" t="s">
        <v>2948</v>
      </c>
      <c r="F3267" s="5" t="s">
        <v>415</v>
      </c>
      <c r="G3267" s="5" t="s">
        <v>416</v>
      </c>
      <c r="H3267" s="5" t="s">
        <v>377</v>
      </c>
      <c r="I3267" s="5" t="s">
        <v>378</v>
      </c>
    </row>
    <row r="3268" spans="1:9" x14ac:dyDescent="0.25">
      <c r="A3268" s="5" t="s">
        <v>9008</v>
      </c>
      <c r="B3268" s="5" t="s">
        <v>9009</v>
      </c>
      <c r="C3268" s="6" t="s">
        <v>1337</v>
      </c>
      <c r="D3268" s="6" t="str">
        <f t="shared" si="51"/>
        <v>0257-000-000-0000</v>
      </c>
      <c r="E3268" s="5" t="s">
        <v>1338</v>
      </c>
      <c r="F3268" s="5" t="s">
        <v>383</v>
      </c>
      <c r="G3268" s="5" t="s">
        <v>384</v>
      </c>
      <c r="H3268" s="5" t="s">
        <v>377</v>
      </c>
      <c r="I3268" s="5" t="s">
        <v>378</v>
      </c>
    </row>
    <row r="3269" spans="1:9" x14ac:dyDescent="0.25">
      <c r="A3269" s="5" t="s">
        <v>9010</v>
      </c>
      <c r="B3269" s="5" t="s">
        <v>9011</v>
      </c>
      <c r="C3269" s="6" t="s">
        <v>985</v>
      </c>
      <c r="D3269" s="6" t="str">
        <f t="shared" si="51"/>
        <v>0180-000-000-0000</v>
      </c>
      <c r="E3269" s="5" t="s">
        <v>986</v>
      </c>
      <c r="F3269" s="5" t="s">
        <v>535</v>
      </c>
      <c r="G3269" s="5" t="s">
        <v>536</v>
      </c>
      <c r="H3269" s="5" t="s">
        <v>377</v>
      </c>
      <c r="I3269" s="5" t="s">
        <v>378</v>
      </c>
    </row>
    <row r="3270" spans="1:9" x14ac:dyDescent="0.25">
      <c r="A3270" s="5" t="s">
        <v>9012</v>
      </c>
      <c r="B3270" s="5" t="s">
        <v>9013</v>
      </c>
      <c r="C3270" s="6" t="s">
        <v>7836</v>
      </c>
      <c r="D3270" s="6" t="str">
        <f t="shared" si="51"/>
        <v>1010-000-000-0000</v>
      </c>
      <c r="E3270" s="5" t="s">
        <v>7837</v>
      </c>
      <c r="F3270" s="5" t="s">
        <v>383</v>
      </c>
      <c r="G3270" s="5" t="s">
        <v>384</v>
      </c>
      <c r="H3270" s="5" t="s">
        <v>377</v>
      </c>
      <c r="I3270" s="5" t="s">
        <v>378</v>
      </c>
    </row>
    <row r="3271" spans="1:9" x14ac:dyDescent="0.25">
      <c r="A3271" s="5" t="s">
        <v>9014</v>
      </c>
      <c r="B3271" s="5" t="s">
        <v>9015</v>
      </c>
      <c r="C3271" s="6" t="s">
        <v>1181</v>
      </c>
      <c r="D3271" s="6" t="str">
        <f t="shared" si="51"/>
        <v>0844-000-000-0000</v>
      </c>
      <c r="E3271" s="5" t="s">
        <v>1182</v>
      </c>
      <c r="F3271" s="5" t="s">
        <v>383</v>
      </c>
      <c r="G3271" s="5" t="s">
        <v>384</v>
      </c>
      <c r="H3271" s="5" t="s">
        <v>377</v>
      </c>
      <c r="I3271" s="5" t="s">
        <v>378</v>
      </c>
    </row>
    <row r="3272" spans="1:9" x14ac:dyDescent="0.25">
      <c r="A3272" s="5" t="s">
        <v>9016</v>
      </c>
      <c r="B3272" s="5" t="s">
        <v>9017</v>
      </c>
      <c r="C3272" s="6" t="s">
        <v>2803</v>
      </c>
      <c r="D3272" s="6" t="str">
        <f t="shared" si="51"/>
        <v>0217-000-000-0000</v>
      </c>
      <c r="E3272" s="5" t="s">
        <v>2804</v>
      </c>
      <c r="F3272" s="5" t="s">
        <v>383</v>
      </c>
      <c r="G3272" s="5" t="s">
        <v>384</v>
      </c>
      <c r="H3272" s="5" t="s">
        <v>401</v>
      </c>
      <c r="I3272" s="5" t="s">
        <v>402</v>
      </c>
    </row>
    <row r="3273" spans="1:9" x14ac:dyDescent="0.25">
      <c r="A3273" s="5" t="s">
        <v>9018</v>
      </c>
      <c r="B3273" s="5" t="s">
        <v>9019</v>
      </c>
      <c r="C3273" s="6" t="s">
        <v>954</v>
      </c>
      <c r="D3273" s="6" t="str">
        <f t="shared" si="51"/>
        <v>0120-000-000-0000</v>
      </c>
      <c r="E3273" s="5" t="s">
        <v>955</v>
      </c>
      <c r="F3273" s="5" t="s">
        <v>383</v>
      </c>
      <c r="G3273" s="5" t="s">
        <v>384</v>
      </c>
      <c r="H3273" s="5" t="s">
        <v>377</v>
      </c>
      <c r="I3273" s="5" t="s">
        <v>378</v>
      </c>
    </row>
    <row r="3274" spans="1:9" x14ac:dyDescent="0.25">
      <c r="A3274" s="5" t="s">
        <v>9020</v>
      </c>
      <c r="B3274" s="5" t="s">
        <v>9021</v>
      </c>
      <c r="C3274" s="6" t="s">
        <v>807</v>
      </c>
      <c r="D3274" s="6" t="str">
        <f t="shared" si="51"/>
        <v>0130-000-000-0000</v>
      </c>
      <c r="E3274" s="5" t="s">
        <v>808</v>
      </c>
      <c r="F3274" s="5" t="s">
        <v>383</v>
      </c>
      <c r="G3274" s="5" t="s">
        <v>384</v>
      </c>
      <c r="H3274" s="5" t="s">
        <v>377</v>
      </c>
      <c r="I3274" s="5" t="s">
        <v>378</v>
      </c>
    </row>
    <row r="3275" spans="1:9" x14ac:dyDescent="0.25">
      <c r="A3275" s="5" t="s">
        <v>9022</v>
      </c>
      <c r="B3275" s="5" t="s">
        <v>9023</v>
      </c>
      <c r="C3275" s="6" t="s">
        <v>2726</v>
      </c>
      <c r="D3275" s="6" t="str">
        <f t="shared" si="51"/>
        <v>0217-249-020-0000</v>
      </c>
      <c r="E3275" s="5" t="s">
        <v>2727</v>
      </c>
      <c r="F3275" s="5" t="s">
        <v>383</v>
      </c>
      <c r="G3275" s="5" t="s">
        <v>384</v>
      </c>
      <c r="H3275" s="5" t="s">
        <v>389</v>
      </c>
      <c r="I3275" s="5" t="s">
        <v>390</v>
      </c>
    </row>
    <row r="3276" spans="1:9" x14ac:dyDescent="0.25">
      <c r="A3276" s="5" t="s">
        <v>9024</v>
      </c>
      <c r="B3276" s="5" t="s">
        <v>9025</v>
      </c>
      <c r="C3276" s="6" t="s">
        <v>1111</v>
      </c>
      <c r="D3276" s="6" t="str">
        <f t="shared" si="51"/>
        <v>0401-000-000-0000</v>
      </c>
      <c r="E3276" s="5" t="s">
        <v>1112</v>
      </c>
      <c r="F3276" s="5" t="s">
        <v>383</v>
      </c>
      <c r="G3276" s="5" t="s">
        <v>384</v>
      </c>
      <c r="H3276" s="5" t="s">
        <v>377</v>
      </c>
      <c r="I3276" s="5" t="s">
        <v>378</v>
      </c>
    </row>
    <row r="3277" spans="1:9" x14ac:dyDescent="0.25">
      <c r="A3277" s="5" t="s">
        <v>9026</v>
      </c>
      <c r="B3277" s="5" t="s">
        <v>9027</v>
      </c>
      <c r="C3277" s="6" t="s">
        <v>1798</v>
      </c>
      <c r="D3277" s="6" t="str">
        <f t="shared" si="51"/>
        <v>0390-000-000-0000</v>
      </c>
      <c r="E3277" s="5" t="s">
        <v>1799</v>
      </c>
      <c r="F3277" s="5" t="s">
        <v>383</v>
      </c>
      <c r="G3277" s="5" t="s">
        <v>384</v>
      </c>
      <c r="H3277" s="5" t="s">
        <v>377</v>
      </c>
      <c r="I3277" s="5" t="s">
        <v>378</v>
      </c>
    </row>
    <row r="3278" spans="1:9" x14ac:dyDescent="0.25">
      <c r="A3278" s="5" t="s">
        <v>9028</v>
      </c>
      <c r="B3278" s="5" t="s">
        <v>9029</v>
      </c>
      <c r="C3278" s="6" t="s">
        <v>2237</v>
      </c>
      <c r="D3278" s="6" t="str">
        <f t="shared" si="51"/>
        <v>0917-000-000-0000</v>
      </c>
      <c r="E3278" s="5" t="s">
        <v>2238</v>
      </c>
      <c r="F3278" s="5" t="s">
        <v>383</v>
      </c>
      <c r="G3278" s="5" t="s">
        <v>384</v>
      </c>
      <c r="H3278" s="5" t="s">
        <v>377</v>
      </c>
      <c r="I3278" s="5" t="s">
        <v>378</v>
      </c>
    </row>
    <row r="3279" spans="1:9" x14ac:dyDescent="0.25">
      <c r="A3279" s="5" t="s">
        <v>9030</v>
      </c>
      <c r="B3279" s="5" t="s">
        <v>9031</v>
      </c>
      <c r="C3279" s="6" t="s">
        <v>3779</v>
      </c>
      <c r="D3279" s="6" t="str">
        <f t="shared" si="51"/>
        <v>0010-048-041-1100</v>
      </c>
      <c r="E3279" s="5" t="s">
        <v>3780</v>
      </c>
      <c r="F3279" s="5" t="s">
        <v>375</v>
      </c>
      <c r="G3279" s="5" t="s">
        <v>376</v>
      </c>
      <c r="H3279" s="5" t="s">
        <v>377</v>
      </c>
      <c r="I3279" s="5" t="s">
        <v>378</v>
      </c>
    </row>
    <row r="3280" spans="1:9" x14ac:dyDescent="0.25">
      <c r="A3280" s="5" t="s">
        <v>9032</v>
      </c>
      <c r="B3280" s="5" t="s">
        <v>9033</v>
      </c>
      <c r="C3280" s="6" t="s">
        <v>2160</v>
      </c>
      <c r="D3280" s="6" t="str">
        <f t="shared" si="51"/>
        <v>0075-000-000-0000</v>
      </c>
      <c r="E3280" s="5" t="s">
        <v>2161</v>
      </c>
      <c r="F3280" s="5" t="s">
        <v>507</v>
      </c>
      <c r="G3280" s="5" t="s">
        <v>508</v>
      </c>
      <c r="H3280" s="5" t="s">
        <v>377</v>
      </c>
      <c r="I3280" s="5" t="s">
        <v>378</v>
      </c>
    </row>
    <row r="3281" spans="1:9" x14ac:dyDescent="0.25">
      <c r="A3281" s="5" t="s">
        <v>9034</v>
      </c>
      <c r="B3281" s="5" t="s">
        <v>9035</v>
      </c>
      <c r="C3281" s="6" t="s">
        <v>9036</v>
      </c>
      <c r="D3281" s="6" t="str">
        <f t="shared" si="51"/>
        <v>0718-000-000-0000</v>
      </c>
      <c r="E3281" s="5" t="s">
        <v>9037</v>
      </c>
      <c r="F3281" s="5" t="s">
        <v>383</v>
      </c>
      <c r="G3281" s="5" t="s">
        <v>384</v>
      </c>
      <c r="H3281" s="5" t="s">
        <v>377</v>
      </c>
      <c r="I3281" s="5" t="s">
        <v>378</v>
      </c>
    </row>
    <row r="3282" spans="1:9" x14ac:dyDescent="0.25">
      <c r="A3282" s="5" t="s">
        <v>9038</v>
      </c>
      <c r="B3282" s="5" t="s">
        <v>9039</v>
      </c>
      <c r="C3282" s="6" t="s">
        <v>1325</v>
      </c>
      <c r="D3282" s="6" t="str">
        <f t="shared" si="51"/>
        <v>0010-115-180-1200</v>
      </c>
      <c r="E3282" s="5" t="s">
        <v>1326</v>
      </c>
      <c r="F3282" s="5" t="s">
        <v>375</v>
      </c>
      <c r="G3282" s="5" t="s">
        <v>376</v>
      </c>
      <c r="H3282" s="5" t="s">
        <v>513</v>
      </c>
      <c r="I3282" s="5" t="s">
        <v>514</v>
      </c>
    </row>
    <row r="3283" spans="1:9" x14ac:dyDescent="0.25">
      <c r="A3283" s="5" t="s">
        <v>9040</v>
      </c>
      <c r="B3283" s="5" t="s">
        <v>9041</v>
      </c>
      <c r="C3283" s="6" t="s">
        <v>445</v>
      </c>
      <c r="D3283" s="6" t="str">
        <f t="shared" si="51"/>
        <v>0032-000-000-0000</v>
      </c>
      <c r="E3283" s="5" t="s">
        <v>446</v>
      </c>
      <c r="F3283" s="5" t="s">
        <v>383</v>
      </c>
      <c r="G3283" s="5" t="s">
        <v>384</v>
      </c>
      <c r="H3283" s="5" t="s">
        <v>377</v>
      </c>
      <c r="I3283" s="5" t="s">
        <v>378</v>
      </c>
    </row>
    <row r="3284" spans="1:9" x14ac:dyDescent="0.25">
      <c r="A3284" s="5" t="s">
        <v>9042</v>
      </c>
      <c r="B3284" s="5" t="s">
        <v>9043</v>
      </c>
      <c r="C3284" s="6" t="s">
        <v>777</v>
      </c>
      <c r="D3284" s="6" t="str">
        <f t="shared" si="51"/>
        <v>0595-000-000-0000</v>
      </c>
      <c r="E3284" s="5" t="s">
        <v>778</v>
      </c>
      <c r="F3284" s="5" t="s">
        <v>383</v>
      </c>
      <c r="G3284" s="5" t="s">
        <v>384</v>
      </c>
      <c r="H3284" s="5" t="s">
        <v>377</v>
      </c>
      <c r="I3284" s="5" t="s">
        <v>378</v>
      </c>
    </row>
    <row r="3285" spans="1:9" x14ac:dyDescent="0.25">
      <c r="A3285" s="5" t="s">
        <v>9044</v>
      </c>
      <c r="B3285" s="5" t="s">
        <v>9045</v>
      </c>
      <c r="C3285" s="6" t="s">
        <v>9046</v>
      </c>
      <c r="D3285" s="6" t="str">
        <f t="shared" si="51"/>
        <v>0045-249-000-0000</v>
      </c>
      <c r="E3285" s="5" t="s">
        <v>9047</v>
      </c>
      <c r="F3285" s="5" t="s">
        <v>383</v>
      </c>
      <c r="G3285" s="5" t="s">
        <v>384</v>
      </c>
      <c r="H3285" s="5" t="s">
        <v>513</v>
      </c>
      <c r="I3285" s="5" t="s">
        <v>514</v>
      </c>
    </row>
    <row r="3286" spans="1:9" x14ac:dyDescent="0.25">
      <c r="A3286" s="5" t="s">
        <v>9048</v>
      </c>
      <c r="B3286" s="5" t="s">
        <v>9049</v>
      </c>
      <c r="C3286" s="6" t="s">
        <v>757</v>
      </c>
      <c r="D3286" s="6" t="str">
        <f t="shared" si="51"/>
        <v>0871-000-000-0000</v>
      </c>
      <c r="E3286" s="5" t="s">
        <v>758</v>
      </c>
      <c r="F3286" s="5" t="s">
        <v>383</v>
      </c>
      <c r="G3286" s="5" t="s">
        <v>384</v>
      </c>
      <c r="H3286" s="5" t="s">
        <v>513</v>
      </c>
      <c r="I3286" s="5" t="s">
        <v>514</v>
      </c>
    </row>
    <row r="3287" spans="1:9" x14ac:dyDescent="0.25">
      <c r="A3287" s="5" t="s">
        <v>9050</v>
      </c>
      <c r="B3287" s="5" t="s">
        <v>9051</v>
      </c>
      <c r="C3287" s="6" t="s">
        <v>1253</v>
      </c>
      <c r="D3287" s="6" t="str">
        <f t="shared" si="51"/>
        <v>0010-030-031-1400</v>
      </c>
      <c r="E3287" s="5" t="s">
        <v>1254</v>
      </c>
      <c r="F3287" s="5" t="s">
        <v>375</v>
      </c>
      <c r="G3287" s="5" t="s">
        <v>376</v>
      </c>
      <c r="H3287" s="5" t="s">
        <v>513</v>
      </c>
      <c r="I3287" s="5" t="s">
        <v>514</v>
      </c>
    </row>
    <row r="3288" spans="1:9" x14ac:dyDescent="0.25">
      <c r="A3288" s="5" t="s">
        <v>9052</v>
      </c>
      <c r="B3288" s="5" t="s">
        <v>9053</v>
      </c>
      <c r="C3288" s="6" t="s">
        <v>2471</v>
      </c>
      <c r="D3288" s="6" t="str">
        <f t="shared" si="51"/>
        <v>0183-000-000-0000</v>
      </c>
      <c r="E3288" s="5" t="s">
        <v>2472</v>
      </c>
      <c r="F3288" s="5" t="s">
        <v>383</v>
      </c>
      <c r="G3288" s="5" t="s">
        <v>384</v>
      </c>
      <c r="H3288" s="5" t="s">
        <v>377</v>
      </c>
      <c r="I3288" s="5" t="s">
        <v>378</v>
      </c>
    </row>
    <row r="3289" spans="1:9" x14ac:dyDescent="0.25">
      <c r="A3289" s="5" t="s">
        <v>9054</v>
      </c>
      <c r="B3289" s="5" t="s">
        <v>9055</v>
      </c>
      <c r="C3289" s="6" t="s">
        <v>405</v>
      </c>
      <c r="D3289" s="6" t="str">
        <f t="shared" si="51"/>
        <v>0340-000-000-0000</v>
      </c>
      <c r="E3289" s="5" t="s">
        <v>406</v>
      </c>
      <c r="F3289" s="5" t="s">
        <v>507</v>
      </c>
      <c r="G3289" s="5" t="s">
        <v>508</v>
      </c>
      <c r="H3289" s="5" t="s">
        <v>377</v>
      </c>
      <c r="I3289" s="5" t="s">
        <v>378</v>
      </c>
    </row>
    <row r="3290" spans="1:9" x14ac:dyDescent="0.25">
      <c r="A3290" s="5" t="s">
        <v>9056</v>
      </c>
      <c r="B3290" s="5" t="s">
        <v>9057</v>
      </c>
      <c r="C3290" s="6" t="s">
        <v>2394</v>
      </c>
      <c r="D3290" s="6" t="str">
        <f t="shared" si="51"/>
        <v>0290-000-000-0000</v>
      </c>
      <c r="E3290" s="5" t="s">
        <v>2395</v>
      </c>
      <c r="F3290" s="5" t="s">
        <v>383</v>
      </c>
      <c r="G3290" s="5" t="s">
        <v>384</v>
      </c>
      <c r="H3290" s="5" t="s">
        <v>491</v>
      </c>
      <c r="I3290" s="5" t="s">
        <v>492</v>
      </c>
    </row>
    <row r="3291" spans="1:9" x14ac:dyDescent="0.25">
      <c r="A3291" s="5" t="s">
        <v>9058</v>
      </c>
      <c r="B3291" s="5" t="s">
        <v>9059</v>
      </c>
      <c r="C3291" s="6" t="s">
        <v>4363</v>
      </c>
      <c r="D3291" s="6" t="str">
        <f t="shared" si="51"/>
        <v>0010-030-031-1200</v>
      </c>
      <c r="E3291" s="5" t="s">
        <v>4364</v>
      </c>
      <c r="F3291" s="5" t="s">
        <v>375</v>
      </c>
      <c r="G3291" s="5" t="s">
        <v>376</v>
      </c>
      <c r="H3291" s="5" t="s">
        <v>377</v>
      </c>
      <c r="I3291" s="5" t="s">
        <v>378</v>
      </c>
    </row>
    <row r="3292" spans="1:9" x14ac:dyDescent="0.25">
      <c r="A3292" s="5" t="s">
        <v>9060</v>
      </c>
      <c r="B3292" s="5" t="s">
        <v>9061</v>
      </c>
      <c r="C3292" s="6" t="s">
        <v>2364</v>
      </c>
      <c r="D3292" s="6" t="str">
        <f t="shared" si="51"/>
        <v>0010-086-031-1100</v>
      </c>
      <c r="E3292" s="5" t="s">
        <v>2365</v>
      </c>
      <c r="F3292" s="5" t="s">
        <v>375</v>
      </c>
      <c r="G3292" s="5" t="s">
        <v>376</v>
      </c>
      <c r="H3292" s="5" t="s">
        <v>377</v>
      </c>
      <c r="I3292" s="5" t="s">
        <v>378</v>
      </c>
    </row>
    <row r="3293" spans="1:9" x14ac:dyDescent="0.25">
      <c r="A3293" s="5" t="s">
        <v>9062</v>
      </c>
      <c r="B3293" s="5" t="s">
        <v>9063</v>
      </c>
      <c r="C3293" s="6" t="s">
        <v>2803</v>
      </c>
      <c r="D3293" s="6" t="str">
        <f t="shared" si="51"/>
        <v>0217-000-000-0000</v>
      </c>
      <c r="E3293" s="5" t="s">
        <v>2804</v>
      </c>
      <c r="F3293" s="5" t="s">
        <v>925</v>
      </c>
      <c r="G3293" s="5" t="s">
        <v>926</v>
      </c>
      <c r="H3293" s="5" t="s">
        <v>377</v>
      </c>
      <c r="I3293" s="5" t="s">
        <v>378</v>
      </c>
    </row>
    <row r="3294" spans="1:9" x14ac:dyDescent="0.25">
      <c r="A3294" s="5" t="s">
        <v>9064</v>
      </c>
      <c r="B3294" s="5" t="s">
        <v>9065</v>
      </c>
      <c r="C3294" s="6" t="s">
        <v>2116</v>
      </c>
      <c r="D3294" s="6" t="str">
        <f t="shared" si="51"/>
        <v>0010-214-040-1100</v>
      </c>
      <c r="E3294" s="5" t="s">
        <v>2117</v>
      </c>
      <c r="F3294" s="5" t="s">
        <v>375</v>
      </c>
      <c r="G3294" s="5" t="s">
        <v>376</v>
      </c>
      <c r="H3294" s="5" t="s">
        <v>377</v>
      </c>
      <c r="I3294" s="5" t="s">
        <v>378</v>
      </c>
    </row>
    <row r="3295" spans="1:9" x14ac:dyDescent="0.25">
      <c r="A3295" s="5" t="s">
        <v>9066</v>
      </c>
      <c r="B3295" s="5" t="s">
        <v>9067</v>
      </c>
      <c r="C3295" s="6" t="s">
        <v>3591</v>
      </c>
      <c r="D3295" s="6" t="str">
        <f t="shared" si="51"/>
        <v>0165-000-000-0000</v>
      </c>
      <c r="E3295" s="5" t="s">
        <v>3592</v>
      </c>
      <c r="F3295" s="5" t="s">
        <v>383</v>
      </c>
      <c r="G3295" s="5" t="s">
        <v>384</v>
      </c>
      <c r="H3295" s="5" t="s">
        <v>377</v>
      </c>
      <c r="I3295" s="5" t="s">
        <v>378</v>
      </c>
    </row>
    <row r="3296" spans="1:9" x14ac:dyDescent="0.25">
      <c r="A3296" s="5" t="s">
        <v>9068</v>
      </c>
      <c r="B3296" s="5" t="s">
        <v>9069</v>
      </c>
      <c r="C3296" s="6" t="s">
        <v>807</v>
      </c>
      <c r="D3296" s="6" t="str">
        <f t="shared" si="51"/>
        <v>0130-000-000-0000</v>
      </c>
      <c r="E3296" s="5" t="s">
        <v>808</v>
      </c>
      <c r="F3296" s="5" t="s">
        <v>383</v>
      </c>
      <c r="G3296" s="5" t="s">
        <v>384</v>
      </c>
      <c r="H3296" s="5" t="s">
        <v>377</v>
      </c>
      <c r="I3296" s="5" t="s">
        <v>378</v>
      </c>
    </row>
    <row r="3297" spans="1:9" x14ac:dyDescent="0.25">
      <c r="A3297" s="5" t="s">
        <v>9070</v>
      </c>
      <c r="B3297" s="5" t="s">
        <v>9071</v>
      </c>
      <c r="C3297" s="6" t="s">
        <v>7224</v>
      </c>
      <c r="D3297" s="6" t="str">
        <f t="shared" si="51"/>
        <v>0909-000-000-0000</v>
      </c>
      <c r="E3297" s="5" t="s">
        <v>7225</v>
      </c>
      <c r="F3297" s="5" t="s">
        <v>535</v>
      </c>
      <c r="G3297" s="5" t="s">
        <v>536</v>
      </c>
      <c r="H3297" s="5" t="s">
        <v>377</v>
      </c>
      <c r="I3297" s="5" t="s">
        <v>378</v>
      </c>
    </row>
    <row r="3298" spans="1:9" x14ac:dyDescent="0.25">
      <c r="A3298" s="5" t="s">
        <v>9072</v>
      </c>
      <c r="B3298" s="5" t="s">
        <v>9073</v>
      </c>
      <c r="C3298" s="6" t="s">
        <v>1456</v>
      </c>
      <c r="D3298" s="6" t="str">
        <f t="shared" si="51"/>
        <v>0150-000-000-0000</v>
      </c>
      <c r="E3298" s="5" t="s">
        <v>1457</v>
      </c>
      <c r="F3298" s="5" t="s">
        <v>383</v>
      </c>
      <c r="G3298" s="5" t="s">
        <v>384</v>
      </c>
      <c r="H3298" s="5" t="s">
        <v>377</v>
      </c>
      <c r="I3298" s="5" t="s">
        <v>378</v>
      </c>
    </row>
    <row r="3299" spans="1:9" x14ac:dyDescent="0.25">
      <c r="A3299" s="5" t="s">
        <v>9074</v>
      </c>
      <c r="B3299" s="5" t="s">
        <v>9075</v>
      </c>
      <c r="C3299" s="6" t="s">
        <v>499</v>
      </c>
      <c r="D3299" s="6" t="str">
        <f t="shared" si="51"/>
        <v>0010-211-140-1100</v>
      </c>
      <c r="E3299" s="5" t="s">
        <v>500</v>
      </c>
      <c r="F3299" s="5" t="s">
        <v>375</v>
      </c>
      <c r="G3299" s="5" t="s">
        <v>376</v>
      </c>
      <c r="H3299" s="5" t="s">
        <v>377</v>
      </c>
      <c r="I3299" s="5" t="s">
        <v>378</v>
      </c>
    </row>
    <row r="3300" spans="1:9" x14ac:dyDescent="0.25">
      <c r="A3300" s="5" t="s">
        <v>9076</v>
      </c>
      <c r="B3300" s="5" t="s">
        <v>9077</v>
      </c>
      <c r="C3300" s="6" t="s">
        <v>9078</v>
      </c>
      <c r="D3300" s="6" t="str">
        <f t="shared" si="51"/>
        <v>1057-000-000-0000</v>
      </c>
      <c r="E3300" s="5" t="s">
        <v>9079</v>
      </c>
      <c r="F3300" s="5" t="s">
        <v>535</v>
      </c>
      <c r="G3300" s="5" t="s">
        <v>536</v>
      </c>
      <c r="H3300" s="5" t="s">
        <v>377</v>
      </c>
      <c r="I3300" s="5" t="s">
        <v>378</v>
      </c>
    </row>
    <row r="3301" spans="1:9" x14ac:dyDescent="0.25">
      <c r="A3301" s="5" t="s">
        <v>9080</v>
      </c>
      <c r="B3301" s="5" t="s">
        <v>9081</v>
      </c>
      <c r="C3301" s="6" t="s">
        <v>6833</v>
      </c>
      <c r="D3301" s="6" t="str">
        <f t="shared" si="51"/>
        <v>0010-072-051-1400</v>
      </c>
      <c r="E3301" s="5" t="s">
        <v>6834</v>
      </c>
      <c r="F3301" s="5" t="s">
        <v>383</v>
      </c>
      <c r="G3301" s="5" t="s">
        <v>384</v>
      </c>
      <c r="H3301" s="5" t="s">
        <v>377</v>
      </c>
      <c r="I3301" s="5" t="s">
        <v>378</v>
      </c>
    </row>
    <row r="3302" spans="1:9" x14ac:dyDescent="0.25">
      <c r="A3302" s="5" t="s">
        <v>9082</v>
      </c>
      <c r="B3302" s="5" t="s">
        <v>9083</v>
      </c>
      <c r="C3302" s="6" t="s">
        <v>3323</v>
      </c>
      <c r="D3302" s="6" t="str">
        <f t="shared" si="51"/>
        <v>0010-115-150-2000</v>
      </c>
      <c r="E3302" s="5" t="s">
        <v>3324</v>
      </c>
      <c r="F3302" s="5" t="s">
        <v>375</v>
      </c>
      <c r="G3302" s="5" t="s">
        <v>376</v>
      </c>
      <c r="H3302" s="5" t="s">
        <v>513</v>
      </c>
      <c r="I3302" s="5" t="s">
        <v>514</v>
      </c>
    </row>
    <row r="3303" spans="1:9" x14ac:dyDescent="0.25">
      <c r="A3303" s="5" t="s">
        <v>9084</v>
      </c>
      <c r="B3303" s="5" t="s">
        <v>9085</v>
      </c>
      <c r="C3303" s="6" t="s">
        <v>3591</v>
      </c>
      <c r="D3303" s="6" t="str">
        <f t="shared" si="51"/>
        <v>0165-000-000-0000</v>
      </c>
      <c r="E3303" s="5" t="s">
        <v>3592</v>
      </c>
      <c r="F3303" s="5" t="s">
        <v>383</v>
      </c>
      <c r="G3303" s="5" t="s">
        <v>384</v>
      </c>
      <c r="H3303" s="5" t="s">
        <v>401</v>
      </c>
      <c r="I3303" s="5" t="s">
        <v>402</v>
      </c>
    </row>
    <row r="3304" spans="1:9" x14ac:dyDescent="0.25">
      <c r="A3304" s="5" t="s">
        <v>9086</v>
      </c>
      <c r="B3304" s="5" t="s">
        <v>9087</v>
      </c>
      <c r="C3304" s="6" t="s">
        <v>3850</v>
      </c>
      <c r="D3304" s="6" t="str">
        <f t="shared" si="51"/>
        <v>0015-000-000-0000</v>
      </c>
      <c r="E3304" s="5" t="s">
        <v>3851</v>
      </c>
      <c r="F3304" s="5" t="s">
        <v>415</v>
      </c>
      <c r="G3304" s="5" t="s">
        <v>416</v>
      </c>
      <c r="H3304" s="5" t="s">
        <v>513</v>
      </c>
      <c r="I3304" s="5" t="s">
        <v>514</v>
      </c>
    </row>
    <row r="3305" spans="1:9" x14ac:dyDescent="0.25">
      <c r="A3305" s="5" t="s">
        <v>9088</v>
      </c>
      <c r="B3305" s="5" t="s">
        <v>9089</v>
      </c>
      <c r="C3305" s="6" t="s">
        <v>9090</v>
      </c>
      <c r="D3305" s="6" t="str">
        <f t="shared" si="51"/>
        <v>0323-000-004-4300</v>
      </c>
      <c r="E3305" s="5" t="s">
        <v>9091</v>
      </c>
      <c r="F3305" s="5" t="s">
        <v>383</v>
      </c>
      <c r="G3305" s="5" t="s">
        <v>384</v>
      </c>
      <c r="H3305" s="5" t="s">
        <v>377</v>
      </c>
      <c r="I3305" s="5" t="s">
        <v>378</v>
      </c>
    </row>
    <row r="3306" spans="1:9" x14ac:dyDescent="0.25">
      <c r="A3306" s="5" t="s">
        <v>9092</v>
      </c>
      <c r="B3306" s="5" t="s">
        <v>9093</v>
      </c>
      <c r="C3306" s="6" t="s">
        <v>1498</v>
      </c>
      <c r="D3306" s="6" t="str">
        <f t="shared" si="51"/>
        <v>0224-000-000-0000</v>
      </c>
      <c r="E3306" s="5" t="s">
        <v>1499</v>
      </c>
      <c r="F3306" s="5" t="s">
        <v>535</v>
      </c>
      <c r="G3306" s="5" t="s">
        <v>536</v>
      </c>
      <c r="H3306" s="5" t="s">
        <v>377</v>
      </c>
      <c r="I3306" s="5" t="s">
        <v>378</v>
      </c>
    </row>
    <row r="3307" spans="1:9" x14ac:dyDescent="0.25">
      <c r="A3307" s="5" t="s">
        <v>9094</v>
      </c>
      <c r="B3307" s="5" t="s">
        <v>9095</v>
      </c>
      <c r="C3307" s="6" t="s">
        <v>5494</v>
      </c>
      <c r="D3307" s="6" t="str">
        <f t="shared" si="51"/>
        <v>0570-000-000-0000</v>
      </c>
      <c r="E3307" s="5" t="s">
        <v>5495</v>
      </c>
      <c r="F3307" s="5" t="s">
        <v>383</v>
      </c>
      <c r="G3307" s="5" t="s">
        <v>384</v>
      </c>
      <c r="H3307" s="5" t="s">
        <v>1213</v>
      </c>
      <c r="I3307" s="5" t="s">
        <v>1214</v>
      </c>
    </row>
    <row r="3308" spans="1:9" x14ac:dyDescent="0.25">
      <c r="A3308" s="5" t="s">
        <v>9096</v>
      </c>
      <c r="B3308" s="5" t="s">
        <v>9097</v>
      </c>
      <c r="C3308" s="6" t="s">
        <v>9098</v>
      </c>
      <c r="D3308" s="6" t="str">
        <f t="shared" si="51"/>
        <v>0186-033-000-0000</v>
      </c>
      <c r="E3308" s="5" t="s">
        <v>9099</v>
      </c>
      <c r="F3308" s="5" t="s">
        <v>2740</v>
      </c>
      <c r="G3308" s="5" t="s">
        <v>2741</v>
      </c>
      <c r="H3308" s="5" t="s">
        <v>377</v>
      </c>
      <c r="I3308" s="5" t="s">
        <v>378</v>
      </c>
    </row>
    <row r="3309" spans="1:9" x14ac:dyDescent="0.25">
      <c r="A3309" s="5" t="s">
        <v>9100</v>
      </c>
      <c r="B3309" s="5" t="s">
        <v>9101</v>
      </c>
      <c r="C3309" s="6" t="s">
        <v>1873</v>
      </c>
      <c r="D3309" s="6" t="str">
        <f t="shared" si="51"/>
        <v>0335-000-000-0000</v>
      </c>
      <c r="E3309" s="5" t="s">
        <v>1874</v>
      </c>
      <c r="F3309" s="5" t="s">
        <v>507</v>
      </c>
      <c r="G3309" s="5" t="s">
        <v>508</v>
      </c>
      <c r="H3309" s="5" t="s">
        <v>377</v>
      </c>
      <c r="I3309" s="5" t="s">
        <v>378</v>
      </c>
    </row>
    <row r="3310" spans="1:9" x14ac:dyDescent="0.25">
      <c r="A3310" s="5" t="s">
        <v>9102</v>
      </c>
      <c r="B3310" s="5" t="s">
        <v>9103</v>
      </c>
      <c r="C3310" s="6" t="s">
        <v>915</v>
      </c>
      <c r="D3310" s="6" t="str">
        <f t="shared" si="51"/>
        <v>0027-000-000-0000</v>
      </c>
      <c r="E3310" s="5" t="s">
        <v>916</v>
      </c>
      <c r="F3310" s="5" t="s">
        <v>383</v>
      </c>
      <c r="G3310" s="5" t="s">
        <v>384</v>
      </c>
      <c r="H3310" s="5" t="s">
        <v>377</v>
      </c>
      <c r="I3310" s="5" t="s">
        <v>378</v>
      </c>
    </row>
    <row r="3311" spans="1:9" x14ac:dyDescent="0.25">
      <c r="A3311" s="5" t="s">
        <v>9104</v>
      </c>
      <c r="B3311" s="5" t="s">
        <v>9105</v>
      </c>
      <c r="C3311" s="6" t="s">
        <v>5728</v>
      </c>
      <c r="D3311" s="6" t="str">
        <f t="shared" si="51"/>
        <v>0180-045-070-1100</v>
      </c>
      <c r="E3311" s="5" t="s">
        <v>5729</v>
      </c>
      <c r="F3311" s="5" t="s">
        <v>415</v>
      </c>
      <c r="G3311" s="5" t="s">
        <v>416</v>
      </c>
      <c r="H3311" s="5" t="s">
        <v>377</v>
      </c>
      <c r="I3311" s="5" t="s">
        <v>378</v>
      </c>
    </row>
    <row r="3312" spans="1:9" x14ac:dyDescent="0.25">
      <c r="A3312" s="5" t="s">
        <v>9106</v>
      </c>
      <c r="B3312" s="5" t="s">
        <v>9107</v>
      </c>
      <c r="C3312" s="6" t="s">
        <v>660</v>
      </c>
      <c r="D3312" s="6" t="str">
        <f t="shared" si="51"/>
        <v>0080-000-000-0000</v>
      </c>
      <c r="E3312" s="5" t="s">
        <v>661</v>
      </c>
      <c r="F3312" s="5" t="s">
        <v>383</v>
      </c>
      <c r="G3312" s="5" t="s">
        <v>384</v>
      </c>
      <c r="H3312" s="5" t="s">
        <v>491</v>
      </c>
      <c r="I3312" s="5" t="s">
        <v>492</v>
      </c>
    </row>
    <row r="3313" spans="1:9" x14ac:dyDescent="0.25">
      <c r="A3313" s="5" t="s">
        <v>9108</v>
      </c>
      <c r="B3313" s="5" t="s">
        <v>9109</v>
      </c>
      <c r="C3313" s="6" t="s">
        <v>9110</v>
      </c>
      <c r="D3313" s="6" t="str">
        <f t="shared" si="51"/>
        <v>0010-029-040-1200</v>
      </c>
      <c r="E3313" s="5" t="s">
        <v>9111</v>
      </c>
      <c r="F3313" s="5" t="s">
        <v>375</v>
      </c>
      <c r="G3313" s="5" t="s">
        <v>376</v>
      </c>
      <c r="H3313" s="5" t="s">
        <v>401</v>
      </c>
      <c r="I3313" s="5" t="s">
        <v>402</v>
      </c>
    </row>
    <row r="3314" spans="1:9" x14ac:dyDescent="0.25">
      <c r="A3314" s="5" t="s">
        <v>9112</v>
      </c>
      <c r="B3314" s="5" t="s">
        <v>9113</v>
      </c>
      <c r="C3314" s="6" t="s">
        <v>485</v>
      </c>
      <c r="D3314" s="6" t="str">
        <f t="shared" si="51"/>
        <v>0330-000-000-0000</v>
      </c>
      <c r="E3314" s="5" t="s">
        <v>486</v>
      </c>
      <c r="F3314" s="5" t="s">
        <v>383</v>
      </c>
      <c r="G3314" s="5" t="s">
        <v>384</v>
      </c>
      <c r="H3314" s="5" t="s">
        <v>377</v>
      </c>
      <c r="I3314" s="5" t="s">
        <v>378</v>
      </c>
    </row>
    <row r="3315" spans="1:9" x14ac:dyDescent="0.25">
      <c r="A3315" s="5" t="s">
        <v>9114</v>
      </c>
      <c r="B3315" s="5" t="s">
        <v>9115</v>
      </c>
      <c r="C3315" s="6" t="s">
        <v>919</v>
      </c>
      <c r="D3315" s="6" t="str">
        <f t="shared" si="51"/>
        <v>1007-000-000-0000</v>
      </c>
      <c r="E3315" s="5" t="s">
        <v>920</v>
      </c>
      <c r="F3315" s="5" t="s">
        <v>535</v>
      </c>
      <c r="G3315" s="5" t="s">
        <v>536</v>
      </c>
      <c r="H3315" s="5" t="s">
        <v>377</v>
      </c>
      <c r="I3315" s="5" t="s">
        <v>378</v>
      </c>
    </row>
    <row r="3316" spans="1:9" x14ac:dyDescent="0.25">
      <c r="A3316" s="5" t="s">
        <v>9116</v>
      </c>
      <c r="B3316" s="5" t="s">
        <v>9117</v>
      </c>
      <c r="C3316" s="6" t="s">
        <v>4885</v>
      </c>
      <c r="D3316" s="6" t="str">
        <f t="shared" si="51"/>
        <v>0847-000-000-0000</v>
      </c>
      <c r="E3316" s="5" t="s">
        <v>4886</v>
      </c>
      <c r="F3316" s="5" t="s">
        <v>383</v>
      </c>
      <c r="G3316" s="5" t="s">
        <v>384</v>
      </c>
      <c r="H3316" s="5" t="s">
        <v>377</v>
      </c>
      <c r="I3316" s="5" t="s">
        <v>378</v>
      </c>
    </row>
    <row r="3317" spans="1:9" x14ac:dyDescent="0.25">
      <c r="A3317" s="5" t="s">
        <v>9118</v>
      </c>
      <c r="B3317" s="5" t="s">
        <v>9119</v>
      </c>
      <c r="C3317" s="6" t="s">
        <v>889</v>
      </c>
      <c r="D3317" s="6" t="str">
        <f t="shared" si="51"/>
        <v>0621-000-000-0000</v>
      </c>
      <c r="E3317" s="5" t="s">
        <v>890</v>
      </c>
      <c r="F3317" s="5" t="s">
        <v>383</v>
      </c>
      <c r="G3317" s="5" t="s">
        <v>384</v>
      </c>
      <c r="H3317" s="5" t="s">
        <v>377</v>
      </c>
      <c r="I3317" s="5" t="s">
        <v>378</v>
      </c>
    </row>
    <row r="3318" spans="1:9" x14ac:dyDescent="0.25">
      <c r="A3318" s="5" t="s">
        <v>358</v>
      </c>
      <c r="B3318" s="5" t="s">
        <v>9120</v>
      </c>
      <c r="C3318" s="6" t="s">
        <v>9121</v>
      </c>
      <c r="D3318" s="6" t="str">
        <f t="shared" si="51"/>
        <v>0010-049-011-1000</v>
      </c>
      <c r="E3318" s="5" t="s">
        <v>9122</v>
      </c>
      <c r="F3318" s="5" t="s">
        <v>650</v>
      </c>
      <c r="G3318" s="5" t="s">
        <v>651</v>
      </c>
      <c r="H3318" s="5" t="s">
        <v>377</v>
      </c>
      <c r="I3318" s="5" t="s">
        <v>378</v>
      </c>
    </row>
    <row r="3319" spans="1:9" x14ac:dyDescent="0.25">
      <c r="A3319" s="5" t="s">
        <v>9123</v>
      </c>
      <c r="B3319" s="5" t="s">
        <v>9124</v>
      </c>
      <c r="C3319" s="6" t="s">
        <v>2060</v>
      </c>
      <c r="D3319" s="6" t="str">
        <f t="shared" si="51"/>
        <v>0280-000-000-0000</v>
      </c>
      <c r="E3319" s="5" t="s">
        <v>2061</v>
      </c>
      <c r="F3319" s="5" t="s">
        <v>383</v>
      </c>
      <c r="G3319" s="5" t="s">
        <v>384</v>
      </c>
      <c r="H3319" s="5" t="s">
        <v>377</v>
      </c>
      <c r="I3319" s="5" t="s">
        <v>378</v>
      </c>
    </row>
    <row r="3320" spans="1:9" x14ac:dyDescent="0.25">
      <c r="A3320" s="5" t="s">
        <v>9125</v>
      </c>
      <c r="B3320" s="5" t="s">
        <v>9126</v>
      </c>
      <c r="C3320" s="6" t="s">
        <v>769</v>
      </c>
      <c r="D3320" s="6" t="str">
        <f t="shared" si="51"/>
        <v>0010-029-100-1200</v>
      </c>
      <c r="E3320" s="5" t="s">
        <v>770</v>
      </c>
      <c r="F3320" s="5" t="s">
        <v>375</v>
      </c>
      <c r="G3320" s="5" t="s">
        <v>376</v>
      </c>
      <c r="H3320" s="5" t="s">
        <v>377</v>
      </c>
      <c r="I3320" s="5" t="s">
        <v>378</v>
      </c>
    </row>
    <row r="3321" spans="1:9" x14ac:dyDescent="0.25">
      <c r="A3321" s="5" t="s">
        <v>9127</v>
      </c>
      <c r="B3321" s="5" t="s">
        <v>9128</v>
      </c>
      <c r="C3321" s="6" t="s">
        <v>664</v>
      </c>
      <c r="D3321" s="6" t="str">
        <f t="shared" si="51"/>
        <v>0470-000-000-0000</v>
      </c>
      <c r="E3321" s="5" t="s">
        <v>665</v>
      </c>
      <c r="F3321" s="5" t="s">
        <v>383</v>
      </c>
      <c r="G3321" s="5" t="s">
        <v>384</v>
      </c>
      <c r="H3321" s="5" t="s">
        <v>491</v>
      </c>
      <c r="I3321" s="5" t="s">
        <v>492</v>
      </c>
    </row>
    <row r="3322" spans="1:9" x14ac:dyDescent="0.25">
      <c r="A3322" s="5" t="s">
        <v>9129</v>
      </c>
      <c r="B3322" s="5" t="s">
        <v>9130</v>
      </c>
      <c r="C3322" s="6" t="s">
        <v>511</v>
      </c>
      <c r="D3322" s="6" t="str">
        <f t="shared" si="51"/>
        <v>0110-000-000-0000</v>
      </c>
      <c r="E3322" s="5" t="s">
        <v>512</v>
      </c>
      <c r="F3322" s="5" t="s">
        <v>383</v>
      </c>
      <c r="G3322" s="5" t="s">
        <v>384</v>
      </c>
      <c r="H3322" s="5" t="s">
        <v>377</v>
      </c>
      <c r="I3322" s="5" t="s">
        <v>378</v>
      </c>
    </row>
    <row r="3323" spans="1:9" x14ac:dyDescent="0.25">
      <c r="A3323" s="5" t="s">
        <v>9131</v>
      </c>
      <c r="B3323" s="5" t="s">
        <v>9132</v>
      </c>
      <c r="C3323" s="6" t="s">
        <v>547</v>
      </c>
      <c r="D3323" s="6" t="str">
        <f t="shared" si="51"/>
        <v>0100-000-000-5500</v>
      </c>
      <c r="E3323" s="5" t="s">
        <v>548</v>
      </c>
      <c r="F3323" s="5" t="s">
        <v>383</v>
      </c>
      <c r="G3323" s="5" t="s">
        <v>384</v>
      </c>
      <c r="H3323" s="5" t="s">
        <v>377</v>
      </c>
      <c r="I3323" s="5" t="s">
        <v>378</v>
      </c>
    </row>
    <row r="3324" spans="1:9" x14ac:dyDescent="0.25">
      <c r="A3324" s="5" t="s">
        <v>9133</v>
      </c>
      <c r="B3324" s="5" t="s">
        <v>9134</v>
      </c>
      <c r="C3324" s="6" t="s">
        <v>8815</v>
      </c>
      <c r="D3324" s="6" t="str">
        <f t="shared" si="51"/>
        <v>0100-000-000-1600</v>
      </c>
      <c r="E3324" s="5" t="s">
        <v>8816</v>
      </c>
      <c r="F3324" s="5" t="s">
        <v>383</v>
      </c>
      <c r="G3324" s="5" t="s">
        <v>384</v>
      </c>
      <c r="H3324" s="5" t="s">
        <v>377</v>
      </c>
      <c r="I3324" s="5" t="s">
        <v>378</v>
      </c>
    </row>
    <row r="3325" spans="1:9" x14ac:dyDescent="0.25">
      <c r="A3325" s="5" t="s">
        <v>9135</v>
      </c>
      <c r="B3325" s="5" t="s">
        <v>9136</v>
      </c>
      <c r="C3325" s="6" t="s">
        <v>6462</v>
      </c>
      <c r="D3325" s="6" t="str">
        <f t="shared" si="51"/>
        <v>0010-046-051-1100</v>
      </c>
      <c r="E3325" s="5" t="s">
        <v>6463</v>
      </c>
      <c r="F3325" s="5" t="s">
        <v>375</v>
      </c>
      <c r="G3325" s="5" t="s">
        <v>376</v>
      </c>
      <c r="H3325" s="5" t="s">
        <v>377</v>
      </c>
      <c r="I3325" s="5" t="s">
        <v>378</v>
      </c>
    </row>
    <row r="3326" spans="1:9" x14ac:dyDescent="0.25">
      <c r="A3326" s="5" t="s">
        <v>9137</v>
      </c>
      <c r="B3326" s="5" t="s">
        <v>9138</v>
      </c>
      <c r="C3326" s="6" t="s">
        <v>634</v>
      </c>
      <c r="D3326" s="6" t="str">
        <f t="shared" si="51"/>
        <v>0625-000-000-0000</v>
      </c>
      <c r="E3326" s="5" t="s">
        <v>635</v>
      </c>
      <c r="F3326" s="5" t="s">
        <v>535</v>
      </c>
      <c r="G3326" s="5" t="s">
        <v>536</v>
      </c>
      <c r="H3326" s="5" t="s">
        <v>377</v>
      </c>
      <c r="I3326" s="5" t="s">
        <v>378</v>
      </c>
    </row>
    <row r="3327" spans="1:9" x14ac:dyDescent="0.25">
      <c r="A3327" s="5" t="s">
        <v>9139</v>
      </c>
      <c r="B3327" s="5" t="s">
        <v>9140</v>
      </c>
      <c r="C3327" s="6" t="s">
        <v>6328</v>
      </c>
      <c r="D3327" s="6" t="str">
        <f t="shared" si="51"/>
        <v>0010-016-011-0000</v>
      </c>
      <c r="E3327" s="5" t="s">
        <v>6329</v>
      </c>
      <c r="F3327" s="5" t="s">
        <v>375</v>
      </c>
      <c r="G3327" s="5" t="s">
        <v>376</v>
      </c>
      <c r="H3327" s="5" t="s">
        <v>377</v>
      </c>
      <c r="I3327" s="5" t="s">
        <v>378</v>
      </c>
    </row>
    <row r="3328" spans="1:9" x14ac:dyDescent="0.25">
      <c r="A3328" s="5" t="s">
        <v>9141</v>
      </c>
      <c r="B3328" s="5" t="s">
        <v>9142</v>
      </c>
      <c r="C3328" s="6" t="s">
        <v>5469</v>
      </c>
      <c r="D3328" s="6" t="str">
        <f t="shared" si="51"/>
        <v>0856-000-000-0000</v>
      </c>
      <c r="E3328" s="5" t="s">
        <v>5470</v>
      </c>
      <c r="F3328" s="5" t="s">
        <v>415</v>
      </c>
      <c r="G3328" s="5" t="s">
        <v>416</v>
      </c>
      <c r="H3328" s="5" t="s">
        <v>377</v>
      </c>
      <c r="I3328" s="5" t="s">
        <v>378</v>
      </c>
    </row>
    <row r="3329" spans="1:9" x14ac:dyDescent="0.25">
      <c r="A3329" s="5" t="s">
        <v>9143</v>
      </c>
      <c r="B3329" s="5" t="s">
        <v>9144</v>
      </c>
      <c r="C3329" s="6" t="s">
        <v>7218</v>
      </c>
      <c r="D3329" s="6" t="str">
        <f t="shared" si="51"/>
        <v>0568-000-000-0000</v>
      </c>
      <c r="E3329" s="5" t="s">
        <v>7219</v>
      </c>
      <c r="F3329" s="5" t="s">
        <v>383</v>
      </c>
      <c r="G3329" s="5" t="s">
        <v>384</v>
      </c>
      <c r="H3329" s="5" t="s">
        <v>377</v>
      </c>
      <c r="I3329" s="5" t="s">
        <v>378</v>
      </c>
    </row>
    <row r="3330" spans="1:9" x14ac:dyDescent="0.25">
      <c r="A3330" s="5" t="s">
        <v>9145</v>
      </c>
      <c r="B3330" s="5" t="s">
        <v>9146</v>
      </c>
      <c r="C3330" s="6" t="s">
        <v>2585</v>
      </c>
      <c r="D3330" s="6" t="str">
        <f t="shared" ref="D3330:D3393" si="52">TEXT(C3330,"0000-000-000-0000")</f>
        <v>0082-000-000-0000</v>
      </c>
      <c r="E3330" s="5" t="s">
        <v>2586</v>
      </c>
      <c r="F3330" s="5" t="s">
        <v>535</v>
      </c>
      <c r="G3330" s="5" t="s">
        <v>536</v>
      </c>
      <c r="H3330" s="5" t="s">
        <v>377</v>
      </c>
      <c r="I3330" s="5" t="s">
        <v>378</v>
      </c>
    </row>
    <row r="3331" spans="1:9" x14ac:dyDescent="0.25">
      <c r="A3331" s="5" t="s">
        <v>9147</v>
      </c>
      <c r="B3331" s="5" t="s">
        <v>9148</v>
      </c>
      <c r="C3331" s="6" t="s">
        <v>1551</v>
      </c>
      <c r="D3331" s="6" t="str">
        <f t="shared" si="52"/>
        <v>0010-063-021-1100</v>
      </c>
      <c r="E3331" s="5" t="s">
        <v>1552</v>
      </c>
      <c r="F3331" s="5" t="s">
        <v>375</v>
      </c>
      <c r="G3331" s="5" t="s">
        <v>376</v>
      </c>
      <c r="H3331" s="5" t="s">
        <v>377</v>
      </c>
      <c r="I3331" s="5" t="s">
        <v>378</v>
      </c>
    </row>
    <row r="3332" spans="1:9" x14ac:dyDescent="0.25">
      <c r="A3332" s="5" t="s">
        <v>9149</v>
      </c>
      <c r="B3332" s="5" t="s">
        <v>9150</v>
      </c>
      <c r="C3332" s="6" t="s">
        <v>2297</v>
      </c>
      <c r="D3332" s="6" t="str">
        <f t="shared" si="52"/>
        <v>0055-000-000-0000</v>
      </c>
      <c r="E3332" s="5" t="s">
        <v>2298</v>
      </c>
      <c r="F3332" s="5" t="s">
        <v>503</v>
      </c>
      <c r="G3332" s="5" t="s">
        <v>504</v>
      </c>
      <c r="H3332" s="5" t="s">
        <v>377</v>
      </c>
      <c r="I3332" s="5" t="s">
        <v>378</v>
      </c>
    </row>
    <row r="3333" spans="1:9" x14ac:dyDescent="0.25">
      <c r="A3333" s="5" t="s">
        <v>9151</v>
      </c>
      <c r="B3333" s="5" t="s">
        <v>9152</v>
      </c>
      <c r="C3333" s="6" t="s">
        <v>1051</v>
      </c>
      <c r="D3333" s="6" t="str">
        <f t="shared" si="52"/>
        <v>0590-000-000-0000</v>
      </c>
      <c r="E3333" s="5" t="s">
        <v>1052</v>
      </c>
      <c r="F3333" s="5" t="s">
        <v>503</v>
      </c>
      <c r="G3333" s="5" t="s">
        <v>504</v>
      </c>
      <c r="H3333" s="5" t="s">
        <v>377</v>
      </c>
      <c r="I3333" s="5" t="s">
        <v>378</v>
      </c>
    </row>
    <row r="3334" spans="1:9" x14ac:dyDescent="0.25">
      <c r="A3334" s="5" t="s">
        <v>9153</v>
      </c>
      <c r="B3334" s="5" t="s">
        <v>9154</v>
      </c>
      <c r="C3334" s="6" t="s">
        <v>911</v>
      </c>
      <c r="D3334" s="6" t="str">
        <f t="shared" si="52"/>
        <v>0168-000-000-0000</v>
      </c>
      <c r="E3334" s="5" t="s">
        <v>912</v>
      </c>
      <c r="F3334" s="5" t="s">
        <v>535</v>
      </c>
      <c r="G3334" s="5" t="s">
        <v>536</v>
      </c>
      <c r="H3334" s="5" t="s">
        <v>377</v>
      </c>
      <c r="I3334" s="5" t="s">
        <v>378</v>
      </c>
    </row>
    <row r="3335" spans="1:9" x14ac:dyDescent="0.25">
      <c r="A3335" s="5" t="s">
        <v>9155</v>
      </c>
      <c r="B3335" s="5" t="s">
        <v>9156</v>
      </c>
      <c r="C3335" s="6" t="s">
        <v>421</v>
      </c>
      <c r="D3335" s="6" t="str">
        <f t="shared" si="52"/>
        <v>0835-000-000-0000</v>
      </c>
      <c r="E3335" s="5" t="s">
        <v>422</v>
      </c>
      <c r="F3335" s="5" t="s">
        <v>383</v>
      </c>
      <c r="G3335" s="5" t="s">
        <v>384</v>
      </c>
      <c r="H3335" s="5" t="s">
        <v>377</v>
      </c>
      <c r="I3335" s="5" t="s">
        <v>378</v>
      </c>
    </row>
    <row r="3336" spans="1:9" x14ac:dyDescent="0.25">
      <c r="A3336" s="5" t="s">
        <v>9157</v>
      </c>
      <c r="B3336" s="5" t="s">
        <v>9158</v>
      </c>
      <c r="C3336" s="6" t="s">
        <v>445</v>
      </c>
      <c r="D3336" s="6" t="str">
        <f t="shared" si="52"/>
        <v>0032-000-000-0000</v>
      </c>
      <c r="E3336" s="5" t="s">
        <v>446</v>
      </c>
      <c r="F3336" s="5" t="s">
        <v>415</v>
      </c>
      <c r="G3336" s="5" t="s">
        <v>416</v>
      </c>
      <c r="H3336" s="5" t="s">
        <v>377</v>
      </c>
      <c r="I3336" s="5" t="s">
        <v>378</v>
      </c>
    </row>
    <row r="3337" spans="1:9" x14ac:dyDescent="0.25">
      <c r="A3337" s="5" t="s">
        <v>9159</v>
      </c>
      <c r="B3337" s="5" t="s">
        <v>9160</v>
      </c>
      <c r="C3337" s="6" t="s">
        <v>1897</v>
      </c>
      <c r="D3337" s="6" t="str">
        <f t="shared" si="52"/>
        <v>0360-000-000-0000</v>
      </c>
      <c r="E3337" s="5" t="s">
        <v>1898</v>
      </c>
      <c r="F3337" s="5" t="s">
        <v>383</v>
      </c>
      <c r="G3337" s="5" t="s">
        <v>384</v>
      </c>
      <c r="H3337" s="5" t="s">
        <v>377</v>
      </c>
      <c r="I3337" s="5" t="s">
        <v>378</v>
      </c>
    </row>
    <row r="3338" spans="1:9" x14ac:dyDescent="0.25">
      <c r="A3338" s="5" t="s">
        <v>9161</v>
      </c>
      <c r="B3338" s="5" t="s">
        <v>9162</v>
      </c>
      <c r="C3338" s="6" t="s">
        <v>9163</v>
      </c>
      <c r="D3338" s="6" t="str">
        <f t="shared" si="52"/>
        <v>0589-000-000-0000</v>
      </c>
      <c r="E3338" s="5" t="s">
        <v>9164</v>
      </c>
      <c r="F3338" s="5" t="s">
        <v>503</v>
      </c>
      <c r="G3338" s="5" t="s">
        <v>504</v>
      </c>
      <c r="H3338" s="5" t="s">
        <v>377</v>
      </c>
      <c r="I3338" s="5" t="s">
        <v>378</v>
      </c>
    </row>
    <row r="3339" spans="1:9" x14ac:dyDescent="0.25">
      <c r="A3339" s="5" t="s">
        <v>9165</v>
      </c>
      <c r="B3339" s="5" t="s">
        <v>9166</v>
      </c>
      <c r="C3339" s="6" t="s">
        <v>5504</v>
      </c>
      <c r="D3339" s="6" t="str">
        <f t="shared" si="52"/>
        <v>0216-000-000-0000</v>
      </c>
      <c r="E3339" s="5" t="s">
        <v>5505</v>
      </c>
      <c r="F3339" s="5" t="s">
        <v>383</v>
      </c>
      <c r="G3339" s="5" t="s">
        <v>384</v>
      </c>
      <c r="H3339" s="5" t="s">
        <v>377</v>
      </c>
      <c r="I3339" s="5" t="s">
        <v>378</v>
      </c>
    </row>
    <row r="3340" spans="1:9" x14ac:dyDescent="0.25">
      <c r="A3340" s="5" t="s">
        <v>9167</v>
      </c>
      <c r="B3340" s="5" t="s">
        <v>9168</v>
      </c>
      <c r="C3340" s="6" t="s">
        <v>3287</v>
      </c>
      <c r="D3340" s="6" t="str">
        <f t="shared" si="52"/>
        <v>0137-000-000-0000</v>
      </c>
      <c r="E3340" s="5" t="s">
        <v>3288</v>
      </c>
      <c r="F3340" s="5" t="s">
        <v>383</v>
      </c>
      <c r="G3340" s="5" t="s">
        <v>384</v>
      </c>
      <c r="H3340" s="5" t="s">
        <v>377</v>
      </c>
      <c r="I3340" s="5" t="s">
        <v>378</v>
      </c>
    </row>
    <row r="3341" spans="1:9" x14ac:dyDescent="0.25">
      <c r="A3341" s="5" t="s">
        <v>9169</v>
      </c>
      <c r="B3341" s="5" t="s">
        <v>9170</v>
      </c>
      <c r="C3341" s="6" t="s">
        <v>2657</v>
      </c>
      <c r="D3341" s="6" t="str">
        <f t="shared" si="52"/>
        <v>0085-000-000-0000</v>
      </c>
      <c r="E3341" s="5" t="s">
        <v>2658</v>
      </c>
      <c r="F3341" s="5" t="s">
        <v>383</v>
      </c>
      <c r="G3341" s="5" t="s">
        <v>384</v>
      </c>
      <c r="H3341" s="5" t="s">
        <v>377</v>
      </c>
      <c r="I3341" s="5" t="s">
        <v>378</v>
      </c>
    </row>
    <row r="3342" spans="1:9" x14ac:dyDescent="0.25">
      <c r="A3342" s="5" t="s">
        <v>9171</v>
      </c>
      <c r="B3342" s="5" t="s">
        <v>9172</v>
      </c>
      <c r="C3342" s="6" t="s">
        <v>1559</v>
      </c>
      <c r="D3342" s="6" t="str">
        <f t="shared" si="52"/>
        <v>0070-000-000-0000</v>
      </c>
      <c r="E3342" s="5" t="s">
        <v>1560</v>
      </c>
      <c r="F3342" s="5" t="s">
        <v>383</v>
      </c>
      <c r="G3342" s="5" t="s">
        <v>384</v>
      </c>
      <c r="H3342" s="5" t="s">
        <v>377</v>
      </c>
      <c r="I3342" s="5" t="s">
        <v>378</v>
      </c>
    </row>
    <row r="3343" spans="1:9" x14ac:dyDescent="0.25">
      <c r="A3343" s="5" t="s">
        <v>9173</v>
      </c>
      <c r="B3343" s="5" t="s">
        <v>9174</v>
      </c>
      <c r="C3343" s="6" t="s">
        <v>7782</v>
      </c>
      <c r="D3343" s="6" t="str">
        <f t="shared" si="52"/>
        <v>0350-044-000-0000</v>
      </c>
      <c r="E3343" s="5" t="s">
        <v>7783</v>
      </c>
      <c r="F3343" s="5" t="s">
        <v>1824</v>
      </c>
      <c r="G3343" s="5" t="s">
        <v>874</v>
      </c>
      <c r="H3343" s="5" t="s">
        <v>377</v>
      </c>
      <c r="I3343" s="5" t="s">
        <v>378</v>
      </c>
    </row>
    <row r="3344" spans="1:9" x14ac:dyDescent="0.25">
      <c r="A3344" s="5" t="s">
        <v>9175</v>
      </c>
      <c r="B3344" s="5" t="s">
        <v>9176</v>
      </c>
      <c r="C3344" s="6" t="s">
        <v>6508</v>
      </c>
      <c r="D3344" s="6" t="str">
        <f t="shared" si="52"/>
        <v>0640-000-000-0000</v>
      </c>
      <c r="E3344" s="5" t="s">
        <v>6509</v>
      </c>
      <c r="F3344" s="5" t="s">
        <v>383</v>
      </c>
      <c r="G3344" s="5" t="s">
        <v>384</v>
      </c>
      <c r="H3344" s="5" t="s">
        <v>377</v>
      </c>
      <c r="I3344" s="5" t="s">
        <v>378</v>
      </c>
    </row>
    <row r="3345" spans="1:9" x14ac:dyDescent="0.25">
      <c r="A3345" s="5" t="s">
        <v>9177</v>
      </c>
      <c r="B3345" s="5" t="s">
        <v>9178</v>
      </c>
      <c r="C3345" s="6" t="s">
        <v>3850</v>
      </c>
      <c r="D3345" s="6" t="str">
        <f t="shared" si="52"/>
        <v>0015-000-000-0000</v>
      </c>
      <c r="E3345" s="5" t="s">
        <v>3851</v>
      </c>
      <c r="F3345" s="5" t="s">
        <v>383</v>
      </c>
      <c r="G3345" s="5" t="s">
        <v>384</v>
      </c>
      <c r="H3345" s="5" t="s">
        <v>377</v>
      </c>
      <c r="I3345" s="5" t="s">
        <v>378</v>
      </c>
    </row>
    <row r="3346" spans="1:9" x14ac:dyDescent="0.25">
      <c r="A3346" s="5" t="s">
        <v>9179</v>
      </c>
      <c r="B3346" s="5" t="s">
        <v>9180</v>
      </c>
      <c r="C3346" s="6" t="s">
        <v>1229</v>
      </c>
      <c r="D3346" s="6" t="str">
        <f t="shared" si="52"/>
        <v>0555-000-000-0000</v>
      </c>
      <c r="E3346" s="5" t="s">
        <v>1230</v>
      </c>
      <c r="F3346" s="5" t="s">
        <v>503</v>
      </c>
      <c r="G3346" s="5" t="s">
        <v>504</v>
      </c>
      <c r="H3346" s="5" t="s">
        <v>377</v>
      </c>
      <c r="I3346" s="5" t="s">
        <v>378</v>
      </c>
    </row>
    <row r="3347" spans="1:9" x14ac:dyDescent="0.25">
      <c r="A3347" s="5" t="s">
        <v>9181</v>
      </c>
      <c r="B3347" s="5" t="s">
        <v>9182</v>
      </c>
      <c r="C3347" s="6" t="s">
        <v>9183</v>
      </c>
      <c r="D3347" s="6" t="str">
        <f t="shared" si="52"/>
        <v>0010-231-091-1100</v>
      </c>
      <c r="E3347" s="5" t="s">
        <v>9184</v>
      </c>
      <c r="F3347" s="5" t="s">
        <v>1177</v>
      </c>
      <c r="G3347" s="5" t="s">
        <v>1178</v>
      </c>
      <c r="H3347" s="5" t="s">
        <v>377</v>
      </c>
      <c r="I3347" s="5" t="s">
        <v>378</v>
      </c>
    </row>
    <row r="3348" spans="1:9" x14ac:dyDescent="0.25">
      <c r="A3348" s="5" t="s">
        <v>9185</v>
      </c>
      <c r="B3348" s="5" t="s">
        <v>9186</v>
      </c>
      <c r="C3348" s="6" t="s">
        <v>1806</v>
      </c>
      <c r="D3348" s="6" t="str">
        <f t="shared" si="52"/>
        <v>0186-000-000-0000</v>
      </c>
      <c r="E3348" s="5" t="s">
        <v>1807</v>
      </c>
      <c r="F3348" s="5" t="s">
        <v>503</v>
      </c>
      <c r="G3348" s="5" t="s">
        <v>504</v>
      </c>
      <c r="H3348" s="5" t="s">
        <v>377</v>
      </c>
      <c r="I3348" s="5" t="s">
        <v>378</v>
      </c>
    </row>
    <row r="3349" spans="1:9" x14ac:dyDescent="0.25">
      <c r="A3349" s="5" t="s">
        <v>9187</v>
      </c>
      <c r="B3349" s="5" t="s">
        <v>9188</v>
      </c>
      <c r="C3349" s="6" t="s">
        <v>2669</v>
      </c>
      <c r="D3349" s="6" t="str">
        <f t="shared" si="52"/>
        <v>0100-000-000-7800</v>
      </c>
      <c r="E3349" s="5" t="s">
        <v>2670</v>
      </c>
      <c r="F3349" s="5" t="s">
        <v>383</v>
      </c>
      <c r="G3349" s="5" t="s">
        <v>384</v>
      </c>
      <c r="H3349" s="5" t="s">
        <v>377</v>
      </c>
      <c r="I3349" s="5" t="s">
        <v>378</v>
      </c>
    </row>
    <row r="3350" spans="1:9" x14ac:dyDescent="0.25">
      <c r="A3350" s="5" t="s">
        <v>9189</v>
      </c>
      <c r="B3350" s="5" t="s">
        <v>9190</v>
      </c>
      <c r="C3350" s="6" t="s">
        <v>945</v>
      </c>
      <c r="D3350" s="6" t="str">
        <f t="shared" si="52"/>
        <v>0010-035-141-1100</v>
      </c>
      <c r="E3350" s="5" t="s">
        <v>946</v>
      </c>
      <c r="F3350" s="5" t="s">
        <v>375</v>
      </c>
      <c r="G3350" s="5" t="s">
        <v>376</v>
      </c>
      <c r="H3350" s="5" t="s">
        <v>377</v>
      </c>
      <c r="I3350" s="5" t="s">
        <v>378</v>
      </c>
    </row>
    <row r="3351" spans="1:9" x14ac:dyDescent="0.25">
      <c r="A3351" s="5" t="s">
        <v>9191</v>
      </c>
      <c r="B3351" s="5" t="s">
        <v>9192</v>
      </c>
      <c r="C3351" s="6" t="s">
        <v>2170</v>
      </c>
      <c r="D3351" s="6" t="str">
        <f t="shared" si="52"/>
        <v>0475-000-000-0000</v>
      </c>
      <c r="E3351" s="5" t="s">
        <v>2171</v>
      </c>
      <c r="F3351" s="5" t="s">
        <v>383</v>
      </c>
      <c r="G3351" s="5" t="s">
        <v>384</v>
      </c>
      <c r="H3351" s="5" t="s">
        <v>377</v>
      </c>
      <c r="I3351" s="5" t="s">
        <v>378</v>
      </c>
    </row>
    <row r="3352" spans="1:9" x14ac:dyDescent="0.25">
      <c r="A3352" s="5" t="s">
        <v>9193</v>
      </c>
      <c r="B3352" s="5" t="s">
        <v>9194</v>
      </c>
      <c r="C3352" s="6" t="s">
        <v>2008</v>
      </c>
      <c r="D3352" s="6" t="str">
        <f t="shared" si="52"/>
        <v>0670-000-000-0000</v>
      </c>
      <c r="E3352" s="5" t="s">
        <v>2009</v>
      </c>
      <c r="F3352" s="5" t="s">
        <v>503</v>
      </c>
      <c r="G3352" s="5" t="s">
        <v>504</v>
      </c>
      <c r="H3352" s="5" t="s">
        <v>377</v>
      </c>
      <c r="I3352" s="5" t="s">
        <v>378</v>
      </c>
    </row>
    <row r="3353" spans="1:9" x14ac:dyDescent="0.25">
      <c r="A3353" s="5" t="s">
        <v>9195</v>
      </c>
      <c r="B3353" s="5" t="s">
        <v>9196</v>
      </c>
      <c r="C3353" s="6" t="s">
        <v>6366</v>
      </c>
      <c r="D3353" s="6" t="str">
        <f t="shared" si="52"/>
        <v>1004-000-000-0000</v>
      </c>
      <c r="E3353" s="5" t="s">
        <v>6367</v>
      </c>
      <c r="F3353" s="5" t="s">
        <v>383</v>
      </c>
      <c r="G3353" s="5" t="s">
        <v>384</v>
      </c>
      <c r="H3353" s="5" t="s">
        <v>377</v>
      </c>
      <c r="I3353" s="5" t="s">
        <v>378</v>
      </c>
    </row>
    <row r="3354" spans="1:9" x14ac:dyDescent="0.25">
      <c r="A3354" s="5" t="s">
        <v>9197</v>
      </c>
      <c r="B3354" s="5" t="s">
        <v>9198</v>
      </c>
      <c r="C3354" s="6" t="s">
        <v>449</v>
      </c>
      <c r="D3354" s="6" t="str">
        <f t="shared" si="52"/>
        <v>0965-000-000-0000</v>
      </c>
      <c r="E3354" s="5" t="s">
        <v>450</v>
      </c>
      <c r="F3354" s="5" t="s">
        <v>383</v>
      </c>
      <c r="G3354" s="5" t="s">
        <v>384</v>
      </c>
      <c r="H3354" s="5" t="s">
        <v>377</v>
      </c>
      <c r="I3354" s="5" t="s">
        <v>378</v>
      </c>
    </row>
    <row r="3355" spans="1:9" x14ac:dyDescent="0.25">
      <c r="A3355" s="5" t="s">
        <v>9199</v>
      </c>
      <c r="B3355" s="5" t="s">
        <v>9200</v>
      </c>
      <c r="C3355" s="6" t="s">
        <v>1414</v>
      </c>
      <c r="D3355" s="6" t="str">
        <f t="shared" si="52"/>
        <v>0163-000-000-0000</v>
      </c>
      <c r="E3355" s="5" t="s">
        <v>1415</v>
      </c>
      <c r="F3355" s="5" t="s">
        <v>383</v>
      </c>
      <c r="G3355" s="5" t="s">
        <v>384</v>
      </c>
      <c r="H3355" s="5" t="s">
        <v>377</v>
      </c>
      <c r="I3355" s="5" t="s">
        <v>378</v>
      </c>
    </row>
    <row r="3356" spans="1:9" x14ac:dyDescent="0.25">
      <c r="A3356" s="5" t="s">
        <v>9201</v>
      </c>
      <c r="B3356" s="5" t="s">
        <v>9202</v>
      </c>
      <c r="C3356" s="6" t="s">
        <v>1283</v>
      </c>
      <c r="D3356" s="6" t="str">
        <f t="shared" si="52"/>
        <v>0338-000-000-0000</v>
      </c>
      <c r="E3356" s="5" t="s">
        <v>1284</v>
      </c>
      <c r="F3356" s="5" t="s">
        <v>383</v>
      </c>
      <c r="G3356" s="5" t="s">
        <v>384</v>
      </c>
      <c r="H3356" s="5" t="s">
        <v>401</v>
      </c>
      <c r="I3356" s="5" t="s">
        <v>402</v>
      </c>
    </row>
    <row r="3357" spans="1:9" x14ac:dyDescent="0.25">
      <c r="A3357" s="5" t="s">
        <v>9203</v>
      </c>
      <c r="B3357" s="5" t="s">
        <v>9204</v>
      </c>
      <c r="C3357" s="6" t="s">
        <v>9205</v>
      </c>
      <c r="D3357" s="6" t="str">
        <f t="shared" si="52"/>
        <v>0010-162-011-1000</v>
      </c>
      <c r="E3357" s="5" t="s">
        <v>9206</v>
      </c>
      <c r="F3357" s="5" t="s">
        <v>650</v>
      </c>
      <c r="G3357" s="5" t="s">
        <v>651</v>
      </c>
      <c r="H3357" s="5" t="s">
        <v>377</v>
      </c>
      <c r="I3357" s="5" t="s">
        <v>378</v>
      </c>
    </row>
    <row r="3358" spans="1:9" x14ac:dyDescent="0.25">
      <c r="A3358" s="5" t="s">
        <v>9207</v>
      </c>
      <c r="B3358" s="5" t="s">
        <v>9208</v>
      </c>
      <c r="C3358" s="6" t="s">
        <v>4913</v>
      </c>
      <c r="D3358" s="6" t="str">
        <f t="shared" si="52"/>
        <v>0100-000-000-8600</v>
      </c>
      <c r="E3358" s="5" t="s">
        <v>4914</v>
      </c>
      <c r="F3358" s="5" t="s">
        <v>383</v>
      </c>
      <c r="G3358" s="5" t="s">
        <v>384</v>
      </c>
      <c r="H3358" s="5" t="s">
        <v>377</v>
      </c>
      <c r="I3358" s="5" t="s">
        <v>378</v>
      </c>
    </row>
    <row r="3359" spans="1:9" x14ac:dyDescent="0.25">
      <c r="A3359" s="5" t="s">
        <v>9209</v>
      </c>
      <c r="B3359" s="5" t="s">
        <v>9210</v>
      </c>
      <c r="C3359" s="6" t="s">
        <v>3896</v>
      </c>
      <c r="D3359" s="6" t="str">
        <f t="shared" si="52"/>
        <v>0410-000-000-0000</v>
      </c>
      <c r="E3359" s="5" t="s">
        <v>3897</v>
      </c>
      <c r="F3359" s="5" t="s">
        <v>535</v>
      </c>
      <c r="G3359" s="5" t="s">
        <v>536</v>
      </c>
      <c r="H3359" s="5" t="s">
        <v>377</v>
      </c>
      <c r="I3359" s="5" t="s">
        <v>378</v>
      </c>
    </row>
    <row r="3360" spans="1:9" x14ac:dyDescent="0.25">
      <c r="A3360" s="5" t="s">
        <v>9211</v>
      </c>
      <c r="B3360" s="5" t="s">
        <v>9212</v>
      </c>
      <c r="C3360" s="6" t="s">
        <v>6158</v>
      </c>
      <c r="D3360" s="6" t="str">
        <f t="shared" si="52"/>
        <v>0010-046-041-1100</v>
      </c>
      <c r="E3360" s="5" t="s">
        <v>6159</v>
      </c>
      <c r="F3360" s="5" t="s">
        <v>375</v>
      </c>
      <c r="G3360" s="5" t="s">
        <v>376</v>
      </c>
      <c r="H3360" s="5" t="s">
        <v>377</v>
      </c>
      <c r="I3360" s="5" t="s">
        <v>378</v>
      </c>
    </row>
    <row r="3361" spans="1:9" x14ac:dyDescent="0.25">
      <c r="A3361" s="5" t="s">
        <v>9213</v>
      </c>
      <c r="B3361" s="5" t="s">
        <v>9214</v>
      </c>
      <c r="C3361" s="6" t="s">
        <v>686</v>
      </c>
      <c r="D3361" s="6" t="str">
        <f t="shared" si="52"/>
        <v>0200-000-000-0000</v>
      </c>
      <c r="E3361" s="5" t="s">
        <v>687</v>
      </c>
      <c r="F3361" s="5" t="s">
        <v>535</v>
      </c>
      <c r="G3361" s="5" t="s">
        <v>536</v>
      </c>
      <c r="H3361" s="5" t="s">
        <v>377</v>
      </c>
      <c r="I3361" s="5" t="s">
        <v>378</v>
      </c>
    </row>
    <row r="3362" spans="1:9" x14ac:dyDescent="0.25">
      <c r="A3362" s="5" t="s">
        <v>9215</v>
      </c>
      <c r="B3362" s="5" t="s">
        <v>9216</v>
      </c>
      <c r="C3362" s="6" t="s">
        <v>9217</v>
      </c>
      <c r="D3362" s="6" t="str">
        <f t="shared" si="52"/>
        <v>0574-000-000-0000</v>
      </c>
      <c r="E3362" s="5" t="s">
        <v>9218</v>
      </c>
      <c r="F3362" s="5" t="s">
        <v>383</v>
      </c>
      <c r="G3362" s="5" t="s">
        <v>384</v>
      </c>
      <c r="H3362" s="5" t="s">
        <v>377</v>
      </c>
      <c r="I3362" s="5" t="s">
        <v>378</v>
      </c>
    </row>
    <row r="3363" spans="1:9" x14ac:dyDescent="0.25">
      <c r="A3363" s="5" t="s">
        <v>350</v>
      </c>
      <c r="B3363" s="5" t="s">
        <v>9219</v>
      </c>
      <c r="C3363" s="6" t="s">
        <v>903</v>
      </c>
      <c r="D3363" s="6" t="str">
        <f t="shared" si="52"/>
        <v>0010-067-020-1100</v>
      </c>
      <c r="E3363" s="5" t="s">
        <v>904</v>
      </c>
      <c r="F3363" s="5" t="s">
        <v>375</v>
      </c>
      <c r="G3363" s="5" t="s">
        <v>376</v>
      </c>
      <c r="H3363" s="5" t="s">
        <v>377</v>
      </c>
      <c r="I3363" s="5" t="s">
        <v>378</v>
      </c>
    </row>
    <row r="3364" spans="1:9" x14ac:dyDescent="0.25">
      <c r="A3364" s="5" t="s">
        <v>9220</v>
      </c>
      <c r="B3364" s="5" t="s">
        <v>9221</v>
      </c>
      <c r="C3364" s="6" t="s">
        <v>907</v>
      </c>
      <c r="D3364" s="6" t="str">
        <f t="shared" si="52"/>
        <v>0843-000-000-0000</v>
      </c>
      <c r="E3364" s="5" t="s">
        <v>908</v>
      </c>
      <c r="F3364" s="5" t="s">
        <v>383</v>
      </c>
      <c r="G3364" s="5" t="s">
        <v>384</v>
      </c>
      <c r="H3364" s="5" t="s">
        <v>377</v>
      </c>
      <c r="I3364" s="5" t="s">
        <v>378</v>
      </c>
    </row>
    <row r="3365" spans="1:9" x14ac:dyDescent="0.25">
      <c r="A3365" s="5" t="s">
        <v>331</v>
      </c>
      <c r="B3365" s="5" t="s">
        <v>9222</v>
      </c>
      <c r="C3365" s="6" t="s">
        <v>4837</v>
      </c>
      <c r="D3365" s="6" t="str">
        <f t="shared" si="52"/>
        <v>0010-091-061-1100</v>
      </c>
      <c r="E3365" s="5" t="s">
        <v>4838</v>
      </c>
      <c r="F3365" s="5" t="s">
        <v>375</v>
      </c>
      <c r="G3365" s="5" t="s">
        <v>376</v>
      </c>
      <c r="H3365" s="5" t="s">
        <v>377</v>
      </c>
      <c r="I3365" s="5" t="s">
        <v>378</v>
      </c>
    </row>
    <row r="3366" spans="1:9" x14ac:dyDescent="0.25">
      <c r="A3366" s="5" t="s">
        <v>9223</v>
      </c>
      <c r="B3366" s="5" t="s">
        <v>9224</v>
      </c>
      <c r="C3366" s="6" t="s">
        <v>3914</v>
      </c>
      <c r="D3366" s="6" t="str">
        <f t="shared" si="52"/>
        <v>0077-249-000-0000</v>
      </c>
      <c r="E3366" s="5" t="s">
        <v>3915</v>
      </c>
      <c r="F3366" s="5" t="s">
        <v>375</v>
      </c>
      <c r="G3366" s="5" t="s">
        <v>376</v>
      </c>
      <c r="H3366" s="5" t="s">
        <v>513</v>
      </c>
      <c r="I3366" s="5" t="s">
        <v>514</v>
      </c>
    </row>
    <row r="3367" spans="1:9" x14ac:dyDescent="0.25">
      <c r="A3367" s="5" t="s">
        <v>9225</v>
      </c>
      <c r="B3367" s="5" t="s">
        <v>9226</v>
      </c>
      <c r="C3367" s="6" t="s">
        <v>1404</v>
      </c>
      <c r="D3367" s="6" t="str">
        <f t="shared" si="52"/>
        <v>0578-000-000-0000</v>
      </c>
      <c r="E3367" s="5" t="s">
        <v>1405</v>
      </c>
      <c r="F3367" s="5" t="s">
        <v>507</v>
      </c>
      <c r="G3367" s="5" t="s">
        <v>508</v>
      </c>
      <c r="H3367" s="5" t="s">
        <v>377</v>
      </c>
      <c r="I3367" s="5" t="s">
        <v>378</v>
      </c>
    </row>
    <row r="3368" spans="1:9" x14ac:dyDescent="0.25">
      <c r="A3368" s="5" t="s">
        <v>9227</v>
      </c>
      <c r="B3368" s="5" t="s">
        <v>9228</v>
      </c>
      <c r="C3368" s="6" t="s">
        <v>5018</v>
      </c>
      <c r="D3368" s="6" t="str">
        <f t="shared" si="52"/>
        <v>1123-000-000-0000</v>
      </c>
      <c r="E3368" s="5" t="s">
        <v>5019</v>
      </c>
      <c r="F3368" s="5" t="s">
        <v>503</v>
      </c>
      <c r="G3368" s="5" t="s">
        <v>504</v>
      </c>
      <c r="H3368" s="5" t="s">
        <v>377</v>
      </c>
      <c r="I3368" s="5" t="s">
        <v>378</v>
      </c>
    </row>
    <row r="3369" spans="1:9" x14ac:dyDescent="0.25">
      <c r="A3369" s="5" t="s">
        <v>9229</v>
      </c>
      <c r="B3369" s="5" t="s">
        <v>9230</v>
      </c>
      <c r="C3369" s="6" t="s">
        <v>2629</v>
      </c>
      <c r="D3369" s="6" t="str">
        <f t="shared" si="52"/>
        <v>0010-027-131-1100</v>
      </c>
      <c r="E3369" s="5" t="s">
        <v>2630</v>
      </c>
      <c r="F3369" s="5" t="s">
        <v>399</v>
      </c>
      <c r="G3369" s="5" t="s">
        <v>400</v>
      </c>
      <c r="H3369" s="5" t="s">
        <v>377</v>
      </c>
      <c r="I3369" s="5" t="s">
        <v>378</v>
      </c>
    </row>
    <row r="3370" spans="1:9" x14ac:dyDescent="0.25">
      <c r="A3370" s="5" t="s">
        <v>9231</v>
      </c>
      <c r="B3370" s="5" t="s">
        <v>9232</v>
      </c>
      <c r="C3370" s="6" t="s">
        <v>539</v>
      </c>
      <c r="D3370" s="6" t="str">
        <f t="shared" si="52"/>
        <v>0850-000-000-0000</v>
      </c>
      <c r="E3370" s="5" t="s">
        <v>540</v>
      </c>
      <c r="F3370" s="5" t="s">
        <v>383</v>
      </c>
      <c r="G3370" s="5" t="s">
        <v>384</v>
      </c>
      <c r="H3370" s="5" t="s">
        <v>377</v>
      </c>
      <c r="I3370" s="5" t="s">
        <v>378</v>
      </c>
    </row>
    <row r="3371" spans="1:9" x14ac:dyDescent="0.25">
      <c r="A3371" s="5" t="s">
        <v>9233</v>
      </c>
      <c r="B3371" s="5" t="s">
        <v>9234</v>
      </c>
      <c r="C3371" s="6" t="s">
        <v>2364</v>
      </c>
      <c r="D3371" s="6" t="str">
        <f t="shared" si="52"/>
        <v>0010-086-031-1100</v>
      </c>
      <c r="E3371" s="5" t="s">
        <v>2365</v>
      </c>
      <c r="F3371" s="5" t="s">
        <v>375</v>
      </c>
      <c r="G3371" s="5" t="s">
        <v>376</v>
      </c>
      <c r="H3371" s="5" t="s">
        <v>377</v>
      </c>
      <c r="I3371" s="5" t="s">
        <v>378</v>
      </c>
    </row>
    <row r="3372" spans="1:9" x14ac:dyDescent="0.25">
      <c r="A3372" s="5" t="s">
        <v>9235</v>
      </c>
      <c r="B3372" s="5" t="s">
        <v>9236</v>
      </c>
      <c r="C3372" s="6" t="s">
        <v>1577</v>
      </c>
      <c r="D3372" s="6" t="str">
        <f t="shared" si="52"/>
        <v>0870-000-000-0000</v>
      </c>
      <c r="E3372" s="5" t="s">
        <v>1578</v>
      </c>
      <c r="F3372" s="5" t="s">
        <v>535</v>
      </c>
      <c r="G3372" s="5" t="s">
        <v>536</v>
      </c>
      <c r="H3372" s="5" t="s">
        <v>513</v>
      </c>
      <c r="I3372" s="5" t="s">
        <v>514</v>
      </c>
    </row>
    <row r="3373" spans="1:9" x14ac:dyDescent="0.25">
      <c r="A3373" s="5" t="s">
        <v>9237</v>
      </c>
      <c r="B3373" s="5" t="s">
        <v>9238</v>
      </c>
      <c r="C3373" s="6" t="s">
        <v>2394</v>
      </c>
      <c r="D3373" s="6" t="str">
        <f t="shared" si="52"/>
        <v>0290-000-000-0000</v>
      </c>
      <c r="E3373" s="5" t="s">
        <v>2395</v>
      </c>
      <c r="F3373" s="5" t="s">
        <v>503</v>
      </c>
      <c r="G3373" s="5" t="s">
        <v>504</v>
      </c>
      <c r="H3373" s="5" t="s">
        <v>377</v>
      </c>
      <c r="I3373" s="5" t="s">
        <v>378</v>
      </c>
    </row>
    <row r="3374" spans="1:9" x14ac:dyDescent="0.25">
      <c r="A3374" s="5" t="s">
        <v>9239</v>
      </c>
      <c r="B3374" s="5" t="s">
        <v>9240</v>
      </c>
      <c r="C3374" s="6" t="s">
        <v>757</v>
      </c>
      <c r="D3374" s="6" t="str">
        <f t="shared" si="52"/>
        <v>0871-000-000-0000</v>
      </c>
      <c r="E3374" s="5" t="s">
        <v>758</v>
      </c>
      <c r="F3374" s="5" t="s">
        <v>415</v>
      </c>
      <c r="G3374" s="5" t="s">
        <v>416</v>
      </c>
      <c r="H3374" s="5" t="s">
        <v>377</v>
      </c>
      <c r="I3374" s="5" t="s">
        <v>378</v>
      </c>
    </row>
    <row r="3375" spans="1:9" x14ac:dyDescent="0.25">
      <c r="A3375" s="5" t="s">
        <v>9241</v>
      </c>
      <c r="B3375" s="5" t="s">
        <v>9242</v>
      </c>
      <c r="C3375" s="6" t="s">
        <v>1635</v>
      </c>
      <c r="D3375" s="6" t="str">
        <f t="shared" si="52"/>
        <v>0010-211-010-9900</v>
      </c>
      <c r="E3375" s="5" t="s">
        <v>1636</v>
      </c>
      <c r="F3375" s="5" t="s">
        <v>375</v>
      </c>
      <c r="G3375" s="5" t="s">
        <v>376</v>
      </c>
      <c r="H3375" s="5" t="s">
        <v>377</v>
      </c>
      <c r="I3375" s="5" t="s">
        <v>378</v>
      </c>
    </row>
    <row r="3376" spans="1:9" x14ac:dyDescent="0.25">
      <c r="A3376" s="5" t="s">
        <v>9243</v>
      </c>
      <c r="B3376" s="5" t="s">
        <v>9244</v>
      </c>
      <c r="C3376" s="6" t="s">
        <v>9245</v>
      </c>
      <c r="D3376" s="6" t="str">
        <f t="shared" si="52"/>
        <v>0843-249-020-0000</v>
      </c>
      <c r="E3376" s="5" t="s">
        <v>9246</v>
      </c>
      <c r="F3376" s="5" t="s">
        <v>383</v>
      </c>
      <c r="G3376" s="5" t="s">
        <v>384</v>
      </c>
      <c r="H3376" s="5" t="s">
        <v>513</v>
      </c>
      <c r="I3376" s="5" t="s">
        <v>514</v>
      </c>
    </row>
    <row r="3377" spans="1:9" x14ac:dyDescent="0.25">
      <c r="A3377" s="5" t="s">
        <v>9247</v>
      </c>
      <c r="B3377" s="5" t="s">
        <v>9248</v>
      </c>
      <c r="C3377" s="6" t="s">
        <v>9249</v>
      </c>
      <c r="D3377" s="6" t="str">
        <f t="shared" si="52"/>
        <v>0370-048-040-0000</v>
      </c>
      <c r="E3377" s="5" t="s">
        <v>9250</v>
      </c>
      <c r="F3377" s="5" t="s">
        <v>1913</v>
      </c>
      <c r="G3377" s="5" t="s">
        <v>27854</v>
      </c>
      <c r="H3377" s="5" t="s">
        <v>377</v>
      </c>
      <c r="I3377" s="5" t="s">
        <v>378</v>
      </c>
    </row>
    <row r="3378" spans="1:9" x14ac:dyDescent="0.25">
      <c r="A3378" s="5" t="s">
        <v>9251</v>
      </c>
      <c r="B3378" s="5" t="s">
        <v>9252</v>
      </c>
      <c r="C3378" s="6" t="s">
        <v>3856</v>
      </c>
      <c r="D3378" s="6" t="str">
        <f t="shared" si="52"/>
        <v>0380-000-000-0000</v>
      </c>
      <c r="E3378" s="5" t="s">
        <v>3857</v>
      </c>
      <c r="F3378" s="5" t="s">
        <v>415</v>
      </c>
      <c r="G3378" s="5" t="s">
        <v>416</v>
      </c>
      <c r="H3378" s="5" t="s">
        <v>377</v>
      </c>
      <c r="I3378" s="5" t="s">
        <v>378</v>
      </c>
    </row>
    <row r="3379" spans="1:9" x14ac:dyDescent="0.25">
      <c r="A3379" s="5" t="s">
        <v>9253</v>
      </c>
      <c r="B3379" s="5" t="s">
        <v>9254</v>
      </c>
      <c r="C3379" s="6" t="s">
        <v>3287</v>
      </c>
      <c r="D3379" s="6" t="str">
        <f t="shared" si="52"/>
        <v>0137-000-000-0000</v>
      </c>
      <c r="E3379" s="5" t="s">
        <v>3288</v>
      </c>
      <c r="F3379" s="5" t="s">
        <v>383</v>
      </c>
      <c r="G3379" s="5" t="s">
        <v>384</v>
      </c>
      <c r="H3379" s="5" t="s">
        <v>377</v>
      </c>
      <c r="I3379" s="5" t="s">
        <v>378</v>
      </c>
    </row>
    <row r="3380" spans="1:9" x14ac:dyDescent="0.25">
      <c r="A3380" s="5" t="s">
        <v>9255</v>
      </c>
      <c r="B3380" s="5" t="s">
        <v>9256</v>
      </c>
      <c r="C3380" s="6" t="s">
        <v>781</v>
      </c>
      <c r="D3380" s="6" t="str">
        <f t="shared" si="52"/>
        <v>0430-000-000-0000</v>
      </c>
      <c r="E3380" s="5" t="s">
        <v>782</v>
      </c>
      <c r="F3380" s="5" t="s">
        <v>415</v>
      </c>
      <c r="G3380" s="5" t="s">
        <v>416</v>
      </c>
      <c r="H3380" s="5" t="s">
        <v>377</v>
      </c>
      <c r="I3380" s="5" t="s">
        <v>378</v>
      </c>
    </row>
    <row r="3381" spans="1:9" x14ac:dyDescent="0.25">
      <c r="A3381" s="5" t="s">
        <v>9257</v>
      </c>
      <c r="B3381" s="5" t="s">
        <v>9258</v>
      </c>
      <c r="C3381" s="6" t="s">
        <v>827</v>
      </c>
      <c r="D3381" s="6" t="str">
        <f t="shared" si="52"/>
        <v>0320-000-000-0000</v>
      </c>
      <c r="E3381" s="5" t="s">
        <v>828</v>
      </c>
      <c r="F3381" s="5" t="s">
        <v>383</v>
      </c>
      <c r="G3381" s="5" t="s">
        <v>384</v>
      </c>
      <c r="H3381" s="5" t="s">
        <v>377</v>
      </c>
      <c r="I3381" s="5" t="s">
        <v>378</v>
      </c>
    </row>
    <row r="3382" spans="1:9" x14ac:dyDescent="0.25">
      <c r="A3382" s="5" t="s">
        <v>9259</v>
      </c>
      <c r="B3382" s="5" t="s">
        <v>9260</v>
      </c>
      <c r="C3382" s="6" t="s">
        <v>1087</v>
      </c>
      <c r="D3382" s="6" t="str">
        <f t="shared" si="52"/>
        <v>0026-000-000-0000</v>
      </c>
      <c r="E3382" s="5" t="s">
        <v>1088</v>
      </c>
      <c r="F3382" s="5" t="s">
        <v>415</v>
      </c>
      <c r="G3382" s="5" t="s">
        <v>416</v>
      </c>
      <c r="H3382" s="5" t="s">
        <v>377</v>
      </c>
      <c r="I3382" s="5" t="s">
        <v>378</v>
      </c>
    </row>
    <row r="3383" spans="1:9" x14ac:dyDescent="0.25">
      <c r="A3383" s="5" t="s">
        <v>9261</v>
      </c>
      <c r="B3383" s="5" t="s">
        <v>9262</v>
      </c>
      <c r="C3383" s="6" t="s">
        <v>4795</v>
      </c>
      <c r="D3383" s="6" t="str">
        <f t="shared" si="52"/>
        <v>0824-000-000-0000</v>
      </c>
      <c r="E3383" s="5" t="s">
        <v>4796</v>
      </c>
      <c r="F3383" s="5" t="s">
        <v>383</v>
      </c>
      <c r="G3383" s="5" t="s">
        <v>384</v>
      </c>
      <c r="H3383" s="5" t="s">
        <v>377</v>
      </c>
      <c r="I3383" s="5" t="s">
        <v>378</v>
      </c>
    </row>
    <row r="3384" spans="1:9" x14ac:dyDescent="0.25">
      <c r="A3384" s="5" t="s">
        <v>9263</v>
      </c>
      <c r="B3384" s="5" t="s">
        <v>9264</v>
      </c>
      <c r="C3384" s="6" t="s">
        <v>1897</v>
      </c>
      <c r="D3384" s="6" t="str">
        <f t="shared" si="52"/>
        <v>0360-000-000-0000</v>
      </c>
      <c r="E3384" s="5" t="s">
        <v>1898</v>
      </c>
      <c r="F3384" s="5" t="s">
        <v>383</v>
      </c>
      <c r="G3384" s="5" t="s">
        <v>384</v>
      </c>
      <c r="H3384" s="5" t="s">
        <v>513</v>
      </c>
      <c r="I3384" s="5" t="s">
        <v>514</v>
      </c>
    </row>
    <row r="3385" spans="1:9" x14ac:dyDescent="0.25">
      <c r="A3385" s="5" t="s">
        <v>9265</v>
      </c>
      <c r="B3385" s="5" t="s">
        <v>9266</v>
      </c>
      <c r="C3385" s="6" t="s">
        <v>3295</v>
      </c>
      <c r="D3385" s="6" t="str">
        <f t="shared" si="52"/>
        <v>0762-000-000-0000</v>
      </c>
      <c r="E3385" s="5" t="s">
        <v>3296</v>
      </c>
      <c r="F3385" s="5" t="s">
        <v>383</v>
      </c>
      <c r="G3385" s="5" t="s">
        <v>384</v>
      </c>
      <c r="H3385" s="5" t="s">
        <v>513</v>
      </c>
      <c r="I3385" s="5" t="s">
        <v>514</v>
      </c>
    </row>
    <row r="3386" spans="1:9" x14ac:dyDescent="0.25">
      <c r="A3386" s="5" t="s">
        <v>9267</v>
      </c>
      <c r="B3386" s="5" t="s">
        <v>9268</v>
      </c>
      <c r="C3386" s="6" t="s">
        <v>381</v>
      </c>
      <c r="D3386" s="6" t="str">
        <f t="shared" si="52"/>
        <v>0310-000-000-0000</v>
      </c>
      <c r="E3386" s="5" t="s">
        <v>382</v>
      </c>
      <c r="F3386" s="5" t="s">
        <v>383</v>
      </c>
      <c r="G3386" s="5" t="s">
        <v>384</v>
      </c>
      <c r="H3386" s="5" t="s">
        <v>377</v>
      </c>
      <c r="I3386" s="5" t="s">
        <v>378</v>
      </c>
    </row>
    <row r="3387" spans="1:9" x14ac:dyDescent="0.25">
      <c r="A3387" s="5" t="s">
        <v>9269</v>
      </c>
      <c r="B3387" s="5" t="s">
        <v>9270</v>
      </c>
      <c r="C3387" s="6" t="s">
        <v>4337</v>
      </c>
      <c r="D3387" s="6" t="str">
        <f t="shared" si="52"/>
        <v>0587-000-000-0000</v>
      </c>
      <c r="E3387" s="5" t="s">
        <v>4338</v>
      </c>
      <c r="F3387" s="5" t="s">
        <v>503</v>
      </c>
      <c r="G3387" s="5" t="s">
        <v>504</v>
      </c>
      <c r="H3387" s="5" t="s">
        <v>513</v>
      </c>
      <c r="I3387" s="5" t="s">
        <v>514</v>
      </c>
    </row>
    <row r="3388" spans="1:9" x14ac:dyDescent="0.25">
      <c r="A3388" s="5" t="s">
        <v>9271</v>
      </c>
      <c r="B3388" s="5" t="s">
        <v>9272</v>
      </c>
      <c r="C3388" s="6" t="s">
        <v>1079</v>
      </c>
      <c r="D3388" s="6" t="str">
        <f t="shared" si="52"/>
        <v>0042-000-000-0000</v>
      </c>
      <c r="E3388" s="5" t="s">
        <v>1080</v>
      </c>
      <c r="F3388" s="5" t="s">
        <v>383</v>
      </c>
      <c r="G3388" s="5" t="s">
        <v>384</v>
      </c>
      <c r="H3388" s="5" t="s">
        <v>377</v>
      </c>
      <c r="I3388" s="5" t="s">
        <v>378</v>
      </c>
    </row>
    <row r="3389" spans="1:9" x14ac:dyDescent="0.25">
      <c r="A3389" s="5" t="s">
        <v>9273</v>
      </c>
      <c r="B3389" s="5" t="s">
        <v>9274</v>
      </c>
      <c r="C3389" s="6" t="s">
        <v>1051</v>
      </c>
      <c r="D3389" s="6" t="str">
        <f t="shared" si="52"/>
        <v>0590-000-000-0000</v>
      </c>
      <c r="E3389" s="5" t="s">
        <v>1052</v>
      </c>
      <c r="F3389" s="5" t="s">
        <v>415</v>
      </c>
      <c r="G3389" s="5" t="s">
        <v>416</v>
      </c>
      <c r="H3389" s="5" t="s">
        <v>513</v>
      </c>
      <c r="I3389" s="5" t="s">
        <v>514</v>
      </c>
    </row>
    <row r="3390" spans="1:9" x14ac:dyDescent="0.25">
      <c r="A3390" s="5" t="s">
        <v>9275</v>
      </c>
      <c r="B3390" s="5" t="s">
        <v>9276</v>
      </c>
      <c r="C3390" s="6" t="s">
        <v>9277</v>
      </c>
      <c r="D3390" s="6" t="str">
        <f t="shared" si="52"/>
        <v>0010-043-011-1000</v>
      </c>
      <c r="E3390" s="5" t="s">
        <v>9278</v>
      </c>
      <c r="F3390" s="5" t="s">
        <v>650</v>
      </c>
      <c r="G3390" s="5" t="s">
        <v>651</v>
      </c>
      <c r="H3390" s="5" t="s">
        <v>377</v>
      </c>
      <c r="I3390" s="5" t="s">
        <v>378</v>
      </c>
    </row>
    <row r="3391" spans="1:9" x14ac:dyDescent="0.25">
      <c r="A3391" s="5" t="s">
        <v>9279</v>
      </c>
      <c r="B3391" s="5" t="s">
        <v>9280</v>
      </c>
      <c r="C3391" s="6" t="s">
        <v>8815</v>
      </c>
      <c r="D3391" s="6" t="str">
        <f t="shared" si="52"/>
        <v>0100-000-000-1600</v>
      </c>
      <c r="E3391" s="5" t="s">
        <v>8816</v>
      </c>
      <c r="F3391" s="5" t="s">
        <v>415</v>
      </c>
      <c r="G3391" s="5" t="s">
        <v>416</v>
      </c>
      <c r="H3391" s="5" t="s">
        <v>377</v>
      </c>
      <c r="I3391" s="5" t="s">
        <v>378</v>
      </c>
    </row>
    <row r="3392" spans="1:9" x14ac:dyDescent="0.25">
      <c r="A3392" s="5" t="s">
        <v>9281</v>
      </c>
      <c r="B3392" s="5" t="s">
        <v>9282</v>
      </c>
      <c r="C3392" s="6" t="s">
        <v>7913</v>
      </c>
      <c r="D3392" s="6" t="str">
        <f t="shared" si="52"/>
        <v>0010-041-031-1400</v>
      </c>
      <c r="E3392" s="5" t="s">
        <v>7914</v>
      </c>
      <c r="F3392" s="5" t="s">
        <v>375</v>
      </c>
      <c r="G3392" s="5" t="s">
        <v>376</v>
      </c>
      <c r="H3392" s="5" t="s">
        <v>513</v>
      </c>
      <c r="I3392" s="5" t="s">
        <v>514</v>
      </c>
    </row>
    <row r="3393" spans="1:9" x14ac:dyDescent="0.25">
      <c r="A3393" s="5" t="s">
        <v>9283</v>
      </c>
      <c r="B3393" s="5" t="s">
        <v>9284</v>
      </c>
      <c r="C3393" s="6" t="s">
        <v>9285</v>
      </c>
      <c r="D3393" s="6" t="str">
        <f t="shared" si="52"/>
        <v>0010-060-031-1000</v>
      </c>
      <c r="E3393" s="5" t="s">
        <v>7109</v>
      </c>
      <c r="F3393" s="5" t="s">
        <v>1099</v>
      </c>
      <c r="G3393" s="5" t="s">
        <v>1100</v>
      </c>
      <c r="H3393" s="5" t="s">
        <v>513</v>
      </c>
      <c r="I3393" s="5" t="s">
        <v>514</v>
      </c>
    </row>
    <row r="3394" spans="1:9" x14ac:dyDescent="0.25">
      <c r="A3394" s="5" t="s">
        <v>9286</v>
      </c>
      <c r="B3394" s="5" t="s">
        <v>9287</v>
      </c>
      <c r="C3394" s="6" t="s">
        <v>1984</v>
      </c>
      <c r="D3394" s="6" t="str">
        <f t="shared" ref="D3394:D3457" si="53">TEXT(C3394,"0000-000-000-0000")</f>
        <v>0100-045-050-1100</v>
      </c>
      <c r="E3394" s="5" t="s">
        <v>1985</v>
      </c>
      <c r="F3394" s="5" t="s">
        <v>415</v>
      </c>
      <c r="G3394" s="5" t="s">
        <v>416</v>
      </c>
      <c r="H3394" s="5" t="s">
        <v>513</v>
      </c>
      <c r="I3394" s="5" t="s">
        <v>514</v>
      </c>
    </row>
    <row r="3395" spans="1:9" x14ac:dyDescent="0.25">
      <c r="A3395" s="5" t="s">
        <v>264</v>
      </c>
      <c r="B3395" s="5" t="s">
        <v>9288</v>
      </c>
      <c r="C3395" s="6" t="s">
        <v>1980</v>
      </c>
      <c r="D3395" s="6" t="str">
        <f t="shared" si="53"/>
        <v>0051-000-000-0000</v>
      </c>
      <c r="E3395" s="5" t="s">
        <v>1981</v>
      </c>
      <c r="F3395" s="5" t="s">
        <v>535</v>
      </c>
      <c r="G3395" s="5" t="s">
        <v>536</v>
      </c>
      <c r="H3395" s="5" t="s">
        <v>377</v>
      </c>
      <c r="I3395" s="5" t="s">
        <v>378</v>
      </c>
    </row>
    <row r="3396" spans="1:9" x14ac:dyDescent="0.25">
      <c r="A3396" s="5" t="s">
        <v>9289</v>
      </c>
      <c r="B3396" s="5" t="s">
        <v>9290</v>
      </c>
      <c r="C3396" s="6" t="s">
        <v>664</v>
      </c>
      <c r="D3396" s="6" t="str">
        <f t="shared" si="53"/>
        <v>0470-000-000-0000</v>
      </c>
      <c r="E3396" s="5" t="s">
        <v>665</v>
      </c>
      <c r="F3396" s="5" t="s">
        <v>383</v>
      </c>
      <c r="G3396" s="5" t="s">
        <v>384</v>
      </c>
      <c r="H3396" s="5" t="s">
        <v>377</v>
      </c>
      <c r="I3396" s="5" t="s">
        <v>378</v>
      </c>
    </row>
    <row r="3397" spans="1:9" x14ac:dyDescent="0.25">
      <c r="A3397" s="5" t="s">
        <v>9291</v>
      </c>
      <c r="B3397" s="5" t="s">
        <v>9292</v>
      </c>
      <c r="C3397" s="6" t="s">
        <v>977</v>
      </c>
      <c r="D3397" s="6" t="str">
        <f t="shared" si="53"/>
        <v>0551-000-000-0000</v>
      </c>
      <c r="E3397" s="5" t="s">
        <v>978</v>
      </c>
      <c r="F3397" s="5" t="s">
        <v>503</v>
      </c>
      <c r="G3397" s="5" t="s">
        <v>504</v>
      </c>
      <c r="H3397" s="5" t="s">
        <v>377</v>
      </c>
      <c r="I3397" s="5" t="s">
        <v>378</v>
      </c>
    </row>
    <row r="3398" spans="1:9" x14ac:dyDescent="0.25">
      <c r="A3398" s="5" t="s">
        <v>248</v>
      </c>
      <c r="B3398" s="5" t="s">
        <v>9293</v>
      </c>
      <c r="C3398" s="6" t="s">
        <v>9294</v>
      </c>
      <c r="D3398" s="6" t="str">
        <f t="shared" si="53"/>
        <v>0010-038-261-1500</v>
      </c>
      <c r="E3398" s="5" t="s">
        <v>9295</v>
      </c>
      <c r="F3398" s="5" t="s">
        <v>375</v>
      </c>
      <c r="G3398" s="5" t="s">
        <v>376</v>
      </c>
      <c r="H3398" s="5" t="s">
        <v>513</v>
      </c>
      <c r="I3398" s="5" t="s">
        <v>514</v>
      </c>
    </row>
    <row r="3399" spans="1:9" x14ac:dyDescent="0.25">
      <c r="A3399" s="5" t="s">
        <v>9296</v>
      </c>
      <c r="B3399" s="5" t="s">
        <v>9297</v>
      </c>
      <c r="C3399" s="6" t="s">
        <v>6462</v>
      </c>
      <c r="D3399" s="6" t="str">
        <f t="shared" si="53"/>
        <v>0010-046-051-1100</v>
      </c>
      <c r="E3399" s="5" t="s">
        <v>6463</v>
      </c>
      <c r="F3399" s="5" t="s">
        <v>375</v>
      </c>
      <c r="G3399" s="5" t="s">
        <v>376</v>
      </c>
      <c r="H3399" s="5" t="s">
        <v>377</v>
      </c>
      <c r="I3399" s="5" t="s">
        <v>378</v>
      </c>
    </row>
    <row r="3400" spans="1:9" x14ac:dyDescent="0.25">
      <c r="A3400" s="5" t="s">
        <v>9298</v>
      </c>
      <c r="B3400" s="5" t="s">
        <v>9299</v>
      </c>
      <c r="C3400" s="6" t="s">
        <v>9300</v>
      </c>
      <c r="D3400" s="6" t="str">
        <f t="shared" si="53"/>
        <v>0150-000-001-1400</v>
      </c>
      <c r="E3400" s="5" t="s">
        <v>9301</v>
      </c>
      <c r="F3400" s="5" t="s">
        <v>383</v>
      </c>
      <c r="G3400" s="5" t="s">
        <v>384</v>
      </c>
      <c r="H3400" s="5" t="s">
        <v>377</v>
      </c>
      <c r="I3400" s="5" t="s">
        <v>378</v>
      </c>
    </row>
    <row r="3401" spans="1:9" x14ac:dyDescent="0.25">
      <c r="A3401" s="5" t="s">
        <v>9302</v>
      </c>
      <c r="B3401" s="5" t="s">
        <v>9303</v>
      </c>
      <c r="C3401" s="6" t="s">
        <v>2601</v>
      </c>
      <c r="D3401" s="6" t="str">
        <f t="shared" si="53"/>
        <v>0369-000-000-0000</v>
      </c>
      <c r="E3401" s="5" t="s">
        <v>2602</v>
      </c>
      <c r="F3401" s="5" t="s">
        <v>383</v>
      </c>
      <c r="G3401" s="5" t="s">
        <v>384</v>
      </c>
      <c r="H3401" s="5" t="s">
        <v>377</v>
      </c>
      <c r="I3401" s="5" t="s">
        <v>378</v>
      </c>
    </row>
    <row r="3402" spans="1:9" x14ac:dyDescent="0.25">
      <c r="A3402" s="5" t="s">
        <v>9304</v>
      </c>
      <c r="B3402" s="5" t="s">
        <v>9305</v>
      </c>
      <c r="C3402" s="6" t="s">
        <v>3896</v>
      </c>
      <c r="D3402" s="6" t="str">
        <f t="shared" si="53"/>
        <v>0410-000-000-0000</v>
      </c>
      <c r="E3402" s="5" t="s">
        <v>3897</v>
      </c>
      <c r="F3402" s="5" t="s">
        <v>383</v>
      </c>
      <c r="G3402" s="5" t="s">
        <v>384</v>
      </c>
      <c r="H3402" s="5" t="s">
        <v>377</v>
      </c>
      <c r="I3402" s="5" t="s">
        <v>378</v>
      </c>
    </row>
    <row r="3403" spans="1:9" x14ac:dyDescent="0.25">
      <c r="A3403" s="5" t="s">
        <v>9306</v>
      </c>
      <c r="B3403" s="5" t="s">
        <v>9307</v>
      </c>
      <c r="C3403" s="6" t="s">
        <v>4709</v>
      </c>
      <c r="D3403" s="6" t="str">
        <f t="shared" si="53"/>
        <v>0010-029-110-1100</v>
      </c>
      <c r="E3403" s="5" t="s">
        <v>4710</v>
      </c>
      <c r="F3403" s="5" t="s">
        <v>375</v>
      </c>
      <c r="G3403" s="5" t="s">
        <v>376</v>
      </c>
      <c r="H3403" s="5" t="s">
        <v>377</v>
      </c>
      <c r="I3403" s="5" t="s">
        <v>378</v>
      </c>
    </row>
    <row r="3404" spans="1:9" x14ac:dyDescent="0.25">
      <c r="A3404" s="5" t="s">
        <v>9308</v>
      </c>
      <c r="B3404" s="5" t="s">
        <v>9309</v>
      </c>
      <c r="C3404" s="6" t="s">
        <v>4795</v>
      </c>
      <c r="D3404" s="6" t="str">
        <f t="shared" si="53"/>
        <v>0824-000-000-0000</v>
      </c>
      <c r="E3404" s="5" t="s">
        <v>4796</v>
      </c>
      <c r="F3404" s="5" t="s">
        <v>383</v>
      </c>
      <c r="G3404" s="5" t="s">
        <v>384</v>
      </c>
      <c r="H3404" s="5" t="s">
        <v>377</v>
      </c>
      <c r="I3404" s="5" t="s">
        <v>378</v>
      </c>
    </row>
    <row r="3405" spans="1:9" x14ac:dyDescent="0.25">
      <c r="A3405" s="5" t="s">
        <v>9310</v>
      </c>
      <c r="B3405" s="5" t="s">
        <v>9311</v>
      </c>
      <c r="C3405" s="6" t="s">
        <v>749</v>
      </c>
      <c r="D3405" s="6" t="str">
        <f t="shared" si="53"/>
        <v>0112-000-000-0000</v>
      </c>
      <c r="E3405" s="5" t="s">
        <v>750</v>
      </c>
      <c r="F3405" s="5" t="s">
        <v>535</v>
      </c>
      <c r="G3405" s="5" t="s">
        <v>536</v>
      </c>
      <c r="H3405" s="5" t="s">
        <v>377</v>
      </c>
      <c r="I3405" s="5" t="s">
        <v>378</v>
      </c>
    </row>
    <row r="3406" spans="1:9" x14ac:dyDescent="0.25">
      <c r="A3406" s="5" t="s">
        <v>9312</v>
      </c>
      <c r="B3406" s="5" t="s">
        <v>9313</v>
      </c>
      <c r="C3406" s="6" t="s">
        <v>3007</v>
      </c>
      <c r="D3406" s="6" t="str">
        <f t="shared" si="53"/>
        <v>0320-035-000-0000</v>
      </c>
      <c r="E3406" s="5" t="s">
        <v>3008</v>
      </c>
      <c r="F3406" s="5" t="s">
        <v>1883</v>
      </c>
      <c r="G3406" s="5" t="s">
        <v>1884</v>
      </c>
      <c r="H3406" s="5" t="s">
        <v>513</v>
      </c>
      <c r="I3406" s="5" t="s">
        <v>514</v>
      </c>
    </row>
    <row r="3407" spans="1:9" x14ac:dyDescent="0.25">
      <c r="A3407" s="5" t="s">
        <v>9314</v>
      </c>
      <c r="B3407" s="5" t="s">
        <v>9315</v>
      </c>
      <c r="C3407" s="6" t="s">
        <v>2394</v>
      </c>
      <c r="D3407" s="6" t="str">
        <f t="shared" si="53"/>
        <v>0290-000-000-0000</v>
      </c>
      <c r="E3407" s="5" t="s">
        <v>2395</v>
      </c>
      <c r="F3407" s="5" t="s">
        <v>383</v>
      </c>
      <c r="G3407" s="5" t="s">
        <v>384</v>
      </c>
      <c r="H3407" s="5" t="s">
        <v>377</v>
      </c>
      <c r="I3407" s="5" t="s">
        <v>378</v>
      </c>
    </row>
    <row r="3408" spans="1:9" x14ac:dyDescent="0.25">
      <c r="A3408" s="5" t="s">
        <v>9316</v>
      </c>
      <c r="B3408" s="5" t="s">
        <v>9317</v>
      </c>
      <c r="C3408" s="6" t="s">
        <v>1185</v>
      </c>
      <c r="D3408" s="6" t="str">
        <f t="shared" si="53"/>
        <v>0073-000-000-0000</v>
      </c>
      <c r="E3408" s="5" t="s">
        <v>1186</v>
      </c>
      <c r="F3408" s="5" t="s">
        <v>535</v>
      </c>
      <c r="G3408" s="5" t="s">
        <v>536</v>
      </c>
      <c r="H3408" s="5" t="s">
        <v>377</v>
      </c>
      <c r="I3408" s="5" t="s">
        <v>378</v>
      </c>
    </row>
    <row r="3409" spans="1:9" x14ac:dyDescent="0.25">
      <c r="A3409" s="5" t="s">
        <v>9318</v>
      </c>
      <c r="B3409" s="5" t="s">
        <v>9319</v>
      </c>
      <c r="C3409" s="6" t="s">
        <v>2204</v>
      </c>
      <c r="D3409" s="6" t="str">
        <f t="shared" si="53"/>
        <v>0759-000-000-0000</v>
      </c>
      <c r="E3409" s="5" t="s">
        <v>2205</v>
      </c>
      <c r="F3409" s="5" t="s">
        <v>383</v>
      </c>
      <c r="G3409" s="5" t="s">
        <v>384</v>
      </c>
      <c r="H3409" s="5" t="s">
        <v>377</v>
      </c>
      <c r="I3409" s="5" t="s">
        <v>378</v>
      </c>
    </row>
    <row r="3410" spans="1:9" x14ac:dyDescent="0.25">
      <c r="A3410" s="5" t="s">
        <v>9320</v>
      </c>
      <c r="B3410" s="5" t="s">
        <v>9321</v>
      </c>
      <c r="C3410" s="6" t="s">
        <v>2601</v>
      </c>
      <c r="D3410" s="6" t="str">
        <f t="shared" si="53"/>
        <v>0369-000-000-0000</v>
      </c>
      <c r="E3410" s="5" t="s">
        <v>2602</v>
      </c>
      <c r="F3410" s="5" t="s">
        <v>535</v>
      </c>
      <c r="G3410" s="5" t="s">
        <v>536</v>
      </c>
      <c r="H3410" s="5" t="s">
        <v>377</v>
      </c>
      <c r="I3410" s="5" t="s">
        <v>378</v>
      </c>
    </row>
    <row r="3411" spans="1:9" x14ac:dyDescent="0.25">
      <c r="A3411" s="5" t="s">
        <v>9322</v>
      </c>
      <c r="B3411" s="5" t="s">
        <v>9323</v>
      </c>
      <c r="C3411" s="6" t="s">
        <v>1607</v>
      </c>
      <c r="D3411" s="6" t="str">
        <f t="shared" si="53"/>
        <v>0580-000-000-0000</v>
      </c>
      <c r="E3411" s="5" t="s">
        <v>1608</v>
      </c>
      <c r="F3411" s="5" t="s">
        <v>383</v>
      </c>
      <c r="G3411" s="5" t="s">
        <v>384</v>
      </c>
      <c r="H3411" s="5" t="s">
        <v>377</v>
      </c>
      <c r="I3411" s="5" t="s">
        <v>378</v>
      </c>
    </row>
    <row r="3412" spans="1:9" x14ac:dyDescent="0.25">
      <c r="A3412" s="5" t="s">
        <v>9324</v>
      </c>
      <c r="B3412" s="5" t="s">
        <v>9325</v>
      </c>
      <c r="C3412" s="6" t="s">
        <v>543</v>
      </c>
      <c r="D3412" s="6" t="str">
        <f t="shared" si="53"/>
        <v>0185-000-000-0000</v>
      </c>
      <c r="E3412" s="5" t="s">
        <v>544</v>
      </c>
      <c r="F3412" s="5" t="s">
        <v>535</v>
      </c>
      <c r="G3412" s="5" t="s">
        <v>536</v>
      </c>
      <c r="H3412" s="5" t="s">
        <v>377</v>
      </c>
      <c r="I3412" s="5" t="s">
        <v>378</v>
      </c>
    </row>
    <row r="3413" spans="1:9" x14ac:dyDescent="0.25">
      <c r="A3413" s="5" t="s">
        <v>9326</v>
      </c>
      <c r="B3413" s="5" t="s">
        <v>9327</v>
      </c>
      <c r="C3413" s="6" t="s">
        <v>3017</v>
      </c>
      <c r="D3413" s="6" t="str">
        <f t="shared" si="53"/>
        <v>0597-000-000-0000</v>
      </c>
      <c r="E3413" s="5" t="s">
        <v>3018</v>
      </c>
      <c r="F3413" s="5" t="s">
        <v>383</v>
      </c>
      <c r="G3413" s="5" t="s">
        <v>384</v>
      </c>
      <c r="H3413" s="5" t="s">
        <v>377</v>
      </c>
      <c r="I3413" s="5" t="s">
        <v>378</v>
      </c>
    </row>
    <row r="3414" spans="1:9" x14ac:dyDescent="0.25">
      <c r="A3414" s="5" t="s">
        <v>9328</v>
      </c>
      <c r="B3414" s="5" t="s">
        <v>9329</v>
      </c>
      <c r="C3414" s="6" t="s">
        <v>3896</v>
      </c>
      <c r="D3414" s="6" t="str">
        <f t="shared" si="53"/>
        <v>0410-000-000-0000</v>
      </c>
      <c r="E3414" s="5" t="s">
        <v>3897</v>
      </c>
      <c r="F3414" s="5" t="s">
        <v>383</v>
      </c>
      <c r="G3414" s="5" t="s">
        <v>384</v>
      </c>
      <c r="H3414" s="5" t="s">
        <v>377</v>
      </c>
      <c r="I3414" s="5" t="s">
        <v>378</v>
      </c>
    </row>
    <row r="3415" spans="1:9" x14ac:dyDescent="0.25">
      <c r="A3415" s="5" t="s">
        <v>9330</v>
      </c>
      <c r="B3415" s="5" t="s">
        <v>9331</v>
      </c>
      <c r="C3415" s="6" t="s">
        <v>954</v>
      </c>
      <c r="D3415" s="6" t="str">
        <f t="shared" si="53"/>
        <v>0120-000-000-0000</v>
      </c>
      <c r="E3415" s="5" t="s">
        <v>955</v>
      </c>
      <c r="F3415" s="5" t="s">
        <v>383</v>
      </c>
      <c r="G3415" s="5" t="s">
        <v>384</v>
      </c>
      <c r="H3415" s="5" t="s">
        <v>377</v>
      </c>
      <c r="I3415" s="5" t="s">
        <v>378</v>
      </c>
    </row>
    <row r="3416" spans="1:9" x14ac:dyDescent="0.25">
      <c r="A3416" s="5" t="s">
        <v>9332</v>
      </c>
      <c r="B3416" s="5" t="s">
        <v>9333</v>
      </c>
      <c r="C3416" s="6" t="s">
        <v>4729</v>
      </c>
      <c r="D3416" s="6" t="str">
        <f t="shared" si="53"/>
        <v>0010-086-031-1200</v>
      </c>
      <c r="E3416" s="5" t="s">
        <v>4730</v>
      </c>
      <c r="F3416" s="5" t="s">
        <v>399</v>
      </c>
      <c r="G3416" s="5" t="s">
        <v>400</v>
      </c>
      <c r="H3416" s="5" t="s">
        <v>377</v>
      </c>
      <c r="I3416" s="5" t="s">
        <v>378</v>
      </c>
    </row>
    <row r="3417" spans="1:9" x14ac:dyDescent="0.25">
      <c r="A3417" s="5" t="s">
        <v>9334</v>
      </c>
      <c r="B3417" s="5" t="s">
        <v>9335</v>
      </c>
      <c r="C3417" s="6" t="s">
        <v>2297</v>
      </c>
      <c r="D3417" s="6" t="str">
        <f t="shared" si="53"/>
        <v>0055-000-000-0000</v>
      </c>
      <c r="E3417" s="5" t="s">
        <v>2298</v>
      </c>
      <c r="F3417" s="5" t="s">
        <v>383</v>
      </c>
      <c r="G3417" s="5" t="s">
        <v>384</v>
      </c>
      <c r="H3417" s="5" t="s">
        <v>377</v>
      </c>
      <c r="I3417" s="5" t="s">
        <v>378</v>
      </c>
    </row>
    <row r="3418" spans="1:9" x14ac:dyDescent="0.25">
      <c r="A3418" s="5" t="s">
        <v>9336</v>
      </c>
      <c r="B3418" s="5" t="s">
        <v>9337</v>
      </c>
      <c r="C3418" s="6" t="s">
        <v>1891</v>
      </c>
      <c r="D3418" s="6" t="str">
        <f t="shared" si="53"/>
        <v>0010-044-081-0000</v>
      </c>
      <c r="E3418" s="5" t="s">
        <v>1892</v>
      </c>
      <c r="F3418" s="5" t="s">
        <v>1824</v>
      </c>
      <c r="G3418" s="5" t="s">
        <v>874</v>
      </c>
      <c r="H3418" s="5" t="s">
        <v>513</v>
      </c>
      <c r="I3418" s="5" t="s">
        <v>514</v>
      </c>
    </row>
    <row r="3419" spans="1:9" x14ac:dyDescent="0.25">
      <c r="A3419" s="5" t="s">
        <v>9338</v>
      </c>
      <c r="B3419" s="5" t="s">
        <v>9339</v>
      </c>
      <c r="C3419" s="6" t="s">
        <v>9340</v>
      </c>
      <c r="D3419" s="6" t="str">
        <f t="shared" si="53"/>
        <v>0120-048-040-0000</v>
      </c>
      <c r="E3419" s="5" t="s">
        <v>9341</v>
      </c>
      <c r="F3419" s="5" t="s">
        <v>1913</v>
      </c>
      <c r="G3419" s="5" t="s">
        <v>27854</v>
      </c>
      <c r="H3419" s="5" t="s">
        <v>377</v>
      </c>
      <c r="I3419" s="5" t="s">
        <v>378</v>
      </c>
    </row>
    <row r="3420" spans="1:9" x14ac:dyDescent="0.25">
      <c r="A3420" s="5" t="s">
        <v>9342</v>
      </c>
      <c r="B3420" s="5" t="s">
        <v>9343</v>
      </c>
      <c r="C3420" s="6" t="s">
        <v>9344</v>
      </c>
      <c r="D3420" s="6" t="str">
        <f t="shared" si="53"/>
        <v>1026-000-000-0000</v>
      </c>
      <c r="E3420" s="5" t="s">
        <v>9345</v>
      </c>
      <c r="F3420" s="5" t="s">
        <v>535</v>
      </c>
      <c r="G3420" s="5" t="s">
        <v>536</v>
      </c>
      <c r="H3420" s="5" t="s">
        <v>377</v>
      </c>
      <c r="I3420" s="5" t="s">
        <v>378</v>
      </c>
    </row>
    <row r="3421" spans="1:9" x14ac:dyDescent="0.25">
      <c r="A3421" s="5" t="s">
        <v>9346</v>
      </c>
      <c r="B3421" s="5" t="s">
        <v>9347</v>
      </c>
      <c r="C3421" s="6" t="s">
        <v>5178</v>
      </c>
      <c r="D3421" s="6" t="str">
        <f t="shared" si="53"/>
        <v>0340-044-000-0000</v>
      </c>
      <c r="E3421" s="5" t="s">
        <v>5179</v>
      </c>
      <c r="F3421" s="5" t="s">
        <v>1824</v>
      </c>
      <c r="G3421" s="5" t="s">
        <v>874</v>
      </c>
      <c r="H3421" s="5" t="s">
        <v>377</v>
      </c>
      <c r="I3421" s="5" t="s">
        <v>378</v>
      </c>
    </row>
    <row r="3422" spans="1:9" x14ac:dyDescent="0.25">
      <c r="A3422" s="5" t="s">
        <v>9348</v>
      </c>
      <c r="B3422" s="5" t="s">
        <v>9349</v>
      </c>
      <c r="C3422" s="6" t="s">
        <v>555</v>
      </c>
      <c r="D3422" s="6" t="str">
        <f t="shared" si="53"/>
        <v>0873-000-000-0000</v>
      </c>
      <c r="E3422" s="5" t="s">
        <v>556</v>
      </c>
      <c r="F3422" s="5" t="s">
        <v>383</v>
      </c>
      <c r="G3422" s="5" t="s">
        <v>384</v>
      </c>
      <c r="H3422" s="5" t="s">
        <v>377</v>
      </c>
      <c r="I3422" s="5" t="s">
        <v>378</v>
      </c>
    </row>
    <row r="3423" spans="1:9" x14ac:dyDescent="0.25">
      <c r="A3423" s="5" t="s">
        <v>9350</v>
      </c>
      <c r="B3423" s="5" t="s">
        <v>9351</v>
      </c>
      <c r="C3423" s="6" t="s">
        <v>4313</v>
      </c>
      <c r="D3423" s="6" t="str">
        <f t="shared" si="53"/>
        <v>0102-000-000-0000</v>
      </c>
      <c r="E3423" s="5" t="s">
        <v>4314</v>
      </c>
      <c r="F3423" s="5" t="s">
        <v>535</v>
      </c>
      <c r="G3423" s="5" t="s">
        <v>536</v>
      </c>
      <c r="H3423" s="5" t="s">
        <v>377</v>
      </c>
      <c r="I3423" s="5" t="s">
        <v>378</v>
      </c>
    </row>
    <row r="3424" spans="1:9" x14ac:dyDescent="0.25">
      <c r="A3424" s="5" t="s">
        <v>9352</v>
      </c>
      <c r="B3424" s="5" t="s">
        <v>9353</v>
      </c>
      <c r="C3424" s="6" t="s">
        <v>2116</v>
      </c>
      <c r="D3424" s="6" t="str">
        <f t="shared" si="53"/>
        <v>0010-214-040-1100</v>
      </c>
      <c r="E3424" s="5" t="s">
        <v>2117</v>
      </c>
      <c r="F3424" s="5" t="s">
        <v>375</v>
      </c>
      <c r="G3424" s="5" t="s">
        <v>376</v>
      </c>
      <c r="H3424" s="5" t="s">
        <v>377</v>
      </c>
      <c r="I3424" s="5" t="s">
        <v>378</v>
      </c>
    </row>
    <row r="3425" spans="1:9" x14ac:dyDescent="0.25">
      <c r="A3425" s="5" t="s">
        <v>342</v>
      </c>
      <c r="B3425" s="5" t="s">
        <v>9354</v>
      </c>
      <c r="C3425" s="6" t="s">
        <v>9355</v>
      </c>
      <c r="D3425" s="6" t="str">
        <f t="shared" si="53"/>
        <v>0010-060-111-1000</v>
      </c>
      <c r="E3425" s="5" t="s">
        <v>9356</v>
      </c>
      <c r="F3425" s="5" t="s">
        <v>1099</v>
      </c>
      <c r="G3425" s="5" t="s">
        <v>1100</v>
      </c>
      <c r="H3425" s="5" t="s">
        <v>377</v>
      </c>
      <c r="I3425" s="5" t="s">
        <v>378</v>
      </c>
    </row>
    <row r="3426" spans="1:9" x14ac:dyDescent="0.25">
      <c r="A3426" s="5" t="s">
        <v>9357</v>
      </c>
      <c r="B3426" s="5" t="s">
        <v>9358</v>
      </c>
      <c r="C3426" s="6" t="s">
        <v>9359</v>
      </c>
      <c r="D3426" s="6" t="str">
        <f t="shared" si="53"/>
        <v>0310-045-000-0000</v>
      </c>
      <c r="E3426" s="5" t="s">
        <v>9360</v>
      </c>
      <c r="F3426" s="5" t="s">
        <v>375</v>
      </c>
      <c r="G3426" s="5" t="s">
        <v>376</v>
      </c>
      <c r="H3426" s="5" t="s">
        <v>377</v>
      </c>
      <c r="I3426" s="5" t="s">
        <v>378</v>
      </c>
    </row>
    <row r="3427" spans="1:9" x14ac:dyDescent="0.25">
      <c r="A3427" s="5" t="s">
        <v>9361</v>
      </c>
      <c r="B3427" s="5" t="s">
        <v>9362</v>
      </c>
      <c r="C3427" s="6" t="s">
        <v>511</v>
      </c>
      <c r="D3427" s="6" t="str">
        <f t="shared" si="53"/>
        <v>0110-000-000-0000</v>
      </c>
      <c r="E3427" s="5" t="s">
        <v>512</v>
      </c>
      <c r="F3427" s="5" t="s">
        <v>383</v>
      </c>
      <c r="G3427" s="5" t="s">
        <v>384</v>
      </c>
      <c r="H3427" s="5" t="s">
        <v>377</v>
      </c>
      <c r="I3427" s="5" t="s">
        <v>378</v>
      </c>
    </row>
    <row r="3428" spans="1:9" x14ac:dyDescent="0.25">
      <c r="A3428" s="5" t="s">
        <v>9363</v>
      </c>
      <c r="B3428" s="5" t="s">
        <v>9364</v>
      </c>
      <c r="C3428" s="6" t="s">
        <v>2673</v>
      </c>
      <c r="D3428" s="6" t="str">
        <f t="shared" si="53"/>
        <v>0219-000-000-0000</v>
      </c>
      <c r="E3428" s="5" t="s">
        <v>2674</v>
      </c>
      <c r="F3428" s="5" t="s">
        <v>383</v>
      </c>
      <c r="G3428" s="5" t="s">
        <v>384</v>
      </c>
      <c r="H3428" s="5" t="s">
        <v>401</v>
      </c>
      <c r="I3428" s="5" t="s">
        <v>402</v>
      </c>
    </row>
    <row r="3429" spans="1:9" x14ac:dyDescent="0.25">
      <c r="A3429" s="5" t="s">
        <v>9365</v>
      </c>
      <c r="B3429" s="5" t="s">
        <v>9366</v>
      </c>
      <c r="C3429" s="6" t="s">
        <v>4363</v>
      </c>
      <c r="D3429" s="6" t="str">
        <f t="shared" si="53"/>
        <v>0010-030-031-1200</v>
      </c>
      <c r="E3429" s="5" t="s">
        <v>4364</v>
      </c>
      <c r="F3429" s="5" t="s">
        <v>375</v>
      </c>
      <c r="G3429" s="5" t="s">
        <v>376</v>
      </c>
      <c r="H3429" s="5" t="s">
        <v>377</v>
      </c>
      <c r="I3429" s="5" t="s">
        <v>378</v>
      </c>
    </row>
    <row r="3430" spans="1:9" x14ac:dyDescent="0.25">
      <c r="A3430" s="5" t="s">
        <v>9367</v>
      </c>
      <c r="B3430" s="5" t="s">
        <v>9368</v>
      </c>
      <c r="C3430" s="6" t="s">
        <v>789</v>
      </c>
      <c r="D3430" s="6" t="str">
        <f t="shared" si="53"/>
        <v>0727-000-000-0000</v>
      </c>
      <c r="E3430" s="5" t="s">
        <v>790</v>
      </c>
      <c r="F3430" s="5" t="s">
        <v>383</v>
      </c>
      <c r="G3430" s="5" t="s">
        <v>384</v>
      </c>
      <c r="H3430" s="5" t="s">
        <v>377</v>
      </c>
      <c r="I3430" s="5" t="s">
        <v>378</v>
      </c>
    </row>
    <row r="3431" spans="1:9" x14ac:dyDescent="0.25">
      <c r="A3431" s="5" t="s">
        <v>9369</v>
      </c>
      <c r="B3431" s="5" t="s">
        <v>9370</v>
      </c>
      <c r="C3431" s="6" t="s">
        <v>1551</v>
      </c>
      <c r="D3431" s="6" t="str">
        <f t="shared" si="53"/>
        <v>0010-063-021-1100</v>
      </c>
      <c r="E3431" s="5" t="s">
        <v>1552</v>
      </c>
      <c r="F3431" s="5" t="s">
        <v>375</v>
      </c>
      <c r="G3431" s="5" t="s">
        <v>376</v>
      </c>
      <c r="H3431" s="5" t="s">
        <v>377</v>
      </c>
      <c r="I3431" s="5" t="s">
        <v>378</v>
      </c>
    </row>
    <row r="3432" spans="1:9" x14ac:dyDescent="0.25">
      <c r="A3432" s="5" t="s">
        <v>9371</v>
      </c>
      <c r="B3432" s="5" t="s">
        <v>9372</v>
      </c>
      <c r="C3432" s="6" t="s">
        <v>2913</v>
      </c>
      <c r="D3432" s="6" t="str">
        <f t="shared" si="53"/>
        <v>0918-000-000-0000</v>
      </c>
      <c r="E3432" s="5" t="s">
        <v>2914</v>
      </c>
      <c r="F3432" s="5" t="s">
        <v>383</v>
      </c>
      <c r="G3432" s="5" t="s">
        <v>384</v>
      </c>
      <c r="H3432" s="5" t="s">
        <v>377</v>
      </c>
      <c r="I3432" s="5" t="s">
        <v>378</v>
      </c>
    </row>
    <row r="3433" spans="1:9" x14ac:dyDescent="0.25">
      <c r="A3433" s="5" t="s">
        <v>9373</v>
      </c>
      <c r="B3433" s="5" t="s">
        <v>9374</v>
      </c>
      <c r="C3433" s="6" t="s">
        <v>9375</v>
      </c>
      <c r="D3433" s="6" t="str">
        <f t="shared" si="53"/>
        <v>0010-046-051-1000</v>
      </c>
      <c r="E3433" s="5" t="s">
        <v>9376</v>
      </c>
      <c r="F3433" s="5" t="s">
        <v>1099</v>
      </c>
      <c r="G3433" s="5" t="s">
        <v>1100</v>
      </c>
      <c r="H3433" s="5" t="s">
        <v>377</v>
      </c>
      <c r="I3433" s="5" t="s">
        <v>378</v>
      </c>
    </row>
    <row r="3434" spans="1:9" x14ac:dyDescent="0.25">
      <c r="A3434" s="5" t="s">
        <v>9377</v>
      </c>
      <c r="B3434" s="5" t="s">
        <v>9378</v>
      </c>
      <c r="C3434" s="6" t="s">
        <v>1764</v>
      </c>
      <c r="D3434" s="6" t="str">
        <f t="shared" si="53"/>
        <v>0040-000-000-0000</v>
      </c>
      <c r="E3434" s="5" t="s">
        <v>1765</v>
      </c>
      <c r="F3434" s="5" t="s">
        <v>503</v>
      </c>
      <c r="G3434" s="5" t="s">
        <v>504</v>
      </c>
      <c r="H3434" s="5" t="s">
        <v>377</v>
      </c>
      <c r="I3434" s="5" t="s">
        <v>378</v>
      </c>
    </row>
    <row r="3435" spans="1:9" x14ac:dyDescent="0.25">
      <c r="A3435" s="5" t="s">
        <v>9379</v>
      </c>
      <c r="B3435" s="5" t="s">
        <v>9380</v>
      </c>
      <c r="C3435" s="6" t="s">
        <v>2827</v>
      </c>
      <c r="D3435" s="6" t="str">
        <f t="shared" si="53"/>
        <v>0320-044-000-0000</v>
      </c>
      <c r="E3435" s="5" t="s">
        <v>2828</v>
      </c>
      <c r="F3435" s="5" t="s">
        <v>873</v>
      </c>
      <c r="G3435" s="5" t="s">
        <v>874</v>
      </c>
      <c r="H3435" s="5" t="s">
        <v>377</v>
      </c>
      <c r="I3435" s="5" t="s">
        <v>378</v>
      </c>
    </row>
    <row r="3436" spans="1:9" x14ac:dyDescent="0.25">
      <c r="A3436" s="5" t="s">
        <v>9381</v>
      </c>
      <c r="B3436" s="5" t="s">
        <v>9382</v>
      </c>
      <c r="C3436" s="6" t="s">
        <v>9383</v>
      </c>
      <c r="D3436" s="6" t="str">
        <f t="shared" si="53"/>
        <v>0010-083-031-1000</v>
      </c>
      <c r="E3436" s="5" t="s">
        <v>9384</v>
      </c>
      <c r="F3436" s="5" t="s">
        <v>1099</v>
      </c>
      <c r="G3436" s="5" t="s">
        <v>1100</v>
      </c>
      <c r="H3436" s="5" t="s">
        <v>377</v>
      </c>
      <c r="I3436" s="5" t="s">
        <v>378</v>
      </c>
    </row>
    <row r="3437" spans="1:9" x14ac:dyDescent="0.25">
      <c r="A3437" s="5" t="s">
        <v>9385</v>
      </c>
      <c r="B3437" s="5" t="s">
        <v>9386</v>
      </c>
      <c r="C3437" s="6" t="s">
        <v>2060</v>
      </c>
      <c r="D3437" s="6" t="str">
        <f t="shared" si="53"/>
        <v>0280-000-000-0000</v>
      </c>
      <c r="E3437" s="5" t="s">
        <v>2061</v>
      </c>
      <c r="F3437" s="5" t="s">
        <v>383</v>
      </c>
      <c r="G3437" s="5" t="s">
        <v>384</v>
      </c>
      <c r="H3437" s="5" t="s">
        <v>513</v>
      </c>
      <c r="I3437" s="5" t="s">
        <v>514</v>
      </c>
    </row>
    <row r="3438" spans="1:9" x14ac:dyDescent="0.25">
      <c r="A3438" s="5" t="s">
        <v>9387</v>
      </c>
      <c r="B3438" s="5" t="s">
        <v>9388</v>
      </c>
      <c r="C3438" s="6" t="s">
        <v>2529</v>
      </c>
      <c r="D3438" s="6" t="str">
        <f t="shared" si="53"/>
        <v>0815-000-000-0000</v>
      </c>
      <c r="E3438" s="5" t="s">
        <v>2530</v>
      </c>
      <c r="F3438" s="5" t="s">
        <v>383</v>
      </c>
      <c r="G3438" s="5" t="s">
        <v>384</v>
      </c>
      <c r="H3438" s="5" t="s">
        <v>377</v>
      </c>
      <c r="I3438" s="5" t="s">
        <v>378</v>
      </c>
    </row>
    <row r="3439" spans="1:9" x14ac:dyDescent="0.25">
      <c r="A3439" s="5" t="s">
        <v>9389</v>
      </c>
      <c r="B3439" s="5" t="s">
        <v>9390</v>
      </c>
      <c r="C3439" s="6" t="s">
        <v>1639</v>
      </c>
      <c r="D3439" s="6" t="str">
        <f t="shared" si="53"/>
        <v>0100-000-000-1000</v>
      </c>
      <c r="E3439" s="5" t="s">
        <v>1640</v>
      </c>
      <c r="F3439" s="5" t="s">
        <v>415</v>
      </c>
      <c r="G3439" s="5" t="s">
        <v>416</v>
      </c>
      <c r="H3439" s="5" t="s">
        <v>513</v>
      </c>
      <c r="I3439" s="5" t="s">
        <v>514</v>
      </c>
    </row>
    <row r="3440" spans="1:9" x14ac:dyDescent="0.25">
      <c r="A3440" s="5" t="s">
        <v>9391</v>
      </c>
      <c r="B3440" s="5" t="s">
        <v>9392</v>
      </c>
      <c r="C3440" s="6" t="s">
        <v>664</v>
      </c>
      <c r="D3440" s="6" t="str">
        <f t="shared" si="53"/>
        <v>0470-000-000-0000</v>
      </c>
      <c r="E3440" s="5" t="s">
        <v>665</v>
      </c>
      <c r="F3440" s="5" t="s">
        <v>535</v>
      </c>
      <c r="G3440" s="5" t="s">
        <v>536</v>
      </c>
      <c r="H3440" s="5" t="s">
        <v>377</v>
      </c>
      <c r="I3440" s="5" t="s">
        <v>378</v>
      </c>
    </row>
    <row r="3441" spans="1:9" x14ac:dyDescent="0.25">
      <c r="A3441" s="5" t="s">
        <v>9393</v>
      </c>
      <c r="B3441" s="5" t="s">
        <v>9394</v>
      </c>
      <c r="C3441" s="6" t="s">
        <v>9395</v>
      </c>
      <c r="D3441" s="6" t="str">
        <f t="shared" si="53"/>
        <v>0330-000-003-2700</v>
      </c>
      <c r="E3441" s="5" t="s">
        <v>9396</v>
      </c>
      <c r="F3441" s="5" t="s">
        <v>383</v>
      </c>
      <c r="G3441" s="5" t="s">
        <v>384</v>
      </c>
      <c r="H3441" s="5" t="s">
        <v>377</v>
      </c>
      <c r="I3441" s="5" t="s">
        <v>378</v>
      </c>
    </row>
    <row r="3442" spans="1:9" x14ac:dyDescent="0.25">
      <c r="A3442" s="5" t="s">
        <v>9397</v>
      </c>
      <c r="B3442" s="5" t="s">
        <v>9398</v>
      </c>
      <c r="C3442" s="6" t="s">
        <v>1414</v>
      </c>
      <c r="D3442" s="6" t="str">
        <f t="shared" si="53"/>
        <v>0163-000-000-0000</v>
      </c>
      <c r="E3442" s="5" t="s">
        <v>1415</v>
      </c>
      <c r="F3442" s="5" t="s">
        <v>383</v>
      </c>
      <c r="G3442" s="5" t="s">
        <v>384</v>
      </c>
      <c r="H3442" s="5" t="s">
        <v>377</v>
      </c>
      <c r="I3442" s="5" t="s">
        <v>378</v>
      </c>
    </row>
    <row r="3443" spans="1:9" x14ac:dyDescent="0.25">
      <c r="A3443" s="5" t="s">
        <v>9399</v>
      </c>
      <c r="B3443" s="5" t="s">
        <v>9400</v>
      </c>
      <c r="C3443" s="6" t="s">
        <v>6949</v>
      </c>
      <c r="D3443" s="6" t="str">
        <f t="shared" si="53"/>
        <v>1009-000-000-0000</v>
      </c>
      <c r="E3443" s="5" t="s">
        <v>6950</v>
      </c>
      <c r="F3443" s="5" t="s">
        <v>503</v>
      </c>
      <c r="G3443" s="5" t="s">
        <v>504</v>
      </c>
      <c r="H3443" s="5" t="s">
        <v>377</v>
      </c>
      <c r="I3443" s="5" t="s">
        <v>378</v>
      </c>
    </row>
    <row r="3444" spans="1:9" x14ac:dyDescent="0.25">
      <c r="A3444" s="5" t="s">
        <v>9401</v>
      </c>
      <c r="B3444" s="5" t="s">
        <v>9402</v>
      </c>
      <c r="C3444" s="6" t="s">
        <v>1295</v>
      </c>
      <c r="D3444" s="6" t="str">
        <f t="shared" si="53"/>
        <v>0351-000-000-0000</v>
      </c>
      <c r="E3444" s="5" t="s">
        <v>1296</v>
      </c>
      <c r="F3444" s="5" t="s">
        <v>383</v>
      </c>
      <c r="G3444" s="5" t="s">
        <v>384</v>
      </c>
      <c r="H3444" s="5" t="s">
        <v>491</v>
      </c>
      <c r="I3444" s="5" t="s">
        <v>492</v>
      </c>
    </row>
    <row r="3445" spans="1:9" x14ac:dyDescent="0.25">
      <c r="A3445" s="5" t="s">
        <v>9403</v>
      </c>
      <c r="B3445" s="5" t="s">
        <v>9404</v>
      </c>
      <c r="C3445" s="6" t="s">
        <v>9405</v>
      </c>
      <c r="D3445" s="6" t="str">
        <f t="shared" si="53"/>
        <v>0010-045-021-2000</v>
      </c>
      <c r="E3445" s="5" t="s">
        <v>9406</v>
      </c>
      <c r="F3445" s="5" t="s">
        <v>399</v>
      </c>
      <c r="G3445" s="5" t="s">
        <v>400</v>
      </c>
      <c r="H3445" s="5" t="s">
        <v>377</v>
      </c>
      <c r="I3445" s="5" t="s">
        <v>378</v>
      </c>
    </row>
    <row r="3446" spans="1:9" x14ac:dyDescent="0.25">
      <c r="A3446" s="5" t="s">
        <v>9407</v>
      </c>
      <c r="B3446" s="5" t="s">
        <v>9408</v>
      </c>
      <c r="C3446" s="6" t="s">
        <v>3896</v>
      </c>
      <c r="D3446" s="6" t="str">
        <f t="shared" si="53"/>
        <v>0410-000-000-0000</v>
      </c>
      <c r="E3446" s="5" t="s">
        <v>3897</v>
      </c>
      <c r="F3446" s="5" t="s">
        <v>503</v>
      </c>
      <c r="G3446" s="5" t="s">
        <v>504</v>
      </c>
      <c r="H3446" s="5" t="s">
        <v>377</v>
      </c>
      <c r="I3446" s="5" t="s">
        <v>378</v>
      </c>
    </row>
    <row r="3447" spans="1:9" x14ac:dyDescent="0.25">
      <c r="A3447" s="5" t="s">
        <v>9409</v>
      </c>
      <c r="B3447" s="5" t="s">
        <v>9410</v>
      </c>
      <c r="C3447" s="6" t="s">
        <v>1414</v>
      </c>
      <c r="D3447" s="6" t="str">
        <f t="shared" si="53"/>
        <v>0163-000-000-0000</v>
      </c>
      <c r="E3447" s="5" t="s">
        <v>1415</v>
      </c>
      <c r="F3447" s="5" t="s">
        <v>383</v>
      </c>
      <c r="G3447" s="5" t="s">
        <v>384</v>
      </c>
      <c r="H3447" s="5" t="s">
        <v>513</v>
      </c>
      <c r="I3447" s="5" t="s">
        <v>514</v>
      </c>
    </row>
    <row r="3448" spans="1:9" x14ac:dyDescent="0.25">
      <c r="A3448" s="5" t="s">
        <v>9411</v>
      </c>
      <c r="B3448" s="5" t="s">
        <v>9412</v>
      </c>
      <c r="C3448" s="6" t="s">
        <v>985</v>
      </c>
      <c r="D3448" s="6" t="str">
        <f t="shared" si="53"/>
        <v>0180-000-000-0000</v>
      </c>
      <c r="E3448" s="5" t="s">
        <v>986</v>
      </c>
      <c r="F3448" s="5" t="s">
        <v>383</v>
      </c>
      <c r="G3448" s="5" t="s">
        <v>384</v>
      </c>
      <c r="H3448" s="5" t="s">
        <v>377</v>
      </c>
      <c r="I3448" s="5" t="s">
        <v>378</v>
      </c>
    </row>
    <row r="3449" spans="1:9" x14ac:dyDescent="0.25">
      <c r="A3449" s="5" t="s">
        <v>9413</v>
      </c>
      <c r="B3449" s="5" t="s">
        <v>9414</v>
      </c>
      <c r="C3449" s="6" t="s">
        <v>4018</v>
      </c>
      <c r="D3449" s="6" t="str">
        <f t="shared" si="53"/>
        <v>1103-000-000-0000</v>
      </c>
      <c r="E3449" s="5" t="s">
        <v>4019</v>
      </c>
      <c r="F3449" s="5" t="s">
        <v>535</v>
      </c>
      <c r="G3449" s="5" t="s">
        <v>536</v>
      </c>
      <c r="H3449" s="5" t="s">
        <v>513</v>
      </c>
      <c r="I3449" s="5" t="s">
        <v>514</v>
      </c>
    </row>
    <row r="3450" spans="1:9" x14ac:dyDescent="0.25">
      <c r="A3450" s="5" t="s">
        <v>9415</v>
      </c>
      <c r="B3450" s="5" t="s">
        <v>9416</v>
      </c>
      <c r="C3450" s="6" t="s">
        <v>2533</v>
      </c>
      <c r="D3450" s="6" t="str">
        <f t="shared" si="53"/>
        <v>0860-000-000-0000</v>
      </c>
      <c r="E3450" s="5" t="s">
        <v>2534</v>
      </c>
      <c r="F3450" s="5" t="s">
        <v>503</v>
      </c>
      <c r="G3450" s="5" t="s">
        <v>504</v>
      </c>
      <c r="H3450" s="5" t="s">
        <v>377</v>
      </c>
      <c r="I3450" s="5" t="s">
        <v>378</v>
      </c>
    </row>
    <row r="3451" spans="1:9" x14ac:dyDescent="0.25">
      <c r="A3451" s="5" t="s">
        <v>9417</v>
      </c>
      <c r="B3451" s="5" t="s">
        <v>9418</v>
      </c>
      <c r="C3451" s="6" t="s">
        <v>6612</v>
      </c>
      <c r="D3451" s="6" t="str">
        <f t="shared" si="53"/>
        <v>0917-058-020-0000</v>
      </c>
      <c r="E3451" s="5" t="s">
        <v>6613</v>
      </c>
      <c r="F3451" s="5" t="s">
        <v>399</v>
      </c>
      <c r="G3451" s="5" t="s">
        <v>400</v>
      </c>
      <c r="H3451" s="5" t="s">
        <v>377</v>
      </c>
      <c r="I3451" s="5" t="s">
        <v>378</v>
      </c>
    </row>
    <row r="3452" spans="1:9" x14ac:dyDescent="0.25">
      <c r="A3452" s="5" t="s">
        <v>9419</v>
      </c>
      <c r="B3452" s="5" t="s">
        <v>9420</v>
      </c>
      <c r="C3452" s="6" t="s">
        <v>2428</v>
      </c>
      <c r="D3452" s="6" t="str">
        <f t="shared" si="53"/>
        <v>0128-000-000-0000</v>
      </c>
      <c r="E3452" s="5" t="s">
        <v>2429</v>
      </c>
      <c r="F3452" s="5" t="s">
        <v>383</v>
      </c>
      <c r="G3452" s="5" t="s">
        <v>384</v>
      </c>
      <c r="H3452" s="5" t="s">
        <v>377</v>
      </c>
      <c r="I3452" s="5" t="s">
        <v>378</v>
      </c>
    </row>
    <row r="3453" spans="1:9" x14ac:dyDescent="0.25">
      <c r="A3453" s="5" t="s">
        <v>9421</v>
      </c>
      <c r="B3453" s="5" t="s">
        <v>9422</v>
      </c>
      <c r="C3453" s="6" t="s">
        <v>4805</v>
      </c>
      <c r="D3453" s="6" t="str">
        <f t="shared" si="53"/>
        <v>0100-000-000-0200</v>
      </c>
      <c r="E3453" s="5" t="s">
        <v>4806</v>
      </c>
      <c r="F3453" s="5" t="s">
        <v>383</v>
      </c>
      <c r="G3453" s="5" t="s">
        <v>384</v>
      </c>
      <c r="H3453" s="5" t="s">
        <v>491</v>
      </c>
      <c r="I3453" s="5" t="s">
        <v>492</v>
      </c>
    </row>
    <row r="3454" spans="1:9" x14ac:dyDescent="0.25">
      <c r="A3454" s="5" t="s">
        <v>9423</v>
      </c>
      <c r="B3454" s="5" t="s">
        <v>9424</v>
      </c>
      <c r="C3454" s="6" t="s">
        <v>9425</v>
      </c>
      <c r="D3454" s="6" t="str">
        <f t="shared" si="53"/>
        <v>0010-050-031-1400</v>
      </c>
      <c r="E3454" s="5" t="s">
        <v>9426</v>
      </c>
      <c r="F3454" s="5" t="s">
        <v>375</v>
      </c>
      <c r="G3454" s="5" t="s">
        <v>376</v>
      </c>
      <c r="H3454" s="5" t="s">
        <v>377</v>
      </c>
      <c r="I3454" s="5" t="s">
        <v>378</v>
      </c>
    </row>
    <row r="3455" spans="1:9" x14ac:dyDescent="0.25">
      <c r="A3455" s="5" t="s">
        <v>9427</v>
      </c>
      <c r="B3455" s="5" t="s">
        <v>9428</v>
      </c>
      <c r="C3455" s="6" t="s">
        <v>6755</v>
      </c>
      <c r="D3455" s="6" t="str">
        <f t="shared" si="53"/>
        <v>0010-081-021-1100</v>
      </c>
      <c r="E3455" s="5" t="s">
        <v>6756</v>
      </c>
      <c r="F3455" s="5" t="s">
        <v>375</v>
      </c>
      <c r="G3455" s="5" t="s">
        <v>376</v>
      </c>
      <c r="H3455" s="5" t="s">
        <v>377</v>
      </c>
      <c r="I3455" s="5" t="s">
        <v>378</v>
      </c>
    </row>
    <row r="3456" spans="1:9" x14ac:dyDescent="0.25">
      <c r="A3456" s="5" t="s">
        <v>283</v>
      </c>
      <c r="B3456" s="5" t="s">
        <v>9429</v>
      </c>
      <c r="C3456" s="6" t="s">
        <v>2933</v>
      </c>
      <c r="D3456" s="6" t="str">
        <f t="shared" si="53"/>
        <v>0610-000-000-0000</v>
      </c>
      <c r="E3456" s="5" t="s">
        <v>2934</v>
      </c>
      <c r="F3456" s="5" t="s">
        <v>2088</v>
      </c>
      <c r="G3456" s="5" t="s">
        <v>2089</v>
      </c>
      <c r="H3456" s="5" t="s">
        <v>377</v>
      </c>
      <c r="I3456" s="5" t="s">
        <v>378</v>
      </c>
    </row>
    <row r="3457" spans="1:9" x14ac:dyDescent="0.25">
      <c r="A3457" s="5" t="s">
        <v>9430</v>
      </c>
      <c r="B3457" s="5" t="s">
        <v>9431</v>
      </c>
      <c r="C3457" s="6" t="s">
        <v>551</v>
      </c>
      <c r="D3457" s="6" t="str">
        <f t="shared" si="53"/>
        <v>0355-000-000-0000</v>
      </c>
      <c r="E3457" s="5" t="s">
        <v>552</v>
      </c>
      <c r="F3457" s="5" t="s">
        <v>507</v>
      </c>
      <c r="G3457" s="5" t="s">
        <v>508</v>
      </c>
      <c r="H3457" s="5" t="s">
        <v>377</v>
      </c>
      <c r="I3457" s="5" t="s">
        <v>378</v>
      </c>
    </row>
    <row r="3458" spans="1:9" x14ac:dyDescent="0.25">
      <c r="A3458" s="5" t="s">
        <v>9432</v>
      </c>
      <c r="B3458" s="5" t="s">
        <v>9433</v>
      </c>
      <c r="C3458" s="6" t="s">
        <v>9434</v>
      </c>
      <c r="D3458" s="6" t="str">
        <f t="shared" ref="D3458:D3521" si="54">TEXT(C3458,"0000-000-000-0000")</f>
        <v>0010-027-101-1000</v>
      </c>
      <c r="E3458" s="5" t="s">
        <v>9435</v>
      </c>
      <c r="F3458" s="5" t="s">
        <v>1099</v>
      </c>
      <c r="G3458" s="5" t="s">
        <v>1100</v>
      </c>
      <c r="H3458" s="5" t="s">
        <v>377</v>
      </c>
      <c r="I3458" s="5" t="s">
        <v>378</v>
      </c>
    </row>
    <row r="3459" spans="1:9" x14ac:dyDescent="0.25">
      <c r="A3459" s="5" t="s">
        <v>9436</v>
      </c>
      <c r="B3459" s="5" t="s">
        <v>9437</v>
      </c>
      <c r="C3459" s="6" t="s">
        <v>626</v>
      </c>
      <c r="D3459" s="6" t="str">
        <f t="shared" si="54"/>
        <v>0437-000-000-0000</v>
      </c>
      <c r="E3459" s="5" t="s">
        <v>627</v>
      </c>
      <c r="F3459" s="5" t="s">
        <v>383</v>
      </c>
      <c r="G3459" s="5" t="s">
        <v>384</v>
      </c>
      <c r="H3459" s="5" t="s">
        <v>377</v>
      </c>
      <c r="I3459" s="5" t="s">
        <v>378</v>
      </c>
    </row>
    <row r="3460" spans="1:9" x14ac:dyDescent="0.25">
      <c r="A3460" s="5" t="s">
        <v>9438</v>
      </c>
      <c r="B3460" s="5" t="s">
        <v>9439</v>
      </c>
      <c r="C3460" s="6" t="s">
        <v>4823</v>
      </c>
      <c r="D3460" s="6" t="str">
        <f t="shared" si="54"/>
        <v>0572-000-000-0000</v>
      </c>
      <c r="E3460" s="5" t="s">
        <v>4824</v>
      </c>
      <c r="F3460" s="5" t="s">
        <v>383</v>
      </c>
      <c r="G3460" s="5" t="s">
        <v>384</v>
      </c>
      <c r="H3460" s="5" t="s">
        <v>377</v>
      </c>
      <c r="I3460" s="5" t="s">
        <v>378</v>
      </c>
    </row>
    <row r="3461" spans="1:9" x14ac:dyDescent="0.25">
      <c r="A3461" s="5" t="s">
        <v>9440</v>
      </c>
      <c r="B3461" s="5" t="s">
        <v>9441</v>
      </c>
      <c r="C3461" s="6" t="s">
        <v>9442</v>
      </c>
      <c r="D3461" s="6" t="str">
        <f t="shared" si="54"/>
        <v>0010-048-081-1000</v>
      </c>
      <c r="E3461" s="5" t="s">
        <v>9443</v>
      </c>
      <c r="F3461" s="5" t="s">
        <v>1099</v>
      </c>
      <c r="G3461" s="5" t="s">
        <v>1100</v>
      </c>
      <c r="H3461" s="5" t="s">
        <v>377</v>
      </c>
      <c r="I3461" s="5" t="s">
        <v>378</v>
      </c>
    </row>
    <row r="3462" spans="1:9" x14ac:dyDescent="0.25">
      <c r="A3462" s="5" t="s">
        <v>9444</v>
      </c>
      <c r="B3462" s="5" t="s">
        <v>9445</v>
      </c>
      <c r="C3462" s="6" t="s">
        <v>4428</v>
      </c>
      <c r="D3462" s="6" t="str">
        <f t="shared" si="54"/>
        <v>0990-000-000-0000</v>
      </c>
      <c r="E3462" s="5" t="s">
        <v>4429</v>
      </c>
      <c r="F3462" s="5" t="s">
        <v>503</v>
      </c>
      <c r="G3462" s="5" t="s">
        <v>504</v>
      </c>
      <c r="H3462" s="5" t="s">
        <v>377</v>
      </c>
      <c r="I3462" s="5" t="s">
        <v>378</v>
      </c>
    </row>
    <row r="3463" spans="1:9" x14ac:dyDescent="0.25">
      <c r="A3463" s="5" t="s">
        <v>9446</v>
      </c>
      <c r="B3463" s="5" t="s">
        <v>9447</v>
      </c>
      <c r="C3463" s="6" t="s">
        <v>4247</v>
      </c>
      <c r="D3463" s="6" t="str">
        <f t="shared" si="54"/>
        <v>0180-058-020-0000</v>
      </c>
      <c r="E3463" s="5" t="s">
        <v>4248</v>
      </c>
      <c r="F3463" s="5" t="s">
        <v>399</v>
      </c>
      <c r="G3463" s="5" t="s">
        <v>400</v>
      </c>
      <c r="H3463" s="5" t="s">
        <v>377</v>
      </c>
      <c r="I3463" s="5" t="s">
        <v>378</v>
      </c>
    </row>
    <row r="3464" spans="1:9" x14ac:dyDescent="0.25">
      <c r="A3464" s="5" t="s">
        <v>9448</v>
      </c>
      <c r="B3464" s="5" t="s">
        <v>9449</v>
      </c>
      <c r="C3464" s="6" t="s">
        <v>7324</v>
      </c>
      <c r="D3464" s="6" t="str">
        <f t="shared" si="54"/>
        <v>1029-044-000-0000</v>
      </c>
      <c r="E3464" s="5" t="s">
        <v>7325</v>
      </c>
      <c r="F3464" s="5" t="s">
        <v>1824</v>
      </c>
      <c r="G3464" s="5" t="s">
        <v>874</v>
      </c>
      <c r="H3464" s="5" t="s">
        <v>377</v>
      </c>
      <c r="I3464" s="5" t="s">
        <v>378</v>
      </c>
    </row>
    <row r="3465" spans="1:9" x14ac:dyDescent="0.25">
      <c r="A3465" s="5" t="s">
        <v>9450</v>
      </c>
      <c r="B3465" s="5" t="s">
        <v>9451</v>
      </c>
      <c r="C3465" s="6" t="s">
        <v>1295</v>
      </c>
      <c r="D3465" s="6" t="str">
        <f t="shared" si="54"/>
        <v>0351-000-000-0000</v>
      </c>
      <c r="E3465" s="5" t="s">
        <v>1296</v>
      </c>
      <c r="F3465" s="5" t="s">
        <v>383</v>
      </c>
      <c r="G3465" s="5" t="s">
        <v>384</v>
      </c>
      <c r="H3465" s="5" t="s">
        <v>377</v>
      </c>
      <c r="I3465" s="5" t="s">
        <v>378</v>
      </c>
    </row>
    <row r="3466" spans="1:9" x14ac:dyDescent="0.25">
      <c r="A3466" s="5" t="s">
        <v>9452</v>
      </c>
      <c r="B3466" s="5" t="s">
        <v>9453</v>
      </c>
      <c r="C3466" s="6" t="s">
        <v>2140</v>
      </c>
      <c r="D3466" s="6" t="str">
        <f t="shared" si="54"/>
        <v>0353-000-000-0000</v>
      </c>
      <c r="E3466" s="5" t="s">
        <v>2141</v>
      </c>
      <c r="F3466" s="5" t="s">
        <v>383</v>
      </c>
      <c r="G3466" s="5" t="s">
        <v>384</v>
      </c>
      <c r="H3466" s="5" t="s">
        <v>513</v>
      </c>
      <c r="I3466" s="5" t="s">
        <v>514</v>
      </c>
    </row>
    <row r="3467" spans="1:9" x14ac:dyDescent="0.25">
      <c r="A3467" s="5" t="s">
        <v>9454</v>
      </c>
      <c r="B3467" s="5" t="s">
        <v>9455</v>
      </c>
      <c r="C3467" s="6" t="s">
        <v>429</v>
      </c>
      <c r="D3467" s="6" t="str">
        <f t="shared" si="54"/>
        <v>0239-000-000-0000</v>
      </c>
      <c r="E3467" s="5" t="s">
        <v>430</v>
      </c>
      <c r="F3467" s="5" t="s">
        <v>383</v>
      </c>
      <c r="G3467" s="5" t="s">
        <v>384</v>
      </c>
      <c r="H3467" s="5" t="s">
        <v>377</v>
      </c>
      <c r="I3467" s="5" t="s">
        <v>378</v>
      </c>
    </row>
    <row r="3468" spans="1:9" x14ac:dyDescent="0.25">
      <c r="A3468" s="5" t="s">
        <v>9456</v>
      </c>
      <c r="B3468" s="5" t="s">
        <v>9457</v>
      </c>
      <c r="C3468" s="6" t="s">
        <v>4012</v>
      </c>
      <c r="D3468" s="6" t="str">
        <f t="shared" si="54"/>
        <v>0077-035-000-0000</v>
      </c>
      <c r="E3468" s="5" t="s">
        <v>4013</v>
      </c>
      <c r="F3468" s="5" t="s">
        <v>375</v>
      </c>
      <c r="G3468" s="5" t="s">
        <v>376</v>
      </c>
      <c r="H3468" s="5" t="s">
        <v>491</v>
      </c>
      <c r="I3468" s="5" t="s">
        <v>492</v>
      </c>
    </row>
    <row r="3469" spans="1:9" x14ac:dyDescent="0.25">
      <c r="A3469" s="5" t="s">
        <v>9458</v>
      </c>
      <c r="B3469" s="5" t="s">
        <v>9459</v>
      </c>
      <c r="C3469" s="6" t="s">
        <v>3587</v>
      </c>
      <c r="D3469" s="6" t="str">
        <f t="shared" si="54"/>
        <v>0606-000-000-0000</v>
      </c>
      <c r="E3469" s="5" t="s">
        <v>3588</v>
      </c>
      <c r="F3469" s="5" t="s">
        <v>535</v>
      </c>
      <c r="G3469" s="5" t="s">
        <v>536</v>
      </c>
      <c r="H3469" s="5" t="s">
        <v>377</v>
      </c>
      <c r="I3469" s="5" t="s">
        <v>378</v>
      </c>
    </row>
    <row r="3470" spans="1:9" x14ac:dyDescent="0.25">
      <c r="A3470" s="5" t="s">
        <v>9460</v>
      </c>
      <c r="B3470" s="5" t="s">
        <v>9461</v>
      </c>
      <c r="C3470" s="6" t="s">
        <v>5824</v>
      </c>
      <c r="D3470" s="6" t="str">
        <f t="shared" si="54"/>
        <v>0010-043-030-1100</v>
      </c>
      <c r="E3470" s="5" t="s">
        <v>5825</v>
      </c>
      <c r="F3470" s="5" t="s">
        <v>375</v>
      </c>
      <c r="G3470" s="5" t="s">
        <v>376</v>
      </c>
      <c r="H3470" s="5" t="s">
        <v>377</v>
      </c>
      <c r="I3470" s="5" t="s">
        <v>378</v>
      </c>
    </row>
    <row r="3471" spans="1:9" x14ac:dyDescent="0.25">
      <c r="A3471" s="5" t="s">
        <v>9462</v>
      </c>
      <c r="B3471" s="5" t="s">
        <v>9463</v>
      </c>
      <c r="C3471" s="6" t="s">
        <v>2428</v>
      </c>
      <c r="D3471" s="6" t="str">
        <f t="shared" si="54"/>
        <v>0128-000-000-0000</v>
      </c>
      <c r="E3471" s="5" t="s">
        <v>2429</v>
      </c>
      <c r="F3471" s="5" t="s">
        <v>503</v>
      </c>
      <c r="G3471" s="5" t="s">
        <v>504</v>
      </c>
      <c r="H3471" s="5" t="s">
        <v>513</v>
      </c>
      <c r="I3471" s="5" t="s">
        <v>514</v>
      </c>
    </row>
    <row r="3472" spans="1:9" x14ac:dyDescent="0.25">
      <c r="A3472" s="5" t="s">
        <v>9464</v>
      </c>
      <c r="B3472" s="5" t="s">
        <v>9465</v>
      </c>
      <c r="C3472" s="6" t="s">
        <v>3896</v>
      </c>
      <c r="D3472" s="6" t="str">
        <f t="shared" si="54"/>
        <v>0410-000-000-0000</v>
      </c>
      <c r="E3472" s="5" t="s">
        <v>3897</v>
      </c>
      <c r="F3472" s="5" t="s">
        <v>383</v>
      </c>
      <c r="G3472" s="5" t="s">
        <v>384</v>
      </c>
      <c r="H3472" s="5" t="s">
        <v>377</v>
      </c>
      <c r="I3472" s="5" t="s">
        <v>378</v>
      </c>
    </row>
    <row r="3473" spans="1:9" x14ac:dyDescent="0.25">
      <c r="A3473" s="5" t="s">
        <v>9466</v>
      </c>
      <c r="B3473" s="5" t="s">
        <v>9467</v>
      </c>
      <c r="C3473" s="6" t="s">
        <v>797</v>
      </c>
      <c r="D3473" s="6" t="str">
        <f t="shared" si="54"/>
        <v>0350-000-000-0000</v>
      </c>
      <c r="E3473" s="5" t="s">
        <v>798</v>
      </c>
      <c r="F3473" s="5" t="s">
        <v>383</v>
      </c>
      <c r="G3473" s="5" t="s">
        <v>384</v>
      </c>
      <c r="H3473" s="5" t="s">
        <v>377</v>
      </c>
      <c r="I3473" s="5" t="s">
        <v>378</v>
      </c>
    </row>
    <row r="3474" spans="1:9" x14ac:dyDescent="0.25">
      <c r="A3474" s="5" t="s">
        <v>9468</v>
      </c>
      <c r="B3474" s="5" t="s">
        <v>9469</v>
      </c>
      <c r="C3474" s="6" t="s">
        <v>9470</v>
      </c>
      <c r="D3474" s="6" t="str">
        <f t="shared" si="54"/>
        <v>0308-250-000-0000</v>
      </c>
      <c r="E3474" s="5" t="s">
        <v>27869</v>
      </c>
      <c r="F3474" s="5" t="s">
        <v>415</v>
      </c>
      <c r="G3474" s="5" t="s">
        <v>416</v>
      </c>
      <c r="H3474" s="5" t="s">
        <v>377</v>
      </c>
      <c r="I3474" s="5" t="s">
        <v>378</v>
      </c>
    </row>
    <row r="3475" spans="1:9" x14ac:dyDescent="0.25">
      <c r="A3475" s="5" t="s">
        <v>9471</v>
      </c>
      <c r="B3475" s="5" t="s">
        <v>9472</v>
      </c>
      <c r="C3475" s="6" t="s">
        <v>9473</v>
      </c>
      <c r="D3475" s="6" t="str">
        <f t="shared" si="54"/>
        <v>0010-038-181-1400</v>
      </c>
      <c r="E3475" s="5" t="s">
        <v>9474</v>
      </c>
      <c r="F3475" s="5" t="s">
        <v>375</v>
      </c>
      <c r="G3475" s="5" t="s">
        <v>376</v>
      </c>
      <c r="H3475" s="5" t="s">
        <v>513</v>
      </c>
      <c r="I3475" s="5" t="s">
        <v>514</v>
      </c>
    </row>
    <row r="3476" spans="1:9" x14ac:dyDescent="0.25">
      <c r="A3476" s="5" t="s">
        <v>9475</v>
      </c>
      <c r="B3476" s="5" t="s">
        <v>9476</v>
      </c>
      <c r="C3476" s="6" t="s">
        <v>1209</v>
      </c>
      <c r="D3476" s="6" t="str">
        <f t="shared" si="54"/>
        <v>0077-308-000-0000</v>
      </c>
      <c r="E3476" s="5" t="s">
        <v>1210</v>
      </c>
      <c r="F3476" s="5" t="s">
        <v>535</v>
      </c>
      <c r="G3476" s="5" t="s">
        <v>536</v>
      </c>
      <c r="H3476" s="5" t="s">
        <v>377</v>
      </c>
      <c r="I3476" s="5" t="s">
        <v>378</v>
      </c>
    </row>
    <row r="3477" spans="1:9" x14ac:dyDescent="0.25">
      <c r="A3477" s="5" t="s">
        <v>9477</v>
      </c>
      <c r="B3477" s="5" t="s">
        <v>9478</v>
      </c>
      <c r="C3477" s="6" t="s">
        <v>4052</v>
      </c>
      <c r="D3477" s="6" t="str">
        <f t="shared" si="54"/>
        <v>0285-000-000-0000</v>
      </c>
      <c r="E3477" s="5" t="s">
        <v>4053</v>
      </c>
      <c r="F3477" s="5" t="s">
        <v>507</v>
      </c>
      <c r="G3477" s="5" t="s">
        <v>508</v>
      </c>
      <c r="H3477" s="5" t="s">
        <v>513</v>
      </c>
      <c r="I3477" s="5" t="s">
        <v>514</v>
      </c>
    </row>
    <row r="3478" spans="1:9" x14ac:dyDescent="0.25">
      <c r="A3478" s="5" t="s">
        <v>9479</v>
      </c>
      <c r="B3478" s="5" t="s">
        <v>9480</v>
      </c>
      <c r="C3478" s="6" t="s">
        <v>807</v>
      </c>
      <c r="D3478" s="6" t="str">
        <f t="shared" si="54"/>
        <v>0130-000-000-0000</v>
      </c>
      <c r="E3478" s="5" t="s">
        <v>808</v>
      </c>
      <c r="F3478" s="5" t="s">
        <v>383</v>
      </c>
      <c r="G3478" s="5" t="s">
        <v>384</v>
      </c>
      <c r="H3478" s="5" t="s">
        <v>377</v>
      </c>
      <c r="I3478" s="5" t="s">
        <v>378</v>
      </c>
    </row>
    <row r="3479" spans="1:9" x14ac:dyDescent="0.25">
      <c r="A3479" s="5" t="s">
        <v>9481</v>
      </c>
      <c r="B3479" s="5" t="s">
        <v>9482</v>
      </c>
      <c r="C3479" s="6" t="s">
        <v>1456</v>
      </c>
      <c r="D3479" s="6" t="str">
        <f t="shared" si="54"/>
        <v>0150-000-000-0000</v>
      </c>
      <c r="E3479" s="5" t="s">
        <v>1457</v>
      </c>
      <c r="F3479" s="5" t="s">
        <v>383</v>
      </c>
      <c r="G3479" s="5" t="s">
        <v>384</v>
      </c>
      <c r="H3479" s="5" t="s">
        <v>377</v>
      </c>
      <c r="I3479" s="5" t="s">
        <v>378</v>
      </c>
    </row>
    <row r="3480" spans="1:9" x14ac:dyDescent="0.25">
      <c r="A3480" s="5" t="s">
        <v>9483</v>
      </c>
      <c r="B3480" s="5" t="s">
        <v>9484</v>
      </c>
      <c r="C3480" s="6" t="s">
        <v>827</v>
      </c>
      <c r="D3480" s="6" t="str">
        <f t="shared" si="54"/>
        <v>0320-000-000-0000</v>
      </c>
      <c r="E3480" s="5" t="s">
        <v>828</v>
      </c>
      <c r="F3480" s="5" t="s">
        <v>383</v>
      </c>
      <c r="G3480" s="5" t="s">
        <v>384</v>
      </c>
      <c r="H3480" s="5" t="s">
        <v>377</v>
      </c>
      <c r="I3480" s="5" t="s">
        <v>378</v>
      </c>
    </row>
    <row r="3481" spans="1:9" x14ac:dyDescent="0.25">
      <c r="A3481" s="5" t="s">
        <v>9485</v>
      </c>
      <c r="B3481" s="5" t="s">
        <v>9486</v>
      </c>
      <c r="C3481" s="6" t="s">
        <v>5904</v>
      </c>
      <c r="D3481" s="6" t="str">
        <f t="shared" si="54"/>
        <v>0285-000-002-5300</v>
      </c>
      <c r="E3481" s="5" t="s">
        <v>5905</v>
      </c>
      <c r="F3481" s="5" t="s">
        <v>383</v>
      </c>
      <c r="G3481" s="5" t="s">
        <v>384</v>
      </c>
      <c r="H3481" s="5" t="s">
        <v>377</v>
      </c>
      <c r="I3481" s="5" t="s">
        <v>378</v>
      </c>
    </row>
    <row r="3482" spans="1:9" x14ac:dyDescent="0.25">
      <c r="A3482" s="5" t="s">
        <v>9487</v>
      </c>
      <c r="B3482" s="5" t="s">
        <v>9488</v>
      </c>
      <c r="C3482" s="6" t="s">
        <v>2871</v>
      </c>
      <c r="D3482" s="6" t="str">
        <f t="shared" si="54"/>
        <v>0235-000-000-0000</v>
      </c>
      <c r="E3482" s="5" t="s">
        <v>2872</v>
      </c>
      <c r="F3482" s="5" t="s">
        <v>383</v>
      </c>
      <c r="G3482" s="5" t="s">
        <v>384</v>
      </c>
      <c r="H3482" s="5" t="s">
        <v>377</v>
      </c>
      <c r="I3482" s="5" t="s">
        <v>378</v>
      </c>
    </row>
    <row r="3483" spans="1:9" x14ac:dyDescent="0.25">
      <c r="A3483" s="5" t="s">
        <v>9489</v>
      </c>
      <c r="B3483" s="5" t="s">
        <v>9490</v>
      </c>
      <c r="C3483" s="6" t="s">
        <v>5398</v>
      </c>
      <c r="D3483" s="6" t="str">
        <f t="shared" si="54"/>
        <v>0010-029-020-1000</v>
      </c>
      <c r="E3483" s="5" t="s">
        <v>5399</v>
      </c>
      <c r="F3483" s="5" t="s">
        <v>383</v>
      </c>
      <c r="G3483" s="5" t="s">
        <v>384</v>
      </c>
      <c r="H3483" s="5" t="s">
        <v>491</v>
      </c>
      <c r="I3483" s="5" t="s">
        <v>492</v>
      </c>
    </row>
    <row r="3484" spans="1:9" x14ac:dyDescent="0.25">
      <c r="A3484" s="5" t="s">
        <v>9491</v>
      </c>
      <c r="B3484" s="5" t="s">
        <v>9492</v>
      </c>
      <c r="C3484" s="6" t="s">
        <v>1317</v>
      </c>
      <c r="D3484" s="6" t="str">
        <f t="shared" si="54"/>
        <v>0010-043-030-1200</v>
      </c>
      <c r="E3484" s="5" t="s">
        <v>1318</v>
      </c>
      <c r="F3484" s="5" t="s">
        <v>375</v>
      </c>
      <c r="G3484" s="5" t="s">
        <v>376</v>
      </c>
      <c r="H3484" s="5" t="s">
        <v>377</v>
      </c>
      <c r="I3484" s="5" t="s">
        <v>378</v>
      </c>
    </row>
    <row r="3485" spans="1:9" x14ac:dyDescent="0.25">
      <c r="A3485" s="5" t="s">
        <v>9493</v>
      </c>
      <c r="B3485" s="5" t="s">
        <v>9494</v>
      </c>
      <c r="C3485" s="6" t="s">
        <v>2821</v>
      </c>
      <c r="D3485" s="6" t="str">
        <f t="shared" si="54"/>
        <v>0215-000-000-0000</v>
      </c>
      <c r="E3485" s="5" t="s">
        <v>2822</v>
      </c>
      <c r="F3485" s="5" t="s">
        <v>535</v>
      </c>
      <c r="G3485" s="5" t="s">
        <v>536</v>
      </c>
      <c r="H3485" s="5" t="s">
        <v>377</v>
      </c>
      <c r="I3485" s="5" t="s">
        <v>378</v>
      </c>
    </row>
    <row r="3486" spans="1:9" x14ac:dyDescent="0.25">
      <c r="A3486" s="5" t="s">
        <v>9495</v>
      </c>
      <c r="B3486" s="5" t="s">
        <v>9496</v>
      </c>
      <c r="C3486" s="6" t="s">
        <v>1991</v>
      </c>
      <c r="D3486" s="6" t="str">
        <f t="shared" si="54"/>
        <v>0010-030-021-1500</v>
      </c>
      <c r="E3486" s="5" t="s">
        <v>1992</v>
      </c>
      <c r="F3486" s="5" t="s">
        <v>375</v>
      </c>
      <c r="G3486" s="5" t="s">
        <v>376</v>
      </c>
      <c r="H3486" s="5" t="s">
        <v>377</v>
      </c>
      <c r="I3486" s="5" t="s">
        <v>378</v>
      </c>
    </row>
    <row r="3487" spans="1:9" x14ac:dyDescent="0.25">
      <c r="A3487" s="5" t="s">
        <v>9497</v>
      </c>
      <c r="B3487" s="5" t="s">
        <v>9498</v>
      </c>
      <c r="C3487" s="6" t="s">
        <v>1456</v>
      </c>
      <c r="D3487" s="6" t="str">
        <f t="shared" si="54"/>
        <v>0150-000-000-0000</v>
      </c>
      <c r="E3487" s="5" t="s">
        <v>1457</v>
      </c>
      <c r="F3487" s="5" t="s">
        <v>383</v>
      </c>
      <c r="G3487" s="5" t="s">
        <v>384</v>
      </c>
      <c r="H3487" s="5" t="s">
        <v>377</v>
      </c>
      <c r="I3487" s="5" t="s">
        <v>378</v>
      </c>
    </row>
    <row r="3488" spans="1:9" x14ac:dyDescent="0.25">
      <c r="A3488" s="5" t="s">
        <v>9499</v>
      </c>
      <c r="B3488" s="5" t="s">
        <v>9500</v>
      </c>
      <c r="C3488" s="6" t="s">
        <v>6462</v>
      </c>
      <c r="D3488" s="6" t="str">
        <f t="shared" si="54"/>
        <v>0010-046-051-1100</v>
      </c>
      <c r="E3488" s="5" t="s">
        <v>6463</v>
      </c>
      <c r="F3488" s="5" t="s">
        <v>375</v>
      </c>
      <c r="G3488" s="5" t="s">
        <v>376</v>
      </c>
      <c r="H3488" s="5" t="s">
        <v>377</v>
      </c>
      <c r="I3488" s="5" t="s">
        <v>378</v>
      </c>
    </row>
    <row r="3489" spans="1:9" x14ac:dyDescent="0.25">
      <c r="A3489" s="5" t="s">
        <v>9501</v>
      </c>
      <c r="B3489" s="5" t="s">
        <v>9502</v>
      </c>
      <c r="C3489" s="6" t="s">
        <v>1980</v>
      </c>
      <c r="D3489" s="6" t="str">
        <f t="shared" si="54"/>
        <v>0051-000-000-0000</v>
      </c>
      <c r="E3489" s="5" t="s">
        <v>1981</v>
      </c>
      <c r="F3489" s="5" t="s">
        <v>383</v>
      </c>
      <c r="G3489" s="5" t="s">
        <v>384</v>
      </c>
      <c r="H3489" s="5" t="s">
        <v>377</v>
      </c>
      <c r="I3489" s="5" t="s">
        <v>378</v>
      </c>
    </row>
    <row r="3490" spans="1:9" x14ac:dyDescent="0.25">
      <c r="A3490" s="5" t="s">
        <v>9503</v>
      </c>
      <c r="B3490" s="5" t="s">
        <v>9504</v>
      </c>
      <c r="C3490" s="6" t="s">
        <v>3437</v>
      </c>
      <c r="D3490" s="6" t="str">
        <f t="shared" si="54"/>
        <v>0010-163-021-1100</v>
      </c>
      <c r="E3490" s="5" t="s">
        <v>3438</v>
      </c>
      <c r="F3490" s="5" t="s">
        <v>375</v>
      </c>
      <c r="G3490" s="5" t="s">
        <v>376</v>
      </c>
      <c r="H3490" s="5" t="s">
        <v>377</v>
      </c>
      <c r="I3490" s="5" t="s">
        <v>378</v>
      </c>
    </row>
    <row r="3491" spans="1:9" x14ac:dyDescent="0.25">
      <c r="A3491" s="5" t="s">
        <v>9505</v>
      </c>
      <c r="B3491" s="5" t="s">
        <v>9506</v>
      </c>
      <c r="C3491" s="6" t="s">
        <v>4439</v>
      </c>
      <c r="D3491" s="6" t="str">
        <f t="shared" si="54"/>
        <v>1000-000-000-0000</v>
      </c>
      <c r="E3491" s="5" t="s">
        <v>4440</v>
      </c>
      <c r="F3491" s="5" t="s">
        <v>415</v>
      </c>
      <c r="G3491" s="5" t="s">
        <v>416</v>
      </c>
      <c r="H3491" s="5" t="s">
        <v>377</v>
      </c>
      <c r="I3491" s="5" t="s">
        <v>378</v>
      </c>
    </row>
    <row r="3492" spans="1:9" x14ac:dyDescent="0.25">
      <c r="A3492" s="5" t="s">
        <v>9507</v>
      </c>
      <c r="B3492" s="5" t="s">
        <v>9508</v>
      </c>
      <c r="C3492" s="6" t="s">
        <v>4575</v>
      </c>
      <c r="D3492" s="6" t="str">
        <f t="shared" si="54"/>
        <v>0010-035-020-1300</v>
      </c>
      <c r="E3492" s="5" t="s">
        <v>4576</v>
      </c>
      <c r="F3492" s="5" t="s">
        <v>383</v>
      </c>
      <c r="G3492" s="5" t="s">
        <v>384</v>
      </c>
      <c r="H3492" s="5" t="s">
        <v>377</v>
      </c>
      <c r="I3492" s="5" t="s">
        <v>378</v>
      </c>
    </row>
    <row r="3493" spans="1:9" x14ac:dyDescent="0.25">
      <c r="A3493" s="5" t="s">
        <v>9509</v>
      </c>
      <c r="B3493" s="5" t="s">
        <v>9510</v>
      </c>
      <c r="C3493" s="6" t="s">
        <v>3017</v>
      </c>
      <c r="D3493" s="6" t="str">
        <f t="shared" si="54"/>
        <v>0597-000-000-0000</v>
      </c>
      <c r="E3493" s="5" t="s">
        <v>3018</v>
      </c>
      <c r="F3493" s="5" t="s">
        <v>383</v>
      </c>
      <c r="G3493" s="5" t="s">
        <v>384</v>
      </c>
      <c r="H3493" s="5" t="s">
        <v>377</v>
      </c>
      <c r="I3493" s="5" t="s">
        <v>378</v>
      </c>
    </row>
    <row r="3494" spans="1:9" x14ac:dyDescent="0.25">
      <c r="A3494" s="5" t="s">
        <v>9511</v>
      </c>
      <c r="B3494" s="5" t="s">
        <v>9512</v>
      </c>
      <c r="C3494" s="6" t="s">
        <v>6651</v>
      </c>
      <c r="D3494" s="6" t="str">
        <f t="shared" si="54"/>
        <v>0791-000-000-0000</v>
      </c>
      <c r="E3494" s="5" t="s">
        <v>6652</v>
      </c>
      <c r="F3494" s="5" t="s">
        <v>507</v>
      </c>
      <c r="G3494" s="5" t="s">
        <v>508</v>
      </c>
      <c r="H3494" s="5" t="s">
        <v>377</v>
      </c>
      <c r="I3494" s="5" t="s">
        <v>378</v>
      </c>
    </row>
    <row r="3495" spans="1:9" x14ac:dyDescent="0.25">
      <c r="A3495" s="5" t="s">
        <v>9513</v>
      </c>
      <c r="B3495" s="5" t="s">
        <v>9514</v>
      </c>
      <c r="C3495" s="6" t="s">
        <v>1370</v>
      </c>
      <c r="D3495" s="6" t="str">
        <f t="shared" si="54"/>
        <v>0028-000-000-0000</v>
      </c>
      <c r="E3495" s="5" t="s">
        <v>1371</v>
      </c>
      <c r="F3495" s="5" t="s">
        <v>383</v>
      </c>
      <c r="G3495" s="5" t="s">
        <v>384</v>
      </c>
      <c r="H3495" s="5" t="s">
        <v>377</v>
      </c>
      <c r="I3495" s="5" t="s">
        <v>378</v>
      </c>
    </row>
    <row r="3496" spans="1:9" x14ac:dyDescent="0.25">
      <c r="A3496" s="5" t="s">
        <v>9515</v>
      </c>
      <c r="B3496" s="5" t="s">
        <v>9516</v>
      </c>
      <c r="C3496" s="6" t="s">
        <v>757</v>
      </c>
      <c r="D3496" s="6" t="str">
        <f t="shared" si="54"/>
        <v>0871-000-000-0000</v>
      </c>
      <c r="E3496" s="5" t="s">
        <v>758</v>
      </c>
      <c r="F3496" s="5" t="s">
        <v>535</v>
      </c>
      <c r="G3496" s="5" t="s">
        <v>536</v>
      </c>
      <c r="H3496" s="5" t="s">
        <v>377</v>
      </c>
      <c r="I3496" s="5" t="s">
        <v>378</v>
      </c>
    </row>
    <row r="3497" spans="1:9" x14ac:dyDescent="0.25">
      <c r="A3497" s="5" t="s">
        <v>9517</v>
      </c>
      <c r="B3497" s="5" t="s">
        <v>9518</v>
      </c>
      <c r="C3497" s="6" t="s">
        <v>5864</v>
      </c>
      <c r="D3497" s="6" t="str">
        <f t="shared" si="54"/>
        <v>0668-000-000-0000</v>
      </c>
      <c r="E3497" s="5" t="s">
        <v>5865</v>
      </c>
      <c r="F3497" s="5" t="s">
        <v>507</v>
      </c>
      <c r="G3497" s="5" t="s">
        <v>508</v>
      </c>
      <c r="H3497" s="5" t="s">
        <v>377</v>
      </c>
      <c r="I3497" s="5" t="s">
        <v>378</v>
      </c>
    </row>
    <row r="3498" spans="1:9" x14ac:dyDescent="0.25">
      <c r="A3498" s="5" t="s">
        <v>9519</v>
      </c>
      <c r="B3498" s="5" t="s">
        <v>9520</v>
      </c>
      <c r="C3498" s="6" t="s">
        <v>985</v>
      </c>
      <c r="D3498" s="6" t="str">
        <f t="shared" si="54"/>
        <v>0180-000-000-0000</v>
      </c>
      <c r="E3498" s="5" t="s">
        <v>986</v>
      </c>
      <c r="F3498" s="5" t="s">
        <v>383</v>
      </c>
      <c r="G3498" s="5" t="s">
        <v>384</v>
      </c>
      <c r="H3498" s="5" t="s">
        <v>377</v>
      </c>
      <c r="I3498" s="5" t="s">
        <v>378</v>
      </c>
    </row>
    <row r="3499" spans="1:9" x14ac:dyDescent="0.25">
      <c r="A3499" s="5" t="s">
        <v>9521</v>
      </c>
      <c r="B3499" s="5" t="s">
        <v>9522</v>
      </c>
      <c r="C3499" s="6" t="s">
        <v>3508</v>
      </c>
      <c r="D3499" s="6" t="str">
        <f t="shared" si="54"/>
        <v>0243-000-000-0000</v>
      </c>
      <c r="E3499" s="5" t="s">
        <v>3509</v>
      </c>
      <c r="F3499" s="5" t="s">
        <v>383</v>
      </c>
      <c r="G3499" s="5" t="s">
        <v>384</v>
      </c>
      <c r="H3499" s="5" t="s">
        <v>377</v>
      </c>
      <c r="I3499" s="5" t="s">
        <v>378</v>
      </c>
    </row>
    <row r="3500" spans="1:9" x14ac:dyDescent="0.25">
      <c r="A3500" s="5" t="s">
        <v>9523</v>
      </c>
      <c r="B3500" s="5" t="s">
        <v>9524</v>
      </c>
      <c r="C3500" s="6" t="s">
        <v>433</v>
      </c>
      <c r="D3500" s="6" t="str">
        <f t="shared" si="54"/>
        <v>1028-000-000-0000</v>
      </c>
      <c r="E3500" s="5" t="s">
        <v>434</v>
      </c>
      <c r="F3500" s="5" t="s">
        <v>535</v>
      </c>
      <c r="G3500" s="5" t="s">
        <v>536</v>
      </c>
      <c r="H3500" s="5" t="s">
        <v>1213</v>
      </c>
      <c r="I3500" s="5" t="s">
        <v>1214</v>
      </c>
    </row>
    <row r="3501" spans="1:9" x14ac:dyDescent="0.25">
      <c r="A3501" s="5" t="s">
        <v>9525</v>
      </c>
      <c r="B3501" s="5" t="s">
        <v>9526</v>
      </c>
      <c r="C3501" s="6" t="s">
        <v>5032</v>
      </c>
      <c r="D3501" s="6" t="str">
        <f t="shared" si="54"/>
        <v>0615-000-000-0000</v>
      </c>
      <c r="E3501" s="5" t="s">
        <v>5033</v>
      </c>
      <c r="F3501" s="5" t="s">
        <v>383</v>
      </c>
      <c r="G3501" s="5" t="s">
        <v>384</v>
      </c>
      <c r="H3501" s="5" t="s">
        <v>513</v>
      </c>
      <c r="I3501" s="5" t="s">
        <v>514</v>
      </c>
    </row>
    <row r="3502" spans="1:9" x14ac:dyDescent="0.25">
      <c r="A3502" s="5" t="s">
        <v>9527</v>
      </c>
      <c r="B3502" s="5" t="s">
        <v>9528</v>
      </c>
      <c r="C3502" s="6" t="s">
        <v>969</v>
      </c>
      <c r="D3502" s="6" t="str">
        <f t="shared" si="54"/>
        <v>0010-045-021-1100</v>
      </c>
      <c r="E3502" s="5" t="s">
        <v>970</v>
      </c>
      <c r="F3502" s="5" t="s">
        <v>375</v>
      </c>
      <c r="G3502" s="5" t="s">
        <v>376</v>
      </c>
      <c r="H3502" s="5" t="s">
        <v>377</v>
      </c>
      <c r="I3502" s="5" t="s">
        <v>378</v>
      </c>
    </row>
    <row r="3503" spans="1:9" x14ac:dyDescent="0.25">
      <c r="A3503" s="5" t="s">
        <v>9529</v>
      </c>
      <c r="B3503" s="5" t="s">
        <v>9530</v>
      </c>
      <c r="C3503" s="6" t="s">
        <v>3850</v>
      </c>
      <c r="D3503" s="6" t="str">
        <f t="shared" si="54"/>
        <v>0015-000-000-0000</v>
      </c>
      <c r="E3503" s="5" t="s">
        <v>3851</v>
      </c>
      <c r="F3503" s="5" t="s">
        <v>503</v>
      </c>
      <c r="G3503" s="5" t="s">
        <v>504</v>
      </c>
      <c r="H3503" s="5" t="s">
        <v>377</v>
      </c>
      <c r="I3503" s="5" t="s">
        <v>378</v>
      </c>
    </row>
    <row r="3504" spans="1:9" x14ac:dyDescent="0.25">
      <c r="A3504" s="5" t="s">
        <v>9531</v>
      </c>
      <c r="B3504" s="5" t="s">
        <v>9532</v>
      </c>
      <c r="C3504" s="6" t="s">
        <v>1980</v>
      </c>
      <c r="D3504" s="6" t="str">
        <f t="shared" si="54"/>
        <v>0051-000-000-0000</v>
      </c>
      <c r="E3504" s="5" t="s">
        <v>1981</v>
      </c>
      <c r="F3504" s="5" t="s">
        <v>383</v>
      </c>
      <c r="G3504" s="5" t="s">
        <v>384</v>
      </c>
      <c r="H3504" s="5" t="s">
        <v>377</v>
      </c>
      <c r="I3504" s="5" t="s">
        <v>378</v>
      </c>
    </row>
    <row r="3505" spans="1:9" x14ac:dyDescent="0.25">
      <c r="A3505" s="5" t="s">
        <v>9533</v>
      </c>
      <c r="B3505" s="5" t="s">
        <v>9534</v>
      </c>
      <c r="C3505" s="6" t="s">
        <v>889</v>
      </c>
      <c r="D3505" s="6" t="str">
        <f t="shared" si="54"/>
        <v>0621-000-000-0000</v>
      </c>
      <c r="E3505" s="5" t="s">
        <v>890</v>
      </c>
      <c r="F3505" s="5" t="s">
        <v>415</v>
      </c>
      <c r="G3505" s="5" t="s">
        <v>416</v>
      </c>
      <c r="H3505" s="5" t="s">
        <v>513</v>
      </c>
      <c r="I3505" s="5" t="s">
        <v>514</v>
      </c>
    </row>
    <row r="3506" spans="1:9" x14ac:dyDescent="0.25">
      <c r="A3506" s="5" t="s">
        <v>9535</v>
      </c>
      <c r="B3506" s="5" t="s">
        <v>9536</v>
      </c>
      <c r="C3506" s="6" t="s">
        <v>3508</v>
      </c>
      <c r="D3506" s="6" t="str">
        <f t="shared" si="54"/>
        <v>0243-000-000-0000</v>
      </c>
      <c r="E3506" s="5" t="s">
        <v>3509</v>
      </c>
      <c r="F3506" s="5" t="s">
        <v>383</v>
      </c>
      <c r="G3506" s="5" t="s">
        <v>384</v>
      </c>
      <c r="H3506" s="5" t="s">
        <v>377</v>
      </c>
      <c r="I3506" s="5" t="s">
        <v>378</v>
      </c>
    </row>
    <row r="3507" spans="1:9" x14ac:dyDescent="0.25">
      <c r="A3507" s="5" t="s">
        <v>9537</v>
      </c>
      <c r="B3507" s="5" t="s">
        <v>9538</v>
      </c>
      <c r="C3507" s="6" t="s">
        <v>2657</v>
      </c>
      <c r="D3507" s="6" t="str">
        <f t="shared" si="54"/>
        <v>0085-000-000-0000</v>
      </c>
      <c r="E3507" s="5" t="s">
        <v>2658</v>
      </c>
      <c r="F3507" s="5" t="s">
        <v>503</v>
      </c>
      <c r="G3507" s="5" t="s">
        <v>504</v>
      </c>
      <c r="H3507" s="5" t="s">
        <v>377</v>
      </c>
      <c r="I3507" s="5" t="s">
        <v>378</v>
      </c>
    </row>
    <row r="3508" spans="1:9" x14ac:dyDescent="0.25">
      <c r="A3508" s="5" t="s">
        <v>9539</v>
      </c>
      <c r="B3508" s="5" t="s">
        <v>9540</v>
      </c>
      <c r="C3508" s="6" t="s">
        <v>885</v>
      </c>
      <c r="D3508" s="6" t="str">
        <f t="shared" si="54"/>
        <v>0339-000-000-0000</v>
      </c>
      <c r="E3508" s="5" t="s">
        <v>886</v>
      </c>
      <c r="F3508" s="5" t="s">
        <v>535</v>
      </c>
      <c r="G3508" s="5" t="s">
        <v>536</v>
      </c>
      <c r="H3508" s="5" t="s">
        <v>377</v>
      </c>
      <c r="I3508" s="5" t="s">
        <v>378</v>
      </c>
    </row>
    <row r="3509" spans="1:9" x14ac:dyDescent="0.25">
      <c r="A3509" s="5" t="s">
        <v>9541</v>
      </c>
      <c r="B3509" s="5" t="s">
        <v>9542</v>
      </c>
      <c r="C3509" s="6" t="s">
        <v>9543</v>
      </c>
      <c r="D3509" s="6" t="str">
        <f t="shared" si="54"/>
        <v>0010-163-011-1000</v>
      </c>
      <c r="E3509" s="5" t="s">
        <v>9544</v>
      </c>
      <c r="F3509" s="5" t="s">
        <v>650</v>
      </c>
      <c r="G3509" s="5" t="s">
        <v>651</v>
      </c>
      <c r="H3509" s="5" t="s">
        <v>377</v>
      </c>
      <c r="I3509" s="5" t="s">
        <v>378</v>
      </c>
    </row>
    <row r="3510" spans="1:9" x14ac:dyDescent="0.25">
      <c r="A3510" s="5" t="s">
        <v>339</v>
      </c>
      <c r="B3510" s="5" t="s">
        <v>9545</v>
      </c>
      <c r="C3510" s="6" t="s">
        <v>718</v>
      </c>
      <c r="D3510" s="6" t="str">
        <f t="shared" si="54"/>
        <v>0010-044-091-0000</v>
      </c>
      <c r="E3510" s="5" t="s">
        <v>719</v>
      </c>
      <c r="F3510" s="5" t="s">
        <v>873</v>
      </c>
      <c r="G3510" s="5" t="s">
        <v>874</v>
      </c>
      <c r="H3510" s="5" t="s">
        <v>377</v>
      </c>
      <c r="I3510" s="5" t="s">
        <v>378</v>
      </c>
    </row>
    <row r="3511" spans="1:9" x14ac:dyDescent="0.25">
      <c r="A3511" s="5" t="s">
        <v>9546</v>
      </c>
      <c r="B3511" s="5" t="s">
        <v>9547</v>
      </c>
      <c r="C3511" s="6" t="s">
        <v>1689</v>
      </c>
      <c r="D3511" s="6" t="str">
        <f t="shared" si="54"/>
        <v>0010-058-031-2300</v>
      </c>
      <c r="E3511" s="5" t="s">
        <v>1690</v>
      </c>
      <c r="F3511" s="5" t="s">
        <v>375</v>
      </c>
      <c r="G3511" s="5" t="s">
        <v>376</v>
      </c>
      <c r="H3511" s="5" t="s">
        <v>513</v>
      </c>
      <c r="I3511" s="5" t="s">
        <v>514</v>
      </c>
    </row>
    <row r="3512" spans="1:9" x14ac:dyDescent="0.25">
      <c r="A3512" s="5" t="s">
        <v>9548</v>
      </c>
      <c r="B3512" s="5" t="s">
        <v>9549</v>
      </c>
      <c r="C3512" s="6" t="s">
        <v>1972</v>
      </c>
      <c r="D3512" s="6" t="str">
        <f t="shared" si="54"/>
        <v>0100-000-000-3600</v>
      </c>
      <c r="E3512" s="5" t="s">
        <v>1973</v>
      </c>
      <c r="F3512" s="5" t="s">
        <v>415</v>
      </c>
      <c r="G3512" s="5" t="s">
        <v>416</v>
      </c>
      <c r="H3512" s="5" t="s">
        <v>1213</v>
      </c>
      <c r="I3512" s="5" t="s">
        <v>1214</v>
      </c>
    </row>
    <row r="3513" spans="1:9" x14ac:dyDescent="0.25">
      <c r="A3513" s="5" t="s">
        <v>9550</v>
      </c>
      <c r="B3513" s="5" t="s">
        <v>9551</v>
      </c>
      <c r="C3513" s="6" t="s">
        <v>2218</v>
      </c>
      <c r="D3513" s="6" t="str">
        <f t="shared" si="54"/>
        <v>0385-000-000-0000</v>
      </c>
      <c r="E3513" s="5" t="s">
        <v>2219</v>
      </c>
      <c r="F3513" s="5" t="s">
        <v>415</v>
      </c>
      <c r="G3513" s="5" t="s">
        <v>416</v>
      </c>
      <c r="H3513" s="5" t="s">
        <v>513</v>
      </c>
      <c r="I3513" s="5" t="s">
        <v>514</v>
      </c>
    </row>
    <row r="3514" spans="1:9" x14ac:dyDescent="0.25">
      <c r="A3514" s="5" t="s">
        <v>9552</v>
      </c>
      <c r="B3514" s="5" t="s">
        <v>9553</v>
      </c>
      <c r="C3514" s="6" t="s">
        <v>6462</v>
      </c>
      <c r="D3514" s="6" t="str">
        <f t="shared" si="54"/>
        <v>0010-046-051-1100</v>
      </c>
      <c r="E3514" s="5" t="s">
        <v>6463</v>
      </c>
      <c r="F3514" s="5" t="s">
        <v>375</v>
      </c>
      <c r="G3514" s="5" t="s">
        <v>376</v>
      </c>
      <c r="H3514" s="5" t="s">
        <v>377</v>
      </c>
      <c r="I3514" s="5" t="s">
        <v>378</v>
      </c>
    </row>
    <row r="3515" spans="1:9" x14ac:dyDescent="0.25">
      <c r="A3515" s="5" t="s">
        <v>9554</v>
      </c>
      <c r="B3515" s="5" t="s">
        <v>9555</v>
      </c>
      <c r="C3515" s="6" t="s">
        <v>9556</v>
      </c>
      <c r="D3515" s="6" t="str">
        <f t="shared" si="54"/>
        <v>0030-000-001-5100</v>
      </c>
      <c r="E3515" s="5" t="s">
        <v>9557</v>
      </c>
      <c r="F3515" s="5" t="s">
        <v>383</v>
      </c>
      <c r="G3515" s="5" t="s">
        <v>384</v>
      </c>
      <c r="H3515" s="5" t="s">
        <v>377</v>
      </c>
      <c r="I3515" s="5" t="s">
        <v>378</v>
      </c>
    </row>
    <row r="3516" spans="1:9" x14ac:dyDescent="0.25">
      <c r="A3516" s="5" t="s">
        <v>9558</v>
      </c>
      <c r="B3516" s="5" t="s">
        <v>9559</v>
      </c>
      <c r="C3516" s="6" t="s">
        <v>461</v>
      </c>
      <c r="D3516" s="6" t="str">
        <f t="shared" si="54"/>
        <v>0010-044-121-0000</v>
      </c>
      <c r="E3516" s="5" t="s">
        <v>462</v>
      </c>
      <c r="F3516" s="5" t="s">
        <v>375</v>
      </c>
      <c r="G3516" s="5" t="s">
        <v>376</v>
      </c>
      <c r="H3516" s="5" t="s">
        <v>377</v>
      </c>
      <c r="I3516" s="5" t="s">
        <v>378</v>
      </c>
    </row>
    <row r="3517" spans="1:9" x14ac:dyDescent="0.25">
      <c r="A3517" s="5" t="s">
        <v>9560</v>
      </c>
      <c r="B3517" s="5" t="s">
        <v>9561</v>
      </c>
      <c r="C3517" s="6" t="s">
        <v>3561</v>
      </c>
      <c r="D3517" s="6" t="str">
        <f t="shared" si="54"/>
        <v>0377-000-000-0000</v>
      </c>
      <c r="E3517" s="5" t="s">
        <v>3562</v>
      </c>
      <c r="F3517" s="5" t="s">
        <v>383</v>
      </c>
      <c r="G3517" s="5" t="s">
        <v>384</v>
      </c>
      <c r="H3517" s="5" t="s">
        <v>377</v>
      </c>
      <c r="I3517" s="5" t="s">
        <v>378</v>
      </c>
    </row>
    <row r="3518" spans="1:9" x14ac:dyDescent="0.25">
      <c r="A3518" s="5" t="s">
        <v>9562</v>
      </c>
      <c r="B3518" s="5" t="s">
        <v>9563</v>
      </c>
      <c r="C3518" s="6" t="s">
        <v>2913</v>
      </c>
      <c r="D3518" s="6" t="str">
        <f t="shared" si="54"/>
        <v>0918-000-000-0000</v>
      </c>
      <c r="E3518" s="5" t="s">
        <v>2914</v>
      </c>
      <c r="F3518" s="5" t="s">
        <v>415</v>
      </c>
      <c r="G3518" s="5" t="s">
        <v>416</v>
      </c>
      <c r="H3518" s="5" t="s">
        <v>377</v>
      </c>
      <c r="I3518" s="5" t="s">
        <v>378</v>
      </c>
    </row>
    <row r="3519" spans="1:9" x14ac:dyDescent="0.25">
      <c r="A3519" s="5" t="s">
        <v>9564</v>
      </c>
      <c r="B3519" s="5" t="s">
        <v>9565</v>
      </c>
      <c r="C3519" s="6" t="s">
        <v>7782</v>
      </c>
      <c r="D3519" s="6" t="str">
        <f t="shared" si="54"/>
        <v>0350-044-000-0000</v>
      </c>
      <c r="E3519" s="5" t="s">
        <v>7783</v>
      </c>
      <c r="F3519" s="5" t="s">
        <v>1824</v>
      </c>
      <c r="G3519" s="5" t="s">
        <v>874</v>
      </c>
      <c r="H3519" s="5" t="s">
        <v>513</v>
      </c>
      <c r="I3519" s="5" t="s">
        <v>514</v>
      </c>
    </row>
    <row r="3520" spans="1:9" x14ac:dyDescent="0.25">
      <c r="A3520" s="5" t="s">
        <v>9566</v>
      </c>
      <c r="B3520" s="5" t="s">
        <v>9567</v>
      </c>
      <c r="C3520" s="6" t="s">
        <v>1512</v>
      </c>
      <c r="D3520" s="6" t="str">
        <f t="shared" si="54"/>
        <v>0041-000-000-0000</v>
      </c>
      <c r="E3520" s="5" t="s">
        <v>1513</v>
      </c>
      <c r="F3520" s="5" t="s">
        <v>383</v>
      </c>
      <c r="G3520" s="5" t="s">
        <v>384</v>
      </c>
      <c r="H3520" s="5" t="s">
        <v>377</v>
      </c>
      <c r="I3520" s="5" t="s">
        <v>378</v>
      </c>
    </row>
    <row r="3521" spans="1:9" x14ac:dyDescent="0.25">
      <c r="A3521" s="5" t="s">
        <v>9568</v>
      </c>
      <c r="B3521" s="5" t="s">
        <v>9569</v>
      </c>
      <c r="C3521" s="6" t="s">
        <v>773</v>
      </c>
      <c r="D3521" s="6" t="str">
        <f t="shared" si="54"/>
        <v>0218-000-000-0000</v>
      </c>
      <c r="E3521" s="5" t="s">
        <v>774</v>
      </c>
      <c r="F3521" s="5" t="s">
        <v>535</v>
      </c>
      <c r="G3521" s="5" t="s">
        <v>536</v>
      </c>
      <c r="H3521" s="5" t="s">
        <v>377</v>
      </c>
      <c r="I3521" s="5" t="s">
        <v>378</v>
      </c>
    </row>
    <row r="3522" spans="1:9" x14ac:dyDescent="0.25">
      <c r="A3522" s="5" t="s">
        <v>9570</v>
      </c>
      <c r="B3522" s="5" t="s">
        <v>9571</v>
      </c>
      <c r="C3522" s="6" t="s">
        <v>9572</v>
      </c>
      <c r="D3522" s="6" t="str">
        <f t="shared" ref="D3522:D3585" si="55">TEXT(C3522,"0000-000-000-0000")</f>
        <v>0350-033-000-0000</v>
      </c>
      <c r="E3522" s="5" t="s">
        <v>9573</v>
      </c>
      <c r="F3522" s="5" t="s">
        <v>2740</v>
      </c>
      <c r="G3522" s="5" t="s">
        <v>2741</v>
      </c>
      <c r="H3522" s="5" t="s">
        <v>377</v>
      </c>
      <c r="I3522" s="5" t="s">
        <v>378</v>
      </c>
    </row>
    <row r="3523" spans="1:9" x14ac:dyDescent="0.25">
      <c r="A3523" s="5" t="s">
        <v>9574</v>
      </c>
      <c r="B3523" s="5" t="s">
        <v>9575</v>
      </c>
      <c r="C3523" s="6" t="s">
        <v>8809</v>
      </c>
      <c r="D3523" s="6" t="str">
        <f t="shared" si="55"/>
        <v>0301-000-000-0000</v>
      </c>
      <c r="E3523" s="5" t="s">
        <v>8810</v>
      </c>
      <c r="F3523" s="5" t="s">
        <v>383</v>
      </c>
      <c r="G3523" s="5" t="s">
        <v>384</v>
      </c>
      <c r="H3523" s="5" t="s">
        <v>377</v>
      </c>
      <c r="I3523" s="5" t="s">
        <v>378</v>
      </c>
    </row>
    <row r="3524" spans="1:9" x14ac:dyDescent="0.25">
      <c r="A3524" s="5" t="s">
        <v>9576</v>
      </c>
      <c r="B3524" s="5" t="s">
        <v>9577</v>
      </c>
      <c r="C3524" s="6" t="s">
        <v>682</v>
      </c>
      <c r="D3524" s="6" t="str">
        <f t="shared" si="55"/>
        <v>0790-000-000-0000</v>
      </c>
      <c r="E3524" s="5" t="s">
        <v>683</v>
      </c>
      <c r="F3524" s="5" t="s">
        <v>503</v>
      </c>
      <c r="G3524" s="5" t="s">
        <v>504</v>
      </c>
      <c r="H3524" s="5" t="s">
        <v>377</v>
      </c>
      <c r="I3524" s="5" t="s">
        <v>378</v>
      </c>
    </row>
    <row r="3525" spans="1:9" x14ac:dyDescent="0.25">
      <c r="A3525" s="5" t="s">
        <v>9578</v>
      </c>
      <c r="B3525" s="5" t="s">
        <v>9579</v>
      </c>
      <c r="C3525" s="6" t="s">
        <v>3337</v>
      </c>
      <c r="D3525" s="6" t="str">
        <f t="shared" si="55"/>
        <v>0010-083-031-1100</v>
      </c>
      <c r="E3525" s="5" t="s">
        <v>3338</v>
      </c>
      <c r="F3525" s="5" t="s">
        <v>399</v>
      </c>
      <c r="G3525" s="5" t="s">
        <v>400</v>
      </c>
      <c r="H3525" s="5" t="s">
        <v>377</v>
      </c>
      <c r="I3525" s="5" t="s">
        <v>378</v>
      </c>
    </row>
    <row r="3526" spans="1:9" x14ac:dyDescent="0.25">
      <c r="A3526" s="5" t="s">
        <v>9580</v>
      </c>
      <c r="B3526" s="5" t="s">
        <v>9581</v>
      </c>
      <c r="C3526" s="6" t="s">
        <v>381</v>
      </c>
      <c r="D3526" s="6" t="str">
        <f t="shared" si="55"/>
        <v>0310-000-000-0000</v>
      </c>
      <c r="E3526" s="5" t="s">
        <v>382</v>
      </c>
      <c r="F3526" s="5" t="s">
        <v>383</v>
      </c>
      <c r="G3526" s="5" t="s">
        <v>384</v>
      </c>
      <c r="H3526" s="5" t="s">
        <v>377</v>
      </c>
      <c r="I3526" s="5" t="s">
        <v>378</v>
      </c>
    </row>
    <row r="3527" spans="1:9" x14ac:dyDescent="0.25">
      <c r="A3527" s="5" t="s">
        <v>9582</v>
      </c>
      <c r="B3527" s="5" t="s">
        <v>9583</v>
      </c>
      <c r="C3527" s="6" t="s">
        <v>2913</v>
      </c>
      <c r="D3527" s="6" t="str">
        <f t="shared" si="55"/>
        <v>0918-000-000-0000</v>
      </c>
      <c r="E3527" s="5" t="s">
        <v>2914</v>
      </c>
      <c r="F3527" s="5" t="s">
        <v>415</v>
      </c>
      <c r="G3527" s="5" t="s">
        <v>416</v>
      </c>
      <c r="H3527" s="5" t="s">
        <v>377</v>
      </c>
      <c r="I3527" s="5" t="s">
        <v>378</v>
      </c>
    </row>
    <row r="3528" spans="1:9" x14ac:dyDescent="0.25">
      <c r="A3528" s="5" t="s">
        <v>9584</v>
      </c>
      <c r="B3528" s="5" t="s">
        <v>9585</v>
      </c>
      <c r="C3528" s="6" t="s">
        <v>789</v>
      </c>
      <c r="D3528" s="6" t="str">
        <f t="shared" si="55"/>
        <v>0727-000-000-0000</v>
      </c>
      <c r="E3528" s="5" t="s">
        <v>790</v>
      </c>
      <c r="F3528" s="5" t="s">
        <v>383</v>
      </c>
      <c r="G3528" s="5" t="s">
        <v>384</v>
      </c>
      <c r="H3528" s="5" t="s">
        <v>377</v>
      </c>
      <c r="I3528" s="5" t="s">
        <v>378</v>
      </c>
    </row>
    <row r="3529" spans="1:9" x14ac:dyDescent="0.25">
      <c r="A3529" s="5" t="s">
        <v>9586</v>
      </c>
      <c r="B3529" s="5" t="s">
        <v>9587</v>
      </c>
      <c r="C3529" s="6" t="s">
        <v>7244</v>
      </c>
      <c r="D3529" s="6" t="str">
        <f t="shared" si="55"/>
        <v>0982-000-000-0000</v>
      </c>
      <c r="E3529" s="5" t="s">
        <v>7245</v>
      </c>
      <c r="F3529" s="5" t="s">
        <v>383</v>
      </c>
      <c r="G3529" s="5" t="s">
        <v>384</v>
      </c>
      <c r="H3529" s="5" t="s">
        <v>491</v>
      </c>
      <c r="I3529" s="5" t="s">
        <v>492</v>
      </c>
    </row>
    <row r="3530" spans="1:9" x14ac:dyDescent="0.25">
      <c r="A3530" s="5" t="s">
        <v>9588</v>
      </c>
      <c r="B3530" s="5" t="s">
        <v>9589</v>
      </c>
      <c r="C3530" s="6" t="s">
        <v>1221</v>
      </c>
      <c r="D3530" s="6" t="str">
        <f t="shared" si="55"/>
        <v>0201-000-000-0000</v>
      </c>
      <c r="E3530" s="5" t="s">
        <v>1222</v>
      </c>
      <c r="F3530" s="5" t="s">
        <v>503</v>
      </c>
      <c r="G3530" s="5" t="s">
        <v>504</v>
      </c>
      <c r="H3530" s="5" t="s">
        <v>377</v>
      </c>
      <c r="I3530" s="5" t="s">
        <v>378</v>
      </c>
    </row>
    <row r="3531" spans="1:9" x14ac:dyDescent="0.25">
      <c r="A3531" s="5" t="s">
        <v>9590</v>
      </c>
      <c r="B3531" s="5" t="s">
        <v>9591</v>
      </c>
      <c r="C3531" s="6" t="s">
        <v>3233</v>
      </c>
      <c r="D3531" s="6" t="str">
        <f t="shared" si="55"/>
        <v>0582-000-000-0000</v>
      </c>
      <c r="E3531" s="5" t="s">
        <v>3234</v>
      </c>
      <c r="F3531" s="5" t="s">
        <v>535</v>
      </c>
      <c r="G3531" s="5" t="s">
        <v>536</v>
      </c>
      <c r="H3531" s="5" t="s">
        <v>377</v>
      </c>
      <c r="I3531" s="5" t="s">
        <v>378</v>
      </c>
    </row>
    <row r="3532" spans="1:9" x14ac:dyDescent="0.25">
      <c r="A3532" s="5" t="s">
        <v>9592</v>
      </c>
      <c r="B3532" s="5" t="s">
        <v>9593</v>
      </c>
      <c r="C3532" s="6" t="s">
        <v>2223</v>
      </c>
      <c r="D3532" s="6" t="str">
        <f t="shared" si="55"/>
        <v>0010-051-000-0000</v>
      </c>
      <c r="E3532" s="5" t="s">
        <v>2224</v>
      </c>
      <c r="F3532" s="5" t="s">
        <v>650</v>
      </c>
      <c r="G3532" s="5" t="s">
        <v>651</v>
      </c>
      <c r="H3532" s="5" t="s">
        <v>2225</v>
      </c>
      <c r="I3532" s="5" t="s">
        <v>2226</v>
      </c>
    </row>
    <row r="3533" spans="1:9" x14ac:dyDescent="0.25">
      <c r="A3533" s="5" t="s">
        <v>9594</v>
      </c>
      <c r="B3533" s="5" t="s">
        <v>9595</v>
      </c>
      <c r="C3533" s="6" t="s">
        <v>2673</v>
      </c>
      <c r="D3533" s="6" t="str">
        <f t="shared" si="55"/>
        <v>0219-000-000-0000</v>
      </c>
      <c r="E3533" s="5" t="s">
        <v>2674</v>
      </c>
      <c r="F3533" s="5" t="s">
        <v>383</v>
      </c>
      <c r="G3533" s="5" t="s">
        <v>384</v>
      </c>
      <c r="H3533" s="5" t="s">
        <v>377</v>
      </c>
      <c r="I3533" s="5" t="s">
        <v>378</v>
      </c>
    </row>
    <row r="3534" spans="1:9" x14ac:dyDescent="0.25">
      <c r="A3534" s="5" t="s">
        <v>9596</v>
      </c>
      <c r="B3534" s="5" t="s">
        <v>9597</v>
      </c>
      <c r="C3534" s="6" t="s">
        <v>1512</v>
      </c>
      <c r="D3534" s="6" t="str">
        <f t="shared" si="55"/>
        <v>0041-000-000-0000</v>
      </c>
      <c r="E3534" s="5" t="s">
        <v>1513</v>
      </c>
      <c r="F3534" s="5" t="s">
        <v>383</v>
      </c>
      <c r="G3534" s="5" t="s">
        <v>384</v>
      </c>
      <c r="H3534" s="5" t="s">
        <v>377</v>
      </c>
      <c r="I3534" s="5" t="s">
        <v>378</v>
      </c>
    </row>
    <row r="3535" spans="1:9" x14ac:dyDescent="0.25">
      <c r="A3535" s="5" t="s">
        <v>9598</v>
      </c>
      <c r="B3535" s="5" t="s">
        <v>9599</v>
      </c>
      <c r="C3535" s="6" t="s">
        <v>2789</v>
      </c>
      <c r="D3535" s="6" t="str">
        <f t="shared" si="55"/>
        <v>0190-000-000-0000</v>
      </c>
      <c r="E3535" s="5" t="s">
        <v>2790</v>
      </c>
      <c r="F3535" s="5" t="s">
        <v>383</v>
      </c>
      <c r="G3535" s="5" t="s">
        <v>384</v>
      </c>
      <c r="H3535" s="5" t="s">
        <v>377</v>
      </c>
      <c r="I3535" s="5" t="s">
        <v>378</v>
      </c>
    </row>
    <row r="3536" spans="1:9" x14ac:dyDescent="0.25">
      <c r="A3536" s="5" t="s">
        <v>9600</v>
      </c>
      <c r="B3536" s="5" t="s">
        <v>9601</v>
      </c>
      <c r="C3536" s="6" t="s">
        <v>9602</v>
      </c>
      <c r="D3536" s="6" t="str">
        <f t="shared" si="55"/>
        <v>0010-038-181-1500</v>
      </c>
      <c r="E3536" s="5" t="s">
        <v>9603</v>
      </c>
      <c r="F3536" s="5" t="s">
        <v>375</v>
      </c>
      <c r="G3536" s="5" t="s">
        <v>376</v>
      </c>
      <c r="H3536" s="5" t="s">
        <v>513</v>
      </c>
      <c r="I3536" s="5" t="s">
        <v>514</v>
      </c>
    </row>
    <row r="3537" spans="1:9" x14ac:dyDescent="0.25">
      <c r="A3537" s="5" t="s">
        <v>9604</v>
      </c>
      <c r="B3537" s="5" t="s">
        <v>9605</v>
      </c>
      <c r="C3537" s="6" t="s">
        <v>521</v>
      </c>
      <c r="D3537" s="6" t="str">
        <f t="shared" si="55"/>
        <v>0950-000-000-0000</v>
      </c>
      <c r="E3537" s="5" t="s">
        <v>522</v>
      </c>
      <c r="F3537" s="5" t="s">
        <v>535</v>
      </c>
      <c r="G3537" s="5" t="s">
        <v>536</v>
      </c>
      <c r="H3537" s="5" t="s">
        <v>377</v>
      </c>
      <c r="I3537" s="5" t="s">
        <v>378</v>
      </c>
    </row>
    <row r="3538" spans="1:9" x14ac:dyDescent="0.25">
      <c r="A3538" s="5" t="s">
        <v>9606</v>
      </c>
      <c r="B3538" s="5" t="s">
        <v>9607</v>
      </c>
      <c r="C3538" s="6" t="s">
        <v>9608</v>
      </c>
      <c r="D3538" s="6" t="str">
        <f t="shared" si="55"/>
        <v>0655-000-000-0000</v>
      </c>
      <c r="E3538" s="5" t="s">
        <v>9609</v>
      </c>
      <c r="F3538" s="5" t="s">
        <v>535</v>
      </c>
      <c r="G3538" s="5" t="s">
        <v>536</v>
      </c>
      <c r="H3538" s="5" t="s">
        <v>377</v>
      </c>
      <c r="I3538" s="5" t="s">
        <v>378</v>
      </c>
    </row>
    <row r="3539" spans="1:9" x14ac:dyDescent="0.25">
      <c r="A3539" s="5" t="s">
        <v>9610</v>
      </c>
      <c r="B3539" s="5" t="s">
        <v>9611</v>
      </c>
      <c r="C3539" s="6" t="s">
        <v>843</v>
      </c>
      <c r="D3539" s="6" t="str">
        <f t="shared" si="55"/>
        <v>0010-249-021-1200</v>
      </c>
      <c r="E3539" s="5" t="s">
        <v>844</v>
      </c>
      <c r="F3539" s="5" t="s">
        <v>383</v>
      </c>
      <c r="G3539" s="5" t="s">
        <v>384</v>
      </c>
      <c r="H3539" s="5" t="s">
        <v>845</v>
      </c>
      <c r="I3539" s="5" t="s">
        <v>846</v>
      </c>
    </row>
    <row r="3540" spans="1:9" x14ac:dyDescent="0.25">
      <c r="A3540" s="5" t="s">
        <v>9612</v>
      </c>
      <c r="B3540" s="5" t="s">
        <v>9613</v>
      </c>
      <c r="C3540" s="6" t="s">
        <v>9614</v>
      </c>
      <c r="D3540" s="6" t="str">
        <f t="shared" si="55"/>
        <v>0041-000-000-5900</v>
      </c>
      <c r="E3540" s="5" t="s">
        <v>9615</v>
      </c>
      <c r="F3540" s="5" t="s">
        <v>383</v>
      </c>
      <c r="G3540" s="5" t="s">
        <v>384</v>
      </c>
      <c r="H3540" s="5" t="s">
        <v>377</v>
      </c>
      <c r="I3540" s="5" t="s">
        <v>378</v>
      </c>
    </row>
    <row r="3541" spans="1:9" x14ac:dyDescent="0.25">
      <c r="A3541" s="5" t="s">
        <v>9616</v>
      </c>
      <c r="B3541" s="5" t="s">
        <v>9617</v>
      </c>
      <c r="C3541" s="6" t="s">
        <v>6158</v>
      </c>
      <c r="D3541" s="6" t="str">
        <f t="shared" si="55"/>
        <v>0010-046-041-1100</v>
      </c>
      <c r="E3541" s="5" t="s">
        <v>6159</v>
      </c>
      <c r="F3541" s="5" t="s">
        <v>383</v>
      </c>
      <c r="G3541" s="5" t="s">
        <v>384</v>
      </c>
      <c r="H3541" s="5" t="s">
        <v>377</v>
      </c>
      <c r="I3541" s="5" t="s">
        <v>378</v>
      </c>
    </row>
    <row r="3542" spans="1:9" x14ac:dyDescent="0.25">
      <c r="A3542" s="5" t="s">
        <v>9618</v>
      </c>
      <c r="B3542" s="5" t="s">
        <v>9619</v>
      </c>
      <c r="C3542" s="6" t="s">
        <v>1161</v>
      </c>
      <c r="D3542" s="6" t="str">
        <f t="shared" si="55"/>
        <v>0010-029-100-1100</v>
      </c>
      <c r="E3542" s="5" t="s">
        <v>1162</v>
      </c>
      <c r="F3542" s="5" t="s">
        <v>383</v>
      </c>
      <c r="G3542" s="5" t="s">
        <v>384</v>
      </c>
      <c r="H3542" s="5" t="s">
        <v>377</v>
      </c>
      <c r="I3542" s="5" t="s">
        <v>378</v>
      </c>
    </row>
    <row r="3543" spans="1:9" x14ac:dyDescent="0.25">
      <c r="A3543" s="5" t="s">
        <v>9620</v>
      </c>
      <c r="B3543" s="5" t="s">
        <v>9621</v>
      </c>
      <c r="C3543" s="6" t="s">
        <v>745</v>
      </c>
      <c r="D3543" s="6" t="str">
        <f t="shared" si="55"/>
        <v>0010-214-050-1100</v>
      </c>
      <c r="E3543" s="5" t="s">
        <v>746</v>
      </c>
      <c r="F3543" s="5" t="s">
        <v>383</v>
      </c>
      <c r="G3543" s="5" t="s">
        <v>384</v>
      </c>
      <c r="H3543" s="5" t="s">
        <v>377</v>
      </c>
      <c r="I3543" s="5" t="s">
        <v>378</v>
      </c>
    </row>
    <row r="3544" spans="1:9" x14ac:dyDescent="0.25">
      <c r="A3544" s="5" t="s">
        <v>9622</v>
      </c>
      <c r="B3544" s="5" t="s">
        <v>9623</v>
      </c>
      <c r="C3544" s="6" t="s">
        <v>9624</v>
      </c>
      <c r="D3544" s="6" t="str">
        <f t="shared" si="55"/>
        <v>0010-086-011-1100</v>
      </c>
      <c r="E3544" s="5" t="s">
        <v>9625</v>
      </c>
      <c r="F3544" s="5" t="s">
        <v>375</v>
      </c>
      <c r="G3544" s="5" t="s">
        <v>376</v>
      </c>
      <c r="H3544" s="5" t="s">
        <v>377</v>
      </c>
      <c r="I3544" s="5" t="s">
        <v>378</v>
      </c>
    </row>
    <row r="3545" spans="1:9" x14ac:dyDescent="0.25">
      <c r="A3545" s="5" t="s">
        <v>9626</v>
      </c>
      <c r="B3545" s="5" t="s">
        <v>9627</v>
      </c>
      <c r="C3545" s="6" t="s">
        <v>2657</v>
      </c>
      <c r="D3545" s="6" t="str">
        <f t="shared" si="55"/>
        <v>0085-000-000-0000</v>
      </c>
      <c r="E3545" s="5" t="s">
        <v>2658</v>
      </c>
      <c r="F3545" s="5" t="s">
        <v>383</v>
      </c>
      <c r="G3545" s="5" t="s">
        <v>384</v>
      </c>
      <c r="H3545" s="5" t="s">
        <v>377</v>
      </c>
      <c r="I3545" s="5" t="s">
        <v>378</v>
      </c>
    </row>
    <row r="3546" spans="1:9" x14ac:dyDescent="0.25">
      <c r="A3546" s="5" t="s">
        <v>9628</v>
      </c>
      <c r="B3546" s="5" t="s">
        <v>9629</v>
      </c>
      <c r="C3546" s="6" t="s">
        <v>9630</v>
      </c>
      <c r="D3546" s="6" t="str">
        <f t="shared" si="55"/>
        <v>0010-046-011-1100</v>
      </c>
      <c r="E3546" s="5" t="s">
        <v>9631</v>
      </c>
      <c r="F3546" s="5" t="s">
        <v>399</v>
      </c>
      <c r="G3546" s="5" t="s">
        <v>400</v>
      </c>
      <c r="H3546" s="5" t="s">
        <v>377</v>
      </c>
      <c r="I3546" s="5" t="s">
        <v>378</v>
      </c>
    </row>
    <row r="3547" spans="1:9" x14ac:dyDescent="0.25">
      <c r="A3547" s="5" t="s">
        <v>9632</v>
      </c>
      <c r="B3547" s="5" t="s">
        <v>9633</v>
      </c>
      <c r="C3547" s="6" t="s">
        <v>4018</v>
      </c>
      <c r="D3547" s="6" t="str">
        <f t="shared" si="55"/>
        <v>1103-000-000-0000</v>
      </c>
      <c r="E3547" s="5" t="s">
        <v>4019</v>
      </c>
      <c r="F3547" s="5" t="s">
        <v>383</v>
      </c>
      <c r="G3547" s="5" t="s">
        <v>384</v>
      </c>
      <c r="H3547" s="5" t="s">
        <v>377</v>
      </c>
      <c r="I3547" s="5" t="s">
        <v>378</v>
      </c>
    </row>
    <row r="3548" spans="1:9" x14ac:dyDescent="0.25">
      <c r="A3548" s="5" t="s">
        <v>9634</v>
      </c>
      <c r="B3548" s="5" t="s">
        <v>9635</v>
      </c>
      <c r="C3548" s="6" t="s">
        <v>461</v>
      </c>
      <c r="D3548" s="6" t="str">
        <f t="shared" si="55"/>
        <v>0010-044-121-0000</v>
      </c>
      <c r="E3548" s="5" t="s">
        <v>462</v>
      </c>
      <c r="F3548" s="5" t="s">
        <v>383</v>
      </c>
      <c r="G3548" s="5" t="s">
        <v>384</v>
      </c>
      <c r="H3548" s="5" t="s">
        <v>377</v>
      </c>
      <c r="I3548" s="5" t="s">
        <v>378</v>
      </c>
    </row>
    <row r="3549" spans="1:9" x14ac:dyDescent="0.25">
      <c r="A3549" s="5" t="s">
        <v>9636</v>
      </c>
      <c r="B3549" s="5" t="s">
        <v>9637</v>
      </c>
      <c r="C3549" s="6" t="s">
        <v>5720</v>
      </c>
      <c r="D3549" s="6" t="str">
        <f t="shared" si="55"/>
        <v>0010-084-021-1200</v>
      </c>
      <c r="E3549" s="5" t="s">
        <v>5721</v>
      </c>
      <c r="F3549" s="5" t="s">
        <v>375</v>
      </c>
      <c r="G3549" s="5" t="s">
        <v>376</v>
      </c>
      <c r="H3549" s="5" t="s">
        <v>377</v>
      </c>
      <c r="I3549" s="5" t="s">
        <v>378</v>
      </c>
    </row>
    <row r="3550" spans="1:9" x14ac:dyDescent="0.25">
      <c r="A3550" s="5" t="s">
        <v>9638</v>
      </c>
      <c r="B3550" s="5" t="s">
        <v>9639</v>
      </c>
      <c r="C3550" s="6" t="s">
        <v>5884</v>
      </c>
      <c r="D3550" s="6" t="str">
        <f t="shared" si="55"/>
        <v>0010-115-130-1500</v>
      </c>
      <c r="E3550" s="5" t="s">
        <v>5885</v>
      </c>
      <c r="F3550" s="5" t="s">
        <v>399</v>
      </c>
      <c r="G3550" s="5" t="s">
        <v>400</v>
      </c>
      <c r="H3550" s="5" t="s">
        <v>377</v>
      </c>
      <c r="I3550" s="5" t="s">
        <v>378</v>
      </c>
    </row>
    <row r="3551" spans="1:9" x14ac:dyDescent="0.25">
      <c r="A3551" s="5" t="s">
        <v>9640</v>
      </c>
      <c r="B3551" s="5" t="s">
        <v>9641</v>
      </c>
      <c r="C3551" s="6" t="s">
        <v>1079</v>
      </c>
      <c r="D3551" s="6" t="str">
        <f t="shared" si="55"/>
        <v>0042-000-000-0000</v>
      </c>
      <c r="E3551" s="5" t="s">
        <v>1080</v>
      </c>
      <c r="F3551" s="5" t="s">
        <v>383</v>
      </c>
      <c r="G3551" s="5" t="s">
        <v>384</v>
      </c>
      <c r="H3551" s="5" t="s">
        <v>377</v>
      </c>
      <c r="I3551" s="5" t="s">
        <v>378</v>
      </c>
    </row>
    <row r="3552" spans="1:9" x14ac:dyDescent="0.25">
      <c r="A3552" s="5" t="s">
        <v>9642</v>
      </c>
      <c r="B3552" s="5" t="s">
        <v>9643</v>
      </c>
      <c r="C3552" s="6" t="s">
        <v>1635</v>
      </c>
      <c r="D3552" s="6" t="str">
        <f t="shared" si="55"/>
        <v>0010-211-010-9900</v>
      </c>
      <c r="E3552" s="5" t="s">
        <v>1636</v>
      </c>
      <c r="F3552" s="5" t="s">
        <v>375</v>
      </c>
      <c r="G3552" s="5" t="s">
        <v>376</v>
      </c>
      <c r="H3552" s="5" t="s">
        <v>377</v>
      </c>
      <c r="I3552" s="5" t="s">
        <v>378</v>
      </c>
    </row>
    <row r="3553" spans="1:9" x14ac:dyDescent="0.25">
      <c r="A3553" s="5" t="s">
        <v>9644</v>
      </c>
      <c r="B3553" s="5" t="s">
        <v>9645</v>
      </c>
      <c r="C3553" s="6" t="s">
        <v>2237</v>
      </c>
      <c r="D3553" s="6" t="str">
        <f t="shared" si="55"/>
        <v>0917-000-000-0000</v>
      </c>
      <c r="E3553" s="5" t="s">
        <v>2238</v>
      </c>
      <c r="F3553" s="5" t="s">
        <v>383</v>
      </c>
      <c r="G3553" s="5" t="s">
        <v>384</v>
      </c>
      <c r="H3553" s="5" t="s">
        <v>377</v>
      </c>
      <c r="I3553" s="5" t="s">
        <v>378</v>
      </c>
    </row>
    <row r="3554" spans="1:9" x14ac:dyDescent="0.25">
      <c r="A3554" s="5" t="s">
        <v>9646</v>
      </c>
      <c r="B3554" s="5" t="s">
        <v>9647</v>
      </c>
      <c r="C3554" s="6" t="s">
        <v>7281</v>
      </c>
      <c r="D3554" s="6" t="str">
        <f t="shared" si="55"/>
        <v>0010-231-081-1100</v>
      </c>
      <c r="E3554" s="5" t="s">
        <v>7282</v>
      </c>
      <c r="F3554" s="5" t="s">
        <v>1177</v>
      </c>
      <c r="G3554" s="5" t="s">
        <v>1178</v>
      </c>
      <c r="H3554" s="5" t="s">
        <v>377</v>
      </c>
      <c r="I3554" s="5" t="s">
        <v>378</v>
      </c>
    </row>
    <row r="3555" spans="1:9" x14ac:dyDescent="0.25">
      <c r="A3555" s="5" t="s">
        <v>9648</v>
      </c>
      <c r="B3555" s="5" t="s">
        <v>9649</v>
      </c>
      <c r="C3555" s="6" t="s">
        <v>903</v>
      </c>
      <c r="D3555" s="6" t="str">
        <f t="shared" si="55"/>
        <v>0010-067-020-1100</v>
      </c>
      <c r="E3555" s="5" t="s">
        <v>904</v>
      </c>
      <c r="F3555" s="5" t="s">
        <v>375</v>
      </c>
      <c r="G3555" s="5" t="s">
        <v>376</v>
      </c>
      <c r="H3555" s="5" t="s">
        <v>377</v>
      </c>
      <c r="I3555" s="5" t="s">
        <v>378</v>
      </c>
    </row>
    <row r="3556" spans="1:9" x14ac:dyDescent="0.25">
      <c r="A3556" s="5" t="s">
        <v>9650</v>
      </c>
      <c r="B3556" s="5" t="s">
        <v>9651</v>
      </c>
      <c r="C3556" s="6" t="s">
        <v>2116</v>
      </c>
      <c r="D3556" s="6" t="str">
        <f t="shared" si="55"/>
        <v>0010-214-040-1100</v>
      </c>
      <c r="E3556" s="5" t="s">
        <v>2117</v>
      </c>
      <c r="F3556" s="5" t="s">
        <v>375</v>
      </c>
      <c r="G3556" s="5" t="s">
        <v>376</v>
      </c>
      <c r="H3556" s="5" t="s">
        <v>377</v>
      </c>
      <c r="I3556" s="5" t="s">
        <v>378</v>
      </c>
    </row>
    <row r="3557" spans="1:9" x14ac:dyDescent="0.25">
      <c r="A3557" s="5" t="s">
        <v>9652</v>
      </c>
      <c r="B3557" s="5" t="s">
        <v>9653</v>
      </c>
      <c r="C3557" s="6" t="s">
        <v>1962</v>
      </c>
      <c r="D3557" s="6" t="str">
        <f t="shared" si="55"/>
        <v>0413-000-000-0000</v>
      </c>
      <c r="E3557" s="5" t="s">
        <v>1963</v>
      </c>
      <c r="F3557" s="5" t="s">
        <v>503</v>
      </c>
      <c r="G3557" s="5" t="s">
        <v>504</v>
      </c>
      <c r="H3557" s="5" t="s">
        <v>377</v>
      </c>
      <c r="I3557" s="5" t="s">
        <v>378</v>
      </c>
    </row>
    <row r="3558" spans="1:9" x14ac:dyDescent="0.25">
      <c r="A3558" s="5" t="s">
        <v>9654</v>
      </c>
      <c r="B3558" s="5" t="s">
        <v>9655</v>
      </c>
      <c r="C3558" s="6" t="s">
        <v>2657</v>
      </c>
      <c r="D3558" s="6" t="str">
        <f t="shared" si="55"/>
        <v>0085-000-000-0000</v>
      </c>
      <c r="E3558" s="5" t="s">
        <v>2658</v>
      </c>
      <c r="F3558" s="5" t="s">
        <v>383</v>
      </c>
      <c r="G3558" s="5" t="s">
        <v>384</v>
      </c>
      <c r="H3558" s="5" t="s">
        <v>401</v>
      </c>
      <c r="I3558" s="5" t="s">
        <v>402</v>
      </c>
    </row>
    <row r="3559" spans="1:9" x14ac:dyDescent="0.25">
      <c r="A3559" s="5" t="s">
        <v>9656</v>
      </c>
      <c r="B3559" s="5" t="s">
        <v>9657</v>
      </c>
      <c r="C3559" s="6" t="s">
        <v>1589</v>
      </c>
      <c r="D3559" s="6" t="str">
        <f t="shared" si="55"/>
        <v>0010-072-031-1100</v>
      </c>
      <c r="E3559" s="5" t="s">
        <v>1590</v>
      </c>
      <c r="F3559" s="5" t="s">
        <v>383</v>
      </c>
      <c r="G3559" s="5" t="s">
        <v>384</v>
      </c>
      <c r="H3559" s="5" t="s">
        <v>377</v>
      </c>
      <c r="I3559" s="5" t="s">
        <v>378</v>
      </c>
    </row>
    <row r="3560" spans="1:9" x14ac:dyDescent="0.25">
      <c r="A3560" s="5" t="s">
        <v>9658</v>
      </c>
      <c r="B3560" s="5" t="s">
        <v>9659</v>
      </c>
      <c r="C3560" s="6" t="s">
        <v>2237</v>
      </c>
      <c r="D3560" s="6" t="str">
        <f t="shared" si="55"/>
        <v>0917-000-000-0000</v>
      </c>
      <c r="E3560" s="5" t="s">
        <v>2238</v>
      </c>
      <c r="F3560" s="5" t="s">
        <v>383</v>
      </c>
      <c r="G3560" s="5" t="s">
        <v>384</v>
      </c>
      <c r="H3560" s="5" t="s">
        <v>377</v>
      </c>
      <c r="I3560" s="5" t="s">
        <v>378</v>
      </c>
    </row>
    <row r="3561" spans="1:9" x14ac:dyDescent="0.25">
      <c r="A3561" s="5" t="s">
        <v>9660</v>
      </c>
      <c r="B3561" s="5" t="s">
        <v>9661</v>
      </c>
      <c r="C3561" s="6" t="s">
        <v>1726</v>
      </c>
      <c r="D3561" s="6" t="str">
        <f t="shared" si="55"/>
        <v>0010-115-130-1700</v>
      </c>
      <c r="E3561" s="5" t="s">
        <v>1727</v>
      </c>
      <c r="F3561" s="5" t="s">
        <v>375</v>
      </c>
      <c r="G3561" s="5" t="s">
        <v>376</v>
      </c>
      <c r="H3561" s="5" t="s">
        <v>377</v>
      </c>
      <c r="I3561" s="5" t="s">
        <v>378</v>
      </c>
    </row>
    <row r="3562" spans="1:9" x14ac:dyDescent="0.25">
      <c r="A3562" s="5" t="s">
        <v>9662</v>
      </c>
      <c r="B3562" s="5" t="s">
        <v>9663</v>
      </c>
      <c r="C3562" s="6" t="s">
        <v>6782</v>
      </c>
      <c r="D3562" s="6" t="str">
        <f t="shared" si="55"/>
        <v>0010-072-091-1500</v>
      </c>
      <c r="E3562" s="5" t="s">
        <v>6783</v>
      </c>
      <c r="F3562" s="5" t="s">
        <v>375</v>
      </c>
      <c r="G3562" s="5" t="s">
        <v>376</v>
      </c>
      <c r="H3562" s="5" t="s">
        <v>377</v>
      </c>
      <c r="I3562" s="5" t="s">
        <v>378</v>
      </c>
    </row>
    <row r="3563" spans="1:9" x14ac:dyDescent="0.25">
      <c r="A3563" s="5" t="s">
        <v>9664</v>
      </c>
      <c r="B3563" s="5" t="s">
        <v>9665</v>
      </c>
      <c r="C3563" s="6" t="s">
        <v>962</v>
      </c>
      <c r="D3563" s="6" t="str">
        <f t="shared" si="55"/>
        <v>0797-000-000-0000</v>
      </c>
      <c r="E3563" s="5" t="s">
        <v>963</v>
      </c>
      <c r="F3563" s="5" t="s">
        <v>383</v>
      </c>
      <c r="G3563" s="5" t="s">
        <v>384</v>
      </c>
      <c r="H3563" s="5" t="s">
        <v>377</v>
      </c>
      <c r="I3563" s="5" t="s">
        <v>378</v>
      </c>
    </row>
    <row r="3564" spans="1:9" x14ac:dyDescent="0.25">
      <c r="A3564" s="5" t="s">
        <v>9666</v>
      </c>
      <c r="B3564" s="5" t="s">
        <v>9667</v>
      </c>
      <c r="C3564" s="6" t="s">
        <v>849</v>
      </c>
      <c r="D3564" s="6" t="str">
        <f t="shared" si="55"/>
        <v>0820-000-000-0000</v>
      </c>
      <c r="E3564" s="5" t="s">
        <v>850</v>
      </c>
      <c r="F3564" s="5" t="s">
        <v>383</v>
      </c>
      <c r="G3564" s="5" t="s">
        <v>384</v>
      </c>
      <c r="H3564" s="5" t="s">
        <v>377</v>
      </c>
      <c r="I3564" s="5" t="s">
        <v>378</v>
      </c>
    </row>
    <row r="3565" spans="1:9" x14ac:dyDescent="0.25">
      <c r="A3565" s="5" t="s">
        <v>9668</v>
      </c>
      <c r="B3565" s="5" t="s">
        <v>9669</v>
      </c>
      <c r="C3565" s="6" t="s">
        <v>745</v>
      </c>
      <c r="D3565" s="6" t="str">
        <f t="shared" si="55"/>
        <v>0010-214-050-1100</v>
      </c>
      <c r="E3565" s="5" t="s">
        <v>746</v>
      </c>
      <c r="F3565" s="5" t="s">
        <v>399</v>
      </c>
      <c r="G3565" s="5" t="s">
        <v>400</v>
      </c>
      <c r="H3565" s="5" t="s">
        <v>377</v>
      </c>
      <c r="I3565" s="5" t="s">
        <v>378</v>
      </c>
    </row>
    <row r="3566" spans="1:9" x14ac:dyDescent="0.25">
      <c r="A3566" s="5" t="s">
        <v>9670</v>
      </c>
      <c r="B3566" s="5" t="s">
        <v>9671</v>
      </c>
      <c r="C3566" s="6" t="s">
        <v>1161</v>
      </c>
      <c r="D3566" s="6" t="str">
        <f t="shared" si="55"/>
        <v>0010-029-100-1100</v>
      </c>
      <c r="E3566" s="5" t="s">
        <v>1162</v>
      </c>
      <c r="F3566" s="5" t="s">
        <v>375</v>
      </c>
      <c r="G3566" s="5" t="s">
        <v>376</v>
      </c>
      <c r="H3566" s="5" t="s">
        <v>377</v>
      </c>
      <c r="I3566" s="5" t="s">
        <v>378</v>
      </c>
    </row>
    <row r="3567" spans="1:9" x14ac:dyDescent="0.25">
      <c r="A3567" s="5" t="s">
        <v>9672</v>
      </c>
      <c r="B3567" s="5" t="s">
        <v>9673</v>
      </c>
      <c r="C3567" s="6" t="s">
        <v>1726</v>
      </c>
      <c r="D3567" s="6" t="str">
        <f t="shared" si="55"/>
        <v>0010-115-130-1700</v>
      </c>
      <c r="E3567" s="5" t="s">
        <v>1727</v>
      </c>
      <c r="F3567" s="5" t="s">
        <v>375</v>
      </c>
      <c r="G3567" s="5" t="s">
        <v>376</v>
      </c>
      <c r="H3567" s="5" t="s">
        <v>377</v>
      </c>
      <c r="I3567" s="5" t="s">
        <v>378</v>
      </c>
    </row>
    <row r="3568" spans="1:9" x14ac:dyDescent="0.25">
      <c r="A3568" s="5" t="s">
        <v>9674</v>
      </c>
      <c r="B3568" s="5" t="s">
        <v>9675</v>
      </c>
      <c r="C3568" s="6" t="s">
        <v>1635</v>
      </c>
      <c r="D3568" s="6" t="str">
        <f t="shared" si="55"/>
        <v>0010-211-010-9900</v>
      </c>
      <c r="E3568" s="5" t="s">
        <v>1636</v>
      </c>
      <c r="F3568" s="5" t="s">
        <v>375</v>
      </c>
      <c r="G3568" s="5" t="s">
        <v>376</v>
      </c>
      <c r="H3568" s="5" t="s">
        <v>513</v>
      </c>
      <c r="I3568" s="5" t="s">
        <v>514</v>
      </c>
    </row>
    <row r="3569" spans="1:9" x14ac:dyDescent="0.25">
      <c r="A3569" s="5" t="s">
        <v>9676</v>
      </c>
      <c r="B3569" s="5" t="s">
        <v>9677</v>
      </c>
      <c r="C3569" s="6" t="s">
        <v>1635</v>
      </c>
      <c r="D3569" s="6" t="str">
        <f t="shared" si="55"/>
        <v>0010-211-010-9900</v>
      </c>
      <c r="E3569" s="5" t="s">
        <v>1636</v>
      </c>
      <c r="F3569" s="5" t="s">
        <v>375</v>
      </c>
      <c r="G3569" s="5" t="s">
        <v>376</v>
      </c>
      <c r="H3569" s="5" t="s">
        <v>377</v>
      </c>
      <c r="I3569" s="5" t="s">
        <v>378</v>
      </c>
    </row>
    <row r="3570" spans="1:9" x14ac:dyDescent="0.25">
      <c r="A3570" s="5" t="s">
        <v>9678</v>
      </c>
      <c r="B3570" s="5" t="s">
        <v>9679</v>
      </c>
      <c r="C3570" s="6" t="s">
        <v>1438</v>
      </c>
      <c r="D3570" s="6" t="str">
        <f t="shared" si="55"/>
        <v>0010-027-090-1100</v>
      </c>
      <c r="E3570" s="5" t="s">
        <v>1439</v>
      </c>
      <c r="F3570" s="5" t="s">
        <v>383</v>
      </c>
      <c r="G3570" s="5" t="s">
        <v>384</v>
      </c>
      <c r="H3570" s="5" t="s">
        <v>377</v>
      </c>
      <c r="I3570" s="5" t="s">
        <v>378</v>
      </c>
    </row>
    <row r="3571" spans="1:9" x14ac:dyDescent="0.25">
      <c r="A3571" s="5" t="s">
        <v>9680</v>
      </c>
      <c r="B3571" s="5" t="s">
        <v>9681</v>
      </c>
      <c r="C3571" s="6" t="s">
        <v>9682</v>
      </c>
      <c r="D3571" s="6" t="str">
        <f t="shared" si="55"/>
        <v>0010-049-041-1000</v>
      </c>
      <c r="E3571" s="5" t="s">
        <v>9683</v>
      </c>
      <c r="F3571" s="5" t="s">
        <v>1099</v>
      </c>
      <c r="G3571" s="5" t="s">
        <v>1100</v>
      </c>
      <c r="H3571" s="5" t="s">
        <v>377</v>
      </c>
      <c r="I3571" s="5" t="s">
        <v>378</v>
      </c>
    </row>
    <row r="3572" spans="1:9" x14ac:dyDescent="0.25">
      <c r="A3572" s="5" t="s">
        <v>9684</v>
      </c>
      <c r="B3572" s="5" t="s">
        <v>9685</v>
      </c>
      <c r="C3572" s="6" t="s">
        <v>1346</v>
      </c>
      <c r="D3572" s="6" t="str">
        <f t="shared" si="55"/>
        <v>0018-000-000-0000</v>
      </c>
      <c r="E3572" s="5" t="s">
        <v>1347</v>
      </c>
      <c r="F3572" s="5" t="s">
        <v>383</v>
      </c>
      <c r="G3572" s="5" t="s">
        <v>384</v>
      </c>
      <c r="H3572" s="5" t="s">
        <v>377</v>
      </c>
      <c r="I3572" s="5" t="s">
        <v>378</v>
      </c>
    </row>
    <row r="3573" spans="1:9" x14ac:dyDescent="0.25">
      <c r="A3573" s="5" t="s">
        <v>9686</v>
      </c>
      <c r="B3573" s="5" t="s">
        <v>9687</v>
      </c>
      <c r="C3573" s="6" t="s">
        <v>863</v>
      </c>
      <c r="D3573" s="6" t="str">
        <f t="shared" si="55"/>
        <v>0010-091-031-1100</v>
      </c>
      <c r="E3573" s="5" t="s">
        <v>864</v>
      </c>
      <c r="F3573" s="5" t="s">
        <v>383</v>
      </c>
      <c r="G3573" s="5" t="s">
        <v>384</v>
      </c>
      <c r="H3573" s="5" t="s">
        <v>377</v>
      </c>
      <c r="I3573" s="5" t="s">
        <v>378</v>
      </c>
    </row>
    <row r="3574" spans="1:9" x14ac:dyDescent="0.25">
      <c r="A3574" s="5" t="s">
        <v>9688</v>
      </c>
      <c r="B3574" s="5" t="s">
        <v>9689</v>
      </c>
      <c r="C3574" s="6" t="s">
        <v>1635</v>
      </c>
      <c r="D3574" s="6" t="str">
        <f t="shared" si="55"/>
        <v>0010-211-010-9900</v>
      </c>
      <c r="E3574" s="5" t="s">
        <v>1636</v>
      </c>
      <c r="F3574" s="5" t="s">
        <v>1099</v>
      </c>
      <c r="G3574" s="5" t="s">
        <v>1100</v>
      </c>
      <c r="H3574" s="5" t="s">
        <v>377</v>
      </c>
      <c r="I3574" s="5" t="s">
        <v>378</v>
      </c>
    </row>
    <row r="3575" spans="1:9" x14ac:dyDescent="0.25">
      <c r="A3575" s="5" t="s">
        <v>9690</v>
      </c>
      <c r="B3575" s="5" t="s">
        <v>9691</v>
      </c>
      <c r="C3575" s="6" t="s">
        <v>6179</v>
      </c>
      <c r="D3575" s="6" t="str">
        <f t="shared" si="55"/>
        <v>0010-070-040-1100</v>
      </c>
      <c r="E3575" s="5" t="s">
        <v>6180</v>
      </c>
      <c r="F3575" s="5" t="s">
        <v>375</v>
      </c>
      <c r="G3575" s="5" t="s">
        <v>376</v>
      </c>
      <c r="H3575" s="5" t="s">
        <v>377</v>
      </c>
      <c r="I3575" s="5" t="s">
        <v>378</v>
      </c>
    </row>
    <row r="3576" spans="1:9" x14ac:dyDescent="0.25">
      <c r="A3576" s="5" t="s">
        <v>9692</v>
      </c>
      <c r="B3576" s="5" t="s">
        <v>9693</v>
      </c>
      <c r="C3576" s="6" t="s">
        <v>6472</v>
      </c>
      <c r="D3576" s="6" t="str">
        <f t="shared" si="55"/>
        <v>0010-090-111-1100</v>
      </c>
      <c r="E3576" s="5" t="s">
        <v>6473</v>
      </c>
      <c r="F3576" s="5" t="s">
        <v>375</v>
      </c>
      <c r="G3576" s="5" t="s">
        <v>376</v>
      </c>
      <c r="H3576" s="5" t="s">
        <v>377</v>
      </c>
      <c r="I3576" s="5" t="s">
        <v>378</v>
      </c>
    </row>
    <row r="3577" spans="1:9" x14ac:dyDescent="0.25">
      <c r="A3577" s="5" t="s">
        <v>9694</v>
      </c>
      <c r="B3577" s="5" t="s">
        <v>9695</v>
      </c>
      <c r="C3577" s="6" t="s">
        <v>4913</v>
      </c>
      <c r="D3577" s="6" t="str">
        <f t="shared" si="55"/>
        <v>0100-000-000-8600</v>
      </c>
      <c r="E3577" s="5" t="s">
        <v>4914</v>
      </c>
      <c r="F3577" s="5" t="s">
        <v>383</v>
      </c>
      <c r="G3577" s="5" t="s">
        <v>384</v>
      </c>
      <c r="H3577" s="5" t="s">
        <v>377</v>
      </c>
      <c r="I3577" s="5" t="s">
        <v>378</v>
      </c>
    </row>
    <row r="3578" spans="1:9" x14ac:dyDescent="0.25">
      <c r="A3578" s="5" t="s">
        <v>9696</v>
      </c>
      <c r="B3578" s="5" t="s">
        <v>9697</v>
      </c>
      <c r="C3578" s="6" t="s">
        <v>1764</v>
      </c>
      <c r="D3578" s="6" t="str">
        <f t="shared" si="55"/>
        <v>0040-000-000-0000</v>
      </c>
      <c r="E3578" s="5" t="s">
        <v>1765</v>
      </c>
      <c r="F3578" s="5" t="s">
        <v>383</v>
      </c>
      <c r="G3578" s="5" t="s">
        <v>384</v>
      </c>
      <c r="H3578" s="5" t="s">
        <v>377</v>
      </c>
      <c r="I3578" s="5" t="s">
        <v>378</v>
      </c>
    </row>
    <row r="3579" spans="1:9" x14ac:dyDescent="0.25">
      <c r="A3579" s="5" t="s">
        <v>9698</v>
      </c>
      <c r="B3579" s="5" t="s">
        <v>9699</v>
      </c>
      <c r="C3579" s="6" t="s">
        <v>3118</v>
      </c>
      <c r="D3579" s="6" t="str">
        <f t="shared" si="55"/>
        <v>0450-000-000-0000</v>
      </c>
      <c r="E3579" s="5" t="s">
        <v>3119</v>
      </c>
      <c r="F3579" s="5" t="s">
        <v>383</v>
      </c>
      <c r="G3579" s="5" t="s">
        <v>384</v>
      </c>
      <c r="H3579" s="5" t="s">
        <v>377</v>
      </c>
      <c r="I3579" s="5" t="s">
        <v>378</v>
      </c>
    </row>
    <row r="3580" spans="1:9" x14ac:dyDescent="0.25">
      <c r="A3580" s="5" t="s">
        <v>9700</v>
      </c>
      <c r="B3580" s="5" t="s">
        <v>9701</v>
      </c>
      <c r="C3580" s="6" t="s">
        <v>4851</v>
      </c>
      <c r="D3580" s="6" t="str">
        <f t="shared" si="55"/>
        <v>0010-040-040-1400</v>
      </c>
      <c r="E3580" s="5" t="s">
        <v>4852</v>
      </c>
      <c r="F3580" s="5" t="s">
        <v>375</v>
      </c>
      <c r="G3580" s="5" t="s">
        <v>376</v>
      </c>
      <c r="H3580" s="5" t="s">
        <v>377</v>
      </c>
      <c r="I3580" s="5" t="s">
        <v>378</v>
      </c>
    </row>
    <row r="3581" spans="1:9" x14ac:dyDescent="0.25">
      <c r="A3581" s="5" t="s">
        <v>9702</v>
      </c>
      <c r="B3581" s="5" t="s">
        <v>9703</v>
      </c>
      <c r="C3581" s="6" t="s">
        <v>7518</v>
      </c>
      <c r="D3581" s="6" t="str">
        <f t="shared" si="55"/>
        <v>0010-214-071-0000</v>
      </c>
      <c r="E3581" s="5" t="s">
        <v>7519</v>
      </c>
      <c r="F3581" s="5" t="s">
        <v>375</v>
      </c>
      <c r="G3581" s="5" t="s">
        <v>376</v>
      </c>
      <c r="H3581" s="5" t="s">
        <v>377</v>
      </c>
      <c r="I3581" s="5" t="s">
        <v>378</v>
      </c>
    </row>
    <row r="3582" spans="1:9" x14ac:dyDescent="0.25">
      <c r="A3582" s="5" t="s">
        <v>9704</v>
      </c>
      <c r="B3582" s="5" t="s">
        <v>9705</v>
      </c>
      <c r="C3582" s="6" t="s">
        <v>1635</v>
      </c>
      <c r="D3582" s="6" t="str">
        <f t="shared" si="55"/>
        <v>0010-211-010-9900</v>
      </c>
      <c r="E3582" s="5" t="s">
        <v>1636</v>
      </c>
      <c r="F3582" s="5" t="s">
        <v>375</v>
      </c>
      <c r="G3582" s="5" t="s">
        <v>376</v>
      </c>
      <c r="H3582" s="5" t="s">
        <v>377</v>
      </c>
      <c r="I3582" s="5" t="s">
        <v>378</v>
      </c>
    </row>
    <row r="3583" spans="1:9" x14ac:dyDescent="0.25">
      <c r="A3583" s="5" t="s">
        <v>9706</v>
      </c>
      <c r="B3583" s="5" t="s">
        <v>9707</v>
      </c>
      <c r="C3583" s="6" t="s">
        <v>4775</v>
      </c>
      <c r="D3583" s="6" t="str">
        <f t="shared" si="55"/>
        <v>0010-115-180-1300</v>
      </c>
      <c r="E3583" s="5" t="s">
        <v>4776</v>
      </c>
      <c r="F3583" s="5" t="s">
        <v>375</v>
      </c>
      <c r="G3583" s="5" t="s">
        <v>376</v>
      </c>
      <c r="H3583" s="5" t="s">
        <v>377</v>
      </c>
      <c r="I3583" s="5" t="s">
        <v>378</v>
      </c>
    </row>
    <row r="3584" spans="1:9" x14ac:dyDescent="0.25">
      <c r="A3584" s="5" t="s">
        <v>9708</v>
      </c>
      <c r="B3584" s="5" t="s">
        <v>9709</v>
      </c>
      <c r="C3584" s="6" t="s">
        <v>9710</v>
      </c>
      <c r="D3584" s="6" t="str">
        <f t="shared" si="55"/>
        <v>0010-035-141-1000</v>
      </c>
      <c r="E3584" s="5" t="s">
        <v>9711</v>
      </c>
      <c r="F3584" s="5" t="s">
        <v>1099</v>
      </c>
      <c r="G3584" s="5" t="s">
        <v>1100</v>
      </c>
      <c r="H3584" s="5" t="s">
        <v>377</v>
      </c>
      <c r="I3584" s="5" t="s">
        <v>378</v>
      </c>
    </row>
    <row r="3585" spans="1:9" x14ac:dyDescent="0.25">
      <c r="A3585" s="5" t="s">
        <v>9712</v>
      </c>
      <c r="B3585" s="5" t="s">
        <v>9713</v>
      </c>
      <c r="C3585" s="6" t="s">
        <v>1635</v>
      </c>
      <c r="D3585" s="6" t="str">
        <f t="shared" si="55"/>
        <v>0010-211-010-9900</v>
      </c>
      <c r="E3585" s="5" t="s">
        <v>1636</v>
      </c>
      <c r="F3585" s="5" t="s">
        <v>375</v>
      </c>
      <c r="G3585" s="5" t="s">
        <v>376</v>
      </c>
      <c r="H3585" s="5" t="s">
        <v>513</v>
      </c>
      <c r="I3585" s="5" t="s">
        <v>514</v>
      </c>
    </row>
    <row r="3586" spans="1:9" x14ac:dyDescent="0.25">
      <c r="A3586" s="5" t="s">
        <v>9714</v>
      </c>
      <c r="B3586" s="5" t="s">
        <v>9715</v>
      </c>
      <c r="C3586" s="6" t="s">
        <v>2140</v>
      </c>
      <c r="D3586" s="6" t="str">
        <f t="shared" ref="D3586:D3649" si="56">TEXT(C3586,"0000-000-000-0000")</f>
        <v>0353-000-000-0000</v>
      </c>
      <c r="E3586" s="5" t="s">
        <v>2141</v>
      </c>
      <c r="F3586" s="5" t="s">
        <v>383</v>
      </c>
      <c r="G3586" s="5" t="s">
        <v>384</v>
      </c>
      <c r="H3586" s="5" t="s">
        <v>513</v>
      </c>
      <c r="I3586" s="5" t="s">
        <v>514</v>
      </c>
    </row>
    <row r="3587" spans="1:9" x14ac:dyDescent="0.25">
      <c r="A3587" s="5" t="s">
        <v>9716</v>
      </c>
      <c r="B3587" s="5" t="s">
        <v>9717</v>
      </c>
      <c r="C3587" s="6" t="s">
        <v>8320</v>
      </c>
      <c r="D3587" s="6" t="str">
        <f t="shared" si="56"/>
        <v>1016-000-000-0000</v>
      </c>
      <c r="E3587" s="5" t="s">
        <v>8321</v>
      </c>
      <c r="F3587" s="5" t="s">
        <v>507</v>
      </c>
      <c r="G3587" s="5" t="s">
        <v>508</v>
      </c>
      <c r="H3587" s="5" t="s">
        <v>513</v>
      </c>
      <c r="I3587" s="5" t="s">
        <v>514</v>
      </c>
    </row>
    <row r="3588" spans="1:9" x14ac:dyDescent="0.25">
      <c r="A3588" s="5" t="s">
        <v>9718</v>
      </c>
      <c r="B3588" s="5" t="s">
        <v>9719</v>
      </c>
      <c r="C3588" s="6" t="s">
        <v>9720</v>
      </c>
      <c r="D3588" s="6" t="str">
        <f t="shared" si="56"/>
        <v>0010-038-181-2200</v>
      </c>
      <c r="E3588" s="5" t="s">
        <v>9721</v>
      </c>
      <c r="F3588" s="5" t="s">
        <v>375</v>
      </c>
      <c r="G3588" s="5" t="s">
        <v>376</v>
      </c>
      <c r="H3588" s="5" t="s">
        <v>377</v>
      </c>
      <c r="I3588" s="5" t="s">
        <v>378</v>
      </c>
    </row>
    <row r="3589" spans="1:9" x14ac:dyDescent="0.25">
      <c r="A3589" s="5" t="s">
        <v>9722</v>
      </c>
      <c r="B3589" s="5" t="s">
        <v>9723</v>
      </c>
      <c r="C3589" s="6" t="s">
        <v>1946</v>
      </c>
      <c r="D3589" s="6" t="str">
        <f t="shared" si="56"/>
        <v>0010-163-031-1100</v>
      </c>
      <c r="E3589" s="5" t="s">
        <v>1947</v>
      </c>
      <c r="F3589" s="5" t="s">
        <v>383</v>
      </c>
      <c r="G3589" s="5" t="s">
        <v>384</v>
      </c>
      <c r="H3589" s="5" t="s">
        <v>377</v>
      </c>
      <c r="I3589" s="5" t="s">
        <v>378</v>
      </c>
    </row>
    <row r="3590" spans="1:9" x14ac:dyDescent="0.25">
      <c r="A3590" s="5" t="s">
        <v>9724</v>
      </c>
      <c r="B3590" s="5" t="s">
        <v>9725</v>
      </c>
      <c r="C3590" s="6" t="s">
        <v>5884</v>
      </c>
      <c r="D3590" s="6" t="str">
        <f t="shared" si="56"/>
        <v>0010-115-130-1500</v>
      </c>
      <c r="E3590" s="5" t="s">
        <v>5885</v>
      </c>
      <c r="F3590" s="5" t="s">
        <v>375</v>
      </c>
      <c r="G3590" s="5" t="s">
        <v>376</v>
      </c>
      <c r="H3590" s="5" t="s">
        <v>377</v>
      </c>
      <c r="I3590" s="5" t="s">
        <v>378</v>
      </c>
    </row>
    <row r="3591" spans="1:9" x14ac:dyDescent="0.25">
      <c r="A3591" s="5" t="s">
        <v>9726</v>
      </c>
      <c r="B3591" s="5" t="s">
        <v>9727</v>
      </c>
      <c r="C3591" s="6" t="s">
        <v>4851</v>
      </c>
      <c r="D3591" s="6" t="str">
        <f t="shared" si="56"/>
        <v>0010-040-040-1400</v>
      </c>
      <c r="E3591" s="5" t="s">
        <v>4852</v>
      </c>
      <c r="F3591" s="5" t="s">
        <v>375</v>
      </c>
      <c r="G3591" s="5" t="s">
        <v>376</v>
      </c>
      <c r="H3591" s="5" t="s">
        <v>377</v>
      </c>
      <c r="I3591" s="5" t="s">
        <v>378</v>
      </c>
    </row>
    <row r="3592" spans="1:9" x14ac:dyDescent="0.25">
      <c r="A3592" s="5" t="s">
        <v>9728</v>
      </c>
      <c r="B3592" s="5" t="s">
        <v>9729</v>
      </c>
      <c r="C3592" s="6" t="s">
        <v>737</v>
      </c>
      <c r="D3592" s="6" t="str">
        <f t="shared" si="56"/>
        <v>0010-162-131-1100</v>
      </c>
      <c r="E3592" s="5" t="s">
        <v>738</v>
      </c>
      <c r="F3592" s="5" t="s">
        <v>375</v>
      </c>
      <c r="G3592" s="5" t="s">
        <v>376</v>
      </c>
      <c r="H3592" s="5" t="s">
        <v>377</v>
      </c>
      <c r="I3592" s="5" t="s">
        <v>378</v>
      </c>
    </row>
    <row r="3593" spans="1:9" x14ac:dyDescent="0.25">
      <c r="A3593" s="5" t="s">
        <v>9730</v>
      </c>
      <c r="B3593" s="5" t="s">
        <v>9731</v>
      </c>
      <c r="C3593" s="6" t="s">
        <v>5672</v>
      </c>
      <c r="D3593" s="6" t="str">
        <f t="shared" si="56"/>
        <v>0010-079-021-1200</v>
      </c>
      <c r="E3593" s="5" t="s">
        <v>5673</v>
      </c>
      <c r="F3593" s="5" t="s">
        <v>375</v>
      </c>
      <c r="G3593" s="5" t="s">
        <v>376</v>
      </c>
      <c r="H3593" s="5" t="s">
        <v>377</v>
      </c>
      <c r="I3593" s="5" t="s">
        <v>378</v>
      </c>
    </row>
    <row r="3594" spans="1:9" x14ac:dyDescent="0.25">
      <c r="A3594" s="5" t="s">
        <v>9732</v>
      </c>
      <c r="B3594" s="5" t="s">
        <v>9733</v>
      </c>
      <c r="C3594" s="6" t="s">
        <v>9734</v>
      </c>
      <c r="D3594" s="6" t="str">
        <f t="shared" si="56"/>
        <v>0010-214-201-1200</v>
      </c>
      <c r="E3594" s="5" t="s">
        <v>9735</v>
      </c>
      <c r="F3594" s="5" t="s">
        <v>720</v>
      </c>
      <c r="G3594" s="5" t="s">
        <v>721</v>
      </c>
      <c r="H3594" s="5" t="s">
        <v>377</v>
      </c>
      <c r="I3594" s="5" t="s">
        <v>378</v>
      </c>
    </row>
    <row r="3595" spans="1:9" x14ac:dyDescent="0.25">
      <c r="A3595" s="5" t="s">
        <v>9736</v>
      </c>
      <c r="B3595" s="5" t="s">
        <v>9737</v>
      </c>
      <c r="C3595" s="6" t="s">
        <v>9738</v>
      </c>
      <c r="D3595" s="6" t="str">
        <f t="shared" si="56"/>
        <v>0010-086-021-1100</v>
      </c>
      <c r="E3595" s="5" t="s">
        <v>9739</v>
      </c>
      <c r="F3595" s="5" t="s">
        <v>375</v>
      </c>
      <c r="G3595" s="5" t="s">
        <v>376</v>
      </c>
      <c r="H3595" s="5" t="s">
        <v>377</v>
      </c>
      <c r="I3595" s="5" t="s">
        <v>378</v>
      </c>
    </row>
    <row r="3596" spans="1:9" x14ac:dyDescent="0.25">
      <c r="A3596" s="5" t="s">
        <v>9740</v>
      </c>
      <c r="B3596" s="5" t="s">
        <v>9741</v>
      </c>
      <c r="C3596" s="6" t="s">
        <v>1968</v>
      </c>
      <c r="D3596" s="6" t="str">
        <f t="shared" si="56"/>
        <v>0010-249-021-1300</v>
      </c>
      <c r="E3596" s="5" t="s">
        <v>1969</v>
      </c>
      <c r="F3596" s="5" t="s">
        <v>375</v>
      </c>
      <c r="G3596" s="5" t="s">
        <v>376</v>
      </c>
      <c r="H3596" s="5" t="s">
        <v>2225</v>
      </c>
      <c r="I3596" s="5" t="s">
        <v>2226</v>
      </c>
    </row>
    <row r="3597" spans="1:9" x14ac:dyDescent="0.25">
      <c r="A3597" s="5" t="s">
        <v>9742</v>
      </c>
      <c r="B3597" s="5" t="s">
        <v>9743</v>
      </c>
      <c r="C3597" s="6" t="s">
        <v>1589</v>
      </c>
      <c r="D3597" s="6" t="str">
        <f t="shared" si="56"/>
        <v>0010-072-031-1100</v>
      </c>
      <c r="E3597" s="5" t="s">
        <v>1590</v>
      </c>
      <c r="F3597" s="5" t="s">
        <v>383</v>
      </c>
      <c r="G3597" s="5" t="s">
        <v>384</v>
      </c>
      <c r="H3597" s="5" t="s">
        <v>377</v>
      </c>
      <c r="I3597" s="5" t="s">
        <v>378</v>
      </c>
    </row>
    <row r="3598" spans="1:9" x14ac:dyDescent="0.25">
      <c r="A3598" s="5" t="s">
        <v>9744</v>
      </c>
      <c r="B3598" s="5" t="s">
        <v>9745</v>
      </c>
      <c r="C3598" s="6" t="s">
        <v>3431</v>
      </c>
      <c r="D3598" s="6" t="str">
        <f t="shared" si="56"/>
        <v>0010-048-071-1300</v>
      </c>
      <c r="E3598" s="5" t="s">
        <v>3432</v>
      </c>
      <c r="F3598" s="5" t="s">
        <v>375</v>
      </c>
      <c r="G3598" s="5" t="s">
        <v>376</v>
      </c>
      <c r="H3598" s="5" t="s">
        <v>377</v>
      </c>
      <c r="I3598" s="5" t="s">
        <v>378</v>
      </c>
    </row>
    <row r="3599" spans="1:9" x14ac:dyDescent="0.25">
      <c r="A3599" s="5" t="s">
        <v>9746</v>
      </c>
      <c r="B3599" s="5" t="s">
        <v>9747</v>
      </c>
      <c r="C3599" s="6" t="s">
        <v>6472</v>
      </c>
      <c r="D3599" s="6" t="str">
        <f t="shared" si="56"/>
        <v>0010-090-111-1100</v>
      </c>
      <c r="E3599" s="5" t="s">
        <v>6473</v>
      </c>
      <c r="F3599" s="5" t="s">
        <v>375</v>
      </c>
      <c r="G3599" s="5" t="s">
        <v>376</v>
      </c>
      <c r="H3599" s="5" t="s">
        <v>377</v>
      </c>
      <c r="I3599" s="5" t="s">
        <v>378</v>
      </c>
    </row>
    <row r="3600" spans="1:9" x14ac:dyDescent="0.25">
      <c r="A3600" s="5" t="s">
        <v>9748</v>
      </c>
      <c r="B3600" s="5" t="s">
        <v>9749</v>
      </c>
      <c r="C3600" s="6" t="s">
        <v>9750</v>
      </c>
      <c r="D3600" s="6" t="str">
        <f t="shared" si="56"/>
        <v>0010-214-010-1000</v>
      </c>
      <c r="E3600" s="5" t="s">
        <v>9751</v>
      </c>
      <c r="F3600" s="5" t="s">
        <v>605</v>
      </c>
      <c r="G3600" s="5" t="s">
        <v>606</v>
      </c>
      <c r="H3600" s="5" t="s">
        <v>1213</v>
      </c>
      <c r="I3600" s="5" t="s">
        <v>1214</v>
      </c>
    </row>
    <row r="3601" spans="1:9" x14ac:dyDescent="0.25">
      <c r="A3601" s="5" t="s">
        <v>9752</v>
      </c>
      <c r="B3601" s="5" t="s">
        <v>9753</v>
      </c>
      <c r="C3601" s="6" t="s">
        <v>603</v>
      </c>
      <c r="D3601" s="6" t="str">
        <f t="shared" si="56"/>
        <v>0010-211-010-0000</v>
      </c>
      <c r="E3601" s="5" t="s">
        <v>604</v>
      </c>
      <c r="F3601" s="5" t="s">
        <v>605</v>
      </c>
      <c r="G3601" s="5" t="s">
        <v>606</v>
      </c>
      <c r="H3601" s="5" t="s">
        <v>607</v>
      </c>
      <c r="I3601" s="5" t="s">
        <v>608</v>
      </c>
    </row>
    <row r="3602" spans="1:9" x14ac:dyDescent="0.25">
      <c r="A3602" s="5" t="s">
        <v>9754</v>
      </c>
      <c r="B3602" s="5" t="s">
        <v>9755</v>
      </c>
      <c r="C3602" s="6" t="s">
        <v>9756</v>
      </c>
      <c r="D3602" s="6" t="str">
        <f t="shared" si="56"/>
        <v>0010-214-201-1000</v>
      </c>
      <c r="E3602" s="5" t="s">
        <v>9757</v>
      </c>
      <c r="F3602" s="5" t="s">
        <v>1099</v>
      </c>
      <c r="G3602" s="5" t="s">
        <v>1100</v>
      </c>
      <c r="H3602" s="5" t="s">
        <v>513</v>
      </c>
      <c r="I3602" s="5" t="s">
        <v>514</v>
      </c>
    </row>
    <row r="3603" spans="1:9" x14ac:dyDescent="0.25">
      <c r="A3603" s="5" t="s">
        <v>9758</v>
      </c>
      <c r="B3603" s="5" t="s">
        <v>9759</v>
      </c>
      <c r="C3603" s="6" t="s">
        <v>6813</v>
      </c>
      <c r="D3603" s="6" t="str">
        <f t="shared" si="56"/>
        <v>0010-092-020-1100</v>
      </c>
      <c r="E3603" s="5" t="s">
        <v>6814</v>
      </c>
      <c r="F3603" s="5" t="s">
        <v>720</v>
      </c>
      <c r="G3603" s="5" t="s">
        <v>721</v>
      </c>
      <c r="H3603" s="5" t="s">
        <v>377</v>
      </c>
      <c r="I3603" s="5" t="s">
        <v>378</v>
      </c>
    </row>
    <row r="3604" spans="1:9" x14ac:dyDescent="0.25">
      <c r="A3604" s="5" t="s">
        <v>9760</v>
      </c>
      <c r="B3604" s="5" t="s">
        <v>9761</v>
      </c>
      <c r="C3604" s="6" t="s">
        <v>3850</v>
      </c>
      <c r="D3604" s="6" t="str">
        <f t="shared" si="56"/>
        <v>0015-000-000-0000</v>
      </c>
      <c r="E3604" s="5" t="s">
        <v>3851</v>
      </c>
      <c r="F3604" s="5" t="s">
        <v>383</v>
      </c>
      <c r="G3604" s="5" t="s">
        <v>384</v>
      </c>
      <c r="H3604" s="5" t="s">
        <v>377</v>
      </c>
      <c r="I3604" s="5" t="s">
        <v>378</v>
      </c>
    </row>
    <row r="3605" spans="1:9" x14ac:dyDescent="0.25">
      <c r="A3605" s="5" t="s">
        <v>9762</v>
      </c>
      <c r="B3605" s="5" t="s">
        <v>9763</v>
      </c>
      <c r="C3605" s="6" t="s">
        <v>843</v>
      </c>
      <c r="D3605" s="6" t="str">
        <f t="shared" si="56"/>
        <v>0010-249-021-1200</v>
      </c>
      <c r="E3605" s="5" t="s">
        <v>844</v>
      </c>
      <c r="F3605" s="5" t="s">
        <v>383</v>
      </c>
      <c r="G3605" s="5" t="s">
        <v>384</v>
      </c>
      <c r="H3605" s="5" t="s">
        <v>845</v>
      </c>
      <c r="I3605" s="5" t="s">
        <v>846</v>
      </c>
    </row>
    <row r="3606" spans="1:9" x14ac:dyDescent="0.25">
      <c r="A3606" s="5" t="s">
        <v>9764</v>
      </c>
      <c r="B3606" s="5" t="s">
        <v>9765</v>
      </c>
      <c r="C3606" s="6" t="s">
        <v>811</v>
      </c>
      <c r="D3606" s="6" t="str">
        <f t="shared" si="56"/>
        <v>0010-029-080-1500</v>
      </c>
      <c r="E3606" s="5" t="s">
        <v>812</v>
      </c>
      <c r="F3606" s="5" t="s">
        <v>383</v>
      </c>
      <c r="G3606" s="5" t="s">
        <v>384</v>
      </c>
      <c r="H3606" s="5" t="s">
        <v>377</v>
      </c>
      <c r="I3606" s="5" t="s">
        <v>378</v>
      </c>
    </row>
    <row r="3607" spans="1:9" x14ac:dyDescent="0.25">
      <c r="A3607" s="5" t="s">
        <v>9766</v>
      </c>
      <c r="B3607" s="5" t="s">
        <v>9767</v>
      </c>
      <c r="C3607" s="6" t="s">
        <v>2188</v>
      </c>
      <c r="D3607" s="6" t="str">
        <f t="shared" si="56"/>
        <v>0010-067-030-1100</v>
      </c>
      <c r="E3607" s="5" t="s">
        <v>2189</v>
      </c>
      <c r="F3607" s="5" t="s">
        <v>375</v>
      </c>
      <c r="G3607" s="5" t="s">
        <v>376</v>
      </c>
      <c r="H3607" s="5" t="s">
        <v>377</v>
      </c>
      <c r="I3607" s="5" t="s">
        <v>378</v>
      </c>
    </row>
    <row r="3608" spans="1:9" x14ac:dyDescent="0.25">
      <c r="A3608" s="5" t="s">
        <v>9768</v>
      </c>
      <c r="B3608" s="5" t="s">
        <v>9769</v>
      </c>
      <c r="C3608" s="6" t="s">
        <v>9770</v>
      </c>
      <c r="D3608" s="6" t="str">
        <f t="shared" si="56"/>
        <v>0010-040-011-1000</v>
      </c>
      <c r="E3608" s="5" t="s">
        <v>9771</v>
      </c>
      <c r="F3608" s="5" t="s">
        <v>650</v>
      </c>
      <c r="G3608" s="5" t="s">
        <v>651</v>
      </c>
      <c r="H3608" s="5" t="s">
        <v>377</v>
      </c>
      <c r="I3608" s="5" t="s">
        <v>378</v>
      </c>
    </row>
    <row r="3609" spans="1:9" x14ac:dyDescent="0.25">
      <c r="A3609" s="5" t="s">
        <v>9772</v>
      </c>
      <c r="B3609" s="5" t="s">
        <v>9773</v>
      </c>
      <c r="C3609" s="6" t="s">
        <v>9774</v>
      </c>
      <c r="D3609" s="6" t="str">
        <f t="shared" si="56"/>
        <v>0010-058-051-3000</v>
      </c>
      <c r="E3609" s="5" t="s">
        <v>9775</v>
      </c>
      <c r="F3609" s="5" t="s">
        <v>383</v>
      </c>
      <c r="G3609" s="5" t="s">
        <v>384</v>
      </c>
      <c r="H3609" s="5" t="s">
        <v>377</v>
      </c>
      <c r="I3609" s="5" t="s">
        <v>378</v>
      </c>
    </row>
    <row r="3610" spans="1:9" x14ac:dyDescent="0.25">
      <c r="A3610" s="5" t="s">
        <v>9776</v>
      </c>
      <c r="B3610" s="5" t="s">
        <v>9777</v>
      </c>
      <c r="C3610" s="6" t="s">
        <v>619</v>
      </c>
      <c r="D3610" s="6" t="str">
        <f t="shared" si="56"/>
        <v>0010-072-041-1100</v>
      </c>
      <c r="E3610" s="5" t="s">
        <v>620</v>
      </c>
      <c r="F3610" s="5" t="s">
        <v>399</v>
      </c>
      <c r="G3610" s="5" t="s">
        <v>400</v>
      </c>
      <c r="H3610" s="5" t="s">
        <v>377</v>
      </c>
      <c r="I3610" s="5" t="s">
        <v>378</v>
      </c>
    </row>
    <row r="3611" spans="1:9" x14ac:dyDescent="0.25">
      <c r="A3611" s="5" t="s">
        <v>9778</v>
      </c>
      <c r="B3611" s="5" t="s">
        <v>9779</v>
      </c>
      <c r="C3611" s="6" t="s">
        <v>453</v>
      </c>
      <c r="D3611" s="6" t="str">
        <f t="shared" si="56"/>
        <v>0010-040-020-1400</v>
      </c>
      <c r="E3611" s="5" t="s">
        <v>454</v>
      </c>
      <c r="F3611" s="5" t="s">
        <v>375</v>
      </c>
      <c r="G3611" s="5" t="s">
        <v>376</v>
      </c>
      <c r="H3611" s="5" t="s">
        <v>377</v>
      </c>
      <c r="I3611" s="5" t="s">
        <v>378</v>
      </c>
    </row>
    <row r="3612" spans="1:9" x14ac:dyDescent="0.25">
      <c r="A3612" s="5" t="s">
        <v>9780</v>
      </c>
      <c r="B3612" s="5" t="s">
        <v>9781</v>
      </c>
      <c r="C3612" s="6" t="s">
        <v>3978</v>
      </c>
      <c r="D3612" s="6" t="str">
        <f t="shared" si="56"/>
        <v>0310-035-000-0000</v>
      </c>
      <c r="E3612" s="5" t="s">
        <v>3979</v>
      </c>
      <c r="F3612" s="5" t="s">
        <v>375</v>
      </c>
      <c r="G3612" s="5" t="s">
        <v>376</v>
      </c>
      <c r="H3612" s="5" t="s">
        <v>377</v>
      </c>
      <c r="I3612" s="5" t="s">
        <v>378</v>
      </c>
    </row>
    <row r="3613" spans="1:9" x14ac:dyDescent="0.25">
      <c r="A3613" s="5" t="s">
        <v>9782</v>
      </c>
      <c r="B3613" s="5" t="s">
        <v>9783</v>
      </c>
      <c r="C3613" s="6" t="s">
        <v>1161</v>
      </c>
      <c r="D3613" s="6" t="str">
        <f t="shared" si="56"/>
        <v>0010-029-100-1100</v>
      </c>
      <c r="E3613" s="5" t="s">
        <v>1162</v>
      </c>
      <c r="F3613" s="5" t="s">
        <v>383</v>
      </c>
      <c r="G3613" s="5" t="s">
        <v>384</v>
      </c>
      <c r="H3613" s="5" t="s">
        <v>377</v>
      </c>
      <c r="I3613" s="5" t="s">
        <v>378</v>
      </c>
    </row>
    <row r="3614" spans="1:9" x14ac:dyDescent="0.25">
      <c r="A3614" s="5" t="s">
        <v>9784</v>
      </c>
      <c r="B3614" s="5" t="s">
        <v>9785</v>
      </c>
      <c r="C3614" s="6" t="s">
        <v>2018</v>
      </c>
      <c r="D3614" s="6" t="str">
        <f t="shared" si="56"/>
        <v>0011-000-000-0000</v>
      </c>
      <c r="E3614" s="5" t="s">
        <v>2019</v>
      </c>
      <c r="F3614" s="5" t="s">
        <v>383</v>
      </c>
      <c r="G3614" s="5" t="s">
        <v>384</v>
      </c>
      <c r="H3614" s="5" t="s">
        <v>377</v>
      </c>
      <c r="I3614" s="5" t="s">
        <v>378</v>
      </c>
    </row>
    <row r="3615" spans="1:9" x14ac:dyDescent="0.25">
      <c r="A3615" s="5" t="s">
        <v>9786</v>
      </c>
      <c r="B3615" s="5" t="s">
        <v>9787</v>
      </c>
      <c r="C3615" s="6" t="s">
        <v>577</v>
      </c>
      <c r="D3615" s="6" t="str">
        <f t="shared" si="56"/>
        <v>0062-000-000-0000</v>
      </c>
      <c r="E3615" s="5" t="s">
        <v>578</v>
      </c>
      <c r="F3615" s="5" t="s">
        <v>535</v>
      </c>
      <c r="G3615" s="5" t="s">
        <v>536</v>
      </c>
      <c r="H3615" s="5" t="s">
        <v>377</v>
      </c>
      <c r="I3615" s="5" t="s">
        <v>378</v>
      </c>
    </row>
    <row r="3616" spans="1:9" x14ac:dyDescent="0.25">
      <c r="A3616" s="5" t="s">
        <v>9788</v>
      </c>
      <c r="B3616" s="5" t="s">
        <v>9789</v>
      </c>
      <c r="C3616" s="6" t="s">
        <v>7244</v>
      </c>
      <c r="D3616" s="6" t="str">
        <f t="shared" si="56"/>
        <v>0982-000-000-0000</v>
      </c>
      <c r="E3616" s="5" t="s">
        <v>7245</v>
      </c>
      <c r="F3616" s="5" t="s">
        <v>383</v>
      </c>
      <c r="G3616" s="5" t="s">
        <v>384</v>
      </c>
      <c r="H3616" s="5" t="s">
        <v>377</v>
      </c>
      <c r="I3616" s="5" t="s">
        <v>378</v>
      </c>
    </row>
    <row r="3617" spans="1:9" x14ac:dyDescent="0.25">
      <c r="A3617" s="5" t="s">
        <v>9790</v>
      </c>
      <c r="B3617" s="5" t="s">
        <v>9791</v>
      </c>
      <c r="C3617" s="6" t="s">
        <v>9792</v>
      </c>
      <c r="D3617" s="6" t="str">
        <f t="shared" si="56"/>
        <v>0010-038-191-1400</v>
      </c>
      <c r="E3617" s="5" t="s">
        <v>9793</v>
      </c>
      <c r="F3617" s="5" t="s">
        <v>375</v>
      </c>
      <c r="G3617" s="5" t="s">
        <v>376</v>
      </c>
      <c r="H3617" s="5" t="s">
        <v>377</v>
      </c>
      <c r="I3617" s="5" t="s">
        <v>378</v>
      </c>
    </row>
    <row r="3618" spans="1:9" x14ac:dyDescent="0.25">
      <c r="A3618" s="5" t="s">
        <v>9794</v>
      </c>
      <c r="B3618" s="5" t="s">
        <v>9795</v>
      </c>
      <c r="C3618" s="6" t="s">
        <v>7065</v>
      </c>
      <c r="D3618" s="6" t="str">
        <f t="shared" si="56"/>
        <v>0010-040-030-1300</v>
      </c>
      <c r="E3618" s="5" t="s">
        <v>7066</v>
      </c>
      <c r="F3618" s="5" t="s">
        <v>383</v>
      </c>
      <c r="G3618" s="5" t="s">
        <v>384</v>
      </c>
      <c r="H3618" s="5" t="s">
        <v>377</v>
      </c>
      <c r="I3618" s="5" t="s">
        <v>378</v>
      </c>
    </row>
    <row r="3619" spans="1:9" x14ac:dyDescent="0.25">
      <c r="A3619" s="5" t="s">
        <v>9796</v>
      </c>
      <c r="B3619" s="5" t="s">
        <v>9797</v>
      </c>
      <c r="C3619" s="6" t="s">
        <v>9798</v>
      </c>
      <c r="D3619" s="6" t="str">
        <f t="shared" si="56"/>
        <v>0010-040-031-1000</v>
      </c>
      <c r="E3619" s="5" t="s">
        <v>9799</v>
      </c>
      <c r="F3619" s="5" t="s">
        <v>1099</v>
      </c>
      <c r="G3619" s="5" t="s">
        <v>1100</v>
      </c>
      <c r="H3619" s="5" t="s">
        <v>377</v>
      </c>
      <c r="I3619" s="5" t="s">
        <v>378</v>
      </c>
    </row>
    <row r="3620" spans="1:9" x14ac:dyDescent="0.25">
      <c r="A3620" s="5" t="s">
        <v>9800</v>
      </c>
      <c r="B3620" s="5" t="s">
        <v>9801</v>
      </c>
      <c r="C3620" s="6" t="s">
        <v>9802</v>
      </c>
      <c r="D3620" s="6" t="str">
        <f t="shared" si="56"/>
        <v>0010-083-061-1100</v>
      </c>
      <c r="E3620" s="5" t="s">
        <v>9803</v>
      </c>
      <c r="F3620" s="5" t="s">
        <v>925</v>
      </c>
      <c r="G3620" s="5" t="s">
        <v>926</v>
      </c>
      <c r="H3620" s="5" t="s">
        <v>377</v>
      </c>
      <c r="I3620" s="5" t="s">
        <v>378</v>
      </c>
    </row>
    <row r="3621" spans="1:9" x14ac:dyDescent="0.25">
      <c r="A3621" s="5" t="s">
        <v>9804</v>
      </c>
      <c r="B3621" s="5" t="s">
        <v>9805</v>
      </c>
      <c r="C3621" s="6" t="s">
        <v>3437</v>
      </c>
      <c r="D3621" s="6" t="str">
        <f t="shared" si="56"/>
        <v>0010-163-021-1100</v>
      </c>
      <c r="E3621" s="5" t="s">
        <v>3438</v>
      </c>
      <c r="F3621" s="5" t="s">
        <v>383</v>
      </c>
      <c r="G3621" s="5" t="s">
        <v>384</v>
      </c>
      <c r="H3621" s="5" t="s">
        <v>377</v>
      </c>
      <c r="I3621" s="5" t="s">
        <v>378</v>
      </c>
    </row>
    <row r="3622" spans="1:9" x14ac:dyDescent="0.25">
      <c r="A3622" s="5" t="s">
        <v>9806</v>
      </c>
      <c r="B3622" s="5" t="s">
        <v>9807</v>
      </c>
      <c r="C3622" s="6" t="s">
        <v>449</v>
      </c>
      <c r="D3622" s="6" t="str">
        <f t="shared" si="56"/>
        <v>0965-000-000-0000</v>
      </c>
      <c r="E3622" s="5" t="s">
        <v>450</v>
      </c>
      <c r="F3622" s="5" t="s">
        <v>383</v>
      </c>
      <c r="G3622" s="5" t="s">
        <v>384</v>
      </c>
      <c r="H3622" s="5" t="s">
        <v>377</v>
      </c>
      <c r="I3622" s="5" t="s">
        <v>378</v>
      </c>
    </row>
    <row r="3623" spans="1:9" x14ac:dyDescent="0.25">
      <c r="A3623" s="5" t="s">
        <v>9808</v>
      </c>
      <c r="B3623" s="5" t="s">
        <v>9809</v>
      </c>
      <c r="C3623" s="6" t="s">
        <v>1968</v>
      </c>
      <c r="D3623" s="6" t="str">
        <f t="shared" si="56"/>
        <v>0010-249-021-1300</v>
      </c>
      <c r="E3623" s="5" t="s">
        <v>1969</v>
      </c>
      <c r="F3623" s="5" t="s">
        <v>720</v>
      </c>
      <c r="G3623" s="5" t="s">
        <v>721</v>
      </c>
      <c r="H3623" s="5" t="s">
        <v>845</v>
      </c>
      <c r="I3623" s="5" t="s">
        <v>846</v>
      </c>
    </row>
    <row r="3624" spans="1:9" x14ac:dyDescent="0.25">
      <c r="A3624" s="5" t="s">
        <v>9810</v>
      </c>
      <c r="B3624" s="5" t="s">
        <v>9811</v>
      </c>
      <c r="C3624" s="6" t="s">
        <v>9812</v>
      </c>
      <c r="D3624" s="6" t="str">
        <f t="shared" si="56"/>
        <v>0217-058-020-0000</v>
      </c>
      <c r="E3624" s="5" t="s">
        <v>9813</v>
      </c>
      <c r="F3624" s="5" t="s">
        <v>383</v>
      </c>
      <c r="G3624" s="5" t="s">
        <v>384</v>
      </c>
      <c r="H3624" s="5" t="s">
        <v>401</v>
      </c>
      <c r="I3624" s="5" t="s">
        <v>402</v>
      </c>
    </row>
    <row r="3625" spans="1:9" x14ac:dyDescent="0.25">
      <c r="A3625" s="5" t="s">
        <v>9814</v>
      </c>
      <c r="B3625" s="5" t="s">
        <v>9815</v>
      </c>
      <c r="C3625" s="6" t="s">
        <v>2885</v>
      </c>
      <c r="D3625" s="6" t="str">
        <f t="shared" si="56"/>
        <v>0077-000-000-0000</v>
      </c>
      <c r="E3625" s="5" t="s">
        <v>2886</v>
      </c>
      <c r="F3625" s="5" t="s">
        <v>383</v>
      </c>
      <c r="G3625" s="5" t="s">
        <v>384</v>
      </c>
      <c r="H3625" s="5" t="s">
        <v>401</v>
      </c>
      <c r="I3625" s="5" t="s">
        <v>402</v>
      </c>
    </row>
    <row r="3626" spans="1:9" x14ac:dyDescent="0.25">
      <c r="A3626" s="5" t="s">
        <v>9816</v>
      </c>
      <c r="B3626" s="5" t="s">
        <v>9817</v>
      </c>
      <c r="C3626" s="6" t="s">
        <v>2597</v>
      </c>
      <c r="D3626" s="6" t="str">
        <f t="shared" si="56"/>
        <v>0345-000-000-0000</v>
      </c>
      <c r="E3626" s="5" t="s">
        <v>2598</v>
      </c>
      <c r="F3626" s="5" t="s">
        <v>535</v>
      </c>
      <c r="G3626" s="5" t="s">
        <v>536</v>
      </c>
      <c r="H3626" s="5" t="s">
        <v>377</v>
      </c>
      <c r="I3626" s="5" t="s">
        <v>378</v>
      </c>
    </row>
    <row r="3627" spans="1:9" x14ac:dyDescent="0.25">
      <c r="A3627" s="5" t="s">
        <v>9818</v>
      </c>
      <c r="B3627" s="5" t="s">
        <v>9819</v>
      </c>
      <c r="C3627" s="6" t="s">
        <v>2730</v>
      </c>
      <c r="D3627" s="6" t="str">
        <f t="shared" si="56"/>
        <v>0131-000-000-0000</v>
      </c>
      <c r="E3627" s="5" t="s">
        <v>2731</v>
      </c>
      <c r="F3627" s="5" t="s">
        <v>383</v>
      </c>
      <c r="G3627" s="5" t="s">
        <v>384</v>
      </c>
      <c r="H3627" s="5" t="s">
        <v>377</v>
      </c>
      <c r="I3627" s="5" t="s">
        <v>378</v>
      </c>
    </row>
    <row r="3628" spans="1:9" x14ac:dyDescent="0.25">
      <c r="A3628" s="5" t="s">
        <v>9820</v>
      </c>
      <c r="B3628" s="5" t="s">
        <v>9821</v>
      </c>
      <c r="C3628" s="6" t="s">
        <v>9822</v>
      </c>
      <c r="D3628" s="6" t="str">
        <f t="shared" si="56"/>
        <v>0111-035-000-0000</v>
      </c>
      <c r="E3628" s="5" t="s">
        <v>9823</v>
      </c>
      <c r="F3628" s="5" t="s">
        <v>1883</v>
      </c>
      <c r="G3628" s="5" t="s">
        <v>1884</v>
      </c>
      <c r="H3628" s="5" t="s">
        <v>377</v>
      </c>
      <c r="I3628" s="5" t="s">
        <v>378</v>
      </c>
    </row>
    <row r="3629" spans="1:9" x14ac:dyDescent="0.25">
      <c r="A3629" s="5" t="s">
        <v>9824</v>
      </c>
      <c r="B3629" s="5" t="s">
        <v>9825</v>
      </c>
      <c r="C3629" s="6" t="s">
        <v>2567</v>
      </c>
      <c r="D3629" s="6" t="str">
        <f t="shared" si="56"/>
        <v>0337-035-000-0000</v>
      </c>
      <c r="E3629" s="5" t="s">
        <v>2568</v>
      </c>
      <c r="F3629" s="5" t="s">
        <v>375</v>
      </c>
      <c r="G3629" s="5" t="s">
        <v>376</v>
      </c>
      <c r="H3629" s="5" t="s">
        <v>377</v>
      </c>
      <c r="I3629" s="5" t="s">
        <v>378</v>
      </c>
    </row>
    <row r="3630" spans="1:9" x14ac:dyDescent="0.25">
      <c r="A3630" s="5" t="s">
        <v>9826</v>
      </c>
      <c r="B3630" s="5" t="s">
        <v>9827</v>
      </c>
      <c r="C3630" s="6" t="s">
        <v>9828</v>
      </c>
      <c r="D3630" s="6" t="str">
        <f t="shared" si="56"/>
        <v>0345-033-000-0000</v>
      </c>
      <c r="E3630" s="5" t="s">
        <v>9829</v>
      </c>
      <c r="F3630" s="5" t="s">
        <v>2740</v>
      </c>
      <c r="G3630" s="5" t="s">
        <v>2741</v>
      </c>
      <c r="H3630" s="5" t="s">
        <v>377</v>
      </c>
      <c r="I3630" s="5" t="s">
        <v>378</v>
      </c>
    </row>
    <row r="3631" spans="1:9" x14ac:dyDescent="0.25">
      <c r="A3631" s="5" t="s">
        <v>9830</v>
      </c>
      <c r="B3631" s="5" t="s">
        <v>9831</v>
      </c>
      <c r="C3631" s="6" t="s">
        <v>1962</v>
      </c>
      <c r="D3631" s="6" t="str">
        <f t="shared" si="56"/>
        <v>0413-000-000-0000</v>
      </c>
      <c r="E3631" s="5" t="s">
        <v>1963</v>
      </c>
      <c r="F3631" s="5" t="s">
        <v>535</v>
      </c>
      <c r="G3631" s="5" t="s">
        <v>536</v>
      </c>
      <c r="H3631" s="5" t="s">
        <v>377</v>
      </c>
      <c r="I3631" s="5" t="s">
        <v>378</v>
      </c>
    </row>
    <row r="3632" spans="1:9" x14ac:dyDescent="0.25">
      <c r="A3632" s="5" t="s">
        <v>9832</v>
      </c>
      <c r="B3632" s="5" t="s">
        <v>9833</v>
      </c>
      <c r="C3632" s="6" t="s">
        <v>2771</v>
      </c>
      <c r="D3632" s="6" t="str">
        <f t="shared" si="56"/>
        <v>0335-033-000-0000</v>
      </c>
      <c r="E3632" s="5" t="s">
        <v>2772</v>
      </c>
      <c r="F3632" s="5" t="s">
        <v>2740</v>
      </c>
      <c r="G3632" s="5" t="s">
        <v>2741</v>
      </c>
      <c r="H3632" s="5" t="s">
        <v>377</v>
      </c>
      <c r="I3632" s="5" t="s">
        <v>378</v>
      </c>
    </row>
    <row r="3633" spans="1:9" x14ac:dyDescent="0.25">
      <c r="A3633" s="5" t="s">
        <v>9834</v>
      </c>
      <c r="B3633" s="5" t="s">
        <v>9835</v>
      </c>
      <c r="C3633" s="6" t="s">
        <v>9836</v>
      </c>
      <c r="D3633" s="6" t="str">
        <f t="shared" si="56"/>
        <v>0010-038-231-1000</v>
      </c>
      <c r="E3633" s="5" t="s">
        <v>9837</v>
      </c>
      <c r="F3633" s="5" t="s">
        <v>1099</v>
      </c>
      <c r="G3633" s="5" t="s">
        <v>1100</v>
      </c>
      <c r="H3633" s="5" t="s">
        <v>377</v>
      </c>
      <c r="I3633" s="5" t="s">
        <v>378</v>
      </c>
    </row>
    <row r="3634" spans="1:9" x14ac:dyDescent="0.25">
      <c r="A3634" s="5" t="s">
        <v>9838</v>
      </c>
      <c r="B3634" s="5" t="s">
        <v>9839</v>
      </c>
      <c r="C3634" s="6" t="s">
        <v>1133</v>
      </c>
      <c r="D3634" s="6" t="str">
        <f t="shared" si="56"/>
        <v>1042-000-000-0000</v>
      </c>
      <c r="E3634" s="5" t="s">
        <v>1134</v>
      </c>
      <c r="F3634" s="5" t="s">
        <v>383</v>
      </c>
      <c r="G3634" s="5" t="s">
        <v>384</v>
      </c>
      <c r="H3634" s="5" t="s">
        <v>377</v>
      </c>
      <c r="I3634" s="5" t="s">
        <v>378</v>
      </c>
    </row>
    <row r="3635" spans="1:9" x14ac:dyDescent="0.25">
      <c r="A3635" s="5" t="s">
        <v>9840</v>
      </c>
      <c r="B3635" s="5" t="s">
        <v>9841</v>
      </c>
      <c r="C3635" s="6" t="s">
        <v>811</v>
      </c>
      <c r="D3635" s="6" t="str">
        <f t="shared" si="56"/>
        <v>0010-029-080-1500</v>
      </c>
      <c r="E3635" s="5" t="s">
        <v>812</v>
      </c>
      <c r="F3635" s="5" t="s">
        <v>375</v>
      </c>
      <c r="G3635" s="5" t="s">
        <v>376</v>
      </c>
      <c r="H3635" s="5" t="s">
        <v>377</v>
      </c>
      <c r="I3635" s="5" t="s">
        <v>378</v>
      </c>
    </row>
    <row r="3636" spans="1:9" x14ac:dyDescent="0.25">
      <c r="A3636" s="5" t="s">
        <v>9842</v>
      </c>
      <c r="B3636" s="5" t="s">
        <v>9843</v>
      </c>
      <c r="C3636" s="6" t="s">
        <v>9844</v>
      </c>
      <c r="D3636" s="6" t="str">
        <f t="shared" si="56"/>
        <v>0010-058-051-2600</v>
      </c>
      <c r="E3636" s="5" t="s">
        <v>9845</v>
      </c>
      <c r="F3636" s="5" t="s">
        <v>383</v>
      </c>
      <c r="G3636" s="5" t="s">
        <v>384</v>
      </c>
      <c r="H3636" s="5" t="s">
        <v>513</v>
      </c>
      <c r="I3636" s="5" t="s">
        <v>514</v>
      </c>
    </row>
    <row r="3637" spans="1:9" x14ac:dyDescent="0.25">
      <c r="A3637" s="5" t="s">
        <v>9846</v>
      </c>
      <c r="B3637" s="5" t="s">
        <v>9847</v>
      </c>
      <c r="C3637" s="6" t="s">
        <v>6013</v>
      </c>
      <c r="D3637" s="6" t="str">
        <f t="shared" si="56"/>
        <v>0010-058-051-2800</v>
      </c>
      <c r="E3637" s="5" t="s">
        <v>6014</v>
      </c>
      <c r="F3637" s="5" t="s">
        <v>383</v>
      </c>
      <c r="G3637" s="5" t="s">
        <v>384</v>
      </c>
      <c r="H3637" s="5" t="s">
        <v>377</v>
      </c>
      <c r="I3637" s="5" t="s">
        <v>378</v>
      </c>
    </row>
    <row r="3638" spans="1:9" x14ac:dyDescent="0.25">
      <c r="A3638" s="5" t="s">
        <v>9848</v>
      </c>
      <c r="B3638" s="5" t="s">
        <v>9849</v>
      </c>
      <c r="C3638" s="6" t="s">
        <v>9850</v>
      </c>
      <c r="D3638" s="6" t="str">
        <f t="shared" si="56"/>
        <v>0010-058-031-2400</v>
      </c>
      <c r="E3638" s="5" t="s">
        <v>9851</v>
      </c>
      <c r="F3638" s="5" t="s">
        <v>383</v>
      </c>
      <c r="G3638" s="5" t="s">
        <v>384</v>
      </c>
      <c r="H3638" s="5" t="s">
        <v>377</v>
      </c>
      <c r="I3638" s="5" t="s">
        <v>378</v>
      </c>
    </row>
    <row r="3639" spans="1:9" x14ac:dyDescent="0.25">
      <c r="A3639" s="5" t="s">
        <v>9852</v>
      </c>
      <c r="B3639" s="5" t="s">
        <v>9853</v>
      </c>
      <c r="C3639" s="6" t="s">
        <v>4275</v>
      </c>
      <c r="D3639" s="6" t="str">
        <f t="shared" si="56"/>
        <v>0010-029-100-1300</v>
      </c>
      <c r="E3639" s="5" t="s">
        <v>4276</v>
      </c>
      <c r="F3639" s="5" t="s">
        <v>375</v>
      </c>
      <c r="G3639" s="5" t="s">
        <v>376</v>
      </c>
      <c r="H3639" s="5" t="s">
        <v>377</v>
      </c>
      <c r="I3639" s="5" t="s">
        <v>378</v>
      </c>
    </row>
    <row r="3640" spans="1:9" x14ac:dyDescent="0.25">
      <c r="A3640" s="5" t="s">
        <v>9854</v>
      </c>
      <c r="B3640" s="5" t="s">
        <v>9855</v>
      </c>
      <c r="C3640" s="6" t="s">
        <v>3954</v>
      </c>
      <c r="D3640" s="6" t="str">
        <f t="shared" si="56"/>
        <v>0010-038-111-1600</v>
      </c>
      <c r="E3640" s="5" t="s">
        <v>3955</v>
      </c>
      <c r="F3640" s="5" t="s">
        <v>375</v>
      </c>
      <c r="G3640" s="5" t="s">
        <v>376</v>
      </c>
      <c r="H3640" s="5" t="s">
        <v>377</v>
      </c>
      <c r="I3640" s="5" t="s">
        <v>378</v>
      </c>
    </row>
    <row r="3641" spans="1:9" x14ac:dyDescent="0.25">
      <c r="A3641" s="5" t="s">
        <v>243</v>
      </c>
      <c r="B3641" s="5" t="s">
        <v>9856</v>
      </c>
      <c r="C3641" s="6" t="s">
        <v>9857</v>
      </c>
      <c r="D3641" s="6" t="str">
        <f t="shared" si="56"/>
        <v>0010-038-221-2300</v>
      </c>
      <c r="E3641" s="5" t="s">
        <v>9858</v>
      </c>
      <c r="F3641" s="5" t="s">
        <v>375</v>
      </c>
      <c r="G3641" s="5" t="s">
        <v>376</v>
      </c>
      <c r="H3641" s="5" t="s">
        <v>377</v>
      </c>
      <c r="I3641" s="5" t="s">
        <v>378</v>
      </c>
    </row>
    <row r="3642" spans="1:9" x14ac:dyDescent="0.25">
      <c r="A3642" s="5" t="s">
        <v>9859</v>
      </c>
      <c r="B3642" s="5" t="s">
        <v>9860</v>
      </c>
      <c r="C3642" s="6" t="s">
        <v>2629</v>
      </c>
      <c r="D3642" s="6" t="str">
        <f t="shared" si="56"/>
        <v>0010-027-131-1100</v>
      </c>
      <c r="E3642" s="5" t="s">
        <v>2630</v>
      </c>
      <c r="F3642" s="5" t="s">
        <v>375</v>
      </c>
      <c r="G3642" s="5" t="s">
        <v>376</v>
      </c>
      <c r="H3642" s="5" t="s">
        <v>377</v>
      </c>
      <c r="I3642" s="5" t="s">
        <v>378</v>
      </c>
    </row>
    <row r="3643" spans="1:9" x14ac:dyDescent="0.25">
      <c r="A3643" s="5" t="s">
        <v>9861</v>
      </c>
      <c r="B3643" s="5" t="s">
        <v>9862</v>
      </c>
      <c r="C3643" s="6" t="s">
        <v>9863</v>
      </c>
      <c r="D3643" s="6" t="str">
        <f t="shared" si="56"/>
        <v>0010-058-051-2700</v>
      </c>
      <c r="E3643" s="5" t="s">
        <v>9864</v>
      </c>
      <c r="F3643" s="5" t="s">
        <v>375</v>
      </c>
      <c r="G3643" s="5" t="s">
        <v>376</v>
      </c>
      <c r="H3643" s="5" t="s">
        <v>377</v>
      </c>
      <c r="I3643" s="5" t="s">
        <v>378</v>
      </c>
    </row>
    <row r="3644" spans="1:9" x14ac:dyDescent="0.25">
      <c r="A3644" s="5" t="s">
        <v>9865</v>
      </c>
      <c r="B3644" s="5" t="s">
        <v>9866</v>
      </c>
      <c r="C3644" s="6" t="s">
        <v>9867</v>
      </c>
      <c r="D3644" s="6" t="str">
        <f t="shared" si="56"/>
        <v>0010-058-051-2100</v>
      </c>
      <c r="E3644" s="5" t="s">
        <v>9868</v>
      </c>
      <c r="F3644" s="5" t="s">
        <v>375</v>
      </c>
      <c r="G3644" s="5" t="s">
        <v>376</v>
      </c>
      <c r="H3644" s="5" t="s">
        <v>377</v>
      </c>
      <c r="I3644" s="5" t="s">
        <v>378</v>
      </c>
    </row>
    <row r="3645" spans="1:9" x14ac:dyDescent="0.25">
      <c r="A3645" s="5" t="s">
        <v>9869</v>
      </c>
      <c r="B3645" s="5" t="s">
        <v>9870</v>
      </c>
      <c r="C3645" s="6" t="s">
        <v>9871</v>
      </c>
      <c r="D3645" s="6" t="str">
        <f t="shared" si="56"/>
        <v>0010-058-021-4100</v>
      </c>
      <c r="E3645" s="5" t="s">
        <v>9872</v>
      </c>
      <c r="F3645" s="5" t="s">
        <v>375</v>
      </c>
      <c r="G3645" s="5" t="s">
        <v>376</v>
      </c>
      <c r="H3645" s="5" t="s">
        <v>377</v>
      </c>
      <c r="I3645" s="5" t="s">
        <v>378</v>
      </c>
    </row>
    <row r="3646" spans="1:9" x14ac:dyDescent="0.25">
      <c r="A3646" s="5" t="s">
        <v>9873</v>
      </c>
      <c r="B3646" s="5" t="s">
        <v>9874</v>
      </c>
      <c r="C3646" s="6" t="s">
        <v>7905</v>
      </c>
      <c r="D3646" s="6" t="str">
        <f t="shared" si="56"/>
        <v>0010-038-191-1300</v>
      </c>
      <c r="E3646" s="5" t="s">
        <v>7906</v>
      </c>
      <c r="F3646" s="5" t="s">
        <v>375</v>
      </c>
      <c r="G3646" s="5" t="s">
        <v>376</v>
      </c>
      <c r="H3646" s="5" t="s">
        <v>377</v>
      </c>
      <c r="I3646" s="5" t="s">
        <v>378</v>
      </c>
    </row>
    <row r="3647" spans="1:9" x14ac:dyDescent="0.25">
      <c r="A3647" s="5" t="s">
        <v>9875</v>
      </c>
      <c r="B3647" s="5" t="s">
        <v>9876</v>
      </c>
      <c r="C3647" s="6" t="s">
        <v>6827</v>
      </c>
      <c r="D3647" s="6" t="str">
        <f t="shared" si="56"/>
        <v>0010-072-051-1300</v>
      </c>
      <c r="E3647" s="5" t="s">
        <v>6828</v>
      </c>
      <c r="F3647" s="5" t="s">
        <v>375</v>
      </c>
      <c r="G3647" s="5" t="s">
        <v>376</v>
      </c>
      <c r="H3647" s="5" t="s">
        <v>377</v>
      </c>
      <c r="I3647" s="5" t="s">
        <v>378</v>
      </c>
    </row>
    <row r="3648" spans="1:9" x14ac:dyDescent="0.25">
      <c r="A3648" s="5" t="s">
        <v>9877</v>
      </c>
      <c r="B3648" s="5" t="s">
        <v>9878</v>
      </c>
      <c r="C3648" s="6" t="s">
        <v>9879</v>
      </c>
      <c r="D3648" s="6" t="str">
        <f t="shared" si="56"/>
        <v>0010-058-041-1200</v>
      </c>
      <c r="E3648" s="5" t="s">
        <v>9880</v>
      </c>
      <c r="F3648" s="5" t="s">
        <v>375</v>
      </c>
      <c r="G3648" s="5" t="s">
        <v>376</v>
      </c>
      <c r="H3648" s="5" t="s">
        <v>377</v>
      </c>
      <c r="I3648" s="5" t="s">
        <v>378</v>
      </c>
    </row>
    <row r="3649" spans="1:9" x14ac:dyDescent="0.25">
      <c r="A3649" s="5" t="s">
        <v>9881</v>
      </c>
      <c r="B3649" s="5" t="s">
        <v>9882</v>
      </c>
      <c r="C3649" s="6" t="s">
        <v>9883</v>
      </c>
      <c r="D3649" s="6" t="str">
        <f t="shared" si="56"/>
        <v>0010-038-231-1900</v>
      </c>
      <c r="E3649" s="5" t="s">
        <v>9884</v>
      </c>
      <c r="F3649" s="5" t="s">
        <v>375</v>
      </c>
      <c r="G3649" s="5" t="s">
        <v>376</v>
      </c>
      <c r="H3649" s="5" t="s">
        <v>377</v>
      </c>
      <c r="I3649" s="5" t="s">
        <v>378</v>
      </c>
    </row>
    <row r="3650" spans="1:9" x14ac:dyDescent="0.25">
      <c r="A3650" s="5" t="s">
        <v>9885</v>
      </c>
      <c r="B3650" s="5" t="s">
        <v>9886</v>
      </c>
      <c r="C3650" s="6" t="s">
        <v>6868</v>
      </c>
      <c r="D3650" s="6" t="str">
        <f t="shared" ref="D3650:D3713" si="57">TEXT(C3650,"0000-000-000-0000")</f>
        <v>0010-163-051-1100</v>
      </c>
      <c r="E3650" s="5" t="s">
        <v>6869</v>
      </c>
      <c r="F3650" s="5" t="s">
        <v>375</v>
      </c>
      <c r="G3650" s="5" t="s">
        <v>376</v>
      </c>
      <c r="H3650" s="5" t="s">
        <v>377</v>
      </c>
      <c r="I3650" s="5" t="s">
        <v>378</v>
      </c>
    </row>
    <row r="3651" spans="1:9" x14ac:dyDescent="0.25">
      <c r="A3651" s="5" t="s">
        <v>9887</v>
      </c>
      <c r="B3651" s="5" t="s">
        <v>9888</v>
      </c>
      <c r="C3651" s="6" t="s">
        <v>9889</v>
      </c>
      <c r="D3651" s="6" t="str">
        <f t="shared" si="57"/>
        <v>0010-029-030-1100</v>
      </c>
      <c r="E3651" s="5" t="s">
        <v>9890</v>
      </c>
      <c r="F3651" s="5" t="s">
        <v>383</v>
      </c>
      <c r="G3651" s="5" t="s">
        <v>384</v>
      </c>
      <c r="H3651" s="5" t="s">
        <v>401</v>
      </c>
      <c r="I3651" s="5" t="s">
        <v>402</v>
      </c>
    </row>
    <row r="3652" spans="1:9" x14ac:dyDescent="0.25">
      <c r="A3652" s="5" t="s">
        <v>9891</v>
      </c>
      <c r="B3652" s="5" t="s">
        <v>9892</v>
      </c>
      <c r="C3652" s="6" t="s">
        <v>7778</v>
      </c>
      <c r="D3652" s="6" t="str">
        <f t="shared" si="57"/>
        <v>0010-029-100-1700</v>
      </c>
      <c r="E3652" s="5" t="s">
        <v>7779</v>
      </c>
      <c r="F3652" s="5" t="s">
        <v>383</v>
      </c>
      <c r="G3652" s="5" t="s">
        <v>384</v>
      </c>
      <c r="H3652" s="5" t="s">
        <v>377</v>
      </c>
      <c r="I3652" s="5" t="s">
        <v>378</v>
      </c>
    </row>
    <row r="3653" spans="1:9" x14ac:dyDescent="0.25">
      <c r="A3653" s="5" t="s">
        <v>9893</v>
      </c>
      <c r="B3653" s="5" t="s">
        <v>9894</v>
      </c>
      <c r="C3653" s="6" t="s">
        <v>9895</v>
      </c>
      <c r="D3653" s="6" t="str">
        <f t="shared" si="57"/>
        <v>0010-030-091-1100</v>
      </c>
      <c r="E3653" s="5" t="s">
        <v>9896</v>
      </c>
      <c r="F3653" s="5" t="s">
        <v>375</v>
      </c>
      <c r="G3653" s="5" t="s">
        <v>376</v>
      </c>
      <c r="H3653" s="5" t="s">
        <v>377</v>
      </c>
      <c r="I3653" s="5" t="s">
        <v>378</v>
      </c>
    </row>
    <row r="3654" spans="1:9" x14ac:dyDescent="0.25">
      <c r="A3654" s="5" t="s">
        <v>9897</v>
      </c>
      <c r="B3654" s="5" t="s">
        <v>9898</v>
      </c>
      <c r="C3654" s="6" t="s">
        <v>4567</v>
      </c>
      <c r="D3654" s="6" t="str">
        <f t="shared" si="57"/>
        <v>0010-058-011-1100</v>
      </c>
      <c r="E3654" s="5" t="s">
        <v>4568</v>
      </c>
      <c r="F3654" s="5" t="s">
        <v>375</v>
      </c>
      <c r="G3654" s="5" t="s">
        <v>376</v>
      </c>
      <c r="H3654" s="5" t="s">
        <v>377</v>
      </c>
      <c r="I3654" s="5" t="s">
        <v>378</v>
      </c>
    </row>
    <row r="3655" spans="1:9" x14ac:dyDescent="0.25">
      <c r="A3655" s="5" t="s">
        <v>9899</v>
      </c>
      <c r="B3655" s="5" t="s">
        <v>9900</v>
      </c>
      <c r="C3655" s="6" t="s">
        <v>5268</v>
      </c>
      <c r="D3655" s="6" t="str">
        <f t="shared" si="57"/>
        <v>0010-058-021-3700</v>
      </c>
      <c r="E3655" s="5" t="s">
        <v>5269</v>
      </c>
      <c r="F3655" s="5" t="s">
        <v>375</v>
      </c>
      <c r="G3655" s="5" t="s">
        <v>376</v>
      </c>
      <c r="H3655" s="5" t="s">
        <v>377</v>
      </c>
      <c r="I3655" s="5" t="s">
        <v>378</v>
      </c>
    </row>
    <row r="3656" spans="1:9" x14ac:dyDescent="0.25">
      <c r="A3656" s="5" t="s">
        <v>9901</v>
      </c>
      <c r="B3656" s="5" t="s">
        <v>9902</v>
      </c>
      <c r="C3656" s="6" t="s">
        <v>6472</v>
      </c>
      <c r="D3656" s="6" t="str">
        <f t="shared" si="57"/>
        <v>0010-090-111-1100</v>
      </c>
      <c r="E3656" s="5" t="s">
        <v>6473</v>
      </c>
      <c r="F3656" s="5" t="s">
        <v>375</v>
      </c>
      <c r="G3656" s="5" t="s">
        <v>376</v>
      </c>
      <c r="H3656" s="5" t="s">
        <v>377</v>
      </c>
      <c r="I3656" s="5" t="s">
        <v>378</v>
      </c>
    </row>
    <row r="3657" spans="1:9" x14ac:dyDescent="0.25">
      <c r="A3657" s="5" t="s">
        <v>9903</v>
      </c>
      <c r="B3657" s="5" t="s">
        <v>9904</v>
      </c>
      <c r="C3657" s="6" t="s">
        <v>9905</v>
      </c>
      <c r="D3657" s="6" t="str">
        <f t="shared" si="57"/>
        <v>0010-038-111-1500</v>
      </c>
      <c r="E3657" s="5" t="s">
        <v>9906</v>
      </c>
      <c r="F3657" s="5" t="s">
        <v>375</v>
      </c>
      <c r="G3657" s="5" t="s">
        <v>376</v>
      </c>
      <c r="H3657" s="5" t="s">
        <v>377</v>
      </c>
      <c r="I3657" s="5" t="s">
        <v>378</v>
      </c>
    </row>
    <row r="3658" spans="1:9" x14ac:dyDescent="0.25">
      <c r="A3658" s="5" t="s">
        <v>9907</v>
      </c>
      <c r="B3658" s="5" t="s">
        <v>9908</v>
      </c>
      <c r="C3658" s="6" t="s">
        <v>811</v>
      </c>
      <c r="D3658" s="6" t="str">
        <f t="shared" si="57"/>
        <v>0010-029-080-1500</v>
      </c>
      <c r="E3658" s="5" t="s">
        <v>812</v>
      </c>
      <c r="F3658" s="5" t="s">
        <v>383</v>
      </c>
      <c r="G3658" s="5" t="s">
        <v>384</v>
      </c>
      <c r="H3658" s="5" t="s">
        <v>377</v>
      </c>
      <c r="I3658" s="5" t="s">
        <v>378</v>
      </c>
    </row>
    <row r="3659" spans="1:9" x14ac:dyDescent="0.25">
      <c r="A3659" s="5" t="s">
        <v>9909</v>
      </c>
      <c r="B3659" s="5" t="s">
        <v>9910</v>
      </c>
      <c r="C3659" s="6" t="s">
        <v>9911</v>
      </c>
      <c r="D3659" s="6" t="str">
        <f t="shared" si="57"/>
        <v>0010-058-051-2200</v>
      </c>
      <c r="E3659" s="5" t="s">
        <v>9912</v>
      </c>
      <c r="F3659" s="5" t="s">
        <v>375</v>
      </c>
      <c r="G3659" s="5" t="s">
        <v>376</v>
      </c>
      <c r="H3659" s="5" t="s">
        <v>377</v>
      </c>
      <c r="I3659" s="5" t="s">
        <v>378</v>
      </c>
    </row>
    <row r="3660" spans="1:9" x14ac:dyDescent="0.25">
      <c r="A3660" s="5" t="s">
        <v>9913</v>
      </c>
      <c r="B3660" s="5" t="s">
        <v>9914</v>
      </c>
      <c r="C3660" s="6" t="s">
        <v>2170</v>
      </c>
      <c r="D3660" s="6" t="str">
        <f t="shared" si="57"/>
        <v>0475-000-000-0000</v>
      </c>
      <c r="E3660" s="5" t="s">
        <v>2171</v>
      </c>
      <c r="F3660" s="5" t="s">
        <v>383</v>
      </c>
      <c r="G3660" s="5" t="s">
        <v>384</v>
      </c>
      <c r="H3660" s="5" t="s">
        <v>377</v>
      </c>
      <c r="I3660" s="5" t="s">
        <v>378</v>
      </c>
    </row>
    <row r="3661" spans="1:9" x14ac:dyDescent="0.25">
      <c r="A3661" s="5" t="s">
        <v>9915</v>
      </c>
      <c r="B3661" s="5" t="s">
        <v>9916</v>
      </c>
      <c r="C3661" s="6" t="s">
        <v>9917</v>
      </c>
      <c r="D3661" s="6" t="str">
        <f t="shared" si="57"/>
        <v>0010-090-121-1100</v>
      </c>
      <c r="E3661" s="5" t="s">
        <v>9918</v>
      </c>
      <c r="F3661" s="5" t="s">
        <v>375</v>
      </c>
      <c r="G3661" s="5" t="s">
        <v>376</v>
      </c>
      <c r="H3661" s="5" t="s">
        <v>401</v>
      </c>
      <c r="I3661" s="5" t="s">
        <v>402</v>
      </c>
    </row>
    <row r="3662" spans="1:9" x14ac:dyDescent="0.25">
      <c r="A3662" s="5" t="s">
        <v>9919</v>
      </c>
      <c r="B3662" s="5" t="s">
        <v>9920</v>
      </c>
      <c r="C3662" s="6" t="s">
        <v>4980</v>
      </c>
      <c r="D3662" s="6" t="str">
        <f t="shared" si="57"/>
        <v>0010-058-031-2200</v>
      </c>
      <c r="E3662" s="5" t="s">
        <v>4981</v>
      </c>
      <c r="F3662" s="5" t="s">
        <v>383</v>
      </c>
      <c r="G3662" s="5" t="s">
        <v>384</v>
      </c>
      <c r="H3662" s="5" t="s">
        <v>377</v>
      </c>
      <c r="I3662" s="5" t="s">
        <v>378</v>
      </c>
    </row>
    <row r="3663" spans="1:9" x14ac:dyDescent="0.25">
      <c r="A3663" s="5" t="s">
        <v>9921</v>
      </c>
      <c r="B3663" s="5" t="s">
        <v>9922</v>
      </c>
      <c r="C3663" s="6" t="s">
        <v>9923</v>
      </c>
      <c r="D3663" s="6" t="str">
        <f t="shared" si="57"/>
        <v>0010-072-011-1000</v>
      </c>
      <c r="E3663" s="5" t="s">
        <v>9924</v>
      </c>
      <c r="F3663" s="5" t="s">
        <v>650</v>
      </c>
      <c r="G3663" s="5" t="s">
        <v>651</v>
      </c>
      <c r="H3663" s="5" t="s">
        <v>513</v>
      </c>
      <c r="I3663" s="5" t="s">
        <v>514</v>
      </c>
    </row>
    <row r="3664" spans="1:9" x14ac:dyDescent="0.25">
      <c r="A3664" s="5" t="s">
        <v>9925</v>
      </c>
      <c r="B3664" s="5" t="s">
        <v>9926</v>
      </c>
      <c r="C3664" s="6" t="s">
        <v>1589</v>
      </c>
      <c r="D3664" s="6" t="str">
        <f t="shared" si="57"/>
        <v>0010-072-031-1100</v>
      </c>
      <c r="E3664" s="5" t="s">
        <v>1590</v>
      </c>
      <c r="F3664" s="5" t="s">
        <v>383</v>
      </c>
      <c r="G3664" s="5" t="s">
        <v>384</v>
      </c>
      <c r="H3664" s="5" t="s">
        <v>377</v>
      </c>
      <c r="I3664" s="5" t="s">
        <v>378</v>
      </c>
    </row>
    <row r="3665" spans="1:9" x14ac:dyDescent="0.25">
      <c r="A3665" s="5" t="s">
        <v>9927</v>
      </c>
      <c r="B3665" s="5" t="s">
        <v>9928</v>
      </c>
      <c r="C3665" s="6" t="s">
        <v>1161</v>
      </c>
      <c r="D3665" s="6" t="str">
        <f t="shared" si="57"/>
        <v>0010-029-100-1100</v>
      </c>
      <c r="E3665" s="5" t="s">
        <v>1162</v>
      </c>
      <c r="F3665" s="5" t="s">
        <v>375</v>
      </c>
      <c r="G3665" s="5" t="s">
        <v>376</v>
      </c>
      <c r="H3665" s="5" t="s">
        <v>377</v>
      </c>
      <c r="I3665" s="5" t="s">
        <v>378</v>
      </c>
    </row>
    <row r="3666" spans="1:9" x14ac:dyDescent="0.25">
      <c r="A3666" s="5" t="s">
        <v>9929</v>
      </c>
      <c r="B3666" s="5" t="s">
        <v>9930</v>
      </c>
      <c r="C3666" s="6" t="s">
        <v>9931</v>
      </c>
      <c r="D3666" s="6" t="str">
        <f t="shared" si="57"/>
        <v>0010-058-051-1100</v>
      </c>
      <c r="E3666" s="5" t="s">
        <v>9932</v>
      </c>
      <c r="F3666" s="5" t="s">
        <v>383</v>
      </c>
      <c r="G3666" s="5" t="s">
        <v>384</v>
      </c>
      <c r="H3666" s="5" t="s">
        <v>377</v>
      </c>
      <c r="I3666" s="5" t="s">
        <v>378</v>
      </c>
    </row>
    <row r="3667" spans="1:9" x14ac:dyDescent="0.25">
      <c r="A3667" s="5" t="s">
        <v>9933</v>
      </c>
      <c r="B3667" s="5" t="s">
        <v>9934</v>
      </c>
      <c r="C3667" s="6" t="s">
        <v>9935</v>
      </c>
      <c r="D3667" s="6" t="str">
        <f t="shared" si="57"/>
        <v>0010-058-021-4000</v>
      </c>
      <c r="E3667" s="5" t="s">
        <v>9936</v>
      </c>
      <c r="F3667" s="5" t="s">
        <v>375</v>
      </c>
      <c r="G3667" s="5" t="s">
        <v>376</v>
      </c>
      <c r="H3667" s="5" t="s">
        <v>377</v>
      </c>
      <c r="I3667" s="5" t="s">
        <v>378</v>
      </c>
    </row>
    <row r="3668" spans="1:9" x14ac:dyDescent="0.25">
      <c r="A3668" s="5" t="s">
        <v>9937</v>
      </c>
      <c r="B3668" s="5" t="s">
        <v>9938</v>
      </c>
      <c r="C3668" s="6" t="s">
        <v>9939</v>
      </c>
      <c r="D3668" s="6" t="str">
        <f t="shared" si="57"/>
        <v>0010-058-051-1800</v>
      </c>
      <c r="E3668" s="5" t="s">
        <v>9940</v>
      </c>
      <c r="F3668" s="5" t="s">
        <v>375</v>
      </c>
      <c r="G3668" s="5" t="s">
        <v>376</v>
      </c>
      <c r="H3668" s="5" t="s">
        <v>377</v>
      </c>
      <c r="I3668" s="5" t="s">
        <v>378</v>
      </c>
    </row>
    <row r="3669" spans="1:9" x14ac:dyDescent="0.25">
      <c r="A3669" s="5" t="s">
        <v>9941</v>
      </c>
      <c r="B3669" s="5" t="s">
        <v>9942</v>
      </c>
      <c r="C3669" s="6" t="s">
        <v>5268</v>
      </c>
      <c r="D3669" s="6" t="str">
        <f t="shared" si="57"/>
        <v>0010-058-021-3700</v>
      </c>
      <c r="E3669" s="5" t="s">
        <v>5269</v>
      </c>
      <c r="F3669" s="5" t="s">
        <v>375</v>
      </c>
      <c r="G3669" s="5" t="s">
        <v>376</v>
      </c>
      <c r="H3669" s="5" t="s">
        <v>377</v>
      </c>
      <c r="I3669" s="5" t="s">
        <v>378</v>
      </c>
    </row>
    <row r="3670" spans="1:9" x14ac:dyDescent="0.25">
      <c r="A3670" s="5" t="s">
        <v>9943</v>
      </c>
      <c r="B3670" s="5" t="s">
        <v>9944</v>
      </c>
      <c r="C3670" s="6" t="s">
        <v>5268</v>
      </c>
      <c r="D3670" s="6" t="str">
        <f t="shared" si="57"/>
        <v>0010-058-021-3700</v>
      </c>
      <c r="E3670" s="5" t="s">
        <v>5269</v>
      </c>
      <c r="F3670" s="5" t="s">
        <v>383</v>
      </c>
      <c r="G3670" s="5" t="s">
        <v>384</v>
      </c>
      <c r="H3670" s="5" t="s">
        <v>377</v>
      </c>
      <c r="I3670" s="5" t="s">
        <v>378</v>
      </c>
    </row>
    <row r="3671" spans="1:9" x14ac:dyDescent="0.25">
      <c r="A3671" s="5" t="s">
        <v>285</v>
      </c>
      <c r="B3671" s="5" t="s">
        <v>9945</v>
      </c>
      <c r="C3671" s="6" t="s">
        <v>9946</v>
      </c>
      <c r="D3671" s="6" t="str">
        <f t="shared" si="57"/>
        <v>0010-038-261-1400</v>
      </c>
      <c r="E3671" s="5" t="s">
        <v>9947</v>
      </c>
      <c r="F3671" s="5" t="s">
        <v>375</v>
      </c>
      <c r="G3671" s="5" t="s">
        <v>376</v>
      </c>
      <c r="H3671" s="5" t="s">
        <v>377</v>
      </c>
      <c r="I3671" s="5" t="s">
        <v>378</v>
      </c>
    </row>
    <row r="3672" spans="1:9" x14ac:dyDescent="0.25">
      <c r="A3672" s="5" t="s">
        <v>9948</v>
      </c>
      <c r="B3672" s="5" t="s">
        <v>9949</v>
      </c>
      <c r="C3672" s="6" t="s">
        <v>1259</v>
      </c>
      <c r="D3672" s="6" t="str">
        <f t="shared" si="57"/>
        <v>0845-000-000-0000</v>
      </c>
      <c r="E3672" s="5" t="s">
        <v>1260</v>
      </c>
      <c r="F3672" s="5" t="s">
        <v>415</v>
      </c>
      <c r="G3672" s="5" t="s">
        <v>416</v>
      </c>
      <c r="H3672" s="5" t="s">
        <v>377</v>
      </c>
      <c r="I3672" s="5" t="s">
        <v>378</v>
      </c>
    </row>
    <row r="3673" spans="1:9" x14ac:dyDescent="0.25">
      <c r="A3673" s="5" t="s">
        <v>9950</v>
      </c>
      <c r="B3673" s="5" t="s">
        <v>9951</v>
      </c>
      <c r="C3673" s="6" t="s">
        <v>811</v>
      </c>
      <c r="D3673" s="6" t="str">
        <f t="shared" si="57"/>
        <v>0010-029-080-1500</v>
      </c>
      <c r="E3673" s="5" t="s">
        <v>812</v>
      </c>
      <c r="F3673" s="5" t="s">
        <v>383</v>
      </c>
      <c r="G3673" s="5" t="s">
        <v>384</v>
      </c>
      <c r="H3673" s="5" t="s">
        <v>377</v>
      </c>
      <c r="I3673" s="5" t="s">
        <v>378</v>
      </c>
    </row>
    <row r="3674" spans="1:9" x14ac:dyDescent="0.25">
      <c r="A3674" s="5" t="s">
        <v>9952</v>
      </c>
      <c r="B3674" s="5" t="s">
        <v>9953</v>
      </c>
      <c r="C3674" s="6" t="s">
        <v>7778</v>
      </c>
      <c r="D3674" s="6" t="str">
        <f t="shared" si="57"/>
        <v>0010-029-100-1700</v>
      </c>
      <c r="E3674" s="5" t="s">
        <v>7779</v>
      </c>
      <c r="F3674" s="5" t="s">
        <v>383</v>
      </c>
      <c r="G3674" s="5" t="s">
        <v>384</v>
      </c>
      <c r="H3674" s="5" t="s">
        <v>377</v>
      </c>
      <c r="I3674" s="5" t="s">
        <v>378</v>
      </c>
    </row>
    <row r="3675" spans="1:9" x14ac:dyDescent="0.25">
      <c r="A3675" s="5" t="s">
        <v>9954</v>
      </c>
      <c r="B3675" s="5" t="s">
        <v>9955</v>
      </c>
      <c r="C3675" s="6" t="s">
        <v>9911</v>
      </c>
      <c r="D3675" s="6" t="str">
        <f t="shared" si="57"/>
        <v>0010-058-051-2200</v>
      </c>
      <c r="E3675" s="5" t="s">
        <v>9912</v>
      </c>
      <c r="F3675" s="5" t="s">
        <v>375</v>
      </c>
      <c r="G3675" s="5" t="s">
        <v>376</v>
      </c>
      <c r="H3675" s="5" t="s">
        <v>377</v>
      </c>
      <c r="I3675" s="5" t="s">
        <v>378</v>
      </c>
    </row>
    <row r="3676" spans="1:9" x14ac:dyDescent="0.25">
      <c r="A3676" s="5" t="s">
        <v>9956</v>
      </c>
      <c r="B3676" s="5" t="s">
        <v>9957</v>
      </c>
      <c r="C3676" s="6" t="s">
        <v>9867</v>
      </c>
      <c r="D3676" s="6" t="str">
        <f t="shared" si="57"/>
        <v>0010-058-051-2100</v>
      </c>
      <c r="E3676" s="5" t="s">
        <v>9868</v>
      </c>
      <c r="F3676" s="5" t="s">
        <v>383</v>
      </c>
      <c r="G3676" s="5" t="s">
        <v>384</v>
      </c>
      <c r="H3676" s="5" t="s">
        <v>513</v>
      </c>
      <c r="I3676" s="5" t="s">
        <v>514</v>
      </c>
    </row>
    <row r="3677" spans="1:9" x14ac:dyDescent="0.25">
      <c r="A3677" s="5" t="s">
        <v>9958</v>
      </c>
      <c r="B3677" s="5" t="s">
        <v>9959</v>
      </c>
      <c r="C3677" s="6" t="s">
        <v>7778</v>
      </c>
      <c r="D3677" s="6" t="str">
        <f t="shared" si="57"/>
        <v>0010-029-100-1700</v>
      </c>
      <c r="E3677" s="5" t="s">
        <v>7779</v>
      </c>
      <c r="F3677" s="5" t="s">
        <v>375</v>
      </c>
      <c r="G3677" s="5" t="s">
        <v>376</v>
      </c>
      <c r="H3677" s="5" t="s">
        <v>377</v>
      </c>
      <c r="I3677" s="5" t="s">
        <v>378</v>
      </c>
    </row>
    <row r="3678" spans="1:9" x14ac:dyDescent="0.25">
      <c r="A3678" s="5" t="s">
        <v>9960</v>
      </c>
      <c r="B3678" s="5" t="s">
        <v>9961</v>
      </c>
      <c r="C3678" s="6" t="s">
        <v>7148</v>
      </c>
      <c r="D3678" s="6" t="str">
        <f t="shared" si="57"/>
        <v>0010-038-231-1300</v>
      </c>
      <c r="E3678" s="5" t="s">
        <v>7149</v>
      </c>
      <c r="F3678" s="5" t="s">
        <v>375</v>
      </c>
      <c r="G3678" s="5" t="s">
        <v>376</v>
      </c>
      <c r="H3678" s="5" t="s">
        <v>377</v>
      </c>
      <c r="I3678" s="5" t="s">
        <v>378</v>
      </c>
    </row>
    <row r="3679" spans="1:9" x14ac:dyDescent="0.25">
      <c r="A3679" s="5" t="s">
        <v>9962</v>
      </c>
      <c r="B3679" s="5" t="s">
        <v>9963</v>
      </c>
      <c r="C3679" s="6" t="s">
        <v>9911</v>
      </c>
      <c r="D3679" s="6" t="str">
        <f t="shared" si="57"/>
        <v>0010-058-051-2200</v>
      </c>
      <c r="E3679" s="5" t="s">
        <v>9912</v>
      </c>
      <c r="F3679" s="5" t="s">
        <v>375</v>
      </c>
      <c r="G3679" s="5" t="s">
        <v>376</v>
      </c>
      <c r="H3679" s="5" t="s">
        <v>377</v>
      </c>
      <c r="I3679" s="5" t="s">
        <v>378</v>
      </c>
    </row>
    <row r="3680" spans="1:9" x14ac:dyDescent="0.25">
      <c r="A3680" s="5" t="s">
        <v>9964</v>
      </c>
      <c r="B3680" s="5" t="s">
        <v>9965</v>
      </c>
      <c r="C3680" s="6" t="s">
        <v>9966</v>
      </c>
      <c r="D3680" s="6" t="str">
        <f t="shared" si="57"/>
        <v>0010-058-071-1800</v>
      </c>
      <c r="E3680" s="5" t="s">
        <v>9967</v>
      </c>
      <c r="F3680" s="5" t="s">
        <v>375</v>
      </c>
      <c r="G3680" s="5" t="s">
        <v>376</v>
      </c>
      <c r="H3680" s="5" t="s">
        <v>377</v>
      </c>
      <c r="I3680" s="5" t="s">
        <v>378</v>
      </c>
    </row>
    <row r="3681" spans="1:9" x14ac:dyDescent="0.25">
      <c r="A3681" s="5" t="s">
        <v>9968</v>
      </c>
      <c r="B3681" s="5" t="s">
        <v>9969</v>
      </c>
      <c r="C3681" s="6" t="s">
        <v>9970</v>
      </c>
      <c r="D3681" s="6" t="str">
        <f t="shared" si="57"/>
        <v>0010-038-231-2000</v>
      </c>
      <c r="E3681" s="5" t="s">
        <v>9971</v>
      </c>
      <c r="F3681" s="5" t="s">
        <v>375</v>
      </c>
      <c r="G3681" s="5" t="s">
        <v>376</v>
      </c>
      <c r="H3681" s="5" t="s">
        <v>377</v>
      </c>
      <c r="I3681" s="5" t="s">
        <v>378</v>
      </c>
    </row>
    <row r="3682" spans="1:9" x14ac:dyDescent="0.25">
      <c r="A3682" s="5" t="s">
        <v>9972</v>
      </c>
      <c r="B3682" s="5" t="s">
        <v>9973</v>
      </c>
      <c r="C3682" s="6" t="s">
        <v>9974</v>
      </c>
      <c r="D3682" s="6" t="str">
        <f t="shared" si="57"/>
        <v>0010-038-261-1200</v>
      </c>
      <c r="E3682" s="5" t="s">
        <v>9975</v>
      </c>
      <c r="F3682" s="5" t="s">
        <v>375</v>
      </c>
      <c r="G3682" s="5" t="s">
        <v>376</v>
      </c>
      <c r="H3682" s="5" t="s">
        <v>377</v>
      </c>
      <c r="I3682" s="5" t="s">
        <v>378</v>
      </c>
    </row>
    <row r="3683" spans="1:9" x14ac:dyDescent="0.25">
      <c r="A3683" s="5" t="s">
        <v>9976</v>
      </c>
      <c r="B3683" s="5" t="s">
        <v>9977</v>
      </c>
      <c r="C3683" s="6" t="s">
        <v>9978</v>
      </c>
      <c r="D3683" s="6" t="str">
        <f t="shared" si="57"/>
        <v>0010-050-021-1000</v>
      </c>
      <c r="E3683" s="5" t="s">
        <v>9979</v>
      </c>
      <c r="F3683" s="5" t="s">
        <v>1099</v>
      </c>
      <c r="G3683" s="5" t="s">
        <v>1100</v>
      </c>
      <c r="H3683" s="5" t="s">
        <v>377</v>
      </c>
      <c r="I3683" s="5" t="s">
        <v>378</v>
      </c>
    </row>
    <row r="3684" spans="1:9" x14ac:dyDescent="0.25">
      <c r="A3684" s="5" t="s">
        <v>340</v>
      </c>
      <c r="B3684" s="5" t="s">
        <v>9980</v>
      </c>
      <c r="C3684" s="6" t="s">
        <v>6833</v>
      </c>
      <c r="D3684" s="6" t="str">
        <f t="shared" si="57"/>
        <v>0010-072-051-1400</v>
      </c>
      <c r="E3684" s="5" t="s">
        <v>6834</v>
      </c>
      <c r="F3684" s="5" t="s">
        <v>375</v>
      </c>
      <c r="G3684" s="5" t="s">
        <v>376</v>
      </c>
      <c r="H3684" s="5" t="s">
        <v>377</v>
      </c>
      <c r="I3684" s="5" t="s">
        <v>378</v>
      </c>
    </row>
    <row r="3685" spans="1:9" x14ac:dyDescent="0.25">
      <c r="A3685" s="5" t="s">
        <v>9981</v>
      </c>
      <c r="B3685" s="5" t="s">
        <v>9982</v>
      </c>
      <c r="C3685" s="6" t="s">
        <v>445</v>
      </c>
      <c r="D3685" s="6" t="str">
        <f t="shared" si="57"/>
        <v>0032-000-000-0000</v>
      </c>
      <c r="E3685" s="5" t="s">
        <v>446</v>
      </c>
      <c r="F3685" s="5" t="s">
        <v>383</v>
      </c>
      <c r="G3685" s="5" t="s">
        <v>384</v>
      </c>
      <c r="H3685" s="5" t="s">
        <v>377</v>
      </c>
      <c r="I3685" s="5" t="s">
        <v>378</v>
      </c>
    </row>
    <row r="3686" spans="1:9" x14ac:dyDescent="0.25">
      <c r="A3686" s="5" t="s">
        <v>9983</v>
      </c>
      <c r="B3686" s="5" t="s">
        <v>9984</v>
      </c>
      <c r="C3686" s="6" t="s">
        <v>9985</v>
      </c>
      <c r="D3686" s="6" t="str">
        <f t="shared" si="57"/>
        <v>0010-041-011-1200</v>
      </c>
      <c r="E3686" s="5" t="s">
        <v>9986</v>
      </c>
      <c r="F3686" s="5" t="s">
        <v>375</v>
      </c>
      <c r="G3686" s="5" t="s">
        <v>376</v>
      </c>
      <c r="H3686" s="5" t="s">
        <v>513</v>
      </c>
      <c r="I3686" s="5" t="s">
        <v>514</v>
      </c>
    </row>
    <row r="3687" spans="1:9" x14ac:dyDescent="0.25">
      <c r="A3687" s="5" t="s">
        <v>9987</v>
      </c>
      <c r="B3687" s="5" t="s">
        <v>9988</v>
      </c>
      <c r="C3687" s="6" t="s">
        <v>1161</v>
      </c>
      <c r="D3687" s="6" t="str">
        <f t="shared" si="57"/>
        <v>0010-029-100-1100</v>
      </c>
      <c r="E3687" s="5" t="s">
        <v>1162</v>
      </c>
      <c r="F3687" s="5" t="s">
        <v>383</v>
      </c>
      <c r="G3687" s="5" t="s">
        <v>384</v>
      </c>
      <c r="H3687" s="5" t="s">
        <v>377</v>
      </c>
      <c r="I3687" s="5" t="s">
        <v>378</v>
      </c>
    </row>
    <row r="3688" spans="1:9" x14ac:dyDescent="0.25">
      <c r="A3688" s="5" t="s">
        <v>9989</v>
      </c>
      <c r="B3688" s="5" t="s">
        <v>9990</v>
      </c>
      <c r="C3688" s="6" t="s">
        <v>9991</v>
      </c>
      <c r="D3688" s="6" t="str">
        <f t="shared" si="57"/>
        <v>0010-058-041-1100</v>
      </c>
      <c r="E3688" s="5" t="s">
        <v>9992</v>
      </c>
      <c r="F3688" s="5" t="s">
        <v>375</v>
      </c>
      <c r="G3688" s="5" t="s">
        <v>376</v>
      </c>
      <c r="H3688" s="5" t="s">
        <v>377</v>
      </c>
      <c r="I3688" s="5" t="s">
        <v>378</v>
      </c>
    </row>
    <row r="3689" spans="1:9" x14ac:dyDescent="0.25">
      <c r="A3689" s="5" t="s">
        <v>9993</v>
      </c>
      <c r="B3689" s="5" t="s">
        <v>9994</v>
      </c>
      <c r="C3689" s="6" t="s">
        <v>9911</v>
      </c>
      <c r="D3689" s="6" t="str">
        <f t="shared" si="57"/>
        <v>0010-058-051-2200</v>
      </c>
      <c r="E3689" s="5" t="s">
        <v>9912</v>
      </c>
      <c r="F3689" s="5" t="s">
        <v>375</v>
      </c>
      <c r="G3689" s="5" t="s">
        <v>376</v>
      </c>
      <c r="H3689" s="5" t="s">
        <v>377</v>
      </c>
      <c r="I3689" s="5" t="s">
        <v>378</v>
      </c>
    </row>
    <row r="3690" spans="1:9" x14ac:dyDescent="0.25">
      <c r="A3690" s="5" t="s">
        <v>9995</v>
      </c>
      <c r="B3690" s="5" t="s">
        <v>9996</v>
      </c>
      <c r="C3690" s="6" t="s">
        <v>6328</v>
      </c>
      <c r="D3690" s="6" t="str">
        <f t="shared" si="57"/>
        <v>0010-016-011-0000</v>
      </c>
      <c r="E3690" s="5" t="s">
        <v>6329</v>
      </c>
      <c r="F3690" s="5" t="s">
        <v>375</v>
      </c>
      <c r="G3690" s="5" t="s">
        <v>376</v>
      </c>
      <c r="H3690" s="5" t="s">
        <v>377</v>
      </c>
      <c r="I3690" s="5" t="s">
        <v>378</v>
      </c>
    </row>
    <row r="3691" spans="1:9" x14ac:dyDescent="0.25">
      <c r="A3691" s="5" t="s">
        <v>9997</v>
      </c>
      <c r="B3691" s="5" t="s">
        <v>9998</v>
      </c>
      <c r="C3691" s="6" t="s">
        <v>5268</v>
      </c>
      <c r="D3691" s="6" t="str">
        <f t="shared" si="57"/>
        <v>0010-058-021-3700</v>
      </c>
      <c r="E3691" s="5" t="s">
        <v>5269</v>
      </c>
      <c r="F3691" s="5" t="s">
        <v>383</v>
      </c>
      <c r="G3691" s="5" t="s">
        <v>384</v>
      </c>
      <c r="H3691" s="5" t="s">
        <v>377</v>
      </c>
      <c r="I3691" s="5" t="s">
        <v>378</v>
      </c>
    </row>
    <row r="3692" spans="1:9" x14ac:dyDescent="0.25">
      <c r="A3692" s="5" t="s">
        <v>9999</v>
      </c>
      <c r="B3692" s="5" t="s">
        <v>10000</v>
      </c>
      <c r="C3692" s="6" t="s">
        <v>4221</v>
      </c>
      <c r="D3692" s="6" t="str">
        <f t="shared" si="57"/>
        <v>0010-058-021-3600</v>
      </c>
      <c r="E3692" s="5" t="s">
        <v>4222</v>
      </c>
      <c r="F3692" s="5" t="s">
        <v>375</v>
      </c>
      <c r="G3692" s="5" t="s">
        <v>376</v>
      </c>
      <c r="H3692" s="5" t="s">
        <v>377</v>
      </c>
      <c r="I3692" s="5" t="s">
        <v>378</v>
      </c>
    </row>
    <row r="3693" spans="1:9" x14ac:dyDescent="0.25">
      <c r="A3693" s="5" t="s">
        <v>10001</v>
      </c>
      <c r="B3693" s="5" t="s">
        <v>10002</v>
      </c>
      <c r="C3693" s="6" t="s">
        <v>9931</v>
      </c>
      <c r="D3693" s="6" t="str">
        <f t="shared" si="57"/>
        <v>0010-058-051-1100</v>
      </c>
      <c r="E3693" s="5" t="s">
        <v>9932</v>
      </c>
      <c r="F3693" s="5" t="s">
        <v>383</v>
      </c>
      <c r="G3693" s="5" t="s">
        <v>384</v>
      </c>
      <c r="H3693" s="5" t="s">
        <v>377</v>
      </c>
      <c r="I3693" s="5" t="s">
        <v>378</v>
      </c>
    </row>
    <row r="3694" spans="1:9" x14ac:dyDescent="0.25">
      <c r="A3694" s="5" t="s">
        <v>10003</v>
      </c>
      <c r="B3694" s="5" t="s">
        <v>10004</v>
      </c>
      <c r="C3694" s="6" t="s">
        <v>4775</v>
      </c>
      <c r="D3694" s="6" t="str">
        <f t="shared" si="57"/>
        <v>0010-115-180-1300</v>
      </c>
      <c r="E3694" s="5" t="s">
        <v>4776</v>
      </c>
      <c r="F3694" s="5" t="s">
        <v>375</v>
      </c>
      <c r="G3694" s="5" t="s">
        <v>376</v>
      </c>
      <c r="H3694" s="5" t="s">
        <v>377</v>
      </c>
      <c r="I3694" s="5" t="s">
        <v>378</v>
      </c>
    </row>
    <row r="3695" spans="1:9" x14ac:dyDescent="0.25">
      <c r="A3695" s="5" t="s">
        <v>10005</v>
      </c>
      <c r="B3695" s="5" t="s">
        <v>10006</v>
      </c>
      <c r="C3695" s="6" t="s">
        <v>4567</v>
      </c>
      <c r="D3695" s="6" t="str">
        <f t="shared" si="57"/>
        <v>0010-058-011-1100</v>
      </c>
      <c r="E3695" s="5" t="s">
        <v>4568</v>
      </c>
      <c r="F3695" s="5" t="s">
        <v>383</v>
      </c>
      <c r="G3695" s="5" t="s">
        <v>384</v>
      </c>
      <c r="H3695" s="5" t="s">
        <v>377</v>
      </c>
      <c r="I3695" s="5" t="s">
        <v>378</v>
      </c>
    </row>
    <row r="3696" spans="1:9" x14ac:dyDescent="0.25">
      <c r="A3696" s="5" t="s">
        <v>10007</v>
      </c>
      <c r="B3696" s="5" t="s">
        <v>10008</v>
      </c>
      <c r="C3696" s="6" t="s">
        <v>10009</v>
      </c>
      <c r="D3696" s="6" t="str">
        <f t="shared" si="57"/>
        <v>0010-058-051-1000</v>
      </c>
      <c r="E3696" s="5" t="s">
        <v>10010</v>
      </c>
      <c r="F3696" s="5" t="s">
        <v>1099</v>
      </c>
      <c r="G3696" s="5" t="s">
        <v>1100</v>
      </c>
      <c r="H3696" s="5" t="s">
        <v>513</v>
      </c>
      <c r="I3696" s="5" t="s">
        <v>514</v>
      </c>
    </row>
    <row r="3697" spans="1:9" x14ac:dyDescent="0.25">
      <c r="A3697" s="5" t="s">
        <v>10011</v>
      </c>
      <c r="B3697" s="5" t="s">
        <v>10012</v>
      </c>
      <c r="C3697" s="6" t="s">
        <v>710</v>
      </c>
      <c r="D3697" s="6" t="str">
        <f t="shared" si="57"/>
        <v>0010-058-021-1600</v>
      </c>
      <c r="E3697" s="5" t="s">
        <v>711</v>
      </c>
      <c r="F3697" s="5" t="s">
        <v>375</v>
      </c>
      <c r="G3697" s="5" t="s">
        <v>376</v>
      </c>
      <c r="H3697" s="5" t="s">
        <v>377</v>
      </c>
      <c r="I3697" s="5" t="s">
        <v>378</v>
      </c>
    </row>
    <row r="3698" spans="1:9" x14ac:dyDescent="0.25">
      <c r="A3698" s="5" t="s">
        <v>10013</v>
      </c>
      <c r="B3698" s="5" t="s">
        <v>10014</v>
      </c>
      <c r="C3698" s="6" t="s">
        <v>6884</v>
      </c>
      <c r="D3698" s="6" t="str">
        <f t="shared" si="57"/>
        <v>0010-058-021-1800</v>
      </c>
      <c r="E3698" s="5" t="s">
        <v>6885</v>
      </c>
      <c r="F3698" s="5" t="s">
        <v>383</v>
      </c>
      <c r="G3698" s="5" t="s">
        <v>384</v>
      </c>
      <c r="H3698" s="5" t="s">
        <v>377</v>
      </c>
      <c r="I3698" s="5" t="s">
        <v>378</v>
      </c>
    </row>
    <row r="3699" spans="1:9" x14ac:dyDescent="0.25">
      <c r="A3699" s="5" t="s">
        <v>10015</v>
      </c>
      <c r="B3699" s="5" t="s">
        <v>10016</v>
      </c>
      <c r="C3699" s="6" t="s">
        <v>1161</v>
      </c>
      <c r="D3699" s="6" t="str">
        <f t="shared" si="57"/>
        <v>0010-029-100-1100</v>
      </c>
      <c r="E3699" s="5" t="s">
        <v>1162</v>
      </c>
      <c r="F3699" s="5" t="s">
        <v>383</v>
      </c>
      <c r="G3699" s="5" t="s">
        <v>384</v>
      </c>
      <c r="H3699" s="5" t="s">
        <v>377</v>
      </c>
      <c r="I3699" s="5" t="s">
        <v>378</v>
      </c>
    </row>
    <row r="3700" spans="1:9" x14ac:dyDescent="0.25">
      <c r="A3700" s="5" t="s">
        <v>10017</v>
      </c>
      <c r="B3700" s="5" t="s">
        <v>10018</v>
      </c>
      <c r="C3700" s="6" t="s">
        <v>4980</v>
      </c>
      <c r="D3700" s="6" t="str">
        <f t="shared" si="57"/>
        <v>0010-058-031-2200</v>
      </c>
      <c r="E3700" s="5" t="s">
        <v>4981</v>
      </c>
      <c r="F3700" s="5" t="s">
        <v>383</v>
      </c>
      <c r="G3700" s="5" t="s">
        <v>384</v>
      </c>
      <c r="H3700" s="5" t="s">
        <v>513</v>
      </c>
      <c r="I3700" s="5" t="s">
        <v>514</v>
      </c>
    </row>
    <row r="3701" spans="1:9" x14ac:dyDescent="0.25">
      <c r="A3701" s="5" t="s">
        <v>10019</v>
      </c>
      <c r="B3701" s="5" t="s">
        <v>10020</v>
      </c>
      <c r="C3701" s="6" t="s">
        <v>811</v>
      </c>
      <c r="D3701" s="6" t="str">
        <f t="shared" si="57"/>
        <v>0010-029-080-1500</v>
      </c>
      <c r="E3701" s="5" t="s">
        <v>812</v>
      </c>
      <c r="F3701" s="5" t="s">
        <v>375</v>
      </c>
      <c r="G3701" s="5" t="s">
        <v>376</v>
      </c>
      <c r="H3701" s="5" t="s">
        <v>377</v>
      </c>
      <c r="I3701" s="5" t="s">
        <v>378</v>
      </c>
    </row>
    <row r="3702" spans="1:9" x14ac:dyDescent="0.25">
      <c r="A3702" s="5" t="s">
        <v>10021</v>
      </c>
      <c r="B3702" s="5" t="s">
        <v>10022</v>
      </c>
      <c r="C3702" s="6" t="s">
        <v>4253</v>
      </c>
      <c r="D3702" s="6" t="str">
        <f t="shared" si="57"/>
        <v>0010-029-080-1100</v>
      </c>
      <c r="E3702" s="5" t="s">
        <v>4254</v>
      </c>
      <c r="F3702" s="5" t="s">
        <v>375</v>
      </c>
      <c r="G3702" s="5" t="s">
        <v>376</v>
      </c>
      <c r="H3702" s="5" t="s">
        <v>377</v>
      </c>
      <c r="I3702" s="5" t="s">
        <v>378</v>
      </c>
    </row>
    <row r="3703" spans="1:9" x14ac:dyDescent="0.25">
      <c r="A3703" s="5" t="s">
        <v>10023</v>
      </c>
      <c r="B3703" s="5" t="s">
        <v>10024</v>
      </c>
      <c r="C3703" s="6" t="s">
        <v>10025</v>
      </c>
      <c r="D3703" s="6" t="str">
        <f t="shared" si="57"/>
        <v>0010-058-031-1900</v>
      </c>
      <c r="E3703" s="5" t="s">
        <v>10026</v>
      </c>
      <c r="F3703" s="5" t="s">
        <v>375</v>
      </c>
      <c r="G3703" s="5" t="s">
        <v>376</v>
      </c>
      <c r="H3703" s="5" t="s">
        <v>377</v>
      </c>
      <c r="I3703" s="5" t="s">
        <v>378</v>
      </c>
    </row>
    <row r="3704" spans="1:9" x14ac:dyDescent="0.25">
      <c r="A3704" s="5" t="s">
        <v>10027</v>
      </c>
      <c r="B3704" s="5" t="s">
        <v>10028</v>
      </c>
      <c r="C3704" s="6" t="s">
        <v>4986</v>
      </c>
      <c r="D3704" s="6" t="str">
        <f t="shared" si="57"/>
        <v>0010-058-031-1200</v>
      </c>
      <c r="E3704" s="5" t="s">
        <v>4987</v>
      </c>
      <c r="F3704" s="5" t="s">
        <v>375</v>
      </c>
      <c r="G3704" s="5" t="s">
        <v>376</v>
      </c>
      <c r="H3704" s="5" t="s">
        <v>377</v>
      </c>
      <c r="I3704" s="5" t="s">
        <v>378</v>
      </c>
    </row>
    <row r="3705" spans="1:9" x14ac:dyDescent="0.25">
      <c r="A3705" s="5" t="s">
        <v>10029</v>
      </c>
      <c r="B3705" s="5" t="s">
        <v>10030</v>
      </c>
      <c r="C3705" s="6" t="s">
        <v>1259</v>
      </c>
      <c r="D3705" s="6" t="str">
        <f t="shared" si="57"/>
        <v>0845-000-000-0000</v>
      </c>
      <c r="E3705" s="5" t="s">
        <v>1260</v>
      </c>
      <c r="F3705" s="5" t="s">
        <v>383</v>
      </c>
      <c r="G3705" s="5" t="s">
        <v>384</v>
      </c>
      <c r="H3705" s="5" t="s">
        <v>377</v>
      </c>
      <c r="I3705" s="5" t="s">
        <v>378</v>
      </c>
    </row>
    <row r="3706" spans="1:9" x14ac:dyDescent="0.25">
      <c r="A3706" s="5" t="s">
        <v>10031</v>
      </c>
      <c r="B3706" s="5" t="s">
        <v>10032</v>
      </c>
      <c r="C3706" s="6" t="s">
        <v>10033</v>
      </c>
      <c r="D3706" s="6" t="str">
        <f t="shared" si="57"/>
        <v>0010-038-011-1200</v>
      </c>
      <c r="E3706" s="5" t="s">
        <v>10034</v>
      </c>
      <c r="F3706" s="5" t="s">
        <v>375</v>
      </c>
      <c r="G3706" s="5" t="s">
        <v>376</v>
      </c>
      <c r="H3706" s="5" t="s">
        <v>377</v>
      </c>
      <c r="I3706" s="5" t="s">
        <v>378</v>
      </c>
    </row>
    <row r="3707" spans="1:9" x14ac:dyDescent="0.25">
      <c r="A3707" s="5" t="s">
        <v>10035</v>
      </c>
      <c r="B3707" s="5" t="s">
        <v>10036</v>
      </c>
      <c r="C3707" s="6" t="s">
        <v>10037</v>
      </c>
      <c r="D3707" s="6" t="str">
        <f t="shared" si="57"/>
        <v>0010-058-051-3600</v>
      </c>
      <c r="E3707" s="5" t="s">
        <v>10038</v>
      </c>
      <c r="F3707" s="5" t="s">
        <v>375</v>
      </c>
      <c r="G3707" s="5" t="s">
        <v>376</v>
      </c>
      <c r="H3707" s="5" t="s">
        <v>377</v>
      </c>
      <c r="I3707" s="5" t="s">
        <v>378</v>
      </c>
    </row>
    <row r="3708" spans="1:9" x14ac:dyDescent="0.25">
      <c r="A3708" s="5" t="s">
        <v>10039</v>
      </c>
      <c r="B3708" s="5" t="s">
        <v>10040</v>
      </c>
      <c r="C3708" s="6" t="s">
        <v>2629</v>
      </c>
      <c r="D3708" s="6" t="str">
        <f t="shared" si="57"/>
        <v>0010-027-131-1100</v>
      </c>
      <c r="E3708" s="5" t="s">
        <v>2630</v>
      </c>
      <c r="F3708" s="5" t="s">
        <v>375</v>
      </c>
      <c r="G3708" s="5" t="s">
        <v>376</v>
      </c>
      <c r="H3708" s="5" t="s">
        <v>377</v>
      </c>
      <c r="I3708" s="5" t="s">
        <v>378</v>
      </c>
    </row>
    <row r="3709" spans="1:9" x14ac:dyDescent="0.25">
      <c r="A3709" s="5" t="s">
        <v>10041</v>
      </c>
      <c r="B3709" s="5" t="s">
        <v>10042</v>
      </c>
      <c r="C3709" s="6" t="s">
        <v>4709</v>
      </c>
      <c r="D3709" s="6" t="str">
        <f t="shared" si="57"/>
        <v>0010-029-110-1100</v>
      </c>
      <c r="E3709" s="5" t="s">
        <v>4710</v>
      </c>
      <c r="F3709" s="5" t="s">
        <v>375</v>
      </c>
      <c r="G3709" s="5" t="s">
        <v>376</v>
      </c>
      <c r="H3709" s="5" t="s">
        <v>377</v>
      </c>
      <c r="I3709" s="5" t="s">
        <v>378</v>
      </c>
    </row>
    <row r="3710" spans="1:9" x14ac:dyDescent="0.25">
      <c r="A3710" s="5" t="s">
        <v>10043</v>
      </c>
      <c r="B3710" s="5" t="s">
        <v>10044</v>
      </c>
      <c r="C3710" s="6" t="s">
        <v>10045</v>
      </c>
      <c r="D3710" s="6" t="str">
        <f t="shared" si="57"/>
        <v>0010-079-021-1000</v>
      </c>
      <c r="E3710" s="5" t="s">
        <v>10046</v>
      </c>
      <c r="F3710" s="5" t="s">
        <v>1099</v>
      </c>
      <c r="G3710" s="5" t="s">
        <v>1100</v>
      </c>
      <c r="H3710" s="5" t="s">
        <v>377</v>
      </c>
      <c r="I3710" s="5" t="s">
        <v>378</v>
      </c>
    </row>
    <row r="3711" spans="1:9" x14ac:dyDescent="0.25">
      <c r="A3711" s="5" t="s">
        <v>10047</v>
      </c>
      <c r="B3711" s="5" t="s">
        <v>10048</v>
      </c>
      <c r="C3711" s="6" t="s">
        <v>10049</v>
      </c>
      <c r="D3711" s="6" t="str">
        <f t="shared" si="57"/>
        <v>0010-058-051-2500</v>
      </c>
      <c r="E3711" s="5" t="s">
        <v>10050</v>
      </c>
      <c r="F3711" s="5" t="s">
        <v>375</v>
      </c>
      <c r="G3711" s="5" t="s">
        <v>376</v>
      </c>
      <c r="H3711" s="5" t="s">
        <v>377</v>
      </c>
      <c r="I3711" s="5" t="s">
        <v>378</v>
      </c>
    </row>
    <row r="3712" spans="1:9" x14ac:dyDescent="0.25">
      <c r="A3712" s="5" t="s">
        <v>10051</v>
      </c>
      <c r="B3712" s="5" t="s">
        <v>10052</v>
      </c>
      <c r="C3712" s="6" t="s">
        <v>10053</v>
      </c>
      <c r="D3712" s="6" t="str">
        <f t="shared" si="57"/>
        <v>0010-058-051-3700</v>
      </c>
      <c r="E3712" s="5" t="s">
        <v>10054</v>
      </c>
      <c r="F3712" s="5" t="s">
        <v>375</v>
      </c>
      <c r="G3712" s="5" t="s">
        <v>376</v>
      </c>
      <c r="H3712" s="5" t="s">
        <v>377</v>
      </c>
      <c r="I3712" s="5" t="s">
        <v>378</v>
      </c>
    </row>
    <row r="3713" spans="1:9" x14ac:dyDescent="0.25">
      <c r="A3713" s="5" t="s">
        <v>10055</v>
      </c>
      <c r="B3713" s="5" t="s">
        <v>10056</v>
      </c>
      <c r="C3713" s="6" t="s">
        <v>7358</v>
      </c>
      <c r="D3713" s="6" t="str">
        <f t="shared" si="57"/>
        <v>0010-040-020-1200</v>
      </c>
      <c r="E3713" s="5" t="s">
        <v>7359</v>
      </c>
      <c r="F3713" s="5" t="s">
        <v>375</v>
      </c>
      <c r="G3713" s="5" t="s">
        <v>376</v>
      </c>
      <c r="H3713" s="5" t="s">
        <v>377</v>
      </c>
      <c r="I3713" s="5" t="s">
        <v>378</v>
      </c>
    </row>
    <row r="3714" spans="1:9" x14ac:dyDescent="0.25">
      <c r="A3714" s="5" t="s">
        <v>10057</v>
      </c>
      <c r="B3714" s="5" t="s">
        <v>10058</v>
      </c>
      <c r="C3714" s="6" t="s">
        <v>10059</v>
      </c>
      <c r="D3714" s="6" t="str">
        <f t="shared" ref="D3714:D3777" si="58">TEXT(C3714,"0000-000-000-0000")</f>
        <v>0010-058-051-2300</v>
      </c>
      <c r="E3714" s="5" t="s">
        <v>10060</v>
      </c>
      <c r="F3714" s="5" t="s">
        <v>383</v>
      </c>
      <c r="G3714" s="5" t="s">
        <v>384</v>
      </c>
      <c r="H3714" s="5" t="s">
        <v>377</v>
      </c>
      <c r="I3714" s="5" t="s">
        <v>378</v>
      </c>
    </row>
    <row r="3715" spans="1:9" x14ac:dyDescent="0.25">
      <c r="A3715" s="5" t="s">
        <v>10061</v>
      </c>
      <c r="B3715" s="5" t="s">
        <v>10062</v>
      </c>
      <c r="C3715" s="6" t="s">
        <v>4709</v>
      </c>
      <c r="D3715" s="6" t="str">
        <f t="shared" si="58"/>
        <v>0010-029-110-1100</v>
      </c>
      <c r="E3715" s="5" t="s">
        <v>4710</v>
      </c>
      <c r="F3715" s="5" t="s">
        <v>375</v>
      </c>
      <c r="G3715" s="5" t="s">
        <v>376</v>
      </c>
      <c r="H3715" s="5" t="s">
        <v>377</v>
      </c>
      <c r="I3715" s="5" t="s">
        <v>378</v>
      </c>
    </row>
    <row r="3716" spans="1:9" x14ac:dyDescent="0.25">
      <c r="A3716" s="5" t="s">
        <v>293</v>
      </c>
      <c r="B3716" s="5" t="s">
        <v>10063</v>
      </c>
      <c r="C3716" s="6" t="s">
        <v>10064</v>
      </c>
      <c r="D3716" s="6" t="str">
        <f t="shared" si="58"/>
        <v>0010-058-041-3000</v>
      </c>
      <c r="E3716" s="5" t="s">
        <v>10065</v>
      </c>
      <c r="F3716" s="5" t="s">
        <v>375</v>
      </c>
      <c r="G3716" s="5" t="s">
        <v>376</v>
      </c>
      <c r="H3716" s="5" t="s">
        <v>513</v>
      </c>
      <c r="I3716" s="5" t="s">
        <v>514</v>
      </c>
    </row>
    <row r="3717" spans="1:9" x14ac:dyDescent="0.25">
      <c r="A3717" s="5" t="s">
        <v>300</v>
      </c>
      <c r="B3717" s="5" t="s">
        <v>10066</v>
      </c>
      <c r="C3717" s="6" t="s">
        <v>10067</v>
      </c>
      <c r="D3717" s="6" t="str">
        <f t="shared" si="58"/>
        <v>0010-038-231-2100</v>
      </c>
      <c r="E3717" s="5" t="s">
        <v>10068</v>
      </c>
      <c r="F3717" s="5" t="s">
        <v>375</v>
      </c>
      <c r="G3717" s="5" t="s">
        <v>376</v>
      </c>
      <c r="H3717" s="5" t="s">
        <v>377</v>
      </c>
      <c r="I3717" s="5" t="s">
        <v>378</v>
      </c>
    </row>
    <row r="3718" spans="1:9" x14ac:dyDescent="0.25">
      <c r="A3718" s="5" t="s">
        <v>10069</v>
      </c>
      <c r="B3718" s="5" t="s">
        <v>10070</v>
      </c>
      <c r="C3718" s="6" t="s">
        <v>10071</v>
      </c>
      <c r="D3718" s="6" t="str">
        <f t="shared" si="58"/>
        <v>0010-038-261-1700</v>
      </c>
      <c r="E3718" s="5" t="s">
        <v>10072</v>
      </c>
      <c r="F3718" s="5" t="s">
        <v>375</v>
      </c>
      <c r="G3718" s="5" t="s">
        <v>376</v>
      </c>
      <c r="H3718" s="5" t="s">
        <v>377</v>
      </c>
      <c r="I3718" s="5" t="s">
        <v>378</v>
      </c>
    </row>
    <row r="3719" spans="1:9" x14ac:dyDescent="0.25">
      <c r="A3719" s="5" t="s">
        <v>10073</v>
      </c>
      <c r="B3719" s="5" t="s">
        <v>10074</v>
      </c>
      <c r="C3719" s="6" t="s">
        <v>4567</v>
      </c>
      <c r="D3719" s="6" t="str">
        <f t="shared" si="58"/>
        <v>0010-058-011-1100</v>
      </c>
      <c r="E3719" s="5" t="s">
        <v>4568</v>
      </c>
      <c r="F3719" s="5" t="s">
        <v>375</v>
      </c>
      <c r="G3719" s="5" t="s">
        <v>376</v>
      </c>
      <c r="H3719" s="5" t="s">
        <v>377</v>
      </c>
      <c r="I3719" s="5" t="s">
        <v>378</v>
      </c>
    </row>
    <row r="3720" spans="1:9" x14ac:dyDescent="0.25">
      <c r="A3720" s="5" t="s">
        <v>10075</v>
      </c>
      <c r="B3720" s="5" t="s">
        <v>10076</v>
      </c>
      <c r="C3720" s="6" t="s">
        <v>2245</v>
      </c>
      <c r="D3720" s="6" t="str">
        <f t="shared" si="58"/>
        <v>0959-000-000-0000</v>
      </c>
      <c r="E3720" s="5" t="s">
        <v>2246</v>
      </c>
      <c r="F3720" s="5" t="s">
        <v>383</v>
      </c>
      <c r="G3720" s="5" t="s">
        <v>384</v>
      </c>
      <c r="H3720" s="5" t="s">
        <v>377</v>
      </c>
      <c r="I3720" s="5" t="s">
        <v>378</v>
      </c>
    </row>
    <row r="3721" spans="1:9" x14ac:dyDescent="0.25">
      <c r="A3721" s="5" t="s">
        <v>10077</v>
      </c>
      <c r="B3721" s="5" t="s">
        <v>10078</v>
      </c>
      <c r="C3721" s="6" t="s">
        <v>6013</v>
      </c>
      <c r="D3721" s="6" t="str">
        <f t="shared" si="58"/>
        <v>0010-058-051-2800</v>
      </c>
      <c r="E3721" s="5" t="s">
        <v>6014</v>
      </c>
      <c r="F3721" s="5" t="s">
        <v>383</v>
      </c>
      <c r="G3721" s="5" t="s">
        <v>384</v>
      </c>
      <c r="H3721" s="5" t="s">
        <v>377</v>
      </c>
      <c r="I3721" s="5" t="s">
        <v>378</v>
      </c>
    </row>
    <row r="3722" spans="1:9" x14ac:dyDescent="0.25">
      <c r="A3722" s="5" t="s">
        <v>10079</v>
      </c>
      <c r="B3722" s="5" t="s">
        <v>10080</v>
      </c>
      <c r="C3722" s="6" t="s">
        <v>2196</v>
      </c>
      <c r="D3722" s="6" t="str">
        <f t="shared" si="58"/>
        <v>0924-000-000-0000</v>
      </c>
      <c r="E3722" s="5" t="s">
        <v>2197</v>
      </c>
      <c r="F3722" s="5" t="s">
        <v>383</v>
      </c>
      <c r="G3722" s="5" t="s">
        <v>384</v>
      </c>
      <c r="H3722" s="5" t="s">
        <v>377</v>
      </c>
      <c r="I3722" s="5" t="s">
        <v>378</v>
      </c>
    </row>
    <row r="3723" spans="1:9" x14ac:dyDescent="0.25">
      <c r="A3723" s="5" t="s">
        <v>308</v>
      </c>
      <c r="B3723" s="5" t="s">
        <v>10081</v>
      </c>
      <c r="C3723" s="6" t="s">
        <v>10082</v>
      </c>
      <c r="D3723" s="6" t="str">
        <f t="shared" si="58"/>
        <v>0010-058-011-1000</v>
      </c>
      <c r="E3723" s="5" t="s">
        <v>10083</v>
      </c>
      <c r="F3723" s="5" t="s">
        <v>650</v>
      </c>
      <c r="G3723" s="5" t="s">
        <v>651</v>
      </c>
      <c r="H3723" s="5" t="s">
        <v>377</v>
      </c>
      <c r="I3723" s="5" t="s">
        <v>378</v>
      </c>
    </row>
    <row r="3724" spans="1:9" x14ac:dyDescent="0.25">
      <c r="A3724" s="5" t="s">
        <v>10084</v>
      </c>
      <c r="B3724" s="5" t="s">
        <v>10085</v>
      </c>
      <c r="C3724" s="6" t="s">
        <v>811</v>
      </c>
      <c r="D3724" s="6" t="str">
        <f t="shared" si="58"/>
        <v>0010-029-080-1500</v>
      </c>
      <c r="E3724" s="5" t="s">
        <v>812</v>
      </c>
      <c r="F3724" s="5" t="s">
        <v>383</v>
      </c>
      <c r="G3724" s="5" t="s">
        <v>384</v>
      </c>
      <c r="H3724" s="5" t="s">
        <v>377</v>
      </c>
      <c r="I3724" s="5" t="s">
        <v>378</v>
      </c>
    </row>
    <row r="3725" spans="1:9" x14ac:dyDescent="0.25">
      <c r="A3725" s="5" t="s">
        <v>254</v>
      </c>
      <c r="B3725" s="5" t="s">
        <v>10086</v>
      </c>
      <c r="C3725" s="6" t="s">
        <v>10087</v>
      </c>
      <c r="D3725" s="6" t="str">
        <f t="shared" si="58"/>
        <v>0010-058-071-1200</v>
      </c>
      <c r="E3725" s="5" t="s">
        <v>10088</v>
      </c>
      <c r="F3725" s="5" t="s">
        <v>375</v>
      </c>
      <c r="G3725" s="5" t="s">
        <v>376</v>
      </c>
      <c r="H3725" s="5" t="s">
        <v>377</v>
      </c>
      <c r="I3725" s="5" t="s">
        <v>378</v>
      </c>
    </row>
    <row r="3726" spans="1:9" x14ac:dyDescent="0.25">
      <c r="A3726" s="5" t="s">
        <v>10089</v>
      </c>
      <c r="B3726" s="5" t="s">
        <v>10090</v>
      </c>
      <c r="C3726" s="6" t="s">
        <v>563</v>
      </c>
      <c r="D3726" s="6" t="str">
        <f t="shared" si="58"/>
        <v>0010-029-110-1200</v>
      </c>
      <c r="E3726" s="5" t="s">
        <v>564</v>
      </c>
      <c r="F3726" s="5" t="s">
        <v>383</v>
      </c>
      <c r="G3726" s="5" t="s">
        <v>384</v>
      </c>
      <c r="H3726" s="5" t="s">
        <v>513</v>
      </c>
      <c r="I3726" s="5" t="s">
        <v>514</v>
      </c>
    </row>
    <row r="3727" spans="1:9" x14ac:dyDescent="0.25">
      <c r="A3727" s="5" t="s">
        <v>10091</v>
      </c>
      <c r="B3727" s="5" t="s">
        <v>10092</v>
      </c>
      <c r="C3727" s="6" t="s">
        <v>6848</v>
      </c>
      <c r="D3727" s="6" t="str">
        <f t="shared" si="58"/>
        <v>0010-211-261-1100</v>
      </c>
      <c r="E3727" s="5" t="s">
        <v>6849</v>
      </c>
      <c r="F3727" s="5" t="s">
        <v>375</v>
      </c>
      <c r="G3727" s="5" t="s">
        <v>376</v>
      </c>
      <c r="H3727" s="5" t="s">
        <v>377</v>
      </c>
      <c r="I3727" s="5" t="s">
        <v>378</v>
      </c>
    </row>
    <row r="3728" spans="1:9" x14ac:dyDescent="0.25">
      <c r="A3728" s="5" t="s">
        <v>10093</v>
      </c>
      <c r="B3728" s="5" t="s">
        <v>10094</v>
      </c>
      <c r="C3728" s="6" t="s">
        <v>9850</v>
      </c>
      <c r="D3728" s="6" t="str">
        <f t="shared" si="58"/>
        <v>0010-058-031-2400</v>
      </c>
      <c r="E3728" s="5" t="s">
        <v>9851</v>
      </c>
      <c r="F3728" s="5" t="s">
        <v>383</v>
      </c>
      <c r="G3728" s="5" t="s">
        <v>384</v>
      </c>
      <c r="H3728" s="5" t="s">
        <v>377</v>
      </c>
      <c r="I3728" s="5" t="s">
        <v>378</v>
      </c>
    </row>
    <row r="3729" spans="1:9" x14ac:dyDescent="0.25">
      <c r="A3729" s="5" t="s">
        <v>10095</v>
      </c>
      <c r="B3729" s="5" t="s">
        <v>10096</v>
      </c>
      <c r="C3729" s="6" t="s">
        <v>4134</v>
      </c>
      <c r="D3729" s="6" t="str">
        <f t="shared" si="58"/>
        <v>0010-044-111-0000</v>
      </c>
      <c r="E3729" s="5" t="s">
        <v>4135</v>
      </c>
      <c r="F3729" s="5" t="s">
        <v>383</v>
      </c>
      <c r="G3729" s="5" t="s">
        <v>384</v>
      </c>
      <c r="H3729" s="5" t="s">
        <v>377</v>
      </c>
      <c r="I3729" s="5" t="s">
        <v>378</v>
      </c>
    </row>
    <row r="3730" spans="1:9" x14ac:dyDescent="0.25">
      <c r="A3730" s="5" t="s">
        <v>10097</v>
      </c>
      <c r="B3730" s="5" t="s">
        <v>10098</v>
      </c>
      <c r="C3730" s="6" t="s">
        <v>1161</v>
      </c>
      <c r="D3730" s="6" t="str">
        <f t="shared" si="58"/>
        <v>0010-029-100-1100</v>
      </c>
      <c r="E3730" s="5" t="s">
        <v>1162</v>
      </c>
      <c r="F3730" s="5" t="s">
        <v>383</v>
      </c>
      <c r="G3730" s="5" t="s">
        <v>384</v>
      </c>
      <c r="H3730" s="5" t="s">
        <v>377</v>
      </c>
      <c r="I3730" s="5" t="s">
        <v>378</v>
      </c>
    </row>
    <row r="3731" spans="1:9" x14ac:dyDescent="0.25">
      <c r="A3731" s="5" t="s">
        <v>10099</v>
      </c>
      <c r="B3731" s="5" t="s">
        <v>10100</v>
      </c>
      <c r="C3731" s="6" t="s">
        <v>7998</v>
      </c>
      <c r="D3731" s="6" t="str">
        <f t="shared" si="58"/>
        <v>0010-038-231-1400</v>
      </c>
      <c r="E3731" s="5" t="s">
        <v>7999</v>
      </c>
      <c r="F3731" s="5" t="s">
        <v>375</v>
      </c>
      <c r="G3731" s="5" t="s">
        <v>376</v>
      </c>
      <c r="H3731" s="5" t="s">
        <v>377</v>
      </c>
      <c r="I3731" s="5" t="s">
        <v>378</v>
      </c>
    </row>
    <row r="3732" spans="1:9" x14ac:dyDescent="0.25">
      <c r="A3732" s="5" t="s">
        <v>10101</v>
      </c>
      <c r="B3732" s="5" t="s">
        <v>10102</v>
      </c>
      <c r="C3732" s="6" t="s">
        <v>10103</v>
      </c>
      <c r="D3732" s="6" t="str">
        <f t="shared" si="58"/>
        <v>0010-093-031-1000</v>
      </c>
      <c r="E3732" s="5" t="s">
        <v>10104</v>
      </c>
      <c r="F3732" s="5" t="s">
        <v>1099</v>
      </c>
      <c r="G3732" s="5" t="s">
        <v>1100</v>
      </c>
      <c r="H3732" s="5" t="s">
        <v>377</v>
      </c>
      <c r="I3732" s="5" t="s">
        <v>378</v>
      </c>
    </row>
    <row r="3733" spans="1:9" x14ac:dyDescent="0.25">
      <c r="A3733" s="5" t="s">
        <v>10105</v>
      </c>
      <c r="B3733" s="5" t="s">
        <v>10106</v>
      </c>
      <c r="C3733" s="6" t="s">
        <v>10107</v>
      </c>
      <c r="D3733" s="6" t="str">
        <f t="shared" si="58"/>
        <v>0010-038-201-1000</v>
      </c>
      <c r="E3733" s="5" t="s">
        <v>10108</v>
      </c>
      <c r="F3733" s="5" t="s">
        <v>1099</v>
      </c>
      <c r="G3733" s="5" t="s">
        <v>1100</v>
      </c>
      <c r="H3733" s="5" t="s">
        <v>377</v>
      </c>
      <c r="I3733" s="5" t="s">
        <v>378</v>
      </c>
    </row>
    <row r="3734" spans="1:9" x14ac:dyDescent="0.25">
      <c r="A3734" s="5" t="s">
        <v>10109</v>
      </c>
      <c r="B3734" s="5" t="s">
        <v>10110</v>
      </c>
      <c r="C3734" s="6" t="s">
        <v>1161</v>
      </c>
      <c r="D3734" s="6" t="str">
        <f t="shared" si="58"/>
        <v>0010-029-100-1100</v>
      </c>
      <c r="E3734" s="5" t="s">
        <v>1162</v>
      </c>
      <c r="F3734" s="5" t="s">
        <v>383</v>
      </c>
      <c r="G3734" s="5" t="s">
        <v>384</v>
      </c>
      <c r="H3734" s="5" t="s">
        <v>377</v>
      </c>
      <c r="I3734" s="5" t="s">
        <v>378</v>
      </c>
    </row>
    <row r="3735" spans="1:9" x14ac:dyDescent="0.25">
      <c r="A3735" s="5" t="s">
        <v>10111</v>
      </c>
      <c r="B3735" s="5" t="s">
        <v>10112</v>
      </c>
      <c r="C3735" s="6" t="s">
        <v>1764</v>
      </c>
      <c r="D3735" s="6" t="str">
        <f t="shared" si="58"/>
        <v>0040-000-000-0000</v>
      </c>
      <c r="E3735" s="5" t="s">
        <v>1765</v>
      </c>
      <c r="F3735" s="5" t="s">
        <v>383</v>
      </c>
      <c r="G3735" s="5" t="s">
        <v>384</v>
      </c>
      <c r="H3735" s="5" t="s">
        <v>377</v>
      </c>
      <c r="I3735" s="5" t="s">
        <v>378</v>
      </c>
    </row>
    <row r="3736" spans="1:9" x14ac:dyDescent="0.25">
      <c r="A3736" s="5" t="s">
        <v>10113</v>
      </c>
      <c r="B3736" s="5" t="s">
        <v>10114</v>
      </c>
      <c r="C3736" s="6" t="s">
        <v>7108</v>
      </c>
      <c r="D3736" s="6" t="str">
        <f t="shared" si="58"/>
        <v>0010-060-031-1100</v>
      </c>
      <c r="E3736" s="5" t="s">
        <v>7109</v>
      </c>
      <c r="F3736" s="5" t="s">
        <v>375</v>
      </c>
      <c r="G3736" s="5" t="s">
        <v>376</v>
      </c>
      <c r="H3736" s="5" t="s">
        <v>377</v>
      </c>
      <c r="I3736" s="5" t="s">
        <v>378</v>
      </c>
    </row>
    <row r="3737" spans="1:9" x14ac:dyDescent="0.25">
      <c r="A3737" s="5" t="s">
        <v>10115</v>
      </c>
      <c r="B3737" s="5" t="s">
        <v>10116</v>
      </c>
      <c r="C3737" s="6" t="s">
        <v>2364</v>
      </c>
      <c r="D3737" s="6" t="str">
        <f t="shared" si="58"/>
        <v>0010-086-031-1100</v>
      </c>
      <c r="E3737" s="5" t="s">
        <v>2365</v>
      </c>
      <c r="F3737" s="5" t="s">
        <v>375</v>
      </c>
      <c r="G3737" s="5" t="s">
        <v>376</v>
      </c>
      <c r="H3737" s="5" t="s">
        <v>377</v>
      </c>
      <c r="I3737" s="5" t="s">
        <v>378</v>
      </c>
    </row>
    <row r="3738" spans="1:9" x14ac:dyDescent="0.25">
      <c r="A3738" s="5" t="s">
        <v>10117</v>
      </c>
      <c r="B3738" s="5" t="s">
        <v>10118</v>
      </c>
      <c r="C3738" s="6" t="s">
        <v>4986</v>
      </c>
      <c r="D3738" s="6" t="str">
        <f t="shared" si="58"/>
        <v>0010-058-031-1200</v>
      </c>
      <c r="E3738" s="5" t="s">
        <v>4987</v>
      </c>
      <c r="F3738" s="5" t="s">
        <v>375</v>
      </c>
      <c r="G3738" s="5" t="s">
        <v>376</v>
      </c>
      <c r="H3738" s="5" t="s">
        <v>377</v>
      </c>
      <c r="I3738" s="5" t="s">
        <v>378</v>
      </c>
    </row>
    <row r="3739" spans="1:9" x14ac:dyDescent="0.25">
      <c r="A3739" s="5" t="s">
        <v>10119</v>
      </c>
      <c r="B3739" s="5" t="s">
        <v>10120</v>
      </c>
      <c r="C3739" s="6" t="s">
        <v>9863</v>
      </c>
      <c r="D3739" s="6" t="str">
        <f t="shared" si="58"/>
        <v>0010-058-051-2700</v>
      </c>
      <c r="E3739" s="5" t="s">
        <v>9864</v>
      </c>
      <c r="F3739" s="5" t="s">
        <v>383</v>
      </c>
      <c r="G3739" s="5" t="s">
        <v>384</v>
      </c>
      <c r="H3739" s="5" t="s">
        <v>377</v>
      </c>
      <c r="I3739" s="5" t="s">
        <v>378</v>
      </c>
    </row>
    <row r="3740" spans="1:9" x14ac:dyDescent="0.25">
      <c r="A3740" s="5" t="s">
        <v>10121</v>
      </c>
      <c r="B3740" s="5" t="s">
        <v>10122</v>
      </c>
      <c r="C3740" s="6" t="s">
        <v>5714</v>
      </c>
      <c r="D3740" s="6" t="str">
        <f t="shared" si="58"/>
        <v>0010-093-021-1100</v>
      </c>
      <c r="E3740" s="5" t="s">
        <v>5715</v>
      </c>
      <c r="F3740" s="5" t="s">
        <v>375</v>
      </c>
      <c r="G3740" s="5" t="s">
        <v>376</v>
      </c>
      <c r="H3740" s="5" t="s">
        <v>377</v>
      </c>
      <c r="I3740" s="5" t="s">
        <v>378</v>
      </c>
    </row>
    <row r="3741" spans="1:9" x14ac:dyDescent="0.25">
      <c r="A3741" s="5" t="s">
        <v>10123</v>
      </c>
      <c r="B3741" s="5" t="s">
        <v>10124</v>
      </c>
      <c r="C3741" s="6" t="s">
        <v>7778</v>
      </c>
      <c r="D3741" s="6" t="str">
        <f t="shared" si="58"/>
        <v>0010-029-100-1700</v>
      </c>
      <c r="E3741" s="5" t="s">
        <v>7779</v>
      </c>
      <c r="F3741" s="5" t="s">
        <v>383</v>
      </c>
      <c r="G3741" s="5" t="s">
        <v>384</v>
      </c>
      <c r="H3741" s="5" t="s">
        <v>377</v>
      </c>
      <c r="I3741" s="5" t="s">
        <v>378</v>
      </c>
    </row>
    <row r="3742" spans="1:9" x14ac:dyDescent="0.25">
      <c r="A3742" s="5" t="s">
        <v>10125</v>
      </c>
      <c r="B3742" s="5" t="s">
        <v>10126</v>
      </c>
      <c r="C3742" s="6" t="s">
        <v>6612</v>
      </c>
      <c r="D3742" s="6" t="str">
        <f t="shared" si="58"/>
        <v>0917-058-020-0000</v>
      </c>
      <c r="E3742" s="5" t="s">
        <v>6613</v>
      </c>
      <c r="F3742" s="5" t="s">
        <v>375</v>
      </c>
      <c r="G3742" s="5" t="s">
        <v>376</v>
      </c>
      <c r="H3742" s="5" t="s">
        <v>513</v>
      </c>
      <c r="I3742" s="5" t="s">
        <v>514</v>
      </c>
    </row>
    <row r="3743" spans="1:9" x14ac:dyDescent="0.25">
      <c r="A3743" s="5" t="s">
        <v>10127</v>
      </c>
      <c r="B3743" s="5" t="s">
        <v>10128</v>
      </c>
      <c r="C3743" s="6" t="s">
        <v>10129</v>
      </c>
      <c r="D3743" s="6" t="str">
        <f t="shared" si="58"/>
        <v>0010-038-191-1100</v>
      </c>
      <c r="E3743" s="5" t="s">
        <v>10130</v>
      </c>
      <c r="F3743" s="5" t="s">
        <v>375</v>
      </c>
      <c r="G3743" s="5" t="s">
        <v>376</v>
      </c>
      <c r="H3743" s="5" t="s">
        <v>377</v>
      </c>
      <c r="I3743" s="5" t="s">
        <v>378</v>
      </c>
    </row>
    <row r="3744" spans="1:9" x14ac:dyDescent="0.25">
      <c r="A3744" s="5" t="s">
        <v>10131</v>
      </c>
      <c r="B3744" s="5" t="s">
        <v>10132</v>
      </c>
      <c r="C3744" s="6" t="s">
        <v>6472</v>
      </c>
      <c r="D3744" s="6" t="str">
        <f t="shared" si="58"/>
        <v>0010-090-111-1100</v>
      </c>
      <c r="E3744" s="5" t="s">
        <v>6473</v>
      </c>
      <c r="F3744" s="5" t="s">
        <v>375</v>
      </c>
      <c r="G3744" s="5" t="s">
        <v>376</v>
      </c>
      <c r="H3744" s="5" t="s">
        <v>377</v>
      </c>
      <c r="I3744" s="5" t="s">
        <v>378</v>
      </c>
    </row>
    <row r="3745" spans="1:9" x14ac:dyDescent="0.25">
      <c r="A3745" s="5" t="s">
        <v>10133</v>
      </c>
      <c r="B3745" s="5" t="s">
        <v>10134</v>
      </c>
      <c r="C3745" s="6" t="s">
        <v>10135</v>
      </c>
      <c r="D3745" s="6" t="str">
        <f t="shared" si="58"/>
        <v>0010-072-081-1000</v>
      </c>
      <c r="E3745" s="5" t="s">
        <v>10136</v>
      </c>
      <c r="F3745" s="5" t="s">
        <v>1099</v>
      </c>
      <c r="G3745" s="5" t="s">
        <v>1100</v>
      </c>
      <c r="H3745" s="5" t="s">
        <v>377</v>
      </c>
      <c r="I3745" s="5" t="s">
        <v>378</v>
      </c>
    </row>
    <row r="3746" spans="1:9" x14ac:dyDescent="0.25">
      <c r="A3746" s="5" t="s">
        <v>10137</v>
      </c>
      <c r="B3746" s="5" t="s">
        <v>10138</v>
      </c>
      <c r="C3746" s="6" t="s">
        <v>6884</v>
      </c>
      <c r="D3746" s="6" t="str">
        <f t="shared" si="58"/>
        <v>0010-058-021-1800</v>
      </c>
      <c r="E3746" s="5" t="s">
        <v>6885</v>
      </c>
      <c r="F3746" s="5" t="s">
        <v>375</v>
      </c>
      <c r="G3746" s="5" t="s">
        <v>376</v>
      </c>
      <c r="H3746" s="5" t="s">
        <v>377</v>
      </c>
      <c r="I3746" s="5" t="s">
        <v>378</v>
      </c>
    </row>
    <row r="3747" spans="1:9" x14ac:dyDescent="0.25">
      <c r="A3747" s="5" t="s">
        <v>10139</v>
      </c>
      <c r="B3747" s="5" t="s">
        <v>10140</v>
      </c>
      <c r="C3747" s="6" t="s">
        <v>9911</v>
      </c>
      <c r="D3747" s="6" t="str">
        <f t="shared" si="58"/>
        <v>0010-058-051-2200</v>
      </c>
      <c r="E3747" s="5" t="s">
        <v>9912</v>
      </c>
      <c r="F3747" s="5" t="s">
        <v>375</v>
      </c>
      <c r="G3747" s="5" t="s">
        <v>376</v>
      </c>
      <c r="H3747" s="5" t="s">
        <v>377</v>
      </c>
      <c r="I3747" s="5" t="s">
        <v>378</v>
      </c>
    </row>
    <row r="3748" spans="1:9" x14ac:dyDescent="0.25">
      <c r="A3748" s="5" t="s">
        <v>10141</v>
      </c>
      <c r="B3748" s="5" t="s">
        <v>10142</v>
      </c>
      <c r="C3748" s="6" t="s">
        <v>10143</v>
      </c>
      <c r="D3748" s="6" t="str">
        <f t="shared" si="58"/>
        <v>0010-058-041-3300</v>
      </c>
      <c r="E3748" s="5" t="s">
        <v>10144</v>
      </c>
      <c r="F3748" s="5" t="s">
        <v>375</v>
      </c>
      <c r="G3748" s="5" t="s">
        <v>376</v>
      </c>
      <c r="H3748" s="5" t="s">
        <v>377</v>
      </c>
      <c r="I3748" s="5" t="s">
        <v>378</v>
      </c>
    </row>
    <row r="3749" spans="1:9" x14ac:dyDescent="0.25">
      <c r="A3749" s="5" t="s">
        <v>10145</v>
      </c>
      <c r="B3749" s="5" t="s">
        <v>10146</v>
      </c>
      <c r="C3749" s="6" t="s">
        <v>811</v>
      </c>
      <c r="D3749" s="6" t="str">
        <f t="shared" si="58"/>
        <v>0010-029-080-1500</v>
      </c>
      <c r="E3749" s="5" t="s">
        <v>812</v>
      </c>
      <c r="F3749" s="5" t="s">
        <v>383</v>
      </c>
      <c r="G3749" s="5" t="s">
        <v>384</v>
      </c>
      <c r="H3749" s="5" t="s">
        <v>377</v>
      </c>
      <c r="I3749" s="5" t="s">
        <v>378</v>
      </c>
    </row>
    <row r="3750" spans="1:9" x14ac:dyDescent="0.25">
      <c r="A3750" s="5" t="s">
        <v>10147</v>
      </c>
      <c r="B3750" s="5" t="s">
        <v>10148</v>
      </c>
      <c r="C3750" s="6" t="s">
        <v>3743</v>
      </c>
      <c r="D3750" s="6" t="str">
        <f t="shared" si="58"/>
        <v>0702-000-000-0000</v>
      </c>
      <c r="E3750" s="5" t="s">
        <v>3744</v>
      </c>
      <c r="F3750" s="5" t="s">
        <v>383</v>
      </c>
      <c r="G3750" s="5" t="s">
        <v>384</v>
      </c>
      <c r="H3750" s="5" t="s">
        <v>377</v>
      </c>
      <c r="I3750" s="5" t="s">
        <v>378</v>
      </c>
    </row>
    <row r="3751" spans="1:9" x14ac:dyDescent="0.25">
      <c r="A3751" s="5" t="s">
        <v>10149</v>
      </c>
      <c r="B3751" s="5" t="s">
        <v>10150</v>
      </c>
      <c r="C3751" s="6" t="s">
        <v>9871</v>
      </c>
      <c r="D3751" s="6" t="str">
        <f t="shared" si="58"/>
        <v>0010-058-021-4100</v>
      </c>
      <c r="E3751" s="5" t="s">
        <v>9872</v>
      </c>
      <c r="F3751" s="5" t="s">
        <v>375</v>
      </c>
      <c r="G3751" s="5" t="s">
        <v>376</v>
      </c>
      <c r="H3751" s="5" t="s">
        <v>377</v>
      </c>
      <c r="I3751" s="5" t="s">
        <v>378</v>
      </c>
    </row>
    <row r="3752" spans="1:9" x14ac:dyDescent="0.25">
      <c r="A3752" s="5" t="s">
        <v>10151</v>
      </c>
      <c r="B3752" s="5" t="s">
        <v>10152</v>
      </c>
      <c r="C3752" s="6" t="s">
        <v>6884</v>
      </c>
      <c r="D3752" s="6" t="str">
        <f t="shared" si="58"/>
        <v>0010-058-021-1800</v>
      </c>
      <c r="E3752" s="5" t="s">
        <v>6885</v>
      </c>
      <c r="F3752" s="5" t="s">
        <v>375</v>
      </c>
      <c r="G3752" s="5" t="s">
        <v>376</v>
      </c>
      <c r="H3752" s="5" t="s">
        <v>377</v>
      </c>
      <c r="I3752" s="5" t="s">
        <v>378</v>
      </c>
    </row>
    <row r="3753" spans="1:9" x14ac:dyDescent="0.25">
      <c r="A3753" s="5" t="s">
        <v>10153</v>
      </c>
      <c r="B3753" s="5" t="s">
        <v>10154</v>
      </c>
      <c r="C3753" s="6" t="s">
        <v>10155</v>
      </c>
      <c r="D3753" s="6" t="str">
        <f t="shared" si="58"/>
        <v>0010-058-051-2000</v>
      </c>
      <c r="E3753" s="5" t="s">
        <v>10156</v>
      </c>
      <c r="F3753" s="5" t="s">
        <v>375</v>
      </c>
      <c r="G3753" s="5" t="s">
        <v>376</v>
      </c>
      <c r="H3753" s="5" t="s">
        <v>513</v>
      </c>
      <c r="I3753" s="5" t="s">
        <v>514</v>
      </c>
    </row>
    <row r="3754" spans="1:9" x14ac:dyDescent="0.25">
      <c r="A3754" s="5" t="s">
        <v>10157</v>
      </c>
      <c r="B3754" s="5" t="s">
        <v>10158</v>
      </c>
      <c r="C3754" s="6" t="s">
        <v>10159</v>
      </c>
      <c r="D3754" s="6" t="str">
        <f t="shared" si="58"/>
        <v>0010-058-071-1700</v>
      </c>
      <c r="E3754" s="5" t="s">
        <v>10160</v>
      </c>
      <c r="F3754" s="5" t="s">
        <v>375</v>
      </c>
      <c r="G3754" s="5" t="s">
        <v>376</v>
      </c>
      <c r="H3754" s="5" t="s">
        <v>377</v>
      </c>
      <c r="I3754" s="5" t="s">
        <v>378</v>
      </c>
    </row>
    <row r="3755" spans="1:9" x14ac:dyDescent="0.25">
      <c r="A3755" s="5" t="s">
        <v>10161</v>
      </c>
      <c r="B3755" s="5" t="s">
        <v>10162</v>
      </c>
      <c r="C3755" s="6" t="s">
        <v>811</v>
      </c>
      <c r="D3755" s="6" t="str">
        <f t="shared" si="58"/>
        <v>0010-029-080-1500</v>
      </c>
      <c r="E3755" s="5" t="s">
        <v>812</v>
      </c>
      <c r="F3755" s="5" t="s">
        <v>375</v>
      </c>
      <c r="G3755" s="5" t="s">
        <v>376</v>
      </c>
      <c r="H3755" s="5" t="s">
        <v>377</v>
      </c>
      <c r="I3755" s="5" t="s">
        <v>378</v>
      </c>
    </row>
    <row r="3756" spans="1:9" x14ac:dyDescent="0.25">
      <c r="A3756" s="5" t="s">
        <v>10163</v>
      </c>
      <c r="B3756" s="5" t="s">
        <v>10164</v>
      </c>
      <c r="C3756" s="6" t="s">
        <v>10165</v>
      </c>
      <c r="D3756" s="6" t="str">
        <f t="shared" si="58"/>
        <v>0010-090-111-1000</v>
      </c>
      <c r="E3756" s="5" t="s">
        <v>10166</v>
      </c>
      <c r="F3756" s="5" t="s">
        <v>1099</v>
      </c>
      <c r="G3756" s="5" t="s">
        <v>1100</v>
      </c>
      <c r="H3756" s="5" t="s">
        <v>377</v>
      </c>
      <c r="I3756" s="5" t="s">
        <v>378</v>
      </c>
    </row>
    <row r="3757" spans="1:9" x14ac:dyDescent="0.25">
      <c r="A3757" s="5" t="s">
        <v>10167</v>
      </c>
      <c r="B3757" s="5" t="s">
        <v>10168</v>
      </c>
      <c r="C3757" s="6" t="s">
        <v>10059</v>
      </c>
      <c r="D3757" s="6" t="str">
        <f t="shared" si="58"/>
        <v>0010-058-051-2300</v>
      </c>
      <c r="E3757" s="5" t="s">
        <v>10060</v>
      </c>
      <c r="F3757" s="5" t="s">
        <v>375</v>
      </c>
      <c r="G3757" s="5" t="s">
        <v>376</v>
      </c>
      <c r="H3757" s="5" t="s">
        <v>377</v>
      </c>
      <c r="I3757" s="5" t="s">
        <v>378</v>
      </c>
    </row>
    <row r="3758" spans="1:9" x14ac:dyDescent="0.25">
      <c r="A3758" s="5" t="s">
        <v>10169</v>
      </c>
      <c r="B3758" s="5" t="s">
        <v>10170</v>
      </c>
      <c r="C3758" s="6" t="s">
        <v>10171</v>
      </c>
      <c r="D3758" s="6" t="str">
        <f t="shared" si="58"/>
        <v>0010-027-121-1000</v>
      </c>
      <c r="E3758" s="5" t="s">
        <v>10172</v>
      </c>
      <c r="F3758" s="5" t="s">
        <v>1099</v>
      </c>
      <c r="G3758" s="5" t="s">
        <v>1100</v>
      </c>
      <c r="H3758" s="5" t="s">
        <v>377</v>
      </c>
      <c r="I3758" s="5" t="s">
        <v>378</v>
      </c>
    </row>
    <row r="3759" spans="1:9" x14ac:dyDescent="0.25">
      <c r="A3759" s="5" t="s">
        <v>10173</v>
      </c>
      <c r="B3759" s="5" t="s">
        <v>10174</v>
      </c>
      <c r="C3759" s="6" t="s">
        <v>10175</v>
      </c>
      <c r="D3759" s="6" t="str">
        <f t="shared" si="58"/>
        <v>0010-058-051-2900</v>
      </c>
      <c r="E3759" s="5" t="s">
        <v>10176</v>
      </c>
      <c r="F3759" s="5" t="s">
        <v>383</v>
      </c>
      <c r="G3759" s="5" t="s">
        <v>384</v>
      </c>
      <c r="H3759" s="5" t="s">
        <v>377</v>
      </c>
      <c r="I3759" s="5" t="s">
        <v>378</v>
      </c>
    </row>
    <row r="3760" spans="1:9" x14ac:dyDescent="0.25">
      <c r="A3760" s="5" t="s">
        <v>10177</v>
      </c>
      <c r="B3760" s="5" t="s">
        <v>10178</v>
      </c>
      <c r="C3760" s="6" t="s">
        <v>6472</v>
      </c>
      <c r="D3760" s="6" t="str">
        <f t="shared" si="58"/>
        <v>0010-090-111-1100</v>
      </c>
      <c r="E3760" s="5" t="s">
        <v>6473</v>
      </c>
      <c r="F3760" s="5" t="s">
        <v>383</v>
      </c>
      <c r="G3760" s="5" t="s">
        <v>384</v>
      </c>
      <c r="H3760" s="5" t="s">
        <v>377</v>
      </c>
      <c r="I3760" s="5" t="s">
        <v>378</v>
      </c>
    </row>
    <row r="3761" spans="1:9" x14ac:dyDescent="0.25">
      <c r="A3761" s="5" t="s">
        <v>10179</v>
      </c>
      <c r="B3761" s="5" t="s">
        <v>10180</v>
      </c>
      <c r="C3761" s="6" t="s">
        <v>4699</v>
      </c>
      <c r="D3761" s="6" t="str">
        <f t="shared" si="58"/>
        <v>0010-038-221-1600</v>
      </c>
      <c r="E3761" s="5" t="s">
        <v>4700</v>
      </c>
      <c r="F3761" s="5" t="s">
        <v>375</v>
      </c>
      <c r="G3761" s="5" t="s">
        <v>376</v>
      </c>
      <c r="H3761" s="5" t="s">
        <v>377</v>
      </c>
      <c r="I3761" s="5" t="s">
        <v>378</v>
      </c>
    </row>
    <row r="3762" spans="1:9" x14ac:dyDescent="0.25">
      <c r="A3762" s="5" t="s">
        <v>10181</v>
      </c>
      <c r="B3762" s="5" t="s">
        <v>10182</v>
      </c>
      <c r="C3762" s="6" t="s">
        <v>10183</v>
      </c>
      <c r="D3762" s="6" t="str">
        <f t="shared" si="58"/>
        <v>0010-093-011-1000</v>
      </c>
      <c r="E3762" s="5" t="s">
        <v>10184</v>
      </c>
      <c r="F3762" s="5" t="s">
        <v>650</v>
      </c>
      <c r="G3762" s="5" t="s">
        <v>651</v>
      </c>
      <c r="H3762" s="5" t="s">
        <v>513</v>
      </c>
      <c r="I3762" s="5" t="s">
        <v>514</v>
      </c>
    </row>
    <row r="3763" spans="1:9" x14ac:dyDescent="0.25">
      <c r="A3763" s="5" t="s">
        <v>10185</v>
      </c>
      <c r="B3763" s="5" t="s">
        <v>10186</v>
      </c>
      <c r="C3763" s="6" t="s">
        <v>10187</v>
      </c>
      <c r="D3763" s="6" t="str">
        <f t="shared" si="58"/>
        <v>0010-016-010-0000</v>
      </c>
      <c r="E3763" s="5" t="s">
        <v>6329</v>
      </c>
      <c r="F3763" s="5" t="s">
        <v>375</v>
      </c>
      <c r="G3763" s="5" t="s">
        <v>376</v>
      </c>
      <c r="H3763" s="5" t="s">
        <v>377</v>
      </c>
      <c r="I3763" s="5" t="s">
        <v>378</v>
      </c>
    </row>
    <row r="3764" spans="1:9" x14ac:dyDescent="0.25">
      <c r="A3764" s="5" t="s">
        <v>10188</v>
      </c>
      <c r="B3764" s="5" t="s">
        <v>10189</v>
      </c>
      <c r="C3764" s="6" t="s">
        <v>6884</v>
      </c>
      <c r="D3764" s="6" t="str">
        <f t="shared" si="58"/>
        <v>0010-058-021-1800</v>
      </c>
      <c r="E3764" s="5" t="s">
        <v>6885</v>
      </c>
      <c r="F3764" s="5" t="s">
        <v>375</v>
      </c>
      <c r="G3764" s="5" t="s">
        <v>376</v>
      </c>
      <c r="H3764" s="5" t="s">
        <v>377</v>
      </c>
      <c r="I3764" s="5" t="s">
        <v>378</v>
      </c>
    </row>
    <row r="3765" spans="1:9" x14ac:dyDescent="0.25">
      <c r="A3765" s="5" t="s">
        <v>10190</v>
      </c>
      <c r="B3765" s="5" t="s">
        <v>10191</v>
      </c>
      <c r="C3765" s="6" t="s">
        <v>495</v>
      </c>
      <c r="D3765" s="6" t="str">
        <f t="shared" si="58"/>
        <v>0010-249-000-0000</v>
      </c>
      <c r="E3765" s="5" t="s">
        <v>496</v>
      </c>
      <c r="F3765" s="5" t="s">
        <v>383</v>
      </c>
      <c r="G3765" s="5" t="s">
        <v>384</v>
      </c>
      <c r="H3765" s="5" t="s">
        <v>491</v>
      </c>
      <c r="I3765" s="5" t="s">
        <v>492</v>
      </c>
    </row>
    <row r="3766" spans="1:9" x14ac:dyDescent="0.25">
      <c r="A3766" s="5" t="s">
        <v>10192</v>
      </c>
      <c r="B3766" s="5" t="s">
        <v>10193</v>
      </c>
      <c r="C3766" s="6" t="s">
        <v>6328</v>
      </c>
      <c r="D3766" s="6" t="str">
        <f t="shared" si="58"/>
        <v>0010-016-011-0000</v>
      </c>
      <c r="E3766" s="5" t="s">
        <v>6329</v>
      </c>
      <c r="F3766" s="5" t="s">
        <v>383</v>
      </c>
      <c r="G3766" s="5" t="s">
        <v>384</v>
      </c>
      <c r="H3766" s="5" t="s">
        <v>377</v>
      </c>
      <c r="I3766" s="5" t="s">
        <v>378</v>
      </c>
    </row>
    <row r="3767" spans="1:9" x14ac:dyDescent="0.25">
      <c r="A3767" s="5" t="s">
        <v>10194</v>
      </c>
      <c r="B3767" s="5" t="s">
        <v>10195</v>
      </c>
      <c r="C3767" s="6" t="s">
        <v>7905</v>
      </c>
      <c r="D3767" s="6" t="str">
        <f t="shared" si="58"/>
        <v>0010-038-191-1300</v>
      </c>
      <c r="E3767" s="5" t="s">
        <v>7906</v>
      </c>
      <c r="F3767" s="5" t="s">
        <v>375</v>
      </c>
      <c r="G3767" s="5" t="s">
        <v>376</v>
      </c>
      <c r="H3767" s="5" t="s">
        <v>377</v>
      </c>
      <c r="I3767" s="5" t="s">
        <v>378</v>
      </c>
    </row>
    <row r="3768" spans="1:9" x14ac:dyDescent="0.25">
      <c r="A3768" s="5" t="s">
        <v>10196</v>
      </c>
      <c r="B3768" s="5" t="s">
        <v>10197</v>
      </c>
      <c r="C3768" s="6" t="s">
        <v>6013</v>
      </c>
      <c r="D3768" s="6" t="str">
        <f t="shared" si="58"/>
        <v>0010-058-051-2800</v>
      </c>
      <c r="E3768" s="5" t="s">
        <v>6014</v>
      </c>
      <c r="F3768" s="5" t="s">
        <v>375</v>
      </c>
      <c r="G3768" s="5" t="s">
        <v>376</v>
      </c>
      <c r="H3768" s="5" t="s">
        <v>377</v>
      </c>
      <c r="I3768" s="5" t="s">
        <v>378</v>
      </c>
    </row>
    <row r="3769" spans="1:9" x14ac:dyDescent="0.25">
      <c r="A3769" s="5" t="s">
        <v>10198</v>
      </c>
      <c r="B3769" s="5" t="s">
        <v>10199</v>
      </c>
      <c r="C3769" s="6" t="s">
        <v>5268</v>
      </c>
      <c r="D3769" s="6" t="str">
        <f t="shared" si="58"/>
        <v>0010-058-021-3700</v>
      </c>
      <c r="E3769" s="5" t="s">
        <v>5269</v>
      </c>
      <c r="F3769" s="5" t="s">
        <v>383</v>
      </c>
      <c r="G3769" s="5" t="s">
        <v>384</v>
      </c>
      <c r="H3769" s="5" t="s">
        <v>513</v>
      </c>
      <c r="I3769" s="5" t="s">
        <v>514</v>
      </c>
    </row>
    <row r="3770" spans="1:9" x14ac:dyDescent="0.25">
      <c r="A3770" s="5" t="s">
        <v>10200</v>
      </c>
      <c r="B3770" s="5" t="s">
        <v>10201</v>
      </c>
      <c r="C3770" s="6" t="s">
        <v>10202</v>
      </c>
      <c r="D3770" s="6" t="str">
        <f t="shared" si="58"/>
        <v>0010-038-231-1700</v>
      </c>
      <c r="E3770" s="5" t="s">
        <v>10203</v>
      </c>
      <c r="F3770" s="5" t="s">
        <v>375</v>
      </c>
      <c r="G3770" s="5" t="s">
        <v>376</v>
      </c>
      <c r="H3770" s="5" t="s">
        <v>377</v>
      </c>
      <c r="I3770" s="5" t="s">
        <v>378</v>
      </c>
    </row>
    <row r="3771" spans="1:9" x14ac:dyDescent="0.25">
      <c r="A3771" s="5" t="s">
        <v>10204</v>
      </c>
      <c r="B3771" s="5" t="s">
        <v>10205</v>
      </c>
      <c r="C3771" s="6" t="s">
        <v>10206</v>
      </c>
      <c r="D3771" s="6" t="str">
        <f t="shared" si="58"/>
        <v>0010-030-081-1400</v>
      </c>
      <c r="E3771" s="5" t="s">
        <v>10207</v>
      </c>
      <c r="F3771" s="5" t="s">
        <v>383</v>
      </c>
      <c r="G3771" s="5" t="s">
        <v>384</v>
      </c>
      <c r="H3771" s="5" t="s">
        <v>513</v>
      </c>
      <c r="I3771" s="5" t="s">
        <v>514</v>
      </c>
    </row>
    <row r="3772" spans="1:9" x14ac:dyDescent="0.25">
      <c r="A3772" s="5" t="s">
        <v>10208</v>
      </c>
      <c r="B3772" s="5" t="s">
        <v>10209</v>
      </c>
      <c r="C3772" s="6" t="s">
        <v>2056</v>
      </c>
      <c r="D3772" s="6" t="str">
        <f t="shared" si="58"/>
        <v>0035-000-000-0000</v>
      </c>
      <c r="E3772" s="5" t="s">
        <v>2057</v>
      </c>
      <c r="F3772" s="5" t="s">
        <v>383</v>
      </c>
      <c r="G3772" s="5" t="s">
        <v>384</v>
      </c>
      <c r="H3772" s="5" t="s">
        <v>377</v>
      </c>
      <c r="I3772" s="5" t="s">
        <v>378</v>
      </c>
    </row>
    <row r="3773" spans="1:9" x14ac:dyDescent="0.25">
      <c r="A3773" s="5" t="s">
        <v>10210</v>
      </c>
      <c r="B3773" s="5" t="s">
        <v>10211</v>
      </c>
      <c r="C3773" s="6" t="s">
        <v>10212</v>
      </c>
      <c r="D3773" s="6" t="str">
        <f t="shared" si="58"/>
        <v>1141-000-000-0000</v>
      </c>
      <c r="E3773" s="5" t="s">
        <v>10213</v>
      </c>
      <c r="F3773" s="5" t="s">
        <v>383</v>
      </c>
      <c r="G3773" s="5" t="s">
        <v>384</v>
      </c>
      <c r="H3773" s="5" t="s">
        <v>377</v>
      </c>
      <c r="I3773" s="5" t="s">
        <v>378</v>
      </c>
    </row>
    <row r="3774" spans="1:9" x14ac:dyDescent="0.25">
      <c r="A3774" s="5" t="s">
        <v>10214</v>
      </c>
      <c r="B3774" s="5" t="s">
        <v>10215</v>
      </c>
      <c r="C3774" s="6" t="s">
        <v>1253</v>
      </c>
      <c r="D3774" s="6" t="str">
        <f t="shared" si="58"/>
        <v>0010-030-031-1400</v>
      </c>
      <c r="E3774" s="5" t="s">
        <v>1254</v>
      </c>
      <c r="F3774" s="5" t="s">
        <v>375</v>
      </c>
      <c r="G3774" s="5" t="s">
        <v>376</v>
      </c>
      <c r="H3774" s="5" t="s">
        <v>377</v>
      </c>
      <c r="I3774" s="5" t="s">
        <v>378</v>
      </c>
    </row>
    <row r="3775" spans="1:9" x14ac:dyDescent="0.25">
      <c r="A3775" s="5" t="s">
        <v>10216</v>
      </c>
      <c r="B3775" s="5" t="s">
        <v>10217</v>
      </c>
      <c r="C3775" s="6" t="s">
        <v>10159</v>
      </c>
      <c r="D3775" s="6" t="str">
        <f t="shared" si="58"/>
        <v>0010-058-071-1700</v>
      </c>
      <c r="E3775" s="5" t="s">
        <v>10160</v>
      </c>
      <c r="F3775" s="5" t="s">
        <v>375</v>
      </c>
      <c r="G3775" s="5" t="s">
        <v>376</v>
      </c>
      <c r="H3775" s="5" t="s">
        <v>377</v>
      </c>
      <c r="I3775" s="5" t="s">
        <v>378</v>
      </c>
    </row>
    <row r="3776" spans="1:9" x14ac:dyDescent="0.25">
      <c r="A3776" s="5" t="s">
        <v>10218</v>
      </c>
      <c r="B3776" s="5" t="s">
        <v>10219</v>
      </c>
      <c r="C3776" s="6" t="s">
        <v>9939</v>
      </c>
      <c r="D3776" s="6" t="str">
        <f t="shared" si="58"/>
        <v>0010-058-051-1800</v>
      </c>
      <c r="E3776" s="5" t="s">
        <v>9940</v>
      </c>
      <c r="F3776" s="5" t="s">
        <v>383</v>
      </c>
      <c r="G3776" s="5" t="s">
        <v>384</v>
      </c>
      <c r="H3776" s="5" t="s">
        <v>377</v>
      </c>
      <c r="I3776" s="5" t="s">
        <v>378</v>
      </c>
    </row>
    <row r="3777" spans="1:9" x14ac:dyDescent="0.25">
      <c r="A3777" s="5" t="s">
        <v>10220</v>
      </c>
      <c r="B3777" s="5" t="s">
        <v>10221</v>
      </c>
      <c r="C3777" s="6" t="s">
        <v>10222</v>
      </c>
      <c r="D3777" s="6" t="str">
        <f t="shared" si="58"/>
        <v>0010-058-051-2400</v>
      </c>
      <c r="E3777" s="5" t="s">
        <v>10223</v>
      </c>
      <c r="F3777" s="5" t="s">
        <v>383</v>
      </c>
      <c r="G3777" s="5" t="s">
        <v>384</v>
      </c>
      <c r="H3777" s="5" t="s">
        <v>377</v>
      </c>
      <c r="I3777" s="5" t="s">
        <v>378</v>
      </c>
    </row>
    <row r="3778" spans="1:9" x14ac:dyDescent="0.25">
      <c r="A3778" s="5" t="s">
        <v>10224</v>
      </c>
      <c r="B3778" s="5" t="s">
        <v>10225</v>
      </c>
      <c r="C3778" s="6" t="s">
        <v>3213</v>
      </c>
      <c r="D3778" s="6" t="str">
        <f t="shared" ref="D3778:D3841" si="59">TEXT(C3778,"0000-000-000-0000")</f>
        <v>0010-071-031-1100</v>
      </c>
      <c r="E3778" s="5" t="s">
        <v>3214</v>
      </c>
      <c r="F3778" s="5" t="s">
        <v>375</v>
      </c>
      <c r="G3778" s="5" t="s">
        <v>376</v>
      </c>
      <c r="H3778" s="5" t="s">
        <v>377</v>
      </c>
      <c r="I3778" s="5" t="s">
        <v>378</v>
      </c>
    </row>
    <row r="3779" spans="1:9" x14ac:dyDescent="0.25">
      <c r="A3779" s="5" t="s">
        <v>10226</v>
      </c>
      <c r="B3779" s="5" t="s">
        <v>10227</v>
      </c>
      <c r="C3779" s="6" t="s">
        <v>10228</v>
      </c>
      <c r="D3779" s="6" t="str">
        <f t="shared" si="59"/>
        <v>0010-058-051-1600</v>
      </c>
      <c r="E3779" s="5" t="s">
        <v>10229</v>
      </c>
      <c r="F3779" s="5" t="s">
        <v>375</v>
      </c>
      <c r="G3779" s="5" t="s">
        <v>376</v>
      </c>
      <c r="H3779" s="5" t="s">
        <v>377</v>
      </c>
      <c r="I3779" s="5" t="s">
        <v>378</v>
      </c>
    </row>
    <row r="3780" spans="1:9" x14ac:dyDescent="0.25">
      <c r="A3780" s="5" t="s">
        <v>10230</v>
      </c>
      <c r="B3780" s="5" t="s">
        <v>10231</v>
      </c>
      <c r="C3780" s="6" t="s">
        <v>10232</v>
      </c>
      <c r="D3780" s="6" t="str">
        <f t="shared" si="59"/>
        <v>0010-058-051-3500</v>
      </c>
      <c r="E3780" s="5" t="s">
        <v>10233</v>
      </c>
      <c r="F3780" s="5" t="s">
        <v>375</v>
      </c>
      <c r="G3780" s="5" t="s">
        <v>376</v>
      </c>
      <c r="H3780" s="5" t="s">
        <v>377</v>
      </c>
      <c r="I3780" s="5" t="s">
        <v>378</v>
      </c>
    </row>
    <row r="3781" spans="1:9" x14ac:dyDescent="0.25">
      <c r="A3781" s="5" t="s">
        <v>10234</v>
      </c>
      <c r="B3781" s="5" t="s">
        <v>10235</v>
      </c>
      <c r="C3781" s="6" t="s">
        <v>7281</v>
      </c>
      <c r="D3781" s="6" t="str">
        <f t="shared" si="59"/>
        <v>0010-231-081-1100</v>
      </c>
      <c r="E3781" s="5" t="s">
        <v>7282</v>
      </c>
      <c r="F3781" s="5" t="s">
        <v>375</v>
      </c>
      <c r="G3781" s="5" t="s">
        <v>376</v>
      </c>
      <c r="H3781" s="5" t="s">
        <v>377</v>
      </c>
      <c r="I3781" s="5" t="s">
        <v>378</v>
      </c>
    </row>
    <row r="3782" spans="1:9" x14ac:dyDescent="0.25">
      <c r="A3782" s="5" t="s">
        <v>10236</v>
      </c>
      <c r="B3782" s="5" t="s">
        <v>10237</v>
      </c>
      <c r="C3782" s="6" t="s">
        <v>9774</v>
      </c>
      <c r="D3782" s="6" t="str">
        <f t="shared" si="59"/>
        <v>0010-058-051-3000</v>
      </c>
      <c r="E3782" s="5" t="s">
        <v>9775</v>
      </c>
      <c r="F3782" s="5" t="s">
        <v>383</v>
      </c>
      <c r="G3782" s="5" t="s">
        <v>384</v>
      </c>
      <c r="H3782" s="5" t="s">
        <v>377</v>
      </c>
      <c r="I3782" s="5" t="s">
        <v>378</v>
      </c>
    </row>
    <row r="3783" spans="1:9" x14ac:dyDescent="0.25">
      <c r="A3783" s="5" t="s">
        <v>10238</v>
      </c>
      <c r="B3783" s="5" t="s">
        <v>10239</v>
      </c>
      <c r="C3783" s="6" t="s">
        <v>10240</v>
      </c>
      <c r="D3783" s="6" t="str">
        <f t="shared" si="59"/>
        <v>0010-092-011-1000</v>
      </c>
      <c r="E3783" s="5" t="s">
        <v>10241</v>
      </c>
      <c r="F3783" s="5" t="s">
        <v>650</v>
      </c>
      <c r="G3783" s="5" t="s">
        <v>651</v>
      </c>
      <c r="H3783" s="5" t="s">
        <v>513</v>
      </c>
      <c r="I3783" s="5" t="s">
        <v>514</v>
      </c>
    </row>
    <row r="3784" spans="1:9" x14ac:dyDescent="0.25">
      <c r="A3784" s="5" t="s">
        <v>10242</v>
      </c>
      <c r="B3784" s="5" t="s">
        <v>10243</v>
      </c>
      <c r="C3784" s="6" t="s">
        <v>10244</v>
      </c>
      <c r="D3784" s="6" t="str">
        <f t="shared" si="59"/>
        <v>0010-029-100-1800</v>
      </c>
      <c r="E3784" s="5" t="s">
        <v>10245</v>
      </c>
      <c r="F3784" s="5" t="s">
        <v>383</v>
      </c>
      <c r="G3784" s="5" t="s">
        <v>384</v>
      </c>
      <c r="H3784" s="5" t="s">
        <v>377</v>
      </c>
      <c r="I3784" s="5" t="s">
        <v>378</v>
      </c>
    </row>
    <row r="3785" spans="1:9" x14ac:dyDescent="0.25">
      <c r="A3785" s="5" t="s">
        <v>10246</v>
      </c>
      <c r="B3785" s="5" t="s">
        <v>10247</v>
      </c>
      <c r="C3785" s="6" t="s">
        <v>1161</v>
      </c>
      <c r="D3785" s="6" t="str">
        <f t="shared" si="59"/>
        <v>0010-029-100-1100</v>
      </c>
      <c r="E3785" s="5" t="s">
        <v>1162</v>
      </c>
      <c r="F3785" s="5" t="s">
        <v>383</v>
      </c>
      <c r="G3785" s="5" t="s">
        <v>384</v>
      </c>
      <c r="H3785" s="5" t="s">
        <v>377</v>
      </c>
      <c r="I3785" s="5" t="s">
        <v>378</v>
      </c>
    </row>
    <row r="3786" spans="1:9" x14ac:dyDescent="0.25">
      <c r="A3786" s="5" t="s">
        <v>10248</v>
      </c>
      <c r="B3786" s="5" t="s">
        <v>10249</v>
      </c>
      <c r="C3786" s="6" t="s">
        <v>2018</v>
      </c>
      <c r="D3786" s="6" t="str">
        <f t="shared" si="59"/>
        <v>0011-000-000-0000</v>
      </c>
      <c r="E3786" s="5" t="s">
        <v>2019</v>
      </c>
      <c r="F3786" s="5" t="s">
        <v>383</v>
      </c>
      <c r="G3786" s="5" t="s">
        <v>384</v>
      </c>
      <c r="H3786" s="5" t="s">
        <v>377</v>
      </c>
      <c r="I3786" s="5" t="s">
        <v>378</v>
      </c>
    </row>
    <row r="3787" spans="1:9" x14ac:dyDescent="0.25">
      <c r="A3787" s="5" t="s">
        <v>10250</v>
      </c>
      <c r="B3787" s="5" t="s">
        <v>10251</v>
      </c>
      <c r="C3787" s="6" t="s">
        <v>2629</v>
      </c>
      <c r="D3787" s="6" t="str">
        <f t="shared" si="59"/>
        <v>0010-027-131-1100</v>
      </c>
      <c r="E3787" s="5" t="s">
        <v>2630</v>
      </c>
      <c r="F3787" s="5" t="s">
        <v>375</v>
      </c>
      <c r="G3787" s="5" t="s">
        <v>376</v>
      </c>
      <c r="H3787" s="5" t="s">
        <v>513</v>
      </c>
      <c r="I3787" s="5" t="s">
        <v>514</v>
      </c>
    </row>
    <row r="3788" spans="1:9" x14ac:dyDescent="0.25">
      <c r="A3788" s="5" t="s">
        <v>10252</v>
      </c>
      <c r="B3788" s="5" t="s">
        <v>10253</v>
      </c>
      <c r="C3788" s="6" t="s">
        <v>4709</v>
      </c>
      <c r="D3788" s="6" t="str">
        <f t="shared" si="59"/>
        <v>0010-029-110-1100</v>
      </c>
      <c r="E3788" s="5" t="s">
        <v>4710</v>
      </c>
      <c r="F3788" s="5" t="s">
        <v>383</v>
      </c>
      <c r="G3788" s="5" t="s">
        <v>384</v>
      </c>
      <c r="H3788" s="5" t="s">
        <v>377</v>
      </c>
      <c r="I3788" s="5" t="s">
        <v>378</v>
      </c>
    </row>
    <row r="3789" spans="1:9" x14ac:dyDescent="0.25">
      <c r="A3789" s="5" t="s">
        <v>10254</v>
      </c>
      <c r="B3789" s="5" t="s">
        <v>10255</v>
      </c>
      <c r="C3789" s="6" t="s">
        <v>9863</v>
      </c>
      <c r="D3789" s="6" t="str">
        <f t="shared" si="59"/>
        <v>0010-058-051-2700</v>
      </c>
      <c r="E3789" s="5" t="s">
        <v>9864</v>
      </c>
      <c r="F3789" s="5" t="s">
        <v>383</v>
      </c>
      <c r="G3789" s="5" t="s">
        <v>384</v>
      </c>
      <c r="H3789" s="5" t="s">
        <v>377</v>
      </c>
      <c r="I3789" s="5" t="s">
        <v>378</v>
      </c>
    </row>
    <row r="3790" spans="1:9" x14ac:dyDescent="0.25">
      <c r="A3790" s="5" t="s">
        <v>10256</v>
      </c>
      <c r="B3790" s="5" t="s">
        <v>10257</v>
      </c>
      <c r="C3790" s="6" t="s">
        <v>10222</v>
      </c>
      <c r="D3790" s="6" t="str">
        <f t="shared" si="59"/>
        <v>0010-058-051-2400</v>
      </c>
      <c r="E3790" s="5" t="s">
        <v>10223</v>
      </c>
      <c r="F3790" s="5" t="s">
        <v>383</v>
      </c>
      <c r="G3790" s="5" t="s">
        <v>384</v>
      </c>
      <c r="H3790" s="5" t="s">
        <v>377</v>
      </c>
      <c r="I3790" s="5" t="s">
        <v>378</v>
      </c>
    </row>
    <row r="3791" spans="1:9" x14ac:dyDescent="0.25">
      <c r="A3791" s="5" t="s">
        <v>316</v>
      </c>
      <c r="B3791" s="5" t="s">
        <v>10258</v>
      </c>
      <c r="C3791" s="6" t="s">
        <v>10259</v>
      </c>
      <c r="D3791" s="6" t="str">
        <f t="shared" si="59"/>
        <v>0010-038-181-2400</v>
      </c>
      <c r="E3791" s="5" t="s">
        <v>10260</v>
      </c>
      <c r="F3791" s="5" t="s">
        <v>375</v>
      </c>
      <c r="G3791" s="5" t="s">
        <v>376</v>
      </c>
      <c r="H3791" s="5" t="s">
        <v>377</v>
      </c>
      <c r="I3791" s="5" t="s">
        <v>378</v>
      </c>
    </row>
    <row r="3792" spans="1:9" x14ac:dyDescent="0.25">
      <c r="A3792" s="5" t="s">
        <v>10261</v>
      </c>
      <c r="B3792" s="5" t="s">
        <v>10262</v>
      </c>
      <c r="C3792" s="6" t="s">
        <v>9931</v>
      </c>
      <c r="D3792" s="6" t="str">
        <f t="shared" si="59"/>
        <v>0010-058-051-1100</v>
      </c>
      <c r="E3792" s="5" t="s">
        <v>9932</v>
      </c>
      <c r="F3792" s="5" t="s">
        <v>383</v>
      </c>
      <c r="G3792" s="5" t="s">
        <v>384</v>
      </c>
      <c r="H3792" s="5" t="s">
        <v>377</v>
      </c>
      <c r="I3792" s="5" t="s">
        <v>378</v>
      </c>
    </row>
    <row r="3793" spans="1:9" x14ac:dyDescent="0.25">
      <c r="A3793" s="5" t="s">
        <v>10263</v>
      </c>
      <c r="B3793" s="5" t="s">
        <v>10264</v>
      </c>
      <c r="C3793" s="6" t="s">
        <v>10159</v>
      </c>
      <c r="D3793" s="6" t="str">
        <f t="shared" si="59"/>
        <v>0010-058-071-1700</v>
      </c>
      <c r="E3793" s="5" t="s">
        <v>10160</v>
      </c>
      <c r="F3793" s="5" t="s">
        <v>375</v>
      </c>
      <c r="G3793" s="5" t="s">
        <v>376</v>
      </c>
      <c r="H3793" s="5" t="s">
        <v>377</v>
      </c>
      <c r="I3793" s="5" t="s">
        <v>378</v>
      </c>
    </row>
    <row r="3794" spans="1:9" x14ac:dyDescent="0.25">
      <c r="A3794" s="5" t="s">
        <v>10265</v>
      </c>
      <c r="B3794" s="5" t="s">
        <v>10266</v>
      </c>
      <c r="C3794" s="6" t="s">
        <v>2885</v>
      </c>
      <c r="D3794" s="6" t="str">
        <f t="shared" si="59"/>
        <v>0077-000-000-0000</v>
      </c>
      <c r="E3794" s="5" t="s">
        <v>2886</v>
      </c>
      <c r="F3794" s="5" t="s">
        <v>383</v>
      </c>
      <c r="G3794" s="5" t="s">
        <v>384</v>
      </c>
      <c r="H3794" s="5" t="s">
        <v>377</v>
      </c>
      <c r="I3794" s="5" t="s">
        <v>378</v>
      </c>
    </row>
    <row r="3795" spans="1:9" x14ac:dyDescent="0.25">
      <c r="A3795" s="5" t="s">
        <v>10267</v>
      </c>
      <c r="B3795" s="5" t="s">
        <v>10268</v>
      </c>
      <c r="C3795" s="6" t="s">
        <v>10269</v>
      </c>
      <c r="D3795" s="6" t="str">
        <f t="shared" si="59"/>
        <v>0010-058-071-1000</v>
      </c>
      <c r="E3795" s="5" t="s">
        <v>10270</v>
      </c>
      <c r="F3795" s="5" t="s">
        <v>1099</v>
      </c>
      <c r="G3795" s="5" t="s">
        <v>1100</v>
      </c>
      <c r="H3795" s="5" t="s">
        <v>377</v>
      </c>
      <c r="I3795" s="5" t="s">
        <v>378</v>
      </c>
    </row>
    <row r="3796" spans="1:9" x14ac:dyDescent="0.25">
      <c r="A3796" s="5" t="s">
        <v>10271</v>
      </c>
      <c r="B3796" s="5" t="s">
        <v>10272</v>
      </c>
      <c r="C3796" s="6" t="s">
        <v>10273</v>
      </c>
      <c r="D3796" s="6" t="str">
        <f t="shared" si="59"/>
        <v>0010-038-231-1800</v>
      </c>
      <c r="E3796" s="5" t="s">
        <v>10274</v>
      </c>
      <c r="F3796" s="5" t="s">
        <v>375</v>
      </c>
      <c r="G3796" s="5" t="s">
        <v>376</v>
      </c>
      <c r="H3796" s="5" t="s">
        <v>377</v>
      </c>
      <c r="I3796" s="5" t="s">
        <v>378</v>
      </c>
    </row>
    <row r="3797" spans="1:9" x14ac:dyDescent="0.25">
      <c r="A3797" s="5" t="s">
        <v>10275</v>
      </c>
      <c r="B3797" s="5" t="s">
        <v>10276</v>
      </c>
      <c r="C3797" s="6" t="s">
        <v>603</v>
      </c>
      <c r="D3797" s="6" t="str">
        <f t="shared" si="59"/>
        <v>0010-211-010-0000</v>
      </c>
      <c r="E3797" s="5" t="s">
        <v>604</v>
      </c>
      <c r="F3797" s="5" t="s">
        <v>605</v>
      </c>
      <c r="G3797" s="5" t="s">
        <v>606</v>
      </c>
      <c r="H3797" s="5" t="s">
        <v>607</v>
      </c>
      <c r="I3797" s="5" t="s">
        <v>608</v>
      </c>
    </row>
    <row r="3798" spans="1:9" x14ac:dyDescent="0.25">
      <c r="A3798" s="5" t="s">
        <v>10277</v>
      </c>
      <c r="B3798" s="5" t="s">
        <v>10278</v>
      </c>
      <c r="C3798" s="6" t="s">
        <v>10279</v>
      </c>
      <c r="D3798" s="6" t="str">
        <f t="shared" si="59"/>
        <v>0010-038-201-2000</v>
      </c>
      <c r="E3798" s="5" t="s">
        <v>10280</v>
      </c>
      <c r="F3798" s="5" t="s">
        <v>375</v>
      </c>
      <c r="G3798" s="5" t="s">
        <v>376</v>
      </c>
      <c r="H3798" s="5" t="s">
        <v>377</v>
      </c>
      <c r="I3798" s="5" t="s">
        <v>378</v>
      </c>
    </row>
    <row r="3799" spans="1:9" x14ac:dyDescent="0.25">
      <c r="A3799" s="5" t="s">
        <v>10281</v>
      </c>
      <c r="B3799" s="5" t="s">
        <v>10282</v>
      </c>
      <c r="C3799" s="6" t="s">
        <v>7917</v>
      </c>
      <c r="D3799" s="6" t="str">
        <f t="shared" si="59"/>
        <v>0010-038-281-1500</v>
      </c>
      <c r="E3799" s="5" t="s">
        <v>7918</v>
      </c>
      <c r="F3799" s="5" t="s">
        <v>375</v>
      </c>
      <c r="G3799" s="5" t="s">
        <v>376</v>
      </c>
      <c r="H3799" s="5" t="s">
        <v>377</v>
      </c>
      <c r="I3799" s="5" t="s">
        <v>378</v>
      </c>
    </row>
    <row r="3800" spans="1:9" x14ac:dyDescent="0.25">
      <c r="A3800" s="5" t="s">
        <v>10283</v>
      </c>
      <c r="B3800" s="5" t="s">
        <v>10284</v>
      </c>
      <c r="C3800" s="6" t="s">
        <v>10285</v>
      </c>
      <c r="D3800" s="6" t="str">
        <f t="shared" si="59"/>
        <v>0010-038-221-1300</v>
      </c>
      <c r="E3800" s="5" t="s">
        <v>10286</v>
      </c>
      <c r="F3800" s="5" t="s">
        <v>375</v>
      </c>
      <c r="G3800" s="5" t="s">
        <v>376</v>
      </c>
      <c r="H3800" s="5" t="s">
        <v>377</v>
      </c>
      <c r="I3800" s="5" t="s">
        <v>378</v>
      </c>
    </row>
    <row r="3801" spans="1:9" x14ac:dyDescent="0.25">
      <c r="A3801" s="5" t="s">
        <v>10287</v>
      </c>
      <c r="B3801" s="5" t="s">
        <v>10288</v>
      </c>
      <c r="C3801" s="6" t="s">
        <v>4221</v>
      </c>
      <c r="D3801" s="6" t="str">
        <f t="shared" si="59"/>
        <v>0010-058-021-3600</v>
      </c>
      <c r="E3801" s="5" t="s">
        <v>4222</v>
      </c>
      <c r="F3801" s="5" t="s">
        <v>383</v>
      </c>
      <c r="G3801" s="5" t="s">
        <v>384</v>
      </c>
      <c r="H3801" s="5" t="s">
        <v>377</v>
      </c>
      <c r="I3801" s="5" t="s">
        <v>378</v>
      </c>
    </row>
    <row r="3802" spans="1:9" x14ac:dyDescent="0.25">
      <c r="A3802" s="5" t="s">
        <v>10289</v>
      </c>
      <c r="B3802" s="5" t="s">
        <v>10290</v>
      </c>
      <c r="C3802" s="6" t="s">
        <v>954</v>
      </c>
      <c r="D3802" s="6" t="str">
        <f t="shared" si="59"/>
        <v>0120-000-000-0000</v>
      </c>
      <c r="E3802" s="5" t="s">
        <v>955</v>
      </c>
      <c r="F3802" s="5" t="s">
        <v>383</v>
      </c>
      <c r="G3802" s="5" t="s">
        <v>384</v>
      </c>
      <c r="H3802" s="5" t="s">
        <v>377</v>
      </c>
      <c r="I3802" s="5" t="s">
        <v>378</v>
      </c>
    </row>
    <row r="3803" spans="1:9" x14ac:dyDescent="0.25">
      <c r="A3803" s="5" t="s">
        <v>10291</v>
      </c>
      <c r="B3803" s="5" t="s">
        <v>10292</v>
      </c>
      <c r="C3803" s="6" t="s">
        <v>1199</v>
      </c>
      <c r="D3803" s="6" t="str">
        <f t="shared" si="59"/>
        <v>0010-027-121-1100</v>
      </c>
      <c r="E3803" s="5" t="s">
        <v>1200</v>
      </c>
      <c r="F3803" s="5" t="s">
        <v>375</v>
      </c>
      <c r="G3803" s="5" t="s">
        <v>376</v>
      </c>
      <c r="H3803" s="5" t="s">
        <v>377</v>
      </c>
      <c r="I3803" s="5" t="s">
        <v>378</v>
      </c>
    </row>
    <row r="3804" spans="1:9" x14ac:dyDescent="0.25">
      <c r="A3804" s="5" t="s">
        <v>10293</v>
      </c>
      <c r="B3804" s="5" t="s">
        <v>10294</v>
      </c>
      <c r="C3804" s="6" t="s">
        <v>1263</v>
      </c>
      <c r="D3804" s="6" t="str">
        <f t="shared" si="59"/>
        <v>0010-060-071-1100</v>
      </c>
      <c r="E3804" s="5" t="s">
        <v>1264</v>
      </c>
      <c r="F3804" s="5" t="s">
        <v>375</v>
      </c>
      <c r="G3804" s="5" t="s">
        <v>376</v>
      </c>
      <c r="H3804" s="5" t="s">
        <v>377</v>
      </c>
      <c r="I3804" s="5" t="s">
        <v>378</v>
      </c>
    </row>
    <row r="3805" spans="1:9" x14ac:dyDescent="0.25">
      <c r="A3805" s="5" t="s">
        <v>10295</v>
      </c>
      <c r="B3805" s="5" t="s">
        <v>10296</v>
      </c>
      <c r="C3805" s="6" t="s">
        <v>2072</v>
      </c>
      <c r="D3805" s="6" t="str">
        <f t="shared" si="59"/>
        <v>0328-000-000-0000</v>
      </c>
      <c r="E3805" s="5" t="s">
        <v>2073</v>
      </c>
      <c r="F3805" s="5" t="s">
        <v>383</v>
      </c>
      <c r="G3805" s="5" t="s">
        <v>384</v>
      </c>
      <c r="H3805" s="5" t="s">
        <v>377</v>
      </c>
      <c r="I3805" s="5" t="s">
        <v>378</v>
      </c>
    </row>
    <row r="3806" spans="1:9" x14ac:dyDescent="0.25">
      <c r="A3806" s="5" t="s">
        <v>10297</v>
      </c>
      <c r="B3806" s="5" t="s">
        <v>10298</v>
      </c>
      <c r="C3806" s="6" t="s">
        <v>6472</v>
      </c>
      <c r="D3806" s="6" t="str">
        <f t="shared" si="59"/>
        <v>0010-090-111-1100</v>
      </c>
      <c r="E3806" s="5" t="s">
        <v>6473</v>
      </c>
      <c r="F3806" s="5" t="s">
        <v>383</v>
      </c>
      <c r="G3806" s="5" t="s">
        <v>384</v>
      </c>
      <c r="H3806" s="5" t="s">
        <v>377</v>
      </c>
      <c r="I3806" s="5" t="s">
        <v>378</v>
      </c>
    </row>
    <row r="3807" spans="1:9" x14ac:dyDescent="0.25">
      <c r="A3807" s="5" t="s">
        <v>10299</v>
      </c>
      <c r="B3807" s="5" t="s">
        <v>10300</v>
      </c>
      <c r="C3807" s="6" t="s">
        <v>10159</v>
      </c>
      <c r="D3807" s="6" t="str">
        <f t="shared" si="59"/>
        <v>0010-058-071-1700</v>
      </c>
      <c r="E3807" s="5" t="s">
        <v>10160</v>
      </c>
      <c r="F3807" s="5" t="s">
        <v>383</v>
      </c>
      <c r="G3807" s="5" t="s">
        <v>384</v>
      </c>
      <c r="H3807" s="5" t="s">
        <v>377</v>
      </c>
      <c r="I3807" s="5" t="s">
        <v>378</v>
      </c>
    </row>
    <row r="3808" spans="1:9" x14ac:dyDescent="0.25">
      <c r="A3808" s="5" t="s">
        <v>10301</v>
      </c>
      <c r="B3808" s="5" t="s">
        <v>10302</v>
      </c>
      <c r="C3808" s="6" t="s">
        <v>4709</v>
      </c>
      <c r="D3808" s="6" t="str">
        <f t="shared" si="59"/>
        <v>0010-029-110-1100</v>
      </c>
      <c r="E3808" s="5" t="s">
        <v>4710</v>
      </c>
      <c r="F3808" s="5" t="s">
        <v>375</v>
      </c>
      <c r="G3808" s="5" t="s">
        <v>376</v>
      </c>
      <c r="H3808" s="5" t="s">
        <v>377</v>
      </c>
      <c r="I3808" s="5" t="s">
        <v>378</v>
      </c>
    </row>
    <row r="3809" spans="1:9" x14ac:dyDescent="0.25">
      <c r="A3809" s="5" t="s">
        <v>10303</v>
      </c>
      <c r="B3809" s="5" t="s">
        <v>10304</v>
      </c>
      <c r="C3809" s="6" t="s">
        <v>9871</v>
      </c>
      <c r="D3809" s="6" t="str">
        <f t="shared" si="59"/>
        <v>0010-058-021-4100</v>
      </c>
      <c r="E3809" s="5" t="s">
        <v>9872</v>
      </c>
      <c r="F3809" s="5" t="s">
        <v>375</v>
      </c>
      <c r="G3809" s="5" t="s">
        <v>376</v>
      </c>
      <c r="H3809" s="5" t="s">
        <v>377</v>
      </c>
      <c r="I3809" s="5" t="s">
        <v>378</v>
      </c>
    </row>
    <row r="3810" spans="1:9" x14ac:dyDescent="0.25">
      <c r="A3810" s="5" t="s">
        <v>10305</v>
      </c>
      <c r="B3810" s="5" t="s">
        <v>10306</v>
      </c>
      <c r="C3810" s="6" t="s">
        <v>2356</v>
      </c>
      <c r="D3810" s="6" t="str">
        <f t="shared" si="59"/>
        <v>0010-048-081-1200</v>
      </c>
      <c r="E3810" s="5" t="s">
        <v>2357</v>
      </c>
      <c r="F3810" s="5" t="s">
        <v>383</v>
      </c>
      <c r="G3810" s="5" t="s">
        <v>384</v>
      </c>
      <c r="H3810" s="5" t="s">
        <v>377</v>
      </c>
      <c r="I3810" s="5" t="s">
        <v>378</v>
      </c>
    </row>
    <row r="3811" spans="1:9" x14ac:dyDescent="0.25">
      <c r="A3811" s="5" t="s">
        <v>10307</v>
      </c>
      <c r="B3811" s="5" t="s">
        <v>10308</v>
      </c>
      <c r="C3811" s="6" t="s">
        <v>10053</v>
      </c>
      <c r="D3811" s="6" t="str">
        <f t="shared" si="59"/>
        <v>0010-058-051-3700</v>
      </c>
      <c r="E3811" s="5" t="s">
        <v>10054</v>
      </c>
      <c r="F3811" s="5" t="s">
        <v>375</v>
      </c>
      <c r="G3811" s="5" t="s">
        <v>376</v>
      </c>
      <c r="H3811" s="5" t="s">
        <v>377</v>
      </c>
      <c r="I3811" s="5" t="s">
        <v>378</v>
      </c>
    </row>
    <row r="3812" spans="1:9" x14ac:dyDescent="0.25">
      <c r="A3812" s="5" t="s">
        <v>10309</v>
      </c>
      <c r="B3812" s="5" t="s">
        <v>10310</v>
      </c>
      <c r="C3812" s="6" t="s">
        <v>9425</v>
      </c>
      <c r="D3812" s="6" t="str">
        <f t="shared" si="59"/>
        <v>0010-050-031-1400</v>
      </c>
      <c r="E3812" s="5" t="s">
        <v>9426</v>
      </c>
      <c r="F3812" s="5" t="s">
        <v>375</v>
      </c>
      <c r="G3812" s="5" t="s">
        <v>376</v>
      </c>
      <c r="H3812" s="5" t="s">
        <v>377</v>
      </c>
      <c r="I3812" s="5" t="s">
        <v>378</v>
      </c>
    </row>
    <row r="3813" spans="1:9" x14ac:dyDescent="0.25">
      <c r="A3813" s="5" t="s">
        <v>10311</v>
      </c>
      <c r="B3813" s="5" t="s">
        <v>10312</v>
      </c>
      <c r="C3813" s="6" t="s">
        <v>2364</v>
      </c>
      <c r="D3813" s="6" t="str">
        <f t="shared" si="59"/>
        <v>0010-086-031-1100</v>
      </c>
      <c r="E3813" s="5" t="s">
        <v>2365</v>
      </c>
      <c r="F3813" s="5" t="s">
        <v>375</v>
      </c>
      <c r="G3813" s="5" t="s">
        <v>376</v>
      </c>
      <c r="H3813" s="5" t="s">
        <v>377</v>
      </c>
      <c r="I3813" s="5" t="s">
        <v>378</v>
      </c>
    </row>
    <row r="3814" spans="1:9" x14ac:dyDescent="0.25">
      <c r="A3814" s="5" t="s">
        <v>10313</v>
      </c>
      <c r="B3814" s="5" t="s">
        <v>10314</v>
      </c>
      <c r="C3814" s="6" t="s">
        <v>6013</v>
      </c>
      <c r="D3814" s="6" t="str">
        <f t="shared" si="59"/>
        <v>0010-058-051-2800</v>
      </c>
      <c r="E3814" s="5" t="s">
        <v>6014</v>
      </c>
      <c r="F3814" s="5" t="s">
        <v>375</v>
      </c>
      <c r="G3814" s="5" t="s">
        <v>376</v>
      </c>
      <c r="H3814" s="5" t="s">
        <v>377</v>
      </c>
      <c r="I3814" s="5" t="s">
        <v>378</v>
      </c>
    </row>
    <row r="3815" spans="1:9" x14ac:dyDescent="0.25">
      <c r="A3815" s="5" t="s">
        <v>328</v>
      </c>
      <c r="B3815" s="5" t="s">
        <v>10315</v>
      </c>
      <c r="C3815" s="6" t="s">
        <v>10259</v>
      </c>
      <c r="D3815" s="6" t="str">
        <f t="shared" si="59"/>
        <v>0010-038-181-2400</v>
      </c>
      <c r="E3815" s="5" t="s">
        <v>10260</v>
      </c>
      <c r="F3815" s="5" t="s">
        <v>375</v>
      </c>
      <c r="G3815" s="5" t="s">
        <v>376</v>
      </c>
      <c r="H3815" s="5" t="s">
        <v>377</v>
      </c>
      <c r="I3815" s="5" t="s">
        <v>378</v>
      </c>
    </row>
    <row r="3816" spans="1:9" x14ac:dyDescent="0.25">
      <c r="A3816" s="5" t="s">
        <v>10316</v>
      </c>
      <c r="B3816" s="5" t="s">
        <v>10317</v>
      </c>
      <c r="C3816" s="6" t="s">
        <v>710</v>
      </c>
      <c r="D3816" s="6" t="str">
        <f t="shared" si="59"/>
        <v>0010-058-021-1600</v>
      </c>
      <c r="E3816" s="5" t="s">
        <v>711</v>
      </c>
      <c r="F3816" s="5" t="s">
        <v>383</v>
      </c>
      <c r="G3816" s="5" t="s">
        <v>384</v>
      </c>
      <c r="H3816" s="5" t="s">
        <v>377</v>
      </c>
      <c r="I3816" s="5" t="s">
        <v>378</v>
      </c>
    </row>
    <row r="3817" spans="1:9" x14ac:dyDescent="0.25">
      <c r="A3817" s="5" t="s">
        <v>281</v>
      </c>
      <c r="B3817" s="5" t="s">
        <v>10318</v>
      </c>
      <c r="C3817" s="6" t="s">
        <v>4363</v>
      </c>
      <c r="D3817" s="6" t="str">
        <f t="shared" si="59"/>
        <v>0010-030-031-1200</v>
      </c>
      <c r="E3817" s="5" t="s">
        <v>4364</v>
      </c>
      <c r="F3817" s="5" t="s">
        <v>375</v>
      </c>
      <c r="G3817" s="5" t="s">
        <v>376</v>
      </c>
      <c r="H3817" s="5" t="s">
        <v>377</v>
      </c>
      <c r="I3817" s="5" t="s">
        <v>378</v>
      </c>
    </row>
    <row r="3818" spans="1:9" x14ac:dyDescent="0.25">
      <c r="A3818" s="5" t="s">
        <v>10319</v>
      </c>
      <c r="B3818" s="5" t="s">
        <v>10320</v>
      </c>
      <c r="C3818" s="6" t="s">
        <v>9871</v>
      </c>
      <c r="D3818" s="6" t="str">
        <f t="shared" si="59"/>
        <v>0010-058-021-4100</v>
      </c>
      <c r="E3818" s="5" t="s">
        <v>9872</v>
      </c>
      <c r="F3818" s="5" t="s">
        <v>375</v>
      </c>
      <c r="G3818" s="5" t="s">
        <v>376</v>
      </c>
      <c r="H3818" s="5" t="s">
        <v>377</v>
      </c>
      <c r="I3818" s="5" t="s">
        <v>378</v>
      </c>
    </row>
    <row r="3819" spans="1:9" x14ac:dyDescent="0.25">
      <c r="A3819" s="5" t="s">
        <v>269</v>
      </c>
      <c r="B3819" s="5" t="s">
        <v>10321</v>
      </c>
      <c r="C3819" s="6" t="s">
        <v>4221</v>
      </c>
      <c r="D3819" s="6" t="str">
        <f t="shared" si="59"/>
        <v>0010-058-021-3600</v>
      </c>
      <c r="E3819" s="5" t="s">
        <v>4222</v>
      </c>
      <c r="F3819" s="5" t="s">
        <v>375</v>
      </c>
      <c r="G3819" s="5" t="s">
        <v>376</v>
      </c>
      <c r="H3819" s="5" t="s">
        <v>377</v>
      </c>
      <c r="I3819" s="5" t="s">
        <v>378</v>
      </c>
    </row>
    <row r="3820" spans="1:9" x14ac:dyDescent="0.25">
      <c r="A3820" s="5" t="s">
        <v>10322</v>
      </c>
      <c r="B3820" s="5" t="s">
        <v>10323</v>
      </c>
      <c r="C3820" s="6" t="s">
        <v>6013</v>
      </c>
      <c r="D3820" s="6" t="str">
        <f t="shared" si="59"/>
        <v>0010-058-051-2800</v>
      </c>
      <c r="E3820" s="5" t="s">
        <v>6014</v>
      </c>
      <c r="F3820" s="5" t="s">
        <v>383</v>
      </c>
      <c r="G3820" s="5" t="s">
        <v>384</v>
      </c>
      <c r="H3820" s="5" t="s">
        <v>377</v>
      </c>
      <c r="I3820" s="5" t="s">
        <v>378</v>
      </c>
    </row>
    <row r="3821" spans="1:9" x14ac:dyDescent="0.25">
      <c r="A3821" s="5" t="s">
        <v>10324</v>
      </c>
      <c r="B3821" s="5" t="s">
        <v>10325</v>
      </c>
      <c r="C3821" s="6" t="s">
        <v>1350</v>
      </c>
      <c r="D3821" s="6" t="str">
        <f t="shared" si="59"/>
        <v>0010-072-011-1200</v>
      </c>
      <c r="E3821" s="5" t="s">
        <v>1351</v>
      </c>
      <c r="F3821" s="5" t="s">
        <v>375</v>
      </c>
      <c r="G3821" s="5" t="s">
        <v>376</v>
      </c>
      <c r="H3821" s="5" t="s">
        <v>377</v>
      </c>
      <c r="I3821" s="5" t="s">
        <v>378</v>
      </c>
    </row>
    <row r="3822" spans="1:9" x14ac:dyDescent="0.25">
      <c r="A3822" s="5" t="s">
        <v>10326</v>
      </c>
      <c r="B3822" s="5" t="s">
        <v>10327</v>
      </c>
      <c r="C3822" s="6" t="s">
        <v>1995</v>
      </c>
      <c r="D3822" s="6" t="str">
        <f t="shared" si="59"/>
        <v>0010-058-051-1900</v>
      </c>
      <c r="E3822" s="5" t="s">
        <v>1996</v>
      </c>
      <c r="F3822" s="5" t="s">
        <v>375</v>
      </c>
      <c r="G3822" s="5" t="s">
        <v>376</v>
      </c>
      <c r="H3822" s="5" t="s">
        <v>377</v>
      </c>
      <c r="I3822" s="5" t="s">
        <v>378</v>
      </c>
    </row>
    <row r="3823" spans="1:9" x14ac:dyDescent="0.25">
      <c r="A3823" s="5" t="s">
        <v>10328</v>
      </c>
      <c r="B3823" s="5" t="s">
        <v>10329</v>
      </c>
      <c r="C3823" s="6" t="s">
        <v>7905</v>
      </c>
      <c r="D3823" s="6" t="str">
        <f t="shared" si="59"/>
        <v>0010-038-191-1300</v>
      </c>
      <c r="E3823" s="5" t="s">
        <v>7906</v>
      </c>
      <c r="F3823" s="5" t="s">
        <v>375</v>
      </c>
      <c r="G3823" s="5" t="s">
        <v>376</v>
      </c>
      <c r="H3823" s="5" t="s">
        <v>377</v>
      </c>
      <c r="I3823" s="5" t="s">
        <v>378</v>
      </c>
    </row>
    <row r="3824" spans="1:9" x14ac:dyDescent="0.25">
      <c r="A3824" s="5" t="s">
        <v>10330</v>
      </c>
      <c r="B3824" s="5" t="s">
        <v>10331</v>
      </c>
      <c r="C3824" s="6" t="s">
        <v>4709</v>
      </c>
      <c r="D3824" s="6" t="str">
        <f t="shared" si="59"/>
        <v>0010-029-110-1100</v>
      </c>
      <c r="E3824" s="5" t="s">
        <v>4710</v>
      </c>
      <c r="F3824" s="5" t="s">
        <v>383</v>
      </c>
      <c r="G3824" s="5" t="s">
        <v>384</v>
      </c>
      <c r="H3824" s="5" t="s">
        <v>377</v>
      </c>
      <c r="I3824" s="5" t="s">
        <v>378</v>
      </c>
    </row>
    <row r="3825" spans="1:9" x14ac:dyDescent="0.25">
      <c r="A3825" s="5" t="s">
        <v>10332</v>
      </c>
      <c r="B3825" s="5" t="s">
        <v>10333</v>
      </c>
      <c r="C3825" s="6" t="s">
        <v>6472</v>
      </c>
      <c r="D3825" s="6" t="str">
        <f t="shared" si="59"/>
        <v>0010-090-111-1100</v>
      </c>
      <c r="E3825" s="5" t="s">
        <v>6473</v>
      </c>
      <c r="F3825" s="5" t="s">
        <v>375</v>
      </c>
      <c r="G3825" s="5" t="s">
        <v>376</v>
      </c>
      <c r="H3825" s="5" t="s">
        <v>377</v>
      </c>
      <c r="I3825" s="5" t="s">
        <v>378</v>
      </c>
    </row>
    <row r="3826" spans="1:9" x14ac:dyDescent="0.25">
      <c r="A3826" s="5" t="s">
        <v>10334</v>
      </c>
      <c r="B3826" s="5" t="s">
        <v>10335</v>
      </c>
      <c r="C3826" s="6" t="s">
        <v>10336</v>
      </c>
      <c r="D3826" s="6" t="str">
        <f t="shared" si="59"/>
        <v>0010-163-051-1000</v>
      </c>
      <c r="E3826" s="5" t="s">
        <v>10337</v>
      </c>
      <c r="F3826" s="5" t="s">
        <v>1099</v>
      </c>
      <c r="G3826" s="5" t="s">
        <v>1100</v>
      </c>
      <c r="H3826" s="5" t="s">
        <v>377</v>
      </c>
      <c r="I3826" s="5" t="s">
        <v>378</v>
      </c>
    </row>
    <row r="3827" spans="1:9" x14ac:dyDescent="0.25">
      <c r="A3827" s="5" t="s">
        <v>10338</v>
      </c>
      <c r="B3827" s="5" t="s">
        <v>10339</v>
      </c>
      <c r="C3827" s="6" t="s">
        <v>10340</v>
      </c>
      <c r="D3827" s="6" t="str">
        <f t="shared" si="59"/>
        <v>0010-038-281-1000</v>
      </c>
      <c r="E3827" s="5" t="s">
        <v>10341</v>
      </c>
      <c r="F3827" s="5" t="s">
        <v>1099</v>
      </c>
      <c r="G3827" s="5" t="s">
        <v>1100</v>
      </c>
      <c r="H3827" s="5" t="s">
        <v>377</v>
      </c>
      <c r="I3827" s="5" t="s">
        <v>378</v>
      </c>
    </row>
    <row r="3828" spans="1:9" x14ac:dyDescent="0.25">
      <c r="A3828" s="5" t="s">
        <v>10342</v>
      </c>
      <c r="B3828" s="5" t="s">
        <v>10343</v>
      </c>
      <c r="C3828" s="6" t="s">
        <v>10067</v>
      </c>
      <c r="D3828" s="6" t="str">
        <f t="shared" si="59"/>
        <v>0010-038-231-2100</v>
      </c>
      <c r="E3828" s="5" t="s">
        <v>10068</v>
      </c>
      <c r="F3828" s="5" t="s">
        <v>375</v>
      </c>
      <c r="G3828" s="5" t="s">
        <v>376</v>
      </c>
      <c r="H3828" s="5" t="s">
        <v>377</v>
      </c>
      <c r="I3828" s="5" t="s">
        <v>378</v>
      </c>
    </row>
    <row r="3829" spans="1:9" x14ac:dyDescent="0.25">
      <c r="A3829" s="5" t="s">
        <v>299</v>
      </c>
      <c r="B3829" s="5" t="s">
        <v>10344</v>
      </c>
      <c r="C3829" s="6" t="s">
        <v>10345</v>
      </c>
      <c r="D3829" s="6" t="str">
        <f t="shared" si="59"/>
        <v>0010-038-111-1000</v>
      </c>
      <c r="E3829" s="5" t="s">
        <v>10346</v>
      </c>
      <c r="F3829" s="5" t="s">
        <v>1099</v>
      </c>
      <c r="G3829" s="5" t="s">
        <v>1100</v>
      </c>
      <c r="H3829" s="5" t="s">
        <v>377</v>
      </c>
      <c r="I3829" s="5" t="s">
        <v>378</v>
      </c>
    </row>
    <row r="3830" spans="1:9" x14ac:dyDescent="0.25">
      <c r="A3830" s="5" t="s">
        <v>10347</v>
      </c>
      <c r="B3830" s="5" t="s">
        <v>10348</v>
      </c>
      <c r="C3830" s="6" t="s">
        <v>9844</v>
      </c>
      <c r="D3830" s="6" t="str">
        <f t="shared" si="59"/>
        <v>0010-058-051-2600</v>
      </c>
      <c r="E3830" s="5" t="s">
        <v>9845</v>
      </c>
      <c r="F3830" s="5" t="s">
        <v>375</v>
      </c>
      <c r="G3830" s="5" t="s">
        <v>376</v>
      </c>
      <c r="H3830" s="5" t="s">
        <v>377</v>
      </c>
      <c r="I3830" s="5" t="s">
        <v>378</v>
      </c>
    </row>
    <row r="3831" spans="1:9" x14ac:dyDescent="0.25">
      <c r="A3831" s="5" t="s">
        <v>10349</v>
      </c>
      <c r="B3831" s="5" t="s">
        <v>10350</v>
      </c>
      <c r="C3831" s="6" t="s">
        <v>5268</v>
      </c>
      <c r="D3831" s="6" t="str">
        <f t="shared" si="59"/>
        <v>0010-058-021-3700</v>
      </c>
      <c r="E3831" s="5" t="s">
        <v>5269</v>
      </c>
      <c r="F3831" s="5" t="s">
        <v>383</v>
      </c>
      <c r="G3831" s="5" t="s">
        <v>384</v>
      </c>
      <c r="H3831" s="5" t="s">
        <v>377</v>
      </c>
      <c r="I3831" s="5" t="s">
        <v>378</v>
      </c>
    </row>
    <row r="3832" spans="1:9" x14ac:dyDescent="0.25">
      <c r="A3832" s="5" t="s">
        <v>10351</v>
      </c>
      <c r="B3832" s="5" t="s">
        <v>10352</v>
      </c>
      <c r="C3832" s="6" t="s">
        <v>6884</v>
      </c>
      <c r="D3832" s="6" t="str">
        <f t="shared" si="59"/>
        <v>0010-058-021-1800</v>
      </c>
      <c r="E3832" s="5" t="s">
        <v>6885</v>
      </c>
      <c r="F3832" s="5" t="s">
        <v>383</v>
      </c>
      <c r="G3832" s="5" t="s">
        <v>384</v>
      </c>
      <c r="H3832" s="5" t="s">
        <v>377</v>
      </c>
      <c r="I3832" s="5" t="s">
        <v>378</v>
      </c>
    </row>
    <row r="3833" spans="1:9" x14ac:dyDescent="0.25">
      <c r="A3833" s="5" t="s">
        <v>10353</v>
      </c>
      <c r="B3833" s="5" t="s">
        <v>10354</v>
      </c>
      <c r="C3833" s="6" t="s">
        <v>10025</v>
      </c>
      <c r="D3833" s="6" t="str">
        <f t="shared" si="59"/>
        <v>0010-058-031-1900</v>
      </c>
      <c r="E3833" s="5" t="s">
        <v>10026</v>
      </c>
      <c r="F3833" s="5" t="s">
        <v>375</v>
      </c>
      <c r="G3833" s="5" t="s">
        <v>376</v>
      </c>
      <c r="H3833" s="5" t="s">
        <v>377</v>
      </c>
      <c r="I3833" s="5" t="s">
        <v>378</v>
      </c>
    </row>
    <row r="3834" spans="1:9" x14ac:dyDescent="0.25">
      <c r="A3834" s="5" t="s">
        <v>10355</v>
      </c>
      <c r="B3834" s="5" t="s">
        <v>10356</v>
      </c>
      <c r="C3834" s="6" t="s">
        <v>4980</v>
      </c>
      <c r="D3834" s="6" t="str">
        <f t="shared" si="59"/>
        <v>0010-058-031-2200</v>
      </c>
      <c r="E3834" s="5" t="s">
        <v>4981</v>
      </c>
      <c r="F3834" s="5" t="s">
        <v>375</v>
      </c>
      <c r="G3834" s="5" t="s">
        <v>376</v>
      </c>
      <c r="H3834" s="5" t="s">
        <v>377</v>
      </c>
      <c r="I3834" s="5" t="s">
        <v>378</v>
      </c>
    </row>
    <row r="3835" spans="1:9" x14ac:dyDescent="0.25">
      <c r="A3835" s="5" t="s">
        <v>10357</v>
      </c>
      <c r="B3835" s="5" t="s">
        <v>10358</v>
      </c>
      <c r="C3835" s="6" t="s">
        <v>8877</v>
      </c>
      <c r="D3835" s="6" t="str">
        <f t="shared" si="59"/>
        <v>0010-249-021-1400</v>
      </c>
      <c r="E3835" s="5" t="s">
        <v>8878</v>
      </c>
      <c r="F3835" s="5" t="s">
        <v>375</v>
      </c>
      <c r="G3835" s="5" t="s">
        <v>376</v>
      </c>
      <c r="H3835" s="5" t="s">
        <v>389</v>
      </c>
      <c r="I3835" s="5" t="s">
        <v>390</v>
      </c>
    </row>
    <row r="3836" spans="1:9" x14ac:dyDescent="0.25">
      <c r="A3836" s="5" t="s">
        <v>10359</v>
      </c>
      <c r="B3836" s="5" t="s">
        <v>10360</v>
      </c>
      <c r="C3836" s="6" t="s">
        <v>9935</v>
      </c>
      <c r="D3836" s="6" t="str">
        <f t="shared" si="59"/>
        <v>0010-058-021-4000</v>
      </c>
      <c r="E3836" s="5" t="s">
        <v>9936</v>
      </c>
      <c r="F3836" s="5" t="s">
        <v>375</v>
      </c>
      <c r="G3836" s="5" t="s">
        <v>376</v>
      </c>
      <c r="H3836" s="5" t="s">
        <v>377</v>
      </c>
      <c r="I3836" s="5" t="s">
        <v>378</v>
      </c>
    </row>
    <row r="3837" spans="1:9" x14ac:dyDescent="0.25">
      <c r="A3837" s="5" t="s">
        <v>10361</v>
      </c>
      <c r="B3837" s="5" t="s">
        <v>10362</v>
      </c>
      <c r="C3837" s="6" t="s">
        <v>903</v>
      </c>
      <c r="D3837" s="6" t="str">
        <f t="shared" si="59"/>
        <v>0010-067-020-1100</v>
      </c>
      <c r="E3837" s="5" t="s">
        <v>904</v>
      </c>
      <c r="F3837" s="5" t="s">
        <v>383</v>
      </c>
      <c r="G3837" s="5" t="s">
        <v>384</v>
      </c>
      <c r="H3837" s="5" t="s">
        <v>377</v>
      </c>
      <c r="I3837" s="5" t="s">
        <v>378</v>
      </c>
    </row>
    <row r="3838" spans="1:9" x14ac:dyDescent="0.25">
      <c r="A3838" s="5" t="s">
        <v>10363</v>
      </c>
      <c r="B3838" s="5" t="s">
        <v>10364</v>
      </c>
      <c r="C3838" s="6" t="s">
        <v>5494</v>
      </c>
      <c r="D3838" s="6" t="str">
        <f t="shared" si="59"/>
        <v>0570-000-000-0000</v>
      </c>
      <c r="E3838" s="5" t="s">
        <v>5495</v>
      </c>
      <c r="F3838" s="5" t="s">
        <v>383</v>
      </c>
      <c r="G3838" s="5" t="s">
        <v>384</v>
      </c>
      <c r="H3838" s="5" t="s">
        <v>377</v>
      </c>
      <c r="I3838" s="5" t="s">
        <v>378</v>
      </c>
    </row>
    <row r="3839" spans="1:9" x14ac:dyDescent="0.25">
      <c r="A3839" s="5" t="s">
        <v>10365</v>
      </c>
      <c r="B3839" s="5" t="s">
        <v>10366</v>
      </c>
      <c r="C3839" s="6" t="s">
        <v>981</v>
      </c>
      <c r="D3839" s="6" t="str">
        <f t="shared" si="59"/>
        <v>0060-000-000-0000</v>
      </c>
      <c r="E3839" s="5" t="s">
        <v>982</v>
      </c>
      <c r="F3839" s="5" t="s">
        <v>383</v>
      </c>
      <c r="G3839" s="5" t="s">
        <v>384</v>
      </c>
      <c r="H3839" s="5" t="s">
        <v>377</v>
      </c>
      <c r="I3839" s="5" t="s">
        <v>378</v>
      </c>
    </row>
    <row r="3840" spans="1:9" x14ac:dyDescent="0.25">
      <c r="A3840" s="5" t="s">
        <v>10367</v>
      </c>
      <c r="B3840" s="5" t="s">
        <v>10368</v>
      </c>
      <c r="C3840" s="6" t="s">
        <v>10369</v>
      </c>
      <c r="D3840" s="6" t="str">
        <f t="shared" si="59"/>
        <v>0010-058-031-1700</v>
      </c>
      <c r="E3840" s="5" t="s">
        <v>10370</v>
      </c>
      <c r="F3840" s="5" t="s">
        <v>375</v>
      </c>
      <c r="G3840" s="5" t="s">
        <v>376</v>
      </c>
      <c r="H3840" s="5" t="s">
        <v>377</v>
      </c>
      <c r="I3840" s="5" t="s">
        <v>378</v>
      </c>
    </row>
    <row r="3841" spans="1:9" x14ac:dyDescent="0.25">
      <c r="A3841" s="5" t="s">
        <v>10371</v>
      </c>
      <c r="B3841" s="5" t="s">
        <v>10372</v>
      </c>
      <c r="C3841" s="6" t="s">
        <v>10373</v>
      </c>
      <c r="D3841" s="6" t="str">
        <f t="shared" si="59"/>
        <v>0010-058-051-1500</v>
      </c>
      <c r="E3841" s="5" t="s">
        <v>10374</v>
      </c>
      <c r="F3841" s="5" t="s">
        <v>375</v>
      </c>
      <c r="G3841" s="5" t="s">
        <v>376</v>
      </c>
      <c r="H3841" s="5" t="s">
        <v>377</v>
      </c>
      <c r="I3841" s="5" t="s">
        <v>378</v>
      </c>
    </row>
    <row r="3842" spans="1:9" x14ac:dyDescent="0.25">
      <c r="A3842" s="5" t="s">
        <v>10375</v>
      </c>
      <c r="B3842" s="5" t="s">
        <v>10376</v>
      </c>
      <c r="C3842" s="6" t="s">
        <v>863</v>
      </c>
      <c r="D3842" s="6" t="str">
        <f t="shared" ref="D3842:D3905" si="60">TEXT(C3842,"0000-000-000-0000")</f>
        <v>0010-091-031-1100</v>
      </c>
      <c r="E3842" s="5" t="s">
        <v>864</v>
      </c>
      <c r="F3842" s="5" t="s">
        <v>375</v>
      </c>
      <c r="G3842" s="5" t="s">
        <v>376</v>
      </c>
      <c r="H3842" s="5" t="s">
        <v>377</v>
      </c>
      <c r="I3842" s="5" t="s">
        <v>378</v>
      </c>
    </row>
    <row r="3843" spans="1:9" x14ac:dyDescent="0.25">
      <c r="A3843" s="5" t="s">
        <v>10377</v>
      </c>
      <c r="B3843" s="5" t="s">
        <v>10378</v>
      </c>
      <c r="C3843" s="6" t="s">
        <v>9774</v>
      </c>
      <c r="D3843" s="6" t="str">
        <f t="shared" si="60"/>
        <v>0010-058-051-3000</v>
      </c>
      <c r="E3843" s="5" t="s">
        <v>9775</v>
      </c>
      <c r="F3843" s="5" t="s">
        <v>399</v>
      </c>
      <c r="G3843" s="5" t="s">
        <v>400</v>
      </c>
      <c r="H3843" s="5" t="s">
        <v>377</v>
      </c>
      <c r="I3843" s="5" t="s">
        <v>378</v>
      </c>
    </row>
    <row r="3844" spans="1:9" x14ac:dyDescent="0.25">
      <c r="A3844" s="5" t="s">
        <v>10379</v>
      </c>
      <c r="B3844" s="5" t="s">
        <v>10380</v>
      </c>
      <c r="C3844" s="6" t="s">
        <v>10049</v>
      </c>
      <c r="D3844" s="6" t="str">
        <f t="shared" si="60"/>
        <v>0010-058-051-2500</v>
      </c>
      <c r="E3844" s="5" t="s">
        <v>10050</v>
      </c>
      <c r="F3844" s="5" t="s">
        <v>383</v>
      </c>
      <c r="G3844" s="5" t="s">
        <v>384</v>
      </c>
      <c r="H3844" s="5" t="s">
        <v>377</v>
      </c>
      <c r="I3844" s="5" t="s">
        <v>378</v>
      </c>
    </row>
    <row r="3845" spans="1:9" x14ac:dyDescent="0.25">
      <c r="A3845" s="5" t="s">
        <v>10381</v>
      </c>
      <c r="B3845" s="5" t="s">
        <v>10382</v>
      </c>
      <c r="C3845" s="6" t="s">
        <v>10383</v>
      </c>
      <c r="D3845" s="6" t="str">
        <f t="shared" si="60"/>
        <v>0010-069-010-1100</v>
      </c>
      <c r="E3845" s="5" t="s">
        <v>10384</v>
      </c>
      <c r="F3845" s="5" t="s">
        <v>375</v>
      </c>
      <c r="G3845" s="5" t="s">
        <v>376</v>
      </c>
      <c r="H3845" s="5" t="s">
        <v>377</v>
      </c>
      <c r="I3845" s="5" t="s">
        <v>378</v>
      </c>
    </row>
    <row r="3846" spans="1:9" x14ac:dyDescent="0.25">
      <c r="A3846" s="5" t="s">
        <v>10385</v>
      </c>
      <c r="B3846" s="5" t="s">
        <v>10386</v>
      </c>
      <c r="C3846" s="6" t="s">
        <v>2537</v>
      </c>
      <c r="D3846" s="6" t="str">
        <f t="shared" si="60"/>
        <v>0977-000-000-0000</v>
      </c>
      <c r="E3846" s="5" t="s">
        <v>2538</v>
      </c>
      <c r="F3846" s="5" t="s">
        <v>383</v>
      </c>
      <c r="G3846" s="5" t="s">
        <v>384</v>
      </c>
      <c r="H3846" s="5" t="s">
        <v>377</v>
      </c>
      <c r="I3846" s="5" t="s">
        <v>378</v>
      </c>
    </row>
    <row r="3847" spans="1:9" x14ac:dyDescent="0.25">
      <c r="A3847" s="5" t="s">
        <v>261</v>
      </c>
      <c r="B3847" s="5" t="s">
        <v>10387</v>
      </c>
      <c r="C3847" s="6" t="s">
        <v>10388</v>
      </c>
      <c r="D3847" s="6" t="str">
        <f t="shared" si="60"/>
        <v>0010-091-011-1200</v>
      </c>
      <c r="E3847" s="5" t="s">
        <v>10389</v>
      </c>
      <c r="F3847" s="5" t="s">
        <v>375</v>
      </c>
      <c r="G3847" s="5" t="s">
        <v>376</v>
      </c>
      <c r="H3847" s="5" t="s">
        <v>377</v>
      </c>
      <c r="I3847" s="5" t="s">
        <v>378</v>
      </c>
    </row>
    <row r="3848" spans="1:9" x14ac:dyDescent="0.25">
      <c r="A3848" s="5" t="s">
        <v>10390</v>
      </c>
      <c r="B3848" s="5" t="s">
        <v>10391</v>
      </c>
      <c r="C3848" s="6" t="s">
        <v>413</v>
      </c>
      <c r="D3848" s="6" t="str">
        <f t="shared" si="60"/>
        <v>0100-000-000-8000</v>
      </c>
      <c r="E3848" s="5" t="s">
        <v>414</v>
      </c>
      <c r="F3848" s="5" t="s">
        <v>383</v>
      </c>
      <c r="G3848" s="5" t="s">
        <v>384</v>
      </c>
      <c r="H3848" s="5" t="s">
        <v>377</v>
      </c>
      <c r="I3848" s="5" t="s">
        <v>378</v>
      </c>
    </row>
    <row r="3849" spans="1:9" x14ac:dyDescent="0.25">
      <c r="A3849" s="5" t="s">
        <v>295</v>
      </c>
      <c r="B3849" s="5" t="s">
        <v>10392</v>
      </c>
      <c r="C3849" s="6" t="s">
        <v>8266</v>
      </c>
      <c r="D3849" s="6" t="str">
        <f t="shared" si="60"/>
        <v>0010-058-051-1400</v>
      </c>
      <c r="E3849" s="5" t="s">
        <v>8267</v>
      </c>
      <c r="F3849" s="5" t="s">
        <v>383</v>
      </c>
      <c r="G3849" s="5" t="s">
        <v>384</v>
      </c>
      <c r="H3849" s="5" t="s">
        <v>377</v>
      </c>
      <c r="I3849" s="5" t="s">
        <v>378</v>
      </c>
    </row>
    <row r="3850" spans="1:9" x14ac:dyDescent="0.25">
      <c r="A3850" s="5" t="s">
        <v>10393</v>
      </c>
      <c r="B3850" s="5" t="s">
        <v>10394</v>
      </c>
      <c r="C3850" s="6" t="s">
        <v>7778</v>
      </c>
      <c r="D3850" s="6" t="str">
        <f t="shared" si="60"/>
        <v>0010-029-100-1700</v>
      </c>
      <c r="E3850" s="5" t="s">
        <v>7779</v>
      </c>
      <c r="F3850" s="5" t="s">
        <v>383</v>
      </c>
      <c r="G3850" s="5" t="s">
        <v>384</v>
      </c>
      <c r="H3850" s="5" t="s">
        <v>377</v>
      </c>
      <c r="I3850" s="5" t="s">
        <v>378</v>
      </c>
    </row>
    <row r="3851" spans="1:9" x14ac:dyDescent="0.25">
      <c r="A3851" s="5" t="s">
        <v>10395</v>
      </c>
      <c r="B3851" s="5" t="s">
        <v>10396</v>
      </c>
      <c r="C3851" s="6" t="s">
        <v>3161</v>
      </c>
      <c r="D3851" s="6" t="str">
        <f t="shared" si="60"/>
        <v>0047-000-000-0000</v>
      </c>
      <c r="E3851" s="5" t="s">
        <v>3162</v>
      </c>
      <c r="F3851" s="5" t="s">
        <v>383</v>
      </c>
      <c r="G3851" s="5" t="s">
        <v>384</v>
      </c>
      <c r="H3851" s="5" t="s">
        <v>377</v>
      </c>
      <c r="I3851" s="5" t="s">
        <v>378</v>
      </c>
    </row>
    <row r="3852" spans="1:9" x14ac:dyDescent="0.25">
      <c r="A3852" s="5" t="s">
        <v>10397</v>
      </c>
      <c r="B3852" s="5" t="s">
        <v>10398</v>
      </c>
      <c r="C3852" s="6" t="s">
        <v>10244</v>
      </c>
      <c r="D3852" s="6" t="str">
        <f t="shared" si="60"/>
        <v>0010-029-100-1800</v>
      </c>
      <c r="E3852" s="5" t="s">
        <v>10245</v>
      </c>
      <c r="F3852" s="5" t="s">
        <v>383</v>
      </c>
      <c r="G3852" s="5" t="s">
        <v>384</v>
      </c>
      <c r="H3852" s="5" t="s">
        <v>377</v>
      </c>
      <c r="I3852" s="5" t="s">
        <v>378</v>
      </c>
    </row>
    <row r="3853" spans="1:9" x14ac:dyDescent="0.25">
      <c r="A3853" s="5" t="s">
        <v>297</v>
      </c>
      <c r="B3853" s="5" t="s">
        <v>10399</v>
      </c>
      <c r="C3853" s="6" t="s">
        <v>10400</v>
      </c>
      <c r="D3853" s="6" t="str">
        <f t="shared" si="60"/>
        <v>0010-058-021-4200</v>
      </c>
      <c r="E3853" s="5" t="s">
        <v>10401</v>
      </c>
      <c r="F3853" s="5" t="s">
        <v>375</v>
      </c>
      <c r="G3853" s="5" t="s">
        <v>376</v>
      </c>
      <c r="H3853" s="5" t="s">
        <v>377</v>
      </c>
      <c r="I3853" s="5" t="s">
        <v>378</v>
      </c>
    </row>
    <row r="3854" spans="1:9" x14ac:dyDescent="0.25">
      <c r="A3854" s="5" t="s">
        <v>10402</v>
      </c>
      <c r="B3854" s="5" t="s">
        <v>10403</v>
      </c>
      <c r="C3854" s="6" t="s">
        <v>10067</v>
      </c>
      <c r="D3854" s="6" t="str">
        <f t="shared" si="60"/>
        <v>0010-038-231-2100</v>
      </c>
      <c r="E3854" s="5" t="s">
        <v>10068</v>
      </c>
      <c r="F3854" s="5" t="s">
        <v>375</v>
      </c>
      <c r="G3854" s="5" t="s">
        <v>376</v>
      </c>
      <c r="H3854" s="5" t="s">
        <v>377</v>
      </c>
      <c r="I3854" s="5" t="s">
        <v>378</v>
      </c>
    </row>
    <row r="3855" spans="1:9" x14ac:dyDescent="0.25">
      <c r="A3855" s="5" t="s">
        <v>10404</v>
      </c>
      <c r="B3855" s="5" t="s">
        <v>10405</v>
      </c>
      <c r="C3855" s="6" t="s">
        <v>10406</v>
      </c>
      <c r="D3855" s="6" t="str">
        <f t="shared" si="60"/>
        <v>0010-093-021-1000</v>
      </c>
      <c r="E3855" s="5" t="s">
        <v>10407</v>
      </c>
      <c r="F3855" s="5" t="s">
        <v>1099</v>
      </c>
      <c r="G3855" s="5" t="s">
        <v>1100</v>
      </c>
      <c r="H3855" s="5" t="s">
        <v>377</v>
      </c>
      <c r="I3855" s="5" t="s">
        <v>378</v>
      </c>
    </row>
    <row r="3856" spans="1:9" x14ac:dyDescent="0.25">
      <c r="A3856" s="5" t="s">
        <v>10408</v>
      </c>
      <c r="B3856" s="5" t="s">
        <v>10409</v>
      </c>
      <c r="C3856" s="6" t="s">
        <v>10410</v>
      </c>
      <c r="D3856" s="6" t="str">
        <f t="shared" si="60"/>
        <v>0010-038-011-1500</v>
      </c>
      <c r="E3856" s="5" t="s">
        <v>10411</v>
      </c>
      <c r="F3856" s="5" t="s">
        <v>375</v>
      </c>
      <c r="G3856" s="5" t="s">
        <v>376</v>
      </c>
      <c r="H3856" s="5" t="s">
        <v>491</v>
      </c>
      <c r="I3856" s="5" t="s">
        <v>492</v>
      </c>
    </row>
    <row r="3857" spans="1:9" x14ac:dyDescent="0.25">
      <c r="A3857" s="5" t="s">
        <v>10412</v>
      </c>
      <c r="B3857" s="5" t="s">
        <v>10413</v>
      </c>
      <c r="C3857" s="6" t="s">
        <v>10202</v>
      </c>
      <c r="D3857" s="6" t="str">
        <f t="shared" si="60"/>
        <v>0010-038-231-1700</v>
      </c>
      <c r="E3857" s="5" t="s">
        <v>10203</v>
      </c>
      <c r="F3857" s="5" t="s">
        <v>375</v>
      </c>
      <c r="G3857" s="5" t="s">
        <v>376</v>
      </c>
      <c r="H3857" s="5" t="s">
        <v>377</v>
      </c>
      <c r="I3857" s="5" t="s">
        <v>378</v>
      </c>
    </row>
    <row r="3858" spans="1:9" x14ac:dyDescent="0.25">
      <c r="A3858" s="5" t="s">
        <v>10414</v>
      </c>
      <c r="B3858" s="5" t="s">
        <v>10415</v>
      </c>
      <c r="C3858" s="6" t="s">
        <v>10416</v>
      </c>
      <c r="D3858" s="6" t="str">
        <f t="shared" si="60"/>
        <v>0010-038-111-1200</v>
      </c>
      <c r="E3858" s="5" t="s">
        <v>10417</v>
      </c>
      <c r="F3858" s="5" t="s">
        <v>375</v>
      </c>
      <c r="G3858" s="5" t="s">
        <v>376</v>
      </c>
      <c r="H3858" s="5" t="s">
        <v>377</v>
      </c>
      <c r="I3858" s="5" t="s">
        <v>378</v>
      </c>
    </row>
    <row r="3859" spans="1:9" x14ac:dyDescent="0.25">
      <c r="A3859" s="5" t="s">
        <v>10418</v>
      </c>
      <c r="B3859" s="5" t="s">
        <v>10419</v>
      </c>
      <c r="C3859" s="6" t="s">
        <v>10416</v>
      </c>
      <c r="D3859" s="6" t="str">
        <f t="shared" si="60"/>
        <v>0010-038-111-1200</v>
      </c>
      <c r="E3859" s="5" t="s">
        <v>10417</v>
      </c>
      <c r="F3859" s="5" t="s">
        <v>375</v>
      </c>
      <c r="G3859" s="5" t="s">
        <v>376</v>
      </c>
      <c r="H3859" s="5" t="s">
        <v>377</v>
      </c>
      <c r="I3859" s="5" t="s">
        <v>378</v>
      </c>
    </row>
    <row r="3860" spans="1:9" x14ac:dyDescent="0.25">
      <c r="A3860" s="5" t="s">
        <v>10420</v>
      </c>
      <c r="B3860" s="5" t="s">
        <v>10421</v>
      </c>
      <c r="C3860" s="6" t="s">
        <v>9931</v>
      </c>
      <c r="D3860" s="6" t="str">
        <f t="shared" si="60"/>
        <v>0010-058-051-1100</v>
      </c>
      <c r="E3860" s="5" t="s">
        <v>9932</v>
      </c>
      <c r="F3860" s="5" t="s">
        <v>399</v>
      </c>
      <c r="G3860" s="5" t="s">
        <v>400</v>
      </c>
      <c r="H3860" s="5" t="s">
        <v>377</v>
      </c>
      <c r="I3860" s="5" t="s">
        <v>378</v>
      </c>
    </row>
    <row r="3861" spans="1:9" x14ac:dyDescent="0.25">
      <c r="A3861" s="5" t="s">
        <v>10422</v>
      </c>
      <c r="B3861" s="5" t="s">
        <v>10423</v>
      </c>
      <c r="C3861" s="6" t="s">
        <v>2124</v>
      </c>
      <c r="D3861" s="6" t="str">
        <f t="shared" si="60"/>
        <v>0010-029-090-1300</v>
      </c>
      <c r="E3861" s="5" t="s">
        <v>2125</v>
      </c>
      <c r="F3861" s="5" t="s">
        <v>375</v>
      </c>
      <c r="G3861" s="5" t="s">
        <v>376</v>
      </c>
      <c r="H3861" s="5" t="s">
        <v>377</v>
      </c>
      <c r="I3861" s="5" t="s">
        <v>378</v>
      </c>
    </row>
    <row r="3862" spans="1:9" x14ac:dyDescent="0.25">
      <c r="A3862" s="5" t="s">
        <v>10424</v>
      </c>
      <c r="B3862" s="5" t="s">
        <v>10425</v>
      </c>
      <c r="C3862" s="6" t="s">
        <v>863</v>
      </c>
      <c r="D3862" s="6" t="str">
        <f t="shared" si="60"/>
        <v>0010-091-031-1100</v>
      </c>
      <c r="E3862" s="5" t="s">
        <v>864</v>
      </c>
      <c r="F3862" s="5" t="s">
        <v>375</v>
      </c>
      <c r="G3862" s="5" t="s">
        <v>376</v>
      </c>
      <c r="H3862" s="5" t="s">
        <v>377</v>
      </c>
      <c r="I3862" s="5" t="s">
        <v>378</v>
      </c>
    </row>
    <row r="3863" spans="1:9" x14ac:dyDescent="0.25">
      <c r="A3863" s="5" t="s">
        <v>10426</v>
      </c>
      <c r="B3863" s="5" t="s">
        <v>10427</v>
      </c>
      <c r="C3863" s="6" t="s">
        <v>4567</v>
      </c>
      <c r="D3863" s="6" t="str">
        <f t="shared" si="60"/>
        <v>0010-058-011-1100</v>
      </c>
      <c r="E3863" s="5" t="s">
        <v>4568</v>
      </c>
      <c r="F3863" s="5" t="s">
        <v>375</v>
      </c>
      <c r="G3863" s="5" t="s">
        <v>376</v>
      </c>
      <c r="H3863" s="5" t="s">
        <v>377</v>
      </c>
      <c r="I3863" s="5" t="s">
        <v>378</v>
      </c>
    </row>
    <row r="3864" spans="1:9" x14ac:dyDescent="0.25">
      <c r="A3864" s="5" t="s">
        <v>10428</v>
      </c>
      <c r="B3864" s="5" t="s">
        <v>10429</v>
      </c>
      <c r="C3864" s="6" t="s">
        <v>10430</v>
      </c>
      <c r="D3864" s="6" t="str">
        <f t="shared" si="60"/>
        <v>0010-038-191-1600</v>
      </c>
      <c r="E3864" s="5" t="s">
        <v>10431</v>
      </c>
      <c r="F3864" s="5" t="s">
        <v>375</v>
      </c>
      <c r="G3864" s="5" t="s">
        <v>376</v>
      </c>
      <c r="H3864" s="5" t="s">
        <v>377</v>
      </c>
      <c r="I3864" s="5" t="s">
        <v>378</v>
      </c>
    </row>
    <row r="3865" spans="1:9" x14ac:dyDescent="0.25">
      <c r="A3865" s="5" t="s">
        <v>10432</v>
      </c>
      <c r="B3865" s="5" t="s">
        <v>10433</v>
      </c>
      <c r="C3865" s="6" t="s">
        <v>811</v>
      </c>
      <c r="D3865" s="6" t="str">
        <f t="shared" si="60"/>
        <v>0010-029-080-1500</v>
      </c>
      <c r="E3865" s="5" t="s">
        <v>812</v>
      </c>
      <c r="F3865" s="5" t="s">
        <v>383</v>
      </c>
      <c r="G3865" s="5" t="s">
        <v>384</v>
      </c>
      <c r="H3865" s="5" t="s">
        <v>513</v>
      </c>
      <c r="I3865" s="5" t="s">
        <v>514</v>
      </c>
    </row>
    <row r="3866" spans="1:9" x14ac:dyDescent="0.25">
      <c r="A3866" s="5" t="s">
        <v>10434</v>
      </c>
      <c r="B3866" s="5" t="s">
        <v>10435</v>
      </c>
      <c r="C3866" s="6" t="s">
        <v>10373</v>
      </c>
      <c r="D3866" s="6" t="str">
        <f t="shared" si="60"/>
        <v>0010-058-051-1500</v>
      </c>
      <c r="E3866" s="5" t="s">
        <v>10374</v>
      </c>
      <c r="F3866" s="5" t="s">
        <v>383</v>
      </c>
      <c r="G3866" s="5" t="s">
        <v>384</v>
      </c>
      <c r="H3866" s="5" t="s">
        <v>377</v>
      </c>
      <c r="I3866" s="5" t="s">
        <v>378</v>
      </c>
    </row>
    <row r="3867" spans="1:9" x14ac:dyDescent="0.25">
      <c r="A3867" s="5" t="s">
        <v>10436</v>
      </c>
      <c r="B3867" s="5" t="s">
        <v>10437</v>
      </c>
      <c r="C3867" s="6" t="s">
        <v>10159</v>
      </c>
      <c r="D3867" s="6" t="str">
        <f t="shared" si="60"/>
        <v>0010-058-071-1700</v>
      </c>
      <c r="E3867" s="5" t="s">
        <v>10160</v>
      </c>
      <c r="F3867" s="5" t="s">
        <v>399</v>
      </c>
      <c r="G3867" s="5" t="s">
        <v>400</v>
      </c>
      <c r="H3867" s="5" t="s">
        <v>377</v>
      </c>
      <c r="I3867" s="5" t="s">
        <v>378</v>
      </c>
    </row>
    <row r="3868" spans="1:9" x14ac:dyDescent="0.25">
      <c r="A3868" s="5" t="s">
        <v>10438</v>
      </c>
      <c r="B3868" s="5" t="s">
        <v>10439</v>
      </c>
      <c r="C3868" s="6" t="s">
        <v>9294</v>
      </c>
      <c r="D3868" s="6" t="str">
        <f t="shared" si="60"/>
        <v>0010-038-261-1500</v>
      </c>
      <c r="E3868" s="5" t="s">
        <v>9295</v>
      </c>
      <c r="F3868" s="5" t="s">
        <v>375</v>
      </c>
      <c r="G3868" s="5" t="s">
        <v>376</v>
      </c>
      <c r="H3868" s="5" t="s">
        <v>377</v>
      </c>
      <c r="I3868" s="5" t="s">
        <v>378</v>
      </c>
    </row>
    <row r="3869" spans="1:9" x14ac:dyDescent="0.25">
      <c r="A3869" s="5" t="s">
        <v>10440</v>
      </c>
      <c r="B3869" s="5" t="s">
        <v>10441</v>
      </c>
      <c r="C3869" s="6" t="s">
        <v>4729</v>
      </c>
      <c r="D3869" s="6" t="str">
        <f t="shared" si="60"/>
        <v>0010-086-031-1200</v>
      </c>
      <c r="E3869" s="5" t="s">
        <v>4730</v>
      </c>
      <c r="F3869" s="5" t="s">
        <v>383</v>
      </c>
      <c r="G3869" s="5" t="s">
        <v>384</v>
      </c>
      <c r="H3869" s="5" t="s">
        <v>377</v>
      </c>
      <c r="I3869" s="5" t="s">
        <v>378</v>
      </c>
    </row>
    <row r="3870" spans="1:9" x14ac:dyDescent="0.25">
      <c r="A3870" s="5" t="s">
        <v>10442</v>
      </c>
      <c r="B3870" s="5" t="s">
        <v>10443</v>
      </c>
      <c r="C3870" s="6" t="s">
        <v>6277</v>
      </c>
      <c r="D3870" s="6" t="str">
        <f t="shared" si="60"/>
        <v>0010-038-181-1100</v>
      </c>
      <c r="E3870" s="5" t="s">
        <v>6278</v>
      </c>
      <c r="F3870" s="5" t="s">
        <v>375</v>
      </c>
      <c r="G3870" s="5" t="s">
        <v>376</v>
      </c>
      <c r="H3870" s="5" t="s">
        <v>377</v>
      </c>
      <c r="I3870" s="5" t="s">
        <v>378</v>
      </c>
    </row>
    <row r="3871" spans="1:9" x14ac:dyDescent="0.25">
      <c r="A3871" s="5" t="s">
        <v>10444</v>
      </c>
      <c r="B3871" s="5" t="s">
        <v>10445</v>
      </c>
      <c r="C3871" s="6" t="s">
        <v>4414</v>
      </c>
      <c r="D3871" s="6" t="str">
        <f t="shared" si="60"/>
        <v>0010-030-081-1300</v>
      </c>
      <c r="E3871" s="5" t="s">
        <v>4415</v>
      </c>
      <c r="F3871" s="5" t="s">
        <v>375</v>
      </c>
      <c r="G3871" s="5" t="s">
        <v>376</v>
      </c>
      <c r="H3871" s="5" t="s">
        <v>377</v>
      </c>
      <c r="I3871" s="5" t="s">
        <v>378</v>
      </c>
    </row>
    <row r="3872" spans="1:9" x14ac:dyDescent="0.25">
      <c r="A3872" s="5" t="s">
        <v>10446</v>
      </c>
      <c r="B3872" s="5" t="s">
        <v>10447</v>
      </c>
      <c r="C3872" s="6" t="s">
        <v>10448</v>
      </c>
      <c r="D3872" s="6" t="str">
        <f t="shared" si="60"/>
        <v>0010-058-041-1600</v>
      </c>
      <c r="E3872" s="5" t="s">
        <v>10449</v>
      </c>
      <c r="F3872" s="5" t="s">
        <v>375</v>
      </c>
      <c r="G3872" s="5" t="s">
        <v>376</v>
      </c>
      <c r="H3872" s="5" t="s">
        <v>377</v>
      </c>
      <c r="I3872" s="5" t="s">
        <v>378</v>
      </c>
    </row>
    <row r="3873" spans="1:9" x14ac:dyDescent="0.25">
      <c r="A3873" s="5" t="s">
        <v>357</v>
      </c>
      <c r="B3873" s="5" t="s">
        <v>10450</v>
      </c>
      <c r="C3873" s="6" t="s">
        <v>4986</v>
      </c>
      <c r="D3873" s="6" t="str">
        <f t="shared" si="60"/>
        <v>0010-058-031-1200</v>
      </c>
      <c r="E3873" s="5" t="s">
        <v>4987</v>
      </c>
      <c r="F3873" s="5" t="s">
        <v>375</v>
      </c>
      <c r="G3873" s="5" t="s">
        <v>376</v>
      </c>
      <c r="H3873" s="5" t="s">
        <v>377</v>
      </c>
      <c r="I3873" s="5" t="s">
        <v>378</v>
      </c>
    </row>
    <row r="3874" spans="1:9" x14ac:dyDescent="0.25">
      <c r="A3874" s="5" t="s">
        <v>10451</v>
      </c>
      <c r="B3874" s="5" t="s">
        <v>10452</v>
      </c>
      <c r="C3874" s="6" t="s">
        <v>3391</v>
      </c>
      <c r="D3874" s="6" t="str">
        <f t="shared" si="60"/>
        <v>0010-086-060-1600</v>
      </c>
      <c r="E3874" s="5" t="s">
        <v>3392</v>
      </c>
      <c r="F3874" s="5" t="s">
        <v>375</v>
      </c>
      <c r="G3874" s="5" t="s">
        <v>376</v>
      </c>
      <c r="H3874" s="5" t="s">
        <v>377</v>
      </c>
      <c r="I3874" s="5" t="s">
        <v>378</v>
      </c>
    </row>
    <row r="3875" spans="1:9" x14ac:dyDescent="0.25">
      <c r="A3875" s="5" t="s">
        <v>10453</v>
      </c>
      <c r="B3875" s="5" t="s">
        <v>10454</v>
      </c>
      <c r="C3875" s="6" t="s">
        <v>10159</v>
      </c>
      <c r="D3875" s="6" t="str">
        <f t="shared" si="60"/>
        <v>0010-058-071-1700</v>
      </c>
      <c r="E3875" s="5" t="s">
        <v>10160</v>
      </c>
      <c r="F3875" s="5" t="s">
        <v>925</v>
      </c>
      <c r="G3875" s="5" t="s">
        <v>926</v>
      </c>
      <c r="H3875" s="5" t="s">
        <v>377</v>
      </c>
      <c r="I3875" s="5" t="s">
        <v>378</v>
      </c>
    </row>
    <row r="3876" spans="1:9" x14ac:dyDescent="0.25">
      <c r="A3876" s="5" t="s">
        <v>202</v>
      </c>
      <c r="B3876" s="5" t="s">
        <v>10455</v>
      </c>
      <c r="C3876" s="6" t="s">
        <v>4190</v>
      </c>
      <c r="D3876" s="6" t="str">
        <f t="shared" si="60"/>
        <v>0010-029-120-1100</v>
      </c>
      <c r="E3876" s="5" t="s">
        <v>4191</v>
      </c>
      <c r="F3876" s="5" t="s">
        <v>375</v>
      </c>
      <c r="G3876" s="5" t="s">
        <v>376</v>
      </c>
      <c r="H3876" s="5" t="s">
        <v>377</v>
      </c>
      <c r="I3876" s="5" t="s">
        <v>378</v>
      </c>
    </row>
    <row r="3877" spans="1:9" x14ac:dyDescent="0.25">
      <c r="A3877" s="5" t="s">
        <v>10456</v>
      </c>
      <c r="B3877" s="5" t="s">
        <v>10457</v>
      </c>
      <c r="C3877" s="6" t="s">
        <v>10159</v>
      </c>
      <c r="D3877" s="6" t="str">
        <f t="shared" si="60"/>
        <v>0010-058-071-1700</v>
      </c>
      <c r="E3877" s="5" t="s">
        <v>10160</v>
      </c>
      <c r="F3877" s="5" t="s">
        <v>383</v>
      </c>
      <c r="G3877" s="5" t="s">
        <v>384</v>
      </c>
      <c r="H3877" s="5" t="s">
        <v>377</v>
      </c>
      <c r="I3877" s="5" t="s">
        <v>378</v>
      </c>
    </row>
    <row r="3878" spans="1:9" x14ac:dyDescent="0.25">
      <c r="A3878" s="5" t="s">
        <v>10458</v>
      </c>
      <c r="B3878" s="5" t="s">
        <v>10459</v>
      </c>
      <c r="C3878" s="6" t="s">
        <v>405</v>
      </c>
      <c r="D3878" s="6" t="str">
        <f t="shared" si="60"/>
        <v>0340-000-000-0000</v>
      </c>
      <c r="E3878" s="5" t="s">
        <v>406</v>
      </c>
      <c r="F3878" s="5" t="s">
        <v>383</v>
      </c>
      <c r="G3878" s="5" t="s">
        <v>384</v>
      </c>
      <c r="H3878" s="5" t="s">
        <v>377</v>
      </c>
      <c r="I3878" s="5" t="s">
        <v>378</v>
      </c>
    </row>
    <row r="3879" spans="1:9" x14ac:dyDescent="0.25">
      <c r="A3879" s="5" t="s">
        <v>10460</v>
      </c>
      <c r="B3879" s="5" t="s">
        <v>10461</v>
      </c>
      <c r="C3879" s="6" t="s">
        <v>10462</v>
      </c>
      <c r="D3879" s="6" t="str">
        <f t="shared" si="60"/>
        <v>0010-038-261-1900</v>
      </c>
      <c r="E3879" s="5" t="s">
        <v>10463</v>
      </c>
      <c r="F3879" s="5" t="s">
        <v>383</v>
      </c>
      <c r="G3879" s="5" t="s">
        <v>384</v>
      </c>
      <c r="H3879" s="5" t="s">
        <v>513</v>
      </c>
      <c r="I3879" s="5" t="s">
        <v>514</v>
      </c>
    </row>
    <row r="3880" spans="1:9" x14ac:dyDescent="0.25">
      <c r="A3880" s="5" t="s">
        <v>10464</v>
      </c>
      <c r="B3880" s="5" t="s">
        <v>10465</v>
      </c>
      <c r="C3880" s="6" t="s">
        <v>4112</v>
      </c>
      <c r="D3880" s="6" t="str">
        <f t="shared" si="60"/>
        <v>0010-083-041-1100</v>
      </c>
      <c r="E3880" s="5" t="s">
        <v>4113</v>
      </c>
      <c r="F3880" s="5" t="s">
        <v>375</v>
      </c>
      <c r="G3880" s="5" t="s">
        <v>376</v>
      </c>
      <c r="H3880" s="5" t="s">
        <v>377</v>
      </c>
      <c r="I3880" s="5" t="s">
        <v>378</v>
      </c>
    </row>
    <row r="3881" spans="1:9" x14ac:dyDescent="0.25">
      <c r="A3881" s="5" t="s">
        <v>10466</v>
      </c>
      <c r="B3881" s="5" t="s">
        <v>10467</v>
      </c>
      <c r="C3881" s="6" t="s">
        <v>4253</v>
      </c>
      <c r="D3881" s="6" t="str">
        <f t="shared" si="60"/>
        <v>0010-029-080-1100</v>
      </c>
      <c r="E3881" s="5" t="s">
        <v>4254</v>
      </c>
      <c r="F3881" s="5" t="s">
        <v>375</v>
      </c>
      <c r="G3881" s="5" t="s">
        <v>376</v>
      </c>
      <c r="H3881" s="5" t="s">
        <v>377</v>
      </c>
      <c r="I3881" s="5" t="s">
        <v>378</v>
      </c>
    </row>
    <row r="3882" spans="1:9" x14ac:dyDescent="0.25">
      <c r="A3882" s="5" t="s">
        <v>360</v>
      </c>
      <c r="B3882" s="5" t="s">
        <v>10468</v>
      </c>
      <c r="C3882" s="6" t="s">
        <v>8446</v>
      </c>
      <c r="D3882" s="6" t="str">
        <f t="shared" si="60"/>
        <v>0010-029-120-1500</v>
      </c>
      <c r="E3882" s="5" t="s">
        <v>8447</v>
      </c>
      <c r="F3882" s="5" t="s">
        <v>375</v>
      </c>
      <c r="G3882" s="5" t="s">
        <v>376</v>
      </c>
      <c r="H3882" s="5" t="s">
        <v>377</v>
      </c>
      <c r="I3882" s="5" t="s">
        <v>378</v>
      </c>
    </row>
    <row r="3883" spans="1:9" x14ac:dyDescent="0.25">
      <c r="A3883" s="5" t="s">
        <v>10469</v>
      </c>
      <c r="B3883" s="5" t="s">
        <v>10470</v>
      </c>
      <c r="C3883" s="6" t="s">
        <v>10259</v>
      </c>
      <c r="D3883" s="6" t="str">
        <f t="shared" si="60"/>
        <v>0010-038-181-2400</v>
      </c>
      <c r="E3883" s="5" t="s">
        <v>10260</v>
      </c>
      <c r="F3883" s="5" t="s">
        <v>375</v>
      </c>
      <c r="G3883" s="5" t="s">
        <v>376</v>
      </c>
      <c r="H3883" s="5" t="s">
        <v>377</v>
      </c>
      <c r="I3883" s="5" t="s">
        <v>378</v>
      </c>
    </row>
    <row r="3884" spans="1:9" x14ac:dyDescent="0.25">
      <c r="A3884" s="5" t="s">
        <v>10471</v>
      </c>
      <c r="B3884" s="5" t="s">
        <v>10472</v>
      </c>
      <c r="C3884" s="6" t="s">
        <v>2585</v>
      </c>
      <c r="D3884" s="6" t="str">
        <f t="shared" si="60"/>
        <v>0082-000-000-0000</v>
      </c>
      <c r="E3884" s="5" t="s">
        <v>2586</v>
      </c>
      <c r="F3884" s="5" t="s">
        <v>383</v>
      </c>
      <c r="G3884" s="5" t="s">
        <v>384</v>
      </c>
      <c r="H3884" s="5" t="s">
        <v>377</v>
      </c>
      <c r="I3884" s="5" t="s">
        <v>378</v>
      </c>
    </row>
    <row r="3885" spans="1:9" x14ac:dyDescent="0.25">
      <c r="A3885" s="5" t="s">
        <v>10473</v>
      </c>
      <c r="B3885" s="5" t="s">
        <v>10474</v>
      </c>
      <c r="C3885" s="6" t="s">
        <v>6472</v>
      </c>
      <c r="D3885" s="6" t="str">
        <f t="shared" si="60"/>
        <v>0010-090-111-1100</v>
      </c>
      <c r="E3885" s="5" t="s">
        <v>6473</v>
      </c>
      <c r="F3885" s="5" t="s">
        <v>383</v>
      </c>
      <c r="G3885" s="5" t="s">
        <v>384</v>
      </c>
      <c r="H3885" s="5" t="s">
        <v>377</v>
      </c>
      <c r="I3885" s="5" t="s">
        <v>378</v>
      </c>
    </row>
    <row r="3886" spans="1:9" x14ac:dyDescent="0.25">
      <c r="A3886" s="5" t="s">
        <v>10475</v>
      </c>
      <c r="B3886" s="5" t="s">
        <v>10476</v>
      </c>
      <c r="C3886" s="6" t="s">
        <v>9863</v>
      </c>
      <c r="D3886" s="6" t="str">
        <f t="shared" si="60"/>
        <v>0010-058-051-2700</v>
      </c>
      <c r="E3886" s="5" t="s">
        <v>9864</v>
      </c>
      <c r="F3886" s="5" t="s">
        <v>375</v>
      </c>
      <c r="G3886" s="5" t="s">
        <v>376</v>
      </c>
      <c r="H3886" s="5" t="s">
        <v>377</v>
      </c>
      <c r="I3886" s="5" t="s">
        <v>378</v>
      </c>
    </row>
    <row r="3887" spans="1:9" x14ac:dyDescent="0.25">
      <c r="A3887" s="5" t="s">
        <v>10477</v>
      </c>
      <c r="B3887" s="5" t="s">
        <v>10478</v>
      </c>
      <c r="C3887" s="6" t="s">
        <v>10416</v>
      </c>
      <c r="D3887" s="6" t="str">
        <f t="shared" si="60"/>
        <v>0010-038-111-1200</v>
      </c>
      <c r="E3887" s="5" t="s">
        <v>10417</v>
      </c>
      <c r="F3887" s="5" t="s">
        <v>375</v>
      </c>
      <c r="G3887" s="5" t="s">
        <v>376</v>
      </c>
      <c r="H3887" s="5" t="s">
        <v>377</v>
      </c>
      <c r="I3887" s="5" t="s">
        <v>378</v>
      </c>
    </row>
    <row r="3888" spans="1:9" x14ac:dyDescent="0.25">
      <c r="A3888" s="5" t="s">
        <v>10479</v>
      </c>
      <c r="B3888" s="5" t="s">
        <v>10480</v>
      </c>
      <c r="C3888" s="6" t="s">
        <v>10049</v>
      </c>
      <c r="D3888" s="6" t="str">
        <f t="shared" si="60"/>
        <v>0010-058-051-2500</v>
      </c>
      <c r="E3888" s="5" t="s">
        <v>10050</v>
      </c>
      <c r="F3888" s="5" t="s">
        <v>375</v>
      </c>
      <c r="G3888" s="5" t="s">
        <v>376</v>
      </c>
      <c r="H3888" s="5" t="s">
        <v>377</v>
      </c>
      <c r="I3888" s="5" t="s">
        <v>378</v>
      </c>
    </row>
    <row r="3889" spans="1:9" x14ac:dyDescent="0.25">
      <c r="A3889" s="5" t="s">
        <v>10481</v>
      </c>
      <c r="B3889" s="5" t="s">
        <v>10482</v>
      </c>
      <c r="C3889" s="6" t="s">
        <v>5894</v>
      </c>
      <c r="D3889" s="6" t="str">
        <f t="shared" si="60"/>
        <v>0010-029-110-1300</v>
      </c>
      <c r="E3889" s="5" t="s">
        <v>5895</v>
      </c>
      <c r="F3889" s="5" t="s">
        <v>375</v>
      </c>
      <c r="G3889" s="5" t="s">
        <v>376</v>
      </c>
      <c r="H3889" s="5" t="s">
        <v>377</v>
      </c>
      <c r="I3889" s="5" t="s">
        <v>378</v>
      </c>
    </row>
    <row r="3890" spans="1:9" x14ac:dyDescent="0.25">
      <c r="A3890" s="5" t="s">
        <v>10483</v>
      </c>
      <c r="B3890" s="5" t="s">
        <v>10484</v>
      </c>
      <c r="C3890" s="6" t="s">
        <v>10485</v>
      </c>
      <c r="D3890" s="6" t="str">
        <f t="shared" si="60"/>
        <v>0010-076-041-1000</v>
      </c>
      <c r="E3890" s="5" t="s">
        <v>10486</v>
      </c>
      <c r="F3890" s="5" t="s">
        <v>1099</v>
      </c>
      <c r="G3890" s="5" t="s">
        <v>1100</v>
      </c>
      <c r="H3890" s="5" t="s">
        <v>377</v>
      </c>
      <c r="I3890" s="5" t="s">
        <v>378</v>
      </c>
    </row>
    <row r="3891" spans="1:9" x14ac:dyDescent="0.25">
      <c r="A3891" s="5" t="s">
        <v>10487</v>
      </c>
      <c r="B3891" s="5" t="s">
        <v>10488</v>
      </c>
      <c r="C3891" s="6" t="s">
        <v>10053</v>
      </c>
      <c r="D3891" s="6" t="str">
        <f t="shared" si="60"/>
        <v>0010-058-051-3700</v>
      </c>
      <c r="E3891" s="5" t="s">
        <v>10054</v>
      </c>
      <c r="F3891" s="5" t="s">
        <v>383</v>
      </c>
      <c r="G3891" s="5" t="s">
        <v>384</v>
      </c>
      <c r="H3891" s="5" t="s">
        <v>377</v>
      </c>
      <c r="I3891" s="5" t="s">
        <v>378</v>
      </c>
    </row>
    <row r="3892" spans="1:9" x14ac:dyDescent="0.25">
      <c r="A3892" s="5" t="s">
        <v>290</v>
      </c>
      <c r="B3892" s="5" t="s">
        <v>10489</v>
      </c>
      <c r="C3892" s="6" t="s">
        <v>9991</v>
      </c>
      <c r="D3892" s="6" t="str">
        <f t="shared" si="60"/>
        <v>0010-058-041-1100</v>
      </c>
      <c r="E3892" s="5" t="s">
        <v>9992</v>
      </c>
      <c r="F3892" s="5" t="s">
        <v>375</v>
      </c>
      <c r="G3892" s="5" t="s">
        <v>376</v>
      </c>
      <c r="H3892" s="5" t="s">
        <v>377</v>
      </c>
      <c r="I3892" s="5" t="s">
        <v>378</v>
      </c>
    </row>
    <row r="3893" spans="1:9" x14ac:dyDescent="0.25">
      <c r="A3893" s="5" t="s">
        <v>10490</v>
      </c>
      <c r="B3893" s="5" t="s">
        <v>10491</v>
      </c>
      <c r="C3893" s="6" t="s">
        <v>1199</v>
      </c>
      <c r="D3893" s="6" t="str">
        <f t="shared" si="60"/>
        <v>0010-027-121-1100</v>
      </c>
      <c r="E3893" s="5" t="s">
        <v>1200</v>
      </c>
      <c r="F3893" s="5" t="s">
        <v>375</v>
      </c>
      <c r="G3893" s="5" t="s">
        <v>376</v>
      </c>
      <c r="H3893" s="5" t="s">
        <v>377</v>
      </c>
      <c r="I3893" s="5" t="s">
        <v>378</v>
      </c>
    </row>
    <row r="3894" spans="1:9" x14ac:dyDescent="0.25">
      <c r="A3894" s="5" t="s">
        <v>10492</v>
      </c>
      <c r="B3894" s="5" t="s">
        <v>9959</v>
      </c>
      <c r="C3894" s="6" t="s">
        <v>10493</v>
      </c>
      <c r="D3894" s="6" t="str">
        <f t="shared" si="60"/>
        <v>0010-038-281-1600</v>
      </c>
      <c r="E3894" s="5" t="s">
        <v>10494</v>
      </c>
      <c r="F3894" s="5" t="s">
        <v>375</v>
      </c>
      <c r="G3894" s="5" t="s">
        <v>376</v>
      </c>
      <c r="H3894" s="5" t="s">
        <v>377</v>
      </c>
      <c r="I3894" s="5" t="s">
        <v>378</v>
      </c>
    </row>
    <row r="3895" spans="1:9" x14ac:dyDescent="0.25">
      <c r="A3895" s="5" t="s">
        <v>10495</v>
      </c>
      <c r="B3895" s="5" t="s">
        <v>10496</v>
      </c>
      <c r="C3895" s="6" t="s">
        <v>1732</v>
      </c>
      <c r="D3895" s="6" t="str">
        <f t="shared" si="60"/>
        <v>0030-000-000-0000</v>
      </c>
      <c r="E3895" s="5" t="s">
        <v>1733</v>
      </c>
      <c r="F3895" s="5" t="s">
        <v>383</v>
      </c>
      <c r="G3895" s="5" t="s">
        <v>384</v>
      </c>
      <c r="H3895" s="5" t="s">
        <v>377</v>
      </c>
      <c r="I3895" s="5" t="s">
        <v>378</v>
      </c>
    </row>
    <row r="3896" spans="1:9" x14ac:dyDescent="0.25">
      <c r="A3896" s="5" t="s">
        <v>10497</v>
      </c>
      <c r="B3896" s="5" t="s">
        <v>10498</v>
      </c>
      <c r="C3896" s="6" t="s">
        <v>9939</v>
      </c>
      <c r="D3896" s="6" t="str">
        <f t="shared" si="60"/>
        <v>0010-058-051-1800</v>
      </c>
      <c r="E3896" s="5" t="s">
        <v>9940</v>
      </c>
      <c r="F3896" s="5" t="s">
        <v>383</v>
      </c>
      <c r="G3896" s="5" t="s">
        <v>384</v>
      </c>
      <c r="H3896" s="5" t="s">
        <v>377</v>
      </c>
      <c r="I3896" s="5" t="s">
        <v>378</v>
      </c>
    </row>
    <row r="3897" spans="1:9" x14ac:dyDescent="0.25">
      <c r="A3897" s="5" t="s">
        <v>10499</v>
      </c>
      <c r="B3897" s="5" t="s">
        <v>10500</v>
      </c>
      <c r="C3897" s="6" t="s">
        <v>6472</v>
      </c>
      <c r="D3897" s="6" t="str">
        <f t="shared" si="60"/>
        <v>0010-090-111-1100</v>
      </c>
      <c r="E3897" s="5" t="s">
        <v>6473</v>
      </c>
      <c r="F3897" s="5" t="s">
        <v>383</v>
      </c>
      <c r="G3897" s="5" t="s">
        <v>384</v>
      </c>
      <c r="H3897" s="5" t="s">
        <v>377</v>
      </c>
      <c r="I3897" s="5" t="s">
        <v>378</v>
      </c>
    </row>
    <row r="3898" spans="1:9" x14ac:dyDescent="0.25">
      <c r="A3898" s="5" t="s">
        <v>10501</v>
      </c>
      <c r="B3898" s="5" t="s">
        <v>10502</v>
      </c>
      <c r="C3898" s="6" t="s">
        <v>6472</v>
      </c>
      <c r="D3898" s="6" t="str">
        <f t="shared" si="60"/>
        <v>0010-090-111-1100</v>
      </c>
      <c r="E3898" s="5" t="s">
        <v>6473</v>
      </c>
      <c r="F3898" s="5" t="s">
        <v>375</v>
      </c>
      <c r="G3898" s="5" t="s">
        <v>376</v>
      </c>
      <c r="H3898" s="5" t="s">
        <v>377</v>
      </c>
      <c r="I3898" s="5" t="s">
        <v>378</v>
      </c>
    </row>
    <row r="3899" spans="1:9" x14ac:dyDescent="0.25">
      <c r="A3899" s="5" t="s">
        <v>10503</v>
      </c>
      <c r="B3899" s="5" t="s">
        <v>10504</v>
      </c>
      <c r="C3899" s="6" t="s">
        <v>5268</v>
      </c>
      <c r="D3899" s="6" t="str">
        <f t="shared" si="60"/>
        <v>0010-058-021-3700</v>
      </c>
      <c r="E3899" s="5" t="s">
        <v>5269</v>
      </c>
      <c r="F3899" s="5" t="s">
        <v>375</v>
      </c>
      <c r="G3899" s="5" t="s">
        <v>376</v>
      </c>
      <c r="H3899" s="5" t="s">
        <v>513</v>
      </c>
      <c r="I3899" s="5" t="s">
        <v>514</v>
      </c>
    </row>
    <row r="3900" spans="1:9" x14ac:dyDescent="0.25">
      <c r="A3900" s="5" t="s">
        <v>10505</v>
      </c>
      <c r="B3900" s="5" t="s">
        <v>10506</v>
      </c>
      <c r="C3900" s="6" t="s">
        <v>4986</v>
      </c>
      <c r="D3900" s="6" t="str">
        <f t="shared" si="60"/>
        <v>0010-058-031-1200</v>
      </c>
      <c r="E3900" s="5" t="s">
        <v>4987</v>
      </c>
      <c r="F3900" s="5" t="s">
        <v>383</v>
      </c>
      <c r="G3900" s="5" t="s">
        <v>384</v>
      </c>
      <c r="H3900" s="5" t="s">
        <v>377</v>
      </c>
      <c r="I3900" s="5" t="s">
        <v>378</v>
      </c>
    </row>
    <row r="3901" spans="1:9" x14ac:dyDescent="0.25">
      <c r="A3901" s="5" t="s">
        <v>10507</v>
      </c>
      <c r="B3901" s="5" t="s">
        <v>10508</v>
      </c>
      <c r="C3901" s="6" t="s">
        <v>8529</v>
      </c>
      <c r="D3901" s="6" t="str">
        <f t="shared" si="60"/>
        <v>0010-038-181-1200</v>
      </c>
      <c r="E3901" s="5" t="s">
        <v>8530</v>
      </c>
      <c r="F3901" s="5" t="s">
        <v>375</v>
      </c>
      <c r="G3901" s="5" t="s">
        <v>376</v>
      </c>
      <c r="H3901" s="5" t="s">
        <v>377</v>
      </c>
      <c r="I3901" s="5" t="s">
        <v>378</v>
      </c>
    </row>
    <row r="3902" spans="1:9" x14ac:dyDescent="0.25">
      <c r="A3902" s="5" t="s">
        <v>10509</v>
      </c>
      <c r="B3902" s="5" t="s">
        <v>10510</v>
      </c>
      <c r="C3902" s="6" t="s">
        <v>9844</v>
      </c>
      <c r="D3902" s="6" t="str">
        <f t="shared" si="60"/>
        <v>0010-058-051-2600</v>
      </c>
      <c r="E3902" s="5" t="s">
        <v>9845</v>
      </c>
      <c r="F3902" s="5" t="s">
        <v>375</v>
      </c>
      <c r="G3902" s="5" t="s">
        <v>376</v>
      </c>
      <c r="H3902" s="5" t="s">
        <v>377</v>
      </c>
      <c r="I3902" s="5" t="s">
        <v>378</v>
      </c>
    </row>
    <row r="3903" spans="1:9" x14ac:dyDescent="0.25">
      <c r="A3903" s="5" t="s">
        <v>10511</v>
      </c>
      <c r="B3903" s="5" t="s">
        <v>10512</v>
      </c>
      <c r="C3903" s="6" t="s">
        <v>10513</v>
      </c>
      <c r="D3903" s="6" t="str">
        <f t="shared" si="60"/>
        <v>0010-050-031-1000</v>
      </c>
      <c r="E3903" s="5" t="s">
        <v>10514</v>
      </c>
      <c r="F3903" s="5" t="s">
        <v>1099</v>
      </c>
      <c r="G3903" s="5" t="s">
        <v>1100</v>
      </c>
      <c r="H3903" s="5" t="s">
        <v>513</v>
      </c>
      <c r="I3903" s="5" t="s">
        <v>514</v>
      </c>
    </row>
    <row r="3904" spans="1:9" x14ac:dyDescent="0.25">
      <c r="A3904" s="5" t="s">
        <v>10515</v>
      </c>
      <c r="B3904" s="5" t="s">
        <v>10516</v>
      </c>
      <c r="C3904" s="6" t="s">
        <v>10517</v>
      </c>
      <c r="D3904" s="6" t="str">
        <f t="shared" si="60"/>
        <v>0010-038-261-1300</v>
      </c>
      <c r="E3904" s="5" t="s">
        <v>10518</v>
      </c>
      <c r="F3904" s="5" t="s">
        <v>375</v>
      </c>
      <c r="G3904" s="5" t="s">
        <v>376</v>
      </c>
      <c r="H3904" s="5" t="s">
        <v>377</v>
      </c>
      <c r="I3904" s="5" t="s">
        <v>378</v>
      </c>
    </row>
    <row r="3905" spans="1:9" x14ac:dyDescent="0.25">
      <c r="A3905" s="5" t="s">
        <v>10519</v>
      </c>
      <c r="B3905" s="5" t="s">
        <v>10520</v>
      </c>
      <c r="C3905" s="6" t="s">
        <v>10053</v>
      </c>
      <c r="D3905" s="6" t="str">
        <f t="shared" si="60"/>
        <v>0010-058-051-3700</v>
      </c>
      <c r="E3905" s="5" t="s">
        <v>10054</v>
      </c>
      <c r="F3905" s="5" t="s">
        <v>375</v>
      </c>
      <c r="G3905" s="5" t="s">
        <v>376</v>
      </c>
      <c r="H3905" s="5" t="s">
        <v>377</v>
      </c>
      <c r="I3905" s="5" t="s">
        <v>378</v>
      </c>
    </row>
    <row r="3906" spans="1:9" x14ac:dyDescent="0.25">
      <c r="A3906" s="5" t="s">
        <v>10521</v>
      </c>
      <c r="B3906" s="5" t="s">
        <v>10522</v>
      </c>
      <c r="C3906" s="6" t="s">
        <v>3458</v>
      </c>
      <c r="D3906" s="6" t="str">
        <f t="shared" ref="D3906:D3969" si="61">TEXT(C3906,"0000-000-000-0000")</f>
        <v>1025-000-000-0000</v>
      </c>
      <c r="E3906" s="5" t="s">
        <v>3459</v>
      </c>
      <c r="F3906" s="5" t="s">
        <v>383</v>
      </c>
      <c r="G3906" s="5" t="s">
        <v>384</v>
      </c>
      <c r="H3906" s="5" t="s">
        <v>401</v>
      </c>
      <c r="I3906" s="5" t="s">
        <v>402</v>
      </c>
    </row>
    <row r="3907" spans="1:9" x14ac:dyDescent="0.25">
      <c r="A3907" s="5" t="s">
        <v>10523</v>
      </c>
      <c r="B3907" s="5" t="s">
        <v>10524</v>
      </c>
      <c r="C3907" s="6" t="s">
        <v>4729</v>
      </c>
      <c r="D3907" s="6" t="str">
        <f t="shared" si="61"/>
        <v>0010-086-031-1200</v>
      </c>
      <c r="E3907" s="5" t="s">
        <v>4730</v>
      </c>
      <c r="F3907" s="5" t="s">
        <v>375</v>
      </c>
      <c r="G3907" s="5" t="s">
        <v>376</v>
      </c>
      <c r="H3907" s="5" t="s">
        <v>377</v>
      </c>
      <c r="I3907" s="5" t="s">
        <v>378</v>
      </c>
    </row>
    <row r="3908" spans="1:9" x14ac:dyDescent="0.25">
      <c r="A3908" s="5" t="s">
        <v>10525</v>
      </c>
      <c r="B3908" s="5" t="s">
        <v>10526</v>
      </c>
      <c r="C3908" s="6" t="s">
        <v>9774</v>
      </c>
      <c r="D3908" s="6" t="str">
        <f t="shared" si="61"/>
        <v>0010-058-051-3000</v>
      </c>
      <c r="E3908" s="5" t="s">
        <v>9775</v>
      </c>
      <c r="F3908" s="5" t="s">
        <v>383</v>
      </c>
      <c r="G3908" s="5" t="s">
        <v>384</v>
      </c>
      <c r="H3908" s="5" t="s">
        <v>377</v>
      </c>
      <c r="I3908" s="5" t="s">
        <v>378</v>
      </c>
    </row>
    <row r="3909" spans="1:9" x14ac:dyDescent="0.25">
      <c r="A3909" s="5" t="s">
        <v>10527</v>
      </c>
      <c r="B3909" s="5" t="s">
        <v>10528</v>
      </c>
      <c r="C3909" s="6" t="s">
        <v>5198</v>
      </c>
      <c r="D3909" s="6" t="str">
        <f t="shared" si="61"/>
        <v>0010-048-081-1300</v>
      </c>
      <c r="E3909" s="5" t="s">
        <v>5199</v>
      </c>
      <c r="F3909" s="5" t="s">
        <v>383</v>
      </c>
      <c r="G3909" s="5" t="s">
        <v>384</v>
      </c>
      <c r="H3909" s="5" t="s">
        <v>377</v>
      </c>
      <c r="I3909" s="5" t="s">
        <v>378</v>
      </c>
    </row>
    <row r="3910" spans="1:9" x14ac:dyDescent="0.25">
      <c r="A3910" s="5" t="s">
        <v>10529</v>
      </c>
      <c r="B3910" s="5" t="s">
        <v>10530</v>
      </c>
      <c r="C3910" s="6" t="s">
        <v>710</v>
      </c>
      <c r="D3910" s="6" t="str">
        <f t="shared" si="61"/>
        <v>0010-058-021-1600</v>
      </c>
      <c r="E3910" s="5" t="s">
        <v>711</v>
      </c>
      <c r="F3910" s="5" t="s">
        <v>375</v>
      </c>
      <c r="G3910" s="5" t="s">
        <v>376</v>
      </c>
      <c r="H3910" s="5" t="s">
        <v>377</v>
      </c>
      <c r="I3910" s="5" t="s">
        <v>378</v>
      </c>
    </row>
    <row r="3911" spans="1:9" x14ac:dyDescent="0.25">
      <c r="A3911" s="5" t="s">
        <v>10531</v>
      </c>
      <c r="B3911" s="5" t="s">
        <v>10532</v>
      </c>
      <c r="C3911" s="6" t="s">
        <v>4190</v>
      </c>
      <c r="D3911" s="6" t="str">
        <f t="shared" si="61"/>
        <v>0010-029-120-1100</v>
      </c>
      <c r="E3911" s="5" t="s">
        <v>4191</v>
      </c>
      <c r="F3911" s="5" t="s">
        <v>375</v>
      </c>
      <c r="G3911" s="5" t="s">
        <v>376</v>
      </c>
      <c r="H3911" s="5" t="s">
        <v>377</v>
      </c>
      <c r="I3911" s="5" t="s">
        <v>378</v>
      </c>
    </row>
    <row r="3912" spans="1:9" x14ac:dyDescent="0.25">
      <c r="A3912" s="5" t="s">
        <v>10533</v>
      </c>
      <c r="B3912" s="5" t="s">
        <v>10534</v>
      </c>
      <c r="C3912" s="6" t="s">
        <v>6472</v>
      </c>
      <c r="D3912" s="6" t="str">
        <f t="shared" si="61"/>
        <v>0010-090-111-1100</v>
      </c>
      <c r="E3912" s="5" t="s">
        <v>6473</v>
      </c>
      <c r="F3912" s="5" t="s">
        <v>375</v>
      </c>
      <c r="G3912" s="5" t="s">
        <v>376</v>
      </c>
      <c r="H3912" s="5" t="s">
        <v>513</v>
      </c>
      <c r="I3912" s="5" t="s">
        <v>514</v>
      </c>
    </row>
    <row r="3913" spans="1:9" x14ac:dyDescent="0.25">
      <c r="A3913" s="5" t="s">
        <v>10535</v>
      </c>
      <c r="B3913" s="5" t="s">
        <v>10536</v>
      </c>
      <c r="C3913" s="6" t="s">
        <v>9774</v>
      </c>
      <c r="D3913" s="6" t="str">
        <f t="shared" si="61"/>
        <v>0010-058-051-3000</v>
      </c>
      <c r="E3913" s="5" t="s">
        <v>9775</v>
      </c>
      <c r="F3913" s="5" t="s">
        <v>375</v>
      </c>
      <c r="G3913" s="5" t="s">
        <v>376</v>
      </c>
      <c r="H3913" s="5" t="s">
        <v>377</v>
      </c>
      <c r="I3913" s="5" t="s">
        <v>378</v>
      </c>
    </row>
    <row r="3914" spans="1:9" x14ac:dyDescent="0.25">
      <c r="A3914" s="5" t="s">
        <v>10537</v>
      </c>
      <c r="B3914" s="5" t="s">
        <v>10538</v>
      </c>
      <c r="C3914" s="6" t="s">
        <v>2629</v>
      </c>
      <c r="D3914" s="6" t="str">
        <f t="shared" si="61"/>
        <v>0010-027-131-1100</v>
      </c>
      <c r="E3914" s="5" t="s">
        <v>2630</v>
      </c>
      <c r="F3914" s="5" t="s">
        <v>375</v>
      </c>
      <c r="G3914" s="5" t="s">
        <v>376</v>
      </c>
      <c r="H3914" s="5" t="s">
        <v>377</v>
      </c>
      <c r="I3914" s="5" t="s">
        <v>378</v>
      </c>
    </row>
    <row r="3915" spans="1:9" x14ac:dyDescent="0.25">
      <c r="A3915" s="5" t="s">
        <v>10539</v>
      </c>
      <c r="B3915" s="5" t="s">
        <v>10540</v>
      </c>
      <c r="C3915" s="6" t="s">
        <v>3157</v>
      </c>
      <c r="D3915" s="6" t="str">
        <f t="shared" si="61"/>
        <v>0010-041-021-1200</v>
      </c>
      <c r="E3915" s="5" t="s">
        <v>3158</v>
      </c>
      <c r="F3915" s="5" t="s">
        <v>399</v>
      </c>
      <c r="G3915" s="5" t="s">
        <v>400</v>
      </c>
      <c r="H3915" s="5" t="s">
        <v>377</v>
      </c>
      <c r="I3915" s="5" t="s">
        <v>378</v>
      </c>
    </row>
    <row r="3916" spans="1:9" x14ac:dyDescent="0.25">
      <c r="A3916" s="5" t="s">
        <v>10541</v>
      </c>
      <c r="B3916" s="5" t="s">
        <v>10542</v>
      </c>
      <c r="C3916" s="6" t="s">
        <v>10202</v>
      </c>
      <c r="D3916" s="6" t="str">
        <f t="shared" si="61"/>
        <v>0010-038-231-1700</v>
      </c>
      <c r="E3916" s="5" t="s">
        <v>10203</v>
      </c>
      <c r="F3916" s="5" t="s">
        <v>375</v>
      </c>
      <c r="G3916" s="5" t="s">
        <v>376</v>
      </c>
      <c r="H3916" s="5" t="s">
        <v>377</v>
      </c>
      <c r="I3916" s="5" t="s">
        <v>378</v>
      </c>
    </row>
    <row r="3917" spans="1:9" x14ac:dyDescent="0.25">
      <c r="A3917" s="5" t="s">
        <v>10543</v>
      </c>
      <c r="B3917" s="5" t="s">
        <v>10544</v>
      </c>
      <c r="C3917" s="6" t="s">
        <v>10059</v>
      </c>
      <c r="D3917" s="6" t="str">
        <f t="shared" si="61"/>
        <v>0010-058-051-2300</v>
      </c>
      <c r="E3917" s="5" t="s">
        <v>10060</v>
      </c>
      <c r="F3917" s="5" t="s">
        <v>375</v>
      </c>
      <c r="G3917" s="5" t="s">
        <v>376</v>
      </c>
      <c r="H3917" s="5" t="s">
        <v>377</v>
      </c>
      <c r="I3917" s="5" t="s">
        <v>378</v>
      </c>
    </row>
    <row r="3918" spans="1:9" x14ac:dyDescent="0.25">
      <c r="A3918" s="5" t="s">
        <v>10545</v>
      </c>
      <c r="B3918" s="5" t="s">
        <v>10546</v>
      </c>
      <c r="C3918" s="6" t="s">
        <v>1490</v>
      </c>
      <c r="D3918" s="6" t="str">
        <f t="shared" si="61"/>
        <v>1043-000-000-0000</v>
      </c>
      <c r="E3918" s="5" t="s">
        <v>1491</v>
      </c>
      <c r="F3918" s="5" t="s">
        <v>383</v>
      </c>
      <c r="G3918" s="5" t="s">
        <v>384</v>
      </c>
      <c r="H3918" s="5" t="s">
        <v>377</v>
      </c>
      <c r="I3918" s="5" t="s">
        <v>378</v>
      </c>
    </row>
    <row r="3919" spans="1:9" x14ac:dyDescent="0.25">
      <c r="A3919" s="5" t="s">
        <v>10547</v>
      </c>
      <c r="B3919" s="5" t="s">
        <v>10548</v>
      </c>
      <c r="C3919" s="6" t="s">
        <v>4414</v>
      </c>
      <c r="D3919" s="6" t="str">
        <f t="shared" si="61"/>
        <v>0010-030-081-1300</v>
      </c>
      <c r="E3919" s="5" t="s">
        <v>4415</v>
      </c>
      <c r="F3919" s="5" t="s">
        <v>375</v>
      </c>
      <c r="G3919" s="5" t="s">
        <v>376</v>
      </c>
      <c r="H3919" s="5" t="s">
        <v>377</v>
      </c>
      <c r="I3919" s="5" t="s">
        <v>378</v>
      </c>
    </row>
    <row r="3920" spans="1:9" x14ac:dyDescent="0.25">
      <c r="A3920" s="5" t="s">
        <v>10549</v>
      </c>
      <c r="B3920" s="5" t="s">
        <v>10550</v>
      </c>
      <c r="C3920" s="6" t="s">
        <v>4567</v>
      </c>
      <c r="D3920" s="6" t="str">
        <f t="shared" si="61"/>
        <v>0010-058-011-1100</v>
      </c>
      <c r="E3920" s="5" t="s">
        <v>4568</v>
      </c>
      <c r="F3920" s="5" t="s">
        <v>383</v>
      </c>
      <c r="G3920" s="5" t="s">
        <v>384</v>
      </c>
      <c r="H3920" s="5" t="s">
        <v>377</v>
      </c>
      <c r="I3920" s="5" t="s">
        <v>378</v>
      </c>
    </row>
    <row r="3921" spans="1:9" x14ac:dyDescent="0.25">
      <c r="A3921" s="5" t="s">
        <v>10551</v>
      </c>
      <c r="B3921" s="5" t="s">
        <v>10552</v>
      </c>
      <c r="C3921" s="6" t="s">
        <v>811</v>
      </c>
      <c r="D3921" s="6" t="str">
        <f t="shared" si="61"/>
        <v>0010-029-080-1500</v>
      </c>
      <c r="E3921" s="5" t="s">
        <v>812</v>
      </c>
      <c r="F3921" s="5" t="s">
        <v>383</v>
      </c>
      <c r="G3921" s="5" t="s">
        <v>384</v>
      </c>
      <c r="H3921" s="5" t="s">
        <v>377</v>
      </c>
      <c r="I3921" s="5" t="s">
        <v>378</v>
      </c>
    </row>
    <row r="3922" spans="1:9" x14ac:dyDescent="0.25">
      <c r="A3922" s="5" t="s">
        <v>10553</v>
      </c>
      <c r="B3922" s="5" t="s">
        <v>10554</v>
      </c>
      <c r="C3922" s="6" t="s">
        <v>10159</v>
      </c>
      <c r="D3922" s="6" t="str">
        <f t="shared" si="61"/>
        <v>0010-058-071-1700</v>
      </c>
      <c r="E3922" s="5" t="s">
        <v>10160</v>
      </c>
      <c r="F3922" s="5" t="s">
        <v>375</v>
      </c>
      <c r="G3922" s="5" t="s">
        <v>376</v>
      </c>
      <c r="H3922" s="5" t="s">
        <v>377</v>
      </c>
      <c r="I3922" s="5" t="s">
        <v>378</v>
      </c>
    </row>
    <row r="3923" spans="1:9" x14ac:dyDescent="0.25">
      <c r="A3923" s="5" t="s">
        <v>10555</v>
      </c>
      <c r="B3923" s="5" t="s">
        <v>10556</v>
      </c>
      <c r="C3923" s="6" t="s">
        <v>7899</v>
      </c>
      <c r="D3923" s="6" t="str">
        <f t="shared" si="61"/>
        <v>0010-029-100-1500</v>
      </c>
      <c r="E3923" s="5" t="s">
        <v>7900</v>
      </c>
      <c r="F3923" s="5" t="s">
        <v>375</v>
      </c>
      <c r="G3923" s="5" t="s">
        <v>376</v>
      </c>
      <c r="H3923" s="5" t="s">
        <v>377</v>
      </c>
      <c r="I3923" s="5" t="s">
        <v>378</v>
      </c>
    </row>
    <row r="3924" spans="1:9" x14ac:dyDescent="0.25">
      <c r="A3924" s="5" t="s">
        <v>10557</v>
      </c>
      <c r="B3924" s="5" t="s">
        <v>10558</v>
      </c>
      <c r="C3924" s="6" t="s">
        <v>1181</v>
      </c>
      <c r="D3924" s="6" t="str">
        <f t="shared" si="61"/>
        <v>0844-000-000-0000</v>
      </c>
      <c r="E3924" s="5" t="s">
        <v>1182</v>
      </c>
      <c r="F3924" s="5" t="s">
        <v>383</v>
      </c>
      <c r="G3924" s="5" t="s">
        <v>384</v>
      </c>
      <c r="H3924" s="5" t="s">
        <v>377</v>
      </c>
      <c r="I3924" s="5" t="s">
        <v>378</v>
      </c>
    </row>
    <row r="3925" spans="1:9" x14ac:dyDescent="0.25">
      <c r="A3925" s="5" t="s">
        <v>10559</v>
      </c>
      <c r="B3925" s="5" t="s">
        <v>10560</v>
      </c>
      <c r="C3925" s="6" t="s">
        <v>6833</v>
      </c>
      <c r="D3925" s="6" t="str">
        <f t="shared" si="61"/>
        <v>0010-072-051-1400</v>
      </c>
      <c r="E3925" s="5" t="s">
        <v>6834</v>
      </c>
      <c r="F3925" s="5" t="s">
        <v>375</v>
      </c>
      <c r="G3925" s="5" t="s">
        <v>376</v>
      </c>
      <c r="H3925" s="5" t="s">
        <v>377</v>
      </c>
      <c r="I3925" s="5" t="s">
        <v>378</v>
      </c>
    </row>
    <row r="3926" spans="1:9" x14ac:dyDescent="0.25">
      <c r="A3926" s="5" t="s">
        <v>10561</v>
      </c>
      <c r="B3926" s="5" t="s">
        <v>10562</v>
      </c>
      <c r="C3926" s="6" t="s">
        <v>7281</v>
      </c>
      <c r="D3926" s="6" t="str">
        <f t="shared" si="61"/>
        <v>0010-231-081-1100</v>
      </c>
      <c r="E3926" s="5" t="s">
        <v>7282</v>
      </c>
      <c r="F3926" s="5" t="s">
        <v>375</v>
      </c>
      <c r="G3926" s="5" t="s">
        <v>376</v>
      </c>
      <c r="H3926" s="5" t="s">
        <v>377</v>
      </c>
      <c r="I3926" s="5" t="s">
        <v>378</v>
      </c>
    </row>
    <row r="3927" spans="1:9" x14ac:dyDescent="0.25">
      <c r="A3927" s="5" t="s">
        <v>10563</v>
      </c>
      <c r="B3927" s="5" t="s">
        <v>10564</v>
      </c>
      <c r="C3927" s="6" t="s">
        <v>10400</v>
      </c>
      <c r="D3927" s="6" t="str">
        <f t="shared" si="61"/>
        <v>0010-058-021-4200</v>
      </c>
      <c r="E3927" s="5" t="s">
        <v>10401</v>
      </c>
      <c r="F3927" s="5" t="s">
        <v>375</v>
      </c>
      <c r="G3927" s="5" t="s">
        <v>376</v>
      </c>
      <c r="H3927" s="5" t="s">
        <v>377</v>
      </c>
      <c r="I3927" s="5" t="s">
        <v>378</v>
      </c>
    </row>
    <row r="3928" spans="1:9" x14ac:dyDescent="0.25">
      <c r="A3928" s="5" t="s">
        <v>10565</v>
      </c>
      <c r="B3928" s="5" t="s">
        <v>10566</v>
      </c>
      <c r="C3928" s="6" t="s">
        <v>2364</v>
      </c>
      <c r="D3928" s="6" t="str">
        <f t="shared" si="61"/>
        <v>0010-086-031-1100</v>
      </c>
      <c r="E3928" s="5" t="s">
        <v>2365</v>
      </c>
      <c r="F3928" s="5" t="s">
        <v>375</v>
      </c>
      <c r="G3928" s="5" t="s">
        <v>376</v>
      </c>
      <c r="H3928" s="5" t="s">
        <v>377</v>
      </c>
      <c r="I3928" s="5" t="s">
        <v>378</v>
      </c>
    </row>
    <row r="3929" spans="1:9" x14ac:dyDescent="0.25">
      <c r="A3929" s="5" t="s">
        <v>10567</v>
      </c>
      <c r="B3929" s="5" t="s">
        <v>10568</v>
      </c>
      <c r="C3929" s="6" t="s">
        <v>2716</v>
      </c>
      <c r="D3929" s="6" t="str">
        <f t="shared" si="61"/>
        <v>0100-000-000-1100</v>
      </c>
      <c r="E3929" s="5" t="s">
        <v>2717</v>
      </c>
      <c r="F3929" s="5" t="s">
        <v>383</v>
      </c>
      <c r="G3929" s="5" t="s">
        <v>384</v>
      </c>
      <c r="H3929" s="5" t="s">
        <v>377</v>
      </c>
      <c r="I3929" s="5" t="s">
        <v>378</v>
      </c>
    </row>
    <row r="3930" spans="1:9" x14ac:dyDescent="0.25">
      <c r="A3930" s="5" t="s">
        <v>10569</v>
      </c>
      <c r="B3930" s="5" t="s">
        <v>10570</v>
      </c>
      <c r="C3930" s="6" t="s">
        <v>1589</v>
      </c>
      <c r="D3930" s="6" t="str">
        <f t="shared" si="61"/>
        <v>0010-072-031-1100</v>
      </c>
      <c r="E3930" s="5" t="s">
        <v>1590</v>
      </c>
      <c r="F3930" s="5" t="s">
        <v>375</v>
      </c>
      <c r="G3930" s="5" t="s">
        <v>376</v>
      </c>
      <c r="H3930" s="5" t="s">
        <v>377</v>
      </c>
      <c r="I3930" s="5" t="s">
        <v>378</v>
      </c>
    </row>
    <row r="3931" spans="1:9" x14ac:dyDescent="0.25">
      <c r="A3931" s="5" t="s">
        <v>10571</v>
      </c>
      <c r="B3931" s="5" t="s">
        <v>10572</v>
      </c>
      <c r="C3931" s="6" t="s">
        <v>10049</v>
      </c>
      <c r="D3931" s="6" t="str">
        <f t="shared" si="61"/>
        <v>0010-058-051-2500</v>
      </c>
      <c r="E3931" s="5" t="s">
        <v>10050</v>
      </c>
      <c r="F3931" s="5" t="s">
        <v>383</v>
      </c>
      <c r="G3931" s="5" t="s">
        <v>384</v>
      </c>
      <c r="H3931" s="5" t="s">
        <v>377</v>
      </c>
      <c r="I3931" s="5" t="s">
        <v>378</v>
      </c>
    </row>
    <row r="3932" spans="1:9" x14ac:dyDescent="0.25">
      <c r="A3932" s="5" t="s">
        <v>10573</v>
      </c>
      <c r="B3932" s="5" t="s">
        <v>10574</v>
      </c>
      <c r="C3932" s="6" t="s">
        <v>7836</v>
      </c>
      <c r="D3932" s="6" t="str">
        <f t="shared" si="61"/>
        <v>1010-000-000-0000</v>
      </c>
      <c r="E3932" s="5" t="s">
        <v>7837</v>
      </c>
      <c r="F3932" s="5" t="s">
        <v>383</v>
      </c>
      <c r="G3932" s="5" t="s">
        <v>384</v>
      </c>
      <c r="H3932" s="5" t="s">
        <v>377</v>
      </c>
      <c r="I3932" s="5" t="s">
        <v>378</v>
      </c>
    </row>
    <row r="3933" spans="1:9" x14ac:dyDescent="0.25">
      <c r="A3933" s="5" t="s">
        <v>274</v>
      </c>
      <c r="B3933" s="5" t="s">
        <v>10575</v>
      </c>
      <c r="C3933" s="6" t="s">
        <v>9966</v>
      </c>
      <c r="D3933" s="6" t="str">
        <f t="shared" si="61"/>
        <v>0010-058-071-1800</v>
      </c>
      <c r="E3933" s="5" t="s">
        <v>9967</v>
      </c>
      <c r="F3933" s="5" t="s">
        <v>375</v>
      </c>
      <c r="G3933" s="5" t="s">
        <v>376</v>
      </c>
      <c r="H3933" s="5" t="s">
        <v>377</v>
      </c>
      <c r="I3933" s="5" t="s">
        <v>378</v>
      </c>
    </row>
    <row r="3934" spans="1:9" x14ac:dyDescent="0.25">
      <c r="A3934" s="5" t="s">
        <v>10576</v>
      </c>
      <c r="B3934" s="5" t="s">
        <v>10577</v>
      </c>
      <c r="C3934" s="6" t="s">
        <v>2364</v>
      </c>
      <c r="D3934" s="6" t="str">
        <f t="shared" si="61"/>
        <v>0010-086-031-1100</v>
      </c>
      <c r="E3934" s="5" t="s">
        <v>2365</v>
      </c>
      <c r="F3934" s="5" t="s">
        <v>399</v>
      </c>
      <c r="G3934" s="5" t="s">
        <v>400</v>
      </c>
      <c r="H3934" s="5" t="s">
        <v>513</v>
      </c>
      <c r="I3934" s="5" t="s">
        <v>514</v>
      </c>
    </row>
    <row r="3935" spans="1:9" x14ac:dyDescent="0.25">
      <c r="A3935" s="5" t="s">
        <v>10578</v>
      </c>
      <c r="B3935" s="5" t="s">
        <v>10579</v>
      </c>
      <c r="C3935" s="6" t="s">
        <v>4349</v>
      </c>
      <c r="D3935" s="6" t="str">
        <f t="shared" si="61"/>
        <v>0010-069-020-1100</v>
      </c>
      <c r="E3935" s="5" t="s">
        <v>4350</v>
      </c>
      <c r="F3935" s="5" t="s">
        <v>375</v>
      </c>
      <c r="G3935" s="5" t="s">
        <v>376</v>
      </c>
      <c r="H3935" s="5" t="s">
        <v>377</v>
      </c>
      <c r="I3935" s="5" t="s">
        <v>378</v>
      </c>
    </row>
    <row r="3936" spans="1:9" x14ac:dyDescent="0.25">
      <c r="A3936" s="5" t="s">
        <v>10580</v>
      </c>
      <c r="B3936" s="5" t="s">
        <v>10581</v>
      </c>
      <c r="C3936" s="6" t="s">
        <v>619</v>
      </c>
      <c r="D3936" s="6" t="str">
        <f t="shared" si="61"/>
        <v>0010-072-041-1100</v>
      </c>
      <c r="E3936" s="5" t="s">
        <v>620</v>
      </c>
      <c r="F3936" s="5" t="s">
        <v>375</v>
      </c>
      <c r="G3936" s="5" t="s">
        <v>376</v>
      </c>
      <c r="H3936" s="5" t="s">
        <v>377</v>
      </c>
      <c r="I3936" s="5" t="s">
        <v>378</v>
      </c>
    </row>
    <row r="3937" spans="1:9" x14ac:dyDescent="0.25">
      <c r="A3937" s="5" t="s">
        <v>10582</v>
      </c>
      <c r="B3937" s="5" t="s">
        <v>10583</v>
      </c>
      <c r="C3937" s="6" t="s">
        <v>10033</v>
      </c>
      <c r="D3937" s="6" t="str">
        <f t="shared" si="61"/>
        <v>0010-038-011-1200</v>
      </c>
      <c r="E3937" s="5" t="s">
        <v>10034</v>
      </c>
      <c r="F3937" s="5" t="s">
        <v>383</v>
      </c>
      <c r="G3937" s="5" t="s">
        <v>384</v>
      </c>
      <c r="H3937" s="5" t="s">
        <v>377</v>
      </c>
      <c r="I3937" s="5" t="s">
        <v>378</v>
      </c>
    </row>
    <row r="3938" spans="1:9" x14ac:dyDescent="0.25">
      <c r="A3938" s="5" t="s">
        <v>10584</v>
      </c>
      <c r="B3938" s="5" t="s">
        <v>10585</v>
      </c>
      <c r="C3938" s="6" t="s">
        <v>5894</v>
      </c>
      <c r="D3938" s="6" t="str">
        <f t="shared" si="61"/>
        <v>0010-029-110-1300</v>
      </c>
      <c r="E3938" s="5" t="s">
        <v>5895</v>
      </c>
      <c r="F3938" s="5" t="s">
        <v>383</v>
      </c>
      <c r="G3938" s="5" t="s">
        <v>384</v>
      </c>
      <c r="H3938" s="5" t="s">
        <v>377</v>
      </c>
      <c r="I3938" s="5" t="s">
        <v>378</v>
      </c>
    </row>
    <row r="3939" spans="1:9" x14ac:dyDescent="0.25">
      <c r="A3939" s="5" t="s">
        <v>10586</v>
      </c>
      <c r="B3939" s="5" t="s">
        <v>10587</v>
      </c>
      <c r="C3939" s="6" t="s">
        <v>10259</v>
      </c>
      <c r="D3939" s="6" t="str">
        <f t="shared" si="61"/>
        <v>0010-038-181-2400</v>
      </c>
      <c r="E3939" s="5" t="s">
        <v>10260</v>
      </c>
      <c r="F3939" s="5" t="s">
        <v>375</v>
      </c>
      <c r="G3939" s="5" t="s">
        <v>376</v>
      </c>
      <c r="H3939" s="5" t="s">
        <v>377</v>
      </c>
      <c r="I3939" s="5" t="s">
        <v>378</v>
      </c>
    </row>
    <row r="3940" spans="1:9" x14ac:dyDescent="0.25">
      <c r="A3940" s="5" t="s">
        <v>10588</v>
      </c>
      <c r="B3940" s="5" t="s">
        <v>10589</v>
      </c>
      <c r="C3940" s="6" t="s">
        <v>4505</v>
      </c>
      <c r="D3940" s="6" t="str">
        <f t="shared" si="61"/>
        <v>0010-038-221-1800</v>
      </c>
      <c r="E3940" s="5" t="s">
        <v>4506</v>
      </c>
      <c r="F3940" s="5" t="s">
        <v>375</v>
      </c>
      <c r="G3940" s="5" t="s">
        <v>376</v>
      </c>
      <c r="H3940" s="5" t="s">
        <v>377</v>
      </c>
      <c r="I3940" s="5" t="s">
        <v>378</v>
      </c>
    </row>
    <row r="3941" spans="1:9" x14ac:dyDescent="0.25">
      <c r="A3941" s="5" t="s">
        <v>10590</v>
      </c>
      <c r="B3941" s="5" t="s">
        <v>10591</v>
      </c>
      <c r="C3941" s="6" t="s">
        <v>7998</v>
      </c>
      <c r="D3941" s="6" t="str">
        <f t="shared" si="61"/>
        <v>0010-038-231-1400</v>
      </c>
      <c r="E3941" s="5" t="s">
        <v>7999</v>
      </c>
      <c r="F3941" s="5" t="s">
        <v>375</v>
      </c>
      <c r="G3941" s="5" t="s">
        <v>376</v>
      </c>
      <c r="H3941" s="5" t="s">
        <v>377</v>
      </c>
      <c r="I3941" s="5" t="s">
        <v>378</v>
      </c>
    </row>
    <row r="3942" spans="1:9" x14ac:dyDescent="0.25">
      <c r="A3942" s="5" t="s">
        <v>10592</v>
      </c>
      <c r="B3942" s="5" t="s">
        <v>10593</v>
      </c>
      <c r="C3942" s="6" t="s">
        <v>4986</v>
      </c>
      <c r="D3942" s="6" t="str">
        <f t="shared" si="61"/>
        <v>0010-058-031-1200</v>
      </c>
      <c r="E3942" s="5" t="s">
        <v>4987</v>
      </c>
      <c r="F3942" s="5" t="s">
        <v>375</v>
      </c>
      <c r="G3942" s="5" t="s">
        <v>376</v>
      </c>
      <c r="H3942" s="5" t="s">
        <v>377</v>
      </c>
      <c r="I3942" s="5" t="s">
        <v>378</v>
      </c>
    </row>
    <row r="3943" spans="1:9" x14ac:dyDescent="0.25">
      <c r="A3943" s="5" t="s">
        <v>10594</v>
      </c>
      <c r="B3943" s="5" t="s">
        <v>10595</v>
      </c>
      <c r="C3943" s="6" t="s">
        <v>8266</v>
      </c>
      <c r="D3943" s="6" t="str">
        <f t="shared" si="61"/>
        <v>0010-058-051-1400</v>
      </c>
      <c r="E3943" s="5" t="s">
        <v>8267</v>
      </c>
      <c r="F3943" s="5" t="s">
        <v>383</v>
      </c>
      <c r="G3943" s="5" t="s">
        <v>384</v>
      </c>
      <c r="H3943" s="5" t="s">
        <v>377</v>
      </c>
      <c r="I3943" s="5" t="s">
        <v>378</v>
      </c>
    </row>
    <row r="3944" spans="1:9" x14ac:dyDescent="0.25">
      <c r="A3944" s="5" t="s">
        <v>10596</v>
      </c>
      <c r="B3944" s="5" t="s">
        <v>10597</v>
      </c>
      <c r="C3944" s="6" t="s">
        <v>10598</v>
      </c>
      <c r="D3944" s="6" t="str">
        <f t="shared" si="61"/>
        <v>0010-058-041-1000</v>
      </c>
      <c r="E3944" s="5" t="s">
        <v>10599</v>
      </c>
      <c r="F3944" s="5" t="s">
        <v>1099</v>
      </c>
      <c r="G3944" s="5" t="s">
        <v>1100</v>
      </c>
      <c r="H3944" s="5" t="s">
        <v>377</v>
      </c>
      <c r="I3944" s="5" t="s">
        <v>378</v>
      </c>
    </row>
    <row r="3945" spans="1:9" x14ac:dyDescent="0.25">
      <c r="A3945" s="5" t="s">
        <v>10600</v>
      </c>
      <c r="B3945" s="5" t="s">
        <v>10601</v>
      </c>
      <c r="C3945" s="6" t="s">
        <v>4567</v>
      </c>
      <c r="D3945" s="6" t="str">
        <f t="shared" si="61"/>
        <v>0010-058-011-1100</v>
      </c>
      <c r="E3945" s="5" t="s">
        <v>4568</v>
      </c>
      <c r="F3945" s="5" t="s">
        <v>375</v>
      </c>
      <c r="G3945" s="5" t="s">
        <v>376</v>
      </c>
      <c r="H3945" s="5" t="s">
        <v>377</v>
      </c>
      <c r="I3945" s="5" t="s">
        <v>378</v>
      </c>
    </row>
    <row r="3946" spans="1:9" x14ac:dyDescent="0.25">
      <c r="A3946" s="5" t="s">
        <v>10602</v>
      </c>
      <c r="B3946" s="5" t="s">
        <v>10603</v>
      </c>
      <c r="C3946" s="6" t="s">
        <v>10037</v>
      </c>
      <c r="D3946" s="6" t="str">
        <f t="shared" si="61"/>
        <v>0010-058-051-3600</v>
      </c>
      <c r="E3946" s="5" t="s">
        <v>10038</v>
      </c>
      <c r="F3946" s="5" t="s">
        <v>383</v>
      </c>
      <c r="G3946" s="5" t="s">
        <v>384</v>
      </c>
      <c r="H3946" s="5" t="s">
        <v>377</v>
      </c>
      <c r="I3946" s="5" t="s">
        <v>378</v>
      </c>
    </row>
    <row r="3947" spans="1:9" x14ac:dyDescent="0.25">
      <c r="A3947" s="5" t="s">
        <v>10604</v>
      </c>
      <c r="B3947" s="5" t="s">
        <v>10605</v>
      </c>
      <c r="C3947" s="6" t="s">
        <v>10222</v>
      </c>
      <c r="D3947" s="6" t="str">
        <f t="shared" si="61"/>
        <v>0010-058-051-2400</v>
      </c>
      <c r="E3947" s="5" t="s">
        <v>10223</v>
      </c>
      <c r="F3947" s="5" t="s">
        <v>383</v>
      </c>
      <c r="G3947" s="5" t="s">
        <v>384</v>
      </c>
      <c r="H3947" s="5" t="s">
        <v>377</v>
      </c>
      <c r="I3947" s="5" t="s">
        <v>378</v>
      </c>
    </row>
    <row r="3948" spans="1:9" x14ac:dyDescent="0.25">
      <c r="A3948" s="5" t="s">
        <v>10606</v>
      </c>
      <c r="B3948" s="5" t="s">
        <v>10607</v>
      </c>
      <c r="C3948" s="6" t="s">
        <v>5714</v>
      </c>
      <c r="D3948" s="6" t="str">
        <f t="shared" si="61"/>
        <v>0010-093-021-1100</v>
      </c>
      <c r="E3948" s="5" t="s">
        <v>5715</v>
      </c>
      <c r="F3948" s="5" t="s">
        <v>375</v>
      </c>
      <c r="G3948" s="5" t="s">
        <v>376</v>
      </c>
      <c r="H3948" s="5" t="s">
        <v>377</v>
      </c>
      <c r="I3948" s="5" t="s">
        <v>378</v>
      </c>
    </row>
    <row r="3949" spans="1:9" x14ac:dyDescent="0.25">
      <c r="A3949" s="5" t="s">
        <v>10608</v>
      </c>
      <c r="B3949" s="5" t="s">
        <v>10609</v>
      </c>
      <c r="C3949" s="6" t="s">
        <v>7148</v>
      </c>
      <c r="D3949" s="6" t="str">
        <f t="shared" si="61"/>
        <v>0010-038-231-1300</v>
      </c>
      <c r="E3949" s="5" t="s">
        <v>7149</v>
      </c>
      <c r="F3949" s="5" t="s">
        <v>375</v>
      </c>
      <c r="G3949" s="5" t="s">
        <v>376</v>
      </c>
      <c r="H3949" s="5" t="s">
        <v>513</v>
      </c>
      <c r="I3949" s="5" t="s">
        <v>514</v>
      </c>
    </row>
    <row r="3950" spans="1:9" x14ac:dyDescent="0.25">
      <c r="A3950" s="5" t="s">
        <v>10610</v>
      </c>
      <c r="B3950" s="5" t="s">
        <v>10611</v>
      </c>
      <c r="C3950" s="6" t="s">
        <v>10053</v>
      </c>
      <c r="D3950" s="6" t="str">
        <f t="shared" si="61"/>
        <v>0010-058-051-3700</v>
      </c>
      <c r="E3950" s="5" t="s">
        <v>10054</v>
      </c>
      <c r="F3950" s="5" t="s">
        <v>375</v>
      </c>
      <c r="G3950" s="5" t="s">
        <v>376</v>
      </c>
      <c r="H3950" s="5" t="s">
        <v>377</v>
      </c>
      <c r="I3950" s="5" t="s">
        <v>378</v>
      </c>
    </row>
    <row r="3951" spans="1:9" x14ac:dyDescent="0.25">
      <c r="A3951" s="5" t="s">
        <v>10612</v>
      </c>
      <c r="B3951" s="5" t="s">
        <v>10613</v>
      </c>
      <c r="C3951" s="6" t="s">
        <v>710</v>
      </c>
      <c r="D3951" s="6" t="str">
        <f t="shared" si="61"/>
        <v>0010-058-021-1600</v>
      </c>
      <c r="E3951" s="5" t="s">
        <v>711</v>
      </c>
      <c r="F3951" s="5" t="s">
        <v>399</v>
      </c>
      <c r="G3951" s="5" t="s">
        <v>400</v>
      </c>
      <c r="H3951" s="5" t="s">
        <v>377</v>
      </c>
      <c r="I3951" s="5" t="s">
        <v>378</v>
      </c>
    </row>
    <row r="3952" spans="1:9" x14ac:dyDescent="0.25">
      <c r="A3952" s="5" t="s">
        <v>10614</v>
      </c>
      <c r="B3952" s="5" t="s">
        <v>10615</v>
      </c>
      <c r="C3952" s="6" t="s">
        <v>4709</v>
      </c>
      <c r="D3952" s="6" t="str">
        <f t="shared" si="61"/>
        <v>0010-029-110-1100</v>
      </c>
      <c r="E3952" s="5" t="s">
        <v>4710</v>
      </c>
      <c r="F3952" s="5" t="s">
        <v>383</v>
      </c>
      <c r="G3952" s="5" t="s">
        <v>384</v>
      </c>
      <c r="H3952" s="5" t="s">
        <v>377</v>
      </c>
      <c r="I3952" s="5" t="s">
        <v>378</v>
      </c>
    </row>
    <row r="3953" spans="1:9" x14ac:dyDescent="0.25">
      <c r="A3953" s="5" t="s">
        <v>10616</v>
      </c>
      <c r="B3953" s="5" t="s">
        <v>10617</v>
      </c>
      <c r="C3953" s="6" t="s">
        <v>811</v>
      </c>
      <c r="D3953" s="6" t="str">
        <f t="shared" si="61"/>
        <v>0010-029-080-1500</v>
      </c>
      <c r="E3953" s="5" t="s">
        <v>812</v>
      </c>
      <c r="F3953" s="5" t="s">
        <v>383</v>
      </c>
      <c r="G3953" s="5" t="s">
        <v>384</v>
      </c>
      <c r="H3953" s="5" t="s">
        <v>377</v>
      </c>
      <c r="I3953" s="5" t="s">
        <v>378</v>
      </c>
    </row>
    <row r="3954" spans="1:9" x14ac:dyDescent="0.25">
      <c r="A3954" s="5" t="s">
        <v>253</v>
      </c>
      <c r="B3954" s="5" t="s">
        <v>10618</v>
      </c>
      <c r="C3954" s="6" t="s">
        <v>1253</v>
      </c>
      <c r="D3954" s="6" t="str">
        <f t="shared" si="61"/>
        <v>0010-030-031-1400</v>
      </c>
      <c r="E3954" s="5" t="s">
        <v>1254</v>
      </c>
      <c r="F3954" s="5" t="s">
        <v>375</v>
      </c>
      <c r="G3954" s="5" t="s">
        <v>376</v>
      </c>
      <c r="H3954" s="5" t="s">
        <v>513</v>
      </c>
      <c r="I3954" s="5" t="s">
        <v>514</v>
      </c>
    </row>
    <row r="3955" spans="1:9" x14ac:dyDescent="0.25">
      <c r="A3955" s="5" t="s">
        <v>10619</v>
      </c>
      <c r="B3955" s="5" t="s">
        <v>10620</v>
      </c>
      <c r="C3955" s="6" t="s">
        <v>4986</v>
      </c>
      <c r="D3955" s="6" t="str">
        <f t="shared" si="61"/>
        <v>0010-058-031-1200</v>
      </c>
      <c r="E3955" s="5" t="s">
        <v>4987</v>
      </c>
      <c r="F3955" s="5" t="s">
        <v>375</v>
      </c>
      <c r="G3955" s="5" t="s">
        <v>376</v>
      </c>
      <c r="H3955" s="5" t="s">
        <v>377</v>
      </c>
      <c r="I3955" s="5" t="s">
        <v>378</v>
      </c>
    </row>
    <row r="3956" spans="1:9" x14ac:dyDescent="0.25">
      <c r="A3956" s="5" t="s">
        <v>10621</v>
      </c>
      <c r="B3956" s="5" t="s">
        <v>10622</v>
      </c>
      <c r="C3956" s="6" t="s">
        <v>1689</v>
      </c>
      <c r="D3956" s="6" t="str">
        <f t="shared" si="61"/>
        <v>0010-058-031-2300</v>
      </c>
      <c r="E3956" s="5" t="s">
        <v>1690</v>
      </c>
      <c r="F3956" s="5" t="s">
        <v>375</v>
      </c>
      <c r="G3956" s="5" t="s">
        <v>376</v>
      </c>
      <c r="H3956" s="5" t="s">
        <v>377</v>
      </c>
      <c r="I3956" s="5" t="s">
        <v>378</v>
      </c>
    </row>
    <row r="3957" spans="1:9" x14ac:dyDescent="0.25">
      <c r="A3957" s="5" t="s">
        <v>10623</v>
      </c>
      <c r="B3957" s="5" t="s">
        <v>10624</v>
      </c>
      <c r="C3957" s="6" t="s">
        <v>4221</v>
      </c>
      <c r="D3957" s="6" t="str">
        <f t="shared" si="61"/>
        <v>0010-058-021-3600</v>
      </c>
      <c r="E3957" s="5" t="s">
        <v>4222</v>
      </c>
      <c r="F3957" s="5" t="s">
        <v>383</v>
      </c>
      <c r="G3957" s="5" t="s">
        <v>384</v>
      </c>
      <c r="H3957" s="5" t="s">
        <v>377</v>
      </c>
      <c r="I3957" s="5" t="s">
        <v>378</v>
      </c>
    </row>
    <row r="3958" spans="1:9" x14ac:dyDescent="0.25">
      <c r="A3958" s="5" t="s">
        <v>10625</v>
      </c>
      <c r="B3958" s="5" t="s">
        <v>10626</v>
      </c>
      <c r="C3958" s="6" t="s">
        <v>1161</v>
      </c>
      <c r="D3958" s="6" t="str">
        <f t="shared" si="61"/>
        <v>0010-029-100-1100</v>
      </c>
      <c r="E3958" s="5" t="s">
        <v>1162</v>
      </c>
      <c r="F3958" s="5" t="s">
        <v>383</v>
      </c>
      <c r="G3958" s="5" t="s">
        <v>384</v>
      </c>
      <c r="H3958" s="5" t="s">
        <v>377</v>
      </c>
      <c r="I3958" s="5" t="s">
        <v>378</v>
      </c>
    </row>
    <row r="3959" spans="1:9" x14ac:dyDescent="0.25">
      <c r="A3959" s="5" t="s">
        <v>10627</v>
      </c>
      <c r="B3959" s="5" t="s">
        <v>10628</v>
      </c>
      <c r="C3959" s="6" t="s">
        <v>931</v>
      </c>
      <c r="D3959" s="6" t="str">
        <f t="shared" si="61"/>
        <v>0045-000-000-0000</v>
      </c>
      <c r="E3959" s="5" t="s">
        <v>932</v>
      </c>
      <c r="F3959" s="5" t="s">
        <v>383</v>
      </c>
      <c r="G3959" s="5" t="s">
        <v>384</v>
      </c>
      <c r="H3959" s="5" t="s">
        <v>377</v>
      </c>
      <c r="I3959" s="5" t="s">
        <v>378</v>
      </c>
    </row>
    <row r="3960" spans="1:9" x14ac:dyDescent="0.25">
      <c r="A3960" s="5" t="s">
        <v>10629</v>
      </c>
      <c r="B3960" s="5" t="s">
        <v>10630</v>
      </c>
      <c r="C3960" s="6" t="s">
        <v>1350</v>
      </c>
      <c r="D3960" s="6" t="str">
        <f t="shared" si="61"/>
        <v>0010-072-011-1200</v>
      </c>
      <c r="E3960" s="5" t="s">
        <v>1351</v>
      </c>
      <c r="F3960" s="5" t="s">
        <v>375</v>
      </c>
      <c r="G3960" s="5" t="s">
        <v>376</v>
      </c>
      <c r="H3960" s="5" t="s">
        <v>377</v>
      </c>
      <c r="I3960" s="5" t="s">
        <v>378</v>
      </c>
    </row>
    <row r="3961" spans="1:9" x14ac:dyDescent="0.25">
      <c r="A3961" s="5" t="s">
        <v>10631</v>
      </c>
      <c r="B3961" s="5" t="s">
        <v>10632</v>
      </c>
      <c r="C3961" s="6" t="s">
        <v>10228</v>
      </c>
      <c r="D3961" s="6" t="str">
        <f t="shared" si="61"/>
        <v>0010-058-051-1600</v>
      </c>
      <c r="E3961" s="5" t="s">
        <v>10229</v>
      </c>
      <c r="F3961" s="5" t="s">
        <v>383</v>
      </c>
      <c r="G3961" s="5" t="s">
        <v>384</v>
      </c>
      <c r="H3961" s="5" t="s">
        <v>377</v>
      </c>
      <c r="I3961" s="5" t="s">
        <v>378</v>
      </c>
    </row>
    <row r="3962" spans="1:9" x14ac:dyDescent="0.25">
      <c r="A3962" s="5" t="s">
        <v>10633</v>
      </c>
      <c r="B3962" s="5" t="s">
        <v>10634</v>
      </c>
      <c r="C3962" s="6" t="s">
        <v>7905</v>
      </c>
      <c r="D3962" s="6" t="str">
        <f t="shared" si="61"/>
        <v>0010-038-191-1300</v>
      </c>
      <c r="E3962" s="5" t="s">
        <v>7906</v>
      </c>
      <c r="F3962" s="5" t="s">
        <v>375</v>
      </c>
      <c r="G3962" s="5" t="s">
        <v>376</v>
      </c>
      <c r="H3962" s="5" t="s">
        <v>377</v>
      </c>
      <c r="I3962" s="5" t="s">
        <v>378</v>
      </c>
    </row>
    <row r="3963" spans="1:9" x14ac:dyDescent="0.25">
      <c r="A3963" s="5" t="s">
        <v>10635</v>
      </c>
      <c r="B3963" s="5" t="s">
        <v>10636</v>
      </c>
      <c r="C3963" s="6" t="s">
        <v>1946</v>
      </c>
      <c r="D3963" s="6" t="str">
        <f t="shared" si="61"/>
        <v>0010-163-031-1100</v>
      </c>
      <c r="E3963" s="5" t="s">
        <v>1947</v>
      </c>
      <c r="F3963" s="5" t="s">
        <v>383</v>
      </c>
      <c r="G3963" s="5" t="s">
        <v>384</v>
      </c>
      <c r="H3963" s="5" t="s">
        <v>377</v>
      </c>
      <c r="I3963" s="5" t="s">
        <v>378</v>
      </c>
    </row>
    <row r="3964" spans="1:9" x14ac:dyDescent="0.25">
      <c r="A3964" s="5" t="s">
        <v>10637</v>
      </c>
      <c r="B3964" s="5" t="s">
        <v>10638</v>
      </c>
      <c r="C3964" s="6" t="s">
        <v>915</v>
      </c>
      <c r="D3964" s="6" t="str">
        <f t="shared" si="61"/>
        <v>0027-000-000-0000</v>
      </c>
      <c r="E3964" s="5" t="s">
        <v>916</v>
      </c>
      <c r="F3964" s="5" t="s">
        <v>535</v>
      </c>
      <c r="G3964" s="5" t="s">
        <v>536</v>
      </c>
      <c r="H3964" s="5" t="s">
        <v>377</v>
      </c>
      <c r="I3964" s="5" t="s">
        <v>378</v>
      </c>
    </row>
    <row r="3965" spans="1:9" x14ac:dyDescent="0.25">
      <c r="A3965" s="5" t="s">
        <v>10639</v>
      </c>
      <c r="B3965" s="5" t="s">
        <v>10640</v>
      </c>
      <c r="C3965" s="6" t="s">
        <v>6813</v>
      </c>
      <c r="D3965" s="6" t="str">
        <f t="shared" si="61"/>
        <v>0010-092-020-1100</v>
      </c>
      <c r="E3965" s="5" t="s">
        <v>6814</v>
      </c>
      <c r="F3965" s="5" t="s">
        <v>399</v>
      </c>
      <c r="G3965" s="5" t="s">
        <v>400</v>
      </c>
      <c r="H3965" s="5" t="s">
        <v>377</v>
      </c>
      <c r="I3965" s="5" t="s">
        <v>378</v>
      </c>
    </row>
    <row r="3966" spans="1:9" x14ac:dyDescent="0.25">
      <c r="A3966" s="5" t="s">
        <v>10641</v>
      </c>
      <c r="B3966" s="5" t="s">
        <v>10642</v>
      </c>
      <c r="C3966" s="6" t="s">
        <v>9774</v>
      </c>
      <c r="D3966" s="6" t="str">
        <f t="shared" si="61"/>
        <v>0010-058-051-3000</v>
      </c>
      <c r="E3966" s="5" t="s">
        <v>9775</v>
      </c>
      <c r="F3966" s="5" t="s">
        <v>383</v>
      </c>
      <c r="G3966" s="5" t="s">
        <v>384</v>
      </c>
      <c r="H3966" s="5" t="s">
        <v>377</v>
      </c>
      <c r="I3966" s="5" t="s">
        <v>378</v>
      </c>
    </row>
    <row r="3967" spans="1:9" x14ac:dyDescent="0.25">
      <c r="A3967" s="5" t="s">
        <v>10643</v>
      </c>
      <c r="B3967" s="5" t="s">
        <v>10644</v>
      </c>
      <c r="C3967" s="6" t="s">
        <v>10645</v>
      </c>
      <c r="D3967" s="6" t="str">
        <f t="shared" si="61"/>
        <v>0010-072-041-1000</v>
      </c>
      <c r="E3967" s="5" t="s">
        <v>10646</v>
      </c>
      <c r="F3967" s="5" t="s">
        <v>1099</v>
      </c>
      <c r="G3967" s="5" t="s">
        <v>1100</v>
      </c>
      <c r="H3967" s="5" t="s">
        <v>377</v>
      </c>
      <c r="I3967" s="5" t="s">
        <v>378</v>
      </c>
    </row>
    <row r="3968" spans="1:9" x14ac:dyDescent="0.25">
      <c r="A3968" s="5" t="s">
        <v>10647</v>
      </c>
      <c r="B3968" s="5" t="s">
        <v>10648</v>
      </c>
      <c r="C3968" s="6" t="s">
        <v>4980</v>
      </c>
      <c r="D3968" s="6" t="str">
        <f t="shared" si="61"/>
        <v>0010-058-031-2200</v>
      </c>
      <c r="E3968" s="5" t="s">
        <v>4981</v>
      </c>
      <c r="F3968" s="5" t="s">
        <v>399</v>
      </c>
      <c r="G3968" s="5" t="s">
        <v>400</v>
      </c>
      <c r="H3968" s="5" t="s">
        <v>513</v>
      </c>
      <c r="I3968" s="5" t="s">
        <v>514</v>
      </c>
    </row>
    <row r="3969" spans="1:9" x14ac:dyDescent="0.25">
      <c r="A3969" s="5" t="s">
        <v>10649</v>
      </c>
      <c r="B3969" s="5" t="s">
        <v>10650</v>
      </c>
      <c r="C3969" s="6" t="s">
        <v>1474</v>
      </c>
      <c r="D3969" s="6" t="str">
        <f t="shared" si="61"/>
        <v>0695-000-000-0000</v>
      </c>
      <c r="E3969" s="5" t="s">
        <v>1475</v>
      </c>
      <c r="F3969" s="5" t="s">
        <v>383</v>
      </c>
      <c r="G3969" s="5" t="s">
        <v>384</v>
      </c>
      <c r="H3969" s="5" t="s">
        <v>377</v>
      </c>
      <c r="I3969" s="5" t="s">
        <v>378</v>
      </c>
    </row>
    <row r="3970" spans="1:9" x14ac:dyDescent="0.25">
      <c r="A3970" s="5" t="s">
        <v>10651</v>
      </c>
      <c r="B3970" s="5" t="s">
        <v>10652</v>
      </c>
      <c r="C3970" s="6" t="s">
        <v>4567</v>
      </c>
      <c r="D3970" s="6" t="str">
        <f t="shared" ref="D3970:D4033" si="62">TEXT(C3970,"0000-000-000-0000")</f>
        <v>0010-058-011-1100</v>
      </c>
      <c r="E3970" s="5" t="s">
        <v>4568</v>
      </c>
      <c r="F3970" s="5" t="s">
        <v>383</v>
      </c>
      <c r="G3970" s="5" t="s">
        <v>384</v>
      </c>
      <c r="H3970" s="5" t="s">
        <v>377</v>
      </c>
      <c r="I3970" s="5" t="s">
        <v>378</v>
      </c>
    </row>
    <row r="3971" spans="1:9" x14ac:dyDescent="0.25">
      <c r="A3971" s="5" t="s">
        <v>10653</v>
      </c>
      <c r="B3971" s="5" t="s">
        <v>10654</v>
      </c>
      <c r="C3971" s="6" t="s">
        <v>6827</v>
      </c>
      <c r="D3971" s="6" t="str">
        <f t="shared" si="62"/>
        <v>0010-072-051-1300</v>
      </c>
      <c r="E3971" s="5" t="s">
        <v>6828</v>
      </c>
      <c r="F3971" s="5" t="s">
        <v>375</v>
      </c>
      <c r="G3971" s="5" t="s">
        <v>376</v>
      </c>
      <c r="H3971" s="5" t="s">
        <v>377</v>
      </c>
      <c r="I3971" s="5" t="s">
        <v>378</v>
      </c>
    </row>
    <row r="3972" spans="1:9" x14ac:dyDescent="0.25">
      <c r="A3972" s="5" t="s">
        <v>10655</v>
      </c>
      <c r="B3972" s="5" t="s">
        <v>10656</v>
      </c>
      <c r="C3972" s="6" t="s">
        <v>10175</v>
      </c>
      <c r="D3972" s="6" t="str">
        <f t="shared" si="62"/>
        <v>0010-058-051-2900</v>
      </c>
      <c r="E3972" s="5" t="s">
        <v>10176</v>
      </c>
      <c r="F3972" s="5" t="s">
        <v>383</v>
      </c>
      <c r="G3972" s="5" t="s">
        <v>384</v>
      </c>
      <c r="H3972" s="5" t="s">
        <v>377</v>
      </c>
      <c r="I3972" s="5" t="s">
        <v>378</v>
      </c>
    </row>
    <row r="3973" spans="1:9" x14ac:dyDescent="0.25">
      <c r="A3973" s="5" t="s">
        <v>10657</v>
      </c>
      <c r="B3973" s="5" t="s">
        <v>10658</v>
      </c>
      <c r="C3973" s="6" t="s">
        <v>1238</v>
      </c>
      <c r="D3973" s="6" t="str">
        <f t="shared" si="62"/>
        <v>0010-093-031-1300</v>
      </c>
      <c r="E3973" s="5" t="s">
        <v>1239</v>
      </c>
      <c r="F3973" s="5" t="s">
        <v>375</v>
      </c>
      <c r="G3973" s="5" t="s">
        <v>376</v>
      </c>
      <c r="H3973" s="5" t="s">
        <v>377</v>
      </c>
      <c r="I3973" s="5" t="s">
        <v>378</v>
      </c>
    </row>
    <row r="3974" spans="1:9" x14ac:dyDescent="0.25">
      <c r="A3974" s="5" t="s">
        <v>10659</v>
      </c>
      <c r="B3974" s="5" t="s">
        <v>10660</v>
      </c>
      <c r="C3974" s="6" t="s">
        <v>10232</v>
      </c>
      <c r="D3974" s="6" t="str">
        <f t="shared" si="62"/>
        <v>0010-058-051-3500</v>
      </c>
      <c r="E3974" s="5" t="s">
        <v>10233</v>
      </c>
      <c r="F3974" s="5" t="s">
        <v>383</v>
      </c>
      <c r="G3974" s="5" t="s">
        <v>384</v>
      </c>
      <c r="H3974" s="5" t="s">
        <v>377</v>
      </c>
      <c r="I3974" s="5" t="s">
        <v>378</v>
      </c>
    </row>
    <row r="3975" spans="1:9" x14ac:dyDescent="0.25">
      <c r="A3975" s="5" t="s">
        <v>10661</v>
      </c>
      <c r="B3975" s="5" t="s">
        <v>10662</v>
      </c>
      <c r="C3975" s="6" t="s">
        <v>10159</v>
      </c>
      <c r="D3975" s="6" t="str">
        <f t="shared" si="62"/>
        <v>0010-058-071-1700</v>
      </c>
      <c r="E3975" s="5" t="s">
        <v>10160</v>
      </c>
      <c r="F3975" s="5" t="s">
        <v>383</v>
      </c>
      <c r="G3975" s="5" t="s">
        <v>384</v>
      </c>
      <c r="H3975" s="5" t="s">
        <v>377</v>
      </c>
      <c r="I3975" s="5" t="s">
        <v>378</v>
      </c>
    </row>
    <row r="3976" spans="1:9" x14ac:dyDescent="0.25">
      <c r="A3976" s="5" t="s">
        <v>10663</v>
      </c>
      <c r="B3976" s="5" t="s">
        <v>10664</v>
      </c>
      <c r="C3976" s="6" t="s">
        <v>10175</v>
      </c>
      <c r="D3976" s="6" t="str">
        <f t="shared" si="62"/>
        <v>0010-058-051-2900</v>
      </c>
      <c r="E3976" s="5" t="s">
        <v>10176</v>
      </c>
      <c r="F3976" s="5" t="s">
        <v>375</v>
      </c>
      <c r="G3976" s="5" t="s">
        <v>376</v>
      </c>
      <c r="H3976" s="5" t="s">
        <v>377</v>
      </c>
      <c r="I3976" s="5" t="s">
        <v>378</v>
      </c>
    </row>
    <row r="3977" spans="1:9" x14ac:dyDescent="0.25">
      <c r="A3977" s="5" t="s">
        <v>10665</v>
      </c>
      <c r="B3977" s="5" t="s">
        <v>10666</v>
      </c>
      <c r="C3977" s="6" t="s">
        <v>3201</v>
      </c>
      <c r="D3977" s="6" t="str">
        <f t="shared" si="62"/>
        <v>0010-029-130-1100</v>
      </c>
      <c r="E3977" s="5" t="s">
        <v>3202</v>
      </c>
      <c r="F3977" s="5" t="s">
        <v>383</v>
      </c>
      <c r="G3977" s="5" t="s">
        <v>384</v>
      </c>
      <c r="H3977" s="5" t="s">
        <v>377</v>
      </c>
      <c r="I3977" s="5" t="s">
        <v>378</v>
      </c>
    </row>
    <row r="3978" spans="1:9" x14ac:dyDescent="0.25">
      <c r="A3978" s="5" t="s">
        <v>10667</v>
      </c>
      <c r="B3978" s="5" t="s">
        <v>10668</v>
      </c>
      <c r="C3978" s="6" t="s">
        <v>10244</v>
      </c>
      <c r="D3978" s="6" t="str">
        <f t="shared" si="62"/>
        <v>0010-029-100-1800</v>
      </c>
      <c r="E3978" s="5" t="s">
        <v>10245</v>
      </c>
      <c r="F3978" s="5" t="s">
        <v>375</v>
      </c>
      <c r="G3978" s="5" t="s">
        <v>376</v>
      </c>
      <c r="H3978" s="5" t="s">
        <v>377</v>
      </c>
      <c r="I3978" s="5" t="s">
        <v>378</v>
      </c>
    </row>
    <row r="3979" spans="1:9" x14ac:dyDescent="0.25">
      <c r="A3979" s="5" t="s">
        <v>10669</v>
      </c>
      <c r="B3979" s="5" t="s">
        <v>10670</v>
      </c>
      <c r="C3979" s="6" t="s">
        <v>10373</v>
      </c>
      <c r="D3979" s="6" t="str">
        <f t="shared" si="62"/>
        <v>0010-058-051-1500</v>
      </c>
      <c r="E3979" s="5" t="s">
        <v>10374</v>
      </c>
      <c r="F3979" s="5" t="s">
        <v>383</v>
      </c>
      <c r="G3979" s="5" t="s">
        <v>384</v>
      </c>
      <c r="H3979" s="5" t="s">
        <v>377</v>
      </c>
      <c r="I3979" s="5" t="s">
        <v>378</v>
      </c>
    </row>
    <row r="3980" spans="1:9" x14ac:dyDescent="0.25">
      <c r="A3980" s="5" t="s">
        <v>10671</v>
      </c>
      <c r="B3980" s="5" t="s">
        <v>10672</v>
      </c>
      <c r="C3980" s="6" t="s">
        <v>811</v>
      </c>
      <c r="D3980" s="6" t="str">
        <f t="shared" si="62"/>
        <v>0010-029-080-1500</v>
      </c>
      <c r="E3980" s="5" t="s">
        <v>812</v>
      </c>
      <c r="F3980" s="5" t="s">
        <v>383</v>
      </c>
      <c r="G3980" s="5" t="s">
        <v>384</v>
      </c>
      <c r="H3980" s="5" t="s">
        <v>377</v>
      </c>
      <c r="I3980" s="5" t="s">
        <v>378</v>
      </c>
    </row>
    <row r="3981" spans="1:9" x14ac:dyDescent="0.25">
      <c r="A3981" s="5" t="s">
        <v>10673</v>
      </c>
      <c r="B3981" s="5" t="s">
        <v>10674</v>
      </c>
      <c r="C3981" s="6" t="s">
        <v>3189</v>
      </c>
      <c r="D3981" s="6" t="str">
        <f t="shared" si="62"/>
        <v>0010-029-120-1400</v>
      </c>
      <c r="E3981" s="5" t="s">
        <v>3190</v>
      </c>
      <c r="F3981" s="5" t="s">
        <v>375</v>
      </c>
      <c r="G3981" s="5" t="s">
        <v>376</v>
      </c>
      <c r="H3981" s="5" t="s">
        <v>513</v>
      </c>
      <c r="I3981" s="5" t="s">
        <v>514</v>
      </c>
    </row>
    <row r="3982" spans="1:9" x14ac:dyDescent="0.25">
      <c r="A3982" s="5" t="s">
        <v>10675</v>
      </c>
      <c r="B3982" s="5" t="s">
        <v>10676</v>
      </c>
      <c r="C3982" s="6" t="s">
        <v>1083</v>
      </c>
      <c r="D3982" s="6" t="str">
        <f t="shared" si="62"/>
        <v>0010-072-051-1200</v>
      </c>
      <c r="E3982" s="5" t="s">
        <v>1084</v>
      </c>
      <c r="F3982" s="5" t="s">
        <v>375</v>
      </c>
      <c r="G3982" s="5" t="s">
        <v>376</v>
      </c>
      <c r="H3982" s="5" t="s">
        <v>513</v>
      </c>
      <c r="I3982" s="5" t="s">
        <v>514</v>
      </c>
    </row>
    <row r="3983" spans="1:9" x14ac:dyDescent="0.25">
      <c r="A3983" s="5" t="s">
        <v>10677</v>
      </c>
      <c r="B3983" s="5" t="s">
        <v>10678</v>
      </c>
      <c r="C3983" s="6" t="s">
        <v>3337</v>
      </c>
      <c r="D3983" s="6" t="str">
        <f t="shared" si="62"/>
        <v>0010-083-031-1100</v>
      </c>
      <c r="E3983" s="5" t="s">
        <v>3338</v>
      </c>
      <c r="F3983" s="5" t="s">
        <v>375</v>
      </c>
      <c r="G3983" s="5" t="s">
        <v>376</v>
      </c>
      <c r="H3983" s="5" t="s">
        <v>377</v>
      </c>
      <c r="I3983" s="5" t="s">
        <v>378</v>
      </c>
    </row>
    <row r="3984" spans="1:9" x14ac:dyDescent="0.25">
      <c r="A3984" s="5" t="s">
        <v>10679</v>
      </c>
      <c r="B3984" s="5" t="s">
        <v>10680</v>
      </c>
      <c r="C3984" s="6" t="s">
        <v>10059</v>
      </c>
      <c r="D3984" s="6" t="str">
        <f t="shared" si="62"/>
        <v>0010-058-051-2300</v>
      </c>
      <c r="E3984" s="5" t="s">
        <v>10060</v>
      </c>
      <c r="F3984" s="5" t="s">
        <v>383</v>
      </c>
      <c r="G3984" s="5" t="s">
        <v>384</v>
      </c>
      <c r="H3984" s="5" t="s">
        <v>377</v>
      </c>
      <c r="I3984" s="5" t="s">
        <v>378</v>
      </c>
    </row>
    <row r="3985" spans="1:9" x14ac:dyDescent="0.25">
      <c r="A3985" s="5" t="s">
        <v>10681</v>
      </c>
      <c r="B3985" s="5" t="s">
        <v>10682</v>
      </c>
      <c r="C3985" s="6" t="s">
        <v>6013</v>
      </c>
      <c r="D3985" s="6" t="str">
        <f t="shared" si="62"/>
        <v>0010-058-051-2800</v>
      </c>
      <c r="E3985" s="5" t="s">
        <v>6014</v>
      </c>
      <c r="F3985" s="5" t="s">
        <v>383</v>
      </c>
      <c r="G3985" s="5" t="s">
        <v>384</v>
      </c>
      <c r="H3985" s="5" t="s">
        <v>491</v>
      </c>
      <c r="I3985" s="5" t="s">
        <v>492</v>
      </c>
    </row>
    <row r="3986" spans="1:9" x14ac:dyDescent="0.25">
      <c r="A3986" s="5" t="s">
        <v>10683</v>
      </c>
      <c r="B3986" s="5" t="s">
        <v>10684</v>
      </c>
      <c r="C3986" s="6" t="s">
        <v>10206</v>
      </c>
      <c r="D3986" s="6" t="str">
        <f t="shared" si="62"/>
        <v>0010-030-081-1400</v>
      </c>
      <c r="E3986" s="5" t="s">
        <v>10207</v>
      </c>
      <c r="F3986" s="5" t="s">
        <v>383</v>
      </c>
      <c r="G3986" s="5" t="s">
        <v>384</v>
      </c>
      <c r="H3986" s="5" t="s">
        <v>377</v>
      </c>
      <c r="I3986" s="5" t="s">
        <v>378</v>
      </c>
    </row>
    <row r="3987" spans="1:9" x14ac:dyDescent="0.25">
      <c r="A3987" s="5" t="s">
        <v>10685</v>
      </c>
      <c r="B3987" s="5" t="s">
        <v>10686</v>
      </c>
      <c r="C3987" s="6" t="s">
        <v>9863</v>
      </c>
      <c r="D3987" s="6" t="str">
        <f t="shared" si="62"/>
        <v>0010-058-051-2700</v>
      </c>
      <c r="E3987" s="5" t="s">
        <v>9864</v>
      </c>
      <c r="F3987" s="5" t="s">
        <v>383</v>
      </c>
      <c r="G3987" s="5" t="s">
        <v>384</v>
      </c>
      <c r="H3987" s="5" t="s">
        <v>377</v>
      </c>
      <c r="I3987" s="5" t="s">
        <v>378</v>
      </c>
    </row>
    <row r="3988" spans="1:9" x14ac:dyDescent="0.25">
      <c r="A3988" s="5" t="s">
        <v>10687</v>
      </c>
      <c r="B3988" s="5" t="s">
        <v>10688</v>
      </c>
      <c r="C3988" s="6" t="s">
        <v>6884</v>
      </c>
      <c r="D3988" s="6" t="str">
        <f t="shared" si="62"/>
        <v>0010-058-021-1800</v>
      </c>
      <c r="E3988" s="5" t="s">
        <v>6885</v>
      </c>
      <c r="F3988" s="5" t="s">
        <v>399</v>
      </c>
      <c r="G3988" s="5" t="s">
        <v>400</v>
      </c>
      <c r="H3988" s="5" t="s">
        <v>377</v>
      </c>
      <c r="I3988" s="5" t="s">
        <v>378</v>
      </c>
    </row>
    <row r="3989" spans="1:9" x14ac:dyDescent="0.25">
      <c r="A3989" s="5" t="s">
        <v>10689</v>
      </c>
      <c r="B3989" s="5" t="s">
        <v>10690</v>
      </c>
      <c r="C3989" s="6" t="s">
        <v>7778</v>
      </c>
      <c r="D3989" s="6" t="str">
        <f t="shared" si="62"/>
        <v>0010-029-100-1700</v>
      </c>
      <c r="E3989" s="5" t="s">
        <v>7779</v>
      </c>
      <c r="F3989" s="5" t="s">
        <v>383</v>
      </c>
      <c r="G3989" s="5" t="s">
        <v>384</v>
      </c>
      <c r="H3989" s="5" t="s">
        <v>377</v>
      </c>
      <c r="I3989" s="5" t="s">
        <v>378</v>
      </c>
    </row>
    <row r="3990" spans="1:9" x14ac:dyDescent="0.25">
      <c r="A3990" s="5" t="s">
        <v>10691</v>
      </c>
      <c r="B3990" s="5" t="s">
        <v>10692</v>
      </c>
      <c r="C3990" s="6" t="s">
        <v>668</v>
      </c>
      <c r="D3990" s="6" t="str">
        <f t="shared" si="62"/>
        <v>0340-058-020-0000</v>
      </c>
      <c r="E3990" s="5" t="s">
        <v>669</v>
      </c>
      <c r="F3990" s="5" t="s">
        <v>399</v>
      </c>
      <c r="G3990" s="5" t="s">
        <v>400</v>
      </c>
      <c r="H3990" s="5" t="s">
        <v>377</v>
      </c>
      <c r="I3990" s="5" t="s">
        <v>378</v>
      </c>
    </row>
    <row r="3991" spans="1:9" x14ac:dyDescent="0.25">
      <c r="A3991" s="5" t="s">
        <v>10693</v>
      </c>
      <c r="B3991" s="5" t="s">
        <v>10694</v>
      </c>
      <c r="C3991" s="6" t="s">
        <v>10695</v>
      </c>
      <c r="D3991" s="6" t="str">
        <f t="shared" si="62"/>
        <v>0010-038-201-1600</v>
      </c>
      <c r="E3991" s="5" t="s">
        <v>10696</v>
      </c>
      <c r="F3991" s="5" t="s">
        <v>375</v>
      </c>
      <c r="G3991" s="5" t="s">
        <v>376</v>
      </c>
      <c r="H3991" s="5" t="s">
        <v>377</v>
      </c>
      <c r="I3991" s="5" t="s">
        <v>378</v>
      </c>
    </row>
    <row r="3992" spans="1:9" x14ac:dyDescent="0.25">
      <c r="A3992" s="5" t="s">
        <v>10697</v>
      </c>
      <c r="B3992" s="5" t="s">
        <v>10698</v>
      </c>
      <c r="C3992" s="6" t="s">
        <v>4439</v>
      </c>
      <c r="D3992" s="6" t="str">
        <f t="shared" si="62"/>
        <v>1000-000-000-0000</v>
      </c>
      <c r="E3992" s="5" t="s">
        <v>4440</v>
      </c>
      <c r="F3992" s="5" t="s">
        <v>383</v>
      </c>
      <c r="G3992" s="5" t="s">
        <v>384</v>
      </c>
      <c r="H3992" s="5" t="s">
        <v>377</v>
      </c>
      <c r="I3992" s="5" t="s">
        <v>378</v>
      </c>
    </row>
    <row r="3993" spans="1:9" x14ac:dyDescent="0.25">
      <c r="A3993" s="5" t="s">
        <v>10699</v>
      </c>
      <c r="B3993" s="5" t="s">
        <v>10700</v>
      </c>
      <c r="C3993" s="6" t="s">
        <v>10701</v>
      </c>
      <c r="D3993" s="6" t="str">
        <f t="shared" si="62"/>
        <v>0010-038-011-1000</v>
      </c>
      <c r="E3993" s="5" t="s">
        <v>10702</v>
      </c>
      <c r="F3993" s="5" t="s">
        <v>650</v>
      </c>
      <c r="G3993" s="5" t="s">
        <v>651</v>
      </c>
      <c r="H3993" s="5" t="s">
        <v>377</v>
      </c>
      <c r="I3993" s="5" t="s">
        <v>378</v>
      </c>
    </row>
    <row r="3994" spans="1:9" x14ac:dyDescent="0.25">
      <c r="A3994" s="5" t="s">
        <v>10703</v>
      </c>
      <c r="B3994" s="5" t="s">
        <v>10704</v>
      </c>
      <c r="C3994" s="6" t="s">
        <v>10705</v>
      </c>
      <c r="D3994" s="6" t="str">
        <f t="shared" si="62"/>
        <v>0010-050-021-1500</v>
      </c>
      <c r="E3994" s="5" t="s">
        <v>10706</v>
      </c>
      <c r="F3994" s="5" t="s">
        <v>375</v>
      </c>
      <c r="G3994" s="5" t="s">
        <v>376</v>
      </c>
      <c r="H3994" s="5" t="s">
        <v>377</v>
      </c>
      <c r="I3994" s="5" t="s">
        <v>378</v>
      </c>
    </row>
    <row r="3995" spans="1:9" x14ac:dyDescent="0.25">
      <c r="A3995" s="5" t="s">
        <v>10707</v>
      </c>
      <c r="B3995" s="5" t="s">
        <v>10708</v>
      </c>
      <c r="C3995" s="6" t="s">
        <v>10709</v>
      </c>
      <c r="D3995" s="6" t="str">
        <f t="shared" si="62"/>
        <v>0010-038-221-1000</v>
      </c>
      <c r="E3995" s="5" t="s">
        <v>10710</v>
      </c>
      <c r="F3995" s="5" t="s">
        <v>1099</v>
      </c>
      <c r="G3995" s="5" t="s">
        <v>1100</v>
      </c>
      <c r="H3995" s="5" t="s">
        <v>377</v>
      </c>
      <c r="I3995" s="5" t="s">
        <v>378</v>
      </c>
    </row>
    <row r="3996" spans="1:9" x14ac:dyDescent="0.25">
      <c r="A3996" s="5" t="s">
        <v>10711</v>
      </c>
      <c r="B3996" s="5" t="s">
        <v>10712</v>
      </c>
      <c r="C3996" s="6" t="s">
        <v>9879</v>
      </c>
      <c r="D3996" s="6" t="str">
        <f t="shared" si="62"/>
        <v>0010-058-041-1200</v>
      </c>
      <c r="E3996" s="5" t="s">
        <v>9880</v>
      </c>
      <c r="F3996" s="5" t="s">
        <v>375</v>
      </c>
      <c r="G3996" s="5" t="s">
        <v>376</v>
      </c>
      <c r="H3996" s="5" t="s">
        <v>377</v>
      </c>
      <c r="I3996" s="5" t="s">
        <v>378</v>
      </c>
    </row>
    <row r="3997" spans="1:9" x14ac:dyDescent="0.25">
      <c r="A3997" s="5" t="s">
        <v>10713</v>
      </c>
      <c r="B3997" s="5" t="s">
        <v>10714</v>
      </c>
      <c r="C3997" s="6" t="s">
        <v>10416</v>
      </c>
      <c r="D3997" s="6" t="str">
        <f t="shared" si="62"/>
        <v>0010-038-111-1200</v>
      </c>
      <c r="E3997" s="5" t="s">
        <v>10417</v>
      </c>
      <c r="F3997" s="5" t="s">
        <v>375</v>
      </c>
      <c r="G3997" s="5" t="s">
        <v>376</v>
      </c>
      <c r="H3997" s="5" t="s">
        <v>377</v>
      </c>
      <c r="I3997" s="5" t="s">
        <v>378</v>
      </c>
    </row>
    <row r="3998" spans="1:9" x14ac:dyDescent="0.25">
      <c r="A3998" s="5" t="s">
        <v>10715</v>
      </c>
      <c r="B3998" s="5" t="s">
        <v>10716</v>
      </c>
      <c r="C3998" s="6" t="s">
        <v>10273</v>
      </c>
      <c r="D3998" s="6" t="str">
        <f t="shared" si="62"/>
        <v>0010-038-231-1800</v>
      </c>
      <c r="E3998" s="5" t="s">
        <v>10274</v>
      </c>
      <c r="F3998" s="5" t="s">
        <v>375</v>
      </c>
      <c r="G3998" s="5" t="s">
        <v>376</v>
      </c>
      <c r="H3998" s="5" t="s">
        <v>377</v>
      </c>
      <c r="I3998" s="5" t="s">
        <v>378</v>
      </c>
    </row>
    <row r="3999" spans="1:9" x14ac:dyDescent="0.25">
      <c r="A3999" s="5" t="s">
        <v>276</v>
      </c>
      <c r="B3999" s="5" t="s">
        <v>10717</v>
      </c>
      <c r="C3999" s="6" t="s">
        <v>10718</v>
      </c>
      <c r="D3999" s="6" t="str">
        <f t="shared" si="62"/>
        <v>0010-093-031-1100</v>
      </c>
      <c r="E3999" s="5" t="s">
        <v>10719</v>
      </c>
      <c r="F3999" s="5" t="s">
        <v>375</v>
      </c>
      <c r="G3999" s="5" t="s">
        <v>376</v>
      </c>
      <c r="H3999" s="5" t="s">
        <v>377</v>
      </c>
      <c r="I3999" s="5" t="s">
        <v>378</v>
      </c>
    </row>
    <row r="4000" spans="1:9" x14ac:dyDescent="0.25">
      <c r="A4000" s="5" t="s">
        <v>10720</v>
      </c>
      <c r="B4000" s="5" t="s">
        <v>10721</v>
      </c>
      <c r="C4000" s="6" t="s">
        <v>7917</v>
      </c>
      <c r="D4000" s="6" t="str">
        <f t="shared" si="62"/>
        <v>0010-038-281-1500</v>
      </c>
      <c r="E4000" s="5" t="s">
        <v>7918</v>
      </c>
      <c r="F4000" s="5" t="s">
        <v>375</v>
      </c>
      <c r="G4000" s="5" t="s">
        <v>376</v>
      </c>
      <c r="H4000" s="5" t="s">
        <v>377</v>
      </c>
      <c r="I4000" s="5" t="s">
        <v>378</v>
      </c>
    </row>
    <row r="4001" spans="1:9" x14ac:dyDescent="0.25">
      <c r="A4001" s="5" t="s">
        <v>10722</v>
      </c>
      <c r="B4001" s="5" t="s">
        <v>10723</v>
      </c>
      <c r="C4001" s="6" t="s">
        <v>10724</v>
      </c>
      <c r="D4001" s="6" t="str">
        <f t="shared" si="62"/>
        <v>0010-038-221-1400</v>
      </c>
      <c r="E4001" s="5" t="s">
        <v>10725</v>
      </c>
      <c r="F4001" s="5" t="s">
        <v>375</v>
      </c>
      <c r="G4001" s="5" t="s">
        <v>376</v>
      </c>
      <c r="H4001" s="5" t="s">
        <v>377</v>
      </c>
      <c r="I4001" s="5" t="s">
        <v>378</v>
      </c>
    </row>
    <row r="4002" spans="1:9" x14ac:dyDescent="0.25">
      <c r="A4002" s="5" t="s">
        <v>10726</v>
      </c>
      <c r="B4002" s="5" t="s">
        <v>10727</v>
      </c>
      <c r="C4002" s="6" t="s">
        <v>7998</v>
      </c>
      <c r="D4002" s="6" t="str">
        <f t="shared" si="62"/>
        <v>0010-038-231-1400</v>
      </c>
      <c r="E4002" s="5" t="s">
        <v>7999</v>
      </c>
      <c r="F4002" s="5" t="s">
        <v>375</v>
      </c>
      <c r="G4002" s="5" t="s">
        <v>376</v>
      </c>
      <c r="H4002" s="5" t="s">
        <v>377</v>
      </c>
      <c r="I4002" s="5" t="s">
        <v>378</v>
      </c>
    </row>
    <row r="4003" spans="1:9" x14ac:dyDescent="0.25">
      <c r="A4003" s="5" t="s">
        <v>10728</v>
      </c>
      <c r="B4003" s="5" t="s">
        <v>10729</v>
      </c>
      <c r="C4003" s="6" t="s">
        <v>8529</v>
      </c>
      <c r="D4003" s="6" t="str">
        <f t="shared" si="62"/>
        <v>0010-038-181-1200</v>
      </c>
      <c r="E4003" s="5" t="s">
        <v>8530</v>
      </c>
      <c r="F4003" s="5" t="s">
        <v>375</v>
      </c>
      <c r="G4003" s="5" t="s">
        <v>376</v>
      </c>
      <c r="H4003" s="5" t="s">
        <v>377</v>
      </c>
      <c r="I4003" s="5" t="s">
        <v>378</v>
      </c>
    </row>
    <row r="4004" spans="1:9" x14ac:dyDescent="0.25">
      <c r="A4004" s="5" t="s">
        <v>10730</v>
      </c>
      <c r="B4004" s="5" t="s">
        <v>10731</v>
      </c>
      <c r="C4004" s="6" t="s">
        <v>10732</v>
      </c>
      <c r="D4004" s="6" t="str">
        <f t="shared" si="62"/>
        <v>0010-058-031-1000</v>
      </c>
      <c r="E4004" s="5" t="s">
        <v>10733</v>
      </c>
      <c r="F4004" s="5" t="s">
        <v>1099</v>
      </c>
      <c r="G4004" s="5" t="s">
        <v>1100</v>
      </c>
      <c r="H4004" s="5" t="s">
        <v>377</v>
      </c>
      <c r="I4004" s="5" t="s">
        <v>378</v>
      </c>
    </row>
    <row r="4005" spans="1:9" x14ac:dyDescent="0.25">
      <c r="A4005" s="5" t="s">
        <v>10734</v>
      </c>
      <c r="B4005" s="5" t="s">
        <v>10735</v>
      </c>
      <c r="C4005" s="6" t="s">
        <v>5894</v>
      </c>
      <c r="D4005" s="6" t="str">
        <f t="shared" si="62"/>
        <v>0010-029-110-1300</v>
      </c>
      <c r="E4005" s="5" t="s">
        <v>5895</v>
      </c>
      <c r="F4005" s="5" t="s">
        <v>383</v>
      </c>
      <c r="G4005" s="5" t="s">
        <v>384</v>
      </c>
      <c r="H4005" s="5" t="s">
        <v>377</v>
      </c>
      <c r="I4005" s="5" t="s">
        <v>378</v>
      </c>
    </row>
    <row r="4006" spans="1:9" x14ac:dyDescent="0.25">
      <c r="A4006" s="5" t="s">
        <v>10736</v>
      </c>
      <c r="B4006" s="5" t="s">
        <v>10737</v>
      </c>
      <c r="C4006" s="6" t="s">
        <v>10738</v>
      </c>
      <c r="D4006" s="6" t="str">
        <f t="shared" si="62"/>
        <v>0010-058-021-2000</v>
      </c>
      <c r="E4006" s="5" t="s">
        <v>10739</v>
      </c>
      <c r="F4006" s="5" t="s">
        <v>375</v>
      </c>
      <c r="G4006" s="5" t="s">
        <v>376</v>
      </c>
      <c r="H4006" s="5" t="s">
        <v>377</v>
      </c>
      <c r="I4006" s="5" t="s">
        <v>378</v>
      </c>
    </row>
    <row r="4007" spans="1:9" x14ac:dyDescent="0.25">
      <c r="A4007" s="5" t="s">
        <v>10740</v>
      </c>
      <c r="B4007" s="5" t="s">
        <v>10741</v>
      </c>
      <c r="C4007" s="6" t="s">
        <v>811</v>
      </c>
      <c r="D4007" s="6" t="str">
        <f t="shared" si="62"/>
        <v>0010-029-080-1500</v>
      </c>
      <c r="E4007" s="5" t="s">
        <v>812</v>
      </c>
      <c r="F4007" s="5" t="s">
        <v>383</v>
      </c>
      <c r="G4007" s="5" t="s">
        <v>384</v>
      </c>
      <c r="H4007" s="5" t="s">
        <v>377</v>
      </c>
      <c r="I4007" s="5" t="s">
        <v>378</v>
      </c>
    </row>
    <row r="4008" spans="1:9" x14ac:dyDescent="0.25">
      <c r="A4008" s="5" t="s">
        <v>10742</v>
      </c>
      <c r="B4008" s="5" t="s">
        <v>10743</v>
      </c>
      <c r="C4008" s="6" t="s">
        <v>1829</v>
      </c>
      <c r="D4008" s="6" t="str">
        <f t="shared" si="62"/>
        <v>0010-048-081-1100</v>
      </c>
      <c r="E4008" s="5" t="s">
        <v>1830</v>
      </c>
      <c r="F4008" s="5" t="s">
        <v>375</v>
      </c>
      <c r="G4008" s="5" t="s">
        <v>376</v>
      </c>
      <c r="H4008" s="5" t="s">
        <v>377</v>
      </c>
      <c r="I4008" s="5" t="s">
        <v>378</v>
      </c>
    </row>
    <row r="4009" spans="1:9" x14ac:dyDescent="0.25">
      <c r="A4009" s="5" t="s">
        <v>10744</v>
      </c>
      <c r="B4009" s="5" t="s">
        <v>10745</v>
      </c>
      <c r="C4009" s="6" t="s">
        <v>10746</v>
      </c>
      <c r="D4009" s="6" t="str">
        <f t="shared" si="62"/>
        <v>0010-058-041-2900</v>
      </c>
      <c r="E4009" s="5" t="s">
        <v>10747</v>
      </c>
      <c r="F4009" s="5" t="s">
        <v>375</v>
      </c>
      <c r="G4009" s="5" t="s">
        <v>376</v>
      </c>
      <c r="H4009" s="5" t="s">
        <v>377</v>
      </c>
      <c r="I4009" s="5" t="s">
        <v>378</v>
      </c>
    </row>
    <row r="4010" spans="1:9" x14ac:dyDescent="0.25">
      <c r="A4010" s="5" t="s">
        <v>10748</v>
      </c>
      <c r="B4010" s="5" t="s">
        <v>10749</v>
      </c>
      <c r="C4010" s="6" t="s">
        <v>3904</v>
      </c>
      <c r="D4010" s="6" t="str">
        <f t="shared" si="62"/>
        <v>0010-058-071-1300</v>
      </c>
      <c r="E4010" s="5" t="s">
        <v>3905</v>
      </c>
      <c r="F4010" s="5" t="s">
        <v>383</v>
      </c>
      <c r="G4010" s="5" t="s">
        <v>384</v>
      </c>
      <c r="H4010" s="5" t="s">
        <v>377</v>
      </c>
      <c r="I4010" s="5" t="s">
        <v>378</v>
      </c>
    </row>
    <row r="4011" spans="1:9" x14ac:dyDescent="0.25">
      <c r="A4011" s="5" t="s">
        <v>10750</v>
      </c>
      <c r="B4011" s="5" t="s">
        <v>10751</v>
      </c>
      <c r="C4011" s="6" t="s">
        <v>10448</v>
      </c>
      <c r="D4011" s="6" t="str">
        <f t="shared" si="62"/>
        <v>0010-058-041-1600</v>
      </c>
      <c r="E4011" s="5" t="s">
        <v>10449</v>
      </c>
      <c r="F4011" s="5" t="s">
        <v>375</v>
      </c>
      <c r="G4011" s="5" t="s">
        <v>376</v>
      </c>
      <c r="H4011" s="5" t="s">
        <v>377</v>
      </c>
      <c r="I4011" s="5" t="s">
        <v>378</v>
      </c>
    </row>
    <row r="4012" spans="1:9" x14ac:dyDescent="0.25">
      <c r="A4012" s="5" t="s">
        <v>10752</v>
      </c>
      <c r="B4012" s="5" t="s">
        <v>10753</v>
      </c>
      <c r="C4012" s="6" t="s">
        <v>10754</v>
      </c>
      <c r="D4012" s="6" t="str">
        <f t="shared" si="62"/>
        <v>0010-038-201-1400</v>
      </c>
      <c r="E4012" s="5" t="s">
        <v>10755</v>
      </c>
      <c r="F4012" s="5" t="s">
        <v>375</v>
      </c>
      <c r="G4012" s="5" t="s">
        <v>376</v>
      </c>
      <c r="H4012" s="5" t="s">
        <v>377</v>
      </c>
      <c r="I4012" s="5" t="s">
        <v>378</v>
      </c>
    </row>
    <row r="4013" spans="1:9" x14ac:dyDescent="0.25">
      <c r="A4013" s="5" t="s">
        <v>10756</v>
      </c>
      <c r="B4013" s="5" t="s">
        <v>10757</v>
      </c>
      <c r="C4013" s="6" t="s">
        <v>10049</v>
      </c>
      <c r="D4013" s="6" t="str">
        <f t="shared" si="62"/>
        <v>0010-058-051-2500</v>
      </c>
      <c r="E4013" s="5" t="s">
        <v>10050</v>
      </c>
      <c r="F4013" s="5" t="s">
        <v>399</v>
      </c>
      <c r="G4013" s="5" t="s">
        <v>400</v>
      </c>
      <c r="H4013" s="5" t="s">
        <v>377</v>
      </c>
      <c r="I4013" s="5" t="s">
        <v>378</v>
      </c>
    </row>
    <row r="4014" spans="1:9" x14ac:dyDescent="0.25">
      <c r="A4014" s="5" t="s">
        <v>10758</v>
      </c>
      <c r="B4014" s="5" t="s">
        <v>10759</v>
      </c>
      <c r="C4014" s="6" t="s">
        <v>710</v>
      </c>
      <c r="D4014" s="6" t="str">
        <f t="shared" si="62"/>
        <v>0010-058-021-1600</v>
      </c>
      <c r="E4014" s="5" t="s">
        <v>711</v>
      </c>
      <c r="F4014" s="5" t="s">
        <v>375</v>
      </c>
      <c r="G4014" s="5" t="s">
        <v>376</v>
      </c>
      <c r="H4014" s="5" t="s">
        <v>377</v>
      </c>
      <c r="I4014" s="5" t="s">
        <v>378</v>
      </c>
    </row>
    <row r="4015" spans="1:9" x14ac:dyDescent="0.25">
      <c r="A4015" s="5" t="s">
        <v>10760</v>
      </c>
      <c r="B4015" s="5" t="s">
        <v>10761</v>
      </c>
      <c r="C4015" s="6" t="s">
        <v>811</v>
      </c>
      <c r="D4015" s="6" t="str">
        <f t="shared" si="62"/>
        <v>0010-029-080-1500</v>
      </c>
      <c r="E4015" s="5" t="s">
        <v>812</v>
      </c>
      <c r="F4015" s="5" t="s">
        <v>383</v>
      </c>
      <c r="G4015" s="5" t="s">
        <v>384</v>
      </c>
      <c r="H4015" s="5" t="s">
        <v>377</v>
      </c>
      <c r="I4015" s="5" t="s">
        <v>378</v>
      </c>
    </row>
    <row r="4016" spans="1:9" x14ac:dyDescent="0.25">
      <c r="A4016" s="5" t="s">
        <v>10762</v>
      </c>
      <c r="B4016" s="5" t="s">
        <v>10763</v>
      </c>
      <c r="C4016" s="6" t="s">
        <v>4986</v>
      </c>
      <c r="D4016" s="6" t="str">
        <f t="shared" si="62"/>
        <v>0010-058-031-1200</v>
      </c>
      <c r="E4016" s="5" t="s">
        <v>4987</v>
      </c>
      <c r="F4016" s="5" t="s">
        <v>383</v>
      </c>
      <c r="G4016" s="5" t="s">
        <v>384</v>
      </c>
      <c r="H4016" s="5" t="s">
        <v>377</v>
      </c>
      <c r="I4016" s="5" t="s">
        <v>378</v>
      </c>
    </row>
    <row r="4017" spans="1:9" x14ac:dyDescent="0.25">
      <c r="A4017" s="5" t="s">
        <v>10764</v>
      </c>
      <c r="B4017" s="5" t="s">
        <v>10765</v>
      </c>
      <c r="C4017" s="6" t="s">
        <v>10373</v>
      </c>
      <c r="D4017" s="6" t="str">
        <f t="shared" si="62"/>
        <v>0010-058-051-1500</v>
      </c>
      <c r="E4017" s="5" t="s">
        <v>10374</v>
      </c>
      <c r="F4017" s="5" t="s">
        <v>375</v>
      </c>
      <c r="G4017" s="5" t="s">
        <v>376</v>
      </c>
      <c r="H4017" s="5" t="s">
        <v>377</v>
      </c>
      <c r="I4017" s="5" t="s">
        <v>378</v>
      </c>
    </row>
    <row r="4018" spans="1:9" x14ac:dyDescent="0.25">
      <c r="A4018" s="5" t="s">
        <v>10766</v>
      </c>
      <c r="B4018" s="5" t="s">
        <v>10767</v>
      </c>
      <c r="C4018" s="6" t="s">
        <v>10768</v>
      </c>
      <c r="D4018" s="6" t="str">
        <f t="shared" si="62"/>
        <v>0010-058-071-1500</v>
      </c>
      <c r="E4018" s="5" t="s">
        <v>10769</v>
      </c>
      <c r="F4018" s="5" t="s">
        <v>375</v>
      </c>
      <c r="G4018" s="5" t="s">
        <v>376</v>
      </c>
      <c r="H4018" s="5" t="s">
        <v>377</v>
      </c>
      <c r="I4018" s="5" t="s">
        <v>378</v>
      </c>
    </row>
    <row r="4019" spans="1:9" x14ac:dyDescent="0.25">
      <c r="A4019" s="5" t="s">
        <v>10770</v>
      </c>
      <c r="B4019" s="5" t="s">
        <v>10771</v>
      </c>
      <c r="C4019" s="6" t="s">
        <v>9966</v>
      </c>
      <c r="D4019" s="6" t="str">
        <f t="shared" si="62"/>
        <v>0010-058-071-1800</v>
      </c>
      <c r="E4019" s="5" t="s">
        <v>9967</v>
      </c>
      <c r="F4019" s="5" t="s">
        <v>383</v>
      </c>
      <c r="G4019" s="5" t="s">
        <v>384</v>
      </c>
      <c r="H4019" s="5" t="s">
        <v>377</v>
      </c>
      <c r="I4019" s="5" t="s">
        <v>378</v>
      </c>
    </row>
    <row r="4020" spans="1:9" x14ac:dyDescent="0.25">
      <c r="A4020" s="5" t="s">
        <v>10772</v>
      </c>
      <c r="B4020" s="5" t="s">
        <v>10773</v>
      </c>
      <c r="C4020" s="6" t="s">
        <v>5268</v>
      </c>
      <c r="D4020" s="6" t="str">
        <f t="shared" si="62"/>
        <v>0010-058-021-3700</v>
      </c>
      <c r="E4020" s="5" t="s">
        <v>5269</v>
      </c>
      <c r="F4020" s="5" t="s">
        <v>375</v>
      </c>
      <c r="G4020" s="5" t="s">
        <v>376</v>
      </c>
      <c r="H4020" s="5" t="s">
        <v>377</v>
      </c>
      <c r="I4020" s="5" t="s">
        <v>378</v>
      </c>
    </row>
    <row r="4021" spans="1:9" x14ac:dyDescent="0.25">
      <c r="A4021" s="5" t="s">
        <v>10774</v>
      </c>
      <c r="B4021" s="5" t="s">
        <v>10775</v>
      </c>
      <c r="C4021" s="6" t="s">
        <v>10033</v>
      </c>
      <c r="D4021" s="6" t="str">
        <f t="shared" si="62"/>
        <v>0010-038-011-1200</v>
      </c>
      <c r="E4021" s="5" t="s">
        <v>10034</v>
      </c>
      <c r="F4021" s="5" t="s">
        <v>383</v>
      </c>
      <c r="G4021" s="5" t="s">
        <v>384</v>
      </c>
      <c r="H4021" s="5" t="s">
        <v>377</v>
      </c>
      <c r="I4021" s="5" t="s">
        <v>378</v>
      </c>
    </row>
    <row r="4022" spans="1:9" x14ac:dyDescent="0.25">
      <c r="A4022" s="5" t="s">
        <v>10776</v>
      </c>
      <c r="B4022" s="5" t="s">
        <v>10777</v>
      </c>
      <c r="C4022" s="6" t="s">
        <v>3728</v>
      </c>
      <c r="D4022" s="6" t="str">
        <f t="shared" si="62"/>
        <v>0049-000-000-0000</v>
      </c>
      <c r="E4022" s="5" t="s">
        <v>3729</v>
      </c>
      <c r="F4022" s="5" t="s">
        <v>383</v>
      </c>
      <c r="G4022" s="5" t="s">
        <v>384</v>
      </c>
      <c r="H4022" s="5" t="s">
        <v>377</v>
      </c>
      <c r="I4022" s="5" t="s">
        <v>378</v>
      </c>
    </row>
    <row r="4023" spans="1:9" x14ac:dyDescent="0.25">
      <c r="A4023" s="5" t="s">
        <v>10778</v>
      </c>
      <c r="B4023" s="5" t="s">
        <v>10779</v>
      </c>
      <c r="C4023" s="6" t="s">
        <v>10033</v>
      </c>
      <c r="D4023" s="6" t="str">
        <f t="shared" si="62"/>
        <v>0010-038-011-1200</v>
      </c>
      <c r="E4023" s="5" t="s">
        <v>10034</v>
      </c>
      <c r="F4023" s="5" t="s">
        <v>375</v>
      </c>
      <c r="G4023" s="5" t="s">
        <v>376</v>
      </c>
      <c r="H4023" s="5" t="s">
        <v>377</v>
      </c>
      <c r="I4023" s="5" t="s">
        <v>378</v>
      </c>
    </row>
    <row r="4024" spans="1:9" x14ac:dyDescent="0.25">
      <c r="A4024" s="5" t="s">
        <v>10780</v>
      </c>
      <c r="B4024" s="5" t="s">
        <v>10781</v>
      </c>
      <c r="C4024" s="6" t="s">
        <v>4709</v>
      </c>
      <c r="D4024" s="6" t="str">
        <f t="shared" si="62"/>
        <v>0010-029-110-1100</v>
      </c>
      <c r="E4024" s="5" t="s">
        <v>4710</v>
      </c>
      <c r="F4024" s="5" t="s">
        <v>383</v>
      </c>
      <c r="G4024" s="5" t="s">
        <v>384</v>
      </c>
      <c r="H4024" s="5" t="s">
        <v>491</v>
      </c>
      <c r="I4024" s="5" t="s">
        <v>492</v>
      </c>
    </row>
    <row r="4025" spans="1:9" x14ac:dyDescent="0.25">
      <c r="A4025" s="5" t="s">
        <v>10782</v>
      </c>
      <c r="B4025" s="5" t="s">
        <v>10783</v>
      </c>
      <c r="C4025" s="6" t="s">
        <v>10232</v>
      </c>
      <c r="D4025" s="6" t="str">
        <f t="shared" si="62"/>
        <v>0010-058-051-3500</v>
      </c>
      <c r="E4025" s="5" t="s">
        <v>10233</v>
      </c>
      <c r="F4025" s="5" t="s">
        <v>375</v>
      </c>
      <c r="G4025" s="5" t="s">
        <v>376</v>
      </c>
      <c r="H4025" s="5" t="s">
        <v>377</v>
      </c>
      <c r="I4025" s="5" t="s">
        <v>378</v>
      </c>
    </row>
    <row r="4026" spans="1:9" x14ac:dyDescent="0.25">
      <c r="A4026" s="5" t="s">
        <v>10784</v>
      </c>
      <c r="B4026" s="5" t="s">
        <v>10785</v>
      </c>
      <c r="C4026" s="6" t="s">
        <v>5268</v>
      </c>
      <c r="D4026" s="6" t="str">
        <f t="shared" si="62"/>
        <v>0010-058-021-3700</v>
      </c>
      <c r="E4026" s="5" t="s">
        <v>5269</v>
      </c>
      <c r="F4026" s="5" t="s">
        <v>383</v>
      </c>
      <c r="G4026" s="5" t="s">
        <v>384</v>
      </c>
      <c r="H4026" s="5" t="s">
        <v>377</v>
      </c>
      <c r="I4026" s="5" t="s">
        <v>378</v>
      </c>
    </row>
    <row r="4027" spans="1:9" x14ac:dyDescent="0.25">
      <c r="A4027" s="5" t="s">
        <v>10786</v>
      </c>
      <c r="B4027" s="5" t="s">
        <v>10787</v>
      </c>
      <c r="C4027" s="6" t="s">
        <v>2939</v>
      </c>
      <c r="D4027" s="6" t="str">
        <f t="shared" si="62"/>
        <v>0010-072-081-1100</v>
      </c>
      <c r="E4027" s="5" t="s">
        <v>2940</v>
      </c>
      <c r="F4027" s="5" t="s">
        <v>375</v>
      </c>
      <c r="G4027" s="5" t="s">
        <v>376</v>
      </c>
      <c r="H4027" s="5" t="s">
        <v>377</v>
      </c>
      <c r="I4027" s="5" t="s">
        <v>378</v>
      </c>
    </row>
    <row r="4028" spans="1:9" x14ac:dyDescent="0.25">
      <c r="A4028" s="5" t="s">
        <v>284</v>
      </c>
      <c r="B4028" s="5" t="s">
        <v>10788</v>
      </c>
      <c r="C4028" s="6" t="s">
        <v>461</v>
      </c>
      <c r="D4028" s="6" t="str">
        <f t="shared" si="62"/>
        <v>0010-044-121-0000</v>
      </c>
      <c r="E4028" s="5" t="s">
        <v>462</v>
      </c>
      <c r="F4028" s="5" t="s">
        <v>375</v>
      </c>
      <c r="G4028" s="5" t="s">
        <v>376</v>
      </c>
      <c r="H4028" s="5" t="s">
        <v>377</v>
      </c>
      <c r="I4028" s="5" t="s">
        <v>378</v>
      </c>
    </row>
    <row r="4029" spans="1:9" x14ac:dyDescent="0.25">
      <c r="A4029" s="5" t="s">
        <v>10789</v>
      </c>
      <c r="B4029" s="5" t="s">
        <v>10790</v>
      </c>
      <c r="C4029" s="6" t="s">
        <v>10228</v>
      </c>
      <c r="D4029" s="6" t="str">
        <f t="shared" si="62"/>
        <v>0010-058-051-1600</v>
      </c>
      <c r="E4029" s="5" t="s">
        <v>10229</v>
      </c>
      <c r="F4029" s="5" t="s">
        <v>375</v>
      </c>
      <c r="G4029" s="5" t="s">
        <v>376</v>
      </c>
      <c r="H4029" s="5" t="s">
        <v>377</v>
      </c>
      <c r="I4029" s="5" t="s">
        <v>378</v>
      </c>
    </row>
    <row r="4030" spans="1:9" x14ac:dyDescent="0.25">
      <c r="A4030" s="5" t="s">
        <v>10791</v>
      </c>
      <c r="B4030" s="5" t="s">
        <v>10792</v>
      </c>
      <c r="C4030" s="6" t="s">
        <v>4986</v>
      </c>
      <c r="D4030" s="6" t="str">
        <f t="shared" si="62"/>
        <v>0010-058-031-1200</v>
      </c>
      <c r="E4030" s="5" t="s">
        <v>4987</v>
      </c>
      <c r="F4030" s="5" t="s">
        <v>383</v>
      </c>
      <c r="G4030" s="5" t="s">
        <v>384</v>
      </c>
      <c r="H4030" s="5" t="s">
        <v>377</v>
      </c>
      <c r="I4030" s="5" t="s">
        <v>378</v>
      </c>
    </row>
    <row r="4031" spans="1:9" x14ac:dyDescent="0.25">
      <c r="A4031" s="5" t="s">
        <v>10793</v>
      </c>
      <c r="B4031" s="5" t="s">
        <v>10794</v>
      </c>
      <c r="C4031" s="6" t="s">
        <v>6328</v>
      </c>
      <c r="D4031" s="6" t="str">
        <f t="shared" si="62"/>
        <v>0010-016-011-0000</v>
      </c>
      <c r="E4031" s="5" t="s">
        <v>6329</v>
      </c>
      <c r="F4031" s="5" t="s">
        <v>375</v>
      </c>
      <c r="G4031" s="5" t="s">
        <v>376</v>
      </c>
      <c r="H4031" s="5" t="s">
        <v>377</v>
      </c>
      <c r="I4031" s="5" t="s">
        <v>378</v>
      </c>
    </row>
    <row r="4032" spans="1:9" x14ac:dyDescent="0.25">
      <c r="A4032" s="5" t="s">
        <v>10795</v>
      </c>
      <c r="B4032" s="5" t="s">
        <v>10796</v>
      </c>
      <c r="C4032" s="6" t="s">
        <v>10373</v>
      </c>
      <c r="D4032" s="6" t="str">
        <f t="shared" si="62"/>
        <v>0010-058-051-1500</v>
      </c>
      <c r="E4032" s="5" t="s">
        <v>10374</v>
      </c>
      <c r="F4032" s="5" t="s">
        <v>375</v>
      </c>
      <c r="G4032" s="5" t="s">
        <v>376</v>
      </c>
      <c r="H4032" s="5" t="s">
        <v>377</v>
      </c>
      <c r="I4032" s="5" t="s">
        <v>378</v>
      </c>
    </row>
    <row r="4033" spans="1:9" x14ac:dyDescent="0.25">
      <c r="A4033" s="5" t="s">
        <v>10797</v>
      </c>
      <c r="B4033" s="5" t="s">
        <v>10798</v>
      </c>
      <c r="C4033" s="6" t="s">
        <v>1181</v>
      </c>
      <c r="D4033" s="6" t="str">
        <f t="shared" si="62"/>
        <v>0844-000-000-0000</v>
      </c>
      <c r="E4033" s="5" t="s">
        <v>1182</v>
      </c>
      <c r="F4033" s="5" t="s">
        <v>503</v>
      </c>
      <c r="G4033" s="5" t="s">
        <v>504</v>
      </c>
      <c r="H4033" s="5" t="s">
        <v>377</v>
      </c>
      <c r="I4033" s="5" t="s">
        <v>378</v>
      </c>
    </row>
    <row r="4034" spans="1:9" x14ac:dyDescent="0.25">
      <c r="A4034" s="5" t="s">
        <v>278</v>
      </c>
      <c r="B4034" s="5" t="s">
        <v>10799</v>
      </c>
      <c r="C4034" s="6" t="s">
        <v>5268</v>
      </c>
      <c r="D4034" s="6" t="str">
        <f t="shared" ref="D4034:D4097" si="63">TEXT(C4034,"0000-000-000-0000")</f>
        <v>0010-058-021-3700</v>
      </c>
      <c r="E4034" s="5" t="s">
        <v>5269</v>
      </c>
      <c r="F4034" s="5" t="s">
        <v>375</v>
      </c>
      <c r="G4034" s="5" t="s">
        <v>376</v>
      </c>
      <c r="H4034" s="5" t="s">
        <v>377</v>
      </c>
      <c r="I4034" s="5" t="s">
        <v>378</v>
      </c>
    </row>
    <row r="4035" spans="1:9" x14ac:dyDescent="0.25">
      <c r="A4035" s="5" t="s">
        <v>282</v>
      </c>
      <c r="B4035" s="5" t="s">
        <v>10800</v>
      </c>
      <c r="C4035" s="6" t="s">
        <v>710</v>
      </c>
      <c r="D4035" s="6" t="str">
        <f t="shared" si="63"/>
        <v>0010-058-021-1600</v>
      </c>
      <c r="E4035" s="5" t="s">
        <v>711</v>
      </c>
      <c r="F4035" s="5" t="s">
        <v>375</v>
      </c>
      <c r="G4035" s="5" t="s">
        <v>376</v>
      </c>
      <c r="H4035" s="5" t="s">
        <v>377</v>
      </c>
      <c r="I4035" s="5" t="s">
        <v>378</v>
      </c>
    </row>
    <row r="4036" spans="1:9" x14ac:dyDescent="0.25">
      <c r="A4036" s="5" t="s">
        <v>10801</v>
      </c>
      <c r="B4036" s="5" t="s">
        <v>10802</v>
      </c>
      <c r="C4036" s="6" t="s">
        <v>4567</v>
      </c>
      <c r="D4036" s="6" t="str">
        <f t="shared" si="63"/>
        <v>0010-058-011-1100</v>
      </c>
      <c r="E4036" s="5" t="s">
        <v>4568</v>
      </c>
      <c r="F4036" s="5" t="s">
        <v>375</v>
      </c>
      <c r="G4036" s="5" t="s">
        <v>376</v>
      </c>
      <c r="H4036" s="5" t="s">
        <v>377</v>
      </c>
      <c r="I4036" s="5" t="s">
        <v>378</v>
      </c>
    </row>
    <row r="4037" spans="1:9" x14ac:dyDescent="0.25">
      <c r="A4037" s="5" t="s">
        <v>10803</v>
      </c>
      <c r="B4037" s="5" t="s">
        <v>10804</v>
      </c>
      <c r="C4037" s="6" t="s">
        <v>4829</v>
      </c>
      <c r="D4037" s="6" t="str">
        <f t="shared" si="63"/>
        <v>0036-000-000-0000</v>
      </c>
      <c r="E4037" s="5" t="s">
        <v>4830</v>
      </c>
      <c r="F4037" s="5" t="s">
        <v>383</v>
      </c>
      <c r="G4037" s="5" t="s">
        <v>384</v>
      </c>
      <c r="H4037" s="5" t="s">
        <v>377</v>
      </c>
      <c r="I4037" s="5" t="s">
        <v>378</v>
      </c>
    </row>
    <row r="4038" spans="1:9" x14ac:dyDescent="0.25">
      <c r="A4038" s="5" t="s">
        <v>10805</v>
      </c>
      <c r="B4038" s="5" t="s">
        <v>10806</v>
      </c>
      <c r="C4038" s="6" t="s">
        <v>4837</v>
      </c>
      <c r="D4038" s="6" t="str">
        <f t="shared" si="63"/>
        <v>0010-091-061-1100</v>
      </c>
      <c r="E4038" s="5" t="s">
        <v>4838</v>
      </c>
      <c r="F4038" s="5" t="s">
        <v>375</v>
      </c>
      <c r="G4038" s="5" t="s">
        <v>376</v>
      </c>
      <c r="H4038" s="5" t="s">
        <v>377</v>
      </c>
      <c r="I4038" s="5" t="s">
        <v>378</v>
      </c>
    </row>
    <row r="4039" spans="1:9" x14ac:dyDescent="0.25">
      <c r="A4039" s="5" t="s">
        <v>10807</v>
      </c>
      <c r="B4039" s="5" t="s">
        <v>10808</v>
      </c>
      <c r="C4039" s="6" t="s">
        <v>10809</v>
      </c>
      <c r="D4039" s="6" t="str">
        <f t="shared" si="63"/>
        <v>0010-040-040-1100</v>
      </c>
      <c r="E4039" s="5" t="s">
        <v>10810</v>
      </c>
      <c r="F4039" s="5" t="s">
        <v>375</v>
      </c>
      <c r="G4039" s="5" t="s">
        <v>376</v>
      </c>
      <c r="H4039" s="5" t="s">
        <v>377</v>
      </c>
      <c r="I4039" s="5" t="s">
        <v>378</v>
      </c>
    </row>
    <row r="4040" spans="1:9" x14ac:dyDescent="0.25">
      <c r="A4040" s="5" t="s">
        <v>10811</v>
      </c>
      <c r="B4040" s="5" t="s">
        <v>10812</v>
      </c>
      <c r="C4040" s="6" t="s">
        <v>10373</v>
      </c>
      <c r="D4040" s="6" t="str">
        <f t="shared" si="63"/>
        <v>0010-058-051-1500</v>
      </c>
      <c r="E4040" s="5" t="s">
        <v>10374</v>
      </c>
      <c r="F4040" s="5" t="s">
        <v>399</v>
      </c>
      <c r="G4040" s="5" t="s">
        <v>400</v>
      </c>
      <c r="H4040" s="5" t="s">
        <v>377</v>
      </c>
      <c r="I4040" s="5" t="s">
        <v>378</v>
      </c>
    </row>
    <row r="4041" spans="1:9" x14ac:dyDescent="0.25">
      <c r="A4041" s="5" t="s">
        <v>10813</v>
      </c>
      <c r="B4041" s="5" t="s">
        <v>10814</v>
      </c>
      <c r="C4041" s="6" t="s">
        <v>7899</v>
      </c>
      <c r="D4041" s="6" t="str">
        <f t="shared" si="63"/>
        <v>0010-029-100-1500</v>
      </c>
      <c r="E4041" s="5" t="s">
        <v>7900</v>
      </c>
      <c r="F4041" s="5" t="s">
        <v>383</v>
      </c>
      <c r="G4041" s="5" t="s">
        <v>384</v>
      </c>
      <c r="H4041" s="5" t="s">
        <v>491</v>
      </c>
      <c r="I4041" s="5" t="s">
        <v>492</v>
      </c>
    </row>
    <row r="4042" spans="1:9" x14ac:dyDescent="0.25">
      <c r="A4042" s="5" t="s">
        <v>10815</v>
      </c>
      <c r="B4042" s="5" t="s">
        <v>10816</v>
      </c>
      <c r="C4042" s="6" t="s">
        <v>2188</v>
      </c>
      <c r="D4042" s="6" t="str">
        <f t="shared" si="63"/>
        <v>0010-067-030-1100</v>
      </c>
      <c r="E4042" s="5" t="s">
        <v>2189</v>
      </c>
      <c r="F4042" s="5" t="s">
        <v>375</v>
      </c>
      <c r="G4042" s="5" t="s">
        <v>376</v>
      </c>
      <c r="H4042" s="5" t="s">
        <v>377</v>
      </c>
      <c r="I4042" s="5" t="s">
        <v>378</v>
      </c>
    </row>
    <row r="4043" spans="1:9" x14ac:dyDescent="0.25">
      <c r="A4043" s="5" t="s">
        <v>10817</v>
      </c>
      <c r="B4043" s="5" t="s">
        <v>10818</v>
      </c>
      <c r="C4043" s="6" t="s">
        <v>1133</v>
      </c>
      <c r="D4043" s="6" t="str">
        <f t="shared" si="63"/>
        <v>1042-000-000-0000</v>
      </c>
      <c r="E4043" s="5" t="s">
        <v>1134</v>
      </c>
      <c r="F4043" s="5" t="s">
        <v>383</v>
      </c>
      <c r="G4043" s="5" t="s">
        <v>384</v>
      </c>
      <c r="H4043" s="5" t="s">
        <v>377</v>
      </c>
      <c r="I4043" s="5" t="s">
        <v>378</v>
      </c>
    </row>
    <row r="4044" spans="1:9" x14ac:dyDescent="0.25">
      <c r="A4044" s="5" t="s">
        <v>10819</v>
      </c>
      <c r="B4044" s="5" t="s">
        <v>10820</v>
      </c>
      <c r="C4044" s="6" t="s">
        <v>1512</v>
      </c>
      <c r="D4044" s="6" t="str">
        <f t="shared" si="63"/>
        <v>0041-000-000-0000</v>
      </c>
      <c r="E4044" s="5" t="s">
        <v>1513</v>
      </c>
      <c r="F4044" s="5" t="s">
        <v>383</v>
      </c>
      <c r="G4044" s="5" t="s">
        <v>384</v>
      </c>
      <c r="H4044" s="5" t="s">
        <v>377</v>
      </c>
      <c r="I4044" s="5" t="s">
        <v>378</v>
      </c>
    </row>
    <row r="4045" spans="1:9" x14ac:dyDescent="0.25">
      <c r="A4045" s="5" t="s">
        <v>10821</v>
      </c>
      <c r="B4045" s="5" t="s">
        <v>10822</v>
      </c>
      <c r="C4045" s="6" t="s">
        <v>5824</v>
      </c>
      <c r="D4045" s="6" t="str">
        <f t="shared" si="63"/>
        <v>0010-043-030-1100</v>
      </c>
      <c r="E4045" s="5" t="s">
        <v>5825</v>
      </c>
      <c r="F4045" s="5" t="s">
        <v>375</v>
      </c>
      <c r="G4045" s="5" t="s">
        <v>376</v>
      </c>
      <c r="H4045" s="5" t="s">
        <v>377</v>
      </c>
      <c r="I4045" s="5" t="s">
        <v>378</v>
      </c>
    </row>
    <row r="4046" spans="1:9" x14ac:dyDescent="0.25">
      <c r="A4046" s="5" t="s">
        <v>10823</v>
      </c>
      <c r="B4046" s="5" t="s">
        <v>10824</v>
      </c>
      <c r="C4046" s="6" t="s">
        <v>1946</v>
      </c>
      <c r="D4046" s="6" t="str">
        <f t="shared" si="63"/>
        <v>0010-163-031-1100</v>
      </c>
      <c r="E4046" s="5" t="s">
        <v>1947</v>
      </c>
      <c r="F4046" s="5" t="s">
        <v>383</v>
      </c>
      <c r="G4046" s="5" t="s">
        <v>384</v>
      </c>
      <c r="H4046" s="5" t="s">
        <v>377</v>
      </c>
      <c r="I4046" s="5" t="s">
        <v>378</v>
      </c>
    </row>
    <row r="4047" spans="1:9" x14ac:dyDescent="0.25">
      <c r="A4047" s="5" t="s">
        <v>10825</v>
      </c>
      <c r="B4047" s="5" t="s">
        <v>10826</v>
      </c>
      <c r="C4047" s="6" t="s">
        <v>461</v>
      </c>
      <c r="D4047" s="6" t="str">
        <f t="shared" si="63"/>
        <v>0010-044-121-0000</v>
      </c>
      <c r="E4047" s="5" t="s">
        <v>462</v>
      </c>
      <c r="F4047" s="5" t="s">
        <v>399</v>
      </c>
      <c r="G4047" s="5" t="s">
        <v>400</v>
      </c>
      <c r="H4047" s="5" t="s">
        <v>377</v>
      </c>
      <c r="I4047" s="5" t="s">
        <v>378</v>
      </c>
    </row>
    <row r="4048" spans="1:9" x14ac:dyDescent="0.25">
      <c r="A4048" s="5" t="s">
        <v>10827</v>
      </c>
      <c r="B4048" s="5" t="s">
        <v>10828</v>
      </c>
      <c r="C4048" s="6" t="s">
        <v>1259</v>
      </c>
      <c r="D4048" s="6" t="str">
        <f t="shared" si="63"/>
        <v>0845-000-000-0000</v>
      </c>
      <c r="E4048" s="5" t="s">
        <v>1260</v>
      </c>
      <c r="F4048" s="5" t="s">
        <v>383</v>
      </c>
      <c r="G4048" s="5" t="s">
        <v>384</v>
      </c>
      <c r="H4048" s="5" t="s">
        <v>377</v>
      </c>
      <c r="I4048" s="5" t="s">
        <v>378</v>
      </c>
    </row>
    <row r="4049" spans="1:9" x14ac:dyDescent="0.25">
      <c r="A4049" s="5" t="s">
        <v>10829</v>
      </c>
      <c r="B4049" s="5" t="s">
        <v>10830</v>
      </c>
      <c r="C4049" s="6" t="s">
        <v>1995</v>
      </c>
      <c r="D4049" s="6" t="str">
        <f t="shared" si="63"/>
        <v>0010-058-051-1900</v>
      </c>
      <c r="E4049" s="5" t="s">
        <v>1996</v>
      </c>
      <c r="F4049" s="5" t="s">
        <v>383</v>
      </c>
      <c r="G4049" s="5" t="s">
        <v>384</v>
      </c>
      <c r="H4049" s="5" t="s">
        <v>377</v>
      </c>
      <c r="I4049" s="5" t="s">
        <v>378</v>
      </c>
    </row>
    <row r="4050" spans="1:9" x14ac:dyDescent="0.25">
      <c r="A4050" s="5" t="s">
        <v>10831</v>
      </c>
      <c r="B4050" s="5" t="s">
        <v>10832</v>
      </c>
      <c r="C4050" s="6" t="s">
        <v>10833</v>
      </c>
      <c r="D4050" s="6" t="str">
        <f t="shared" si="63"/>
        <v>0010-050-041-1200</v>
      </c>
      <c r="E4050" s="5" t="s">
        <v>10834</v>
      </c>
      <c r="F4050" s="5" t="s">
        <v>375</v>
      </c>
      <c r="G4050" s="5" t="s">
        <v>376</v>
      </c>
      <c r="H4050" s="5" t="s">
        <v>377</v>
      </c>
      <c r="I4050" s="5" t="s">
        <v>378</v>
      </c>
    </row>
    <row r="4051" spans="1:9" x14ac:dyDescent="0.25">
      <c r="A4051" s="5" t="s">
        <v>10835</v>
      </c>
      <c r="B4051" s="5" t="s">
        <v>10836</v>
      </c>
      <c r="C4051" s="6" t="s">
        <v>10837</v>
      </c>
      <c r="D4051" s="6" t="str">
        <f t="shared" si="63"/>
        <v>0112-249-020-0000</v>
      </c>
      <c r="E4051" s="5" t="s">
        <v>10838</v>
      </c>
      <c r="F4051" s="5" t="s">
        <v>383</v>
      </c>
      <c r="G4051" s="5" t="s">
        <v>384</v>
      </c>
      <c r="H4051" s="5" t="s">
        <v>389</v>
      </c>
      <c r="I4051" s="5" t="s">
        <v>390</v>
      </c>
    </row>
    <row r="4052" spans="1:9" x14ac:dyDescent="0.25">
      <c r="A4052" s="5" t="s">
        <v>10839</v>
      </c>
      <c r="B4052" s="5" t="s">
        <v>10840</v>
      </c>
      <c r="C4052" s="6" t="s">
        <v>10841</v>
      </c>
      <c r="D4052" s="6" t="str">
        <f t="shared" si="63"/>
        <v>0413-029-000-0000</v>
      </c>
      <c r="E4052" s="5" t="s">
        <v>10842</v>
      </c>
      <c r="F4052" s="5" t="s">
        <v>383</v>
      </c>
      <c r="G4052" s="5" t="s">
        <v>384</v>
      </c>
      <c r="H4052" s="5" t="s">
        <v>377</v>
      </c>
      <c r="I4052" s="5" t="s">
        <v>378</v>
      </c>
    </row>
    <row r="4053" spans="1:9" x14ac:dyDescent="0.25">
      <c r="A4053" s="5" t="s">
        <v>10843</v>
      </c>
      <c r="B4053" s="5" t="s">
        <v>10844</v>
      </c>
      <c r="C4053" s="6" t="s">
        <v>1962</v>
      </c>
      <c r="D4053" s="6" t="str">
        <f t="shared" si="63"/>
        <v>0413-000-000-0000</v>
      </c>
      <c r="E4053" s="5" t="s">
        <v>1963</v>
      </c>
      <c r="F4053" s="5" t="s">
        <v>383</v>
      </c>
      <c r="G4053" s="5" t="s">
        <v>384</v>
      </c>
      <c r="H4053" s="5" t="s">
        <v>377</v>
      </c>
      <c r="I4053" s="5" t="s">
        <v>378</v>
      </c>
    </row>
    <row r="4054" spans="1:9" x14ac:dyDescent="0.25">
      <c r="A4054" s="5" t="s">
        <v>10845</v>
      </c>
      <c r="B4054" s="5" t="s">
        <v>10846</v>
      </c>
      <c r="C4054" s="6" t="s">
        <v>1526</v>
      </c>
      <c r="D4054" s="6" t="str">
        <f t="shared" si="63"/>
        <v>0480-000-000-0000</v>
      </c>
      <c r="E4054" s="5" t="s">
        <v>1527</v>
      </c>
      <c r="F4054" s="5" t="s">
        <v>415</v>
      </c>
      <c r="G4054" s="5" t="s">
        <v>416</v>
      </c>
      <c r="H4054" s="5" t="s">
        <v>377</v>
      </c>
      <c r="I4054" s="5" t="s">
        <v>378</v>
      </c>
    </row>
    <row r="4055" spans="1:9" x14ac:dyDescent="0.25">
      <c r="A4055" s="5" t="s">
        <v>10847</v>
      </c>
      <c r="B4055" s="5" t="s">
        <v>10848</v>
      </c>
      <c r="C4055" s="6" t="s">
        <v>835</v>
      </c>
      <c r="D4055" s="6" t="str">
        <f t="shared" si="63"/>
        <v>0195-000-000-0000</v>
      </c>
      <c r="E4055" s="5" t="s">
        <v>836</v>
      </c>
      <c r="F4055" s="5" t="s">
        <v>383</v>
      </c>
      <c r="G4055" s="5" t="s">
        <v>384</v>
      </c>
      <c r="H4055" s="5" t="s">
        <v>377</v>
      </c>
      <c r="I4055" s="5" t="s">
        <v>378</v>
      </c>
    </row>
    <row r="4056" spans="1:9" x14ac:dyDescent="0.25">
      <c r="A4056" s="5" t="s">
        <v>10849</v>
      </c>
      <c r="B4056" s="5" t="s">
        <v>10850</v>
      </c>
      <c r="C4056" s="6" t="s">
        <v>2649</v>
      </c>
      <c r="D4056" s="6" t="str">
        <f t="shared" si="63"/>
        <v>0112-044-000-0000</v>
      </c>
      <c r="E4056" s="5" t="s">
        <v>2650</v>
      </c>
      <c r="F4056" s="5" t="s">
        <v>399</v>
      </c>
      <c r="G4056" s="5" t="s">
        <v>400</v>
      </c>
      <c r="H4056" s="5" t="s">
        <v>377</v>
      </c>
      <c r="I4056" s="5" t="s">
        <v>378</v>
      </c>
    </row>
    <row r="4057" spans="1:9" x14ac:dyDescent="0.25">
      <c r="A4057" s="5" t="s">
        <v>10851</v>
      </c>
      <c r="B4057" s="5" t="s">
        <v>10852</v>
      </c>
      <c r="C4057" s="6" t="s">
        <v>3265</v>
      </c>
      <c r="D4057" s="6" t="str">
        <f t="shared" si="63"/>
        <v>0413-029-100-0000</v>
      </c>
      <c r="E4057" s="5" t="s">
        <v>3266</v>
      </c>
      <c r="F4057" s="5" t="s">
        <v>399</v>
      </c>
      <c r="G4057" s="5" t="s">
        <v>400</v>
      </c>
      <c r="H4057" s="5" t="s">
        <v>377</v>
      </c>
      <c r="I4057" s="5" t="s">
        <v>378</v>
      </c>
    </row>
    <row r="4058" spans="1:9" x14ac:dyDescent="0.25">
      <c r="A4058" s="5" t="s">
        <v>10853</v>
      </c>
      <c r="B4058" s="5" t="s">
        <v>10854</v>
      </c>
      <c r="C4058" s="6" t="s">
        <v>1370</v>
      </c>
      <c r="D4058" s="6" t="str">
        <f t="shared" si="63"/>
        <v>0028-000-000-0000</v>
      </c>
      <c r="E4058" s="5" t="s">
        <v>1371</v>
      </c>
      <c r="F4058" s="5" t="s">
        <v>383</v>
      </c>
      <c r="G4058" s="5" t="s">
        <v>384</v>
      </c>
      <c r="H4058" s="5" t="s">
        <v>377</v>
      </c>
      <c r="I4058" s="5" t="s">
        <v>378</v>
      </c>
    </row>
    <row r="4059" spans="1:9" x14ac:dyDescent="0.25">
      <c r="A4059" s="5" t="s">
        <v>10855</v>
      </c>
      <c r="B4059" s="5" t="s">
        <v>10856</v>
      </c>
      <c r="C4059" s="6" t="s">
        <v>6884</v>
      </c>
      <c r="D4059" s="6" t="str">
        <f t="shared" si="63"/>
        <v>0010-058-021-1800</v>
      </c>
      <c r="E4059" s="5" t="s">
        <v>6885</v>
      </c>
      <c r="F4059" s="5" t="s">
        <v>375</v>
      </c>
      <c r="G4059" s="5" t="s">
        <v>376</v>
      </c>
      <c r="H4059" s="5" t="s">
        <v>377</v>
      </c>
      <c r="I4059" s="5" t="s">
        <v>378</v>
      </c>
    </row>
    <row r="4060" spans="1:9" x14ac:dyDescent="0.25">
      <c r="A4060" s="5" t="s">
        <v>10857</v>
      </c>
      <c r="B4060" s="5" t="s">
        <v>10858</v>
      </c>
      <c r="C4060" s="6" t="s">
        <v>1069</v>
      </c>
      <c r="D4060" s="6" t="str">
        <f t="shared" si="63"/>
        <v>0300-000-000-0000</v>
      </c>
      <c r="E4060" s="5" t="s">
        <v>1070</v>
      </c>
      <c r="F4060" s="5" t="s">
        <v>383</v>
      </c>
      <c r="G4060" s="5" t="s">
        <v>384</v>
      </c>
      <c r="H4060" s="5" t="s">
        <v>377</v>
      </c>
      <c r="I4060" s="5" t="s">
        <v>378</v>
      </c>
    </row>
    <row r="4061" spans="1:9" x14ac:dyDescent="0.25">
      <c r="A4061" s="5" t="s">
        <v>10859</v>
      </c>
      <c r="B4061" s="5" t="s">
        <v>10860</v>
      </c>
      <c r="C4061" s="6" t="s">
        <v>8266</v>
      </c>
      <c r="D4061" s="6" t="str">
        <f t="shared" si="63"/>
        <v>0010-058-051-1400</v>
      </c>
      <c r="E4061" s="5" t="s">
        <v>8267</v>
      </c>
      <c r="F4061" s="5" t="s">
        <v>383</v>
      </c>
      <c r="G4061" s="5" t="s">
        <v>384</v>
      </c>
      <c r="H4061" s="5" t="s">
        <v>377</v>
      </c>
      <c r="I4061" s="5" t="s">
        <v>378</v>
      </c>
    </row>
    <row r="4062" spans="1:9" x14ac:dyDescent="0.25">
      <c r="A4062" s="5" t="s">
        <v>10861</v>
      </c>
      <c r="B4062" s="5" t="s">
        <v>10862</v>
      </c>
      <c r="C4062" s="6" t="s">
        <v>2368</v>
      </c>
      <c r="D4062" s="6" t="str">
        <f t="shared" si="63"/>
        <v>0010-072-091-1700</v>
      </c>
      <c r="E4062" s="5" t="s">
        <v>2369</v>
      </c>
      <c r="F4062" s="5" t="s">
        <v>383</v>
      </c>
      <c r="G4062" s="5" t="s">
        <v>384</v>
      </c>
      <c r="H4062" s="5" t="s">
        <v>377</v>
      </c>
      <c r="I4062" s="5" t="s">
        <v>378</v>
      </c>
    </row>
    <row r="4063" spans="1:9" x14ac:dyDescent="0.25">
      <c r="A4063" s="5" t="s">
        <v>10863</v>
      </c>
      <c r="B4063" s="5" t="s">
        <v>10864</v>
      </c>
      <c r="C4063" s="6" t="s">
        <v>10865</v>
      </c>
      <c r="D4063" s="6" t="str">
        <f t="shared" si="63"/>
        <v>0010-029-040-1300</v>
      </c>
      <c r="E4063" s="5" t="s">
        <v>10866</v>
      </c>
      <c r="F4063" s="5" t="s">
        <v>383</v>
      </c>
      <c r="G4063" s="5" t="s">
        <v>384</v>
      </c>
      <c r="H4063" s="5" t="s">
        <v>401</v>
      </c>
      <c r="I4063" s="5" t="s">
        <v>402</v>
      </c>
    </row>
    <row r="4064" spans="1:9" x14ac:dyDescent="0.25">
      <c r="A4064" s="5" t="s">
        <v>10867</v>
      </c>
      <c r="B4064" s="5" t="s">
        <v>10868</v>
      </c>
      <c r="C4064" s="6" t="s">
        <v>9863</v>
      </c>
      <c r="D4064" s="6" t="str">
        <f t="shared" si="63"/>
        <v>0010-058-051-2700</v>
      </c>
      <c r="E4064" s="5" t="s">
        <v>9864</v>
      </c>
      <c r="F4064" s="5" t="s">
        <v>383</v>
      </c>
      <c r="G4064" s="5" t="s">
        <v>384</v>
      </c>
      <c r="H4064" s="5" t="s">
        <v>377</v>
      </c>
      <c r="I4064" s="5" t="s">
        <v>378</v>
      </c>
    </row>
    <row r="4065" spans="1:9" x14ac:dyDescent="0.25">
      <c r="A4065" s="5" t="s">
        <v>10869</v>
      </c>
      <c r="B4065" s="5" t="s">
        <v>10870</v>
      </c>
      <c r="C4065" s="6" t="s">
        <v>10871</v>
      </c>
      <c r="D4065" s="6" t="str">
        <f t="shared" si="63"/>
        <v>0010-038-201-1700</v>
      </c>
      <c r="E4065" s="5" t="s">
        <v>10872</v>
      </c>
      <c r="F4065" s="5" t="s">
        <v>375</v>
      </c>
      <c r="G4065" s="5" t="s">
        <v>376</v>
      </c>
      <c r="H4065" s="5" t="s">
        <v>377</v>
      </c>
      <c r="I4065" s="5" t="s">
        <v>378</v>
      </c>
    </row>
    <row r="4066" spans="1:9" x14ac:dyDescent="0.25">
      <c r="A4066" s="5" t="s">
        <v>10873</v>
      </c>
      <c r="B4066" s="5" t="s">
        <v>10874</v>
      </c>
      <c r="C4066" s="6" t="s">
        <v>889</v>
      </c>
      <c r="D4066" s="6" t="str">
        <f t="shared" si="63"/>
        <v>0621-000-000-0000</v>
      </c>
      <c r="E4066" s="5" t="s">
        <v>890</v>
      </c>
      <c r="F4066" s="5" t="s">
        <v>383</v>
      </c>
      <c r="G4066" s="5" t="s">
        <v>384</v>
      </c>
      <c r="H4066" s="5" t="s">
        <v>377</v>
      </c>
      <c r="I4066" s="5" t="s">
        <v>378</v>
      </c>
    </row>
    <row r="4067" spans="1:9" x14ac:dyDescent="0.25">
      <c r="A4067" s="5" t="s">
        <v>10875</v>
      </c>
      <c r="B4067" s="5" t="s">
        <v>10876</v>
      </c>
      <c r="C4067" s="6" t="s">
        <v>9294</v>
      </c>
      <c r="D4067" s="6" t="str">
        <f t="shared" si="63"/>
        <v>0010-038-261-1500</v>
      </c>
      <c r="E4067" s="5" t="s">
        <v>9295</v>
      </c>
      <c r="F4067" s="5" t="s">
        <v>383</v>
      </c>
      <c r="G4067" s="5" t="s">
        <v>384</v>
      </c>
      <c r="H4067" s="5" t="s">
        <v>377</v>
      </c>
      <c r="I4067" s="5" t="s">
        <v>378</v>
      </c>
    </row>
    <row r="4068" spans="1:9" x14ac:dyDescent="0.25">
      <c r="A4068" s="5" t="s">
        <v>10877</v>
      </c>
      <c r="B4068" s="5" t="s">
        <v>10878</v>
      </c>
      <c r="C4068" s="6" t="s">
        <v>10879</v>
      </c>
      <c r="D4068" s="6" t="str">
        <f t="shared" si="63"/>
        <v>0010-029-100-2000</v>
      </c>
      <c r="E4068" s="5" t="s">
        <v>10880</v>
      </c>
      <c r="F4068" s="5" t="s">
        <v>375</v>
      </c>
      <c r="G4068" s="5" t="s">
        <v>376</v>
      </c>
      <c r="H4068" s="5" t="s">
        <v>377</v>
      </c>
      <c r="I4068" s="5" t="s">
        <v>378</v>
      </c>
    </row>
    <row r="4069" spans="1:9" x14ac:dyDescent="0.25">
      <c r="A4069" s="5" t="s">
        <v>10881</v>
      </c>
      <c r="B4069" s="5" t="s">
        <v>10882</v>
      </c>
      <c r="C4069" s="6" t="s">
        <v>6472</v>
      </c>
      <c r="D4069" s="6" t="str">
        <f t="shared" si="63"/>
        <v>0010-090-111-1100</v>
      </c>
      <c r="E4069" s="5" t="s">
        <v>6473</v>
      </c>
      <c r="F4069" s="5" t="s">
        <v>375</v>
      </c>
      <c r="G4069" s="5" t="s">
        <v>376</v>
      </c>
      <c r="H4069" s="5" t="s">
        <v>377</v>
      </c>
      <c r="I4069" s="5" t="s">
        <v>378</v>
      </c>
    </row>
    <row r="4070" spans="1:9" x14ac:dyDescent="0.25">
      <c r="A4070" s="5" t="s">
        <v>10883</v>
      </c>
      <c r="B4070" s="5" t="s">
        <v>10884</v>
      </c>
      <c r="C4070" s="6" t="s">
        <v>811</v>
      </c>
      <c r="D4070" s="6" t="str">
        <f t="shared" si="63"/>
        <v>0010-029-080-1500</v>
      </c>
      <c r="E4070" s="5" t="s">
        <v>812</v>
      </c>
      <c r="F4070" s="5" t="s">
        <v>383</v>
      </c>
      <c r="G4070" s="5" t="s">
        <v>384</v>
      </c>
      <c r="H4070" s="5" t="s">
        <v>377</v>
      </c>
      <c r="I4070" s="5" t="s">
        <v>378</v>
      </c>
    </row>
    <row r="4071" spans="1:9" x14ac:dyDescent="0.25">
      <c r="A4071" s="5" t="s">
        <v>10885</v>
      </c>
      <c r="B4071" s="5" t="s">
        <v>10886</v>
      </c>
      <c r="C4071" s="6" t="s">
        <v>7778</v>
      </c>
      <c r="D4071" s="6" t="str">
        <f t="shared" si="63"/>
        <v>0010-029-100-1700</v>
      </c>
      <c r="E4071" s="5" t="s">
        <v>7779</v>
      </c>
      <c r="F4071" s="5" t="s">
        <v>383</v>
      </c>
      <c r="G4071" s="5" t="s">
        <v>384</v>
      </c>
      <c r="H4071" s="5" t="s">
        <v>377</v>
      </c>
      <c r="I4071" s="5" t="s">
        <v>378</v>
      </c>
    </row>
    <row r="4072" spans="1:9" x14ac:dyDescent="0.25">
      <c r="A4072" s="5" t="s">
        <v>10887</v>
      </c>
      <c r="B4072" s="5" t="s">
        <v>10888</v>
      </c>
      <c r="C4072" s="6" t="s">
        <v>10889</v>
      </c>
      <c r="D4072" s="6" t="str">
        <f t="shared" si="63"/>
        <v>0010-029-030-1200</v>
      </c>
      <c r="E4072" s="5" t="s">
        <v>10890</v>
      </c>
      <c r="F4072" s="5" t="s">
        <v>383</v>
      </c>
      <c r="G4072" s="5" t="s">
        <v>384</v>
      </c>
      <c r="H4072" s="5" t="s">
        <v>401</v>
      </c>
      <c r="I4072" s="5" t="s">
        <v>402</v>
      </c>
    </row>
    <row r="4073" spans="1:9" x14ac:dyDescent="0.25">
      <c r="A4073" s="5" t="s">
        <v>10891</v>
      </c>
      <c r="B4073" s="5" t="s">
        <v>10892</v>
      </c>
      <c r="C4073" s="6" t="s">
        <v>6472</v>
      </c>
      <c r="D4073" s="6" t="str">
        <f t="shared" si="63"/>
        <v>0010-090-111-1100</v>
      </c>
      <c r="E4073" s="5" t="s">
        <v>6473</v>
      </c>
      <c r="F4073" s="5" t="s">
        <v>383</v>
      </c>
      <c r="G4073" s="5" t="s">
        <v>384</v>
      </c>
      <c r="H4073" s="5" t="s">
        <v>377</v>
      </c>
      <c r="I4073" s="5" t="s">
        <v>378</v>
      </c>
    </row>
    <row r="4074" spans="1:9" x14ac:dyDescent="0.25">
      <c r="A4074" s="5" t="s">
        <v>10893</v>
      </c>
      <c r="B4074" s="5" t="s">
        <v>10894</v>
      </c>
      <c r="C4074" s="6" t="s">
        <v>6884</v>
      </c>
      <c r="D4074" s="6" t="str">
        <f t="shared" si="63"/>
        <v>0010-058-021-1800</v>
      </c>
      <c r="E4074" s="5" t="s">
        <v>6885</v>
      </c>
      <c r="F4074" s="5" t="s">
        <v>375</v>
      </c>
      <c r="G4074" s="5" t="s">
        <v>376</v>
      </c>
      <c r="H4074" s="5" t="s">
        <v>377</v>
      </c>
      <c r="I4074" s="5" t="s">
        <v>378</v>
      </c>
    </row>
    <row r="4075" spans="1:9" x14ac:dyDescent="0.25">
      <c r="A4075" s="5" t="s">
        <v>10895</v>
      </c>
      <c r="B4075" s="5" t="s">
        <v>10896</v>
      </c>
      <c r="C4075" s="6" t="s">
        <v>1079</v>
      </c>
      <c r="D4075" s="6" t="str">
        <f t="shared" si="63"/>
        <v>0042-000-000-0000</v>
      </c>
      <c r="E4075" s="5" t="s">
        <v>1080</v>
      </c>
      <c r="F4075" s="5" t="s">
        <v>383</v>
      </c>
      <c r="G4075" s="5" t="s">
        <v>384</v>
      </c>
      <c r="H4075" s="5" t="s">
        <v>377</v>
      </c>
      <c r="I4075" s="5" t="s">
        <v>378</v>
      </c>
    </row>
    <row r="4076" spans="1:9" x14ac:dyDescent="0.25">
      <c r="A4076" s="5" t="s">
        <v>10897</v>
      </c>
      <c r="B4076" s="5" t="s">
        <v>10898</v>
      </c>
      <c r="C4076" s="6" t="s">
        <v>9844</v>
      </c>
      <c r="D4076" s="6" t="str">
        <f t="shared" si="63"/>
        <v>0010-058-051-2600</v>
      </c>
      <c r="E4076" s="5" t="s">
        <v>9845</v>
      </c>
      <c r="F4076" s="5" t="s">
        <v>383</v>
      </c>
      <c r="G4076" s="5" t="s">
        <v>384</v>
      </c>
      <c r="H4076" s="5" t="s">
        <v>377</v>
      </c>
      <c r="I4076" s="5" t="s">
        <v>378</v>
      </c>
    </row>
    <row r="4077" spans="1:9" x14ac:dyDescent="0.25">
      <c r="A4077" s="5" t="s">
        <v>10899</v>
      </c>
      <c r="B4077" s="5" t="s">
        <v>10900</v>
      </c>
      <c r="C4077" s="6" t="s">
        <v>10879</v>
      </c>
      <c r="D4077" s="6" t="str">
        <f t="shared" si="63"/>
        <v>0010-029-100-2000</v>
      </c>
      <c r="E4077" s="5" t="s">
        <v>10880</v>
      </c>
      <c r="F4077" s="5" t="s">
        <v>375</v>
      </c>
      <c r="G4077" s="5" t="s">
        <v>376</v>
      </c>
      <c r="H4077" s="5" t="s">
        <v>377</v>
      </c>
      <c r="I4077" s="5" t="s">
        <v>378</v>
      </c>
    </row>
    <row r="4078" spans="1:9" x14ac:dyDescent="0.25">
      <c r="A4078" s="5" t="s">
        <v>10901</v>
      </c>
      <c r="B4078" s="5" t="s">
        <v>10902</v>
      </c>
      <c r="C4078" s="6" t="s">
        <v>5268</v>
      </c>
      <c r="D4078" s="6" t="str">
        <f t="shared" si="63"/>
        <v>0010-058-021-3700</v>
      </c>
      <c r="E4078" s="5" t="s">
        <v>5269</v>
      </c>
      <c r="F4078" s="5" t="s">
        <v>375</v>
      </c>
      <c r="G4078" s="5" t="s">
        <v>376</v>
      </c>
      <c r="H4078" s="5" t="s">
        <v>377</v>
      </c>
      <c r="I4078" s="5" t="s">
        <v>378</v>
      </c>
    </row>
    <row r="4079" spans="1:9" x14ac:dyDescent="0.25">
      <c r="A4079" s="5" t="s">
        <v>10903</v>
      </c>
      <c r="B4079" s="5" t="s">
        <v>10904</v>
      </c>
      <c r="C4079" s="6" t="s">
        <v>811</v>
      </c>
      <c r="D4079" s="6" t="str">
        <f t="shared" si="63"/>
        <v>0010-029-080-1500</v>
      </c>
      <c r="E4079" s="5" t="s">
        <v>812</v>
      </c>
      <c r="F4079" s="5" t="s">
        <v>383</v>
      </c>
      <c r="G4079" s="5" t="s">
        <v>384</v>
      </c>
      <c r="H4079" s="5" t="s">
        <v>377</v>
      </c>
      <c r="I4079" s="5" t="s">
        <v>378</v>
      </c>
    </row>
    <row r="4080" spans="1:9" x14ac:dyDescent="0.25">
      <c r="A4080" s="5" t="s">
        <v>10905</v>
      </c>
      <c r="B4080" s="5" t="s">
        <v>10906</v>
      </c>
      <c r="C4080" s="6" t="s">
        <v>5268</v>
      </c>
      <c r="D4080" s="6" t="str">
        <f t="shared" si="63"/>
        <v>0010-058-021-3700</v>
      </c>
      <c r="E4080" s="5" t="s">
        <v>5269</v>
      </c>
      <c r="F4080" s="5" t="s">
        <v>383</v>
      </c>
      <c r="G4080" s="5" t="s">
        <v>384</v>
      </c>
      <c r="H4080" s="5" t="s">
        <v>377</v>
      </c>
      <c r="I4080" s="5" t="s">
        <v>378</v>
      </c>
    </row>
    <row r="4081" spans="1:9" x14ac:dyDescent="0.25">
      <c r="A4081" s="5" t="s">
        <v>10907</v>
      </c>
      <c r="B4081" s="5" t="s">
        <v>10908</v>
      </c>
      <c r="C4081" s="6" t="s">
        <v>6884</v>
      </c>
      <c r="D4081" s="6" t="str">
        <f t="shared" si="63"/>
        <v>0010-058-021-1800</v>
      </c>
      <c r="E4081" s="5" t="s">
        <v>6885</v>
      </c>
      <c r="F4081" s="5" t="s">
        <v>383</v>
      </c>
      <c r="G4081" s="5" t="s">
        <v>384</v>
      </c>
      <c r="H4081" s="5" t="s">
        <v>377</v>
      </c>
      <c r="I4081" s="5" t="s">
        <v>378</v>
      </c>
    </row>
    <row r="4082" spans="1:9" x14ac:dyDescent="0.25">
      <c r="A4082" s="5" t="s">
        <v>10909</v>
      </c>
      <c r="B4082" s="5" t="s">
        <v>10910</v>
      </c>
      <c r="C4082" s="6" t="s">
        <v>10911</v>
      </c>
      <c r="D4082" s="6" t="str">
        <f t="shared" si="63"/>
        <v>0010-162-120-2300</v>
      </c>
      <c r="E4082" s="5" t="s">
        <v>10912</v>
      </c>
      <c r="F4082" s="5" t="s">
        <v>375</v>
      </c>
      <c r="G4082" s="5" t="s">
        <v>376</v>
      </c>
      <c r="H4082" s="5" t="s">
        <v>377</v>
      </c>
      <c r="I4082" s="5" t="s">
        <v>378</v>
      </c>
    </row>
    <row r="4083" spans="1:9" x14ac:dyDescent="0.25">
      <c r="A4083" s="5" t="s">
        <v>10913</v>
      </c>
      <c r="B4083" s="5" t="s">
        <v>10914</v>
      </c>
      <c r="C4083" s="6" t="s">
        <v>811</v>
      </c>
      <c r="D4083" s="6" t="str">
        <f t="shared" si="63"/>
        <v>0010-029-080-1500</v>
      </c>
      <c r="E4083" s="5" t="s">
        <v>812</v>
      </c>
      <c r="F4083" s="5" t="s">
        <v>383</v>
      </c>
      <c r="G4083" s="5" t="s">
        <v>384</v>
      </c>
      <c r="H4083" s="5" t="s">
        <v>377</v>
      </c>
      <c r="I4083" s="5" t="s">
        <v>378</v>
      </c>
    </row>
    <row r="4084" spans="1:9" x14ac:dyDescent="0.25">
      <c r="A4084" s="5" t="s">
        <v>10915</v>
      </c>
      <c r="B4084" s="5" t="s">
        <v>10916</v>
      </c>
      <c r="C4084" s="6" t="s">
        <v>10059</v>
      </c>
      <c r="D4084" s="6" t="str">
        <f t="shared" si="63"/>
        <v>0010-058-051-2300</v>
      </c>
      <c r="E4084" s="5" t="s">
        <v>10060</v>
      </c>
      <c r="F4084" s="5" t="s">
        <v>383</v>
      </c>
      <c r="G4084" s="5" t="s">
        <v>384</v>
      </c>
      <c r="H4084" s="5" t="s">
        <v>377</v>
      </c>
      <c r="I4084" s="5" t="s">
        <v>378</v>
      </c>
    </row>
    <row r="4085" spans="1:9" x14ac:dyDescent="0.25">
      <c r="A4085" s="5" t="s">
        <v>10917</v>
      </c>
      <c r="B4085" s="5" t="s">
        <v>10918</v>
      </c>
      <c r="C4085" s="6" t="s">
        <v>1972</v>
      </c>
      <c r="D4085" s="6" t="str">
        <f t="shared" si="63"/>
        <v>0100-000-000-3600</v>
      </c>
      <c r="E4085" s="5" t="s">
        <v>1973</v>
      </c>
      <c r="F4085" s="5" t="s">
        <v>1974</v>
      </c>
      <c r="G4085" s="5" t="s">
        <v>1975</v>
      </c>
      <c r="H4085" s="5" t="s">
        <v>377</v>
      </c>
      <c r="I4085" s="5" t="s">
        <v>378</v>
      </c>
    </row>
    <row r="4086" spans="1:9" x14ac:dyDescent="0.25">
      <c r="A4086" s="5" t="s">
        <v>10919</v>
      </c>
      <c r="B4086" s="5" t="s">
        <v>10920</v>
      </c>
      <c r="C4086" s="6" t="s">
        <v>453</v>
      </c>
      <c r="D4086" s="6" t="str">
        <f t="shared" si="63"/>
        <v>0010-040-020-1400</v>
      </c>
      <c r="E4086" s="5" t="s">
        <v>454</v>
      </c>
      <c r="F4086" s="5" t="s">
        <v>375</v>
      </c>
      <c r="G4086" s="5" t="s">
        <v>376</v>
      </c>
      <c r="H4086" s="5" t="s">
        <v>491</v>
      </c>
      <c r="I4086" s="5" t="s">
        <v>492</v>
      </c>
    </row>
    <row r="4087" spans="1:9" x14ac:dyDescent="0.25">
      <c r="A4087" s="5" t="s">
        <v>10921</v>
      </c>
      <c r="B4087" s="5" t="s">
        <v>10922</v>
      </c>
      <c r="C4087" s="6" t="s">
        <v>3353</v>
      </c>
      <c r="D4087" s="6" t="str">
        <f t="shared" si="63"/>
        <v>0835-000-009-8300</v>
      </c>
      <c r="E4087" s="5" t="s">
        <v>3354</v>
      </c>
      <c r="F4087" s="5" t="s">
        <v>383</v>
      </c>
      <c r="G4087" s="5" t="s">
        <v>384</v>
      </c>
      <c r="H4087" s="5" t="s">
        <v>491</v>
      </c>
      <c r="I4087" s="5" t="s">
        <v>492</v>
      </c>
    </row>
    <row r="4088" spans="1:9" x14ac:dyDescent="0.25">
      <c r="A4088" s="5" t="s">
        <v>10923</v>
      </c>
      <c r="B4088" s="5" t="s">
        <v>10924</v>
      </c>
      <c r="C4088" s="6" t="s">
        <v>8266</v>
      </c>
      <c r="D4088" s="6" t="str">
        <f t="shared" si="63"/>
        <v>0010-058-051-1400</v>
      </c>
      <c r="E4088" s="5" t="s">
        <v>8267</v>
      </c>
      <c r="F4088" s="5" t="s">
        <v>375</v>
      </c>
      <c r="G4088" s="5" t="s">
        <v>376</v>
      </c>
      <c r="H4088" s="5" t="s">
        <v>377</v>
      </c>
      <c r="I4088" s="5" t="s">
        <v>378</v>
      </c>
    </row>
    <row r="4089" spans="1:9" x14ac:dyDescent="0.25">
      <c r="A4089" s="5" t="s">
        <v>10925</v>
      </c>
      <c r="B4089" s="5" t="s">
        <v>10926</v>
      </c>
      <c r="C4089" s="6" t="s">
        <v>2793</v>
      </c>
      <c r="D4089" s="6" t="str">
        <f t="shared" si="63"/>
        <v>0010-029-080-1600</v>
      </c>
      <c r="E4089" s="5" t="s">
        <v>2794</v>
      </c>
      <c r="F4089" s="5" t="s">
        <v>375</v>
      </c>
      <c r="G4089" s="5" t="s">
        <v>376</v>
      </c>
      <c r="H4089" s="5" t="s">
        <v>513</v>
      </c>
      <c r="I4089" s="5" t="s">
        <v>514</v>
      </c>
    </row>
    <row r="4090" spans="1:9" x14ac:dyDescent="0.25">
      <c r="A4090" s="5" t="s">
        <v>10927</v>
      </c>
      <c r="B4090" s="5" t="s">
        <v>10928</v>
      </c>
      <c r="C4090" s="6" t="s">
        <v>7778</v>
      </c>
      <c r="D4090" s="6" t="str">
        <f t="shared" si="63"/>
        <v>0010-029-100-1700</v>
      </c>
      <c r="E4090" s="5" t="s">
        <v>7779</v>
      </c>
      <c r="F4090" s="5" t="s">
        <v>383</v>
      </c>
      <c r="G4090" s="5" t="s">
        <v>384</v>
      </c>
      <c r="H4090" s="5" t="s">
        <v>377</v>
      </c>
      <c r="I4090" s="5" t="s">
        <v>378</v>
      </c>
    </row>
    <row r="4091" spans="1:9" x14ac:dyDescent="0.25">
      <c r="A4091" s="5" t="s">
        <v>10929</v>
      </c>
      <c r="B4091" s="5" t="s">
        <v>10930</v>
      </c>
      <c r="C4091" s="6" t="s">
        <v>3591</v>
      </c>
      <c r="D4091" s="6" t="str">
        <f t="shared" si="63"/>
        <v>0165-000-000-0000</v>
      </c>
      <c r="E4091" s="5" t="s">
        <v>3592</v>
      </c>
      <c r="F4091" s="5" t="s">
        <v>415</v>
      </c>
      <c r="G4091" s="5" t="s">
        <v>416</v>
      </c>
      <c r="H4091" s="5" t="s">
        <v>377</v>
      </c>
      <c r="I4091" s="5" t="s">
        <v>378</v>
      </c>
    </row>
    <row r="4092" spans="1:9" x14ac:dyDescent="0.25">
      <c r="A4092" s="5" t="s">
        <v>10931</v>
      </c>
      <c r="B4092" s="5" t="s">
        <v>10932</v>
      </c>
      <c r="C4092" s="6" t="s">
        <v>4851</v>
      </c>
      <c r="D4092" s="6" t="str">
        <f t="shared" si="63"/>
        <v>0010-040-040-1400</v>
      </c>
      <c r="E4092" s="5" t="s">
        <v>4852</v>
      </c>
      <c r="F4092" s="5" t="s">
        <v>375</v>
      </c>
      <c r="G4092" s="5" t="s">
        <v>376</v>
      </c>
      <c r="H4092" s="5" t="s">
        <v>377</v>
      </c>
      <c r="I4092" s="5" t="s">
        <v>378</v>
      </c>
    </row>
    <row r="4093" spans="1:9" x14ac:dyDescent="0.25">
      <c r="A4093" s="5" t="s">
        <v>10933</v>
      </c>
      <c r="B4093" s="5" t="s">
        <v>10934</v>
      </c>
      <c r="C4093" s="6" t="s">
        <v>2188</v>
      </c>
      <c r="D4093" s="6" t="str">
        <f t="shared" si="63"/>
        <v>0010-067-030-1100</v>
      </c>
      <c r="E4093" s="5" t="s">
        <v>2189</v>
      </c>
      <c r="F4093" s="5" t="s">
        <v>375</v>
      </c>
      <c r="G4093" s="5" t="s">
        <v>376</v>
      </c>
      <c r="H4093" s="5" t="s">
        <v>377</v>
      </c>
      <c r="I4093" s="5" t="s">
        <v>378</v>
      </c>
    </row>
    <row r="4094" spans="1:9" x14ac:dyDescent="0.25">
      <c r="A4094" s="5" t="s">
        <v>10935</v>
      </c>
      <c r="B4094" s="5" t="s">
        <v>10936</v>
      </c>
      <c r="C4094" s="6" t="s">
        <v>7611</v>
      </c>
      <c r="D4094" s="6" t="str">
        <f t="shared" si="63"/>
        <v>0878-000-000-0000</v>
      </c>
      <c r="E4094" s="5" t="s">
        <v>7612</v>
      </c>
      <c r="F4094" s="5" t="s">
        <v>383</v>
      </c>
      <c r="G4094" s="5" t="s">
        <v>384</v>
      </c>
      <c r="H4094" s="5" t="s">
        <v>377</v>
      </c>
      <c r="I4094" s="5" t="s">
        <v>378</v>
      </c>
    </row>
    <row r="4095" spans="1:9" x14ac:dyDescent="0.25">
      <c r="A4095" s="5" t="s">
        <v>10937</v>
      </c>
      <c r="B4095" s="5" t="s">
        <v>10938</v>
      </c>
      <c r="C4095" s="6" t="s">
        <v>8210</v>
      </c>
      <c r="D4095" s="6" t="str">
        <f t="shared" si="63"/>
        <v>0010-038-261-1600</v>
      </c>
      <c r="E4095" s="5" t="s">
        <v>8211</v>
      </c>
      <c r="F4095" s="5" t="s">
        <v>375</v>
      </c>
      <c r="G4095" s="5" t="s">
        <v>376</v>
      </c>
      <c r="H4095" s="5" t="s">
        <v>377</v>
      </c>
      <c r="I4095" s="5" t="s">
        <v>378</v>
      </c>
    </row>
    <row r="4096" spans="1:9" x14ac:dyDescent="0.25">
      <c r="A4096" s="5" t="s">
        <v>10939</v>
      </c>
      <c r="B4096" s="5" t="s">
        <v>10940</v>
      </c>
      <c r="C4096" s="6" t="s">
        <v>10175</v>
      </c>
      <c r="D4096" s="6" t="str">
        <f t="shared" si="63"/>
        <v>0010-058-051-2900</v>
      </c>
      <c r="E4096" s="5" t="s">
        <v>10176</v>
      </c>
      <c r="F4096" s="5" t="s">
        <v>383</v>
      </c>
      <c r="G4096" s="5" t="s">
        <v>384</v>
      </c>
      <c r="H4096" s="5" t="s">
        <v>377</v>
      </c>
      <c r="I4096" s="5" t="s">
        <v>378</v>
      </c>
    </row>
    <row r="4097" spans="1:9" x14ac:dyDescent="0.25">
      <c r="A4097" s="5" t="s">
        <v>10941</v>
      </c>
      <c r="B4097" s="5" t="s">
        <v>10942</v>
      </c>
      <c r="C4097" s="6" t="s">
        <v>10175</v>
      </c>
      <c r="D4097" s="6" t="str">
        <f t="shared" si="63"/>
        <v>0010-058-051-2900</v>
      </c>
      <c r="E4097" s="5" t="s">
        <v>10176</v>
      </c>
      <c r="F4097" s="5" t="s">
        <v>383</v>
      </c>
      <c r="G4097" s="5" t="s">
        <v>384</v>
      </c>
      <c r="H4097" s="5" t="s">
        <v>377</v>
      </c>
      <c r="I4097" s="5" t="s">
        <v>378</v>
      </c>
    </row>
    <row r="4098" spans="1:9" x14ac:dyDescent="0.25">
      <c r="A4098" s="5" t="s">
        <v>10943</v>
      </c>
      <c r="B4098" s="5" t="s">
        <v>10944</v>
      </c>
      <c r="C4098" s="6" t="s">
        <v>724</v>
      </c>
      <c r="D4098" s="6" t="str">
        <f t="shared" ref="D4098:D4161" si="64">TEXT(C4098,"0000-000-000-0000")</f>
        <v>0283-000-000-0000</v>
      </c>
      <c r="E4098" s="5" t="s">
        <v>725</v>
      </c>
      <c r="F4098" s="5" t="s">
        <v>383</v>
      </c>
      <c r="G4098" s="5" t="s">
        <v>384</v>
      </c>
      <c r="H4098" s="5" t="s">
        <v>377</v>
      </c>
      <c r="I4098" s="5" t="s">
        <v>378</v>
      </c>
    </row>
    <row r="4099" spans="1:9" x14ac:dyDescent="0.25">
      <c r="A4099" s="5" t="s">
        <v>252</v>
      </c>
      <c r="B4099" s="5" t="s">
        <v>10945</v>
      </c>
      <c r="C4099" s="6" t="s">
        <v>5268</v>
      </c>
      <c r="D4099" s="6" t="str">
        <f t="shared" si="64"/>
        <v>0010-058-021-3700</v>
      </c>
      <c r="E4099" s="5" t="s">
        <v>5269</v>
      </c>
      <c r="F4099" s="5" t="s">
        <v>383</v>
      </c>
      <c r="G4099" s="5" t="s">
        <v>384</v>
      </c>
      <c r="H4099" s="5" t="s">
        <v>377</v>
      </c>
      <c r="I4099" s="5" t="s">
        <v>378</v>
      </c>
    </row>
    <row r="4100" spans="1:9" x14ac:dyDescent="0.25">
      <c r="A4100" s="5" t="s">
        <v>10946</v>
      </c>
      <c r="B4100" s="5" t="s">
        <v>10947</v>
      </c>
      <c r="C4100" s="6" t="s">
        <v>843</v>
      </c>
      <c r="D4100" s="6" t="str">
        <f t="shared" si="64"/>
        <v>0010-249-021-1200</v>
      </c>
      <c r="E4100" s="5" t="s">
        <v>844</v>
      </c>
      <c r="F4100" s="5" t="s">
        <v>375</v>
      </c>
      <c r="G4100" s="5" t="s">
        <v>376</v>
      </c>
      <c r="H4100" s="5" t="s">
        <v>845</v>
      </c>
      <c r="I4100" s="5" t="s">
        <v>846</v>
      </c>
    </row>
    <row r="4101" spans="1:9" x14ac:dyDescent="0.25">
      <c r="A4101" s="5" t="s">
        <v>10948</v>
      </c>
      <c r="B4101" s="5" t="s">
        <v>10949</v>
      </c>
      <c r="C4101" s="6" t="s">
        <v>2793</v>
      </c>
      <c r="D4101" s="6" t="str">
        <f t="shared" si="64"/>
        <v>0010-029-080-1600</v>
      </c>
      <c r="E4101" s="5" t="s">
        <v>2794</v>
      </c>
      <c r="F4101" s="5" t="s">
        <v>383</v>
      </c>
      <c r="G4101" s="5" t="s">
        <v>384</v>
      </c>
      <c r="H4101" s="5" t="s">
        <v>377</v>
      </c>
      <c r="I4101" s="5" t="s">
        <v>378</v>
      </c>
    </row>
    <row r="4102" spans="1:9" x14ac:dyDescent="0.25">
      <c r="A4102" s="5" t="s">
        <v>10950</v>
      </c>
      <c r="B4102" s="5" t="s">
        <v>10951</v>
      </c>
      <c r="C4102" s="6" t="s">
        <v>1195</v>
      </c>
      <c r="D4102" s="6" t="str">
        <f t="shared" si="64"/>
        <v>0010-090-131-1100</v>
      </c>
      <c r="E4102" s="5" t="s">
        <v>1196</v>
      </c>
      <c r="F4102" s="5" t="s">
        <v>375</v>
      </c>
      <c r="G4102" s="5" t="s">
        <v>376</v>
      </c>
      <c r="H4102" s="5" t="s">
        <v>377</v>
      </c>
      <c r="I4102" s="5" t="s">
        <v>378</v>
      </c>
    </row>
    <row r="4103" spans="1:9" x14ac:dyDescent="0.25">
      <c r="A4103" s="5" t="s">
        <v>10952</v>
      </c>
      <c r="B4103" s="5" t="s">
        <v>10953</v>
      </c>
      <c r="C4103" s="6" t="s">
        <v>710</v>
      </c>
      <c r="D4103" s="6" t="str">
        <f t="shared" si="64"/>
        <v>0010-058-021-1600</v>
      </c>
      <c r="E4103" s="5" t="s">
        <v>711</v>
      </c>
      <c r="F4103" s="5" t="s">
        <v>399</v>
      </c>
      <c r="G4103" s="5" t="s">
        <v>400</v>
      </c>
      <c r="H4103" s="5" t="s">
        <v>377</v>
      </c>
      <c r="I4103" s="5" t="s">
        <v>378</v>
      </c>
    </row>
    <row r="4104" spans="1:9" x14ac:dyDescent="0.25">
      <c r="A4104" s="5" t="s">
        <v>10954</v>
      </c>
      <c r="B4104" s="5" t="s">
        <v>10955</v>
      </c>
      <c r="C4104" s="6" t="s">
        <v>7212</v>
      </c>
      <c r="D4104" s="6" t="str">
        <f t="shared" si="64"/>
        <v>0010-060-091-1100</v>
      </c>
      <c r="E4104" s="5" t="s">
        <v>7213</v>
      </c>
      <c r="F4104" s="5" t="s">
        <v>375</v>
      </c>
      <c r="G4104" s="5" t="s">
        <v>376</v>
      </c>
      <c r="H4104" s="5" t="s">
        <v>377</v>
      </c>
      <c r="I4104" s="5" t="s">
        <v>378</v>
      </c>
    </row>
    <row r="4105" spans="1:9" x14ac:dyDescent="0.25">
      <c r="A4105" s="5" t="s">
        <v>10956</v>
      </c>
      <c r="B4105" s="5" t="s">
        <v>10957</v>
      </c>
      <c r="C4105" s="6" t="s">
        <v>622</v>
      </c>
      <c r="D4105" s="6" t="str">
        <f t="shared" si="64"/>
        <v>0010-035-131-1100</v>
      </c>
      <c r="E4105" s="5" t="s">
        <v>623</v>
      </c>
      <c r="F4105" s="5" t="s">
        <v>383</v>
      </c>
      <c r="G4105" s="5" t="s">
        <v>384</v>
      </c>
      <c r="H4105" s="5" t="s">
        <v>377</v>
      </c>
      <c r="I4105" s="5" t="s">
        <v>378</v>
      </c>
    </row>
    <row r="4106" spans="1:9" x14ac:dyDescent="0.25">
      <c r="A4106" s="5" t="s">
        <v>10958</v>
      </c>
      <c r="B4106" s="5" t="s">
        <v>10959</v>
      </c>
      <c r="C4106" s="6" t="s">
        <v>10222</v>
      </c>
      <c r="D4106" s="6" t="str">
        <f t="shared" si="64"/>
        <v>0010-058-051-2400</v>
      </c>
      <c r="E4106" s="5" t="s">
        <v>10223</v>
      </c>
      <c r="F4106" s="5" t="s">
        <v>383</v>
      </c>
      <c r="G4106" s="5" t="s">
        <v>384</v>
      </c>
      <c r="H4106" s="5" t="s">
        <v>377</v>
      </c>
      <c r="I4106" s="5" t="s">
        <v>378</v>
      </c>
    </row>
    <row r="4107" spans="1:9" x14ac:dyDescent="0.25">
      <c r="A4107" s="5" t="s">
        <v>10960</v>
      </c>
      <c r="B4107" s="5" t="s">
        <v>10961</v>
      </c>
      <c r="C4107" s="6" t="s">
        <v>811</v>
      </c>
      <c r="D4107" s="6" t="str">
        <f t="shared" si="64"/>
        <v>0010-029-080-1500</v>
      </c>
      <c r="E4107" s="5" t="s">
        <v>812</v>
      </c>
      <c r="F4107" s="5" t="s">
        <v>383</v>
      </c>
      <c r="G4107" s="5" t="s">
        <v>384</v>
      </c>
      <c r="H4107" s="5" t="s">
        <v>377</v>
      </c>
      <c r="I4107" s="5" t="s">
        <v>378</v>
      </c>
    </row>
    <row r="4108" spans="1:9" x14ac:dyDescent="0.25">
      <c r="A4108" s="5" t="s">
        <v>10962</v>
      </c>
      <c r="B4108" s="5" t="s">
        <v>10963</v>
      </c>
      <c r="C4108" s="6" t="s">
        <v>10410</v>
      </c>
      <c r="D4108" s="6" t="str">
        <f t="shared" si="64"/>
        <v>0010-038-011-1500</v>
      </c>
      <c r="E4108" s="5" t="s">
        <v>10411</v>
      </c>
      <c r="F4108" s="5" t="s">
        <v>383</v>
      </c>
      <c r="G4108" s="5" t="s">
        <v>384</v>
      </c>
      <c r="H4108" s="5" t="s">
        <v>1213</v>
      </c>
      <c r="I4108" s="5" t="s">
        <v>1214</v>
      </c>
    </row>
    <row r="4109" spans="1:9" x14ac:dyDescent="0.25">
      <c r="A4109" s="5" t="s">
        <v>10964</v>
      </c>
      <c r="B4109" s="5" t="s">
        <v>10965</v>
      </c>
      <c r="C4109" s="6" t="s">
        <v>9867</v>
      </c>
      <c r="D4109" s="6" t="str">
        <f t="shared" si="64"/>
        <v>0010-058-051-2100</v>
      </c>
      <c r="E4109" s="5" t="s">
        <v>9868</v>
      </c>
      <c r="F4109" s="5" t="s">
        <v>383</v>
      </c>
      <c r="G4109" s="5" t="s">
        <v>384</v>
      </c>
      <c r="H4109" s="5" t="s">
        <v>377</v>
      </c>
      <c r="I4109" s="5" t="s">
        <v>378</v>
      </c>
    </row>
    <row r="4110" spans="1:9" x14ac:dyDescent="0.25">
      <c r="A4110" s="5" t="s">
        <v>10966</v>
      </c>
      <c r="B4110" s="5" t="s">
        <v>10967</v>
      </c>
      <c r="C4110" s="6" t="s">
        <v>9863</v>
      </c>
      <c r="D4110" s="6" t="str">
        <f t="shared" si="64"/>
        <v>0010-058-051-2700</v>
      </c>
      <c r="E4110" s="5" t="s">
        <v>9864</v>
      </c>
      <c r="F4110" s="5" t="s">
        <v>383</v>
      </c>
      <c r="G4110" s="5" t="s">
        <v>384</v>
      </c>
      <c r="H4110" s="5" t="s">
        <v>513</v>
      </c>
      <c r="I4110" s="5" t="s">
        <v>514</v>
      </c>
    </row>
    <row r="4111" spans="1:9" x14ac:dyDescent="0.25">
      <c r="A4111" s="5" t="s">
        <v>10968</v>
      </c>
      <c r="B4111" s="5" t="s">
        <v>10969</v>
      </c>
      <c r="C4111" s="6" t="s">
        <v>6848</v>
      </c>
      <c r="D4111" s="6" t="str">
        <f t="shared" si="64"/>
        <v>0010-211-261-1100</v>
      </c>
      <c r="E4111" s="5" t="s">
        <v>6849</v>
      </c>
      <c r="F4111" s="5" t="s">
        <v>383</v>
      </c>
      <c r="G4111" s="5" t="s">
        <v>384</v>
      </c>
      <c r="H4111" s="5" t="s">
        <v>377</v>
      </c>
      <c r="I4111" s="5" t="s">
        <v>378</v>
      </c>
    </row>
    <row r="4112" spans="1:9" x14ac:dyDescent="0.25">
      <c r="A4112" s="5" t="s">
        <v>10970</v>
      </c>
      <c r="B4112" s="5" t="s">
        <v>10971</v>
      </c>
      <c r="C4112" s="6" t="s">
        <v>2364</v>
      </c>
      <c r="D4112" s="6" t="str">
        <f t="shared" si="64"/>
        <v>0010-086-031-1100</v>
      </c>
      <c r="E4112" s="5" t="s">
        <v>2365</v>
      </c>
      <c r="F4112" s="5" t="s">
        <v>375</v>
      </c>
      <c r="G4112" s="5" t="s">
        <v>376</v>
      </c>
      <c r="H4112" s="5" t="s">
        <v>377</v>
      </c>
      <c r="I4112" s="5" t="s">
        <v>378</v>
      </c>
    </row>
    <row r="4113" spans="1:9" x14ac:dyDescent="0.25">
      <c r="A4113" s="5" t="s">
        <v>10972</v>
      </c>
      <c r="B4113" s="5" t="s">
        <v>10973</v>
      </c>
      <c r="C4113" s="6" t="s">
        <v>10244</v>
      </c>
      <c r="D4113" s="6" t="str">
        <f t="shared" si="64"/>
        <v>0010-029-100-1800</v>
      </c>
      <c r="E4113" s="5" t="s">
        <v>10245</v>
      </c>
      <c r="F4113" s="5" t="s">
        <v>383</v>
      </c>
      <c r="G4113" s="5" t="s">
        <v>384</v>
      </c>
      <c r="H4113" s="5" t="s">
        <v>377</v>
      </c>
      <c r="I4113" s="5" t="s">
        <v>378</v>
      </c>
    </row>
    <row r="4114" spans="1:9" x14ac:dyDescent="0.25">
      <c r="A4114" s="5" t="s">
        <v>10974</v>
      </c>
      <c r="B4114" s="5" t="s">
        <v>10975</v>
      </c>
      <c r="C4114" s="6" t="s">
        <v>6328</v>
      </c>
      <c r="D4114" s="6" t="str">
        <f t="shared" si="64"/>
        <v>0010-016-011-0000</v>
      </c>
      <c r="E4114" s="5" t="s">
        <v>6329</v>
      </c>
      <c r="F4114" s="5" t="s">
        <v>383</v>
      </c>
      <c r="G4114" s="5" t="s">
        <v>384</v>
      </c>
      <c r="H4114" s="5" t="s">
        <v>377</v>
      </c>
      <c r="I4114" s="5" t="s">
        <v>378</v>
      </c>
    </row>
    <row r="4115" spans="1:9" x14ac:dyDescent="0.25">
      <c r="A4115" s="5" t="s">
        <v>10976</v>
      </c>
      <c r="B4115" s="5" t="s">
        <v>10977</v>
      </c>
      <c r="C4115" s="6" t="s">
        <v>10244</v>
      </c>
      <c r="D4115" s="6" t="str">
        <f t="shared" si="64"/>
        <v>0010-029-100-1800</v>
      </c>
      <c r="E4115" s="5" t="s">
        <v>10245</v>
      </c>
      <c r="F4115" s="5" t="s">
        <v>383</v>
      </c>
      <c r="G4115" s="5" t="s">
        <v>384</v>
      </c>
      <c r="H4115" s="5" t="s">
        <v>377</v>
      </c>
      <c r="I4115" s="5" t="s">
        <v>378</v>
      </c>
    </row>
    <row r="4116" spans="1:9" x14ac:dyDescent="0.25">
      <c r="A4116" s="5" t="s">
        <v>10978</v>
      </c>
      <c r="B4116" s="5" t="s">
        <v>10979</v>
      </c>
      <c r="C4116" s="6" t="s">
        <v>10724</v>
      </c>
      <c r="D4116" s="6" t="str">
        <f t="shared" si="64"/>
        <v>0010-038-221-1400</v>
      </c>
      <c r="E4116" s="5" t="s">
        <v>10725</v>
      </c>
      <c r="F4116" s="5" t="s">
        <v>375</v>
      </c>
      <c r="G4116" s="5" t="s">
        <v>376</v>
      </c>
      <c r="H4116" s="5" t="s">
        <v>377</v>
      </c>
      <c r="I4116" s="5" t="s">
        <v>378</v>
      </c>
    </row>
    <row r="4117" spans="1:9" x14ac:dyDescent="0.25">
      <c r="A4117" s="5" t="s">
        <v>10980</v>
      </c>
      <c r="B4117" s="5" t="s">
        <v>10981</v>
      </c>
      <c r="C4117" s="6" t="s">
        <v>10175</v>
      </c>
      <c r="D4117" s="6" t="str">
        <f t="shared" si="64"/>
        <v>0010-058-051-2900</v>
      </c>
      <c r="E4117" s="5" t="s">
        <v>10176</v>
      </c>
      <c r="F4117" s="5" t="s">
        <v>383</v>
      </c>
      <c r="G4117" s="5" t="s">
        <v>384</v>
      </c>
      <c r="H4117" s="5" t="s">
        <v>377</v>
      </c>
      <c r="I4117" s="5" t="s">
        <v>378</v>
      </c>
    </row>
    <row r="4118" spans="1:9" x14ac:dyDescent="0.25">
      <c r="A4118" s="5" t="s">
        <v>10982</v>
      </c>
      <c r="B4118" s="5" t="s">
        <v>10983</v>
      </c>
      <c r="C4118" s="6" t="s">
        <v>10984</v>
      </c>
      <c r="D4118" s="6" t="str">
        <f t="shared" si="64"/>
        <v>0010-029-090-1100</v>
      </c>
      <c r="E4118" s="5" t="s">
        <v>10985</v>
      </c>
      <c r="F4118" s="5" t="s">
        <v>375</v>
      </c>
      <c r="G4118" s="5" t="s">
        <v>376</v>
      </c>
      <c r="H4118" s="5" t="s">
        <v>377</v>
      </c>
      <c r="I4118" s="5" t="s">
        <v>378</v>
      </c>
    </row>
    <row r="4119" spans="1:9" x14ac:dyDescent="0.25">
      <c r="A4119" s="5" t="s">
        <v>10986</v>
      </c>
      <c r="B4119" s="5" t="s">
        <v>10987</v>
      </c>
      <c r="C4119" s="6" t="s">
        <v>1161</v>
      </c>
      <c r="D4119" s="6" t="str">
        <f t="shared" si="64"/>
        <v>0010-029-100-1100</v>
      </c>
      <c r="E4119" s="5" t="s">
        <v>1162</v>
      </c>
      <c r="F4119" s="5" t="s">
        <v>375</v>
      </c>
      <c r="G4119" s="5" t="s">
        <v>376</v>
      </c>
      <c r="H4119" s="5" t="s">
        <v>377</v>
      </c>
      <c r="I4119" s="5" t="s">
        <v>378</v>
      </c>
    </row>
    <row r="4120" spans="1:9" x14ac:dyDescent="0.25">
      <c r="A4120" s="5" t="s">
        <v>10988</v>
      </c>
      <c r="B4120" s="5" t="s">
        <v>10989</v>
      </c>
      <c r="C4120" s="6" t="s">
        <v>6277</v>
      </c>
      <c r="D4120" s="6" t="str">
        <f t="shared" si="64"/>
        <v>0010-038-181-1100</v>
      </c>
      <c r="E4120" s="5" t="s">
        <v>6278</v>
      </c>
      <c r="F4120" s="5" t="s">
        <v>375</v>
      </c>
      <c r="G4120" s="5" t="s">
        <v>376</v>
      </c>
      <c r="H4120" s="5" t="s">
        <v>377</v>
      </c>
      <c r="I4120" s="5" t="s">
        <v>378</v>
      </c>
    </row>
    <row r="4121" spans="1:9" x14ac:dyDescent="0.25">
      <c r="A4121" s="5" t="s">
        <v>10990</v>
      </c>
      <c r="B4121" s="5" t="s">
        <v>10991</v>
      </c>
      <c r="C4121" s="6" t="s">
        <v>9867</v>
      </c>
      <c r="D4121" s="6" t="str">
        <f t="shared" si="64"/>
        <v>0010-058-051-2100</v>
      </c>
      <c r="E4121" s="5" t="s">
        <v>9868</v>
      </c>
      <c r="F4121" s="5" t="s">
        <v>383</v>
      </c>
      <c r="G4121" s="5" t="s">
        <v>384</v>
      </c>
      <c r="H4121" s="5" t="s">
        <v>377</v>
      </c>
      <c r="I4121" s="5" t="s">
        <v>378</v>
      </c>
    </row>
    <row r="4122" spans="1:9" x14ac:dyDescent="0.25">
      <c r="A4122" s="5" t="s">
        <v>10992</v>
      </c>
      <c r="B4122" s="5" t="s">
        <v>10993</v>
      </c>
      <c r="C4122" s="6" t="s">
        <v>710</v>
      </c>
      <c r="D4122" s="6" t="str">
        <f t="shared" si="64"/>
        <v>0010-058-021-1600</v>
      </c>
      <c r="E4122" s="5" t="s">
        <v>711</v>
      </c>
      <c r="F4122" s="5" t="s">
        <v>399</v>
      </c>
      <c r="G4122" s="5" t="s">
        <v>400</v>
      </c>
      <c r="H4122" s="5" t="s">
        <v>377</v>
      </c>
      <c r="I4122" s="5" t="s">
        <v>378</v>
      </c>
    </row>
    <row r="4123" spans="1:9" x14ac:dyDescent="0.25">
      <c r="A4123" s="5" t="s">
        <v>10994</v>
      </c>
      <c r="B4123" s="5" t="s">
        <v>10995</v>
      </c>
      <c r="C4123" s="6" t="s">
        <v>10369</v>
      </c>
      <c r="D4123" s="6" t="str">
        <f t="shared" si="64"/>
        <v>0010-058-031-1700</v>
      </c>
      <c r="E4123" s="5" t="s">
        <v>10370</v>
      </c>
      <c r="F4123" s="5" t="s">
        <v>375</v>
      </c>
      <c r="G4123" s="5" t="s">
        <v>376</v>
      </c>
      <c r="H4123" s="5" t="s">
        <v>513</v>
      </c>
      <c r="I4123" s="5" t="s">
        <v>514</v>
      </c>
    </row>
    <row r="4124" spans="1:9" x14ac:dyDescent="0.25">
      <c r="A4124" s="5" t="s">
        <v>10996</v>
      </c>
      <c r="B4124" s="5" t="s">
        <v>10997</v>
      </c>
      <c r="C4124" s="6" t="s">
        <v>2585</v>
      </c>
      <c r="D4124" s="6" t="str">
        <f t="shared" si="64"/>
        <v>0082-000-000-0000</v>
      </c>
      <c r="E4124" s="5" t="s">
        <v>2586</v>
      </c>
      <c r="F4124" s="5" t="s">
        <v>415</v>
      </c>
      <c r="G4124" s="5" t="s">
        <v>416</v>
      </c>
      <c r="H4124" s="5" t="s">
        <v>377</v>
      </c>
      <c r="I4124" s="5" t="s">
        <v>378</v>
      </c>
    </row>
    <row r="4125" spans="1:9" x14ac:dyDescent="0.25">
      <c r="A4125" s="5" t="s">
        <v>10998</v>
      </c>
      <c r="B4125" s="5" t="s">
        <v>10999</v>
      </c>
      <c r="C4125" s="6" t="s">
        <v>11000</v>
      </c>
      <c r="D4125" s="6" t="str">
        <f t="shared" si="64"/>
        <v>0010-071-010-1200</v>
      </c>
      <c r="E4125" s="5" t="s">
        <v>11001</v>
      </c>
      <c r="F4125" s="5" t="s">
        <v>399</v>
      </c>
      <c r="G4125" s="5" t="s">
        <v>400</v>
      </c>
      <c r="H4125" s="5" t="s">
        <v>377</v>
      </c>
      <c r="I4125" s="5" t="s">
        <v>378</v>
      </c>
    </row>
    <row r="4126" spans="1:9" x14ac:dyDescent="0.25">
      <c r="A4126" s="5" t="s">
        <v>11002</v>
      </c>
      <c r="B4126" s="5" t="s">
        <v>11003</v>
      </c>
      <c r="C4126" s="6" t="s">
        <v>1259</v>
      </c>
      <c r="D4126" s="6" t="str">
        <f t="shared" si="64"/>
        <v>0845-000-000-0000</v>
      </c>
      <c r="E4126" s="5" t="s">
        <v>1260</v>
      </c>
      <c r="F4126" s="5" t="s">
        <v>383</v>
      </c>
      <c r="G4126" s="5" t="s">
        <v>384</v>
      </c>
      <c r="H4126" s="5" t="s">
        <v>377</v>
      </c>
      <c r="I4126" s="5" t="s">
        <v>378</v>
      </c>
    </row>
    <row r="4127" spans="1:9" x14ac:dyDescent="0.25">
      <c r="A4127" s="5" t="s">
        <v>11004</v>
      </c>
      <c r="B4127" s="5" t="s">
        <v>11005</v>
      </c>
      <c r="C4127" s="6" t="s">
        <v>811</v>
      </c>
      <c r="D4127" s="6" t="str">
        <f t="shared" si="64"/>
        <v>0010-029-080-1500</v>
      </c>
      <c r="E4127" s="5" t="s">
        <v>812</v>
      </c>
      <c r="F4127" s="5" t="s">
        <v>375</v>
      </c>
      <c r="G4127" s="5" t="s">
        <v>376</v>
      </c>
      <c r="H4127" s="5" t="s">
        <v>377</v>
      </c>
      <c r="I4127" s="5" t="s">
        <v>378</v>
      </c>
    </row>
    <row r="4128" spans="1:9" x14ac:dyDescent="0.25">
      <c r="A4128" s="5" t="s">
        <v>11006</v>
      </c>
      <c r="B4128" s="5" t="s">
        <v>11007</v>
      </c>
      <c r="C4128" s="6" t="s">
        <v>6013</v>
      </c>
      <c r="D4128" s="6" t="str">
        <f t="shared" si="64"/>
        <v>0010-058-051-2800</v>
      </c>
      <c r="E4128" s="5" t="s">
        <v>6014</v>
      </c>
      <c r="F4128" s="5" t="s">
        <v>383</v>
      </c>
      <c r="G4128" s="5" t="s">
        <v>384</v>
      </c>
      <c r="H4128" s="5" t="s">
        <v>377</v>
      </c>
      <c r="I4128" s="5" t="s">
        <v>378</v>
      </c>
    </row>
    <row r="4129" spans="1:9" x14ac:dyDescent="0.25">
      <c r="A4129" s="5" t="s">
        <v>11008</v>
      </c>
      <c r="B4129" s="5" t="s">
        <v>11009</v>
      </c>
      <c r="C4129" s="6" t="s">
        <v>11010</v>
      </c>
      <c r="D4129" s="6" t="str">
        <f t="shared" si="64"/>
        <v>0010-038-201-1800</v>
      </c>
      <c r="E4129" s="5" t="s">
        <v>11011</v>
      </c>
      <c r="F4129" s="5" t="s">
        <v>375</v>
      </c>
      <c r="G4129" s="5" t="s">
        <v>376</v>
      </c>
      <c r="H4129" s="5" t="s">
        <v>377</v>
      </c>
      <c r="I4129" s="5" t="s">
        <v>378</v>
      </c>
    </row>
    <row r="4130" spans="1:9" x14ac:dyDescent="0.25">
      <c r="A4130" s="5" t="s">
        <v>11012</v>
      </c>
      <c r="B4130" s="5" t="s">
        <v>11013</v>
      </c>
      <c r="C4130" s="6" t="s">
        <v>11014</v>
      </c>
      <c r="D4130" s="6" t="str">
        <f t="shared" si="64"/>
        <v>0028-249-020-0000</v>
      </c>
      <c r="E4130" s="5" t="s">
        <v>11015</v>
      </c>
      <c r="F4130" s="5" t="s">
        <v>383</v>
      </c>
      <c r="G4130" s="5" t="s">
        <v>384</v>
      </c>
      <c r="H4130" s="5" t="s">
        <v>389</v>
      </c>
      <c r="I4130" s="5" t="s">
        <v>390</v>
      </c>
    </row>
    <row r="4131" spans="1:9" x14ac:dyDescent="0.25">
      <c r="A4131" s="5" t="s">
        <v>11016</v>
      </c>
      <c r="B4131" s="5" t="s">
        <v>11017</v>
      </c>
      <c r="C4131" s="6" t="s">
        <v>11018</v>
      </c>
      <c r="D4131" s="6" t="str">
        <f t="shared" si="64"/>
        <v>0010-038-111-1300</v>
      </c>
      <c r="E4131" s="5" t="s">
        <v>11019</v>
      </c>
      <c r="F4131" s="5" t="s">
        <v>375</v>
      </c>
      <c r="G4131" s="5" t="s">
        <v>376</v>
      </c>
      <c r="H4131" s="5" t="s">
        <v>377</v>
      </c>
      <c r="I4131" s="5" t="s">
        <v>378</v>
      </c>
    </row>
    <row r="4132" spans="1:9" x14ac:dyDescent="0.25">
      <c r="A4132" s="5" t="s">
        <v>11020</v>
      </c>
      <c r="B4132" s="5" t="s">
        <v>11021</v>
      </c>
      <c r="C4132" s="6" t="s">
        <v>11022</v>
      </c>
      <c r="D4132" s="6" t="str">
        <f t="shared" si="64"/>
        <v>0010-038-191-1000</v>
      </c>
      <c r="E4132" s="5" t="s">
        <v>11023</v>
      </c>
      <c r="F4132" s="5" t="s">
        <v>1099</v>
      </c>
      <c r="G4132" s="5" t="s">
        <v>1100</v>
      </c>
      <c r="H4132" s="5" t="s">
        <v>377</v>
      </c>
      <c r="I4132" s="5" t="s">
        <v>378</v>
      </c>
    </row>
    <row r="4133" spans="1:9" x14ac:dyDescent="0.25">
      <c r="A4133" s="5" t="s">
        <v>11024</v>
      </c>
      <c r="B4133" s="5" t="s">
        <v>11025</v>
      </c>
      <c r="C4133" s="6" t="s">
        <v>6868</v>
      </c>
      <c r="D4133" s="6" t="str">
        <f t="shared" si="64"/>
        <v>0010-163-051-1100</v>
      </c>
      <c r="E4133" s="5" t="s">
        <v>6869</v>
      </c>
      <c r="F4133" s="5" t="s">
        <v>375</v>
      </c>
      <c r="G4133" s="5" t="s">
        <v>376</v>
      </c>
      <c r="H4133" s="5" t="s">
        <v>377</v>
      </c>
      <c r="I4133" s="5" t="s">
        <v>378</v>
      </c>
    </row>
    <row r="4134" spans="1:9" x14ac:dyDescent="0.25">
      <c r="A4134" s="5" t="s">
        <v>11026</v>
      </c>
      <c r="B4134" s="5" t="s">
        <v>11027</v>
      </c>
      <c r="C4134" s="6" t="s">
        <v>7905</v>
      </c>
      <c r="D4134" s="6" t="str">
        <f t="shared" si="64"/>
        <v>0010-038-191-1300</v>
      </c>
      <c r="E4134" s="5" t="s">
        <v>7906</v>
      </c>
      <c r="F4134" s="5" t="s">
        <v>375</v>
      </c>
      <c r="G4134" s="5" t="s">
        <v>376</v>
      </c>
      <c r="H4134" s="5" t="s">
        <v>377</v>
      </c>
      <c r="I4134" s="5" t="s">
        <v>378</v>
      </c>
    </row>
    <row r="4135" spans="1:9" x14ac:dyDescent="0.25">
      <c r="A4135" s="5" t="s">
        <v>11028</v>
      </c>
      <c r="B4135" s="5" t="s">
        <v>11029</v>
      </c>
      <c r="C4135" s="6" t="s">
        <v>10695</v>
      </c>
      <c r="D4135" s="6" t="str">
        <f t="shared" si="64"/>
        <v>0010-038-201-1600</v>
      </c>
      <c r="E4135" s="5" t="s">
        <v>10696</v>
      </c>
      <c r="F4135" s="5" t="s">
        <v>375</v>
      </c>
      <c r="G4135" s="5" t="s">
        <v>376</v>
      </c>
      <c r="H4135" s="5" t="s">
        <v>377</v>
      </c>
      <c r="I4135" s="5" t="s">
        <v>378</v>
      </c>
    </row>
    <row r="4136" spans="1:9" x14ac:dyDescent="0.25">
      <c r="A4136" s="5" t="s">
        <v>11030</v>
      </c>
      <c r="B4136" s="5" t="s">
        <v>11031</v>
      </c>
      <c r="C4136" s="6" t="s">
        <v>9792</v>
      </c>
      <c r="D4136" s="6" t="str">
        <f t="shared" si="64"/>
        <v>0010-038-191-1400</v>
      </c>
      <c r="E4136" s="5" t="s">
        <v>9793</v>
      </c>
      <c r="F4136" s="5" t="s">
        <v>375</v>
      </c>
      <c r="G4136" s="5" t="s">
        <v>376</v>
      </c>
      <c r="H4136" s="5" t="s">
        <v>377</v>
      </c>
      <c r="I4136" s="5" t="s">
        <v>378</v>
      </c>
    </row>
    <row r="4137" spans="1:9" x14ac:dyDescent="0.25">
      <c r="A4137" s="5" t="s">
        <v>11032</v>
      </c>
      <c r="B4137" s="5" t="s">
        <v>11033</v>
      </c>
      <c r="C4137" s="6" t="s">
        <v>8210</v>
      </c>
      <c r="D4137" s="6" t="str">
        <f t="shared" si="64"/>
        <v>0010-038-261-1600</v>
      </c>
      <c r="E4137" s="5" t="s">
        <v>8211</v>
      </c>
      <c r="F4137" s="5" t="s">
        <v>375</v>
      </c>
      <c r="G4137" s="5" t="s">
        <v>376</v>
      </c>
      <c r="H4137" s="5" t="s">
        <v>377</v>
      </c>
      <c r="I4137" s="5" t="s">
        <v>378</v>
      </c>
    </row>
    <row r="4138" spans="1:9" x14ac:dyDescent="0.25">
      <c r="A4138" s="5" t="s">
        <v>11034</v>
      </c>
      <c r="B4138" s="5" t="s">
        <v>11035</v>
      </c>
      <c r="C4138" s="6" t="s">
        <v>10809</v>
      </c>
      <c r="D4138" s="6" t="str">
        <f t="shared" si="64"/>
        <v>0010-040-040-1100</v>
      </c>
      <c r="E4138" s="5" t="s">
        <v>10810</v>
      </c>
      <c r="F4138" s="5" t="s">
        <v>375</v>
      </c>
      <c r="G4138" s="5" t="s">
        <v>376</v>
      </c>
      <c r="H4138" s="5" t="s">
        <v>377</v>
      </c>
      <c r="I4138" s="5" t="s">
        <v>378</v>
      </c>
    </row>
    <row r="4139" spans="1:9" x14ac:dyDescent="0.25">
      <c r="A4139" s="5" t="s">
        <v>11036</v>
      </c>
      <c r="B4139" s="5" t="s">
        <v>11037</v>
      </c>
      <c r="C4139" s="6" t="s">
        <v>405</v>
      </c>
      <c r="D4139" s="6" t="str">
        <f t="shared" si="64"/>
        <v>0340-000-000-0000</v>
      </c>
      <c r="E4139" s="5" t="s">
        <v>406</v>
      </c>
      <c r="F4139" s="5" t="s">
        <v>383</v>
      </c>
      <c r="G4139" s="5" t="s">
        <v>384</v>
      </c>
      <c r="H4139" s="5" t="s">
        <v>377</v>
      </c>
      <c r="I4139" s="5" t="s">
        <v>378</v>
      </c>
    </row>
    <row r="4140" spans="1:9" x14ac:dyDescent="0.25">
      <c r="A4140" s="5" t="s">
        <v>11038</v>
      </c>
      <c r="B4140" s="5" t="s">
        <v>11039</v>
      </c>
      <c r="C4140" s="6" t="s">
        <v>9931</v>
      </c>
      <c r="D4140" s="6" t="str">
        <f t="shared" si="64"/>
        <v>0010-058-051-1100</v>
      </c>
      <c r="E4140" s="5" t="s">
        <v>9932</v>
      </c>
      <c r="F4140" s="5" t="s">
        <v>375</v>
      </c>
      <c r="G4140" s="5" t="s">
        <v>376</v>
      </c>
      <c r="H4140" s="5" t="s">
        <v>513</v>
      </c>
      <c r="I4140" s="5" t="s">
        <v>514</v>
      </c>
    </row>
    <row r="4141" spans="1:9" x14ac:dyDescent="0.25">
      <c r="A4141" s="5" t="s">
        <v>11040</v>
      </c>
      <c r="B4141" s="5" t="s">
        <v>11041</v>
      </c>
      <c r="C4141" s="6" t="s">
        <v>2018</v>
      </c>
      <c r="D4141" s="6" t="str">
        <f t="shared" si="64"/>
        <v>0011-000-000-0000</v>
      </c>
      <c r="E4141" s="5" t="s">
        <v>2019</v>
      </c>
      <c r="F4141" s="5" t="s">
        <v>383</v>
      </c>
      <c r="G4141" s="5" t="s">
        <v>384</v>
      </c>
      <c r="H4141" s="5" t="s">
        <v>377</v>
      </c>
      <c r="I4141" s="5" t="s">
        <v>378</v>
      </c>
    </row>
    <row r="4142" spans="1:9" x14ac:dyDescent="0.25">
      <c r="A4142" s="5" t="s">
        <v>11042</v>
      </c>
      <c r="B4142" s="5" t="s">
        <v>11043</v>
      </c>
      <c r="C4142" s="6" t="s">
        <v>1069</v>
      </c>
      <c r="D4142" s="6" t="str">
        <f t="shared" si="64"/>
        <v>0300-000-000-0000</v>
      </c>
      <c r="E4142" s="5" t="s">
        <v>1070</v>
      </c>
      <c r="F4142" s="5" t="s">
        <v>415</v>
      </c>
      <c r="G4142" s="5" t="s">
        <v>416</v>
      </c>
      <c r="H4142" s="5" t="s">
        <v>377</v>
      </c>
      <c r="I4142" s="5" t="s">
        <v>378</v>
      </c>
    </row>
    <row r="4143" spans="1:9" x14ac:dyDescent="0.25">
      <c r="A4143" s="5" t="s">
        <v>11044</v>
      </c>
      <c r="B4143" s="5" t="s">
        <v>11045</v>
      </c>
      <c r="C4143" s="6" t="s">
        <v>4134</v>
      </c>
      <c r="D4143" s="6" t="str">
        <f t="shared" si="64"/>
        <v>0010-044-111-0000</v>
      </c>
      <c r="E4143" s="5" t="s">
        <v>4135</v>
      </c>
      <c r="F4143" s="5" t="s">
        <v>383</v>
      </c>
      <c r="G4143" s="5" t="s">
        <v>384</v>
      </c>
      <c r="H4143" s="5" t="s">
        <v>377</v>
      </c>
      <c r="I4143" s="5" t="s">
        <v>378</v>
      </c>
    </row>
    <row r="4144" spans="1:9" x14ac:dyDescent="0.25">
      <c r="A4144" s="5" t="s">
        <v>11046</v>
      </c>
      <c r="B4144" s="5" t="s">
        <v>11047</v>
      </c>
      <c r="C4144" s="6" t="s">
        <v>7850</v>
      </c>
      <c r="D4144" s="6" t="str">
        <f t="shared" si="64"/>
        <v>0010-040-040-1200</v>
      </c>
      <c r="E4144" s="5" t="s">
        <v>7851</v>
      </c>
      <c r="F4144" s="5" t="s">
        <v>375</v>
      </c>
      <c r="G4144" s="5" t="s">
        <v>376</v>
      </c>
      <c r="H4144" s="5" t="s">
        <v>377</v>
      </c>
      <c r="I4144" s="5" t="s">
        <v>378</v>
      </c>
    </row>
    <row r="4145" spans="1:9" x14ac:dyDescent="0.25">
      <c r="A4145" s="5" t="s">
        <v>11048</v>
      </c>
      <c r="B4145" s="5" t="s">
        <v>11049</v>
      </c>
      <c r="C4145" s="6" t="s">
        <v>4980</v>
      </c>
      <c r="D4145" s="6" t="str">
        <f t="shared" si="64"/>
        <v>0010-058-031-2200</v>
      </c>
      <c r="E4145" s="5" t="s">
        <v>4981</v>
      </c>
      <c r="F4145" s="5" t="s">
        <v>383</v>
      </c>
      <c r="G4145" s="5" t="s">
        <v>384</v>
      </c>
      <c r="H4145" s="5" t="s">
        <v>377</v>
      </c>
      <c r="I4145" s="5" t="s">
        <v>378</v>
      </c>
    </row>
    <row r="4146" spans="1:9" x14ac:dyDescent="0.25">
      <c r="A4146" s="5" t="s">
        <v>11050</v>
      </c>
      <c r="B4146" s="5" t="s">
        <v>11051</v>
      </c>
      <c r="C4146" s="6" t="s">
        <v>1161</v>
      </c>
      <c r="D4146" s="6" t="str">
        <f t="shared" si="64"/>
        <v>0010-029-100-1100</v>
      </c>
      <c r="E4146" s="5" t="s">
        <v>1162</v>
      </c>
      <c r="F4146" s="5" t="s">
        <v>383</v>
      </c>
      <c r="G4146" s="5" t="s">
        <v>384</v>
      </c>
      <c r="H4146" s="5" t="s">
        <v>513</v>
      </c>
      <c r="I4146" s="5" t="s">
        <v>514</v>
      </c>
    </row>
    <row r="4147" spans="1:9" x14ac:dyDescent="0.25">
      <c r="A4147" s="5" t="s">
        <v>11052</v>
      </c>
      <c r="B4147" s="5" t="s">
        <v>11053</v>
      </c>
      <c r="C4147" s="6" t="s">
        <v>8266</v>
      </c>
      <c r="D4147" s="6" t="str">
        <f t="shared" si="64"/>
        <v>0010-058-051-1400</v>
      </c>
      <c r="E4147" s="5" t="s">
        <v>8267</v>
      </c>
      <c r="F4147" s="5" t="s">
        <v>375</v>
      </c>
      <c r="G4147" s="5" t="s">
        <v>376</v>
      </c>
      <c r="H4147" s="5" t="s">
        <v>377</v>
      </c>
      <c r="I4147" s="5" t="s">
        <v>378</v>
      </c>
    </row>
    <row r="4148" spans="1:9" x14ac:dyDescent="0.25">
      <c r="A4148" s="5" t="s">
        <v>11054</v>
      </c>
      <c r="B4148" s="5" t="s">
        <v>11055</v>
      </c>
      <c r="C4148" s="6" t="s">
        <v>2188</v>
      </c>
      <c r="D4148" s="6" t="str">
        <f t="shared" si="64"/>
        <v>0010-067-030-1100</v>
      </c>
      <c r="E4148" s="5" t="s">
        <v>2189</v>
      </c>
      <c r="F4148" s="5" t="s">
        <v>375</v>
      </c>
      <c r="G4148" s="5" t="s">
        <v>376</v>
      </c>
      <c r="H4148" s="5" t="s">
        <v>377</v>
      </c>
      <c r="I4148" s="5" t="s">
        <v>378</v>
      </c>
    </row>
    <row r="4149" spans="1:9" x14ac:dyDescent="0.25">
      <c r="A4149" s="5" t="s">
        <v>11056</v>
      </c>
      <c r="B4149" s="5" t="s">
        <v>11057</v>
      </c>
      <c r="C4149" s="6" t="s">
        <v>11000</v>
      </c>
      <c r="D4149" s="6" t="str">
        <f t="shared" si="64"/>
        <v>0010-071-010-1200</v>
      </c>
      <c r="E4149" s="5" t="s">
        <v>11001</v>
      </c>
      <c r="F4149" s="5" t="s">
        <v>399</v>
      </c>
      <c r="G4149" s="5" t="s">
        <v>400</v>
      </c>
      <c r="H4149" s="5" t="s">
        <v>377</v>
      </c>
      <c r="I4149" s="5" t="s">
        <v>378</v>
      </c>
    </row>
    <row r="4150" spans="1:9" x14ac:dyDescent="0.25">
      <c r="A4150" s="5" t="s">
        <v>11058</v>
      </c>
      <c r="B4150" s="5" t="s">
        <v>11059</v>
      </c>
      <c r="C4150" s="6" t="s">
        <v>7358</v>
      </c>
      <c r="D4150" s="6" t="str">
        <f t="shared" si="64"/>
        <v>0010-040-020-1200</v>
      </c>
      <c r="E4150" s="5" t="s">
        <v>7359</v>
      </c>
      <c r="F4150" s="5" t="s">
        <v>375</v>
      </c>
      <c r="G4150" s="5" t="s">
        <v>376</v>
      </c>
      <c r="H4150" s="5" t="s">
        <v>377</v>
      </c>
      <c r="I4150" s="5" t="s">
        <v>378</v>
      </c>
    </row>
    <row r="4151" spans="1:9" x14ac:dyDescent="0.25">
      <c r="A4151" s="5" t="s">
        <v>11060</v>
      </c>
      <c r="B4151" s="5" t="s">
        <v>11061</v>
      </c>
      <c r="C4151" s="6" t="s">
        <v>5268</v>
      </c>
      <c r="D4151" s="6" t="str">
        <f t="shared" si="64"/>
        <v>0010-058-021-3700</v>
      </c>
      <c r="E4151" s="5" t="s">
        <v>5269</v>
      </c>
      <c r="F4151" s="5" t="s">
        <v>375</v>
      </c>
      <c r="G4151" s="5" t="s">
        <v>376</v>
      </c>
      <c r="H4151" s="5" t="s">
        <v>377</v>
      </c>
      <c r="I4151" s="5" t="s">
        <v>378</v>
      </c>
    </row>
    <row r="4152" spans="1:9" x14ac:dyDescent="0.25">
      <c r="A4152" s="5" t="s">
        <v>11062</v>
      </c>
      <c r="B4152" s="5" t="s">
        <v>11063</v>
      </c>
      <c r="C4152" s="6" t="s">
        <v>7778</v>
      </c>
      <c r="D4152" s="6" t="str">
        <f t="shared" si="64"/>
        <v>0010-029-100-1700</v>
      </c>
      <c r="E4152" s="5" t="s">
        <v>7779</v>
      </c>
      <c r="F4152" s="5" t="s">
        <v>383</v>
      </c>
      <c r="G4152" s="5" t="s">
        <v>384</v>
      </c>
      <c r="H4152" s="5" t="s">
        <v>377</v>
      </c>
      <c r="I4152" s="5" t="s">
        <v>378</v>
      </c>
    </row>
    <row r="4153" spans="1:9" x14ac:dyDescent="0.25">
      <c r="A4153" s="5" t="s">
        <v>11064</v>
      </c>
      <c r="B4153" s="5" t="s">
        <v>11065</v>
      </c>
      <c r="C4153" s="6" t="s">
        <v>2297</v>
      </c>
      <c r="D4153" s="6" t="str">
        <f t="shared" si="64"/>
        <v>0055-000-000-0000</v>
      </c>
      <c r="E4153" s="5" t="s">
        <v>2298</v>
      </c>
      <c r="F4153" s="5" t="s">
        <v>383</v>
      </c>
      <c r="G4153" s="5" t="s">
        <v>384</v>
      </c>
      <c r="H4153" s="5" t="s">
        <v>377</v>
      </c>
      <c r="I4153" s="5" t="s">
        <v>378</v>
      </c>
    </row>
    <row r="4154" spans="1:9" x14ac:dyDescent="0.25">
      <c r="A4154" s="5" t="s">
        <v>11066</v>
      </c>
      <c r="B4154" s="5" t="s">
        <v>11067</v>
      </c>
      <c r="C4154" s="6" t="s">
        <v>10202</v>
      </c>
      <c r="D4154" s="6" t="str">
        <f t="shared" si="64"/>
        <v>0010-038-231-1700</v>
      </c>
      <c r="E4154" s="5" t="s">
        <v>10203</v>
      </c>
      <c r="F4154" s="5" t="s">
        <v>375</v>
      </c>
      <c r="G4154" s="5" t="s">
        <v>376</v>
      </c>
      <c r="H4154" s="5" t="s">
        <v>377</v>
      </c>
      <c r="I4154" s="5" t="s">
        <v>378</v>
      </c>
    </row>
    <row r="4155" spans="1:9" x14ac:dyDescent="0.25">
      <c r="A4155" s="5" t="s">
        <v>11068</v>
      </c>
      <c r="B4155" s="5" t="s">
        <v>11069</v>
      </c>
      <c r="C4155" s="6" t="s">
        <v>2008</v>
      </c>
      <c r="D4155" s="6" t="str">
        <f t="shared" si="64"/>
        <v>0670-000-000-0000</v>
      </c>
      <c r="E4155" s="5" t="s">
        <v>2009</v>
      </c>
      <c r="F4155" s="5" t="s">
        <v>415</v>
      </c>
      <c r="G4155" s="5" t="s">
        <v>416</v>
      </c>
      <c r="H4155" s="5" t="s">
        <v>377</v>
      </c>
      <c r="I4155" s="5" t="s">
        <v>378</v>
      </c>
    </row>
    <row r="4156" spans="1:9" x14ac:dyDescent="0.25">
      <c r="A4156" s="5" t="s">
        <v>11070</v>
      </c>
      <c r="B4156" s="5" t="s">
        <v>11071</v>
      </c>
      <c r="C4156" s="6" t="s">
        <v>4505</v>
      </c>
      <c r="D4156" s="6" t="str">
        <f t="shared" si="64"/>
        <v>0010-038-221-1800</v>
      </c>
      <c r="E4156" s="5" t="s">
        <v>4506</v>
      </c>
      <c r="F4156" s="5" t="s">
        <v>375</v>
      </c>
      <c r="G4156" s="5" t="s">
        <v>376</v>
      </c>
      <c r="H4156" s="5" t="s">
        <v>513</v>
      </c>
      <c r="I4156" s="5" t="s">
        <v>514</v>
      </c>
    </row>
    <row r="4157" spans="1:9" x14ac:dyDescent="0.25">
      <c r="A4157" s="5" t="s">
        <v>11072</v>
      </c>
      <c r="B4157" s="5" t="s">
        <v>11073</v>
      </c>
      <c r="C4157" s="6" t="s">
        <v>2803</v>
      </c>
      <c r="D4157" s="6" t="str">
        <f t="shared" si="64"/>
        <v>0217-000-000-0000</v>
      </c>
      <c r="E4157" s="5" t="s">
        <v>2804</v>
      </c>
      <c r="F4157" s="5" t="s">
        <v>383</v>
      </c>
      <c r="G4157" s="5" t="s">
        <v>384</v>
      </c>
      <c r="H4157" s="5" t="s">
        <v>377</v>
      </c>
      <c r="I4157" s="5" t="s">
        <v>378</v>
      </c>
    </row>
    <row r="4158" spans="1:9" x14ac:dyDescent="0.25">
      <c r="A4158" s="5" t="s">
        <v>11074</v>
      </c>
      <c r="B4158" s="5" t="s">
        <v>11075</v>
      </c>
      <c r="C4158" s="6" t="s">
        <v>1019</v>
      </c>
      <c r="D4158" s="6" t="str">
        <f t="shared" si="64"/>
        <v>0515-000-000-0000</v>
      </c>
      <c r="E4158" s="5" t="s">
        <v>1020</v>
      </c>
      <c r="F4158" s="5" t="s">
        <v>383</v>
      </c>
      <c r="G4158" s="5" t="s">
        <v>384</v>
      </c>
      <c r="H4158" s="5" t="s">
        <v>377</v>
      </c>
      <c r="I4158" s="5" t="s">
        <v>378</v>
      </c>
    </row>
    <row r="4159" spans="1:9" x14ac:dyDescent="0.25">
      <c r="A4159" s="5" t="s">
        <v>11076</v>
      </c>
      <c r="B4159" s="5" t="s">
        <v>11077</v>
      </c>
      <c r="C4159" s="6" t="s">
        <v>6472</v>
      </c>
      <c r="D4159" s="6" t="str">
        <f t="shared" si="64"/>
        <v>0010-090-111-1100</v>
      </c>
      <c r="E4159" s="5" t="s">
        <v>6473</v>
      </c>
      <c r="F4159" s="5" t="s">
        <v>375</v>
      </c>
      <c r="G4159" s="5" t="s">
        <v>376</v>
      </c>
      <c r="H4159" s="5" t="s">
        <v>377</v>
      </c>
      <c r="I4159" s="5" t="s">
        <v>378</v>
      </c>
    </row>
    <row r="4160" spans="1:9" x14ac:dyDescent="0.25">
      <c r="A4160" s="5" t="s">
        <v>11078</v>
      </c>
      <c r="B4160" s="5" t="s">
        <v>11079</v>
      </c>
      <c r="C4160" s="6" t="s">
        <v>5268</v>
      </c>
      <c r="D4160" s="6" t="str">
        <f t="shared" si="64"/>
        <v>0010-058-021-3700</v>
      </c>
      <c r="E4160" s="5" t="s">
        <v>5269</v>
      </c>
      <c r="F4160" s="5" t="s">
        <v>399</v>
      </c>
      <c r="G4160" s="5" t="s">
        <v>400</v>
      </c>
      <c r="H4160" s="5" t="s">
        <v>377</v>
      </c>
      <c r="I4160" s="5" t="s">
        <v>378</v>
      </c>
    </row>
    <row r="4161" spans="1:9" x14ac:dyDescent="0.25">
      <c r="A4161" s="5" t="s">
        <v>11080</v>
      </c>
      <c r="B4161" s="5" t="s">
        <v>11081</v>
      </c>
      <c r="C4161" s="6" t="s">
        <v>5894</v>
      </c>
      <c r="D4161" s="6" t="str">
        <f t="shared" si="64"/>
        <v>0010-029-110-1300</v>
      </c>
      <c r="E4161" s="5" t="s">
        <v>5895</v>
      </c>
      <c r="F4161" s="5" t="s">
        <v>383</v>
      </c>
      <c r="G4161" s="5" t="s">
        <v>384</v>
      </c>
      <c r="H4161" s="5" t="s">
        <v>377</v>
      </c>
      <c r="I4161" s="5" t="s">
        <v>378</v>
      </c>
    </row>
    <row r="4162" spans="1:9" x14ac:dyDescent="0.25">
      <c r="A4162" s="5" t="s">
        <v>11082</v>
      </c>
      <c r="B4162" s="5" t="s">
        <v>11083</v>
      </c>
      <c r="C4162" s="6" t="s">
        <v>10232</v>
      </c>
      <c r="D4162" s="6" t="str">
        <f t="shared" ref="D4162:D4225" si="65">TEXT(C4162,"0000-000-000-0000")</f>
        <v>0010-058-051-3500</v>
      </c>
      <c r="E4162" s="5" t="s">
        <v>10233</v>
      </c>
      <c r="F4162" s="5" t="s">
        <v>375</v>
      </c>
      <c r="G4162" s="5" t="s">
        <v>376</v>
      </c>
      <c r="H4162" s="5" t="s">
        <v>377</v>
      </c>
      <c r="I4162" s="5" t="s">
        <v>378</v>
      </c>
    </row>
    <row r="4163" spans="1:9" x14ac:dyDescent="0.25">
      <c r="A4163" s="5" t="s">
        <v>11084</v>
      </c>
      <c r="B4163" s="5" t="s">
        <v>11085</v>
      </c>
      <c r="C4163" s="6" t="s">
        <v>1732</v>
      </c>
      <c r="D4163" s="6" t="str">
        <f t="shared" si="65"/>
        <v>0030-000-000-0000</v>
      </c>
      <c r="E4163" s="5" t="s">
        <v>1733</v>
      </c>
      <c r="F4163" s="5" t="s">
        <v>383</v>
      </c>
      <c r="G4163" s="5" t="s">
        <v>384</v>
      </c>
      <c r="H4163" s="5" t="s">
        <v>377</v>
      </c>
      <c r="I4163" s="5" t="s">
        <v>378</v>
      </c>
    </row>
    <row r="4164" spans="1:9" x14ac:dyDescent="0.25">
      <c r="A4164" s="5" t="s">
        <v>11086</v>
      </c>
      <c r="B4164" s="5" t="s">
        <v>11087</v>
      </c>
      <c r="C4164" s="6" t="s">
        <v>1635</v>
      </c>
      <c r="D4164" s="6" t="str">
        <f t="shared" si="65"/>
        <v>0010-211-010-9900</v>
      </c>
      <c r="E4164" s="5" t="s">
        <v>1636</v>
      </c>
      <c r="F4164" s="5" t="s">
        <v>375</v>
      </c>
      <c r="G4164" s="5" t="s">
        <v>376</v>
      </c>
      <c r="H4164" s="5" t="s">
        <v>377</v>
      </c>
      <c r="I4164" s="5" t="s">
        <v>378</v>
      </c>
    </row>
    <row r="4165" spans="1:9" x14ac:dyDescent="0.25">
      <c r="A4165" s="5" t="s">
        <v>11088</v>
      </c>
      <c r="B4165" s="5" t="s">
        <v>11089</v>
      </c>
      <c r="C4165" s="6" t="s">
        <v>1635</v>
      </c>
      <c r="D4165" s="6" t="str">
        <f t="shared" si="65"/>
        <v>0010-211-010-9900</v>
      </c>
      <c r="E4165" s="5" t="s">
        <v>1636</v>
      </c>
      <c r="F4165" s="5" t="s">
        <v>375</v>
      </c>
      <c r="G4165" s="5" t="s">
        <v>376</v>
      </c>
      <c r="H4165" s="5" t="s">
        <v>377</v>
      </c>
      <c r="I4165" s="5" t="s">
        <v>378</v>
      </c>
    </row>
    <row r="4166" spans="1:9" x14ac:dyDescent="0.25">
      <c r="A4166" s="5" t="s">
        <v>11090</v>
      </c>
      <c r="B4166" s="5" t="s">
        <v>11091</v>
      </c>
      <c r="C4166" s="6" t="s">
        <v>4709</v>
      </c>
      <c r="D4166" s="6" t="str">
        <f t="shared" si="65"/>
        <v>0010-029-110-1100</v>
      </c>
      <c r="E4166" s="5" t="s">
        <v>4710</v>
      </c>
      <c r="F4166" s="5" t="s">
        <v>383</v>
      </c>
      <c r="G4166" s="5" t="s">
        <v>384</v>
      </c>
      <c r="H4166" s="5" t="s">
        <v>377</v>
      </c>
      <c r="I4166" s="5" t="s">
        <v>378</v>
      </c>
    </row>
    <row r="4167" spans="1:9" x14ac:dyDescent="0.25">
      <c r="A4167" s="5" t="s">
        <v>11092</v>
      </c>
      <c r="B4167" s="5" t="s">
        <v>11093</v>
      </c>
      <c r="C4167" s="6" t="s">
        <v>10037</v>
      </c>
      <c r="D4167" s="6" t="str">
        <f t="shared" si="65"/>
        <v>0010-058-051-3600</v>
      </c>
      <c r="E4167" s="5" t="s">
        <v>10038</v>
      </c>
      <c r="F4167" s="5" t="s">
        <v>375</v>
      </c>
      <c r="G4167" s="5" t="s">
        <v>376</v>
      </c>
      <c r="H4167" s="5" t="s">
        <v>377</v>
      </c>
      <c r="I4167" s="5" t="s">
        <v>378</v>
      </c>
    </row>
    <row r="4168" spans="1:9" x14ac:dyDescent="0.25">
      <c r="A4168" s="5" t="s">
        <v>11094</v>
      </c>
      <c r="B4168" s="5" t="s">
        <v>11095</v>
      </c>
      <c r="C4168" s="6" t="s">
        <v>10175</v>
      </c>
      <c r="D4168" s="6" t="str">
        <f t="shared" si="65"/>
        <v>0010-058-051-2900</v>
      </c>
      <c r="E4168" s="5" t="s">
        <v>10176</v>
      </c>
      <c r="F4168" s="5" t="s">
        <v>383</v>
      </c>
      <c r="G4168" s="5" t="s">
        <v>384</v>
      </c>
      <c r="H4168" s="5" t="s">
        <v>377</v>
      </c>
      <c r="I4168" s="5" t="s">
        <v>378</v>
      </c>
    </row>
    <row r="4169" spans="1:9" x14ac:dyDescent="0.25">
      <c r="A4169" s="5" t="s">
        <v>11096</v>
      </c>
      <c r="B4169" s="5" t="s">
        <v>11097</v>
      </c>
      <c r="C4169" s="6" t="s">
        <v>5268</v>
      </c>
      <c r="D4169" s="6" t="str">
        <f t="shared" si="65"/>
        <v>0010-058-021-3700</v>
      </c>
      <c r="E4169" s="5" t="s">
        <v>5269</v>
      </c>
      <c r="F4169" s="5" t="s">
        <v>383</v>
      </c>
      <c r="G4169" s="5" t="s">
        <v>384</v>
      </c>
      <c r="H4169" s="5" t="s">
        <v>377</v>
      </c>
      <c r="I4169" s="5" t="s">
        <v>378</v>
      </c>
    </row>
    <row r="4170" spans="1:9" x14ac:dyDescent="0.25">
      <c r="A4170" s="5" t="s">
        <v>11098</v>
      </c>
      <c r="B4170" s="5" t="s">
        <v>11099</v>
      </c>
      <c r="C4170" s="6" t="s">
        <v>811</v>
      </c>
      <c r="D4170" s="6" t="str">
        <f t="shared" si="65"/>
        <v>0010-029-080-1500</v>
      </c>
      <c r="E4170" s="5" t="s">
        <v>812</v>
      </c>
      <c r="F4170" s="5" t="s">
        <v>383</v>
      </c>
      <c r="G4170" s="5" t="s">
        <v>384</v>
      </c>
      <c r="H4170" s="5" t="s">
        <v>513</v>
      </c>
      <c r="I4170" s="5" t="s">
        <v>514</v>
      </c>
    </row>
    <row r="4171" spans="1:9" x14ac:dyDescent="0.25">
      <c r="A4171" s="5" t="s">
        <v>11100</v>
      </c>
      <c r="B4171" s="5" t="s">
        <v>11101</v>
      </c>
      <c r="C4171" s="6" t="s">
        <v>11102</v>
      </c>
      <c r="D4171" s="6" t="str">
        <f t="shared" si="65"/>
        <v>0010-071-021-1100</v>
      </c>
      <c r="E4171" s="5" t="s">
        <v>11103</v>
      </c>
      <c r="F4171" s="5" t="s">
        <v>375</v>
      </c>
      <c r="G4171" s="5" t="s">
        <v>376</v>
      </c>
      <c r="H4171" s="5" t="s">
        <v>377</v>
      </c>
      <c r="I4171" s="5" t="s">
        <v>378</v>
      </c>
    </row>
    <row r="4172" spans="1:9" x14ac:dyDescent="0.25">
      <c r="A4172" s="5" t="s">
        <v>11104</v>
      </c>
      <c r="B4172" s="5" t="s">
        <v>11105</v>
      </c>
      <c r="C4172" s="6" t="s">
        <v>6432</v>
      </c>
      <c r="D4172" s="6" t="str">
        <f t="shared" si="65"/>
        <v>0111-033-000-0000</v>
      </c>
      <c r="E4172" s="5" t="s">
        <v>6433</v>
      </c>
      <c r="F4172" s="5" t="s">
        <v>383</v>
      </c>
      <c r="G4172" s="5" t="s">
        <v>384</v>
      </c>
      <c r="H4172" s="5" t="s">
        <v>377</v>
      </c>
      <c r="I4172" s="5" t="s">
        <v>378</v>
      </c>
    </row>
    <row r="4173" spans="1:9" x14ac:dyDescent="0.25">
      <c r="A4173" s="5" t="s">
        <v>11106</v>
      </c>
      <c r="B4173" s="5" t="s">
        <v>11107</v>
      </c>
      <c r="C4173" s="6" t="s">
        <v>7778</v>
      </c>
      <c r="D4173" s="6" t="str">
        <f t="shared" si="65"/>
        <v>0010-029-100-1700</v>
      </c>
      <c r="E4173" s="5" t="s">
        <v>7779</v>
      </c>
      <c r="F4173" s="5" t="s">
        <v>383</v>
      </c>
      <c r="G4173" s="5" t="s">
        <v>384</v>
      </c>
      <c r="H4173" s="5" t="s">
        <v>377</v>
      </c>
      <c r="I4173" s="5" t="s">
        <v>378</v>
      </c>
    </row>
    <row r="4174" spans="1:9" x14ac:dyDescent="0.25">
      <c r="A4174" s="5" t="s">
        <v>11108</v>
      </c>
      <c r="B4174" s="5" t="s">
        <v>11109</v>
      </c>
      <c r="C4174" s="6" t="s">
        <v>10232</v>
      </c>
      <c r="D4174" s="6" t="str">
        <f t="shared" si="65"/>
        <v>0010-058-051-3500</v>
      </c>
      <c r="E4174" s="5" t="s">
        <v>10233</v>
      </c>
      <c r="F4174" s="5" t="s">
        <v>383</v>
      </c>
      <c r="G4174" s="5" t="s">
        <v>384</v>
      </c>
      <c r="H4174" s="5" t="s">
        <v>377</v>
      </c>
      <c r="I4174" s="5" t="s">
        <v>378</v>
      </c>
    </row>
    <row r="4175" spans="1:9" x14ac:dyDescent="0.25">
      <c r="A4175" s="5" t="s">
        <v>11110</v>
      </c>
      <c r="B4175" s="5" t="s">
        <v>11111</v>
      </c>
      <c r="C4175" s="6" t="s">
        <v>7899</v>
      </c>
      <c r="D4175" s="6" t="str">
        <f t="shared" si="65"/>
        <v>0010-029-100-1500</v>
      </c>
      <c r="E4175" s="5" t="s">
        <v>7900</v>
      </c>
      <c r="F4175" s="5" t="s">
        <v>375</v>
      </c>
      <c r="G4175" s="5" t="s">
        <v>376</v>
      </c>
      <c r="H4175" s="5" t="s">
        <v>377</v>
      </c>
      <c r="I4175" s="5" t="s">
        <v>378</v>
      </c>
    </row>
    <row r="4176" spans="1:9" x14ac:dyDescent="0.25">
      <c r="A4176" s="5" t="s">
        <v>239</v>
      </c>
      <c r="B4176" s="5" t="s">
        <v>11112</v>
      </c>
      <c r="C4176" s="6" t="s">
        <v>10746</v>
      </c>
      <c r="D4176" s="6" t="str">
        <f t="shared" si="65"/>
        <v>0010-058-041-2900</v>
      </c>
      <c r="E4176" s="5" t="s">
        <v>10747</v>
      </c>
      <c r="F4176" s="5" t="s">
        <v>375</v>
      </c>
      <c r="G4176" s="5" t="s">
        <v>376</v>
      </c>
      <c r="H4176" s="5" t="s">
        <v>377</v>
      </c>
      <c r="I4176" s="5" t="s">
        <v>378</v>
      </c>
    </row>
    <row r="4177" spans="1:9" x14ac:dyDescent="0.25">
      <c r="A4177" s="5" t="s">
        <v>11113</v>
      </c>
      <c r="B4177" s="5" t="s">
        <v>11114</v>
      </c>
      <c r="C4177" s="6" t="s">
        <v>9844</v>
      </c>
      <c r="D4177" s="6" t="str">
        <f t="shared" si="65"/>
        <v>0010-058-051-2600</v>
      </c>
      <c r="E4177" s="5" t="s">
        <v>9845</v>
      </c>
      <c r="F4177" s="5" t="s">
        <v>375</v>
      </c>
      <c r="G4177" s="5" t="s">
        <v>376</v>
      </c>
      <c r="H4177" s="5" t="s">
        <v>377</v>
      </c>
      <c r="I4177" s="5" t="s">
        <v>378</v>
      </c>
    </row>
    <row r="4178" spans="1:9" x14ac:dyDescent="0.25">
      <c r="A4178" s="5" t="s">
        <v>11115</v>
      </c>
      <c r="B4178" s="5" t="s">
        <v>11116</v>
      </c>
      <c r="C4178" s="6" t="s">
        <v>1299</v>
      </c>
      <c r="D4178" s="6" t="str">
        <f t="shared" si="65"/>
        <v>0016-000-000-0000</v>
      </c>
      <c r="E4178" s="5" t="s">
        <v>1300</v>
      </c>
      <c r="F4178" s="5" t="s">
        <v>415</v>
      </c>
      <c r="G4178" s="5" t="s">
        <v>416</v>
      </c>
      <c r="H4178" s="5" t="s">
        <v>377</v>
      </c>
      <c r="I4178" s="5" t="s">
        <v>378</v>
      </c>
    </row>
    <row r="4179" spans="1:9" x14ac:dyDescent="0.25">
      <c r="A4179" s="5" t="s">
        <v>11117</v>
      </c>
      <c r="B4179" s="5" t="s">
        <v>11118</v>
      </c>
      <c r="C4179" s="6" t="s">
        <v>10285</v>
      </c>
      <c r="D4179" s="6" t="str">
        <f t="shared" si="65"/>
        <v>0010-038-221-1300</v>
      </c>
      <c r="E4179" s="5" t="s">
        <v>10286</v>
      </c>
      <c r="F4179" s="5" t="s">
        <v>375</v>
      </c>
      <c r="G4179" s="5" t="s">
        <v>376</v>
      </c>
      <c r="H4179" s="5" t="s">
        <v>377</v>
      </c>
      <c r="I4179" s="5" t="s">
        <v>378</v>
      </c>
    </row>
    <row r="4180" spans="1:9" x14ac:dyDescent="0.25">
      <c r="A4180" s="5" t="s">
        <v>11119</v>
      </c>
      <c r="B4180" s="5" t="s">
        <v>11120</v>
      </c>
      <c r="C4180" s="6" t="s">
        <v>8529</v>
      </c>
      <c r="D4180" s="6" t="str">
        <f t="shared" si="65"/>
        <v>0010-038-181-1200</v>
      </c>
      <c r="E4180" s="5" t="s">
        <v>8530</v>
      </c>
      <c r="F4180" s="5" t="s">
        <v>375</v>
      </c>
      <c r="G4180" s="5" t="s">
        <v>376</v>
      </c>
      <c r="H4180" s="5" t="s">
        <v>377</v>
      </c>
      <c r="I4180" s="5" t="s">
        <v>378</v>
      </c>
    </row>
    <row r="4181" spans="1:9" x14ac:dyDescent="0.25">
      <c r="A4181" s="5" t="s">
        <v>11121</v>
      </c>
      <c r="B4181" s="5" t="s">
        <v>11122</v>
      </c>
      <c r="C4181" s="6" t="s">
        <v>4699</v>
      </c>
      <c r="D4181" s="6" t="str">
        <f t="shared" si="65"/>
        <v>0010-038-221-1600</v>
      </c>
      <c r="E4181" s="5" t="s">
        <v>4700</v>
      </c>
      <c r="F4181" s="5" t="s">
        <v>375</v>
      </c>
      <c r="G4181" s="5" t="s">
        <v>376</v>
      </c>
      <c r="H4181" s="5" t="s">
        <v>377</v>
      </c>
      <c r="I4181" s="5" t="s">
        <v>378</v>
      </c>
    </row>
    <row r="4182" spans="1:9" x14ac:dyDescent="0.25">
      <c r="A4182" s="5" t="s">
        <v>11123</v>
      </c>
      <c r="B4182" s="5" t="s">
        <v>11124</v>
      </c>
      <c r="C4182" s="6" t="s">
        <v>10202</v>
      </c>
      <c r="D4182" s="6" t="str">
        <f t="shared" si="65"/>
        <v>0010-038-231-1700</v>
      </c>
      <c r="E4182" s="5" t="s">
        <v>10203</v>
      </c>
      <c r="F4182" s="5" t="s">
        <v>375</v>
      </c>
      <c r="G4182" s="5" t="s">
        <v>376</v>
      </c>
      <c r="H4182" s="5" t="s">
        <v>377</v>
      </c>
      <c r="I4182" s="5" t="s">
        <v>378</v>
      </c>
    </row>
    <row r="4183" spans="1:9" x14ac:dyDescent="0.25">
      <c r="A4183" s="5" t="s">
        <v>11125</v>
      </c>
      <c r="B4183" s="5" t="s">
        <v>11126</v>
      </c>
      <c r="C4183" s="6" t="s">
        <v>11127</v>
      </c>
      <c r="D4183" s="6" t="str">
        <f t="shared" si="65"/>
        <v>0010-038-191-1500</v>
      </c>
      <c r="E4183" s="5" t="s">
        <v>27870</v>
      </c>
      <c r="F4183" s="5" t="s">
        <v>375</v>
      </c>
      <c r="G4183" s="5" t="s">
        <v>376</v>
      </c>
      <c r="H4183" s="5" t="s">
        <v>377</v>
      </c>
      <c r="I4183" s="5" t="s">
        <v>378</v>
      </c>
    </row>
    <row r="4184" spans="1:9" x14ac:dyDescent="0.25">
      <c r="A4184" s="5" t="s">
        <v>11128</v>
      </c>
      <c r="B4184" s="5" t="s">
        <v>11129</v>
      </c>
      <c r="C4184" s="6" t="s">
        <v>1685</v>
      </c>
      <c r="D4184" s="6" t="str">
        <f t="shared" si="65"/>
        <v>0337-000-000-0000</v>
      </c>
      <c r="E4184" s="5" t="s">
        <v>1686</v>
      </c>
      <c r="F4184" s="5" t="s">
        <v>383</v>
      </c>
      <c r="G4184" s="5" t="s">
        <v>384</v>
      </c>
      <c r="H4184" s="5" t="s">
        <v>377</v>
      </c>
      <c r="I4184" s="5" t="s">
        <v>378</v>
      </c>
    </row>
    <row r="4185" spans="1:9" x14ac:dyDescent="0.25">
      <c r="A4185" s="5" t="s">
        <v>11130</v>
      </c>
      <c r="B4185" s="5" t="s">
        <v>11131</v>
      </c>
      <c r="C4185" s="6" t="s">
        <v>2223</v>
      </c>
      <c r="D4185" s="6" t="str">
        <f t="shared" si="65"/>
        <v>0010-051-000-0000</v>
      </c>
      <c r="E4185" s="5" t="s">
        <v>2224</v>
      </c>
      <c r="F4185" s="5" t="s">
        <v>650</v>
      </c>
      <c r="G4185" s="5" t="s">
        <v>651</v>
      </c>
      <c r="H4185" s="5" t="s">
        <v>2225</v>
      </c>
      <c r="I4185" s="5" t="s">
        <v>2226</v>
      </c>
    </row>
    <row r="4186" spans="1:9" x14ac:dyDescent="0.25">
      <c r="A4186" s="5" t="s">
        <v>11132</v>
      </c>
      <c r="B4186" s="5" t="s">
        <v>11133</v>
      </c>
      <c r="C4186" s="6" t="s">
        <v>11134</v>
      </c>
      <c r="D4186" s="6" t="str">
        <f t="shared" si="65"/>
        <v>0010-058-021-1000</v>
      </c>
      <c r="E4186" s="5" t="s">
        <v>11135</v>
      </c>
      <c r="F4186" s="5" t="s">
        <v>1099</v>
      </c>
      <c r="G4186" s="5" t="s">
        <v>1100</v>
      </c>
      <c r="H4186" s="5" t="s">
        <v>377</v>
      </c>
      <c r="I4186" s="5" t="s">
        <v>378</v>
      </c>
    </row>
    <row r="4187" spans="1:9" x14ac:dyDescent="0.25">
      <c r="A4187" s="5" t="s">
        <v>11136</v>
      </c>
      <c r="B4187" s="5" t="s">
        <v>11137</v>
      </c>
      <c r="C4187" s="6" t="s">
        <v>11138</v>
      </c>
      <c r="D4187" s="6" t="str">
        <f t="shared" si="65"/>
        <v>0111-045-100-1200</v>
      </c>
      <c r="E4187" s="5" t="s">
        <v>11139</v>
      </c>
      <c r="F4187" s="5" t="s">
        <v>383</v>
      </c>
      <c r="G4187" s="5" t="s">
        <v>384</v>
      </c>
      <c r="H4187" s="5" t="s">
        <v>377</v>
      </c>
      <c r="I4187" s="5" t="s">
        <v>378</v>
      </c>
    </row>
    <row r="4188" spans="1:9" x14ac:dyDescent="0.25">
      <c r="A4188" s="5" t="s">
        <v>11140</v>
      </c>
      <c r="B4188" s="5" t="s">
        <v>11141</v>
      </c>
      <c r="C4188" s="6" t="s">
        <v>8266</v>
      </c>
      <c r="D4188" s="6" t="str">
        <f t="shared" si="65"/>
        <v>0010-058-051-1400</v>
      </c>
      <c r="E4188" s="5" t="s">
        <v>8267</v>
      </c>
      <c r="F4188" s="5" t="s">
        <v>383</v>
      </c>
      <c r="G4188" s="5" t="s">
        <v>384</v>
      </c>
      <c r="H4188" s="5" t="s">
        <v>377</v>
      </c>
      <c r="I4188" s="5" t="s">
        <v>378</v>
      </c>
    </row>
    <row r="4189" spans="1:9" x14ac:dyDescent="0.25">
      <c r="A4189" s="5" t="s">
        <v>11142</v>
      </c>
      <c r="B4189" s="5" t="s">
        <v>11143</v>
      </c>
      <c r="C4189" s="6" t="s">
        <v>11018</v>
      </c>
      <c r="D4189" s="6" t="str">
        <f t="shared" si="65"/>
        <v>0010-038-111-1300</v>
      </c>
      <c r="E4189" s="5" t="s">
        <v>11019</v>
      </c>
      <c r="F4189" s="5" t="s">
        <v>375</v>
      </c>
      <c r="G4189" s="5" t="s">
        <v>376</v>
      </c>
      <c r="H4189" s="5" t="s">
        <v>377</v>
      </c>
      <c r="I4189" s="5" t="s">
        <v>378</v>
      </c>
    </row>
    <row r="4190" spans="1:9" x14ac:dyDescent="0.25">
      <c r="A4190" s="5" t="s">
        <v>11144</v>
      </c>
      <c r="B4190" s="5" t="s">
        <v>11145</v>
      </c>
      <c r="C4190" s="6" t="s">
        <v>7518</v>
      </c>
      <c r="D4190" s="6" t="str">
        <f t="shared" si="65"/>
        <v>0010-214-071-0000</v>
      </c>
      <c r="E4190" s="5" t="s">
        <v>7519</v>
      </c>
      <c r="F4190" s="5" t="s">
        <v>375</v>
      </c>
      <c r="G4190" s="5" t="s">
        <v>376</v>
      </c>
      <c r="H4190" s="5" t="s">
        <v>377</v>
      </c>
      <c r="I4190" s="5" t="s">
        <v>378</v>
      </c>
    </row>
    <row r="4191" spans="1:9" x14ac:dyDescent="0.25">
      <c r="A4191" s="5" t="s">
        <v>11146</v>
      </c>
      <c r="B4191" s="5" t="s">
        <v>11147</v>
      </c>
      <c r="C4191" s="6" t="s">
        <v>889</v>
      </c>
      <c r="D4191" s="6" t="str">
        <f t="shared" si="65"/>
        <v>0621-000-000-0000</v>
      </c>
      <c r="E4191" s="5" t="s">
        <v>890</v>
      </c>
      <c r="F4191" s="5" t="s">
        <v>383</v>
      </c>
      <c r="G4191" s="5" t="s">
        <v>384</v>
      </c>
      <c r="H4191" s="5" t="s">
        <v>377</v>
      </c>
      <c r="I4191" s="5" t="s">
        <v>378</v>
      </c>
    </row>
    <row r="4192" spans="1:9" x14ac:dyDescent="0.25">
      <c r="A4192" s="5" t="s">
        <v>11148</v>
      </c>
      <c r="B4192" s="5" t="s">
        <v>11149</v>
      </c>
      <c r="C4192" s="6" t="s">
        <v>2793</v>
      </c>
      <c r="D4192" s="6" t="str">
        <f t="shared" si="65"/>
        <v>0010-029-080-1600</v>
      </c>
      <c r="E4192" s="5" t="s">
        <v>2794</v>
      </c>
      <c r="F4192" s="5" t="s">
        <v>375</v>
      </c>
      <c r="G4192" s="5" t="s">
        <v>376</v>
      </c>
      <c r="H4192" s="5" t="s">
        <v>377</v>
      </c>
      <c r="I4192" s="5" t="s">
        <v>378</v>
      </c>
    </row>
    <row r="4193" spans="1:9" x14ac:dyDescent="0.25">
      <c r="A4193" s="5" t="s">
        <v>11150</v>
      </c>
      <c r="B4193" s="5" t="s">
        <v>11151</v>
      </c>
      <c r="C4193" s="6" t="s">
        <v>4567</v>
      </c>
      <c r="D4193" s="6" t="str">
        <f t="shared" si="65"/>
        <v>0010-058-011-1100</v>
      </c>
      <c r="E4193" s="5" t="s">
        <v>4568</v>
      </c>
      <c r="F4193" s="5" t="s">
        <v>375</v>
      </c>
      <c r="G4193" s="5" t="s">
        <v>376</v>
      </c>
      <c r="H4193" s="5" t="s">
        <v>377</v>
      </c>
      <c r="I4193" s="5" t="s">
        <v>378</v>
      </c>
    </row>
    <row r="4194" spans="1:9" x14ac:dyDescent="0.25">
      <c r="A4194" s="5" t="s">
        <v>11152</v>
      </c>
      <c r="B4194" s="5" t="s">
        <v>11153</v>
      </c>
      <c r="C4194" s="6" t="s">
        <v>3502</v>
      </c>
      <c r="D4194" s="6" t="str">
        <f t="shared" si="65"/>
        <v>0010-038-011-1100</v>
      </c>
      <c r="E4194" s="5" t="s">
        <v>3503</v>
      </c>
      <c r="F4194" s="5" t="s">
        <v>375</v>
      </c>
      <c r="G4194" s="5" t="s">
        <v>376</v>
      </c>
      <c r="H4194" s="5" t="s">
        <v>377</v>
      </c>
      <c r="I4194" s="5" t="s">
        <v>378</v>
      </c>
    </row>
    <row r="4195" spans="1:9" x14ac:dyDescent="0.25">
      <c r="A4195" s="5" t="s">
        <v>11154</v>
      </c>
      <c r="B4195" s="5" t="s">
        <v>11155</v>
      </c>
      <c r="C4195" s="6" t="s">
        <v>9844</v>
      </c>
      <c r="D4195" s="6" t="str">
        <f t="shared" si="65"/>
        <v>0010-058-051-2600</v>
      </c>
      <c r="E4195" s="5" t="s">
        <v>9845</v>
      </c>
      <c r="F4195" s="5" t="s">
        <v>375</v>
      </c>
      <c r="G4195" s="5" t="s">
        <v>376</v>
      </c>
      <c r="H4195" s="5" t="s">
        <v>377</v>
      </c>
      <c r="I4195" s="5" t="s">
        <v>378</v>
      </c>
    </row>
    <row r="4196" spans="1:9" x14ac:dyDescent="0.25">
      <c r="A4196" s="5" t="s">
        <v>11156</v>
      </c>
      <c r="B4196" s="5" t="s">
        <v>11157</v>
      </c>
      <c r="C4196" s="6" t="s">
        <v>10754</v>
      </c>
      <c r="D4196" s="6" t="str">
        <f t="shared" si="65"/>
        <v>0010-038-201-1400</v>
      </c>
      <c r="E4196" s="5" t="s">
        <v>10755</v>
      </c>
      <c r="F4196" s="5" t="s">
        <v>375</v>
      </c>
      <c r="G4196" s="5" t="s">
        <v>376</v>
      </c>
      <c r="H4196" s="5" t="s">
        <v>377</v>
      </c>
      <c r="I4196" s="5" t="s">
        <v>378</v>
      </c>
    </row>
    <row r="4197" spans="1:9" x14ac:dyDescent="0.25">
      <c r="A4197" s="5" t="s">
        <v>11158</v>
      </c>
      <c r="B4197" s="5" t="s">
        <v>11159</v>
      </c>
      <c r="C4197" s="6" t="s">
        <v>10049</v>
      </c>
      <c r="D4197" s="6" t="str">
        <f t="shared" si="65"/>
        <v>0010-058-051-2500</v>
      </c>
      <c r="E4197" s="5" t="s">
        <v>10050</v>
      </c>
      <c r="F4197" s="5" t="s">
        <v>383</v>
      </c>
      <c r="G4197" s="5" t="s">
        <v>384</v>
      </c>
      <c r="H4197" s="5" t="s">
        <v>513</v>
      </c>
      <c r="I4197" s="5" t="s">
        <v>514</v>
      </c>
    </row>
    <row r="4198" spans="1:9" x14ac:dyDescent="0.25">
      <c r="A4198" s="5" t="s">
        <v>11160</v>
      </c>
      <c r="B4198" s="5" t="s">
        <v>11161</v>
      </c>
      <c r="C4198" s="6" t="s">
        <v>6277</v>
      </c>
      <c r="D4198" s="6" t="str">
        <f t="shared" si="65"/>
        <v>0010-038-181-1100</v>
      </c>
      <c r="E4198" s="5" t="s">
        <v>6278</v>
      </c>
      <c r="F4198" s="5" t="s">
        <v>375</v>
      </c>
      <c r="G4198" s="5" t="s">
        <v>376</v>
      </c>
      <c r="H4198" s="5" t="s">
        <v>377</v>
      </c>
      <c r="I4198" s="5" t="s">
        <v>378</v>
      </c>
    </row>
    <row r="4199" spans="1:9" x14ac:dyDescent="0.25">
      <c r="A4199" s="5" t="s">
        <v>11162</v>
      </c>
      <c r="B4199" s="5" t="s">
        <v>11163</v>
      </c>
      <c r="C4199" s="6" t="s">
        <v>10222</v>
      </c>
      <c r="D4199" s="6" t="str">
        <f t="shared" si="65"/>
        <v>0010-058-051-2400</v>
      </c>
      <c r="E4199" s="5" t="s">
        <v>10223</v>
      </c>
      <c r="F4199" s="5" t="s">
        <v>383</v>
      </c>
      <c r="G4199" s="5" t="s">
        <v>384</v>
      </c>
      <c r="H4199" s="5" t="s">
        <v>377</v>
      </c>
      <c r="I4199" s="5" t="s">
        <v>378</v>
      </c>
    </row>
    <row r="4200" spans="1:9" x14ac:dyDescent="0.25">
      <c r="A4200" s="5" t="s">
        <v>11164</v>
      </c>
      <c r="B4200" s="5" t="s">
        <v>11165</v>
      </c>
      <c r="C4200" s="6" t="s">
        <v>9602</v>
      </c>
      <c r="D4200" s="6" t="str">
        <f t="shared" si="65"/>
        <v>0010-038-181-1500</v>
      </c>
      <c r="E4200" s="5" t="s">
        <v>9603</v>
      </c>
      <c r="F4200" s="5" t="s">
        <v>375</v>
      </c>
      <c r="G4200" s="5" t="s">
        <v>376</v>
      </c>
      <c r="H4200" s="5" t="s">
        <v>513</v>
      </c>
      <c r="I4200" s="5" t="s">
        <v>514</v>
      </c>
    </row>
    <row r="4201" spans="1:9" x14ac:dyDescent="0.25">
      <c r="A4201" s="5" t="s">
        <v>11166</v>
      </c>
      <c r="B4201" s="5" t="s">
        <v>11167</v>
      </c>
      <c r="C4201" s="6" t="s">
        <v>907</v>
      </c>
      <c r="D4201" s="6" t="str">
        <f t="shared" si="65"/>
        <v>0843-000-000-0000</v>
      </c>
      <c r="E4201" s="5" t="s">
        <v>908</v>
      </c>
      <c r="F4201" s="5" t="s">
        <v>383</v>
      </c>
      <c r="G4201" s="5" t="s">
        <v>384</v>
      </c>
      <c r="H4201" s="5" t="s">
        <v>377</v>
      </c>
      <c r="I4201" s="5" t="s">
        <v>378</v>
      </c>
    </row>
    <row r="4202" spans="1:9" x14ac:dyDescent="0.25">
      <c r="A4202" s="5" t="s">
        <v>11168</v>
      </c>
      <c r="B4202" s="5" t="s">
        <v>11169</v>
      </c>
      <c r="C4202" s="6" t="s">
        <v>9946</v>
      </c>
      <c r="D4202" s="6" t="str">
        <f t="shared" si="65"/>
        <v>0010-038-261-1400</v>
      </c>
      <c r="E4202" s="5" t="s">
        <v>9947</v>
      </c>
      <c r="F4202" s="5" t="s">
        <v>375</v>
      </c>
      <c r="G4202" s="5" t="s">
        <v>376</v>
      </c>
      <c r="H4202" s="5" t="s">
        <v>377</v>
      </c>
      <c r="I4202" s="5" t="s">
        <v>378</v>
      </c>
    </row>
    <row r="4203" spans="1:9" x14ac:dyDescent="0.25">
      <c r="A4203" s="5" t="s">
        <v>11170</v>
      </c>
      <c r="B4203" s="5" t="s">
        <v>11171</v>
      </c>
      <c r="C4203" s="6" t="s">
        <v>11172</v>
      </c>
      <c r="D4203" s="6" t="str">
        <f t="shared" si="65"/>
        <v>0010-050-011-1000</v>
      </c>
      <c r="E4203" s="5" t="s">
        <v>11173</v>
      </c>
      <c r="F4203" s="5" t="s">
        <v>650</v>
      </c>
      <c r="G4203" s="5" t="s">
        <v>651</v>
      </c>
      <c r="H4203" s="5" t="s">
        <v>377</v>
      </c>
      <c r="I4203" s="5" t="s">
        <v>378</v>
      </c>
    </row>
    <row r="4204" spans="1:9" x14ac:dyDescent="0.25">
      <c r="A4204" s="5" t="s">
        <v>11174</v>
      </c>
      <c r="B4204" s="5" t="s">
        <v>11175</v>
      </c>
      <c r="C4204" s="6" t="s">
        <v>8210</v>
      </c>
      <c r="D4204" s="6" t="str">
        <f t="shared" si="65"/>
        <v>0010-038-261-1600</v>
      </c>
      <c r="E4204" s="5" t="s">
        <v>8211</v>
      </c>
      <c r="F4204" s="5" t="s">
        <v>375</v>
      </c>
      <c r="G4204" s="5" t="s">
        <v>376</v>
      </c>
      <c r="H4204" s="5" t="s">
        <v>377</v>
      </c>
      <c r="I4204" s="5" t="s">
        <v>378</v>
      </c>
    </row>
    <row r="4205" spans="1:9" x14ac:dyDescent="0.25">
      <c r="A4205" s="5" t="s">
        <v>11176</v>
      </c>
      <c r="B4205" s="5" t="s">
        <v>11177</v>
      </c>
      <c r="C4205" s="6" t="s">
        <v>10143</v>
      </c>
      <c r="D4205" s="6" t="str">
        <f t="shared" si="65"/>
        <v>0010-058-041-3300</v>
      </c>
      <c r="E4205" s="5" t="s">
        <v>10144</v>
      </c>
      <c r="F4205" s="5" t="s">
        <v>375</v>
      </c>
      <c r="G4205" s="5" t="s">
        <v>376</v>
      </c>
      <c r="H4205" s="5" t="s">
        <v>377</v>
      </c>
      <c r="I4205" s="5" t="s">
        <v>378</v>
      </c>
    </row>
    <row r="4206" spans="1:9" x14ac:dyDescent="0.25">
      <c r="A4206" s="5" t="s">
        <v>11178</v>
      </c>
      <c r="B4206" s="5" t="s">
        <v>11179</v>
      </c>
      <c r="C4206" s="6" t="s">
        <v>11180</v>
      </c>
      <c r="D4206" s="6" t="str">
        <f t="shared" si="65"/>
        <v>0010-038-201-2100</v>
      </c>
      <c r="E4206" s="5" t="s">
        <v>11181</v>
      </c>
      <c r="F4206" s="5" t="s">
        <v>375</v>
      </c>
      <c r="G4206" s="5" t="s">
        <v>376</v>
      </c>
      <c r="H4206" s="5" t="s">
        <v>377</v>
      </c>
      <c r="I4206" s="5" t="s">
        <v>378</v>
      </c>
    </row>
    <row r="4207" spans="1:9" x14ac:dyDescent="0.25">
      <c r="A4207" s="5" t="s">
        <v>11182</v>
      </c>
      <c r="B4207" s="5" t="s">
        <v>11183</v>
      </c>
      <c r="C4207" s="6" t="s">
        <v>10049</v>
      </c>
      <c r="D4207" s="6" t="str">
        <f t="shared" si="65"/>
        <v>0010-058-051-2500</v>
      </c>
      <c r="E4207" s="5" t="s">
        <v>10050</v>
      </c>
      <c r="F4207" s="5" t="s">
        <v>383</v>
      </c>
      <c r="G4207" s="5" t="s">
        <v>384</v>
      </c>
      <c r="H4207" s="5" t="s">
        <v>377</v>
      </c>
      <c r="I4207" s="5" t="s">
        <v>378</v>
      </c>
    </row>
    <row r="4208" spans="1:9" x14ac:dyDescent="0.25">
      <c r="A4208" s="5" t="s">
        <v>11184</v>
      </c>
      <c r="B4208" s="5" t="s">
        <v>11185</v>
      </c>
      <c r="C4208" s="6" t="s">
        <v>10064</v>
      </c>
      <c r="D4208" s="6" t="str">
        <f t="shared" si="65"/>
        <v>0010-058-041-3000</v>
      </c>
      <c r="E4208" s="5" t="s">
        <v>10065</v>
      </c>
      <c r="F4208" s="5" t="s">
        <v>375</v>
      </c>
      <c r="G4208" s="5" t="s">
        <v>376</v>
      </c>
      <c r="H4208" s="5" t="s">
        <v>377</v>
      </c>
      <c r="I4208" s="5" t="s">
        <v>378</v>
      </c>
    </row>
    <row r="4209" spans="1:9" x14ac:dyDescent="0.25">
      <c r="A4209" s="5" t="s">
        <v>11186</v>
      </c>
      <c r="B4209" s="5" t="s">
        <v>11187</v>
      </c>
      <c r="C4209" s="6" t="s">
        <v>10259</v>
      </c>
      <c r="D4209" s="6" t="str">
        <f t="shared" si="65"/>
        <v>0010-038-181-2400</v>
      </c>
      <c r="E4209" s="5" t="s">
        <v>10260</v>
      </c>
      <c r="F4209" s="5" t="s">
        <v>375</v>
      </c>
      <c r="G4209" s="5" t="s">
        <v>376</v>
      </c>
      <c r="H4209" s="5" t="s">
        <v>377</v>
      </c>
      <c r="I4209" s="5" t="s">
        <v>378</v>
      </c>
    </row>
    <row r="4210" spans="1:9" x14ac:dyDescent="0.25">
      <c r="A4210" s="5" t="s">
        <v>11188</v>
      </c>
      <c r="B4210" s="5" t="s">
        <v>11189</v>
      </c>
      <c r="C4210" s="6" t="s">
        <v>1518</v>
      </c>
      <c r="D4210" s="6" t="str">
        <f t="shared" si="65"/>
        <v>0675-000-000-0000</v>
      </c>
      <c r="E4210" s="5" t="s">
        <v>1519</v>
      </c>
      <c r="F4210" s="5" t="s">
        <v>383</v>
      </c>
      <c r="G4210" s="5" t="s">
        <v>384</v>
      </c>
      <c r="H4210" s="5" t="s">
        <v>513</v>
      </c>
      <c r="I4210" s="5" t="s">
        <v>514</v>
      </c>
    </row>
    <row r="4211" spans="1:9" x14ac:dyDescent="0.25">
      <c r="A4211" s="5" t="s">
        <v>11190</v>
      </c>
      <c r="B4211" s="5" t="s">
        <v>11191</v>
      </c>
      <c r="C4211" s="6" t="s">
        <v>1350</v>
      </c>
      <c r="D4211" s="6" t="str">
        <f t="shared" si="65"/>
        <v>0010-072-011-1200</v>
      </c>
      <c r="E4211" s="5" t="s">
        <v>1351</v>
      </c>
      <c r="F4211" s="5" t="s">
        <v>375</v>
      </c>
      <c r="G4211" s="5" t="s">
        <v>376</v>
      </c>
      <c r="H4211" s="5" t="s">
        <v>513</v>
      </c>
      <c r="I4211" s="5" t="s">
        <v>514</v>
      </c>
    </row>
    <row r="4212" spans="1:9" x14ac:dyDescent="0.25">
      <c r="A4212" s="5" t="s">
        <v>11192</v>
      </c>
      <c r="B4212" s="5" t="s">
        <v>11193</v>
      </c>
      <c r="C4212" s="6" t="s">
        <v>2793</v>
      </c>
      <c r="D4212" s="6" t="str">
        <f t="shared" si="65"/>
        <v>0010-029-080-1600</v>
      </c>
      <c r="E4212" s="5" t="s">
        <v>2794</v>
      </c>
      <c r="F4212" s="5" t="s">
        <v>375</v>
      </c>
      <c r="G4212" s="5" t="s">
        <v>376</v>
      </c>
      <c r="H4212" s="5" t="s">
        <v>377</v>
      </c>
      <c r="I4212" s="5" t="s">
        <v>378</v>
      </c>
    </row>
    <row r="4213" spans="1:9" x14ac:dyDescent="0.25">
      <c r="A4213" s="5" t="s">
        <v>11194</v>
      </c>
      <c r="B4213" s="5" t="s">
        <v>11195</v>
      </c>
      <c r="C4213" s="6" t="s">
        <v>10695</v>
      </c>
      <c r="D4213" s="6" t="str">
        <f t="shared" si="65"/>
        <v>0010-038-201-1600</v>
      </c>
      <c r="E4213" s="5" t="s">
        <v>10696</v>
      </c>
      <c r="F4213" s="5" t="s">
        <v>375</v>
      </c>
      <c r="G4213" s="5" t="s">
        <v>376</v>
      </c>
      <c r="H4213" s="5" t="s">
        <v>377</v>
      </c>
      <c r="I4213" s="5" t="s">
        <v>378</v>
      </c>
    </row>
    <row r="4214" spans="1:9" x14ac:dyDescent="0.25">
      <c r="A4214" s="5" t="s">
        <v>11196</v>
      </c>
      <c r="B4214" s="5" t="s">
        <v>11197</v>
      </c>
      <c r="C4214" s="6" t="s">
        <v>8877</v>
      </c>
      <c r="D4214" s="6" t="str">
        <f t="shared" si="65"/>
        <v>0010-249-021-1400</v>
      </c>
      <c r="E4214" s="5" t="s">
        <v>8878</v>
      </c>
      <c r="F4214" s="5" t="s">
        <v>375</v>
      </c>
      <c r="G4214" s="5" t="s">
        <v>376</v>
      </c>
      <c r="H4214" s="5" t="s">
        <v>389</v>
      </c>
      <c r="I4214" s="5" t="s">
        <v>390</v>
      </c>
    </row>
    <row r="4215" spans="1:9" x14ac:dyDescent="0.25">
      <c r="A4215" s="5" t="s">
        <v>11198</v>
      </c>
      <c r="B4215" s="5" t="s">
        <v>11199</v>
      </c>
      <c r="C4215" s="6" t="s">
        <v>9935</v>
      </c>
      <c r="D4215" s="6" t="str">
        <f t="shared" si="65"/>
        <v>0010-058-021-4000</v>
      </c>
      <c r="E4215" s="5" t="s">
        <v>9936</v>
      </c>
      <c r="F4215" s="5" t="s">
        <v>375</v>
      </c>
      <c r="G4215" s="5" t="s">
        <v>376</v>
      </c>
      <c r="H4215" s="5" t="s">
        <v>377</v>
      </c>
      <c r="I4215" s="5" t="s">
        <v>378</v>
      </c>
    </row>
    <row r="4216" spans="1:9" x14ac:dyDescent="0.25">
      <c r="A4216" s="5" t="s">
        <v>11200</v>
      </c>
      <c r="B4216" s="5" t="s">
        <v>11201</v>
      </c>
      <c r="C4216" s="6" t="s">
        <v>5504</v>
      </c>
      <c r="D4216" s="6" t="str">
        <f t="shared" si="65"/>
        <v>0216-000-000-0000</v>
      </c>
      <c r="E4216" s="5" t="s">
        <v>5505</v>
      </c>
      <c r="F4216" s="5" t="s">
        <v>925</v>
      </c>
      <c r="G4216" s="5" t="s">
        <v>926</v>
      </c>
      <c r="H4216" s="5" t="s">
        <v>377</v>
      </c>
      <c r="I4216" s="5" t="s">
        <v>378</v>
      </c>
    </row>
    <row r="4217" spans="1:9" x14ac:dyDescent="0.25">
      <c r="A4217" s="5" t="s">
        <v>11202</v>
      </c>
      <c r="B4217" s="5" t="s">
        <v>11203</v>
      </c>
      <c r="C4217" s="6" t="s">
        <v>11204</v>
      </c>
      <c r="D4217" s="6" t="str">
        <f t="shared" si="65"/>
        <v>0216-249-000-0000</v>
      </c>
      <c r="E4217" s="5" t="s">
        <v>11205</v>
      </c>
      <c r="F4217" s="5" t="s">
        <v>383</v>
      </c>
      <c r="G4217" s="5" t="s">
        <v>384</v>
      </c>
      <c r="H4217" s="5" t="s">
        <v>389</v>
      </c>
      <c r="I4217" s="5" t="s">
        <v>390</v>
      </c>
    </row>
    <row r="4218" spans="1:9" x14ac:dyDescent="0.25">
      <c r="A4218" s="5" t="s">
        <v>11206</v>
      </c>
      <c r="B4218" s="5" t="s">
        <v>11207</v>
      </c>
      <c r="C4218" s="6" t="s">
        <v>10718</v>
      </c>
      <c r="D4218" s="6" t="str">
        <f t="shared" si="65"/>
        <v>0010-093-031-1100</v>
      </c>
      <c r="E4218" s="5" t="s">
        <v>10719</v>
      </c>
      <c r="F4218" s="5" t="s">
        <v>375</v>
      </c>
      <c r="G4218" s="5" t="s">
        <v>376</v>
      </c>
      <c r="H4218" s="5" t="s">
        <v>377</v>
      </c>
      <c r="I4218" s="5" t="s">
        <v>378</v>
      </c>
    </row>
    <row r="4219" spans="1:9" x14ac:dyDescent="0.25">
      <c r="A4219" s="5" t="s">
        <v>11208</v>
      </c>
      <c r="B4219" s="5" t="s">
        <v>11209</v>
      </c>
      <c r="C4219" s="6" t="s">
        <v>11210</v>
      </c>
      <c r="D4219" s="6" t="str">
        <f t="shared" si="65"/>
        <v>0041-250-000-0000</v>
      </c>
      <c r="E4219" s="5" t="s">
        <v>27871</v>
      </c>
      <c r="F4219" s="5" t="s">
        <v>383</v>
      </c>
      <c r="G4219" s="5" t="s">
        <v>384</v>
      </c>
      <c r="H4219" s="5" t="s">
        <v>377</v>
      </c>
      <c r="I4219" s="5" t="s">
        <v>378</v>
      </c>
    </row>
    <row r="4220" spans="1:9" x14ac:dyDescent="0.25">
      <c r="A4220" s="5" t="s">
        <v>201</v>
      </c>
      <c r="B4220" s="5" t="s">
        <v>11211</v>
      </c>
      <c r="C4220" s="6" t="s">
        <v>1551</v>
      </c>
      <c r="D4220" s="6" t="str">
        <f t="shared" si="65"/>
        <v>0010-063-021-1100</v>
      </c>
      <c r="E4220" s="5" t="s">
        <v>1552</v>
      </c>
      <c r="F4220" s="5" t="s">
        <v>375</v>
      </c>
      <c r="G4220" s="5" t="s">
        <v>376</v>
      </c>
      <c r="H4220" s="5" t="s">
        <v>377</v>
      </c>
      <c r="I4220" s="5" t="s">
        <v>378</v>
      </c>
    </row>
    <row r="4221" spans="1:9" x14ac:dyDescent="0.25">
      <c r="A4221" s="5" t="s">
        <v>11212</v>
      </c>
      <c r="B4221" s="5" t="s">
        <v>11213</v>
      </c>
      <c r="C4221" s="6" t="s">
        <v>6848</v>
      </c>
      <c r="D4221" s="6" t="str">
        <f t="shared" si="65"/>
        <v>0010-211-261-1100</v>
      </c>
      <c r="E4221" s="5" t="s">
        <v>6849</v>
      </c>
      <c r="F4221" s="5" t="s">
        <v>375</v>
      </c>
      <c r="G4221" s="5" t="s">
        <v>376</v>
      </c>
      <c r="H4221" s="5" t="s">
        <v>491</v>
      </c>
      <c r="I4221" s="5" t="s">
        <v>492</v>
      </c>
    </row>
    <row r="4222" spans="1:9" x14ac:dyDescent="0.25">
      <c r="A4222" s="5" t="s">
        <v>11214</v>
      </c>
      <c r="B4222" s="5" t="s">
        <v>11215</v>
      </c>
      <c r="C4222" s="6" t="s">
        <v>5606</v>
      </c>
      <c r="D4222" s="6" t="str">
        <f t="shared" si="65"/>
        <v>0891-000-000-0000</v>
      </c>
      <c r="E4222" s="5" t="s">
        <v>5607</v>
      </c>
      <c r="F4222" s="5" t="s">
        <v>503</v>
      </c>
      <c r="G4222" s="5" t="s">
        <v>504</v>
      </c>
      <c r="H4222" s="5" t="s">
        <v>377</v>
      </c>
      <c r="I4222" s="5" t="s">
        <v>378</v>
      </c>
    </row>
    <row r="4223" spans="1:9" x14ac:dyDescent="0.25">
      <c r="A4223" s="5" t="s">
        <v>11216</v>
      </c>
      <c r="B4223" s="5" t="s">
        <v>11217</v>
      </c>
      <c r="C4223" s="6" t="s">
        <v>4088</v>
      </c>
      <c r="D4223" s="6" t="str">
        <f t="shared" si="65"/>
        <v>0772-000-000-0000</v>
      </c>
      <c r="E4223" s="5" t="s">
        <v>4089</v>
      </c>
      <c r="F4223" s="5" t="s">
        <v>503</v>
      </c>
      <c r="G4223" s="5" t="s">
        <v>504</v>
      </c>
      <c r="H4223" s="5" t="s">
        <v>377</v>
      </c>
      <c r="I4223" s="5" t="s">
        <v>378</v>
      </c>
    </row>
    <row r="4224" spans="1:9" x14ac:dyDescent="0.25">
      <c r="A4224" s="5" t="s">
        <v>11218</v>
      </c>
      <c r="B4224" s="5" t="s">
        <v>11219</v>
      </c>
      <c r="C4224" s="6" t="s">
        <v>405</v>
      </c>
      <c r="D4224" s="6" t="str">
        <f t="shared" si="65"/>
        <v>0340-000-000-0000</v>
      </c>
      <c r="E4224" s="5" t="s">
        <v>406</v>
      </c>
      <c r="F4224" s="5" t="s">
        <v>383</v>
      </c>
      <c r="G4224" s="5" t="s">
        <v>384</v>
      </c>
      <c r="H4224" s="5" t="s">
        <v>377</v>
      </c>
      <c r="I4224" s="5" t="s">
        <v>378</v>
      </c>
    </row>
    <row r="4225" spans="1:9" x14ac:dyDescent="0.25">
      <c r="A4225" s="5" t="s">
        <v>11220</v>
      </c>
      <c r="B4225" s="5" t="s">
        <v>11221</v>
      </c>
      <c r="C4225" s="6" t="s">
        <v>1175</v>
      </c>
      <c r="D4225" s="6" t="str">
        <f t="shared" si="65"/>
        <v>0010-231-060-1000</v>
      </c>
      <c r="E4225" s="5" t="s">
        <v>1176</v>
      </c>
      <c r="F4225" s="5" t="s">
        <v>1177</v>
      </c>
      <c r="G4225" s="5" t="s">
        <v>1178</v>
      </c>
      <c r="H4225" s="5" t="s">
        <v>377</v>
      </c>
      <c r="I4225" s="5" t="s">
        <v>378</v>
      </c>
    </row>
    <row r="4226" spans="1:9" x14ac:dyDescent="0.25">
      <c r="A4226" s="5" t="s">
        <v>11222</v>
      </c>
      <c r="B4226" s="5" t="s">
        <v>11223</v>
      </c>
      <c r="C4226" s="6" t="s">
        <v>11224</v>
      </c>
      <c r="D4226" s="6" t="str">
        <f t="shared" ref="D4226:D4289" si="66">TEXT(C4226,"0000-000-000-0000")</f>
        <v>0010-163-021-1000</v>
      </c>
      <c r="E4226" s="5" t="s">
        <v>11225</v>
      </c>
      <c r="F4226" s="5" t="s">
        <v>1099</v>
      </c>
      <c r="G4226" s="5" t="s">
        <v>1100</v>
      </c>
      <c r="H4226" s="5" t="s">
        <v>377</v>
      </c>
      <c r="I4226" s="5" t="s">
        <v>378</v>
      </c>
    </row>
    <row r="4227" spans="1:9" x14ac:dyDescent="0.25">
      <c r="A4227" s="5" t="s">
        <v>11226</v>
      </c>
      <c r="B4227" s="5" t="s">
        <v>11227</v>
      </c>
      <c r="C4227" s="6" t="s">
        <v>827</v>
      </c>
      <c r="D4227" s="6" t="str">
        <f t="shared" si="66"/>
        <v>0320-000-000-0000</v>
      </c>
      <c r="E4227" s="5" t="s">
        <v>828</v>
      </c>
      <c r="F4227" s="5" t="s">
        <v>383</v>
      </c>
      <c r="G4227" s="5" t="s">
        <v>384</v>
      </c>
      <c r="H4227" s="5" t="s">
        <v>513</v>
      </c>
      <c r="I4227" s="5" t="s">
        <v>514</v>
      </c>
    </row>
    <row r="4228" spans="1:9" x14ac:dyDescent="0.25">
      <c r="A4228" s="5" t="s">
        <v>271</v>
      </c>
      <c r="B4228" s="5" t="s">
        <v>11228</v>
      </c>
      <c r="C4228" s="6" t="s">
        <v>4012</v>
      </c>
      <c r="D4228" s="6" t="str">
        <f t="shared" si="66"/>
        <v>0077-035-000-0000</v>
      </c>
      <c r="E4228" s="5" t="s">
        <v>4013</v>
      </c>
      <c r="F4228" s="5" t="s">
        <v>925</v>
      </c>
      <c r="G4228" s="5" t="s">
        <v>926</v>
      </c>
      <c r="H4228" s="5" t="s">
        <v>513</v>
      </c>
      <c r="I4228" s="5" t="s">
        <v>514</v>
      </c>
    </row>
    <row r="4229" spans="1:9" x14ac:dyDescent="0.25">
      <c r="A4229" s="5" t="s">
        <v>11229</v>
      </c>
      <c r="B4229" s="5" t="s">
        <v>11230</v>
      </c>
      <c r="C4229" s="6" t="s">
        <v>11231</v>
      </c>
      <c r="D4229" s="6" t="str">
        <f t="shared" si="66"/>
        <v>0010-091-031-1000</v>
      </c>
      <c r="E4229" s="5" t="s">
        <v>11232</v>
      </c>
      <c r="F4229" s="5" t="s">
        <v>1099</v>
      </c>
      <c r="G4229" s="5" t="s">
        <v>1100</v>
      </c>
      <c r="H4229" s="5" t="s">
        <v>513</v>
      </c>
      <c r="I4229" s="5" t="s">
        <v>514</v>
      </c>
    </row>
    <row r="4230" spans="1:9" x14ac:dyDescent="0.25">
      <c r="A4230" s="5" t="s">
        <v>11233</v>
      </c>
      <c r="B4230" s="5" t="s">
        <v>11234</v>
      </c>
      <c r="C4230" s="6" t="s">
        <v>7212</v>
      </c>
      <c r="D4230" s="6" t="str">
        <f t="shared" si="66"/>
        <v>0010-060-091-1100</v>
      </c>
      <c r="E4230" s="5" t="s">
        <v>7213</v>
      </c>
      <c r="F4230" s="5" t="s">
        <v>375</v>
      </c>
      <c r="G4230" s="5" t="s">
        <v>376</v>
      </c>
      <c r="H4230" s="5" t="s">
        <v>11235</v>
      </c>
      <c r="I4230" s="5" t="s">
        <v>11236</v>
      </c>
    </row>
    <row r="4231" spans="1:9" x14ac:dyDescent="0.25">
      <c r="A4231" s="5" t="s">
        <v>11237</v>
      </c>
      <c r="B4231" s="5" t="s">
        <v>11238</v>
      </c>
      <c r="C4231" s="6" t="s">
        <v>819</v>
      </c>
      <c r="D4231" s="6" t="str">
        <f t="shared" si="66"/>
        <v>0100-000-000-1800</v>
      </c>
      <c r="E4231" s="5" t="s">
        <v>820</v>
      </c>
      <c r="F4231" s="5" t="s">
        <v>383</v>
      </c>
      <c r="G4231" s="5" t="s">
        <v>384</v>
      </c>
      <c r="H4231" s="5" t="s">
        <v>401</v>
      </c>
      <c r="I4231" s="5" t="s">
        <v>402</v>
      </c>
    </row>
    <row r="4232" spans="1:9" x14ac:dyDescent="0.25">
      <c r="A4232" s="5" t="s">
        <v>11239</v>
      </c>
      <c r="B4232" s="5" t="s">
        <v>11240</v>
      </c>
      <c r="C4232" s="6" t="s">
        <v>981</v>
      </c>
      <c r="D4232" s="6" t="str">
        <f t="shared" si="66"/>
        <v>0060-000-000-0000</v>
      </c>
      <c r="E4232" s="5" t="s">
        <v>982</v>
      </c>
      <c r="F4232" s="5" t="s">
        <v>656</v>
      </c>
      <c r="G4232" s="5" t="s">
        <v>657</v>
      </c>
      <c r="H4232" s="5" t="s">
        <v>377</v>
      </c>
      <c r="I4232" s="5" t="s">
        <v>378</v>
      </c>
    </row>
    <row r="4233" spans="1:9" x14ac:dyDescent="0.25">
      <c r="A4233" s="5" t="s">
        <v>11241</v>
      </c>
      <c r="B4233" s="5" t="s">
        <v>11242</v>
      </c>
      <c r="C4233" s="6" t="s">
        <v>4088</v>
      </c>
      <c r="D4233" s="6" t="str">
        <f t="shared" si="66"/>
        <v>0772-000-000-0000</v>
      </c>
      <c r="E4233" s="5" t="s">
        <v>4089</v>
      </c>
      <c r="F4233" s="5" t="s">
        <v>507</v>
      </c>
      <c r="G4233" s="5" t="s">
        <v>508</v>
      </c>
      <c r="H4233" s="5" t="s">
        <v>513</v>
      </c>
      <c r="I4233" s="5" t="s">
        <v>514</v>
      </c>
    </row>
    <row r="4234" spans="1:9" x14ac:dyDescent="0.25">
      <c r="A4234" s="5" t="s">
        <v>11243</v>
      </c>
      <c r="B4234" s="5" t="s">
        <v>11244</v>
      </c>
      <c r="C4234" s="6" t="s">
        <v>5098</v>
      </c>
      <c r="D4234" s="6" t="str">
        <f t="shared" si="66"/>
        <v>0100-033-000-0000</v>
      </c>
      <c r="E4234" s="5" t="s">
        <v>5099</v>
      </c>
      <c r="F4234" s="5" t="s">
        <v>415</v>
      </c>
      <c r="G4234" s="5" t="s">
        <v>416</v>
      </c>
      <c r="H4234" s="5" t="s">
        <v>377</v>
      </c>
      <c r="I4234" s="5" t="s">
        <v>378</v>
      </c>
    </row>
    <row r="4235" spans="1:9" x14ac:dyDescent="0.25">
      <c r="A4235" s="5" t="s">
        <v>11245</v>
      </c>
      <c r="B4235" s="5" t="s">
        <v>11246</v>
      </c>
      <c r="C4235" s="6" t="s">
        <v>849</v>
      </c>
      <c r="D4235" s="6" t="str">
        <f t="shared" si="66"/>
        <v>0820-000-000-0000</v>
      </c>
      <c r="E4235" s="5" t="s">
        <v>850</v>
      </c>
      <c r="F4235" s="5" t="s">
        <v>383</v>
      </c>
      <c r="G4235" s="5" t="s">
        <v>384</v>
      </c>
      <c r="H4235" s="5" t="s">
        <v>513</v>
      </c>
      <c r="I4235" s="5" t="s">
        <v>514</v>
      </c>
    </row>
    <row r="4236" spans="1:9" x14ac:dyDescent="0.25">
      <c r="A4236" s="5" t="s">
        <v>11247</v>
      </c>
      <c r="B4236" s="5" t="s">
        <v>11248</v>
      </c>
      <c r="C4236" s="6" t="s">
        <v>1091</v>
      </c>
      <c r="D4236" s="6" t="str">
        <f t="shared" si="66"/>
        <v>0957-000-000-0000</v>
      </c>
      <c r="E4236" s="5" t="s">
        <v>1092</v>
      </c>
      <c r="F4236" s="5" t="s">
        <v>383</v>
      </c>
      <c r="G4236" s="5" t="s">
        <v>384</v>
      </c>
      <c r="H4236" s="5" t="s">
        <v>377</v>
      </c>
      <c r="I4236" s="5" t="s">
        <v>378</v>
      </c>
    </row>
    <row r="4237" spans="1:9" x14ac:dyDescent="0.25">
      <c r="A4237" s="5" t="s">
        <v>11249</v>
      </c>
      <c r="B4237" s="5" t="s">
        <v>11250</v>
      </c>
      <c r="C4237" s="6" t="s">
        <v>11251</v>
      </c>
      <c r="D4237" s="6" t="str">
        <f t="shared" si="66"/>
        <v>1151-000-000-0000</v>
      </c>
      <c r="E4237" s="5" t="s">
        <v>11252</v>
      </c>
      <c r="F4237" s="5" t="s">
        <v>383</v>
      </c>
      <c r="G4237" s="5" t="s">
        <v>384</v>
      </c>
      <c r="H4237" s="5" t="s">
        <v>377</v>
      </c>
      <c r="I4237" s="5" t="s">
        <v>378</v>
      </c>
    </row>
    <row r="4238" spans="1:9" x14ac:dyDescent="0.25">
      <c r="A4238" s="5" t="s">
        <v>11253</v>
      </c>
      <c r="B4238" s="5" t="s">
        <v>11254</v>
      </c>
      <c r="C4238" s="6" t="s">
        <v>615</v>
      </c>
      <c r="D4238" s="6" t="str">
        <f t="shared" si="66"/>
        <v>0170-000-000-0000</v>
      </c>
      <c r="E4238" s="5" t="s">
        <v>616</v>
      </c>
      <c r="F4238" s="5" t="s">
        <v>383</v>
      </c>
      <c r="G4238" s="5" t="s">
        <v>384</v>
      </c>
      <c r="H4238" s="5" t="s">
        <v>377</v>
      </c>
      <c r="I4238" s="5" t="s">
        <v>378</v>
      </c>
    </row>
    <row r="4239" spans="1:9" x14ac:dyDescent="0.25">
      <c r="A4239" s="5" t="s">
        <v>11255</v>
      </c>
      <c r="B4239" s="5" t="s">
        <v>11256</v>
      </c>
      <c r="C4239" s="6" t="s">
        <v>3860</v>
      </c>
      <c r="D4239" s="6" t="str">
        <f t="shared" si="66"/>
        <v>0793-000-000-0000</v>
      </c>
      <c r="E4239" s="5" t="s">
        <v>3861</v>
      </c>
      <c r="F4239" s="5" t="s">
        <v>503</v>
      </c>
      <c r="G4239" s="5" t="s">
        <v>504</v>
      </c>
      <c r="H4239" s="5" t="s">
        <v>377</v>
      </c>
      <c r="I4239" s="5" t="s">
        <v>378</v>
      </c>
    </row>
    <row r="4240" spans="1:9" x14ac:dyDescent="0.25">
      <c r="A4240" s="5" t="s">
        <v>11257</v>
      </c>
      <c r="B4240" s="5" t="s">
        <v>11258</v>
      </c>
      <c r="C4240" s="6" t="s">
        <v>3437</v>
      </c>
      <c r="D4240" s="6" t="str">
        <f t="shared" si="66"/>
        <v>0010-163-021-1100</v>
      </c>
      <c r="E4240" s="5" t="s">
        <v>3438</v>
      </c>
      <c r="F4240" s="5" t="s">
        <v>375</v>
      </c>
      <c r="G4240" s="5" t="s">
        <v>376</v>
      </c>
      <c r="H4240" s="5" t="s">
        <v>377</v>
      </c>
      <c r="I4240" s="5" t="s">
        <v>378</v>
      </c>
    </row>
    <row r="4241" spans="1:9" x14ac:dyDescent="0.25">
      <c r="A4241" s="5" t="s">
        <v>11259</v>
      </c>
      <c r="B4241" s="5" t="s">
        <v>11260</v>
      </c>
      <c r="C4241" s="6" t="s">
        <v>5098</v>
      </c>
      <c r="D4241" s="6" t="str">
        <f t="shared" si="66"/>
        <v>0100-033-000-0000</v>
      </c>
      <c r="E4241" s="5" t="s">
        <v>5099</v>
      </c>
      <c r="F4241" s="5" t="s">
        <v>2740</v>
      </c>
      <c r="G4241" s="5" t="s">
        <v>2741</v>
      </c>
      <c r="H4241" s="5" t="s">
        <v>513</v>
      </c>
      <c r="I4241" s="5" t="s">
        <v>514</v>
      </c>
    </row>
    <row r="4242" spans="1:9" x14ac:dyDescent="0.25">
      <c r="A4242" s="5" t="s">
        <v>11261</v>
      </c>
      <c r="B4242" s="5" t="s">
        <v>11262</v>
      </c>
      <c r="C4242" s="6" t="s">
        <v>9217</v>
      </c>
      <c r="D4242" s="6" t="str">
        <f t="shared" si="66"/>
        <v>0574-000-000-0000</v>
      </c>
      <c r="E4242" s="5" t="s">
        <v>9218</v>
      </c>
      <c r="F4242" s="5" t="s">
        <v>535</v>
      </c>
      <c r="G4242" s="5" t="s">
        <v>536</v>
      </c>
      <c r="H4242" s="5" t="s">
        <v>377</v>
      </c>
      <c r="I4242" s="5" t="s">
        <v>378</v>
      </c>
    </row>
    <row r="4243" spans="1:9" x14ac:dyDescent="0.25">
      <c r="A4243" s="5" t="s">
        <v>11263</v>
      </c>
      <c r="B4243" s="5" t="s">
        <v>11264</v>
      </c>
      <c r="C4243" s="6" t="s">
        <v>1466</v>
      </c>
      <c r="D4243" s="6" t="str">
        <f t="shared" si="66"/>
        <v>0650-000-000-0000</v>
      </c>
      <c r="E4243" s="5" t="s">
        <v>1467</v>
      </c>
      <c r="F4243" s="5" t="s">
        <v>383</v>
      </c>
      <c r="G4243" s="5" t="s">
        <v>384</v>
      </c>
      <c r="H4243" s="5" t="s">
        <v>513</v>
      </c>
      <c r="I4243" s="5" t="s">
        <v>514</v>
      </c>
    </row>
    <row r="4244" spans="1:9" x14ac:dyDescent="0.25">
      <c r="A4244" s="5" t="s">
        <v>11265</v>
      </c>
      <c r="B4244" s="5" t="s">
        <v>11266</v>
      </c>
      <c r="C4244" s="6" t="s">
        <v>2541</v>
      </c>
      <c r="D4244" s="6" t="str">
        <f t="shared" si="66"/>
        <v>0692-000-000-0000</v>
      </c>
      <c r="E4244" s="5" t="s">
        <v>2542</v>
      </c>
      <c r="F4244" s="5" t="s">
        <v>507</v>
      </c>
      <c r="G4244" s="5" t="s">
        <v>508</v>
      </c>
      <c r="H4244" s="5" t="s">
        <v>377</v>
      </c>
      <c r="I4244" s="5" t="s">
        <v>378</v>
      </c>
    </row>
    <row r="4245" spans="1:9" x14ac:dyDescent="0.25">
      <c r="A4245" s="5" t="s">
        <v>11267</v>
      </c>
      <c r="B4245" s="5" t="s">
        <v>11268</v>
      </c>
      <c r="C4245" s="6" t="s">
        <v>381</v>
      </c>
      <c r="D4245" s="6" t="str">
        <f t="shared" si="66"/>
        <v>0310-000-000-0000</v>
      </c>
      <c r="E4245" s="5" t="s">
        <v>382</v>
      </c>
      <c r="F4245" s="5" t="s">
        <v>383</v>
      </c>
      <c r="G4245" s="5" t="s">
        <v>384</v>
      </c>
      <c r="H4245" s="5" t="s">
        <v>377</v>
      </c>
      <c r="I4245" s="5" t="s">
        <v>378</v>
      </c>
    </row>
    <row r="4246" spans="1:9" x14ac:dyDescent="0.25">
      <c r="A4246" s="5" t="s">
        <v>11269</v>
      </c>
      <c r="B4246" s="5" t="s">
        <v>11270</v>
      </c>
      <c r="C4246" s="6" t="s">
        <v>1390</v>
      </c>
      <c r="D4246" s="6" t="str">
        <f t="shared" si="66"/>
        <v>0010-030-081-1700</v>
      </c>
      <c r="E4246" s="5" t="s">
        <v>1391</v>
      </c>
      <c r="F4246" s="5" t="s">
        <v>375</v>
      </c>
      <c r="G4246" s="5" t="s">
        <v>376</v>
      </c>
      <c r="H4246" s="5" t="s">
        <v>377</v>
      </c>
      <c r="I4246" s="5" t="s">
        <v>378</v>
      </c>
    </row>
    <row r="4247" spans="1:9" x14ac:dyDescent="0.25">
      <c r="A4247" s="5" t="s">
        <v>11271</v>
      </c>
      <c r="B4247" s="5" t="s">
        <v>11272</v>
      </c>
      <c r="C4247" s="6" t="s">
        <v>1595</v>
      </c>
      <c r="D4247" s="6" t="str">
        <f t="shared" si="66"/>
        <v>0303-000-000-0000</v>
      </c>
      <c r="E4247" s="5" t="s">
        <v>1596</v>
      </c>
      <c r="F4247" s="5" t="s">
        <v>383</v>
      </c>
      <c r="G4247" s="5" t="s">
        <v>384</v>
      </c>
      <c r="H4247" s="5" t="s">
        <v>513</v>
      </c>
      <c r="I4247" s="5" t="s">
        <v>514</v>
      </c>
    </row>
    <row r="4248" spans="1:9" x14ac:dyDescent="0.25">
      <c r="A4248" s="5" t="s">
        <v>11273</v>
      </c>
      <c r="B4248" s="5" t="s">
        <v>11274</v>
      </c>
      <c r="C4248" s="6" t="s">
        <v>3874</v>
      </c>
      <c r="D4248" s="6" t="str">
        <f t="shared" si="66"/>
        <v>0010-076-031-1100</v>
      </c>
      <c r="E4248" s="5" t="s">
        <v>3875</v>
      </c>
      <c r="F4248" s="5" t="s">
        <v>375</v>
      </c>
      <c r="G4248" s="5" t="s">
        <v>376</v>
      </c>
      <c r="H4248" s="5" t="s">
        <v>377</v>
      </c>
      <c r="I4248" s="5" t="s">
        <v>378</v>
      </c>
    </row>
    <row r="4249" spans="1:9" x14ac:dyDescent="0.25">
      <c r="A4249" s="5" t="s">
        <v>11275</v>
      </c>
      <c r="B4249" s="5" t="s">
        <v>11276</v>
      </c>
      <c r="C4249" s="6" t="s">
        <v>5672</v>
      </c>
      <c r="D4249" s="6" t="str">
        <f t="shared" si="66"/>
        <v>0010-079-021-1200</v>
      </c>
      <c r="E4249" s="5" t="s">
        <v>5673</v>
      </c>
      <c r="F4249" s="5" t="s">
        <v>375</v>
      </c>
      <c r="G4249" s="5" t="s">
        <v>376</v>
      </c>
      <c r="H4249" s="5" t="s">
        <v>377</v>
      </c>
      <c r="I4249" s="5" t="s">
        <v>378</v>
      </c>
    </row>
    <row r="4250" spans="1:9" x14ac:dyDescent="0.25">
      <c r="A4250" s="5" t="s">
        <v>11277</v>
      </c>
      <c r="B4250" s="5" t="s">
        <v>11278</v>
      </c>
      <c r="C4250" s="6" t="s">
        <v>3508</v>
      </c>
      <c r="D4250" s="6" t="str">
        <f t="shared" si="66"/>
        <v>0243-000-000-0000</v>
      </c>
      <c r="E4250" s="5" t="s">
        <v>3509</v>
      </c>
      <c r="F4250" s="5" t="s">
        <v>383</v>
      </c>
      <c r="G4250" s="5" t="s">
        <v>384</v>
      </c>
      <c r="H4250" s="5" t="s">
        <v>377</v>
      </c>
      <c r="I4250" s="5" t="s">
        <v>378</v>
      </c>
    </row>
    <row r="4251" spans="1:9" x14ac:dyDescent="0.25">
      <c r="A4251" s="5" t="s">
        <v>11279</v>
      </c>
      <c r="B4251" s="5" t="s">
        <v>11280</v>
      </c>
      <c r="C4251" s="6" t="s">
        <v>8446</v>
      </c>
      <c r="D4251" s="6" t="str">
        <f t="shared" si="66"/>
        <v>0010-029-120-1500</v>
      </c>
      <c r="E4251" s="5" t="s">
        <v>8447</v>
      </c>
      <c r="F4251" s="5" t="s">
        <v>375</v>
      </c>
      <c r="G4251" s="5" t="s">
        <v>376</v>
      </c>
      <c r="H4251" s="5" t="s">
        <v>513</v>
      </c>
      <c r="I4251" s="5" t="s">
        <v>514</v>
      </c>
    </row>
    <row r="4252" spans="1:9" x14ac:dyDescent="0.25">
      <c r="A4252" s="5" t="s">
        <v>11281</v>
      </c>
      <c r="B4252" s="5" t="s">
        <v>11282</v>
      </c>
      <c r="C4252" s="6" t="s">
        <v>969</v>
      </c>
      <c r="D4252" s="6" t="str">
        <f t="shared" si="66"/>
        <v>0010-045-021-1100</v>
      </c>
      <c r="E4252" s="5" t="s">
        <v>970</v>
      </c>
      <c r="F4252" s="5" t="s">
        <v>375</v>
      </c>
      <c r="G4252" s="5" t="s">
        <v>376</v>
      </c>
      <c r="H4252" s="5" t="s">
        <v>377</v>
      </c>
      <c r="I4252" s="5" t="s">
        <v>378</v>
      </c>
    </row>
    <row r="4253" spans="1:9" x14ac:dyDescent="0.25">
      <c r="A4253" s="5" t="s">
        <v>11283</v>
      </c>
      <c r="B4253" s="5" t="s">
        <v>11284</v>
      </c>
      <c r="C4253" s="6" t="s">
        <v>1806</v>
      </c>
      <c r="D4253" s="6" t="str">
        <f t="shared" si="66"/>
        <v>0186-000-000-0000</v>
      </c>
      <c r="E4253" s="5" t="s">
        <v>1807</v>
      </c>
      <c r="F4253" s="5" t="s">
        <v>383</v>
      </c>
      <c r="G4253" s="5" t="s">
        <v>384</v>
      </c>
      <c r="H4253" s="5" t="s">
        <v>377</v>
      </c>
      <c r="I4253" s="5" t="s">
        <v>378</v>
      </c>
    </row>
    <row r="4254" spans="1:9" x14ac:dyDescent="0.25">
      <c r="A4254" s="5" t="s">
        <v>11285</v>
      </c>
      <c r="B4254" s="5" t="s">
        <v>11286</v>
      </c>
      <c r="C4254" s="6" t="s">
        <v>11287</v>
      </c>
      <c r="D4254" s="6" t="str">
        <f t="shared" si="66"/>
        <v>0659-000-000-0000</v>
      </c>
      <c r="E4254" s="5" t="s">
        <v>11288</v>
      </c>
      <c r="F4254" s="5" t="s">
        <v>535</v>
      </c>
      <c r="G4254" s="5" t="s">
        <v>536</v>
      </c>
      <c r="H4254" s="5" t="s">
        <v>377</v>
      </c>
      <c r="I4254" s="5" t="s">
        <v>378</v>
      </c>
    </row>
    <row r="4255" spans="1:9" x14ac:dyDescent="0.25">
      <c r="A4255" s="5" t="s">
        <v>11289</v>
      </c>
      <c r="B4255" s="5" t="s">
        <v>11290</v>
      </c>
      <c r="C4255" s="6" t="s">
        <v>2817</v>
      </c>
      <c r="D4255" s="6" t="str">
        <f t="shared" si="66"/>
        <v>1029-000-000-0000</v>
      </c>
      <c r="E4255" s="5" t="s">
        <v>2818</v>
      </c>
      <c r="F4255" s="5" t="s">
        <v>535</v>
      </c>
      <c r="G4255" s="5" t="s">
        <v>536</v>
      </c>
      <c r="H4255" s="5" t="s">
        <v>377</v>
      </c>
      <c r="I4255" s="5" t="s">
        <v>378</v>
      </c>
    </row>
    <row r="4256" spans="1:9" x14ac:dyDescent="0.25">
      <c r="A4256" s="5" t="s">
        <v>11291</v>
      </c>
      <c r="B4256" s="5" t="s">
        <v>11292</v>
      </c>
      <c r="C4256" s="6" t="s">
        <v>1346</v>
      </c>
      <c r="D4256" s="6" t="str">
        <f t="shared" si="66"/>
        <v>0018-000-000-0000</v>
      </c>
      <c r="E4256" s="5" t="s">
        <v>1347</v>
      </c>
      <c r="F4256" s="5" t="s">
        <v>535</v>
      </c>
      <c r="G4256" s="5" t="s">
        <v>536</v>
      </c>
      <c r="H4256" s="5" t="s">
        <v>377</v>
      </c>
      <c r="I4256" s="5" t="s">
        <v>378</v>
      </c>
    </row>
    <row r="4257" spans="1:9" x14ac:dyDescent="0.25">
      <c r="A4257" s="5" t="s">
        <v>11293</v>
      </c>
      <c r="B4257" s="5" t="s">
        <v>11294</v>
      </c>
      <c r="C4257" s="6" t="s">
        <v>1370</v>
      </c>
      <c r="D4257" s="6" t="str">
        <f t="shared" si="66"/>
        <v>0028-000-000-0000</v>
      </c>
      <c r="E4257" s="5" t="s">
        <v>1371</v>
      </c>
      <c r="F4257" s="5" t="s">
        <v>535</v>
      </c>
      <c r="G4257" s="5" t="s">
        <v>536</v>
      </c>
      <c r="H4257" s="5" t="s">
        <v>377</v>
      </c>
      <c r="I4257" s="5" t="s">
        <v>378</v>
      </c>
    </row>
    <row r="4258" spans="1:9" x14ac:dyDescent="0.25">
      <c r="A4258" s="5" t="s">
        <v>11295</v>
      </c>
      <c r="B4258" s="5" t="s">
        <v>11296</v>
      </c>
      <c r="C4258" s="6" t="s">
        <v>4703</v>
      </c>
      <c r="D4258" s="6" t="str">
        <f t="shared" si="66"/>
        <v>0010-032-171-1100</v>
      </c>
      <c r="E4258" s="5" t="s">
        <v>4704</v>
      </c>
      <c r="F4258" s="5" t="s">
        <v>375</v>
      </c>
      <c r="G4258" s="5" t="s">
        <v>376</v>
      </c>
      <c r="H4258" s="5" t="s">
        <v>377</v>
      </c>
      <c r="I4258" s="5" t="s">
        <v>378</v>
      </c>
    </row>
    <row r="4259" spans="1:9" x14ac:dyDescent="0.25">
      <c r="A4259" s="5" t="s">
        <v>11297</v>
      </c>
      <c r="B4259" s="5" t="s">
        <v>11298</v>
      </c>
      <c r="C4259" s="6" t="s">
        <v>2196</v>
      </c>
      <c r="D4259" s="6" t="str">
        <f t="shared" si="66"/>
        <v>0924-000-000-0000</v>
      </c>
      <c r="E4259" s="5" t="s">
        <v>2197</v>
      </c>
      <c r="F4259" s="5" t="s">
        <v>383</v>
      </c>
      <c r="G4259" s="5" t="s">
        <v>384</v>
      </c>
      <c r="H4259" s="5" t="s">
        <v>377</v>
      </c>
      <c r="I4259" s="5" t="s">
        <v>378</v>
      </c>
    </row>
    <row r="4260" spans="1:9" x14ac:dyDescent="0.25">
      <c r="A4260" s="5" t="s">
        <v>11299</v>
      </c>
      <c r="B4260" s="5" t="s">
        <v>11300</v>
      </c>
      <c r="C4260" s="6" t="s">
        <v>835</v>
      </c>
      <c r="D4260" s="6" t="str">
        <f t="shared" si="66"/>
        <v>0195-000-000-0000</v>
      </c>
      <c r="E4260" s="5" t="s">
        <v>836</v>
      </c>
      <c r="F4260" s="5" t="s">
        <v>383</v>
      </c>
      <c r="G4260" s="5" t="s">
        <v>384</v>
      </c>
      <c r="H4260" s="5" t="s">
        <v>513</v>
      </c>
      <c r="I4260" s="5" t="s">
        <v>514</v>
      </c>
    </row>
    <row r="4261" spans="1:9" x14ac:dyDescent="0.25">
      <c r="A4261" s="5" t="s">
        <v>11301</v>
      </c>
      <c r="B4261" s="5" t="s">
        <v>11302</v>
      </c>
      <c r="C4261" s="6" t="s">
        <v>3940</v>
      </c>
      <c r="D4261" s="6" t="str">
        <f t="shared" si="66"/>
        <v>1099-000-000-0000</v>
      </c>
      <c r="E4261" s="5" t="s">
        <v>3941</v>
      </c>
      <c r="F4261" s="5" t="s">
        <v>415</v>
      </c>
      <c r="G4261" s="5" t="s">
        <v>416</v>
      </c>
      <c r="H4261" s="5" t="s">
        <v>377</v>
      </c>
      <c r="I4261" s="5" t="s">
        <v>378</v>
      </c>
    </row>
    <row r="4262" spans="1:9" x14ac:dyDescent="0.25">
      <c r="A4262" s="5" t="s">
        <v>11303</v>
      </c>
      <c r="B4262" s="5" t="s">
        <v>11304</v>
      </c>
      <c r="C4262" s="6" t="s">
        <v>863</v>
      </c>
      <c r="D4262" s="6" t="str">
        <f t="shared" si="66"/>
        <v>0010-091-031-1100</v>
      </c>
      <c r="E4262" s="5" t="s">
        <v>864</v>
      </c>
      <c r="F4262" s="5" t="s">
        <v>375</v>
      </c>
      <c r="G4262" s="5" t="s">
        <v>376</v>
      </c>
      <c r="H4262" s="5" t="s">
        <v>377</v>
      </c>
      <c r="I4262" s="5" t="s">
        <v>378</v>
      </c>
    </row>
    <row r="4263" spans="1:9" x14ac:dyDescent="0.25">
      <c r="A4263" s="5" t="s">
        <v>11305</v>
      </c>
      <c r="B4263" s="5" t="s">
        <v>11306</v>
      </c>
      <c r="C4263" s="6" t="s">
        <v>2140</v>
      </c>
      <c r="D4263" s="6" t="str">
        <f t="shared" si="66"/>
        <v>0353-000-000-0000</v>
      </c>
      <c r="E4263" s="5" t="s">
        <v>2141</v>
      </c>
      <c r="F4263" s="5" t="s">
        <v>415</v>
      </c>
      <c r="G4263" s="5" t="s">
        <v>416</v>
      </c>
      <c r="H4263" s="5" t="s">
        <v>377</v>
      </c>
      <c r="I4263" s="5" t="s">
        <v>378</v>
      </c>
    </row>
    <row r="4264" spans="1:9" x14ac:dyDescent="0.25">
      <c r="A4264" s="5" t="s">
        <v>11307</v>
      </c>
      <c r="B4264" s="5" t="s">
        <v>11308</v>
      </c>
      <c r="C4264" s="6" t="s">
        <v>1732</v>
      </c>
      <c r="D4264" s="6" t="str">
        <f t="shared" si="66"/>
        <v>0030-000-000-0000</v>
      </c>
      <c r="E4264" s="5" t="s">
        <v>1733</v>
      </c>
      <c r="F4264" s="5" t="s">
        <v>383</v>
      </c>
      <c r="G4264" s="5" t="s">
        <v>384</v>
      </c>
      <c r="H4264" s="5" t="s">
        <v>377</v>
      </c>
      <c r="I4264" s="5" t="s">
        <v>378</v>
      </c>
    </row>
    <row r="4265" spans="1:9" x14ac:dyDescent="0.25">
      <c r="A4265" s="5" t="s">
        <v>11309</v>
      </c>
      <c r="B4265" s="5" t="s">
        <v>11310</v>
      </c>
      <c r="C4265" s="6" t="s">
        <v>1782</v>
      </c>
      <c r="D4265" s="6" t="str">
        <f t="shared" si="66"/>
        <v>0940-000-000-0000</v>
      </c>
      <c r="E4265" s="5" t="s">
        <v>1783</v>
      </c>
      <c r="F4265" s="5" t="s">
        <v>507</v>
      </c>
      <c r="G4265" s="5" t="s">
        <v>508</v>
      </c>
      <c r="H4265" s="5" t="s">
        <v>513</v>
      </c>
      <c r="I4265" s="5" t="s">
        <v>514</v>
      </c>
    </row>
    <row r="4266" spans="1:9" x14ac:dyDescent="0.25">
      <c r="A4266" s="5" t="s">
        <v>228</v>
      </c>
      <c r="B4266" s="5" t="s">
        <v>11311</v>
      </c>
      <c r="C4266" s="6" t="s">
        <v>2835</v>
      </c>
      <c r="D4266" s="6" t="str">
        <f t="shared" si="66"/>
        <v>0197-000-000-0000</v>
      </c>
      <c r="E4266" s="5" t="s">
        <v>2836</v>
      </c>
      <c r="F4266" s="5" t="s">
        <v>383</v>
      </c>
      <c r="G4266" s="5" t="s">
        <v>384</v>
      </c>
      <c r="H4266" s="5" t="s">
        <v>377</v>
      </c>
      <c r="I4266" s="5" t="s">
        <v>378</v>
      </c>
    </row>
    <row r="4267" spans="1:9" x14ac:dyDescent="0.25">
      <c r="A4267" s="5" t="s">
        <v>11312</v>
      </c>
      <c r="B4267" s="5" t="s">
        <v>11313</v>
      </c>
      <c r="C4267" s="6" t="s">
        <v>559</v>
      </c>
      <c r="D4267" s="6" t="str">
        <f t="shared" si="66"/>
        <v>0010-049-041-1100</v>
      </c>
      <c r="E4267" s="5" t="s">
        <v>560</v>
      </c>
      <c r="F4267" s="5" t="s">
        <v>375</v>
      </c>
      <c r="G4267" s="5" t="s">
        <v>376</v>
      </c>
      <c r="H4267" s="5" t="s">
        <v>377</v>
      </c>
      <c r="I4267" s="5" t="s">
        <v>378</v>
      </c>
    </row>
    <row r="4268" spans="1:9" x14ac:dyDescent="0.25">
      <c r="A4268" s="5" t="s">
        <v>11314</v>
      </c>
      <c r="B4268" s="5" t="s">
        <v>11315</v>
      </c>
      <c r="C4268" s="6" t="s">
        <v>757</v>
      </c>
      <c r="D4268" s="6" t="str">
        <f t="shared" si="66"/>
        <v>0871-000-000-0000</v>
      </c>
      <c r="E4268" s="5" t="s">
        <v>758</v>
      </c>
      <c r="F4268" s="5" t="s">
        <v>383</v>
      </c>
      <c r="G4268" s="5" t="s">
        <v>384</v>
      </c>
      <c r="H4268" s="5" t="s">
        <v>377</v>
      </c>
      <c r="I4268" s="5" t="s">
        <v>378</v>
      </c>
    </row>
    <row r="4269" spans="1:9" x14ac:dyDescent="0.25">
      <c r="A4269" s="5" t="s">
        <v>11316</v>
      </c>
      <c r="B4269" s="5" t="s">
        <v>11317</v>
      </c>
      <c r="C4269" s="6" t="s">
        <v>6651</v>
      </c>
      <c r="D4269" s="6" t="str">
        <f t="shared" si="66"/>
        <v>0791-000-000-0000</v>
      </c>
      <c r="E4269" s="5" t="s">
        <v>6652</v>
      </c>
      <c r="F4269" s="5" t="s">
        <v>503</v>
      </c>
      <c r="G4269" s="5" t="s">
        <v>504</v>
      </c>
      <c r="H4269" s="5" t="s">
        <v>377</v>
      </c>
      <c r="I4269" s="5" t="s">
        <v>378</v>
      </c>
    </row>
    <row r="4270" spans="1:9" x14ac:dyDescent="0.25">
      <c r="A4270" s="5" t="s">
        <v>11318</v>
      </c>
      <c r="B4270" s="5" t="s">
        <v>11319</v>
      </c>
      <c r="C4270" s="6" t="s">
        <v>5714</v>
      </c>
      <c r="D4270" s="6" t="str">
        <f t="shared" si="66"/>
        <v>0010-093-021-1100</v>
      </c>
      <c r="E4270" s="5" t="s">
        <v>5715</v>
      </c>
      <c r="F4270" s="5" t="s">
        <v>375</v>
      </c>
      <c r="G4270" s="5" t="s">
        <v>376</v>
      </c>
      <c r="H4270" s="5" t="s">
        <v>377</v>
      </c>
      <c r="I4270" s="5" t="s">
        <v>378</v>
      </c>
    </row>
    <row r="4271" spans="1:9" x14ac:dyDescent="0.25">
      <c r="A4271" s="5" t="s">
        <v>11320</v>
      </c>
      <c r="B4271" s="5" t="s">
        <v>11321</v>
      </c>
      <c r="C4271" s="6" t="s">
        <v>3561</v>
      </c>
      <c r="D4271" s="6" t="str">
        <f t="shared" si="66"/>
        <v>0377-000-000-0000</v>
      </c>
      <c r="E4271" s="5" t="s">
        <v>3562</v>
      </c>
      <c r="F4271" s="5" t="s">
        <v>503</v>
      </c>
      <c r="G4271" s="5" t="s">
        <v>504</v>
      </c>
      <c r="H4271" s="5" t="s">
        <v>377</v>
      </c>
      <c r="I4271" s="5" t="s">
        <v>378</v>
      </c>
    </row>
    <row r="4272" spans="1:9" x14ac:dyDescent="0.25">
      <c r="A4272" s="5" t="s">
        <v>215</v>
      </c>
      <c r="B4272" s="5" t="s">
        <v>11322</v>
      </c>
      <c r="C4272" s="6" t="s">
        <v>1551</v>
      </c>
      <c r="D4272" s="6" t="str">
        <f t="shared" si="66"/>
        <v>0010-063-021-1100</v>
      </c>
      <c r="E4272" s="5" t="s">
        <v>1552</v>
      </c>
      <c r="F4272" s="5" t="s">
        <v>375</v>
      </c>
      <c r="G4272" s="5" t="s">
        <v>376</v>
      </c>
      <c r="H4272" s="5" t="s">
        <v>377</v>
      </c>
      <c r="I4272" s="5" t="s">
        <v>378</v>
      </c>
    </row>
    <row r="4273" spans="1:9" x14ac:dyDescent="0.25">
      <c r="A4273" s="5" t="s">
        <v>11323</v>
      </c>
      <c r="B4273" s="5" t="s">
        <v>11324</v>
      </c>
      <c r="C4273" s="6" t="s">
        <v>5079</v>
      </c>
      <c r="D4273" s="6" t="str">
        <f t="shared" si="66"/>
        <v>0834-000-000-0000</v>
      </c>
      <c r="E4273" s="5" t="s">
        <v>5080</v>
      </c>
      <c r="F4273" s="5" t="s">
        <v>383</v>
      </c>
      <c r="G4273" s="5" t="s">
        <v>384</v>
      </c>
      <c r="H4273" s="5" t="s">
        <v>513</v>
      </c>
      <c r="I4273" s="5" t="s">
        <v>514</v>
      </c>
    </row>
    <row r="4274" spans="1:9" x14ac:dyDescent="0.25">
      <c r="A4274" s="5" t="s">
        <v>11325</v>
      </c>
      <c r="B4274" s="5" t="s">
        <v>11326</v>
      </c>
      <c r="C4274" s="6" t="s">
        <v>413</v>
      </c>
      <c r="D4274" s="6" t="str">
        <f t="shared" si="66"/>
        <v>0100-000-000-8000</v>
      </c>
      <c r="E4274" s="5" t="s">
        <v>414</v>
      </c>
      <c r="F4274" s="5" t="s">
        <v>383</v>
      </c>
      <c r="G4274" s="5" t="s">
        <v>384</v>
      </c>
      <c r="H4274" s="5" t="s">
        <v>377</v>
      </c>
      <c r="I4274" s="5" t="s">
        <v>378</v>
      </c>
    </row>
    <row r="4275" spans="1:9" x14ac:dyDescent="0.25">
      <c r="A4275" s="5" t="s">
        <v>11327</v>
      </c>
      <c r="B4275" s="5" t="s">
        <v>11328</v>
      </c>
      <c r="C4275" s="6" t="s">
        <v>1087</v>
      </c>
      <c r="D4275" s="6" t="str">
        <f t="shared" si="66"/>
        <v>0026-000-000-0000</v>
      </c>
      <c r="E4275" s="5" t="s">
        <v>1088</v>
      </c>
      <c r="F4275" s="5" t="s">
        <v>383</v>
      </c>
      <c r="G4275" s="5" t="s">
        <v>384</v>
      </c>
      <c r="H4275" s="5" t="s">
        <v>377</v>
      </c>
      <c r="I4275" s="5" t="s">
        <v>378</v>
      </c>
    </row>
    <row r="4276" spans="1:9" x14ac:dyDescent="0.25">
      <c r="A4276" s="5" t="s">
        <v>11329</v>
      </c>
      <c r="B4276" s="5" t="s">
        <v>11330</v>
      </c>
      <c r="C4276" s="6" t="s">
        <v>3815</v>
      </c>
      <c r="D4276" s="6" t="str">
        <f t="shared" si="66"/>
        <v>0010-048-071-1100</v>
      </c>
      <c r="E4276" s="5" t="s">
        <v>3816</v>
      </c>
      <c r="F4276" s="5" t="s">
        <v>375</v>
      </c>
      <c r="G4276" s="5" t="s">
        <v>376</v>
      </c>
      <c r="H4276" s="5" t="s">
        <v>513</v>
      </c>
      <c r="I4276" s="5" t="s">
        <v>514</v>
      </c>
    </row>
    <row r="4277" spans="1:9" x14ac:dyDescent="0.25">
      <c r="A4277" s="5" t="s">
        <v>11331</v>
      </c>
      <c r="B4277" s="5" t="s">
        <v>11332</v>
      </c>
      <c r="C4277" s="6" t="s">
        <v>2843</v>
      </c>
      <c r="D4277" s="6" t="str">
        <f t="shared" si="66"/>
        <v>0107-000-000-0000</v>
      </c>
      <c r="E4277" s="5" t="s">
        <v>2844</v>
      </c>
      <c r="F4277" s="5" t="s">
        <v>415</v>
      </c>
      <c r="G4277" s="5" t="s">
        <v>416</v>
      </c>
      <c r="H4277" s="5" t="s">
        <v>377</v>
      </c>
      <c r="I4277" s="5" t="s">
        <v>378</v>
      </c>
    </row>
    <row r="4278" spans="1:9" x14ac:dyDescent="0.25">
      <c r="A4278" s="5" t="s">
        <v>11333</v>
      </c>
      <c r="B4278" s="5" t="s">
        <v>11334</v>
      </c>
      <c r="C4278" s="6" t="s">
        <v>2871</v>
      </c>
      <c r="D4278" s="6" t="str">
        <f t="shared" si="66"/>
        <v>0235-000-000-0000</v>
      </c>
      <c r="E4278" s="5" t="s">
        <v>2872</v>
      </c>
      <c r="F4278" s="5" t="s">
        <v>383</v>
      </c>
      <c r="G4278" s="5" t="s">
        <v>384</v>
      </c>
      <c r="H4278" s="5" t="s">
        <v>377</v>
      </c>
      <c r="I4278" s="5" t="s">
        <v>378</v>
      </c>
    </row>
    <row r="4279" spans="1:9" x14ac:dyDescent="0.25">
      <c r="A4279" s="5" t="s">
        <v>11335</v>
      </c>
      <c r="B4279" s="5" t="s">
        <v>11336</v>
      </c>
      <c r="C4279" s="6" t="s">
        <v>4815</v>
      </c>
      <c r="D4279" s="6" t="str">
        <f t="shared" si="66"/>
        <v>0613-000-000-0000</v>
      </c>
      <c r="E4279" s="5" t="s">
        <v>4816</v>
      </c>
      <c r="F4279" s="5" t="s">
        <v>535</v>
      </c>
      <c r="G4279" s="5" t="s">
        <v>536</v>
      </c>
      <c r="H4279" s="5" t="s">
        <v>513</v>
      </c>
      <c r="I4279" s="5" t="s">
        <v>514</v>
      </c>
    </row>
    <row r="4280" spans="1:9" x14ac:dyDescent="0.25">
      <c r="A4280" s="5" t="s">
        <v>11337</v>
      </c>
      <c r="B4280" s="5" t="s">
        <v>11338</v>
      </c>
      <c r="C4280" s="6" t="s">
        <v>1629</v>
      </c>
      <c r="D4280" s="6" t="str">
        <f t="shared" si="66"/>
        <v>0320-000-003-2100</v>
      </c>
      <c r="E4280" s="5" t="s">
        <v>1630</v>
      </c>
      <c r="F4280" s="5" t="s">
        <v>383</v>
      </c>
      <c r="G4280" s="5" t="s">
        <v>384</v>
      </c>
      <c r="H4280" s="5" t="s">
        <v>377</v>
      </c>
      <c r="I4280" s="5" t="s">
        <v>378</v>
      </c>
    </row>
    <row r="4281" spans="1:9" x14ac:dyDescent="0.25">
      <c r="A4281" s="5" t="s">
        <v>11339</v>
      </c>
      <c r="B4281" s="5" t="s">
        <v>11340</v>
      </c>
      <c r="C4281" s="6" t="s">
        <v>954</v>
      </c>
      <c r="D4281" s="6" t="str">
        <f t="shared" si="66"/>
        <v>0120-000-000-0000</v>
      </c>
      <c r="E4281" s="5" t="s">
        <v>955</v>
      </c>
      <c r="F4281" s="5" t="s">
        <v>383</v>
      </c>
      <c r="G4281" s="5" t="s">
        <v>384</v>
      </c>
      <c r="H4281" s="5" t="s">
        <v>377</v>
      </c>
      <c r="I4281" s="5" t="s">
        <v>378</v>
      </c>
    </row>
    <row r="4282" spans="1:9" x14ac:dyDescent="0.25">
      <c r="A4282" s="5" t="s">
        <v>11341</v>
      </c>
      <c r="B4282" s="5" t="s">
        <v>11342</v>
      </c>
      <c r="C4282" s="6" t="s">
        <v>11343</v>
      </c>
      <c r="D4282" s="6" t="str">
        <f t="shared" si="66"/>
        <v>0010-115-150-1700</v>
      </c>
      <c r="E4282" s="5" t="s">
        <v>11344</v>
      </c>
      <c r="F4282" s="5" t="s">
        <v>375</v>
      </c>
      <c r="G4282" s="5" t="s">
        <v>376</v>
      </c>
      <c r="H4282" s="5" t="s">
        <v>377</v>
      </c>
      <c r="I4282" s="5" t="s">
        <v>378</v>
      </c>
    </row>
    <row r="4283" spans="1:9" x14ac:dyDescent="0.25">
      <c r="A4283" s="5" t="s">
        <v>11345</v>
      </c>
      <c r="B4283" s="5" t="s">
        <v>11346</v>
      </c>
      <c r="C4283" s="6" t="s">
        <v>449</v>
      </c>
      <c r="D4283" s="6" t="str">
        <f t="shared" si="66"/>
        <v>0965-000-000-0000</v>
      </c>
      <c r="E4283" s="5" t="s">
        <v>450</v>
      </c>
      <c r="F4283" s="5" t="s">
        <v>507</v>
      </c>
      <c r="G4283" s="5" t="s">
        <v>508</v>
      </c>
      <c r="H4283" s="5" t="s">
        <v>377</v>
      </c>
      <c r="I4283" s="5" t="s">
        <v>378</v>
      </c>
    </row>
    <row r="4284" spans="1:9" x14ac:dyDescent="0.25">
      <c r="A4284" s="5" t="s">
        <v>11347</v>
      </c>
      <c r="B4284" s="5" t="s">
        <v>11348</v>
      </c>
      <c r="C4284" s="6" t="s">
        <v>4243</v>
      </c>
      <c r="D4284" s="6" t="str">
        <f t="shared" si="66"/>
        <v>0010-043-020-1100</v>
      </c>
      <c r="E4284" s="5" t="s">
        <v>4244</v>
      </c>
      <c r="F4284" s="5" t="s">
        <v>375</v>
      </c>
      <c r="G4284" s="5" t="s">
        <v>376</v>
      </c>
      <c r="H4284" s="5" t="s">
        <v>377</v>
      </c>
      <c r="I4284" s="5" t="s">
        <v>378</v>
      </c>
    </row>
    <row r="4285" spans="1:9" x14ac:dyDescent="0.25">
      <c r="A4285" s="5" t="s">
        <v>11349</v>
      </c>
      <c r="B4285" s="5" t="s">
        <v>11350</v>
      </c>
      <c r="C4285" s="6" t="s">
        <v>11351</v>
      </c>
      <c r="D4285" s="6" t="str">
        <f t="shared" si="66"/>
        <v>0931-000-000-0000</v>
      </c>
      <c r="E4285" s="5" t="s">
        <v>11352</v>
      </c>
      <c r="F4285" s="5" t="s">
        <v>415</v>
      </c>
      <c r="G4285" s="5" t="s">
        <v>416</v>
      </c>
      <c r="H4285" s="5" t="s">
        <v>377</v>
      </c>
      <c r="I4285" s="5" t="s">
        <v>378</v>
      </c>
    </row>
    <row r="4286" spans="1:9" x14ac:dyDescent="0.25">
      <c r="A4286" s="5" t="s">
        <v>11353</v>
      </c>
      <c r="B4286" s="5" t="s">
        <v>11354</v>
      </c>
      <c r="C4286" s="6" t="s">
        <v>6462</v>
      </c>
      <c r="D4286" s="6" t="str">
        <f t="shared" si="66"/>
        <v>0010-046-051-1100</v>
      </c>
      <c r="E4286" s="5" t="s">
        <v>6463</v>
      </c>
      <c r="F4286" s="5" t="s">
        <v>375</v>
      </c>
      <c r="G4286" s="5" t="s">
        <v>376</v>
      </c>
      <c r="H4286" s="5" t="s">
        <v>377</v>
      </c>
      <c r="I4286" s="5" t="s">
        <v>378</v>
      </c>
    </row>
    <row r="4287" spans="1:9" x14ac:dyDescent="0.25">
      <c r="A4287" s="5" t="s">
        <v>11355</v>
      </c>
      <c r="B4287" s="5" t="s">
        <v>11356</v>
      </c>
      <c r="C4287" s="6" t="s">
        <v>3587</v>
      </c>
      <c r="D4287" s="6" t="str">
        <f t="shared" si="66"/>
        <v>0606-000-000-0000</v>
      </c>
      <c r="E4287" s="5" t="s">
        <v>3588</v>
      </c>
      <c r="F4287" s="5" t="s">
        <v>383</v>
      </c>
      <c r="G4287" s="5" t="s">
        <v>384</v>
      </c>
      <c r="H4287" s="5" t="s">
        <v>377</v>
      </c>
      <c r="I4287" s="5" t="s">
        <v>378</v>
      </c>
    </row>
    <row r="4288" spans="1:9" x14ac:dyDescent="0.25">
      <c r="A4288" s="5" t="s">
        <v>11357</v>
      </c>
      <c r="B4288" s="5" t="s">
        <v>11358</v>
      </c>
      <c r="C4288" s="6" t="s">
        <v>4699</v>
      </c>
      <c r="D4288" s="6" t="str">
        <f t="shared" si="66"/>
        <v>0010-038-221-1600</v>
      </c>
      <c r="E4288" s="5" t="s">
        <v>4700</v>
      </c>
      <c r="F4288" s="5" t="s">
        <v>375</v>
      </c>
      <c r="G4288" s="5" t="s">
        <v>376</v>
      </c>
      <c r="H4288" s="5" t="s">
        <v>377</v>
      </c>
      <c r="I4288" s="5" t="s">
        <v>378</v>
      </c>
    </row>
    <row r="4289" spans="1:9" x14ac:dyDescent="0.25">
      <c r="A4289" s="5" t="s">
        <v>11359</v>
      </c>
      <c r="B4289" s="5" t="s">
        <v>11360</v>
      </c>
      <c r="C4289" s="6" t="s">
        <v>11361</v>
      </c>
      <c r="D4289" s="6" t="str">
        <f t="shared" si="66"/>
        <v>0010-059-021-1000</v>
      </c>
      <c r="E4289" s="5" t="s">
        <v>11362</v>
      </c>
      <c r="F4289" s="5" t="s">
        <v>1099</v>
      </c>
      <c r="G4289" s="5" t="s">
        <v>1100</v>
      </c>
      <c r="H4289" s="5" t="s">
        <v>377</v>
      </c>
      <c r="I4289" s="5" t="s">
        <v>378</v>
      </c>
    </row>
    <row r="4290" spans="1:9" x14ac:dyDescent="0.25">
      <c r="A4290" s="5" t="s">
        <v>11363</v>
      </c>
      <c r="B4290" s="5" t="s">
        <v>11364</v>
      </c>
      <c r="C4290" s="6" t="s">
        <v>4432</v>
      </c>
      <c r="D4290" s="6" t="str">
        <f t="shared" ref="D4290:D4353" si="67">TEXT(C4290,"0000-000-000-0000")</f>
        <v>1081-000-000-0000</v>
      </c>
      <c r="E4290" s="5" t="s">
        <v>4433</v>
      </c>
      <c r="F4290" s="5" t="s">
        <v>535</v>
      </c>
      <c r="G4290" s="5" t="s">
        <v>536</v>
      </c>
      <c r="H4290" s="5" t="s">
        <v>377</v>
      </c>
      <c r="I4290" s="5" t="s">
        <v>378</v>
      </c>
    </row>
    <row r="4291" spans="1:9" x14ac:dyDescent="0.25">
      <c r="A4291" s="5" t="s">
        <v>11365</v>
      </c>
      <c r="B4291" s="5" t="s">
        <v>11366</v>
      </c>
      <c r="C4291" s="6" t="s">
        <v>1283</v>
      </c>
      <c r="D4291" s="6" t="str">
        <f t="shared" si="67"/>
        <v>0338-000-000-0000</v>
      </c>
      <c r="E4291" s="5" t="s">
        <v>1284</v>
      </c>
      <c r="F4291" s="5" t="s">
        <v>415</v>
      </c>
      <c r="G4291" s="5" t="s">
        <v>416</v>
      </c>
      <c r="H4291" s="5" t="s">
        <v>377</v>
      </c>
      <c r="I4291" s="5" t="s">
        <v>378</v>
      </c>
    </row>
    <row r="4292" spans="1:9" x14ac:dyDescent="0.25">
      <c r="A4292" s="5" t="s">
        <v>11367</v>
      </c>
      <c r="B4292" s="5" t="s">
        <v>11368</v>
      </c>
      <c r="C4292" s="6" t="s">
        <v>777</v>
      </c>
      <c r="D4292" s="6" t="str">
        <f t="shared" si="67"/>
        <v>0595-000-000-0000</v>
      </c>
      <c r="E4292" s="5" t="s">
        <v>778</v>
      </c>
      <c r="F4292" s="5" t="s">
        <v>507</v>
      </c>
      <c r="G4292" s="5" t="s">
        <v>508</v>
      </c>
      <c r="H4292" s="5" t="s">
        <v>377</v>
      </c>
      <c r="I4292" s="5" t="s">
        <v>378</v>
      </c>
    </row>
    <row r="4293" spans="1:9" x14ac:dyDescent="0.25">
      <c r="A4293" s="5" t="s">
        <v>11369</v>
      </c>
      <c r="B4293" s="5" t="s">
        <v>11370</v>
      </c>
      <c r="C4293" s="6" t="s">
        <v>2909</v>
      </c>
      <c r="D4293" s="6" t="str">
        <f t="shared" si="67"/>
        <v>0949-000-000-0000</v>
      </c>
      <c r="E4293" s="5" t="s">
        <v>2910</v>
      </c>
      <c r="F4293" s="5" t="s">
        <v>535</v>
      </c>
      <c r="G4293" s="5" t="s">
        <v>536</v>
      </c>
      <c r="H4293" s="5" t="s">
        <v>377</v>
      </c>
      <c r="I4293" s="5" t="s">
        <v>378</v>
      </c>
    </row>
    <row r="4294" spans="1:9" x14ac:dyDescent="0.25">
      <c r="A4294" s="5" t="s">
        <v>11371</v>
      </c>
      <c r="B4294" s="5" t="s">
        <v>11372</v>
      </c>
      <c r="C4294" s="6" t="s">
        <v>3207</v>
      </c>
      <c r="D4294" s="6" t="str">
        <f t="shared" si="67"/>
        <v>0010-079-021-1300</v>
      </c>
      <c r="E4294" s="5" t="s">
        <v>3208</v>
      </c>
      <c r="F4294" s="5" t="s">
        <v>375</v>
      </c>
      <c r="G4294" s="5" t="s">
        <v>376</v>
      </c>
      <c r="H4294" s="5" t="s">
        <v>377</v>
      </c>
      <c r="I4294" s="5" t="s">
        <v>378</v>
      </c>
    </row>
    <row r="4295" spans="1:9" x14ac:dyDescent="0.25">
      <c r="A4295" s="5" t="s">
        <v>11373</v>
      </c>
      <c r="B4295" s="5" t="s">
        <v>11374</v>
      </c>
      <c r="C4295" s="6" t="s">
        <v>1907</v>
      </c>
      <c r="D4295" s="6" t="str">
        <f t="shared" si="67"/>
        <v>1104-000-000-0000</v>
      </c>
      <c r="E4295" s="5" t="s">
        <v>1908</v>
      </c>
      <c r="F4295" s="5" t="s">
        <v>535</v>
      </c>
      <c r="G4295" s="5" t="s">
        <v>536</v>
      </c>
      <c r="H4295" s="5" t="s">
        <v>377</v>
      </c>
      <c r="I4295" s="5" t="s">
        <v>378</v>
      </c>
    </row>
    <row r="4296" spans="1:9" x14ac:dyDescent="0.25">
      <c r="A4296" s="5" t="s">
        <v>11375</v>
      </c>
      <c r="B4296" s="5" t="s">
        <v>11376</v>
      </c>
      <c r="C4296" s="6" t="s">
        <v>2148</v>
      </c>
      <c r="D4296" s="6" t="str">
        <f t="shared" si="67"/>
        <v>0810-000-000-0000</v>
      </c>
      <c r="E4296" s="5" t="s">
        <v>2149</v>
      </c>
      <c r="F4296" s="5" t="s">
        <v>503</v>
      </c>
      <c r="G4296" s="5" t="s">
        <v>504</v>
      </c>
      <c r="H4296" s="5" t="s">
        <v>377</v>
      </c>
      <c r="I4296" s="5" t="s">
        <v>378</v>
      </c>
    </row>
    <row r="4297" spans="1:9" x14ac:dyDescent="0.25">
      <c r="A4297" s="5" t="s">
        <v>11377</v>
      </c>
      <c r="B4297" s="5" t="s">
        <v>11378</v>
      </c>
      <c r="C4297" s="6" t="s">
        <v>1175</v>
      </c>
      <c r="D4297" s="6" t="str">
        <f t="shared" si="67"/>
        <v>0010-231-060-1000</v>
      </c>
      <c r="E4297" s="5" t="s">
        <v>1176</v>
      </c>
      <c r="F4297" s="5" t="s">
        <v>1177</v>
      </c>
      <c r="G4297" s="5" t="s">
        <v>1178</v>
      </c>
      <c r="H4297" s="5" t="s">
        <v>377</v>
      </c>
      <c r="I4297" s="5" t="s">
        <v>378</v>
      </c>
    </row>
    <row r="4298" spans="1:9" x14ac:dyDescent="0.25">
      <c r="A4298" s="5" t="s">
        <v>11379</v>
      </c>
      <c r="B4298" s="5" t="s">
        <v>11380</v>
      </c>
      <c r="C4298" s="6" t="s">
        <v>11381</v>
      </c>
      <c r="D4298" s="6" t="str">
        <f t="shared" si="67"/>
        <v>0010-090-021-1000</v>
      </c>
      <c r="E4298" s="5" t="s">
        <v>11382</v>
      </c>
      <c r="F4298" s="5" t="s">
        <v>1099</v>
      </c>
      <c r="G4298" s="5" t="s">
        <v>1100</v>
      </c>
      <c r="H4298" s="5" t="s">
        <v>377</v>
      </c>
      <c r="I4298" s="5" t="s">
        <v>378</v>
      </c>
    </row>
    <row r="4299" spans="1:9" x14ac:dyDescent="0.25">
      <c r="A4299" s="5" t="s">
        <v>11383</v>
      </c>
      <c r="B4299" s="5" t="s">
        <v>11384</v>
      </c>
      <c r="C4299" s="6" t="s">
        <v>5606</v>
      </c>
      <c r="D4299" s="6" t="str">
        <f t="shared" si="67"/>
        <v>0891-000-000-0000</v>
      </c>
      <c r="E4299" s="5" t="s">
        <v>5607</v>
      </c>
      <c r="F4299" s="5" t="s">
        <v>383</v>
      </c>
      <c r="G4299" s="5" t="s">
        <v>384</v>
      </c>
      <c r="H4299" s="5" t="s">
        <v>377</v>
      </c>
      <c r="I4299" s="5" t="s">
        <v>378</v>
      </c>
    </row>
    <row r="4300" spans="1:9" x14ac:dyDescent="0.25">
      <c r="A4300" s="5" t="s">
        <v>11385</v>
      </c>
      <c r="B4300" s="5" t="s">
        <v>11386</v>
      </c>
      <c r="C4300" s="6" t="s">
        <v>7790</v>
      </c>
      <c r="D4300" s="6" t="str">
        <f t="shared" si="67"/>
        <v>0195-033-000-0000</v>
      </c>
      <c r="E4300" s="5" t="s">
        <v>7791</v>
      </c>
      <c r="F4300" s="5" t="s">
        <v>2740</v>
      </c>
      <c r="G4300" s="5" t="s">
        <v>2741</v>
      </c>
      <c r="H4300" s="5" t="s">
        <v>377</v>
      </c>
      <c r="I4300" s="5" t="s">
        <v>378</v>
      </c>
    </row>
    <row r="4301" spans="1:9" x14ac:dyDescent="0.25">
      <c r="A4301" s="5" t="s">
        <v>11387</v>
      </c>
      <c r="B4301" s="5" t="s">
        <v>11388</v>
      </c>
      <c r="C4301" s="6" t="s">
        <v>4168</v>
      </c>
      <c r="D4301" s="6" t="str">
        <f t="shared" si="67"/>
        <v>0571-000-000-0000</v>
      </c>
      <c r="E4301" s="5" t="s">
        <v>4169</v>
      </c>
      <c r="F4301" s="5" t="s">
        <v>503</v>
      </c>
      <c r="G4301" s="5" t="s">
        <v>504</v>
      </c>
      <c r="H4301" s="5" t="s">
        <v>377</v>
      </c>
      <c r="I4301" s="5" t="s">
        <v>378</v>
      </c>
    </row>
    <row r="4302" spans="1:9" x14ac:dyDescent="0.25">
      <c r="A4302" s="5" t="s">
        <v>11389</v>
      </c>
      <c r="B4302" s="5" t="s">
        <v>11390</v>
      </c>
      <c r="C4302" s="6" t="s">
        <v>724</v>
      </c>
      <c r="D4302" s="6" t="str">
        <f t="shared" si="67"/>
        <v>0283-000-000-0000</v>
      </c>
      <c r="E4302" s="5" t="s">
        <v>725</v>
      </c>
      <c r="F4302" s="5" t="s">
        <v>507</v>
      </c>
      <c r="G4302" s="5" t="s">
        <v>508</v>
      </c>
      <c r="H4302" s="5" t="s">
        <v>377</v>
      </c>
      <c r="I4302" s="5" t="s">
        <v>378</v>
      </c>
    </row>
    <row r="4303" spans="1:9" x14ac:dyDescent="0.25">
      <c r="A4303" s="5" t="s">
        <v>11391</v>
      </c>
      <c r="B4303" s="5" t="s">
        <v>11392</v>
      </c>
      <c r="C4303" s="6" t="s">
        <v>931</v>
      </c>
      <c r="D4303" s="6" t="str">
        <f t="shared" si="67"/>
        <v>0045-000-000-0000</v>
      </c>
      <c r="E4303" s="5" t="s">
        <v>932</v>
      </c>
      <c r="F4303" s="5" t="s">
        <v>503</v>
      </c>
      <c r="G4303" s="5" t="s">
        <v>504</v>
      </c>
      <c r="H4303" s="5" t="s">
        <v>513</v>
      </c>
      <c r="I4303" s="5" t="s">
        <v>514</v>
      </c>
    </row>
    <row r="4304" spans="1:9" x14ac:dyDescent="0.25">
      <c r="A4304" s="5" t="s">
        <v>11393</v>
      </c>
      <c r="B4304" s="5" t="s">
        <v>11394</v>
      </c>
      <c r="C4304" s="6" t="s">
        <v>11395</v>
      </c>
      <c r="D4304" s="6" t="str">
        <f t="shared" si="67"/>
        <v>0010-115-131-1000</v>
      </c>
      <c r="E4304" s="5" t="s">
        <v>11396</v>
      </c>
      <c r="F4304" s="5" t="s">
        <v>1099</v>
      </c>
      <c r="G4304" s="5" t="s">
        <v>1100</v>
      </c>
      <c r="H4304" s="5" t="s">
        <v>377</v>
      </c>
      <c r="I4304" s="5" t="s">
        <v>378</v>
      </c>
    </row>
    <row r="4305" spans="1:9" x14ac:dyDescent="0.25">
      <c r="A4305" s="5" t="s">
        <v>11397</v>
      </c>
      <c r="B4305" s="5" t="s">
        <v>11398</v>
      </c>
      <c r="C4305" s="6" t="s">
        <v>7281</v>
      </c>
      <c r="D4305" s="6" t="str">
        <f t="shared" si="67"/>
        <v>0010-231-081-1100</v>
      </c>
      <c r="E4305" s="5" t="s">
        <v>7282</v>
      </c>
      <c r="F4305" s="5" t="s">
        <v>1177</v>
      </c>
      <c r="G4305" s="5" t="s">
        <v>1178</v>
      </c>
      <c r="H4305" s="5" t="s">
        <v>377</v>
      </c>
      <c r="I4305" s="5" t="s">
        <v>378</v>
      </c>
    </row>
    <row r="4306" spans="1:9" x14ac:dyDescent="0.25">
      <c r="A4306" s="5" t="s">
        <v>11399</v>
      </c>
      <c r="B4306" s="5" t="s">
        <v>11400</v>
      </c>
      <c r="C4306" s="6" t="s">
        <v>2985</v>
      </c>
      <c r="D4306" s="6" t="str">
        <f t="shared" si="67"/>
        <v>0304-000-000-0000</v>
      </c>
      <c r="E4306" s="5" t="s">
        <v>2986</v>
      </c>
      <c r="F4306" s="5" t="s">
        <v>503</v>
      </c>
      <c r="G4306" s="5" t="s">
        <v>504</v>
      </c>
      <c r="H4306" s="5" t="s">
        <v>377</v>
      </c>
      <c r="I4306" s="5" t="s">
        <v>378</v>
      </c>
    </row>
    <row r="4307" spans="1:9" x14ac:dyDescent="0.25">
      <c r="A4307" s="5" t="s">
        <v>11401</v>
      </c>
      <c r="B4307" s="5" t="s">
        <v>11402</v>
      </c>
      <c r="C4307" s="6" t="s">
        <v>6350</v>
      </c>
      <c r="D4307" s="6" t="str">
        <f t="shared" si="67"/>
        <v>0697-000-000-0000</v>
      </c>
      <c r="E4307" s="5" t="s">
        <v>6351</v>
      </c>
      <c r="F4307" s="5" t="s">
        <v>535</v>
      </c>
      <c r="G4307" s="5" t="s">
        <v>536</v>
      </c>
      <c r="H4307" s="5" t="s">
        <v>377</v>
      </c>
      <c r="I4307" s="5" t="s">
        <v>378</v>
      </c>
    </row>
    <row r="4308" spans="1:9" x14ac:dyDescent="0.25">
      <c r="A4308" s="5" t="s">
        <v>218</v>
      </c>
      <c r="B4308" s="5" t="s">
        <v>11403</v>
      </c>
      <c r="C4308" s="6" t="s">
        <v>2026</v>
      </c>
      <c r="D4308" s="6" t="str">
        <f t="shared" si="67"/>
        <v>0852-000-000-0000</v>
      </c>
      <c r="E4308" s="5" t="s">
        <v>2027</v>
      </c>
      <c r="F4308" s="5" t="s">
        <v>503</v>
      </c>
      <c r="G4308" s="5" t="s">
        <v>504</v>
      </c>
      <c r="H4308" s="5" t="s">
        <v>377</v>
      </c>
      <c r="I4308" s="5" t="s">
        <v>378</v>
      </c>
    </row>
    <row r="4309" spans="1:9" x14ac:dyDescent="0.25">
      <c r="A4309" s="5" t="s">
        <v>11404</v>
      </c>
      <c r="B4309" s="5" t="s">
        <v>11405</v>
      </c>
      <c r="C4309" s="6" t="s">
        <v>622</v>
      </c>
      <c r="D4309" s="6" t="str">
        <f t="shared" si="67"/>
        <v>0010-035-131-1100</v>
      </c>
      <c r="E4309" s="5" t="s">
        <v>623</v>
      </c>
      <c r="F4309" s="5" t="s">
        <v>375</v>
      </c>
      <c r="G4309" s="5" t="s">
        <v>376</v>
      </c>
      <c r="H4309" s="5" t="s">
        <v>377</v>
      </c>
      <c r="I4309" s="5" t="s">
        <v>378</v>
      </c>
    </row>
    <row r="4310" spans="1:9" x14ac:dyDescent="0.25">
      <c r="A4310" s="5" t="s">
        <v>11406</v>
      </c>
      <c r="B4310" s="5" t="s">
        <v>11407</v>
      </c>
      <c r="C4310" s="6" t="s">
        <v>1111</v>
      </c>
      <c r="D4310" s="6" t="str">
        <f t="shared" si="67"/>
        <v>0401-000-000-0000</v>
      </c>
      <c r="E4310" s="5" t="s">
        <v>1112</v>
      </c>
      <c r="F4310" s="5" t="s">
        <v>383</v>
      </c>
      <c r="G4310" s="5" t="s">
        <v>384</v>
      </c>
      <c r="H4310" s="5" t="s">
        <v>491</v>
      </c>
      <c r="I4310" s="5" t="s">
        <v>492</v>
      </c>
    </row>
    <row r="4311" spans="1:9" x14ac:dyDescent="0.25">
      <c r="A4311" s="5" t="s">
        <v>224</v>
      </c>
      <c r="B4311" s="5" t="s">
        <v>11408</v>
      </c>
      <c r="C4311" s="6" t="s">
        <v>11409</v>
      </c>
      <c r="D4311" s="6" t="str">
        <f t="shared" si="67"/>
        <v>0010-058-041-3200</v>
      </c>
      <c r="E4311" s="5" t="s">
        <v>11410</v>
      </c>
      <c r="F4311" s="5" t="s">
        <v>375</v>
      </c>
      <c r="G4311" s="5" t="s">
        <v>376</v>
      </c>
      <c r="H4311" s="5" t="s">
        <v>513</v>
      </c>
      <c r="I4311" s="5" t="s">
        <v>514</v>
      </c>
    </row>
    <row r="4312" spans="1:9" x14ac:dyDescent="0.25">
      <c r="A4312" s="5" t="s">
        <v>11411</v>
      </c>
      <c r="B4312" s="5" t="s">
        <v>11412</v>
      </c>
      <c r="C4312" s="6" t="s">
        <v>7298</v>
      </c>
      <c r="D4312" s="6" t="str">
        <f t="shared" si="67"/>
        <v>0010-115-150-1800</v>
      </c>
      <c r="E4312" s="5" t="s">
        <v>7299</v>
      </c>
      <c r="F4312" s="5" t="s">
        <v>375</v>
      </c>
      <c r="G4312" s="5" t="s">
        <v>376</v>
      </c>
      <c r="H4312" s="5" t="s">
        <v>11413</v>
      </c>
      <c r="I4312" s="5" t="s">
        <v>11414</v>
      </c>
    </row>
    <row r="4313" spans="1:9" x14ac:dyDescent="0.25">
      <c r="A4313" s="5" t="s">
        <v>11415</v>
      </c>
      <c r="B4313" s="5" t="s">
        <v>11416</v>
      </c>
      <c r="C4313" s="6" t="s">
        <v>1887</v>
      </c>
      <c r="D4313" s="6" t="str">
        <f t="shared" si="67"/>
        <v>0440-000-000-0000</v>
      </c>
      <c r="E4313" s="5" t="s">
        <v>1888</v>
      </c>
      <c r="F4313" s="5" t="s">
        <v>507</v>
      </c>
      <c r="G4313" s="5" t="s">
        <v>508</v>
      </c>
      <c r="H4313" s="5" t="s">
        <v>513</v>
      </c>
      <c r="I4313" s="5" t="s">
        <v>514</v>
      </c>
    </row>
    <row r="4314" spans="1:9" x14ac:dyDescent="0.25">
      <c r="A4314" s="5" t="s">
        <v>11417</v>
      </c>
      <c r="B4314" s="5" t="s">
        <v>11418</v>
      </c>
      <c r="C4314" s="6" t="s">
        <v>1462</v>
      </c>
      <c r="D4314" s="6" t="str">
        <f t="shared" si="67"/>
        <v>1133-000-000-0000</v>
      </c>
      <c r="E4314" s="5" t="s">
        <v>1463</v>
      </c>
      <c r="F4314" s="5" t="s">
        <v>503</v>
      </c>
      <c r="G4314" s="5" t="s">
        <v>504</v>
      </c>
      <c r="H4314" s="5" t="s">
        <v>513</v>
      </c>
      <c r="I4314" s="5" t="s">
        <v>514</v>
      </c>
    </row>
    <row r="4315" spans="1:9" x14ac:dyDescent="0.25">
      <c r="A4315" s="5" t="s">
        <v>11419</v>
      </c>
      <c r="B4315" s="5" t="s">
        <v>11420</v>
      </c>
      <c r="C4315" s="6" t="s">
        <v>1551</v>
      </c>
      <c r="D4315" s="6" t="str">
        <f t="shared" si="67"/>
        <v>0010-063-021-1100</v>
      </c>
      <c r="E4315" s="5" t="s">
        <v>1552</v>
      </c>
      <c r="F4315" s="5" t="s">
        <v>375</v>
      </c>
      <c r="G4315" s="5" t="s">
        <v>376</v>
      </c>
      <c r="H4315" s="5" t="s">
        <v>377</v>
      </c>
      <c r="I4315" s="5" t="s">
        <v>378</v>
      </c>
    </row>
    <row r="4316" spans="1:9" x14ac:dyDescent="0.25">
      <c r="A4316" s="5" t="s">
        <v>11421</v>
      </c>
      <c r="B4316" s="5" t="s">
        <v>11422</v>
      </c>
      <c r="C4316" s="6" t="s">
        <v>11102</v>
      </c>
      <c r="D4316" s="6" t="str">
        <f t="shared" si="67"/>
        <v>0010-071-021-1100</v>
      </c>
      <c r="E4316" s="5" t="s">
        <v>11103</v>
      </c>
      <c r="F4316" s="5" t="s">
        <v>375</v>
      </c>
      <c r="G4316" s="5" t="s">
        <v>376</v>
      </c>
      <c r="H4316" s="5" t="s">
        <v>377</v>
      </c>
      <c r="I4316" s="5" t="s">
        <v>378</v>
      </c>
    </row>
    <row r="4317" spans="1:9" x14ac:dyDescent="0.25">
      <c r="A4317" s="5" t="s">
        <v>11423</v>
      </c>
      <c r="B4317" s="5" t="s">
        <v>11424</v>
      </c>
      <c r="C4317" s="6" t="s">
        <v>4949</v>
      </c>
      <c r="D4317" s="6" t="str">
        <f t="shared" si="67"/>
        <v>0348-000-000-0000</v>
      </c>
      <c r="E4317" s="5" t="s">
        <v>4950</v>
      </c>
      <c r="F4317" s="5" t="s">
        <v>535</v>
      </c>
      <c r="G4317" s="5" t="s">
        <v>536</v>
      </c>
      <c r="H4317" s="5" t="s">
        <v>513</v>
      </c>
      <c r="I4317" s="5" t="s">
        <v>514</v>
      </c>
    </row>
    <row r="4318" spans="1:9" x14ac:dyDescent="0.25">
      <c r="A4318" s="5" t="s">
        <v>11425</v>
      </c>
      <c r="B4318" s="5" t="s">
        <v>11426</v>
      </c>
      <c r="C4318" s="6" t="s">
        <v>1390</v>
      </c>
      <c r="D4318" s="6" t="str">
        <f t="shared" si="67"/>
        <v>0010-030-081-1700</v>
      </c>
      <c r="E4318" s="5" t="s">
        <v>1391</v>
      </c>
      <c r="F4318" s="5" t="s">
        <v>375</v>
      </c>
      <c r="G4318" s="5" t="s">
        <v>376</v>
      </c>
      <c r="H4318" s="5" t="s">
        <v>377</v>
      </c>
      <c r="I4318" s="5" t="s">
        <v>378</v>
      </c>
    </row>
    <row r="4319" spans="1:9" x14ac:dyDescent="0.25">
      <c r="A4319" s="5" t="s">
        <v>11427</v>
      </c>
      <c r="B4319" s="5" t="s">
        <v>11428</v>
      </c>
      <c r="C4319" s="6" t="s">
        <v>6164</v>
      </c>
      <c r="D4319" s="6" t="str">
        <f t="shared" si="67"/>
        <v>0111-045-100-1100</v>
      </c>
      <c r="E4319" s="5" t="s">
        <v>6165</v>
      </c>
      <c r="F4319" s="5" t="s">
        <v>415</v>
      </c>
      <c r="G4319" s="5" t="s">
        <v>416</v>
      </c>
      <c r="H4319" s="5" t="s">
        <v>377</v>
      </c>
      <c r="I4319" s="5" t="s">
        <v>378</v>
      </c>
    </row>
    <row r="4320" spans="1:9" x14ac:dyDescent="0.25">
      <c r="A4320" s="5" t="s">
        <v>11429</v>
      </c>
      <c r="B4320" s="5" t="s">
        <v>11430</v>
      </c>
      <c r="C4320" s="6" t="s">
        <v>489</v>
      </c>
      <c r="D4320" s="6" t="str">
        <f t="shared" si="67"/>
        <v>0010-063-031-1100</v>
      </c>
      <c r="E4320" s="5" t="s">
        <v>490</v>
      </c>
      <c r="F4320" s="5" t="s">
        <v>375</v>
      </c>
      <c r="G4320" s="5" t="s">
        <v>376</v>
      </c>
      <c r="H4320" s="5" t="s">
        <v>377</v>
      </c>
      <c r="I4320" s="5" t="s">
        <v>378</v>
      </c>
    </row>
    <row r="4321" spans="1:9" x14ac:dyDescent="0.25">
      <c r="A4321" s="5" t="s">
        <v>11431</v>
      </c>
      <c r="B4321" s="5" t="s">
        <v>11432</v>
      </c>
      <c r="C4321" s="6" t="s">
        <v>11433</v>
      </c>
      <c r="D4321" s="6" t="str">
        <f t="shared" si="67"/>
        <v>0169-000-004-6100</v>
      </c>
      <c r="E4321" s="5" t="s">
        <v>11434</v>
      </c>
      <c r="F4321" s="5" t="s">
        <v>383</v>
      </c>
      <c r="G4321" s="5" t="s">
        <v>384</v>
      </c>
      <c r="H4321" s="5" t="s">
        <v>377</v>
      </c>
      <c r="I4321" s="5" t="s">
        <v>378</v>
      </c>
    </row>
    <row r="4322" spans="1:9" x14ac:dyDescent="0.25">
      <c r="A4322" s="5" t="s">
        <v>11435</v>
      </c>
      <c r="B4322" s="5" t="s">
        <v>11436</v>
      </c>
      <c r="C4322" s="6" t="s">
        <v>2229</v>
      </c>
      <c r="D4322" s="6" t="str">
        <f t="shared" si="67"/>
        <v>1120-000-000-0000</v>
      </c>
      <c r="E4322" s="5" t="s">
        <v>2230</v>
      </c>
      <c r="F4322" s="5" t="s">
        <v>415</v>
      </c>
      <c r="G4322" s="5" t="s">
        <v>416</v>
      </c>
      <c r="H4322" s="5" t="s">
        <v>377</v>
      </c>
      <c r="I4322" s="5" t="s">
        <v>378</v>
      </c>
    </row>
    <row r="4323" spans="1:9" x14ac:dyDescent="0.25">
      <c r="A4323" s="5" t="s">
        <v>11437</v>
      </c>
      <c r="B4323" s="5" t="s">
        <v>11438</v>
      </c>
      <c r="C4323" s="6" t="s">
        <v>2394</v>
      </c>
      <c r="D4323" s="6" t="str">
        <f t="shared" si="67"/>
        <v>0290-000-000-0000</v>
      </c>
      <c r="E4323" s="5" t="s">
        <v>2395</v>
      </c>
      <c r="F4323" s="5" t="s">
        <v>383</v>
      </c>
      <c r="G4323" s="5" t="s">
        <v>384</v>
      </c>
      <c r="H4323" s="5" t="s">
        <v>491</v>
      </c>
      <c r="I4323" s="5" t="s">
        <v>492</v>
      </c>
    </row>
    <row r="4324" spans="1:9" x14ac:dyDescent="0.25">
      <c r="A4324" s="5" t="s">
        <v>11439</v>
      </c>
      <c r="B4324" s="5" t="s">
        <v>11440</v>
      </c>
      <c r="C4324" s="6" t="s">
        <v>3932</v>
      </c>
      <c r="D4324" s="6" t="str">
        <f t="shared" si="67"/>
        <v>0607-000-000-0000</v>
      </c>
      <c r="E4324" s="5" t="s">
        <v>3933</v>
      </c>
      <c r="F4324" s="5" t="s">
        <v>415</v>
      </c>
      <c r="G4324" s="5" t="s">
        <v>416</v>
      </c>
      <c r="H4324" s="5" t="s">
        <v>377</v>
      </c>
      <c r="I4324" s="5" t="s">
        <v>378</v>
      </c>
    </row>
    <row r="4325" spans="1:9" x14ac:dyDescent="0.25">
      <c r="A4325" s="5" t="s">
        <v>11441</v>
      </c>
      <c r="B4325" s="5" t="s">
        <v>11442</v>
      </c>
      <c r="C4325" s="6" t="s">
        <v>5494</v>
      </c>
      <c r="D4325" s="6" t="str">
        <f t="shared" si="67"/>
        <v>0570-000-000-0000</v>
      </c>
      <c r="E4325" s="5" t="s">
        <v>5495</v>
      </c>
      <c r="F4325" s="5" t="s">
        <v>383</v>
      </c>
      <c r="G4325" s="5" t="s">
        <v>384</v>
      </c>
      <c r="H4325" s="5" t="s">
        <v>377</v>
      </c>
      <c r="I4325" s="5" t="s">
        <v>378</v>
      </c>
    </row>
    <row r="4326" spans="1:9" x14ac:dyDescent="0.25">
      <c r="A4326" s="5" t="s">
        <v>11443</v>
      </c>
      <c r="B4326" s="5" t="s">
        <v>11444</v>
      </c>
      <c r="C4326" s="6" t="s">
        <v>2785</v>
      </c>
      <c r="D4326" s="6" t="str">
        <f t="shared" si="67"/>
        <v>0825-000-000-0000</v>
      </c>
      <c r="E4326" s="5" t="s">
        <v>2786</v>
      </c>
      <c r="F4326" s="5" t="s">
        <v>503</v>
      </c>
      <c r="G4326" s="5" t="s">
        <v>504</v>
      </c>
      <c r="H4326" s="5" t="s">
        <v>377</v>
      </c>
      <c r="I4326" s="5" t="s">
        <v>378</v>
      </c>
    </row>
    <row r="4327" spans="1:9" x14ac:dyDescent="0.25">
      <c r="A4327" s="5" t="s">
        <v>11445</v>
      </c>
      <c r="B4327" s="5" t="s">
        <v>11446</v>
      </c>
      <c r="C4327" s="6" t="s">
        <v>1069</v>
      </c>
      <c r="D4327" s="6" t="str">
        <f t="shared" si="67"/>
        <v>0300-000-000-0000</v>
      </c>
      <c r="E4327" s="5" t="s">
        <v>1070</v>
      </c>
      <c r="F4327" s="5" t="s">
        <v>415</v>
      </c>
      <c r="G4327" s="5" t="s">
        <v>416</v>
      </c>
      <c r="H4327" s="5" t="s">
        <v>377</v>
      </c>
      <c r="I4327" s="5" t="s">
        <v>378</v>
      </c>
    </row>
    <row r="4328" spans="1:9" x14ac:dyDescent="0.25">
      <c r="A4328" s="5" t="s">
        <v>11447</v>
      </c>
      <c r="B4328" s="5" t="s">
        <v>11448</v>
      </c>
      <c r="C4328" s="6" t="s">
        <v>429</v>
      </c>
      <c r="D4328" s="6" t="str">
        <f t="shared" si="67"/>
        <v>0239-000-000-0000</v>
      </c>
      <c r="E4328" s="5" t="s">
        <v>430</v>
      </c>
      <c r="F4328" s="5" t="s">
        <v>503</v>
      </c>
      <c r="G4328" s="5" t="s">
        <v>504</v>
      </c>
      <c r="H4328" s="5" t="s">
        <v>377</v>
      </c>
      <c r="I4328" s="5" t="s">
        <v>378</v>
      </c>
    </row>
    <row r="4329" spans="1:9" x14ac:dyDescent="0.25">
      <c r="A4329" s="5" t="s">
        <v>11449</v>
      </c>
      <c r="B4329" s="5" t="s">
        <v>11450</v>
      </c>
      <c r="C4329" s="6" t="s">
        <v>1887</v>
      </c>
      <c r="D4329" s="6" t="str">
        <f t="shared" si="67"/>
        <v>0440-000-000-0000</v>
      </c>
      <c r="E4329" s="5" t="s">
        <v>1888</v>
      </c>
      <c r="F4329" s="5" t="s">
        <v>383</v>
      </c>
      <c r="G4329" s="5" t="s">
        <v>384</v>
      </c>
      <c r="H4329" s="5" t="s">
        <v>377</v>
      </c>
      <c r="I4329" s="5" t="s">
        <v>378</v>
      </c>
    </row>
    <row r="4330" spans="1:9" x14ac:dyDescent="0.25">
      <c r="A4330" s="5" t="s">
        <v>11451</v>
      </c>
      <c r="B4330" s="5" t="s">
        <v>11452</v>
      </c>
      <c r="C4330" s="6" t="s">
        <v>5678</v>
      </c>
      <c r="D4330" s="6" t="str">
        <f t="shared" si="67"/>
        <v>0010-046-061-1100</v>
      </c>
      <c r="E4330" s="5" t="s">
        <v>5679</v>
      </c>
      <c r="F4330" s="5" t="s">
        <v>507</v>
      </c>
      <c r="G4330" s="5" t="s">
        <v>508</v>
      </c>
      <c r="H4330" s="5" t="s">
        <v>377</v>
      </c>
      <c r="I4330" s="5" t="s">
        <v>378</v>
      </c>
    </row>
    <row r="4331" spans="1:9" x14ac:dyDescent="0.25">
      <c r="A4331" s="5" t="s">
        <v>11453</v>
      </c>
      <c r="B4331" s="5" t="s">
        <v>11454</v>
      </c>
      <c r="C4331" s="6" t="s">
        <v>807</v>
      </c>
      <c r="D4331" s="6" t="str">
        <f t="shared" si="67"/>
        <v>0130-000-000-0000</v>
      </c>
      <c r="E4331" s="5" t="s">
        <v>808</v>
      </c>
      <c r="F4331" s="5" t="s">
        <v>383</v>
      </c>
      <c r="G4331" s="5" t="s">
        <v>384</v>
      </c>
      <c r="H4331" s="5" t="s">
        <v>377</v>
      </c>
      <c r="I4331" s="5" t="s">
        <v>378</v>
      </c>
    </row>
    <row r="4332" spans="1:9" x14ac:dyDescent="0.25">
      <c r="A4332" s="5" t="s">
        <v>11455</v>
      </c>
      <c r="B4332" s="5" t="s">
        <v>11456</v>
      </c>
      <c r="C4332" s="6" t="s">
        <v>664</v>
      </c>
      <c r="D4332" s="6" t="str">
        <f t="shared" si="67"/>
        <v>0470-000-000-0000</v>
      </c>
      <c r="E4332" s="5" t="s">
        <v>665</v>
      </c>
      <c r="F4332" s="5" t="s">
        <v>383</v>
      </c>
      <c r="G4332" s="5" t="s">
        <v>384</v>
      </c>
      <c r="H4332" s="5" t="s">
        <v>377</v>
      </c>
      <c r="I4332" s="5" t="s">
        <v>378</v>
      </c>
    </row>
    <row r="4333" spans="1:9" x14ac:dyDescent="0.25">
      <c r="A4333" s="5" t="s">
        <v>11457</v>
      </c>
      <c r="B4333" s="5" t="s">
        <v>11458</v>
      </c>
      <c r="C4333" s="6" t="s">
        <v>941</v>
      </c>
      <c r="D4333" s="6" t="str">
        <f t="shared" si="67"/>
        <v>0111-000-000-0000</v>
      </c>
      <c r="E4333" s="5" t="s">
        <v>942</v>
      </c>
      <c r="F4333" s="5" t="s">
        <v>507</v>
      </c>
      <c r="G4333" s="5" t="s">
        <v>508</v>
      </c>
      <c r="H4333" s="5" t="s">
        <v>377</v>
      </c>
      <c r="I4333" s="5" t="s">
        <v>378</v>
      </c>
    </row>
    <row r="4334" spans="1:9" x14ac:dyDescent="0.25">
      <c r="A4334" s="5" t="s">
        <v>11459</v>
      </c>
      <c r="B4334" s="5" t="s">
        <v>11460</v>
      </c>
      <c r="C4334" s="6" t="s">
        <v>6462</v>
      </c>
      <c r="D4334" s="6" t="str">
        <f t="shared" si="67"/>
        <v>0010-046-051-1100</v>
      </c>
      <c r="E4334" s="5" t="s">
        <v>6463</v>
      </c>
      <c r="F4334" s="5" t="s">
        <v>375</v>
      </c>
      <c r="G4334" s="5" t="s">
        <v>376</v>
      </c>
      <c r="H4334" s="5" t="s">
        <v>377</v>
      </c>
      <c r="I4334" s="5" t="s">
        <v>378</v>
      </c>
    </row>
    <row r="4335" spans="1:9" x14ac:dyDescent="0.25">
      <c r="A4335" s="5" t="s">
        <v>11461</v>
      </c>
      <c r="B4335" s="5" t="s">
        <v>11462</v>
      </c>
      <c r="C4335" s="6" t="s">
        <v>3124</v>
      </c>
      <c r="D4335" s="6" t="str">
        <f t="shared" si="67"/>
        <v>0593-000-000-0000</v>
      </c>
      <c r="E4335" s="5" t="s">
        <v>3125</v>
      </c>
      <c r="F4335" s="5" t="s">
        <v>503</v>
      </c>
      <c r="G4335" s="5" t="s">
        <v>504</v>
      </c>
      <c r="H4335" s="5" t="s">
        <v>513</v>
      </c>
      <c r="I4335" s="5" t="s">
        <v>514</v>
      </c>
    </row>
    <row r="4336" spans="1:9" x14ac:dyDescent="0.25">
      <c r="A4336" s="5" t="s">
        <v>11463</v>
      </c>
      <c r="B4336" s="5" t="s">
        <v>11464</v>
      </c>
      <c r="C4336" s="6" t="s">
        <v>8511</v>
      </c>
      <c r="D4336" s="6" t="str">
        <f t="shared" si="67"/>
        <v>0010-044-151-1100</v>
      </c>
      <c r="E4336" s="5" t="s">
        <v>8512</v>
      </c>
      <c r="F4336" s="5" t="s">
        <v>873</v>
      </c>
      <c r="G4336" s="5" t="s">
        <v>874</v>
      </c>
      <c r="H4336" s="5" t="s">
        <v>377</v>
      </c>
      <c r="I4336" s="5" t="s">
        <v>378</v>
      </c>
    </row>
    <row r="4337" spans="1:9" x14ac:dyDescent="0.25">
      <c r="A4337" s="5" t="s">
        <v>11465</v>
      </c>
      <c r="B4337" s="5" t="s">
        <v>11466</v>
      </c>
      <c r="C4337" s="6" t="s">
        <v>4729</v>
      </c>
      <c r="D4337" s="6" t="str">
        <f t="shared" si="67"/>
        <v>0010-086-031-1200</v>
      </c>
      <c r="E4337" s="5" t="s">
        <v>4730</v>
      </c>
      <c r="F4337" s="5" t="s">
        <v>375</v>
      </c>
      <c r="G4337" s="5" t="s">
        <v>376</v>
      </c>
      <c r="H4337" s="5" t="s">
        <v>513</v>
      </c>
      <c r="I4337" s="5" t="s">
        <v>514</v>
      </c>
    </row>
    <row r="4338" spans="1:9" x14ac:dyDescent="0.25">
      <c r="A4338" s="5" t="s">
        <v>11467</v>
      </c>
      <c r="B4338" s="5" t="s">
        <v>11468</v>
      </c>
      <c r="C4338" s="6" t="s">
        <v>2609</v>
      </c>
      <c r="D4338" s="6" t="str">
        <f t="shared" si="67"/>
        <v>0141-000-000-0000</v>
      </c>
      <c r="E4338" s="5" t="s">
        <v>2610</v>
      </c>
      <c r="F4338" s="5" t="s">
        <v>535</v>
      </c>
      <c r="G4338" s="5" t="s">
        <v>536</v>
      </c>
      <c r="H4338" s="5" t="s">
        <v>377</v>
      </c>
      <c r="I4338" s="5" t="s">
        <v>378</v>
      </c>
    </row>
    <row r="4339" spans="1:9" x14ac:dyDescent="0.25">
      <c r="A4339" s="5" t="s">
        <v>11469</v>
      </c>
      <c r="B4339" s="5" t="s">
        <v>11470</v>
      </c>
      <c r="C4339" s="6" t="s">
        <v>1462</v>
      </c>
      <c r="D4339" s="6" t="str">
        <f t="shared" si="67"/>
        <v>1133-000-000-0000</v>
      </c>
      <c r="E4339" s="5" t="s">
        <v>1463</v>
      </c>
      <c r="F4339" s="5" t="s">
        <v>383</v>
      </c>
      <c r="G4339" s="5" t="s">
        <v>384</v>
      </c>
      <c r="H4339" s="5" t="s">
        <v>377</v>
      </c>
      <c r="I4339" s="5" t="s">
        <v>378</v>
      </c>
    </row>
    <row r="4340" spans="1:9" x14ac:dyDescent="0.25">
      <c r="A4340" s="5" t="s">
        <v>11471</v>
      </c>
      <c r="B4340" s="5" t="s">
        <v>11472</v>
      </c>
      <c r="C4340" s="6" t="s">
        <v>954</v>
      </c>
      <c r="D4340" s="6" t="str">
        <f t="shared" si="67"/>
        <v>0120-000-000-0000</v>
      </c>
      <c r="E4340" s="5" t="s">
        <v>955</v>
      </c>
      <c r="F4340" s="5" t="s">
        <v>383</v>
      </c>
      <c r="G4340" s="5" t="s">
        <v>384</v>
      </c>
      <c r="H4340" s="5" t="s">
        <v>377</v>
      </c>
      <c r="I4340" s="5" t="s">
        <v>378</v>
      </c>
    </row>
    <row r="4341" spans="1:9" x14ac:dyDescent="0.25">
      <c r="A4341" s="5" t="s">
        <v>11473</v>
      </c>
      <c r="B4341" s="5" t="s">
        <v>11474</v>
      </c>
      <c r="C4341" s="6" t="s">
        <v>2032</v>
      </c>
      <c r="D4341" s="6" t="str">
        <f t="shared" si="67"/>
        <v>0560-000-000-0000</v>
      </c>
      <c r="E4341" s="5" t="s">
        <v>2033</v>
      </c>
      <c r="F4341" s="5" t="s">
        <v>503</v>
      </c>
      <c r="G4341" s="5" t="s">
        <v>504</v>
      </c>
      <c r="H4341" s="5" t="s">
        <v>377</v>
      </c>
      <c r="I4341" s="5" t="s">
        <v>378</v>
      </c>
    </row>
    <row r="4342" spans="1:9" x14ac:dyDescent="0.25">
      <c r="A4342" s="5" t="s">
        <v>11475</v>
      </c>
      <c r="B4342" s="5" t="s">
        <v>11476</v>
      </c>
      <c r="C4342" s="6" t="s">
        <v>749</v>
      </c>
      <c r="D4342" s="6" t="str">
        <f t="shared" si="67"/>
        <v>0112-000-000-0000</v>
      </c>
      <c r="E4342" s="5" t="s">
        <v>750</v>
      </c>
      <c r="F4342" s="5" t="s">
        <v>383</v>
      </c>
      <c r="G4342" s="5" t="s">
        <v>384</v>
      </c>
      <c r="H4342" s="5" t="s">
        <v>491</v>
      </c>
      <c r="I4342" s="5" t="s">
        <v>492</v>
      </c>
    </row>
    <row r="4343" spans="1:9" x14ac:dyDescent="0.25">
      <c r="A4343" s="5" t="s">
        <v>11477</v>
      </c>
      <c r="B4343" s="5" t="s">
        <v>11478</v>
      </c>
      <c r="C4343" s="6" t="s">
        <v>811</v>
      </c>
      <c r="D4343" s="6" t="str">
        <f t="shared" si="67"/>
        <v>0010-029-080-1500</v>
      </c>
      <c r="E4343" s="5" t="s">
        <v>812</v>
      </c>
      <c r="F4343" s="5" t="s">
        <v>383</v>
      </c>
      <c r="G4343" s="5" t="s">
        <v>384</v>
      </c>
      <c r="H4343" s="5" t="s">
        <v>377</v>
      </c>
      <c r="I4343" s="5" t="s">
        <v>378</v>
      </c>
    </row>
    <row r="4344" spans="1:9" x14ac:dyDescent="0.25">
      <c r="A4344" s="5" t="s">
        <v>11479</v>
      </c>
      <c r="B4344" s="5" t="s">
        <v>11480</v>
      </c>
      <c r="C4344" s="6" t="s">
        <v>485</v>
      </c>
      <c r="D4344" s="6" t="str">
        <f t="shared" si="67"/>
        <v>0330-000-000-0000</v>
      </c>
      <c r="E4344" s="5" t="s">
        <v>486</v>
      </c>
      <c r="F4344" s="5" t="s">
        <v>383</v>
      </c>
      <c r="G4344" s="5" t="s">
        <v>384</v>
      </c>
      <c r="H4344" s="5" t="s">
        <v>513</v>
      </c>
      <c r="I4344" s="5" t="s">
        <v>514</v>
      </c>
    </row>
    <row r="4345" spans="1:9" x14ac:dyDescent="0.25">
      <c r="A4345" s="5" t="s">
        <v>11481</v>
      </c>
      <c r="B4345" s="5" t="s">
        <v>11482</v>
      </c>
      <c r="C4345" s="6" t="s">
        <v>11483</v>
      </c>
      <c r="D4345" s="6" t="str">
        <f t="shared" si="67"/>
        <v>0879-000-000-0000</v>
      </c>
      <c r="E4345" s="5" t="s">
        <v>11484</v>
      </c>
      <c r="F4345" s="5" t="s">
        <v>383</v>
      </c>
      <c r="G4345" s="5" t="s">
        <v>384</v>
      </c>
      <c r="H4345" s="5" t="s">
        <v>377</v>
      </c>
      <c r="I4345" s="5" t="s">
        <v>378</v>
      </c>
    </row>
    <row r="4346" spans="1:9" x14ac:dyDescent="0.25">
      <c r="A4346" s="5" t="s">
        <v>11485</v>
      </c>
      <c r="B4346" s="5" t="s">
        <v>11486</v>
      </c>
      <c r="C4346" s="6" t="s">
        <v>7108</v>
      </c>
      <c r="D4346" s="6" t="str">
        <f t="shared" si="67"/>
        <v>0010-060-031-1100</v>
      </c>
      <c r="E4346" s="5" t="s">
        <v>7109</v>
      </c>
      <c r="F4346" s="5" t="s">
        <v>375</v>
      </c>
      <c r="G4346" s="5" t="s">
        <v>376</v>
      </c>
      <c r="H4346" s="5" t="s">
        <v>377</v>
      </c>
      <c r="I4346" s="5" t="s">
        <v>378</v>
      </c>
    </row>
    <row r="4347" spans="1:9" x14ac:dyDescent="0.25">
      <c r="A4347" s="5" t="s">
        <v>11487</v>
      </c>
      <c r="B4347" s="5" t="s">
        <v>11488</v>
      </c>
      <c r="C4347" s="6" t="s">
        <v>1175</v>
      </c>
      <c r="D4347" s="6" t="str">
        <f t="shared" si="67"/>
        <v>0010-231-060-1000</v>
      </c>
      <c r="E4347" s="5" t="s">
        <v>1176</v>
      </c>
      <c r="F4347" s="5" t="s">
        <v>1177</v>
      </c>
      <c r="G4347" s="5" t="s">
        <v>1178</v>
      </c>
      <c r="H4347" s="5" t="s">
        <v>513</v>
      </c>
      <c r="I4347" s="5" t="s">
        <v>514</v>
      </c>
    </row>
    <row r="4348" spans="1:9" x14ac:dyDescent="0.25">
      <c r="A4348" s="5" t="s">
        <v>11489</v>
      </c>
      <c r="B4348" s="5" t="s">
        <v>11490</v>
      </c>
      <c r="C4348" s="6" t="s">
        <v>11491</v>
      </c>
      <c r="D4348" s="6" t="str">
        <f t="shared" si="67"/>
        <v>0010-076-051-1000</v>
      </c>
      <c r="E4348" s="5" t="s">
        <v>11492</v>
      </c>
      <c r="F4348" s="5" t="s">
        <v>1099</v>
      </c>
      <c r="G4348" s="5" t="s">
        <v>1100</v>
      </c>
      <c r="H4348" s="5" t="s">
        <v>377</v>
      </c>
      <c r="I4348" s="5" t="s">
        <v>378</v>
      </c>
    </row>
    <row r="4349" spans="1:9" x14ac:dyDescent="0.25">
      <c r="A4349" s="5" t="s">
        <v>11493</v>
      </c>
      <c r="B4349" s="5" t="s">
        <v>11494</v>
      </c>
      <c r="C4349" s="6" t="s">
        <v>1229</v>
      </c>
      <c r="D4349" s="6" t="str">
        <f t="shared" si="67"/>
        <v>0555-000-000-0000</v>
      </c>
      <c r="E4349" s="5" t="s">
        <v>1230</v>
      </c>
      <c r="F4349" s="5" t="s">
        <v>535</v>
      </c>
      <c r="G4349" s="5" t="s">
        <v>536</v>
      </c>
      <c r="H4349" s="5" t="s">
        <v>377</v>
      </c>
      <c r="I4349" s="5" t="s">
        <v>378</v>
      </c>
    </row>
    <row r="4350" spans="1:9" x14ac:dyDescent="0.25">
      <c r="A4350" s="5" t="s">
        <v>11495</v>
      </c>
      <c r="B4350" s="5" t="s">
        <v>11496</v>
      </c>
      <c r="C4350" s="6" t="s">
        <v>1295</v>
      </c>
      <c r="D4350" s="6" t="str">
        <f t="shared" si="67"/>
        <v>0351-000-000-0000</v>
      </c>
      <c r="E4350" s="5" t="s">
        <v>1296</v>
      </c>
      <c r="F4350" s="5" t="s">
        <v>383</v>
      </c>
      <c r="G4350" s="5" t="s">
        <v>384</v>
      </c>
      <c r="H4350" s="5" t="s">
        <v>377</v>
      </c>
      <c r="I4350" s="5" t="s">
        <v>378</v>
      </c>
    </row>
    <row r="4351" spans="1:9" x14ac:dyDescent="0.25">
      <c r="A4351" s="5" t="s">
        <v>11497</v>
      </c>
      <c r="B4351" s="5" t="s">
        <v>11498</v>
      </c>
      <c r="C4351" s="6" t="s">
        <v>3213</v>
      </c>
      <c r="D4351" s="6" t="str">
        <f t="shared" si="67"/>
        <v>0010-071-031-1100</v>
      </c>
      <c r="E4351" s="5" t="s">
        <v>3214</v>
      </c>
      <c r="F4351" s="5" t="s">
        <v>375</v>
      </c>
      <c r="G4351" s="5" t="s">
        <v>376</v>
      </c>
      <c r="H4351" s="5" t="s">
        <v>377</v>
      </c>
      <c r="I4351" s="5" t="s">
        <v>378</v>
      </c>
    </row>
    <row r="4352" spans="1:9" x14ac:dyDescent="0.25">
      <c r="A4352" s="5" t="s">
        <v>11499</v>
      </c>
      <c r="B4352" s="5" t="s">
        <v>11500</v>
      </c>
      <c r="C4352" s="6" t="s">
        <v>2537</v>
      </c>
      <c r="D4352" s="6" t="str">
        <f t="shared" si="67"/>
        <v>0977-000-000-0000</v>
      </c>
      <c r="E4352" s="5" t="s">
        <v>2538</v>
      </c>
      <c r="F4352" s="5" t="s">
        <v>383</v>
      </c>
      <c r="G4352" s="5" t="s">
        <v>384</v>
      </c>
      <c r="H4352" s="5" t="s">
        <v>377</v>
      </c>
      <c r="I4352" s="5" t="s">
        <v>378</v>
      </c>
    </row>
    <row r="4353" spans="1:9" x14ac:dyDescent="0.25">
      <c r="A4353" s="5" t="s">
        <v>11501</v>
      </c>
      <c r="B4353" s="5" t="s">
        <v>11502</v>
      </c>
      <c r="C4353" s="6" t="s">
        <v>5451</v>
      </c>
      <c r="D4353" s="6" t="str">
        <f t="shared" si="67"/>
        <v>0180-044-000-0000</v>
      </c>
      <c r="E4353" s="5" t="s">
        <v>5452</v>
      </c>
      <c r="F4353" s="5" t="s">
        <v>1824</v>
      </c>
      <c r="G4353" s="5" t="s">
        <v>874</v>
      </c>
      <c r="H4353" s="5" t="s">
        <v>513</v>
      </c>
      <c r="I4353" s="5" t="s">
        <v>514</v>
      </c>
    </row>
    <row r="4354" spans="1:9" x14ac:dyDescent="0.25">
      <c r="A4354" s="5" t="s">
        <v>11503</v>
      </c>
      <c r="B4354" s="5" t="s">
        <v>11504</v>
      </c>
      <c r="C4354" s="6" t="s">
        <v>11505</v>
      </c>
      <c r="D4354" s="6" t="str">
        <f t="shared" ref="D4354:D4417" si="68">TEXT(C4354,"0000-000-000-0000")</f>
        <v>0303-000-005-4000</v>
      </c>
      <c r="E4354" s="5" t="s">
        <v>11506</v>
      </c>
      <c r="F4354" s="5" t="s">
        <v>383</v>
      </c>
      <c r="G4354" s="5" t="s">
        <v>384</v>
      </c>
      <c r="H4354" s="5" t="s">
        <v>377</v>
      </c>
      <c r="I4354" s="5" t="s">
        <v>378</v>
      </c>
    </row>
    <row r="4355" spans="1:9" x14ac:dyDescent="0.25">
      <c r="A4355" s="5" t="s">
        <v>11507</v>
      </c>
      <c r="B4355" s="5" t="s">
        <v>11508</v>
      </c>
      <c r="C4355" s="6" t="s">
        <v>4247</v>
      </c>
      <c r="D4355" s="6" t="str">
        <f t="shared" si="68"/>
        <v>0180-058-020-0000</v>
      </c>
      <c r="E4355" s="5" t="s">
        <v>4248</v>
      </c>
      <c r="F4355" s="5" t="s">
        <v>375</v>
      </c>
      <c r="G4355" s="5" t="s">
        <v>376</v>
      </c>
      <c r="H4355" s="5" t="s">
        <v>377</v>
      </c>
      <c r="I4355" s="5" t="s">
        <v>378</v>
      </c>
    </row>
    <row r="4356" spans="1:9" x14ac:dyDescent="0.25">
      <c r="A4356" s="5" t="s">
        <v>11509</v>
      </c>
      <c r="B4356" s="5" t="s">
        <v>11510</v>
      </c>
      <c r="C4356" s="6" t="s">
        <v>11511</v>
      </c>
      <c r="D4356" s="6" t="str">
        <f t="shared" si="68"/>
        <v>0010-069-021-1000</v>
      </c>
      <c r="E4356" s="5" t="s">
        <v>11512</v>
      </c>
      <c r="F4356" s="5" t="s">
        <v>1099</v>
      </c>
      <c r="G4356" s="5" t="s">
        <v>1100</v>
      </c>
      <c r="H4356" s="5" t="s">
        <v>377</v>
      </c>
      <c r="I4356" s="5" t="s">
        <v>378</v>
      </c>
    </row>
    <row r="4357" spans="1:9" x14ac:dyDescent="0.25">
      <c r="A4357" s="5" t="s">
        <v>294</v>
      </c>
      <c r="B4357" s="5" t="s">
        <v>11513</v>
      </c>
      <c r="C4357" s="6" t="s">
        <v>1764</v>
      </c>
      <c r="D4357" s="6" t="str">
        <f t="shared" si="68"/>
        <v>0040-000-000-0000</v>
      </c>
      <c r="E4357" s="5" t="s">
        <v>1765</v>
      </c>
      <c r="F4357" s="5" t="s">
        <v>383</v>
      </c>
      <c r="G4357" s="5" t="s">
        <v>384</v>
      </c>
      <c r="H4357" s="5" t="s">
        <v>377</v>
      </c>
      <c r="I4357" s="5" t="s">
        <v>378</v>
      </c>
    </row>
    <row r="4358" spans="1:9" x14ac:dyDescent="0.25">
      <c r="A4358" s="5" t="s">
        <v>11514</v>
      </c>
      <c r="B4358" s="5" t="s">
        <v>11515</v>
      </c>
      <c r="C4358" s="6" t="s">
        <v>1972</v>
      </c>
      <c r="D4358" s="6" t="str">
        <f t="shared" si="68"/>
        <v>0100-000-000-3600</v>
      </c>
      <c r="E4358" s="5" t="s">
        <v>1973</v>
      </c>
      <c r="F4358" s="5" t="s">
        <v>1974</v>
      </c>
      <c r="G4358" s="5" t="s">
        <v>1975</v>
      </c>
      <c r="H4358" s="5" t="s">
        <v>377</v>
      </c>
      <c r="I4358" s="5" t="s">
        <v>378</v>
      </c>
    </row>
    <row r="4359" spans="1:9" x14ac:dyDescent="0.25">
      <c r="A4359" s="5" t="s">
        <v>11516</v>
      </c>
      <c r="B4359" s="5" t="s">
        <v>11517</v>
      </c>
      <c r="C4359" s="6" t="s">
        <v>962</v>
      </c>
      <c r="D4359" s="6" t="str">
        <f t="shared" si="68"/>
        <v>0797-000-000-0000</v>
      </c>
      <c r="E4359" s="5" t="s">
        <v>963</v>
      </c>
      <c r="F4359" s="5" t="s">
        <v>383</v>
      </c>
      <c r="G4359" s="5" t="s">
        <v>384</v>
      </c>
      <c r="H4359" s="5" t="s">
        <v>377</v>
      </c>
      <c r="I4359" s="5" t="s">
        <v>378</v>
      </c>
    </row>
    <row r="4360" spans="1:9" x14ac:dyDescent="0.25">
      <c r="A4360" s="5" t="s">
        <v>11518</v>
      </c>
      <c r="B4360" s="5" t="s">
        <v>11519</v>
      </c>
      <c r="C4360" s="6" t="s">
        <v>11520</v>
      </c>
      <c r="D4360" s="6" t="str">
        <f t="shared" si="68"/>
        <v>0010-065-011-1000</v>
      </c>
      <c r="E4360" s="5" t="s">
        <v>11521</v>
      </c>
      <c r="F4360" s="5" t="s">
        <v>650</v>
      </c>
      <c r="G4360" s="5" t="s">
        <v>651</v>
      </c>
      <c r="H4360" s="5" t="s">
        <v>377</v>
      </c>
      <c r="I4360" s="5" t="s">
        <v>378</v>
      </c>
    </row>
    <row r="4361" spans="1:9" x14ac:dyDescent="0.25">
      <c r="A4361" s="5" t="s">
        <v>11522</v>
      </c>
      <c r="B4361" s="5" t="s">
        <v>11523</v>
      </c>
      <c r="C4361" s="6" t="s">
        <v>577</v>
      </c>
      <c r="D4361" s="6" t="str">
        <f t="shared" si="68"/>
        <v>0062-000-000-0000</v>
      </c>
      <c r="E4361" s="5" t="s">
        <v>578</v>
      </c>
      <c r="F4361" s="5" t="s">
        <v>383</v>
      </c>
      <c r="G4361" s="5" t="s">
        <v>384</v>
      </c>
      <c r="H4361" s="5" t="s">
        <v>377</v>
      </c>
      <c r="I4361" s="5" t="s">
        <v>378</v>
      </c>
    </row>
    <row r="4362" spans="1:9" x14ac:dyDescent="0.25">
      <c r="A4362" s="5" t="s">
        <v>11524</v>
      </c>
      <c r="B4362" s="5" t="s">
        <v>11525</v>
      </c>
      <c r="C4362" s="6" t="s">
        <v>7889</v>
      </c>
      <c r="D4362" s="6" t="str">
        <f t="shared" si="68"/>
        <v>0835-000-009-8800</v>
      </c>
      <c r="E4362" s="5" t="s">
        <v>7890</v>
      </c>
      <c r="F4362" s="5" t="s">
        <v>383</v>
      </c>
      <c r="G4362" s="5" t="s">
        <v>384</v>
      </c>
      <c r="H4362" s="5" t="s">
        <v>377</v>
      </c>
      <c r="I4362" s="5" t="s">
        <v>378</v>
      </c>
    </row>
    <row r="4363" spans="1:9" x14ac:dyDescent="0.25">
      <c r="A4363" s="5" t="s">
        <v>11526</v>
      </c>
      <c r="B4363" s="5" t="s">
        <v>11527</v>
      </c>
      <c r="C4363" s="6" t="s">
        <v>3743</v>
      </c>
      <c r="D4363" s="6" t="str">
        <f t="shared" si="68"/>
        <v>0702-000-000-0000</v>
      </c>
      <c r="E4363" s="5" t="s">
        <v>3744</v>
      </c>
      <c r="F4363" s="5" t="s">
        <v>383</v>
      </c>
      <c r="G4363" s="5" t="s">
        <v>384</v>
      </c>
      <c r="H4363" s="5" t="s">
        <v>377</v>
      </c>
      <c r="I4363" s="5" t="s">
        <v>378</v>
      </c>
    </row>
    <row r="4364" spans="1:9" x14ac:dyDescent="0.25">
      <c r="A4364" s="5" t="s">
        <v>11528</v>
      </c>
      <c r="B4364" s="5" t="s">
        <v>11529</v>
      </c>
      <c r="C4364" s="6" t="s">
        <v>1980</v>
      </c>
      <c r="D4364" s="6" t="str">
        <f t="shared" si="68"/>
        <v>0051-000-000-0000</v>
      </c>
      <c r="E4364" s="5" t="s">
        <v>1981</v>
      </c>
      <c r="F4364" s="5" t="s">
        <v>383</v>
      </c>
      <c r="G4364" s="5" t="s">
        <v>384</v>
      </c>
      <c r="H4364" s="5" t="s">
        <v>377</v>
      </c>
      <c r="I4364" s="5" t="s">
        <v>378</v>
      </c>
    </row>
    <row r="4365" spans="1:9" x14ac:dyDescent="0.25">
      <c r="A4365" s="5" t="s">
        <v>11530</v>
      </c>
      <c r="B4365" s="5" t="s">
        <v>11531</v>
      </c>
      <c r="C4365" s="6" t="s">
        <v>765</v>
      </c>
      <c r="D4365" s="6" t="str">
        <f t="shared" si="68"/>
        <v>0010-069-030-1100</v>
      </c>
      <c r="E4365" s="5" t="s">
        <v>766</v>
      </c>
      <c r="F4365" s="5" t="s">
        <v>375</v>
      </c>
      <c r="G4365" s="5" t="s">
        <v>376</v>
      </c>
      <c r="H4365" s="5" t="s">
        <v>377</v>
      </c>
      <c r="I4365" s="5" t="s">
        <v>378</v>
      </c>
    </row>
    <row r="4366" spans="1:9" x14ac:dyDescent="0.25">
      <c r="A4366" s="5" t="s">
        <v>11532</v>
      </c>
      <c r="B4366" s="5" t="s">
        <v>11533</v>
      </c>
      <c r="C4366" s="6" t="s">
        <v>2008</v>
      </c>
      <c r="D4366" s="6" t="str">
        <f t="shared" si="68"/>
        <v>0670-000-000-0000</v>
      </c>
      <c r="E4366" s="5" t="s">
        <v>2009</v>
      </c>
      <c r="F4366" s="5" t="s">
        <v>383</v>
      </c>
      <c r="G4366" s="5" t="s">
        <v>384</v>
      </c>
      <c r="H4366" s="5" t="s">
        <v>377</v>
      </c>
      <c r="I4366" s="5" t="s">
        <v>378</v>
      </c>
    </row>
    <row r="4367" spans="1:9" x14ac:dyDescent="0.25">
      <c r="A4367" s="5" t="s">
        <v>11534</v>
      </c>
      <c r="B4367" s="5" t="s">
        <v>11535</v>
      </c>
      <c r="C4367" s="6" t="s">
        <v>4709</v>
      </c>
      <c r="D4367" s="6" t="str">
        <f t="shared" si="68"/>
        <v>0010-029-110-1100</v>
      </c>
      <c r="E4367" s="5" t="s">
        <v>4710</v>
      </c>
      <c r="F4367" s="5" t="s">
        <v>375</v>
      </c>
      <c r="G4367" s="5" t="s">
        <v>376</v>
      </c>
      <c r="H4367" s="5" t="s">
        <v>377</v>
      </c>
      <c r="I4367" s="5" t="s">
        <v>378</v>
      </c>
    </row>
    <row r="4368" spans="1:9" x14ac:dyDescent="0.25">
      <c r="A4368" s="5" t="s">
        <v>11536</v>
      </c>
      <c r="B4368" s="5" t="s">
        <v>11537</v>
      </c>
      <c r="C4368" s="6" t="s">
        <v>5678</v>
      </c>
      <c r="D4368" s="6" t="str">
        <f t="shared" si="68"/>
        <v>0010-046-061-1100</v>
      </c>
      <c r="E4368" s="5" t="s">
        <v>5679</v>
      </c>
      <c r="F4368" s="5" t="s">
        <v>375</v>
      </c>
      <c r="G4368" s="5" t="s">
        <v>376</v>
      </c>
      <c r="H4368" s="5" t="s">
        <v>377</v>
      </c>
      <c r="I4368" s="5" t="s">
        <v>378</v>
      </c>
    </row>
    <row r="4369" spans="1:9" x14ac:dyDescent="0.25">
      <c r="A4369" s="5" t="s">
        <v>11538</v>
      </c>
      <c r="B4369" s="5" t="s">
        <v>11539</v>
      </c>
      <c r="C4369" s="6" t="s">
        <v>697</v>
      </c>
      <c r="D4369" s="6" t="str">
        <f t="shared" si="68"/>
        <v>0341-000-000-0000</v>
      </c>
      <c r="E4369" s="5" t="s">
        <v>698</v>
      </c>
      <c r="F4369" s="5" t="s">
        <v>503</v>
      </c>
      <c r="G4369" s="5" t="s">
        <v>504</v>
      </c>
      <c r="H4369" s="5" t="s">
        <v>377</v>
      </c>
      <c r="I4369" s="5" t="s">
        <v>378</v>
      </c>
    </row>
    <row r="4370" spans="1:9" x14ac:dyDescent="0.25">
      <c r="A4370" s="5" t="s">
        <v>11540</v>
      </c>
      <c r="B4370" s="5" t="s">
        <v>11541</v>
      </c>
      <c r="C4370" s="6" t="s">
        <v>5469</v>
      </c>
      <c r="D4370" s="6" t="str">
        <f t="shared" si="68"/>
        <v>0856-000-000-0000</v>
      </c>
      <c r="E4370" s="5" t="s">
        <v>5470</v>
      </c>
      <c r="F4370" s="5" t="s">
        <v>507</v>
      </c>
      <c r="G4370" s="5" t="s">
        <v>508</v>
      </c>
      <c r="H4370" s="5" t="s">
        <v>377</v>
      </c>
      <c r="I4370" s="5" t="s">
        <v>378</v>
      </c>
    </row>
    <row r="4371" spans="1:9" x14ac:dyDescent="0.25">
      <c r="A4371" s="5" t="s">
        <v>11542</v>
      </c>
      <c r="B4371" s="5" t="s">
        <v>11543</v>
      </c>
      <c r="C4371" s="6" t="s">
        <v>2519</v>
      </c>
      <c r="D4371" s="6" t="str">
        <f t="shared" si="68"/>
        <v>0946-000-000-0000</v>
      </c>
      <c r="E4371" s="5" t="s">
        <v>2520</v>
      </c>
      <c r="F4371" s="5" t="s">
        <v>415</v>
      </c>
      <c r="G4371" s="5" t="s">
        <v>416</v>
      </c>
      <c r="H4371" s="5" t="s">
        <v>377</v>
      </c>
      <c r="I4371" s="5" t="s">
        <v>378</v>
      </c>
    </row>
    <row r="4372" spans="1:9" x14ac:dyDescent="0.25">
      <c r="A4372" s="5" t="s">
        <v>11544</v>
      </c>
      <c r="B4372" s="5" t="s">
        <v>11545</v>
      </c>
      <c r="C4372" s="6" t="s">
        <v>7108</v>
      </c>
      <c r="D4372" s="6" t="str">
        <f t="shared" si="68"/>
        <v>0010-060-031-1100</v>
      </c>
      <c r="E4372" s="5" t="s">
        <v>7109</v>
      </c>
      <c r="F4372" s="5" t="s">
        <v>375</v>
      </c>
      <c r="G4372" s="5" t="s">
        <v>376</v>
      </c>
      <c r="H4372" s="5" t="s">
        <v>377</v>
      </c>
      <c r="I4372" s="5" t="s">
        <v>378</v>
      </c>
    </row>
    <row r="4373" spans="1:9" x14ac:dyDescent="0.25">
      <c r="A4373" s="5" t="s">
        <v>11546</v>
      </c>
      <c r="B4373" s="5" t="s">
        <v>11547</v>
      </c>
      <c r="C4373" s="6" t="s">
        <v>7108</v>
      </c>
      <c r="D4373" s="6" t="str">
        <f t="shared" si="68"/>
        <v>0010-060-031-1100</v>
      </c>
      <c r="E4373" s="5" t="s">
        <v>7109</v>
      </c>
      <c r="F4373" s="5" t="s">
        <v>375</v>
      </c>
      <c r="G4373" s="5" t="s">
        <v>376</v>
      </c>
      <c r="H4373" s="5" t="s">
        <v>377</v>
      </c>
      <c r="I4373" s="5" t="s">
        <v>378</v>
      </c>
    </row>
    <row r="4374" spans="1:9" x14ac:dyDescent="0.25">
      <c r="A4374" s="5" t="s">
        <v>11548</v>
      </c>
      <c r="B4374" s="5" t="s">
        <v>11549</v>
      </c>
      <c r="C4374" s="6" t="s">
        <v>1456</v>
      </c>
      <c r="D4374" s="6" t="str">
        <f t="shared" si="68"/>
        <v>0150-000-000-0000</v>
      </c>
      <c r="E4374" s="5" t="s">
        <v>1457</v>
      </c>
      <c r="F4374" s="5" t="s">
        <v>383</v>
      </c>
      <c r="G4374" s="5" t="s">
        <v>384</v>
      </c>
      <c r="H4374" s="5" t="s">
        <v>377</v>
      </c>
      <c r="I4374" s="5" t="s">
        <v>378</v>
      </c>
    </row>
    <row r="4375" spans="1:9" x14ac:dyDescent="0.25">
      <c r="A4375" s="5" t="s">
        <v>11550</v>
      </c>
      <c r="B4375" s="5" t="s">
        <v>11551</v>
      </c>
      <c r="C4375" s="6" t="s">
        <v>1091</v>
      </c>
      <c r="D4375" s="6" t="str">
        <f t="shared" si="68"/>
        <v>0957-000-000-0000</v>
      </c>
      <c r="E4375" s="5" t="s">
        <v>1092</v>
      </c>
      <c r="F4375" s="5" t="s">
        <v>383</v>
      </c>
      <c r="G4375" s="5" t="s">
        <v>384</v>
      </c>
      <c r="H4375" s="5" t="s">
        <v>377</v>
      </c>
      <c r="I4375" s="5" t="s">
        <v>378</v>
      </c>
    </row>
    <row r="4376" spans="1:9" x14ac:dyDescent="0.25">
      <c r="A4376" s="5" t="s">
        <v>11552</v>
      </c>
      <c r="B4376" s="5" t="s">
        <v>11553</v>
      </c>
      <c r="C4376" s="6" t="s">
        <v>11554</v>
      </c>
      <c r="D4376" s="6" t="str">
        <f t="shared" si="68"/>
        <v>0010-045-111-1100</v>
      </c>
      <c r="E4376" s="5" t="s">
        <v>11555</v>
      </c>
      <c r="F4376" s="5" t="s">
        <v>375</v>
      </c>
      <c r="G4376" s="5" t="s">
        <v>376</v>
      </c>
      <c r="H4376" s="5" t="s">
        <v>377</v>
      </c>
      <c r="I4376" s="5" t="s">
        <v>378</v>
      </c>
    </row>
    <row r="4377" spans="1:9" x14ac:dyDescent="0.25">
      <c r="A4377" s="5" t="s">
        <v>11556</v>
      </c>
      <c r="B4377" s="5" t="s">
        <v>11557</v>
      </c>
      <c r="C4377" s="6" t="s">
        <v>1611</v>
      </c>
      <c r="D4377" s="6" t="str">
        <f t="shared" si="68"/>
        <v>0605-000-000-0000</v>
      </c>
      <c r="E4377" s="5" t="s">
        <v>1612</v>
      </c>
      <c r="F4377" s="5" t="s">
        <v>535</v>
      </c>
      <c r="G4377" s="5" t="s">
        <v>536</v>
      </c>
      <c r="H4377" s="5" t="s">
        <v>377</v>
      </c>
      <c r="I4377" s="5" t="s">
        <v>378</v>
      </c>
    </row>
    <row r="4378" spans="1:9" x14ac:dyDescent="0.25">
      <c r="A4378" s="5" t="s">
        <v>11558</v>
      </c>
      <c r="B4378" s="5" t="s">
        <v>11559</v>
      </c>
      <c r="C4378" s="6" t="s">
        <v>381</v>
      </c>
      <c r="D4378" s="6" t="str">
        <f t="shared" si="68"/>
        <v>0310-000-000-0000</v>
      </c>
      <c r="E4378" s="5" t="s">
        <v>382</v>
      </c>
      <c r="F4378" s="5" t="s">
        <v>383</v>
      </c>
      <c r="G4378" s="5" t="s">
        <v>384</v>
      </c>
      <c r="H4378" s="5" t="s">
        <v>377</v>
      </c>
      <c r="I4378" s="5" t="s">
        <v>378</v>
      </c>
    </row>
    <row r="4379" spans="1:9" x14ac:dyDescent="0.25">
      <c r="A4379" s="5" t="s">
        <v>11560</v>
      </c>
      <c r="B4379" s="5" t="s">
        <v>11561</v>
      </c>
      <c r="C4379" s="6" t="s">
        <v>2615</v>
      </c>
      <c r="D4379" s="6" t="str">
        <f t="shared" si="68"/>
        <v>0315-000-000-0000</v>
      </c>
      <c r="E4379" s="5" t="s">
        <v>2616</v>
      </c>
      <c r="F4379" s="5" t="s">
        <v>383</v>
      </c>
      <c r="G4379" s="5" t="s">
        <v>384</v>
      </c>
      <c r="H4379" s="5" t="s">
        <v>377</v>
      </c>
      <c r="I4379" s="5" t="s">
        <v>378</v>
      </c>
    </row>
    <row r="4380" spans="1:9" x14ac:dyDescent="0.25">
      <c r="A4380" s="5" t="s">
        <v>11562</v>
      </c>
      <c r="B4380" s="5" t="s">
        <v>11563</v>
      </c>
      <c r="C4380" s="6" t="s">
        <v>2237</v>
      </c>
      <c r="D4380" s="6" t="str">
        <f t="shared" si="68"/>
        <v>0917-000-000-0000</v>
      </c>
      <c r="E4380" s="5" t="s">
        <v>2238</v>
      </c>
      <c r="F4380" s="5" t="s">
        <v>383</v>
      </c>
      <c r="G4380" s="5" t="s">
        <v>384</v>
      </c>
      <c r="H4380" s="5" t="s">
        <v>377</v>
      </c>
      <c r="I4380" s="5" t="s">
        <v>378</v>
      </c>
    </row>
    <row r="4381" spans="1:9" x14ac:dyDescent="0.25">
      <c r="A4381" s="5" t="s">
        <v>11564</v>
      </c>
      <c r="B4381" s="5" t="s">
        <v>11565</v>
      </c>
      <c r="C4381" s="6" t="s">
        <v>11343</v>
      </c>
      <c r="D4381" s="6" t="str">
        <f t="shared" si="68"/>
        <v>0010-115-150-1700</v>
      </c>
      <c r="E4381" s="5" t="s">
        <v>11344</v>
      </c>
      <c r="F4381" s="5" t="s">
        <v>375</v>
      </c>
      <c r="G4381" s="5" t="s">
        <v>376</v>
      </c>
      <c r="H4381" s="5" t="s">
        <v>377</v>
      </c>
      <c r="I4381" s="5" t="s">
        <v>378</v>
      </c>
    </row>
    <row r="4382" spans="1:9" x14ac:dyDescent="0.25">
      <c r="A4382" s="5" t="s">
        <v>11566</v>
      </c>
      <c r="B4382" s="5" t="s">
        <v>11567</v>
      </c>
      <c r="C4382" s="6" t="s">
        <v>2410</v>
      </c>
      <c r="D4382" s="6" t="str">
        <f t="shared" si="68"/>
        <v>0279-000-000-0000</v>
      </c>
      <c r="E4382" s="5" t="s">
        <v>2411</v>
      </c>
      <c r="F4382" s="5" t="s">
        <v>383</v>
      </c>
      <c r="G4382" s="5" t="s">
        <v>384</v>
      </c>
      <c r="H4382" s="5" t="s">
        <v>377</v>
      </c>
      <c r="I4382" s="5" t="s">
        <v>378</v>
      </c>
    </row>
    <row r="4383" spans="1:9" x14ac:dyDescent="0.25">
      <c r="A4383" s="5" t="s">
        <v>11568</v>
      </c>
      <c r="B4383" s="5" t="s">
        <v>11569</v>
      </c>
      <c r="C4383" s="6" t="s">
        <v>2196</v>
      </c>
      <c r="D4383" s="6" t="str">
        <f t="shared" si="68"/>
        <v>0924-000-000-0000</v>
      </c>
      <c r="E4383" s="5" t="s">
        <v>2197</v>
      </c>
      <c r="F4383" s="5" t="s">
        <v>383</v>
      </c>
      <c r="G4383" s="5" t="s">
        <v>384</v>
      </c>
      <c r="H4383" s="5" t="s">
        <v>377</v>
      </c>
      <c r="I4383" s="5" t="s">
        <v>378</v>
      </c>
    </row>
    <row r="4384" spans="1:9" x14ac:dyDescent="0.25">
      <c r="A4384" s="5" t="s">
        <v>11570</v>
      </c>
      <c r="B4384" s="5" t="s">
        <v>11571</v>
      </c>
      <c r="C4384" s="6" t="s">
        <v>7749</v>
      </c>
      <c r="D4384" s="6" t="str">
        <f t="shared" si="68"/>
        <v>0010-060-111-1100</v>
      </c>
      <c r="E4384" s="5" t="s">
        <v>7750</v>
      </c>
      <c r="F4384" s="5" t="s">
        <v>375</v>
      </c>
      <c r="G4384" s="5" t="s">
        <v>376</v>
      </c>
      <c r="H4384" s="5" t="s">
        <v>377</v>
      </c>
      <c r="I4384" s="5" t="s">
        <v>378</v>
      </c>
    </row>
    <row r="4385" spans="1:9" x14ac:dyDescent="0.25">
      <c r="A4385" s="5" t="s">
        <v>11572</v>
      </c>
      <c r="B4385" s="5" t="s">
        <v>11573</v>
      </c>
      <c r="C4385" s="6" t="s">
        <v>7244</v>
      </c>
      <c r="D4385" s="6" t="str">
        <f t="shared" si="68"/>
        <v>0982-000-000-0000</v>
      </c>
      <c r="E4385" s="5" t="s">
        <v>7245</v>
      </c>
      <c r="F4385" s="5" t="s">
        <v>503</v>
      </c>
      <c r="G4385" s="5" t="s">
        <v>504</v>
      </c>
      <c r="H4385" s="5" t="s">
        <v>377</v>
      </c>
      <c r="I4385" s="5" t="s">
        <v>378</v>
      </c>
    </row>
    <row r="4386" spans="1:9" x14ac:dyDescent="0.25">
      <c r="A4386" s="5" t="s">
        <v>11574</v>
      </c>
      <c r="B4386" s="5" t="s">
        <v>11575</v>
      </c>
      <c r="C4386" s="6" t="s">
        <v>11576</v>
      </c>
      <c r="D4386" s="6" t="str">
        <f t="shared" si="68"/>
        <v>0919-000-000-0000</v>
      </c>
      <c r="E4386" s="5" t="s">
        <v>11577</v>
      </c>
      <c r="F4386" s="5" t="s">
        <v>383</v>
      </c>
      <c r="G4386" s="5" t="s">
        <v>384</v>
      </c>
      <c r="H4386" s="5" t="s">
        <v>377</v>
      </c>
      <c r="I4386" s="5" t="s">
        <v>378</v>
      </c>
    </row>
    <row r="4387" spans="1:9" x14ac:dyDescent="0.25">
      <c r="A4387" s="5" t="s">
        <v>11578</v>
      </c>
      <c r="B4387" s="5" t="s">
        <v>11579</v>
      </c>
      <c r="C4387" s="6" t="s">
        <v>827</v>
      </c>
      <c r="D4387" s="6" t="str">
        <f t="shared" si="68"/>
        <v>0320-000-000-0000</v>
      </c>
      <c r="E4387" s="5" t="s">
        <v>828</v>
      </c>
      <c r="F4387" s="5" t="s">
        <v>535</v>
      </c>
      <c r="G4387" s="5" t="s">
        <v>536</v>
      </c>
      <c r="H4387" s="5" t="s">
        <v>513</v>
      </c>
      <c r="I4387" s="5" t="s">
        <v>514</v>
      </c>
    </row>
    <row r="4388" spans="1:9" x14ac:dyDescent="0.25">
      <c r="A4388" s="5" t="s">
        <v>11580</v>
      </c>
      <c r="B4388" s="5" t="s">
        <v>11581</v>
      </c>
      <c r="C4388" s="6" t="s">
        <v>1916</v>
      </c>
      <c r="D4388" s="6" t="str">
        <f t="shared" si="68"/>
        <v>0712-000-000-0000</v>
      </c>
      <c r="E4388" s="5" t="s">
        <v>1917</v>
      </c>
      <c r="F4388" s="5" t="s">
        <v>503</v>
      </c>
      <c r="G4388" s="5" t="s">
        <v>504</v>
      </c>
      <c r="H4388" s="5" t="s">
        <v>377</v>
      </c>
      <c r="I4388" s="5" t="s">
        <v>378</v>
      </c>
    </row>
    <row r="4389" spans="1:9" x14ac:dyDescent="0.25">
      <c r="A4389" s="5" t="s">
        <v>233</v>
      </c>
      <c r="B4389" s="5" t="s">
        <v>11582</v>
      </c>
      <c r="C4389" s="6" t="s">
        <v>5154</v>
      </c>
      <c r="D4389" s="6" t="str">
        <f t="shared" si="68"/>
        <v>0416-000-000-0000</v>
      </c>
      <c r="E4389" s="5" t="s">
        <v>5155</v>
      </c>
      <c r="F4389" s="5" t="s">
        <v>383</v>
      </c>
      <c r="G4389" s="5" t="s">
        <v>384</v>
      </c>
      <c r="H4389" s="5" t="s">
        <v>377</v>
      </c>
      <c r="I4389" s="5" t="s">
        <v>378</v>
      </c>
    </row>
    <row r="4390" spans="1:9" x14ac:dyDescent="0.25">
      <c r="A4390" s="5" t="s">
        <v>199</v>
      </c>
      <c r="B4390" s="5" t="s">
        <v>11583</v>
      </c>
      <c r="C4390" s="6" t="s">
        <v>525</v>
      </c>
      <c r="D4390" s="6" t="str">
        <f t="shared" si="68"/>
        <v>0065-000-000-0000</v>
      </c>
      <c r="E4390" s="5" t="s">
        <v>526</v>
      </c>
      <c r="F4390" s="5" t="s">
        <v>2925</v>
      </c>
      <c r="G4390" s="5" t="s">
        <v>2926</v>
      </c>
      <c r="H4390" s="5" t="s">
        <v>377</v>
      </c>
      <c r="I4390" s="5" t="s">
        <v>378</v>
      </c>
    </row>
    <row r="4391" spans="1:9" x14ac:dyDescent="0.25">
      <c r="A4391" s="5" t="s">
        <v>11584</v>
      </c>
      <c r="B4391" s="5" t="s">
        <v>11585</v>
      </c>
      <c r="C4391" s="6" t="s">
        <v>11586</v>
      </c>
      <c r="D4391" s="6" t="str">
        <f t="shared" si="68"/>
        <v>0010-029-091-1000</v>
      </c>
      <c r="E4391" s="5" t="s">
        <v>11587</v>
      </c>
      <c r="F4391" s="5" t="s">
        <v>1099</v>
      </c>
      <c r="G4391" s="5" t="s">
        <v>1100</v>
      </c>
      <c r="H4391" s="5" t="s">
        <v>377</v>
      </c>
      <c r="I4391" s="5" t="s">
        <v>378</v>
      </c>
    </row>
    <row r="4392" spans="1:9" x14ac:dyDescent="0.25">
      <c r="A4392" s="5" t="s">
        <v>11588</v>
      </c>
      <c r="B4392" s="5" t="s">
        <v>11589</v>
      </c>
      <c r="C4392" s="6" t="s">
        <v>469</v>
      </c>
      <c r="D4392" s="6" t="str">
        <f t="shared" si="68"/>
        <v>0152-000-000-0000</v>
      </c>
      <c r="E4392" s="5" t="s">
        <v>470</v>
      </c>
      <c r="F4392" s="5" t="s">
        <v>383</v>
      </c>
      <c r="G4392" s="5" t="s">
        <v>384</v>
      </c>
      <c r="H4392" s="5" t="s">
        <v>377</v>
      </c>
      <c r="I4392" s="5" t="s">
        <v>378</v>
      </c>
    </row>
    <row r="4393" spans="1:9" x14ac:dyDescent="0.25">
      <c r="A4393" s="5" t="s">
        <v>11590</v>
      </c>
      <c r="B4393" s="5" t="s">
        <v>11591</v>
      </c>
      <c r="C4393" s="6" t="s">
        <v>5824</v>
      </c>
      <c r="D4393" s="6" t="str">
        <f t="shared" si="68"/>
        <v>0010-043-030-1100</v>
      </c>
      <c r="E4393" s="5" t="s">
        <v>5825</v>
      </c>
      <c r="F4393" s="5" t="s">
        <v>375</v>
      </c>
      <c r="G4393" s="5" t="s">
        <v>376</v>
      </c>
      <c r="H4393" s="5" t="s">
        <v>377</v>
      </c>
      <c r="I4393" s="5" t="s">
        <v>378</v>
      </c>
    </row>
    <row r="4394" spans="1:9" x14ac:dyDescent="0.25">
      <c r="A4394" s="5" t="s">
        <v>11592</v>
      </c>
      <c r="B4394" s="5" t="s">
        <v>11593</v>
      </c>
      <c r="C4394" s="6" t="s">
        <v>3157</v>
      </c>
      <c r="D4394" s="6" t="str">
        <f t="shared" si="68"/>
        <v>0010-041-021-1200</v>
      </c>
      <c r="E4394" s="5" t="s">
        <v>3158</v>
      </c>
      <c r="F4394" s="5" t="s">
        <v>3980</v>
      </c>
      <c r="G4394" s="5" t="s">
        <v>3981</v>
      </c>
      <c r="H4394" s="5" t="s">
        <v>377</v>
      </c>
      <c r="I4394" s="5" t="s">
        <v>378</v>
      </c>
    </row>
    <row r="4395" spans="1:9" x14ac:dyDescent="0.25">
      <c r="A4395" s="5" t="s">
        <v>11594</v>
      </c>
      <c r="B4395" s="5" t="s">
        <v>11595</v>
      </c>
      <c r="C4395" s="6" t="s">
        <v>2797</v>
      </c>
      <c r="D4395" s="6" t="str">
        <f t="shared" si="68"/>
        <v>0585-000-000-0000</v>
      </c>
      <c r="E4395" s="5" t="s">
        <v>2798</v>
      </c>
      <c r="F4395" s="5" t="s">
        <v>383</v>
      </c>
      <c r="G4395" s="5" t="s">
        <v>384</v>
      </c>
      <c r="H4395" s="5" t="s">
        <v>377</v>
      </c>
      <c r="I4395" s="5" t="s">
        <v>378</v>
      </c>
    </row>
    <row r="4396" spans="1:9" x14ac:dyDescent="0.25">
      <c r="A4396" s="5" t="s">
        <v>11596</v>
      </c>
      <c r="B4396" s="5" t="s">
        <v>11597</v>
      </c>
      <c r="C4396" s="6" t="s">
        <v>11598</v>
      </c>
      <c r="D4396" s="6" t="str">
        <f t="shared" si="68"/>
        <v>0599-000-000-0000</v>
      </c>
      <c r="E4396" s="5" t="s">
        <v>11599</v>
      </c>
      <c r="F4396" s="5" t="s">
        <v>535</v>
      </c>
      <c r="G4396" s="5" t="s">
        <v>536</v>
      </c>
      <c r="H4396" s="5" t="s">
        <v>377</v>
      </c>
      <c r="I4396" s="5" t="s">
        <v>378</v>
      </c>
    </row>
    <row r="4397" spans="1:9" x14ac:dyDescent="0.25">
      <c r="A4397" s="5" t="s">
        <v>11600</v>
      </c>
      <c r="B4397" s="5" t="s">
        <v>11601</v>
      </c>
      <c r="C4397" s="6" t="s">
        <v>11602</v>
      </c>
      <c r="D4397" s="6" t="str">
        <f t="shared" si="68"/>
        <v>0948-000-000-0000</v>
      </c>
      <c r="E4397" s="5" t="s">
        <v>11603</v>
      </c>
      <c r="F4397" s="5" t="s">
        <v>503</v>
      </c>
      <c r="G4397" s="5" t="s">
        <v>504</v>
      </c>
      <c r="H4397" s="5" t="s">
        <v>377</v>
      </c>
      <c r="I4397" s="5" t="s">
        <v>378</v>
      </c>
    </row>
    <row r="4398" spans="1:9" x14ac:dyDescent="0.25">
      <c r="A4398" s="5" t="s">
        <v>11604</v>
      </c>
      <c r="B4398" s="5" t="s">
        <v>11605</v>
      </c>
      <c r="C4398" s="6" t="s">
        <v>2821</v>
      </c>
      <c r="D4398" s="6" t="str">
        <f t="shared" si="68"/>
        <v>0215-000-000-0000</v>
      </c>
      <c r="E4398" s="5" t="s">
        <v>2822</v>
      </c>
      <c r="F4398" s="5" t="s">
        <v>503</v>
      </c>
      <c r="G4398" s="5" t="s">
        <v>504</v>
      </c>
      <c r="H4398" s="5" t="s">
        <v>377</v>
      </c>
      <c r="I4398" s="5" t="s">
        <v>378</v>
      </c>
    </row>
    <row r="4399" spans="1:9" x14ac:dyDescent="0.25">
      <c r="A4399" s="5" t="s">
        <v>11606</v>
      </c>
      <c r="B4399" s="5" t="s">
        <v>11607</v>
      </c>
      <c r="C4399" s="6" t="s">
        <v>1897</v>
      </c>
      <c r="D4399" s="6" t="str">
        <f t="shared" si="68"/>
        <v>0360-000-000-0000</v>
      </c>
      <c r="E4399" s="5" t="s">
        <v>1898</v>
      </c>
      <c r="F4399" s="5" t="s">
        <v>415</v>
      </c>
      <c r="G4399" s="5" t="s">
        <v>416</v>
      </c>
      <c r="H4399" s="5" t="s">
        <v>377</v>
      </c>
      <c r="I4399" s="5" t="s">
        <v>378</v>
      </c>
    </row>
    <row r="4400" spans="1:9" x14ac:dyDescent="0.25">
      <c r="A4400" s="5" t="s">
        <v>11608</v>
      </c>
      <c r="B4400" s="5" t="s">
        <v>11609</v>
      </c>
      <c r="C4400" s="6" t="s">
        <v>4100</v>
      </c>
      <c r="D4400" s="6" t="str">
        <f t="shared" si="68"/>
        <v>0214-000-000-0000</v>
      </c>
      <c r="E4400" s="5" t="s">
        <v>4101</v>
      </c>
      <c r="F4400" s="5" t="s">
        <v>415</v>
      </c>
      <c r="G4400" s="5" t="s">
        <v>416</v>
      </c>
      <c r="H4400" s="5" t="s">
        <v>377</v>
      </c>
      <c r="I4400" s="5" t="s">
        <v>378</v>
      </c>
    </row>
    <row r="4401" spans="1:9" x14ac:dyDescent="0.25">
      <c r="A4401" s="5" t="s">
        <v>11610</v>
      </c>
      <c r="B4401" s="5" t="s">
        <v>11611</v>
      </c>
      <c r="C4401" s="6" t="s">
        <v>2237</v>
      </c>
      <c r="D4401" s="6" t="str">
        <f t="shared" si="68"/>
        <v>0917-000-000-0000</v>
      </c>
      <c r="E4401" s="5" t="s">
        <v>2238</v>
      </c>
      <c r="F4401" s="5" t="s">
        <v>507</v>
      </c>
      <c r="G4401" s="5" t="s">
        <v>508</v>
      </c>
      <c r="H4401" s="5" t="s">
        <v>377</v>
      </c>
      <c r="I4401" s="5" t="s">
        <v>378</v>
      </c>
    </row>
    <row r="4402" spans="1:9" x14ac:dyDescent="0.25">
      <c r="A4402" s="5" t="s">
        <v>11612</v>
      </c>
      <c r="B4402" s="5" t="s">
        <v>11613</v>
      </c>
      <c r="C4402" s="6" t="s">
        <v>3295</v>
      </c>
      <c r="D4402" s="6" t="str">
        <f t="shared" si="68"/>
        <v>0762-000-000-0000</v>
      </c>
      <c r="E4402" s="5" t="s">
        <v>3296</v>
      </c>
      <c r="F4402" s="5" t="s">
        <v>383</v>
      </c>
      <c r="G4402" s="5" t="s">
        <v>384</v>
      </c>
      <c r="H4402" s="5" t="s">
        <v>377</v>
      </c>
      <c r="I4402" s="5" t="s">
        <v>378</v>
      </c>
    </row>
    <row r="4403" spans="1:9" x14ac:dyDescent="0.25">
      <c r="A4403" s="5" t="s">
        <v>11614</v>
      </c>
      <c r="B4403" s="5" t="s">
        <v>11615</v>
      </c>
      <c r="C4403" s="6" t="s">
        <v>11616</v>
      </c>
      <c r="D4403" s="6" t="str">
        <f t="shared" si="68"/>
        <v>0305-000-000-0000</v>
      </c>
      <c r="E4403" s="5" t="s">
        <v>11617</v>
      </c>
      <c r="F4403" s="5" t="s">
        <v>535</v>
      </c>
      <c r="G4403" s="5" t="s">
        <v>536</v>
      </c>
      <c r="H4403" s="5" t="s">
        <v>377</v>
      </c>
      <c r="I4403" s="5" t="s">
        <v>378</v>
      </c>
    </row>
    <row r="4404" spans="1:9" x14ac:dyDescent="0.25">
      <c r="A4404" s="5" t="s">
        <v>11618</v>
      </c>
      <c r="B4404" s="5" t="s">
        <v>11619</v>
      </c>
      <c r="C4404" s="6" t="s">
        <v>2973</v>
      </c>
      <c r="D4404" s="6" t="str">
        <f t="shared" si="68"/>
        <v>0417-000-000-0000</v>
      </c>
      <c r="E4404" s="5" t="s">
        <v>2974</v>
      </c>
      <c r="F4404" s="5" t="s">
        <v>383</v>
      </c>
      <c r="G4404" s="5" t="s">
        <v>384</v>
      </c>
      <c r="H4404" s="5" t="s">
        <v>377</v>
      </c>
      <c r="I4404" s="5" t="s">
        <v>378</v>
      </c>
    </row>
    <row r="4405" spans="1:9" x14ac:dyDescent="0.25">
      <c r="A4405" s="5" t="s">
        <v>11620</v>
      </c>
      <c r="B4405" s="5" t="s">
        <v>11621</v>
      </c>
      <c r="C4405" s="6" t="s">
        <v>5098</v>
      </c>
      <c r="D4405" s="6" t="str">
        <f t="shared" si="68"/>
        <v>0100-033-000-0000</v>
      </c>
      <c r="E4405" s="5" t="s">
        <v>5099</v>
      </c>
      <c r="F4405" s="5" t="s">
        <v>2740</v>
      </c>
      <c r="G4405" s="5" t="s">
        <v>2741</v>
      </c>
      <c r="H4405" s="5" t="s">
        <v>377</v>
      </c>
      <c r="I4405" s="5" t="s">
        <v>378</v>
      </c>
    </row>
    <row r="4406" spans="1:9" x14ac:dyDescent="0.25">
      <c r="A4406" s="5" t="s">
        <v>11622</v>
      </c>
      <c r="B4406" s="5" t="s">
        <v>11623</v>
      </c>
      <c r="C4406" s="6" t="s">
        <v>7408</v>
      </c>
      <c r="D4406" s="6" t="str">
        <f t="shared" si="68"/>
        <v>0010-041-031-1200</v>
      </c>
      <c r="E4406" s="5" t="s">
        <v>7409</v>
      </c>
      <c r="F4406" s="5" t="s">
        <v>399</v>
      </c>
      <c r="G4406" s="5" t="s">
        <v>400</v>
      </c>
      <c r="H4406" s="5" t="s">
        <v>377</v>
      </c>
      <c r="I4406" s="5" t="s">
        <v>378</v>
      </c>
    </row>
    <row r="4407" spans="1:9" x14ac:dyDescent="0.25">
      <c r="A4407" s="5" t="s">
        <v>11624</v>
      </c>
      <c r="B4407" s="5" t="s">
        <v>11625</v>
      </c>
      <c r="C4407" s="6" t="s">
        <v>2022</v>
      </c>
      <c r="D4407" s="6" t="str">
        <f t="shared" si="68"/>
        <v>0010-030-081-1200</v>
      </c>
      <c r="E4407" s="5" t="s">
        <v>2023</v>
      </c>
      <c r="F4407" s="5" t="s">
        <v>375</v>
      </c>
      <c r="G4407" s="5" t="s">
        <v>376</v>
      </c>
      <c r="H4407" s="5" t="s">
        <v>377</v>
      </c>
      <c r="I4407" s="5" t="s">
        <v>378</v>
      </c>
    </row>
    <row r="4408" spans="1:9" x14ac:dyDescent="0.25">
      <c r="A4408" s="5" t="s">
        <v>11626</v>
      </c>
      <c r="B4408" s="5" t="s">
        <v>11627</v>
      </c>
      <c r="C4408" s="6" t="s">
        <v>11628</v>
      </c>
      <c r="D4408" s="6" t="str">
        <f t="shared" si="68"/>
        <v>0320-033-000-0000</v>
      </c>
      <c r="E4408" s="5" t="s">
        <v>11629</v>
      </c>
      <c r="F4408" s="5" t="s">
        <v>2740</v>
      </c>
      <c r="G4408" s="5" t="s">
        <v>2741</v>
      </c>
      <c r="H4408" s="5" t="s">
        <v>513</v>
      </c>
      <c r="I4408" s="5" t="s">
        <v>514</v>
      </c>
    </row>
    <row r="4409" spans="1:9" x14ac:dyDescent="0.25">
      <c r="A4409" s="5" t="s">
        <v>11630</v>
      </c>
      <c r="B4409" s="5" t="s">
        <v>11631</v>
      </c>
      <c r="C4409" s="6" t="s">
        <v>2775</v>
      </c>
      <c r="D4409" s="6" t="str">
        <f t="shared" si="68"/>
        <v>0325-000-000-0000</v>
      </c>
      <c r="E4409" s="5" t="s">
        <v>2776</v>
      </c>
      <c r="F4409" s="5" t="s">
        <v>503</v>
      </c>
      <c r="G4409" s="5" t="s">
        <v>504</v>
      </c>
      <c r="H4409" s="5" t="s">
        <v>377</v>
      </c>
      <c r="I4409" s="5" t="s">
        <v>378</v>
      </c>
    </row>
    <row r="4410" spans="1:9" x14ac:dyDescent="0.25">
      <c r="A4410" s="5" t="s">
        <v>11632</v>
      </c>
      <c r="B4410" s="5" t="s">
        <v>11633</v>
      </c>
      <c r="C4410" s="6" t="s">
        <v>11634</v>
      </c>
      <c r="D4410" s="6" t="str">
        <f t="shared" si="68"/>
        <v>0210-000-001-2900</v>
      </c>
      <c r="E4410" s="5" t="s">
        <v>11635</v>
      </c>
      <c r="F4410" s="5" t="s">
        <v>383</v>
      </c>
      <c r="G4410" s="5" t="s">
        <v>384</v>
      </c>
      <c r="H4410" s="5" t="s">
        <v>377</v>
      </c>
      <c r="I4410" s="5" t="s">
        <v>378</v>
      </c>
    </row>
    <row r="4411" spans="1:9" x14ac:dyDescent="0.25">
      <c r="A4411" s="5" t="s">
        <v>11636</v>
      </c>
      <c r="B4411" s="5" t="s">
        <v>11637</v>
      </c>
      <c r="C4411" s="6" t="s">
        <v>2933</v>
      </c>
      <c r="D4411" s="6" t="str">
        <f t="shared" si="68"/>
        <v>0610-000-000-0000</v>
      </c>
      <c r="E4411" s="5" t="s">
        <v>2934</v>
      </c>
      <c r="F4411" s="5" t="s">
        <v>383</v>
      </c>
      <c r="G4411" s="5" t="s">
        <v>384</v>
      </c>
      <c r="H4411" s="5" t="s">
        <v>377</v>
      </c>
      <c r="I4411" s="5" t="s">
        <v>378</v>
      </c>
    </row>
    <row r="4412" spans="1:9" x14ac:dyDescent="0.25">
      <c r="A4412" s="5" t="s">
        <v>11638</v>
      </c>
      <c r="B4412" s="5" t="s">
        <v>11639</v>
      </c>
      <c r="C4412" s="6" t="s">
        <v>985</v>
      </c>
      <c r="D4412" s="6" t="str">
        <f t="shared" si="68"/>
        <v>0180-000-000-0000</v>
      </c>
      <c r="E4412" s="5" t="s">
        <v>986</v>
      </c>
      <c r="F4412" s="5" t="s">
        <v>507</v>
      </c>
      <c r="G4412" s="5" t="s">
        <v>508</v>
      </c>
      <c r="H4412" s="5" t="s">
        <v>377</v>
      </c>
      <c r="I4412" s="5" t="s">
        <v>378</v>
      </c>
    </row>
    <row r="4413" spans="1:9" x14ac:dyDescent="0.25">
      <c r="A4413" s="5" t="s">
        <v>11640</v>
      </c>
      <c r="B4413" s="5" t="s">
        <v>11641</v>
      </c>
      <c r="C4413" s="6" t="s">
        <v>2229</v>
      </c>
      <c r="D4413" s="6" t="str">
        <f t="shared" si="68"/>
        <v>1120-000-000-0000</v>
      </c>
      <c r="E4413" s="5" t="s">
        <v>2230</v>
      </c>
      <c r="F4413" s="5" t="s">
        <v>1974</v>
      </c>
      <c r="G4413" s="5" t="s">
        <v>1975</v>
      </c>
      <c r="H4413" s="5" t="s">
        <v>377</v>
      </c>
      <c r="I4413" s="5" t="s">
        <v>378</v>
      </c>
    </row>
    <row r="4414" spans="1:9" x14ac:dyDescent="0.25">
      <c r="A4414" s="5" t="s">
        <v>11642</v>
      </c>
      <c r="B4414" s="5" t="s">
        <v>11643</v>
      </c>
      <c r="C4414" s="6" t="s">
        <v>11644</v>
      </c>
      <c r="D4414" s="6" t="str">
        <f t="shared" si="68"/>
        <v>0107-250-000-0000</v>
      </c>
      <c r="E4414" s="5" t="s">
        <v>27872</v>
      </c>
      <c r="F4414" s="5" t="s">
        <v>383</v>
      </c>
      <c r="G4414" s="5" t="s">
        <v>384</v>
      </c>
      <c r="H4414" s="5" t="s">
        <v>377</v>
      </c>
      <c r="I4414" s="5" t="s">
        <v>378</v>
      </c>
    </row>
    <row r="4415" spans="1:9" x14ac:dyDescent="0.25">
      <c r="A4415" s="5" t="s">
        <v>11645</v>
      </c>
      <c r="B4415" s="5" t="s">
        <v>11646</v>
      </c>
      <c r="C4415" s="6" t="s">
        <v>1869</v>
      </c>
      <c r="D4415" s="6" t="str">
        <f t="shared" si="68"/>
        <v>0516-000-000-0000</v>
      </c>
      <c r="E4415" s="5" t="s">
        <v>1870</v>
      </c>
      <c r="F4415" s="5" t="s">
        <v>503</v>
      </c>
      <c r="G4415" s="5" t="s">
        <v>504</v>
      </c>
      <c r="H4415" s="5" t="s">
        <v>377</v>
      </c>
      <c r="I4415" s="5" t="s">
        <v>378</v>
      </c>
    </row>
    <row r="4416" spans="1:9" x14ac:dyDescent="0.25">
      <c r="A4416" s="5" t="s">
        <v>11647</v>
      </c>
      <c r="B4416" s="5" t="s">
        <v>11648</v>
      </c>
      <c r="C4416" s="6" t="s">
        <v>690</v>
      </c>
      <c r="D4416" s="6" t="str">
        <f t="shared" si="68"/>
        <v>0880-000-000-0000</v>
      </c>
      <c r="E4416" s="5" t="s">
        <v>691</v>
      </c>
      <c r="F4416" s="5" t="s">
        <v>383</v>
      </c>
      <c r="G4416" s="5" t="s">
        <v>384</v>
      </c>
      <c r="H4416" s="5" t="s">
        <v>377</v>
      </c>
      <c r="I4416" s="5" t="s">
        <v>378</v>
      </c>
    </row>
    <row r="4417" spans="1:9" x14ac:dyDescent="0.25">
      <c r="A4417" s="5" t="s">
        <v>11649</v>
      </c>
      <c r="B4417" s="5" t="s">
        <v>11650</v>
      </c>
      <c r="C4417" s="6" t="s">
        <v>1404</v>
      </c>
      <c r="D4417" s="6" t="str">
        <f t="shared" si="68"/>
        <v>0578-000-000-0000</v>
      </c>
      <c r="E4417" s="5" t="s">
        <v>1405</v>
      </c>
      <c r="F4417" s="5" t="s">
        <v>503</v>
      </c>
      <c r="G4417" s="5" t="s">
        <v>504</v>
      </c>
      <c r="H4417" s="5" t="s">
        <v>377</v>
      </c>
      <c r="I4417" s="5" t="s">
        <v>378</v>
      </c>
    </row>
    <row r="4418" spans="1:9" x14ac:dyDescent="0.25">
      <c r="A4418" s="5" t="s">
        <v>11651</v>
      </c>
      <c r="B4418" s="5" t="s">
        <v>11652</v>
      </c>
      <c r="C4418" s="6" t="s">
        <v>2000</v>
      </c>
      <c r="D4418" s="6" t="str">
        <f t="shared" ref="D4418:D4481" si="69">TEXT(C4418,"0000-000-000-0000")</f>
        <v>0010-059-021-1100</v>
      </c>
      <c r="E4418" s="5" t="s">
        <v>2001</v>
      </c>
      <c r="F4418" s="5" t="s">
        <v>375</v>
      </c>
      <c r="G4418" s="5" t="s">
        <v>376</v>
      </c>
      <c r="H4418" s="5" t="s">
        <v>377</v>
      </c>
      <c r="I4418" s="5" t="s">
        <v>378</v>
      </c>
    </row>
    <row r="4419" spans="1:9" x14ac:dyDescent="0.25">
      <c r="A4419" s="5" t="s">
        <v>11653</v>
      </c>
      <c r="B4419" s="5" t="s">
        <v>11654</v>
      </c>
      <c r="C4419" s="6" t="s">
        <v>5154</v>
      </c>
      <c r="D4419" s="6" t="str">
        <f t="shared" si="69"/>
        <v>0416-000-000-0000</v>
      </c>
      <c r="E4419" s="5" t="s">
        <v>5155</v>
      </c>
      <c r="F4419" s="5" t="s">
        <v>383</v>
      </c>
      <c r="G4419" s="5" t="s">
        <v>384</v>
      </c>
      <c r="H4419" s="5" t="s">
        <v>377</v>
      </c>
      <c r="I4419" s="5" t="s">
        <v>378</v>
      </c>
    </row>
    <row r="4420" spans="1:9" x14ac:dyDescent="0.25">
      <c r="A4420" s="5" t="s">
        <v>11655</v>
      </c>
      <c r="B4420" s="5" t="s">
        <v>11656</v>
      </c>
      <c r="C4420" s="6" t="s">
        <v>2255</v>
      </c>
      <c r="D4420" s="6" t="str">
        <f t="shared" si="69"/>
        <v>0838-000-000-0000</v>
      </c>
      <c r="E4420" s="5" t="s">
        <v>2256</v>
      </c>
      <c r="F4420" s="5" t="s">
        <v>507</v>
      </c>
      <c r="G4420" s="5" t="s">
        <v>508</v>
      </c>
      <c r="H4420" s="5" t="s">
        <v>377</v>
      </c>
      <c r="I4420" s="5" t="s">
        <v>378</v>
      </c>
    </row>
    <row r="4421" spans="1:9" x14ac:dyDescent="0.25">
      <c r="A4421" s="5" t="s">
        <v>11657</v>
      </c>
      <c r="B4421" s="5" t="s">
        <v>11658</v>
      </c>
      <c r="C4421" s="6" t="s">
        <v>5439</v>
      </c>
      <c r="D4421" s="6" t="str">
        <f t="shared" si="69"/>
        <v>0156-000-000-0000</v>
      </c>
      <c r="E4421" s="5" t="s">
        <v>5440</v>
      </c>
      <c r="F4421" s="5" t="s">
        <v>535</v>
      </c>
      <c r="G4421" s="5" t="s">
        <v>536</v>
      </c>
      <c r="H4421" s="5" t="s">
        <v>377</v>
      </c>
      <c r="I4421" s="5" t="s">
        <v>378</v>
      </c>
    </row>
    <row r="4422" spans="1:9" x14ac:dyDescent="0.25">
      <c r="A4422" s="5" t="s">
        <v>11659</v>
      </c>
      <c r="B4422" s="5" t="s">
        <v>11660</v>
      </c>
      <c r="C4422" s="6" t="s">
        <v>11661</v>
      </c>
      <c r="D4422" s="6" t="str">
        <f t="shared" si="69"/>
        <v>0010-084-021-1000</v>
      </c>
      <c r="E4422" s="5" t="s">
        <v>11662</v>
      </c>
      <c r="F4422" s="5" t="s">
        <v>1099</v>
      </c>
      <c r="G4422" s="5" t="s">
        <v>1100</v>
      </c>
      <c r="H4422" s="5" t="s">
        <v>513</v>
      </c>
      <c r="I4422" s="5" t="s">
        <v>514</v>
      </c>
    </row>
    <row r="4423" spans="1:9" x14ac:dyDescent="0.25">
      <c r="A4423" s="5" t="s">
        <v>312</v>
      </c>
      <c r="B4423" s="5" t="s">
        <v>11663</v>
      </c>
      <c r="C4423" s="6" t="s">
        <v>1346</v>
      </c>
      <c r="D4423" s="6" t="str">
        <f t="shared" si="69"/>
        <v>0018-000-000-0000</v>
      </c>
      <c r="E4423" s="5" t="s">
        <v>1347</v>
      </c>
      <c r="F4423" s="5" t="s">
        <v>503</v>
      </c>
      <c r="G4423" s="5" t="s">
        <v>504</v>
      </c>
      <c r="H4423" s="5" t="s">
        <v>377</v>
      </c>
      <c r="I4423" s="5" t="s">
        <v>378</v>
      </c>
    </row>
    <row r="4424" spans="1:9" x14ac:dyDescent="0.25">
      <c r="A4424" s="5" t="s">
        <v>11664</v>
      </c>
      <c r="B4424" s="5" t="s">
        <v>11665</v>
      </c>
      <c r="C4424" s="6" t="s">
        <v>1764</v>
      </c>
      <c r="D4424" s="6" t="str">
        <f t="shared" si="69"/>
        <v>0040-000-000-0000</v>
      </c>
      <c r="E4424" s="5" t="s">
        <v>1765</v>
      </c>
      <c r="F4424" s="5" t="s">
        <v>925</v>
      </c>
      <c r="G4424" s="5" t="s">
        <v>926</v>
      </c>
      <c r="H4424" s="5" t="s">
        <v>377</v>
      </c>
      <c r="I4424" s="5" t="s">
        <v>378</v>
      </c>
    </row>
    <row r="4425" spans="1:9" x14ac:dyDescent="0.25">
      <c r="A4425" s="5" t="s">
        <v>11666</v>
      </c>
      <c r="B4425" s="5" t="s">
        <v>11667</v>
      </c>
      <c r="C4425" s="6" t="s">
        <v>11668</v>
      </c>
      <c r="D4425" s="6" t="str">
        <f t="shared" si="69"/>
        <v>1125-000-000-0000</v>
      </c>
      <c r="E4425" s="5" t="s">
        <v>11669</v>
      </c>
      <c r="F4425" s="5" t="s">
        <v>503</v>
      </c>
      <c r="G4425" s="5" t="s">
        <v>504</v>
      </c>
      <c r="H4425" s="5" t="s">
        <v>11413</v>
      </c>
      <c r="I4425" s="5" t="s">
        <v>11414</v>
      </c>
    </row>
    <row r="4426" spans="1:9" x14ac:dyDescent="0.25">
      <c r="A4426" s="5" t="s">
        <v>11670</v>
      </c>
      <c r="B4426" s="5" t="s">
        <v>11671</v>
      </c>
      <c r="C4426" s="6" t="s">
        <v>8815</v>
      </c>
      <c r="D4426" s="6" t="str">
        <f t="shared" si="69"/>
        <v>0100-000-000-1600</v>
      </c>
      <c r="E4426" s="5" t="s">
        <v>8816</v>
      </c>
      <c r="F4426" s="5" t="s">
        <v>383</v>
      </c>
      <c r="G4426" s="5" t="s">
        <v>384</v>
      </c>
      <c r="H4426" s="5" t="s">
        <v>377</v>
      </c>
      <c r="I4426" s="5" t="s">
        <v>378</v>
      </c>
    </row>
    <row r="4427" spans="1:9" x14ac:dyDescent="0.25">
      <c r="A4427" s="5" t="s">
        <v>11672</v>
      </c>
      <c r="B4427" s="5" t="s">
        <v>11673</v>
      </c>
      <c r="C4427" s="6" t="s">
        <v>11674</v>
      </c>
      <c r="D4427" s="6" t="str">
        <f t="shared" si="69"/>
        <v>0010-162-141-1000</v>
      </c>
      <c r="E4427" s="5" t="s">
        <v>11675</v>
      </c>
      <c r="F4427" s="5" t="s">
        <v>1099</v>
      </c>
      <c r="G4427" s="5" t="s">
        <v>1100</v>
      </c>
      <c r="H4427" s="5" t="s">
        <v>377</v>
      </c>
      <c r="I4427" s="5" t="s">
        <v>378</v>
      </c>
    </row>
    <row r="4428" spans="1:9" x14ac:dyDescent="0.25">
      <c r="A4428" s="5" t="s">
        <v>11676</v>
      </c>
      <c r="B4428" s="5" t="s">
        <v>11677</v>
      </c>
      <c r="C4428" s="6" t="s">
        <v>6432</v>
      </c>
      <c r="D4428" s="6" t="str">
        <f t="shared" si="69"/>
        <v>0111-033-000-0000</v>
      </c>
      <c r="E4428" s="5" t="s">
        <v>6433</v>
      </c>
      <c r="F4428" s="5" t="s">
        <v>415</v>
      </c>
      <c r="G4428" s="5" t="s">
        <v>416</v>
      </c>
      <c r="H4428" s="5" t="s">
        <v>377</v>
      </c>
      <c r="I4428" s="5" t="s">
        <v>378</v>
      </c>
    </row>
    <row r="4429" spans="1:9" x14ac:dyDescent="0.25">
      <c r="A4429" s="5" t="s">
        <v>11678</v>
      </c>
      <c r="B4429" s="5" t="s">
        <v>11679</v>
      </c>
      <c r="C4429" s="6" t="s">
        <v>393</v>
      </c>
      <c r="D4429" s="6" t="str">
        <f t="shared" si="69"/>
        <v>0418-000-000-0000</v>
      </c>
      <c r="E4429" s="5" t="s">
        <v>394</v>
      </c>
      <c r="F4429" s="5" t="s">
        <v>503</v>
      </c>
      <c r="G4429" s="5" t="s">
        <v>504</v>
      </c>
      <c r="H4429" s="5" t="s">
        <v>377</v>
      </c>
      <c r="I4429" s="5" t="s">
        <v>378</v>
      </c>
    </row>
    <row r="4430" spans="1:9" x14ac:dyDescent="0.25">
      <c r="A4430" s="5" t="s">
        <v>11680</v>
      </c>
      <c r="B4430" s="5" t="s">
        <v>11681</v>
      </c>
      <c r="C4430" s="6" t="s">
        <v>1619</v>
      </c>
      <c r="D4430" s="6" t="str">
        <f t="shared" si="69"/>
        <v>0370-000-000-0000</v>
      </c>
      <c r="E4430" s="5" t="s">
        <v>1620</v>
      </c>
      <c r="F4430" s="5" t="s">
        <v>383</v>
      </c>
      <c r="G4430" s="5" t="s">
        <v>384</v>
      </c>
      <c r="H4430" s="5" t="s">
        <v>377</v>
      </c>
      <c r="I4430" s="5" t="s">
        <v>378</v>
      </c>
    </row>
    <row r="4431" spans="1:9" x14ac:dyDescent="0.25">
      <c r="A4431" s="5" t="s">
        <v>11682</v>
      </c>
      <c r="B4431" s="5" t="s">
        <v>11683</v>
      </c>
      <c r="C4431" s="6" t="s">
        <v>1794</v>
      </c>
      <c r="D4431" s="6" t="str">
        <f t="shared" si="69"/>
        <v>0427-000-000-0000</v>
      </c>
      <c r="E4431" s="5" t="s">
        <v>1795</v>
      </c>
      <c r="F4431" s="5" t="s">
        <v>383</v>
      </c>
      <c r="G4431" s="5" t="s">
        <v>384</v>
      </c>
      <c r="H4431" s="5" t="s">
        <v>377</v>
      </c>
      <c r="I4431" s="5" t="s">
        <v>378</v>
      </c>
    </row>
    <row r="4432" spans="1:9" x14ac:dyDescent="0.25">
      <c r="A4432" s="5" t="s">
        <v>11684</v>
      </c>
      <c r="B4432" s="5" t="s">
        <v>11685</v>
      </c>
      <c r="C4432" s="6" t="s">
        <v>1794</v>
      </c>
      <c r="D4432" s="6" t="str">
        <f t="shared" si="69"/>
        <v>0427-000-000-0000</v>
      </c>
      <c r="E4432" s="5" t="s">
        <v>1795</v>
      </c>
      <c r="F4432" s="5" t="s">
        <v>415</v>
      </c>
      <c r="G4432" s="5" t="s">
        <v>416</v>
      </c>
      <c r="H4432" s="5" t="s">
        <v>513</v>
      </c>
      <c r="I4432" s="5" t="s">
        <v>514</v>
      </c>
    </row>
    <row r="4433" spans="1:9" x14ac:dyDescent="0.25">
      <c r="A4433" s="5" t="s">
        <v>11686</v>
      </c>
      <c r="B4433" s="5" t="s">
        <v>11687</v>
      </c>
      <c r="C4433" s="6" t="s">
        <v>3621</v>
      </c>
      <c r="D4433" s="6" t="str">
        <f t="shared" si="69"/>
        <v>0205-000-000-0000</v>
      </c>
      <c r="E4433" s="5" t="s">
        <v>3622</v>
      </c>
      <c r="F4433" s="5" t="s">
        <v>383</v>
      </c>
      <c r="G4433" s="5" t="s">
        <v>384</v>
      </c>
      <c r="H4433" s="5" t="s">
        <v>377</v>
      </c>
      <c r="I4433" s="5" t="s">
        <v>378</v>
      </c>
    </row>
    <row r="4434" spans="1:9" x14ac:dyDescent="0.25">
      <c r="A4434" s="5" t="s">
        <v>11688</v>
      </c>
      <c r="B4434" s="5" t="s">
        <v>11689</v>
      </c>
      <c r="C4434" s="6" t="s">
        <v>7538</v>
      </c>
      <c r="D4434" s="6" t="str">
        <f t="shared" si="69"/>
        <v>0898-000-000-0000</v>
      </c>
      <c r="E4434" s="5" t="s">
        <v>7539</v>
      </c>
      <c r="F4434" s="5" t="s">
        <v>383</v>
      </c>
      <c r="G4434" s="5" t="s">
        <v>384</v>
      </c>
      <c r="H4434" s="5" t="s">
        <v>377</v>
      </c>
      <c r="I4434" s="5" t="s">
        <v>378</v>
      </c>
    </row>
    <row r="4435" spans="1:9" x14ac:dyDescent="0.25">
      <c r="A4435" s="5" t="s">
        <v>11690</v>
      </c>
      <c r="B4435" s="5" t="s">
        <v>11691</v>
      </c>
      <c r="C4435" s="6" t="s">
        <v>2710</v>
      </c>
      <c r="D4435" s="6" t="str">
        <f t="shared" si="69"/>
        <v>0630-000-000-0000</v>
      </c>
      <c r="E4435" s="5" t="s">
        <v>2711</v>
      </c>
      <c r="F4435" s="5" t="s">
        <v>415</v>
      </c>
      <c r="G4435" s="5" t="s">
        <v>416</v>
      </c>
      <c r="H4435" s="5" t="s">
        <v>377</v>
      </c>
      <c r="I4435" s="5" t="s">
        <v>378</v>
      </c>
    </row>
    <row r="4436" spans="1:9" x14ac:dyDescent="0.25">
      <c r="A4436" s="5" t="s">
        <v>11692</v>
      </c>
      <c r="B4436" s="5" t="s">
        <v>11693</v>
      </c>
      <c r="C4436" s="6" t="s">
        <v>831</v>
      </c>
      <c r="D4436" s="6" t="str">
        <f t="shared" si="69"/>
        <v>0874-000-000-0000</v>
      </c>
      <c r="E4436" s="5" t="s">
        <v>832</v>
      </c>
      <c r="F4436" s="5" t="s">
        <v>415</v>
      </c>
      <c r="G4436" s="5" t="s">
        <v>416</v>
      </c>
      <c r="H4436" s="5" t="s">
        <v>377</v>
      </c>
      <c r="I4436" s="5" t="s">
        <v>378</v>
      </c>
    </row>
    <row r="4437" spans="1:9" x14ac:dyDescent="0.25">
      <c r="A4437" s="5" t="s">
        <v>11694</v>
      </c>
      <c r="B4437" s="5" t="s">
        <v>11695</v>
      </c>
      <c r="C4437" s="6" t="s">
        <v>3118</v>
      </c>
      <c r="D4437" s="6" t="str">
        <f t="shared" si="69"/>
        <v>0450-000-000-0000</v>
      </c>
      <c r="E4437" s="5" t="s">
        <v>3119</v>
      </c>
      <c r="F4437" s="5" t="s">
        <v>415</v>
      </c>
      <c r="G4437" s="5" t="s">
        <v>416</v>
      </c>
      <c r="H4437" s="5" t="s">
        <v>377</v>
      </c>
      <c r="I4437" s="5" t="s">
        <v>378</v>
      </c>
    </row>
    <row r="4438" spans="1:9" x14ac:dyDescent="0.25">
      <c r="A4438" s="5" t="s">
        <v>11696</v>
      </c>
      <c r="B4438" s="5" t="s">
        <v>11697</v>
      </c>
      <c r="C4438" s="6" t="s">
        <v>11698</v>
      </c>
      <c r="D4438" s="6" t="str">
        <f t="shared" si="69"/>
        <v>0010-048-071-1000</v>
      </c>
      <c r="E4438" s="5" t="s">
        <v>11699</v>
      </c>
      <c r="F4438" s="5" t="s">
        <v>1099</v>
      </c>
      <c r="G4438" s="5" t="s">
        <v>1100</v>
      </c>
      <c r="H4438" s="5" t="s">
        <v>377</v>
      </c>
      <c r="I4438" s="5" t="s">
        <v>378</v>
      </c>
    </row>
    <row r="4439" spans="1:9" x14ac:dyDescent="0.25">
      <c r="A4439" s="5" t="s">
        <v>11700</v>
      </c>
      <c r="B4439" s="5" t="s">
        <v>11701</v>
      </c>
      <c r="C4439" s="6" t="s">
        <v>11702</v>
      </c>
      <c r="D4439" s="6" t="str">
        <f t="shared" si="69"/>
        <v>1114-000-000-0000</v>
      </c>
      <c r="E4439" s="5" t="s">
        <v>11703</v>
      </c>
      <c r="F4439" s="5" t="s">
        <v>535</v>
      </c>
      <c r="G4439" s="5" t="s">
        <v>536</v>
      </c>
      <c r="H4439" s="5" t="s">
        <v>377</v>
      </c>
      <c r="I4439" s="5" t="s">
        <v>378</v>
      </c>
    </row>
    <row r="4440" spans="1:9" x14ac:dyDescent="0.25">
      <c r="A4440" s="5" t="s">
        <v>11704</v>
      </c>
      <c r="B4440" s="5" t="s">
        <v>11705</v>
      </c>
      <c r="C4440" s="6" t="s">
        <v>3856</v>
      </c>
      <c r="D4440" s="6" t="str">
        <f t="shared" si="69"/>
        <v>0380-000-000-0000</v>
      </c>
      <c r="E4440" s="5" t="s">
        <v>3857</v>
      </c>
      <c r="F4440" s="5" t="s">
        <v>383</v>
      </c>
      <c r="G4440" s="5" t="s">
        <v>384</v>
      </c>
      <c r="H4440" s="5" t="s">
        <v>377</v>
      </c>
      <c r="I4440" s="5" t="s">
        <v>378</v>
      </c>
    </row>
    <row r="4441" spans="1:9" x14ac:dyDescent="0.25">
      <c r="A4441" s="5" t="s">
        <v>11706</v>
      </c>
      <c r="B4441" s="5" t="s">
        <v>11707</v>
      </c>
      <c r="C4441" s="6" t="s">
        <v>690</v>
      </c>
      <c r="D4441" s="6" t="str">
        <f t="shared" si="69"/>
        <v>0880-000-000-0000</v>
      </c>
      <c r="E4441" s="5" t="s">
        <v>691</v>
      </c>
      <c r="F4441" s="5" t="s">
        <v>535</v>
      </c>
      <c r="G4441" s="5" t="s">
        <v>536</v>
      </c>
      <c r="H4441" s="5" t="s">
        <v>377</v>
      </c>
      <c r="I4441" s="5" t="s">
        <v>378</v>
      </c>
    </row>
    <row r="4442" spans="1:9" x14ac:dyDescent="0.25">
      <c r="A4442" s="5" t="s">
        <v>11708</v>
      </c>
      <c r="B4442" s="5" t="s">
        <v>11709</v>
      </c>
      <c r="C4442" s="6" t="s">
        <v>3452</v>
      </c>
      <c r="D4442" s="6" t="str">
        <f t="shared" si="69"/>
        <v>0010-059-061-1100</v>
      </c>
      <c r="E4442" s="5" t="s">
        <v>3453</v>
      </c>
      <c r="F4442" s="5" t="s">
        <v>375</v>
      </c>
      <c r="G4442" s="5" t="s">
        <v>376</v>
      </c>
      <c r="H4442" s="5" t="s">
        <v>513</v>
      </c>
      <c r="I4442" s="5" t="s">
        <v>514</v>
      </c>
    </row>
    <row r="4443" spans="1:9" x14ac:dyDescent="0.25">
      <c r="A4443" s="5" t="s">
        <v>11710</v>
      </c>
      <c r="B4443" s="5" t="s">
        <v>11711</v>
      </c>
      <c r="C4443" s="6" t="s">
        <v>6616</v>
      </c>
      <c r="D4443" s="6" t="str">
        <f t="shared" si="69"/>
        <v>1008-000-000-0000</v>
      </c>
      <c r="E4443" s="5" t="s">
        <v>6617</v>
      </c>
      <c r="F4443" s="5" t="s">
        <v>925</v>
      </c>
      <c r="G4443" s="5" t="s">
        <v>926</v>
      </c>
      <c r="H4443" s="5" t="s">
        <v>377</v>
      </c>
      <c r="I4443" s="5" t="s">
        <v>378</v>
      </c>
    </row>
    <row r="4444" spans="1:9" x14ac:dyDescent="0.25">
      <c r="A4444" s="5" t="s">
        <v>11712</v>
      </c>
      <c r="B4444" s="5" t="s">
        <v>11713</v>
      </c>
      <c r="C4444" s="6" t="s">
        <v>5104</v>
      </c>
      <c r="D4444" s="6" t="str">
        <f t="shared" si="69"/>
        <v>0123-000-000-0000</v>
      </c>
      <c r="E4444" s="5" t="s">
        <v>5105</v>
      </c>
      <c r="F4444" s="5" t="s">
        <v>535</v>
      </c>
      <c r="G4444" s="5" t="s">
        <v>536</v>
      </c>
      <c r="H4444" s="5" t="s">
        <v>377</v>
      </c>
      <c r="I4444" s="5" t="s">
        <v>378</v>
      </c>
    </row>
    <row r="4445" spans="1:9" x14ac:dyDescent="0.25">
      <c r="A4445" s="5" t="s">
        <v>11714</v>
      </c>
      <c r="B4445" s="5" t="s">
        <v>11715</v>
      </c>
      <c r="C4445" s="6" t="s">
        <v>11716</v>
      </c>
      <c r="D4445" s="6" t="str">
        <f t="shared" si="69"/>
        <v>0713-000-000-0000</v>
      </c>
      <c r="E4445" s="5" t="s">
        <v>11717</v>
      </c>
      <c r="F4445" s="5" t="s">
        <v>535</v>
      </c>
      <c r="G4445" s="5" t="s">
        <v>536</v>
      </c>
      <c r="H4445" s="5" t="s">
        <v>377</v>
      </c>
      <c r="I4445" s="5" t="s">
        <v>378</v>
      </c>
    </row>
    <row r="4446" spans="1:9" x14ac:dyDescent="0.25">
      <c r="A4446" s="5" t="s">
        <v>11718</v>
      </c>
      <c r="B4446" s="5" t="s">
        <v>11719</v>
      </c>
      <c r="C4446" s="6" t="s">
        <v>3714</v>
      </c>
      <c r="D4446" s="6" t="str">
        <f t="shared" si="69"/>
        <v>0329-000-000-0000</v>
      </c>
      <c r="E4446" s="5" t="s">
        <v>3715</v>
      </c>
      <c r="F4446" s="5" t="s">
        <v>535</v>
      </c>
      <c r="G4446" s="5" t="s">
        <v>536</v>
      </c>
      <c r="H4446" s="5" t="s">
        <v>377</v>
      </c>
      <c r="I4446" s="5" t="s">
        <v>378</v>
      </c>
    </row>
    <row r="4447" spans="1:9" x14ac:dyDescent="0.25">
      <c r="A4447" s="5" t="s">
        <v>263</v>
      </c>
      <c r="B4447" s="5" t="s">
        <v>11720</v>
      </c>
      <c r="C4447" s="6" t="s">
        <v>4363</v>
      </c>
      <c r="D4447" s="6" t="str">
        <f t="shared" si="69"/>
        <v>0010-030-031-1200</v>
      </c>
      <c r="E4447" s="5" t="s">
        <v>4364</v>
      </c>
      <c r="F4447" s="5" t="s">
        <v>375</v>
      </c>
      <c r="G4447" s="5" t="s">
        <v>376</v>
      </c>
      <c r="H4447" s="5" t="s">
        <v>513</v>
      </c>
      <c r="I4447" s="5" t="s">
        <v>514</v>
      </c>
    </row>
    <row r="4448" spans="1:9" x14ac:dyDescent="0.25">
      <c r="A4448" s="5" t="s">
        <v>11721</v>
      </c>
      <c r="B4448" s="5" t="s">
        <v>11722</v>
      </c>
      <c r="C4448" s="6" t="s">
        <v>1877</v>
      </c>
      <c r="D4448" s="6" t="str">
        <f t="shared" si="69"/>
        <v>0775-000-000-0000</v>
      </c>
      <c r="E4448" s="5" t="s">
        <v>1878</v>
      </c>
      <c r="F4448" s="5" t="s">
        <v>503</v>
      </c>
      <c r="G4448" s="5" t="s">
        <v>504</v>
      </c>
      <c r="H4448" s="5" t="s">
        <v>377</v>
      </c>
      <c r="I4448" s="5" t="s">
        <v>378</v>
      </c>
    </row>
    <row r="4449" spans="1:9" x14ac:dyDescent="0.25">
      <c r="A4449" s="5" t="s">
        <v>11723</v>
      </c>
      <c r="B4449" s="5" t="s">
        <v>11724</v>
      </c>
      <c r="C4449" s="6" t="s">
        <v>2394</v>
      </c>
      <c r="D4449" s="6" t="str">
        <f t="shared" si="69"/>
        <v>0290-000-000-0000</v>
      </c>
      <c r="E4449" s="5" t="s">
        <v>2395</v>
      </c>
      <c r="F4449" s="5" t="s">
        <v>507</v>
      </c>
      <c r="G4449" s="5" t="s">
        <v>508</v>
      </c>
      <c r="H4449" s="5" t="s">
        <v>377</v>
      </c>
      <c r="I4449" s="5" t="s">
        <v>378</v>
      </c>
    </row>
    <row r="4450" spans="1:9" x14ac:dyDescent="0.25">
      <c r="A4450" s="5" t="s">
        <v>11725</v>
      </c>
      <c r="B4450" s="5" t="s">
        <v>11726</v>
      </c>
      <c r="C4450" s="6" t="s">
        <v>543</v>
      </c>
      <c r="D4450" s="6" t="str">
        <f t="shared" si="69"/>
        <v>0185-000-000-0000</v>
      </c>
      <c r="E4450" s="5" t="s">
        <v>544</v>
      </c>
      <c r="F4450" s="5" t="s">
        <v>383</v>
      </c>
      <c r="G4450" s="5" t="s">
        <v>384</v>
      </c>
      <c r="H4450" s="5" t="s">
        <v>491</v>
      </c>
      <c r="I4450" s="5" t="s">
        <v>492</v>
      </c>
    </row>
    <row r="4451" spans="1:9" x14ac:dyDescent="0.25">
      <c r="A4451" s="5" t="s">
        <v>11727</v>
      </c>
      <c r="B4451" s="5" t="s">
        <v>11728</v>
      </c>
      <c r="C4451" s="6" t="s">
        <v>10202</v>
      </c>
      <c r="D4451" s="6" t="str">
        <f t="shared" si="69"/>
        <v>0010-038-231-1700</v>
      </c>
      <c r="E4451" s="5" t="s">
        <v>10203</v>
      </c>
      <c r="F4451" s="5" t="s">
        <v>375</v>
      </c>
      <c r="G4451" s="5" t="s">
        <v>376</v>
      </c>
      <c r="H4451" s="5" t="s">
        <v>377</v>
      </c>
      <c r="I4451" s="5" t="s">
        <v>378</v>
      </c>
    </row>
    <row r="4452" spans="1:9" x14ac:dyDescent="0.25">
      <c r="A4452" s="5" t="s">
        <v>11729</v>
      </c>
      <c r="B4452" s="5" t="s">
        <v>11730</v>
      </c>
      <c r="C4452" s="6" t="s">
        <v>6508</v>
      </c>
      <c r="D4452" s="6" t="str">
        <f t="shared" si="69"/>
        <v>0640-000-000-0000</v>
      </c>
      <c r="E4452" s="5" t="s">
        <v>6509</v>
      </c>
      <c r="F4452" s="5" t="s">
        <v>383</v>
      </c>
      <c r="G4452" s="5" t="s">
        <v>384</v>
      </c>
      <c r="H4452" s="5" t="s">
        <v>377</v>
      </c>
      <c r="I4452" s="5" t="s">
        <v>378</v>
      </c>
    </row>
    <row r="4453" spans="1:9" x14ac:dyDescent="0.25">
      <c r="A4453" s="5" t="s">
        <v>11731</v>
      </c>
      <c r="B4453" s="5" t="s">
        <v>11732</v>
      </c>
      <c r="C4453" s="6" t="s">
        <v>11733</v>
      </c>
      <c r="D4453" s="6" t="str">
        <f t="shared" si="69"/>
        <v>0010-071-031-1000</v>
      </c>
      <c r="E4453" s="5" t="s">
        <v>3214</v>
      </c>
      <c r="F4453" s="5" t="s">
        <v>1099</v>
      </c>
      <c r="G4453" s="5" t="s">
        <v>1100</v>
      </c>
      <c r="H4453" s="5" t="s">
        <v>377</v>
      </c>
      <c r="I4453" s="5" t="s">
        <v>378</v>
      </c>
    </row>
    <row r="4454" spans="1:9" x14ac:dyDescent="0.25">
      <c r="A4454" s="5" t="s">
        <v>11734</v>
      </c>
      <c r="B4454" s="5" t="s">
        <v>11735</v>
      </c>
      <c r="C4454" s="6" t="s">
        <v>3706</v>
      </c>
      <c r="D4454" s="6" t="str">
        <f t="shared" si="69"/>
        <v>0195-045-080-1100</v>
      </c>
      <c r="E4454" s="5" t="s">
        <v>3707</v>
      </c>
      <c r="F4454" s="5" t="s">
        <v>415</v>
      </c>
      <c r="G4454" s="5" t="s">
        <v>416</v>
      </c>
      <c r="H4454" s="5" t="s">
        <v>377</v>
      </c>
      <c r="I4454" s="5" t="s">
        <v>378</v>
      </c>
    </row>
    <row r="4455" spans="1:9" x14ac:dyDescent="0.25">
      <c r="A4455" s="5" t="s">
        <v>11736</v>
      </c>
      <c r="B4455" s="5" t="s">
        <v>11737</v>
      </c>
      <c r="C4455" s="6" t="s">
        <v>1946</v>
      </c>
      <c r="D4455" s="6" t="str">
        <f t="shared" si="69"/>
        <v>0010-163-031-1100</v>
      </c>
      <c r="E4455" s="5" t="s">
        <v>1947</v>
      </c>
      <c r="F4455" s="5" t="s">
        <v>925</v>
      </c>
      <c r="G4455" s="5" t="s">
        <v>926</v>
      </c>
      <c r="H4455" s="5" t="s">
        <v>377</v>
      </c>
      <c r="I4455" s="5" t="s">
        <v>378</v>
      </c>
    </row>
    <row r="4456" spans="1:9" x14ac:dyDescent="0.25">
      <c r="A4456" s="5" t="s">
        <v>11738</v>
      </c>
      <c r="B4456" s="5" t="s">
        <v>11739</v>
      </c>
      <c r="C4456" s="6" t="s">
        <v>777</v>
      </c>
      <c r="D4456" s="6" t="str">
        <f t="shared" si="69"/>
        <v>0595-000-000-0000</v>
      </c>
      <c r="E4456" s="5" t="s">
        <v>778</v>
      </c>
      <c r="F4456" s="5" t="s">
        <v>415</v>
      </c>
      <c r="G4456" s="5" t="s">
        <v>416</v>
      </c>
      <c r="H4456" s="5" t="s">
        <v>377</v>
      </c>
      <c r="I4456" s="5" t="s">
        <v>378</v>
      </c>
    </row>
    <row r="4457" spans="1:9" x14ac:dyDescent="0.25">
      <c r="A4457" s="5" t="s">
        <v>11740</v>
      </c>
      <c r="B4457" s="5" t="s">
        <v>11741</v>
      </c>
      <c r="C4457" s="6" t="s">
        <v>11742</v>
      </c>
      <c r="D4457" s="6" t="str">
        <f t="shared" si="69"/>
        <v>0798-000-000-0000</v>
      </c>
      <c r="E4457" s="5" t="s">
        <v>11743</v>
      </c>
      <c r="F4457" s="5" t="s">
        <v>535</v>
      </c>
      <c r="G4457" s="5" t="s">
        <v>536</v>
      </c>
      <c r="H4457" s="5" t="s">
        <v>377</v>
      </c>
      <c r="I4457" s="5" t="s">
        <v>378</v>
      </c>
    </row>
    <row r="4458" spans="1:9" x14ac:dyDescent="0.25">
      <c r="A4458" s="5" t="s">
        <v>11744</v>
      </c>
      <c r="B4458" s="5" t="s">
        <v>11745</v>
      </c>
      <c r="C4458" s="6" t="s">
        <v>11746</v>
      </c>
      <c r="D4458" s="6" t="str">
        <f t="shared" si="69"/>
        <v>0010-115-151-1000</v>
      </c>
      <c r="E4458" s="5" t="s">
        <v>11747</v>
      </c>
      <c r="F4458" s="5" t="s">
        <v>1099</v>
      </c>
      <c r="G4458" s="5" t="s">
        <v>1100</v>
      </c>
      <c r="H4458" s="5" t="s">
        <v>377</v>
      </c>
      <c r="I4458" s="5" t="s">
        <v>378</v>
      </c>
    </row>
    <row r="4459" spans="1:9" x14ac:dyDescent="0.25">
      <c r="A4459" s="5" t="s">
        <v>11748</v>
      </c>
      <c r="B4459" s="5" t="s">
        <v>11749</v>
      </c>
      <c r="C4459" s="6" t="s">
        <v>831</v>
      </c>
      <c r="D4459" s="6" t="str">
        <f t="shared" si="69"/>
        <v>0874-000-000-0000</v>
      </c>
      <c r="E4459" s="5" t="s">
        <v>832</v>
      </c>
      <c r="F4459" s="5" t="s">
        <v>503</v>
      </c>
      <c r="G4459" s="5" t="s">
        <v>504</v>
      </c>
      <c r="H4459" s="5" t="s">
        <v>377</v>
      </c>
      <c r="I4459" s="5" t="s">
        <v>378</v>
      </c>
    </row>
    <row r="4460" spans="1:9" x14ac:dyDescent="0.25">
      <c r="A4460" s="5" t="s">
        <v>11750</v>
      </c>
      <c r="B4460" s="5" t="s">
        <v>11751</v>
      </c>
      <c r="C4460" s="6" t="s">
        <v>1295</v>
      </c>
      <c r="D4460" s="6" t="str">
        <f t="shared" si="69"/>
        <v>0351-000-000-0000</v>
      </c>
      <c r="E4460" s="5" t="s">
        <v>1296</v>
      </c>
      <c r="F4460" s="5" t="s">
        <v>383</v>
      </c>
      <c r="G4460" s="5" t="s">
        <v>384</v>
      </c>
      <c r="H4460" s="5" t="s">
        <v>377</v>
      </c>
      <c r="I4460" s="5" t="s">
        <v>378</v>
      </c>
    </row>
    <row r="4461" spans="1:9" x14ac:dyDescent="0.25">
      <c r="A4461" s="5" t="s">
        <v>11752</v>
      </c>
      <c r="B4461" s="5" t="s">
        <v>11753</v>
      </c>
      <c r="C4461" s="6" t="s">
        <v>2789</v>
      </c>
      <c r="D4461" s="6" t="str">
        <f t="shared" si="69"/>
        <v>0190-000-000-0000</v>
      </c>
      <c r="E4461" s="5" t="s">
        <v>2790</v>
      </c>
      <c r="F4461" s="5" t="s">
        <v>415</v>
      </c>
      <c r="G4461" s="5" t="s">
        <v>416</v>
      </c>
      <c r="H4461" s="5" t="s">
        <v>377</v>
      </c>
      <c r="I4461" s="5" t="s">
        <v>378</v>
      </c>
    </row>
    <row r="4462" spans="1:9" x14ac:dyDescent="0.25">
      <c r="A4462" s="5" t="s">
        <v>11754</v>
      </c>
      <c r="B4462" s="5" t="s">
        <v>11755</v>
      </c>
      <c r="C4462" s="6" t="s">
        <v>1852</v>
      </c>
      <c r="D4462" s="6" t="str">
        <f t="shared" si="69"/>
        <v>0586-000-000-0000</v>
      </c>
      <c r="E4462" s="5" t="s">
        <v>1853</v>
      </c>
      <c r="F4462" s="5" t="s">
        <v>383</v>
      </c>
      <c r="G4462" s="5" t="s">
        <v>384</v>
      </c>
      <c r="H4462" s="5" t="s">
        <v>513</v>
      </c>
      <c r="I4462" s="5" t="s">
        <v>514</v>
      </c>
    </row>
    <row r="4463" spans="1:9" x14ac:dyDescent="0.25">
      <c r="A4463" s="5" t="s">
        <v>11756</v>
      </c>
      <c r="B4463" s="5" t="s">
        <v>11757</v>
      </c>
      <c r="C4463" s="6" t="s">
        <v>5338</v>
      </c>
      <c r="D4463" s="6" t="str">
        <f t="shared" si="69"/>
        <v>0807-000-000-0000</v>
      </c>
      <c r="E4463" s="5" t="s">
        <v>5339</v>
      </c>
      <c r="F4463" s="5" t="s">
        <v>925</v>
      </c>
      <c r="G4463" s="5" t="s">
        <v>926</v>
      </c>
      <c r="H4463" s="5" t="s">
        <v>377</v>
      </c>
      <c r="I4463" s="5" t="s">
        <v>378</v>
      </c>
    </row>
    <row r="4464" spans="1:9" x14ac:dyDescent="0.25">
      <c r="A4464" s="5" t="s">
        <v>11758</v>
      </c>
      <c r="B4464" s="5" t="s">
        <v>11759</v>
      </c>
      <c r="C4464" s="6" t="s">
        <v>1091</v>
      </c>
      <c r="D4464" s="6" t="str">
        <f t="shared" si="69"/>
        <v>0957-000-000-0000</v>
      </c>
      <c r="E4464" s="5" t="s">
        <v>1092</v>
      </c>
      <c r="F4464" s="5" t="s">
        <v>535</v>
      </c>
      <c r="G4464" s="5" t="s">
        <v>536</v>
      </c>
      <c r="H4464" s="5" t="s">
        <v>377</v>
      </c>
      <c r="I4464" s="5" t="s">
        <v>378</v>
      </c>
    </row>
    <row r="4465" spans="1:9" x14ac:dyDescent="0.25">
      <c r="A4465" s="5" t="s">
        <v>11760</v>
      </c>
      <c r="B4465" s="5" t="s">
        <v>11761</v>
      </c>
      <c r="C4465" s="6" t="s">
        <v>4100</v>
      </c>
      <c r="D4465" s="6" t="str">
        <f t="shared" si="69"/>
        <v>0214-000-000-0000</v>
      </c>
      <c r="E4465" s="5" t="s">
        <v>4101</v>
      </c>
      <c r="F4465" s="5" t="s">
        <v>535</v>
      </c>
      <c r="G4465" s="5" t="s">
        <v>536</v>
      </c>
      <c r="H4465" s="5" t="s">
        <v>377</v>
      </c>
      <c r="I4465" s="5" t="s">
        <v>378</v>
      </c>
    </row>
    <row r="4466" spans="1:9" x14ac:dyDescent="0.25">
      <c r="A4466" s="5" t="s">
        <v>11762</v>
      </c>
      <c r="B4466" s="5" t="s">
        <v>11763</v>
      </c>
      <c r="C4466" s="6" t="s">
        <v>4100</v>
      </c>
      <c r="D4466" s="6" t="str">
        <f t="shared" si="69"/>
        <v>0214-000-000-0000</v>
      </c>
      <c r="E4466" s="5" t="s">
        <v>4101</v>
      </c>
      <c r="F4466" s="5" t="s">
        <v>415</v>
      </c>
      <c r="G4466" s="5" t="s">
        <v>416</v>
      </c>
      <c r="H4466" s="5" t="s">
        <v>377</v>
      </c>
      <c r="I4466" s="5" t="s">
        <v>378</v>
      </c>
    </row>
    <row r="4467" spans="1:9" x14ac:dyDescent="0.25">
      <c r="A4467" s="5" t="s">
        <v>11764</v>
      </c>
      <c r="B4467" s="5" t="s">
        <v>11765</v>
      </c>
      <c r="C4467" s="6" t="s">
        <v>3452</v>
      </c>
      <c r="D4467" s="6" t="str">
        <f t="shared" si="69"/>
        <v>0010-059-061-1100</v>
      </c>
      <c r="E4467" s="5" t="s">
        <v>3453</v>
      </c>
      <c r="F4467" s="5" t="s">
        <v>375</v>
      </c>
      <c r="G4467" s="5" t="s">
        <v>376</v>
      </c>
      <c r="H4467" s="5" t="s">
        <v>377</v>
      </c>
      <c r="I4467" s="5" t="s">
        <v>378</v>
      </c>
    </row>
    <row r="4468" spans="1:9" x14ac:dyDescent="0.25">
      <c r="A4468" s="5" t="s">
        <v>11766</v>
      </c>
      <c r="B4468" s="5" t="s">
        <v>11767</v>
      </c>
      <c r="C4468" s="6" t="s">
        <v>3096</v>
      </c>
      <c r="D4468" s="6" t="str">
        <f t="shared" si="69"/>
        <v>0758-000-000-0000</v>
      </c>
      <c r="E4468" s="5" t="s">
        <v>3097</v>
      </c>
      <c r="F4468" s="5" t="s">
        <v>415</v>
      </c>
      <c r="G4468" s="5" t="s">
        <v>416</v>
      </c>
      <c r="H4468" s="5" t="s">
        <v>513</v>
      </c>
      <c r="I4468" s="5" t="s">
        <v>514</v>
      </c>
    </row>
    <row r="4469" spans="1:9" x14ac:dyDescent="0.25">
      <c r="A4469" s="5" t="s">
        <v>11768</v>
      </c>
      <c r="B4469" s="5" t="s">
        <v>11769</v>
      </c>
      <c r="C4469" s="6" t="s">
        <v>481</v>
      </c>
      <c r="D4469" s="6" t="str">
        <f t="shared" si="69"/>
        <v>0955-000-000-0000</v>
      </c>
      <c r="E4469" s="5" t="s">
        <v>482</v>
      </c>
      <c r="F4469" s="5" t="s">
        <v>383</v>
      </c>
      <c r="G4469" s="5" t="s">
        <v>384</v>
      </c>
      <c r="H4469" s="5" t="s">
        <v>377</v>
      </c>
      <c r="I4469" s="5" t="s">
        <v>378</v>
      </c>
    </row>
    <row r="4470" spans="1:9" x14ac:dyDescent="0.25">
      <c r="A4470" s="5" t="s">
        <v>11770</v>
      </c>
      <c r="B4470" s="5" t="s">
        <v>11771</v>
      </c>
      <c r="C4470" s="6" t="s">
        <v>2245</v>
      </c>
      <c r="D4470" s="6" t="str">
        <f t="shared" si="69"/>
        <v>0959-000-000-0000</v>
      </c>
      <c r="E4470" s="5" t="s">
        <v>2246</v>
      </c>
      <c r="F4470" s="5" t="s">
        <v>535</v>
      </c>
      <c r="G4470" s="5" t="s">
        <v>536</v>
      </c>
      <c r="H4470" s="5" t="s">
        <v>377</v>
      </c>
      <c r="I4470" s="5" t="s">
        <v>378</v>
      </c>
    </row>
    <row r="4471" spans="1:9" x14ac:dyDescent="0.25">
      <c r="A4471" s="5" t="s">
        <v>11772</v>
      </c>
      <c r="B4471" s="5" t="s">
        <v>11773</v>
      </c>
      <c r="C4471" s="6" t="s">
        <v>6179</v>
      </c>
      <c r="D4471" s="6" t="str">
        <f t="shared" si="69"/>
        <v>0010-070-040-1100</v>
      </c>
      <c r="E4471" s="5" t="s">
        <v>6180</v>
      </c>
      <c r="F4471" s="5" t="s">
        <v>375</v>
      </c>
      <c r="G4471" s="5" t="s">
        <v>376</v>
      </c>
      <c r="H4471" s="5" t="s">
        <v>377</v>
      </c>
      <c r="I4471" s="5" t="s">
        <v>378</v>
      </c>
    </row>
    <row r="4472" spans="1:9" x14ac:dyDescent="0.25">
      <c r="A4472" s="5" t="s">
        <v>11774</v>
      </c>
      <c r="B4472" s="5" t="s">
        <v>11775</v>
      </c>
      <c r="C4472" s="6" t="s">
        <v>11343</v>
      </c>
      <c r="D4472" s="6" t="str">
        <f t="shared" si="69"/>
        <v>0010-115-150-1700</v>
      </c>
      <c r="E4472" s="5" t="s">
        <v>11344</v>
      </c>
      <c r="F4472" s="5" t="s">
        <v>375</v>
      </c>
      <c r="G4472" s="5" t="s">
        <v>376</v>
      </c>
      <c r="H4472" s="5" t="s">
        <v>377</v>
      </c>
      <c r="I4472" s="5" t="s">
        <v>378</v>
      </c>
    </row>
    <row r="4473" spans="1:9" x14ac:dyDescent="0.25">
      <c r="A4473" s="5" t="s">
        <v>11776</v>
      </c>
      <c r="B4473" s="5" t="s">
        <v>11777</v>
      </c>
      <c r="C4473" s="6" t="s">
        <v>3213</v>
      </c>
      <c r="D4473" s="6" t="str">
        <f t="shared" si="69"/>
        <v>0010-071-031-1100</v>
      </c>
      <c r="E4473" s="5" t="s">
        <v>3214</v>
      </c>
      <c r="F4473" s="5" t="s">
        <v>375</v>
      </c>
      <c r="G4473" s="5" t="s">
        <v>376</v>
      </c>
      <c r="H4473" s="5" t="s">
        <v>377</v>
      </c>
      <c r="I4473" s="5" t="s">
        <v>378</v>
      </c>
    </row>
    <row r="4474" spans="1:9" x14ac:dyDescent="0.25">
      <c r="A4474" s="5" t="s">
        <v>11778</v>
      </c>
      <c r="B4474" s="5" t="s">
        <v>11779</v>
      </c>
      <c r="C4474" s="6" t="s">
        <v>945</v>
      </c>
      <c r="D4474" s="6" t="str">
        <f t="shared" si="69"/>
        <v>0010-035-141-1100</v>
      </c>
      <c r="E4474" s="5" t="s">
        <v>946</v>
      </c>
      <c r="F4474" s="5" t="s">
        <v>375</v>
      </c>
      <c r="G4474" s="5" t="s">
        <v>376</v>
      </c>
      <c r="H4474" s="5" t="s">
        <v>377</v>
      </c>
      <c r="I4474" s="5" t="s">
        <v>378</v>
      </c>
    </row>
    <row r="4475" spans="1:9" x14ac:dyDescent="0.25">
      <c r="A4475" s="5" t="s">
        <v>11780</v>
      </c>
      <c r="B4475" s="5" t="s">
        <v>11781</v>
      </c>
      <c r="C4475" s="6" t="s">
        <v>863</v>
      </c>
      <c r="D4475" s="6" t="str">
        <f t="shared" si="69"/>
        <v>0010-091-031-1100</v>
      </c>
      <c r="E4475" s="5" t="s">
        <v>864</v>
      </c>
      <c r="F4475" s="5" t="s">
        <v>375</v>
      </c>
      <c r="G4475" s="5" t="s">
        <v>376</v>
      </c>
      <c r="H4475" s="5" t="s">
        <v>491</v>
      </c>
      <c r="I4475" s="5" t="s">
        <v>492</v>
      </c>
    </row>
    <row r="4476" spans="1:9" x14ac:dyDescent="0.25">
      <c r="A4476" s="5" t="s">
        <v>11782</v>
      </c>
      <c r="B4476" s="5" t="s">
        <v>11783</v>
      </c>
      <c r="C4476" s="6" t="s">
        <v>3978</v>
      </c>
      <c r="D4476" s="6" t="str">
        <f t="shared" si="69"/>
        <v>0310-035-000-0000</v>
      </c>
      <c r="E4476" s="5" t="s">
        <v>3979</v>
      </c>
      <c r="F4476" s="5" t="s">
        <v>1883</v>
      </c>
      <c r="G4476" s="5" t="s">
        <v>1884</v>
      </c>
      <c r="H4476" s="5" t="s">
        <v>377</v>
      </c>
      <c r="I4476" s="5" t="s">
        <v>378</v>
      </c>
    </row>
    <row r="4477" spans="1:9" x14ac:dyDescent="0.25">
      <c r="A4477" s="5" t="s">
        <v>11784</v>
      </c>
      <c r="B4477" s="5" t="s">
        <v>11785</v>
      </c>
      <c r="C4477" s="6" t="s">
        <v>1466</v>
      </c>
      <c r="D4477" s="6" t="str">
        <f t="shared" si="69"/>
        <v>0650-000-000-0000</v>
      </c>
      <c r="E4477" s="5" t="s">
        <v>1467</v>
      </c>
      <c r="F4477" s="5" t="s">
        <v>383</v>
      </c>
      <c r="G4477" s="5" t="s">
        <v>384</v>
      </c>
      <c r="H4477" s="5" t="s">
        <v>377</v>
      </c>
      <c r="I4477" s="5" t="s">
        <v>378</v>
      </c>
    </row>
    <row r="4478" spans="1:9" x14ac:dyDescent="0.25">
      <c r="A4478" s="5" t="s">
        <v>11786</v>
      </c>
      <c r="B4478" s="5" t="s">
        <v>11787</v>
      </c>
      <c r="C4478" s="6" t="s">
        <v>7538</v>
      </c>
      <c r="D4478" s="6" t="str">
        <f t="shared" si="69"/>
        <v>0898-000-000-0000</v>
      </c>
      <c r="E4478" s="5" t="s">
        <v>7539</v>
      </c>
      <c r="F4478" s="5" t="s">
        <v>383</v>
      </c>
      <c r="G4478" s="5" t="s">
        <v>384</v>
      </c>
      <c r="H4478" s="5" t="s">
        <v>377</v>
      </c>
      <c r="I4478" s="5" t="s">
        <v>378</v>
      </c>
    </row>
    <row r="4479" spans="1:9" x14ac:dyDescent="0.25">
      <c r="A4479" s="5" t="s">
        <v>11788</v>
      </c>
      <c r="B4479" s="5" t="s">
        <v>11789</v>
      </c>
      <c r="C4479" s="6" t="s">
        <v>11554</v>
      </c>
      <c r="D4479" s="6" t="str">
        <f t="shared" si="69"/>
        <v>0010-045-111-1100</v>
      </c>
      <c r="E4479" s="5" t="s">
        <v>11555</v>
      </c>
      <c r="F4479" s="5" t="s">
        <v>375</v>
      </c>
      <c r="G4479" s="5" t="s">
        <v>376</v>
      </c>
      <c r="H4479" s="5" t="s">
        <v>11790</v>
      </c>
      <c r="I4479" s="5" t="s">
        <v>11791</v>
      </c>
    </row>
    <row r="4480" spans="1:9" x14ac:dyDescent="0.25">
      <c r="A4480" s="5" t="s">
        <v>11792</v>
      </c>
      <c r="B4480" s="5" t="s">
        <v>11793</v>
      </c>
      <c r="C4480" s="6" t="s">
        <v>1887</v>
      </c>
      <c r="D4480" s="6" t="str">
        <f t="shared" si="69"/>
        <v>0440-000-000-0000</v>
      </c>
      <c r="E4480" s="5" t="s">
        <v>1888</v>
      </c>
      <c r="F4480" s="5" t="s">
        <v>383</v>
      </c>
      <c r="G4480" s="5" t="s">
        <v>384</v>
      </c>
      <c r="H4480" s="5" t="s">
        <v>377</v>
      </c>
      <c r="I4480" s="5" t="s">
        <v>378</v>
      </c>
    </row>
    <row r="4481" spans="1:9" x14ac:dyDescent="0.25">
      <c r="A4481" s="5" t="s">
        <v>11794</v>
      </c>
      <c r="B4481" s="5" t="s">
        <v>11795</v>
      </c>
      <c r="C4481" s="6" t="s">
        <v>1151</v>
      </c>
      <c r="D4481" s="6" t="str">
        <f t="shared" si="69"/>
        <v>0105-000-000-0000</v>
      </c>
      <c r="E4481" s="5" t="s">
        <v>1152</v>
      </c>
      <c r="F4481" s="5" t="s">
        <v>925</v>
      </c>
      <c r="G4481" s="5" t="s">
        <v>926</v>
      </c>
      <c r="H4481" s="5" t="s">
        <v>377</v>
      </c>
      <c r="I4481" s="5" t="s">
        <v>378</v>
      </c>
    </row>
    <row r="4482" spans="1:9" x14ac:dyDescent="0.25">
      <c r="A4482" s="5" t="s">
        <v>11796</v>
      </c>
      <c r="B4482" s="5" t="s">
        <v>11797</v>
      </c>
      <c r="C4482" s="6" t="s">
        <v>1782</v>
      </c>
      <c r="D4482" s="6" t="str">
        <f t="shared" ref="D4482:D4545" si="70">TEXT(C4482,"0000-000-000-0000")</f>
        <v>0940-000-000-0000</v>
      </c>
      <c r="E4482" s="5" t="s">
        <v>1783</v>
      </c>
      <c r="F4482" s="5" t="s">
        <v>383</v>
      </c>
      <c r="G4482" s="5" t="s">
        <v>384</v>
      </c>
      <c r="H4482" s="5" t="s">
        <v>377</v>
      </c>
      <c r="I4482" s="5" t="s">
        <v>378</v>
      </c>
    </row>
    <row r="4483" spans="1:9" x14ac:dyDescent="0.25">
      <c r="A4483" s="5" t="s">
        <v>11798</v>
      </c>
      <c r="B4483" s="5" t="s">
        <v>11799</v>
      </c>
      <c r="C4483" s="6" t="s">
        <v>481</v>
      </c>
      <c r="D4483" s="6" t="str">
        <f t="shared" si="70"/>
        <v>0955-000-000-0000</v>
      </c>
      <c r="E4483" s="5" t="s">
        <v>482</v>
      </c>
      <c r="F4483" s="5" t="s">
        <v>383</v>
      </c>
      <c r="G4483" s="5" t="s">
        <v>384</v>
      </c>
      <c r="H4483" s="5" t="s">
        <v>377</v>
      </c>
      <c r="I4483" s="5" t="s">
        <v>378</v>
      </c>
    </row>
    <row r="4484" spans="1:9" x14ac:dyDescent="0.25">
      <c r="A4484" s="5" t="s">
        <v>11800</v>
      </c>
      <c r="B4484" s="5" t="s">
        <v>11801</v>
      </c>
      <c r="C4484" s="6" t="s">
        <v>551</v>
      </c>
      <c r="D4484" s="6" t="str">
        <f t="shared" si="70"/>
        <v>0355-000-000-0000</v>
      </c>
      <c r="E4484" s="5" t="s">
        <v>552</v>
      </c>
      <c r="F4484" s="5" t="s">
        <v>507</v>
      </c>
      <c r="G4484" s="5" t="s">
        <v>508</v>
      </c>
      <c r="H4484" s="5" t="s">
        <v>377</v>
      </c>
      <c r="I4484" s="5" t="s">
        <v>378</v>
      </c>
    </row>
    <row r="4485" spans="1:9" x14ac:dyDescent="0.25">
      <c r="A4485" s="5" t="s">
        <v>11802</v>
      </c>
      <c r="B4485" s="5" t="s">
        <v>11803</v>
      </c>
      <c r="C4485" s="6" t="s">
        <v>1829</v>
      </c>
      <c r="D4485" s="6" t="str">
        <f t="shared" si="70"/>
        <v>0010-048-081-1100</v>
      </c>
      <c r="E4485" s="5" t="s">
        <v>1830</v>
      </c>
      <c r="F4485" s="5" t="s">
        <v>375</v>
      </c>
      <c r="G4485" s="5" t="s">
        <v>376</v>
      </c>
      <c r="H4485" s="5" t="s">
        <v>377</v>
      </c>
      <c r="I4485" s="5" t="s">
        <v>378</v>
      </c>
    </row>
    <row r="4486" spans="1:9" x14ac:dyDescent="0.25">
      <c r="A4486" s="5" t="s">
        <v>11804</v>
      </c>
      <c r="B4486" s="5" t="s">
        <v>11805</v>
      </c>
      <c r="C4486" s="6" t="s">
        <v>1466</v>
      </c>
      <c r="D4486" s="6" t="str">
        <f t="shared" si="70"/>
        <v>0650-000-000-0000</v>
      </c>
      <c r="E4486" s="5" t="s">
        <v>1467</v>
      </c>
      <c r="F4486" s="5" t="s">
        <v>503</v>
      </c>
      <c r="G4486" s="5" t="s">
        <v>504</v>
      </c>
      <c r="H4486" s="5" t="s">
        <v>377</v>
      </c>
      <c r="I4486" s="5" t="s">
        <v>378</v>
      </c>
    </row>
    <row r="4487" spans="1:9" x14ac:dyDescent="0.25">
      <c r="A4487" s="5" t="s">
        <v>11806</v>
      </c>
      <c r="B4487" s="5" t="s">
        <v>11807</v>
      </c>
      <c r="C4487" s="6" t="s">
        <v>815</v>
      </c>
      <c r="D4487" s="6" t="str">
        <f t="shared" si="70"/>
        <v>0660-000-000-0000</v>
      </c>
      <c r="E4487" s="5" t="s">
        <v>816</v>
      </c>
      <c r="F4487" s="5" t="s">
        <v>415</v>
      </c>
      <c r="G4487" s="5" t="s">
        <v>416</v>
      </c>
      <c r="H4487" s="5" t="s">
        <v>377</v>
      </c>
      <c r="I4487" s="5" t="s">
        <v>378</v>
      </c>
    </row>
    <row r="4488" spans="1:9" x14ac:dyDescent="0.25">
      <c r="A4488" s="5" t="s">
        <v>11808</v>
      </c>
      <c r="B4488" s="5" t="s">
        <v>11809</v>
      </c>
      <c r="C4488" s="6" t="s">
        <v>2293</v>
      </c>
      <c r="D4488" s="6" t="str">
        <f t="shared" si="70"/>
        <v>0680-000-000-0000</v>
      </c>
      <c r="E4488" s="5" t="s">
        <v>2294</v>
      </c>
      <c r="F4488" s="5" t="s">
        <v>383</v>
      </c>
      <c r="G4488" s="5" t="s">
        <v>384</v>
      </c>
      <c r="H4488" s="5" t="s">
        <v>491</v>
      </c>
      <c r="I4488" s="5" t="s">
        <v>492</v>
      </c>
    </row>
    <row r="4489" spans="1:9" x14ac:dyDescent="0.25">
      <c r="A4489" s="5" t="s">
        <v>11810</v>
      </c>
      <c r="B4489" s="5" t="s">
        <v>11811</v>
      </c>
      <c r="C4489" s="6" t="s">
        <v>4018</v>
      </c>
      <c r="D4489" s="6" t="str">
        <f t="shared" si="70"/>
        <v>1103-000-000-0000</v>
      </c>
      <c r="E4489" s="5" t="s">
        <v>4019</v>
      </c>
      <c r="F4489" s="5" t="s">
        <v>503</v>
      </c>
      <c r="G4489" s="5" t="s">
        <v>504</v>
      </c>
      <c r="H4489" s="5" t="s">
        <v>491</v>
      </c>
      <c r="I4489" s="5" t="s">
        <v>492</v>
      </c>
    </row>
    <row r="4490" spans="1:9" x14ac:dyDescent="0.25">
      <c r="A4490" s="5" t="s">
        <v>11812</v>
      </c>
      <c r="B4490" s="5" t="s">
        <v>11813</v>
      </c>
      <c r="C4490" s="6" t="s">
        <v>1512</v>
      </c>
      <c r="D4490" s="6" t="str">
        <f t="shared" si="70"/>
        <v>0041-000-000-0000</v>
      </c>
      <c r="E4490" s="5" t="s">
        <v>1513</v>
      </c>
      <c r="F4490" s="5" t="s">
        <v>383</v>
      </c>
      <c r="G4490" s="5" t="s">
        <v>384</v>
      </c>
      <c r="H4490" s="5" t="s">
        <v>377</v>
      </c>
      <c r="I4490" s="5" t="s">
        <v>378</v>
      </c>
    </row>
    <row r="4491" spans="1:9" x14ac:dyDescent="0.25">
      <c r="A4491" s="5" t="s">
        <v>11814</v>
      </c>
      <c r="B4491" s="5" t="s">
        <v>11815</v>
      </c>
      <c r="C4491" s="6" t="s">
        <v>985</v>
      </c>
      <c r="D4491" s="6" t="str">
        <f t="shared" si="70"/>
        <v>0180-000-000-0000</v>
      </c>
      <c r="E4491" s="5" t="s">
        <v>986</v>
      </c>
      <c r="F4491" s="5" t="s">
        <v>383</v>
      </c>
      <c r="G4491" s="5" t="s">
        <v>384</v>
      </c>
      <c r="H4491" s="5" t="s">
        <v>401</v>
      </c>
      <c r="I4491" s="5" t="s">
        <v>402</v>
      </c>
    </row>
    <row r="4492" spans="1:9" x14ac:dyDescent="0.25">
      <c r="A4492" s="5" t="s">
        <v>11816</v>
      </c>
      <c r="B4492" s="5" t="s">
        <v>11817</v>
      </c>
      <c r="C4492" s="6" t="s">
        <v>1740</v>
      </c>
      <c r="D4492" s="6" t="str">
        <f t="shared" si="70"/>
        <v>0343-000-000-0000</v>
      </c>
      <c r="E4492" s="5" t="s">
        <v>1741</v>
      </c>
      <c r="F4492" s="5" t="s">
        <v>415</v>
      </c>
      <c r="G4492" s="5" t="s">
        <v>416</v>
      </c>
      <c r="H4492" s="5" t="s">
        <v>377</v>
      </c>
      <c r="I4492" s="5" t="s">
        <v>378</v>
      </c>
    </row>
    <row r="4493" spans="1:9" x14ac:dyDescent="0.25">
      <c r="A4493" s="5" t="s">
        <v>11818</v>
      </c>
      <c r="B4493" s="5" t="s">
        <v>11819</v>
      </c>
      <c r="C4493" s="6" t="s">
        <v>8570</v>
      </c>
      <c r="D4493" s="6" t="str">
        <f t="shared" si="70"/>
        <v>0010-081-031-1100</v>
      </c>
      <c r="E4493" s="5" t="s">
        <v>6375</v>
      </c>
      <c r="F4493" s="5" t="s">
        <v>375</v>
      </c>
      <c r="G4493" s="5" t="s">
        <v>376</v>
      </c>
      <c r="H4493" s="5" t="s">
        <v>377</v>
      </c>
      <c r="I4493" s="5" t="s">
        <v>378</v>
      </c>
    </row>
    <row r="4494" spans="1:9" x14ac:dyDescent="0.25">
      <c r="A4494" s="5" t="s">
        <v>11820</v>
      </c>
      <c r="B4494" s="5" t="s">
        <v>11821</v>
      </c>
      <c r="C4494" s="6" t="s">
        <v>1091</v>
      </c>
      <c r="D4494" s="6" t="str">
        <f t="shared" si="70"/>
        <v>0957-000-000-0000</v>
      </c>
      <c r="E4494" s="5" t="s">
        <v>1092</v>
      </c>
      <c r="F4494" s="5" t="s">
        <v>2925</v>
      </c>
      <c r="G4494" s="5" t="s">
        <v>2926</v>
      </c>
      <c r="H4494" s="5" t="s">
        <v>377</v>
      </c>
      <c r="I4494" s="5" t="s">
        <v>378</v>
      </c>
    </row>
    <row r="4495" spans="1:9" x14ac:dyDescent="0.25">
      <c r="A4495" s="5" t="s">
        <v>11822</v>
      </c>
      <c r="B4495" s="5" t="s">
        <v>11823</v>
      </c>
      <c r="C4495" s="6" t="s">
        <v>589</v>
      </c>
      <c r="D4495" s="6" t="str">
        <f t="shared" si="70"/>
        <v>0160-000-000-0000</v>
      </c>
      <c r="E4495" s="5" t="s">
        <v>590</v>
      </c>
      <c r="F4495" s="5" t="s">
        <v>415</v>
      </c>
      <c r="G4495" s="5" t="s">
        <v>416</v>
      </c>
      <c r="H4495" s="5" t="s">
        <v>377</v>
      </c>
      <c r="I4495" s="5" t="s">
        <v>378</v>
      </c>
    </row>
    <row r="4496" spans="1:9" x14ac:dyDescent="0.25">
      <c r="A4496" s="5" t="s">
        <v>11824</v>
      </c>
      <c r="B4496" s="5" t="s">
        <v>11825</v>
      </c>
      <c r="C4496" s="6" t="s">
        <v>6817</v>
      </c>
      <c r="D4496" s="6" t="str">
        <f t="shared" si="70"/>
        <v>0180-045-070-1200</v>
      </c>
      <c r="E4496" s="5" t="s">
        <v>6818</v>
      </c>
      <c r="F4496" s="5" t="s">
        <v>383</v>
      </c>
      <c r="G4496" s="5" t="s">
        <v>384</v>
      </c>
      <c r="H4496" s="5" t="s">
        <v>377</v>
      </c>
      <c r="I4496" s="5" t="s">
        <v>378</v>
      </c>
    </row>
    <row r="4497" spans="1:9" x14ac:dyDescent="0.25">
      <c r="A4497" s="5" t="s">
        <v>11826</v>
      </c>
      <c r="B4497" s="5" t="s">
        <v>11827</v>
      </c>
      <c r="C4497" s="6" t="s">
        <v>1079</v>
      </c>
      <c r="D4497" s="6" t="str">
        <f t="shared" si="70"/>
        <v>0042-000-000-0000</v>
      </c>
      <c r="E4497" s="5" t="s">
        <v>1080</v>
      </c>
      <c r="F4497" s="5" t="s">
        <v>2925</v>
      </c>
      <c r="G4497" s="5" t="s">
        <v>2926</v>
      </c>
      <c r="H4497" s="5" t="s">
        <v>377</v>
      </c>
      <c r="I4497" s="5" t="s">
        <v>378</v>
      </c>
    </row>
    <row r="4498" spans="1:9" x14ac:dyDescent="0.25">
      <c r="A4498" s="5" t="s">
        <v>11828</v>
      </c>
      <c r="B4498" s="5" t="s">
        <v>11829</v>
      </c>
      <c r="C4498" s="6" t="s">
        <v>951</v>
      </c>
      <c r="D4498" s="6" t="str">
        <f t="shared" si="70"/>
        <v>0520-000-000-0000</v>
      </c>
      <c r="E4498" s="5" t="s">
        <v>952</v>
      </c>
      <c r="F4498" s="5" t="s">
        <v>535</v>
      </c>
      <c r="G4498" s="5" t="s">
        <v>536</v>
      </c>
      <c r="H4498" s="5" t="s">
        <v>377</v>
      </c>
      <c r="I4498" s="5" t="s">
        <v>378</v>
      </c>
    </row>
    <row r="4499" spans="1:9" x14ac:dyDescent="0.25">
      <c r="A4499" s="5" t="s">
        <v>11830</v>
      </c>
      <c r="B4499" s="5" t="s">
        <v>11831</v>
      </c>
      <c r="C4499" s="6" t="s">
        <v>2394</v>
      </c>
      <c r="D4499" s="6" t="str">
        <f t="shared" si="70"/>
        <v>0290-000-000-0000</v>
      </c>
      <c r="E4499" s="5" t="s">
        <v>2395</v>
      </c>
      <c r="F4499" s="5" t="s">
        <v>383</v>
      </c>
      <c r="G4499" s="5" t="s">
        <v>384</v>
      </c>
      <c r="H4499" s="5" t="s">
        <v>491</v>
      </c>
      <c r="I4499" s="5" t="s">
        <v>492</v>
      </c>
    </row>
    <row r="4500" spans="1:9" x14ac:dyDescent="0.25">
      <c r="A4500" s="5" t="s">
        <v>11832</v>
      </c>
      <c r="B4500" s="5" t="s">
        <v>11833</v>
      </c>
      <c r="C4500" s="6" t="s">
        <v>2120</v>
      </c>
      <c r="D4500" s="6" t="str">
        <f t="shared" si="70"/>
        <v>0232-000-000-0000</v>
      </c>
      <c r="E4500" s="5" t="s">
        <v>2121</v>
      </c>
      <c r="F4500" s="5" t="s">
        <v>503</v>
      </c>
      <c r="G4500" s="5" t="s">
        <v>504</v>
      </c>
      <c r="H4500" s="5" t="s">
        <v>377</v>
      </c>
      <c r="I4500" s="5" t="s">
        <v>378</v>
      </c>
    </row>
    <row r="4501" spans="1:9" x14ac:dyDescent="0.25">
      <c r="A4501" s="5" t="s">
        <v>11834</v>
      </c>
      <c r="B4501" s="5" t="s">
        <v>11835</v>
      </c>
      <c r="C4501" s="6" t="s">
        <v>11836</v>
      </c>
      <c r="D4501" s="6" t="str">
        <f t="shared" si="70"/>
        <v>0010-086-021-1000</v>
      </c>
      <c r="E4501" s="5" t="s">
        <v>11837</v>
      </c>
      <c r="F4501" s="5" t="s">
        <v>1099</v>
      </c>
      <c r="G4501" s="5" t="s">
        <v>1100</v>
      </c>
      <c r="H4501" s="5" t="s">
        <v>377</v>
      </c>
      <c r="I4501" s="5" t="s">
        <v>378</v>
      </c>
    </row>
    <row r="4502" spans="1:9" x14ac:dyDescent="0.25">
      <c r="A4502" s="5" t="s">
        <v>11838</v>
      </c>
      <c r="B4502" s="5" t="s">
        <v>11839</v>
      </c>
      <c r="C4502" s="6" t="s">
        <v>1051</v>
      </c>
      <c r="D4502" s="6" t="str">
        <f t="shared" si="70"/>
        <v>0590-000-000-0000</v>
      </c>
      <c r="E4502" s="5" t="s">
        <v>1052</v>
      </c>
      <c r="F4502" s="5" t="s">
        <v>383</v>
      </c>
      <c r="G4502" s="5" t="s">
        <v>384</v>
      </c>
      <c r="H4502" s="5" t="s">
        <v>377</v>
      </c>
      <c r="I4502" s="5" t="s">
        <v>378</v>
      </c>
    </row>
    <row r="4503" spans="1:9" x14ac:dyDescent="0.25">
      <c r="A4503" s="5" t="s">
        <v>11840</v>
      </c>
      <c r="B4503" s="5" t="s">
        <v>11841</v>
      </c>
      <c r="C4503" s="6" t="s">
        <v>1595</v>
      </c>
      <c r="D4503" s="6" t="str">
        <f t="shared" si="70"/>
        <v>0303-000-000-0000</v>
      </c>
      <c r="E4503" s="5" t="s">
        <v>1596</v>
      </c>
      <c r="F4503" s="5" t="s">
        <v>383</v>
      </c>
      <c r="G4503" s="5" t="s">
        <v>384</v>
      </c>
      <c r="H4503" s="5" t="s">
        <v>377</v>
      </c>
      <c r="I4503" s="5" t="s">
        <v>378</v>
      </c>
    </row>
    <row r="4504" spans="1:9" x14ac:dyDescent="0.25">
      <c r="A4504" s="5" t="s">
        <v>11842</v>
      </c>
      <c r="B4504" s="5" t="s">
        <v>11843</v>
      </c>
      <c r="C4504" s="6" t="s">
        <v>5996</v>
      </c>
      <c r="D4504" s="6" t="str">
        <f t="shared" si="70"/>
        <v>0010-162-141-1100</v>
      </c>
      <c r="E4504" s="5" t="s">
        <v>5997</v>
      </c>
      <c r="F4504" s="5" t="s">
        <v>375</v>
      </c>
      <c r="G4504" s="5" t="s">
        <v>376</v>
      </c>
      <c r="H4504" s="5" t="s">
        <v>377</v>
      </c>
      <c r="I4504" s="5" t="s">
        <v>378</v>
      </c>
    </row>
    <row r="4505" spans="1:9" x14ac:dyDescent="0.25">
      <c r="A4505" s="5" t="s">
        <v>11844</v>
      </c>
      <c r="B4505" s="5" t="s">
        <v>11845</v>
      </c>
      <c r="C4505" s="6" t="s">
        <v>644</v>
      </c>
      <c r="D4505" s="6" t="str">
        <f t="shared" si="70"/>
        <v>0556-000-000-0000</v>
      </c>
      <c r="E4505" s="5" t="s">
        <v>645</v>
      </c>
      <c r="F4505" s="5" t="s">
        <v>503</v>
      </c>
      <c r="G4505" s="5" t="s">
        <v>504</v>
      </c>
      <c r="H4505" s="5" t="s">
        <v>377</v>
      </c>
      <c r="I4505" s="5" t="s">
        <v>378</v>
      </c>
    </row>
    <row r="4506" spans="1:9" x14ac:dyDescent="0.25">
      <c r="A4506" s="5" t="s">
        <v>11846</v>
      </c>
      <c r="B4506" s="5" t="s">
        <v>11847</v>
      </c>
      <c r="C4506" s="6" t="s">
        <v>11848</v>
      </c>
      <c r="D4506" s="6" t="str">
        <f t="shared" si="70"/>
        <v>0142-249-000-0000</v>
      </c>
      <c r="E4506" s="5" t="s">
        <v>11849</v>
      </c>
      <c r="F4506" s="5" t="s">
        <v>383</v>
      </c>
      <c r="G4506" s="5" t="s">
        <v>384</v>
      </c>
      <c r="H4506" s="5" t="s">
        <v>377</v>
      </c>
      <c r="I4506" s="5" t="s">
        <v>378</v>
      </c>
    </row>
    <row r="4507" spans="1:9" x14ac:dyDescent="0.25">
      <c r="A4507" s="5" t="s">
        <v>11850</v>
      </c>
      <c r="B4507" s="5" t="s">
        <v>11851</v>
      </c>
      <c r="C4507" s="6" t="s">
        <v>985</v>
      </c>
      <c r="D4507" s="6" t="str">
        <f t="shared" si="70"/>
        <v>0180-000-000-0000</v>
      </c>
      <c r="E4507" s="5" t="s">
        <v>986</v>
      </c>
      <c r="F4507" s="5" t="s">
        <v>383</v>
      </c>
      <c r="G4507" s="5" t="s">
        <v>384</v>
      </c>
      <c r="H4507" s="5" t="s">
        <v>513</v>
      </c>
      <c r="I4507" s="5" t="s">
        <v>514</v>
      </c>
    </row>
    <row r="4508" spans="1:9" x14ac:dyDescent="0.25">
      <c r="A4508" s="5" t="s">
        <v>11852</v>
      </c>
      <c r="B4508" s="5" t="s">
        <v>11853</v>
      </c>
      <c r="C4508" s="6" t="s">
        <v>777</v>
      </c>
      <c r="D4508" s="6" t="str">
        <f t="shared" si="70"/>
        <v>0595-000-000-0000</v>
      </c>
      <c r="E4508" s="5" t="s">
        <v>778</v>
      </c>
      <c r="F4508" s="5" t="s">
        <v>383</v>
      </c>
      <c r="G4508" s="5" t="s">
        <v>384</v>
      </c>
      <c r="H4508" s="5" t="s">
        <v>377</v>
      </c>
      <c r="I4508" s="5" t="s">
        <v>378</v>
      </c>
    </row>
    <row r="4509" spans="1:9" x14ac:dyDescent="0.25">
      <c r="A4509" s="5" t="s">
        <v>11854</v>
      </c>
      <c r="B4509" s="5" t="s">
        <v>11855</v>
      </c>
      <c r="C4509" s="6" t="s">
        <v>5784</v>
      </c>
      <c r="D4509" s="6" t="str">
        <f t="shared" si="70"/>
        <v>0242-000-000-0000</v>
      </c>
      <c r="E4509" s="5" t="s">
        <v>5785</v>
      </c>
      <c r="F4509" s="5" t="s">
        <v>503</v>
      </c>
      <c r="G4509" s="5" t="s">
        <v>504</v>
      </c>
      <c r="H4509" s="5" t="s">
        <v>377</v>
      </c>
      <c r="I4509" s="5" t="s">
        <v>378</v>
      </c>
    </row>
    <row r="4510" spans="1:9" x14ac:dyDescent="0.25">
      <c r="A4510" s="5" t="s">
        <v>11856</v>
      </c>
      <c r="B4510" s="5" t="s">
        <v>11857</v>
      </c>
      <c r="C4510" s="6" t="s">
        <v>1045</v>
      </c>
      <c r="D4510" s="6" t="str">
        <f t="shared" si="70"/>
        <v>0270-000-000-0000</v>
      </c>
      <c r="E4510" s="5" t="s">
        <v>1046</v>
      </c>
      <c r="F4510" s="5" t="s">
        <v>383</v>
      </c>
      <c r="G4510" s="5" t="s">
        <v>384</v>
      </c>
      <c r="H4510" s="5" t="s">
        <v>377</v>
      </c>
      <c r="I4510" s="5" t="s">
        <v>378</v>
      </c>
    </row>
    <row r="4511" spans="1:9" x14ac:dyDescent="0.25">
      <c r="A4511" s="5" t="s">
        <v>11858</v>
      </c>
      <c r="B4511" s="5" t="s">
        <v>11859</v>
      </c>
      <c r="C4511" s="6" t="s">
        <v>1175</v>
      </c>
      <c r="D4511" s="6" t="str">
        <f t="shared" si="70"/>
        <v>0010-231-060-1000</v>
      </c>
      <c r="E4511" s="5" t="s">
        <v>1176</v>
      </c>
      <c r="F4511" s="5" t="s">
        <v>1177</v>
      </c>
      <c r="G4511" s="5" t="s">
        <v>1178</v>
      </c>
      <c r="H4511" s="5" t="s">
        <v>377</v>
      </c>
      <c r="I4511" s="5" t="s">
        <v>378</v>
      </c>
    </row>
    <row r="4512" spans="1:9" x14ac:dyDescent="0.25">
      <c r="A4512" s="5" t="s">
        <v>11860</v>
      </c>
      <c r="B4512" s="5" t="s">
        <v>11861</v>
      </c>
      <c r="C4512" s="6" t="s">
        <v>2947</v>
      </c>
      <c r="D4512" s="6" t="str">
        <f t="shared" si="70"/>
        <v>0943-000-000-0000</v>
      </c>
      <c r="E4512" s="5" t="s">
        <v>2948</v>
      </c>
      <c r="F4512" s="5" t="s">
        <v>415</v>
      </c>
      <c r="G4512" s="5" t="s">
        <v>416</v>
      </c>
      <c r="H4512" s="5" t="s">
        <v>377</v>
      </c>
      <c r="I4512" s="5" t="s">
        <v>378</v>
      </c>
    </row>
    <row r="4513" spans="1:9" x14ac:dyDescent="0.25">
      <c r="A4513" s="5" t="s">
        <v>11862</v>
      </c>
      <c r="B4513" s="5" t="s">
        <v>11863</v>
      </c>
      <c r="C4513" s="6" t="s">
        <v>11864</v>
      </c>
      <c r="D4513" s="6" t="str">
        <f t="shared" si="70"/>
        <v>0010-058-071-1600</v>
      </c>
      <c r="E4513" s="5" t="s">
        <v>11865</v>
      </c>
      <c r="F4513" s="5" t="s">
        <v>375</v>
      </c>
      <c r="G4513" s="5" t="s">
        <v>376</v>
      </c>
      <c r="H4513" s="5" t="s">
        <v>377</v>
      </c>
      <c r="I4513" s="5" t="s">
        <v>378</v>
      </c>
    </row>
    <row r="4514" spans="1:9" x14ac:dyDescent="0.25">
      <c r="A4514" s="5" t="s">
        <v>11866</v>
      </c>
      <c r="B4514" s="5" t="s">
        <v>11867</v>
      </c>
      <c r="C4514" s="6" t="s">
        <v>5772</v>
      </c>
      <c r="D4514" s="6" t="str">
        <f t="shared" si="70"/>
        <v>0010-045-111-1300</v>
      </c>
      <c r="E4514" s="5" t="s">
        <v>5773</v>
      </c>
      <c r="F4514" s="5" t="s">
        <v>503</v>
      </c>
      <c r="G4514" s="5" t="s">
        <v>504</v>
      </c>
      <c r="H4514" s="5" t="s">
        <v>377</v>
      </c>
      <c r="I4514" s="5" t="s">
        <v>378</v>
      </c>
    </row>
    <row r="4515" spans="1:9" x14ac:dyDescent="0.25">
      <c r="A4515" s="5" t="s">
        <v>11868</v>
      </c>
      <c r="B4515" s="5" t="s">
        <v>11869</v>
      </c>
      <c r="C4515" s="6" t="s">
        <v>2098</v>
      </c>
      <c r="D4515" s="6" t="str">
        <f t="shared" si="70"/>
        <v>0785-000-000-0000</v>
      </c>
      <c r="E4515" s="5" t="s">
        <v>2099</v>
      </c>
      <c r="F4515" s="5" t="s">
        <v>383</v>
      </c>
      <c r="G4515" s="5" t="s">
        <v>384</v>
      </c>
      <c r="H4515" s="5" t="s">
        <v>377</v>
      </c>
      <c r="I4515" s="5" t="s">
        <v>378</v>
      </c>
    </row>
    <row r="4516" spans="1:9" x14ac:dyDescent="0.25">
      <c r="A4516" s="5" t="s">
        <v>11870</v>
      </c>
      <c r="B4516" s="5" t="s">
        <v>11871</v>
      </c>
      <c r="C4516" s="6" t="s">
        <v>2301</v>
      </c>
      <c r="D4516" s="6" t="str">
        <f t="shared" si="70"/>
        <v>0753-000-000-0000</v>
      </c>
      <c r="E4516" s="5" t="s">
        <v>2302</v>
      </c>
      <c r="F4516" s="5" t="s">
        <v>383</v>
      </c>
      <c r="G4516" s="5" t="s">
        <v>384</v>
      </c>
      <c r="H4516" s="5" t="s">
        <v>377</v>
      </c>
      <c r="I4516" s="5" t="s">
        <v>378</v>
      </c>
    </row>
    <row r="4517" spans="1:9" x14ac:dyDescent="0.25">
      <c r="A4517" s="5" t="s">
        <v>11872</v>
      </c>
      <c r="B4517" s="5" t="s">
        <v>11873</v>
      </c>
      <c r="C4517" s="6" t="s">
        <v>5402</v>
      </c>
      <c r="D4517" s="6" t="str">
        <f t="shared" si="70"/>
        <v>0010-079-021-1400</v>
      </c>
      <c r="E4517" s="5" t="s">
        <v>5403</v>
      </c>
      <c r="F4517" s="5" t="s">
        <v>375</v>
      </c>
      <c r="G4517" s="5" t="s">
        <v>376</v>
      </c>
      <c r="H4517" s="5" t="s">
        <v>377</v>
      </c>
      <c r="I4517" s="5" t="s">
        <v>378</v>
      </c>
    </row>
    <row r="4518" spans="1:9" x14ac:dyDescent="0.25">
      <c r="A4518" s="5" t="s">
        <v>11874</v>
      </c>
      <c r="B4518" s="5" t="s">
        <v>11875</v>
      </c>
      <c r="C4518" s="6" t="s">
        <v>757</v>
      </c>
      <c r="D4518" s="6" t="str">
        <f t="shared" si="70"/>
        <v>0871-000-000-0000</v>
      </c>
      <c r="E4518" s="5" t="s">
        <v>758</v>
      </c>
      <c r="F4518" s="5" t="s">
        <v>415</v>
      </c>
      <c r="G4518" s="5" t="s">
        <v>416</v>
      </c>
      <c r="H4518" s="5" t="s">
        <v>377</v>
      </c>
      <c r="I4518" s="5" t="s">
        <v>378</v>
      </c>
    </row>
    <row r="4519" spans="1:9" x14ac:dyDescent="0.25">
      <c r="A4519" s="5" t="s">
        <v>11876</v>
      </c>
      <c r="B4519" s="5" t="s">
        <v>11877</v>
      </c>
      <c r="C4519" s="6" t="s">
        <v>3651</v>
      </c>
      <c r="D4519" s="6" t="str">
        <f t="shared" si="70"/>
        <v>0310-000-010-3500</v>
      </c>
      <c r="E4519" s="5" t="s">
        <v>3652</v>
      </c>
      <c r="F4519" s="5" t="s">
        <v>383</v>
      </c>
      <c r="G4519" s="5" t="s">
        <v>384</v>
      </c>
      <c r="H4519" s="5" t="s">
        <v>377</v>
      </c>
      <c r="I4519" s="5" t="s">
        <v>378</v>
      </c>
    </row>
    <row r="4520" spans="1:9" x14ac:dyDescent="0.25">
      <c r="A4520" s="5" t="s">
        <v>11878</v>
      </c>
      <c r="B4520" s="5" t="s">
        <v>11879</v>
      </c>
      <c r="C4520" s="6" t="s">
        <v>4671</v>
      </c>
      <c r="D4520" s="6" t="str">
        <f t="shared" si="70"/>
        <v>0725-000-000-0000</v>
      </c>
      <c r="E4520" s="5" t="s">
        <v>4672</v>
      </c>
      <c r="F4520" s="5" t="s">
        <v>503</v>
      </c>
      <c r="G4520" s="5" t="s">
        <v>504</v>
      </c>
      <c r="H4520" s="5" t="s">
        <v>377</v>
      </c>
      <c r="I4520" s="5" t="s">
        <v>378</v>
      </c>
    </row>
    <row r="4521" spans="1:9" x14ac:dyDescent="0.25">
      <c r="A4521" s="5" t="s">
        <v>11880</v>
      </c>
      <c r="B4521" s="5" t="s">
        <v>11881</v>
      </c>
      <c r="C4521" s="6" t="s">
        <v>7749</v>
      </c>
      <c r="D4521" s="6" t="str">
        <f t="shared" si="70"/>
        <v>0010-060-111-1100</v>
      </c>
      <c r="E4521" s="5" t="s">
        <v>7750</v>
      </c>
      <c r="F4521" s="5" t="s">
        <v>375</v>
      </c>
      <c r="G4521" s="5" t="s">
        <v>376</v>
      </c>
      <c r="H4521" s="5" t="s">
        <v>377</v>
      </c>
      <c r="I4521" s="5" t="s">
        <v>378</v>
      </c>
    </row>
    <row r="4522" spans="1:9" x14ac:dyDescent="0.25">
      <c r="A4522" s="5" t="s">
        <v>11882</v>
      </c>
      <c r="B4522" s="5" t="s">
        <v>11883</v>
      </c>
      <c r="C4522" s="6" t="s">
        <v>5445</v>
      </c>
      <c r="D4522" s="6" t="str">
        <f t="shared" si="70"/>
        <v>0588-000-000-0000</v>
      </c>
      <c r="E4522" s="5" t="s">
        <v>5446</v>
      </c>
      <c r="F4522" s="5" t="s">
        <v>535</v>
      </c>
      <c r="G4522" s="5" t="s">
        <v>536</v>
      </c>
      <c r="H4522" s="5" t="s">
        <v>513</v>
      </c>
      <c r="I4522" s="5" t="s">
        <v>514</v>
      </c>
    </row>
    <row r="4523" spans="1:9" x14ac:dyDescent="0.25">
      <c r="A4523" s="5" t="s">
        <v>11884</v>
      </c>
      <c r="B4523" s="5" t="s">
        <v>11885</v>
      </c>
      <c r="C4523" s="6" t="s">
        <v>919</v>
      </c>
      <c r="D4523" s="6" t="str">
        <f t="shared" si="70"/>
        <v>1007-000-000-0000</v>
      </c>
      <c r="E4523" s="5" t="s">
        <v>920</v>
      </c>
      <c r="F4523" s="5" t="s">
        <v>507</v>
      </c>
      <c r="G4523" s="5" t="s">
        <v>508</v>
      </c>
      <c r="H4523" s="5" t="s">
        <v>377</v>
      </c>
      <c r="I4523" s="5" t="s">
        <v>378</v>
      </c>
    </row>
    <row r="4524" spans="1:9" x14ac:dyDescent="0.25">
      <c r="A4524" s="5" t="s">
        <v>11886</v>
      </c>
      <c r="B4524" s="5" t="s">
        <v>11887</v>
      </c>
      <c r="C4524" s="6" t="s">
        <v>9183</v>
      </c>
      <c r="D4524" s="6" t="str">
        <f t="shared" si="70"/>
        <v>0010-231-091-1100</v>
      </c>
      <c r="E4524" s="5" t="s">
        <v>9184</v>
      </c>
      <c r="F4524" s="5" t="s">
        <v>1177</v>
      </c>
      <c r="G4524" s="5" t="s">
        <v>1178</v>
      </c>
      <c r="H4524" s="5" t="s">
        <v>377</v>
      </c>
      <c r="I4524" s="5" t="s">
        <v>378</v>
      </c>
    </row>
    <row r="4525" spans="1:9" x14ac:dyDescent="0.25">
      <c r="A4525" s="5" t="s">
        <v>11888</v>
      </c>
      <c r="B4525" s="5" t="s">
        <v>11889</v>
      </c>
      <c r="C4525" s="6" t="s">
        <v>11890</v>
      </c>
      <c r="D4525" s="6" t="str">
        <f t="shared" si="70"/>
        <v>0953-000-000-0000</v>
      </c>
      <c r="E4525" s="5" t="s">
        <v>11891</v>
      </c>
      <c r="F4525" s="5" t="s">
        <v>503</v>
      </c>
      <c r="G4525" s="5" t="s">
        <v>504</v>
      </c>
      <c r="H4525" s="5" t="s">
        <v>377</v>
      </c>
      <c r="I4525" s="5" t="s">
        <v>378</v>
      </c>
    </row>
    <row r="4526" spans="1:9" x14ac:dyDescent="0.25">
      <c r="A4526" s="5" t="s">
        <v>11892</v>
      </c>
      <c r="B4526" s="5" t="s">
        <v>11893</v>
      </c>
      <c r="C4526" s="6" t="s">
        <v>644</v>
      </c>
      <c r="D4526" s="6" t="str">
        <f t="shared" si="70"/>
        <v>0556-000-000-0000</v>
      </c>
      <c r="E4526" s="5" t="s">
        <v>645</v>
      </c>
      <c r="F4526" s="5" t="s">
        <v>383</v>
      </c>
      <c r="G4526" s="5" t="s">
        <v>384</v>
      </c>
      <c r="H4526" s="5" t="s">
        <v>377</v>
      </c>
      <c r="I4526" s="5" t="s">
        <v>378</v>
      </c>
    </row>
    <row r="4527" spans="1:9" x14ac:dyDescent="0.25">
      <c r="A4527" s="5" t="s">
        <v>11894</v>
      </c>
      <c r="B4527" s="5" t="s">
        <v>11895</v>
      </c>
      <c r="C4527" s="6" t="s">
        <v>2541</v>
      </c>
      <c r="D4527" s="6" t="str">
        <f t="shared" si="70"/>
        <v>0692-000-000-0000</v>
      </c>
      <c r="E4527" s="5" t="s">
        <v>2542</v>
      </c>
      <c r="F4527" s="5" t="s">
        <v>383</v>
      </c>
      <c r="G4527" s="5" t="s">
        <v>384</v>
      </c>
      <c r="H4527" s="5" t="s">
        <v>377</v>
      </c>
      <c r="I4527" s="5" t="s">
        <v>378</v>
      </c>
    </row>
    <row r="4528" spans="1:9" x14ac:dyDescent="0.25">
      <c r="A4528" s="5" t="s">
        <v>11896</v>
      </c>
      <c r="B4528" s="5" t="s">
        <v>11897</v>
      </c>
      <c r="C4528" s="6" t="s">
        <v>4795</v>
      </c>
      <c r="D4528" s="6" t="str">
        <f t="shared" si="70"/>
        <v>0824-000-000-0000</v>
      </c>
      <c r="E4528" s="5" t="s">
        <v>4796</v>
      </c>
      <c r="F4528" s="5" t="s">
        <v>503</v>
      </c>
      <c r="G4528" s="5" t="s">
        <v>504</v>
      </c>
      <c r="H4528" s="5" t="s">
        <v>513</v>
      </c>
      <c r="I4528" s="5" t="s">
        <v>514</v>
      </c>
    </row>
    <row r="4529" spans="1:9" x14ac:dyDescent="0.25">
      <c r="A4529" s="5" t="s">
        <v>11898</v>
      </c>
      <c r="B4529" s="5" t="s">
        <v>11899</v>
      </c>
      <c r="C4529" s="6" t="s">
        <v>1456</v>
      </c>
      <c r="D4529" s="6" t="str">
        <f t="shared" si="70"/>
        <v>0150-000-000-0000</v>
      </c>
      <c r="E4529" s="5" t="s">
        <v>1457</v>
      </c>
      <c r="F4529" s="5" t="s">
        <v>383</v>
      </c>
      <c r="G4529" s="5" t="s">
        <v>384</v>
      </c>
      <c r="H4529" s="5" t="s">
        <v>377</v>
      </c>
      <c r="I4529" s="5" t="s">
        <v>378</v>
      </c>
    </row>
    <row r="4530" spans="1:9" x14ac:dyDescent="0.25">
      <c r="A4530" s="5" t="s">
        <v>11900</v>
      </c>
      <c r="B4530" s="5" t="s">
        <v>11901</v>
      </c>
      <c r="C4530" s="6" t="s">
        <v>3896</v>
      </c>
      <c r="D4530" s="6" t="str">
        <f t="shared" si="70"/>
        <v>0410-000-000-0000</v>
      </c>
      <c r="E4530" s="5" t="s">
        <v>3897</v>
      </c>
      <c r="F4530" s="5" t="s">
        <v>383</v>
      </c>
      <c r="G4530" s="5" t="s">
        <v>384</v>
      </c>
      <c r="H4530" s="5" t="s">
        <v>377</v>
      </c>
      <c r="I4530" s="5" t="s">
        <v>378</v>
      </c>
    </row>
    <row r="4531" spans="1:9" x14ac:dyDescent="0.25">
      <c r="A4531" s="5" t="s">
        <v>11902</v>
      </c>
      <c r="B4531" s="5" t="s">
        <v>11903</v>
      </c>
      <c r="C4531" s="6" t="s">
        <v>7960</v>
      </c>
      <c r="D4531" s="6" t="str">
        <f t="shared" si="70"/>
        <v>0826-000-000-0000</v>
      </c>
      <c r="E4531" s="5" t="s">
        <v>7961</v>
      </c>
      <c r="F4531" s="5" t="s">
        <v>535</v>
      </c>
      <c r="G4531" s="5" t="s">
        <v>536</v>
      </c>
      <c r="H4531" s="5" t="s">
        <v>377</v>
      </c>
      <c r="I4531" s="5" t="s">
        <v>378</v>
      </c>
    </row>
    <row r="4532" spans="1:9" x14ac:dyDescent="0.25">
      <c r="A4532" s="5" t="s">
        <v>11904</v>
      </c>
      <c r="B4532" s="5" t="s">
        <v>11905</v>
      </c>
      <c r="C4532" s="6" t="s">
        <v>1466</v>
      </c>
      <c r="D4532" s="6" t="str">
        <f t="shared" si="70"/>
        <v>0650-000-000-0000</v>
      </c>
      <c r="E4532" s="5" t="s">
        <v>1467</v>
      </c>
      <c r="F4532" s="5" t="s">
        <v>383</v>
      </c>
      <c r="G4532" s="5" t="s">
        <v>384</v>
      </c>
      <c r="H4532" s="5" t="s">
        <v>377</v>
      </c>
      <c r="I4532" s="5" t="s">
        <v>378</v>
      </c>
    </row>
    <row r="4533" spans="1:9" x14ac:dyDescent="0.25">
      <c r="A4533" s="5" t="s">
        <v>11906</v>
      </c>
      <c r="B4533" s="5" t="s">
        <v>11907</v>
      </c>
      <c r="C4533" s="6" t="s">
        <v>1191</v>
      </c>
      <c r="D4533" s="6" t="str">
        <f t="shared" si="70"/>
        <v>0010-211-130-1100</v>
      </c>
      <c r="E4533" s="5" t="s">
        <v>1192</v>
      </c>
      <c r="F4533" s="5" t="s">
        <v>375</v>
      </c>
      <c r="G4533" s="5" t="s">
        <v>376</v>
      </c>
      <c r="H4533" s="5" t="s">
        <v>377</v>
      </c>
      <c r="I4533" s="5" t="s">
        <v>378</v>
      </c>
    </row>
    <row r="4534" spans="1:9" x14ac:dyDescent="0.25">
      <c r="A4534" s="5" t="s">
        <v>11908</v>
      </c>
      <c r="B4534" s="5" t="s">
        <v>11909</v>
      </c>
      <c r="C4534" s="6" t="s">
        <v>8396</v>
      </c>
      <c r="D4534" s="6" t="str">
        <f t="shared" si="70"/>
        <v>0743-000-000-0000</v>
      </c>
      <c r="E4534" s="5" t="s">
        <v>8397</v>
      </c>
      <c r="F4534" s="5" t="s">
        <v>535</v>
      </c>
      <c r="G4534" s="5" t="s">
        <v>536</v>
      </c>
      <c r="H4534" s="5" t="s">
        <v>377</v>
      </c>
      <c r="I4534" s="5" t="s">
        <v>378</v>
      </c>
    </row>
    <row r="4535" spans="1:9" x14ac:dyDescent="0.25">
      <c r="A4535" s="5" t="s">
        <v>11910</v>
      </c>
      <c r="B4535" s="5" t="s">
        <v>11911</v>
      </c>
      <c r="C4535" s="6" t="s">
        <v>9294</v>
      </c>
      <c r="D4535" s="6" t="str">
        <f t="shared" si="70"/>
        <v>0010-038-261-1500</v>
      </c>
      <c r="E4535" s="5" t="s">
        <v>9295</v>
      </c>
      <c r="F4535" s="5" t="s">
        <v>375</v>
      </c>
      <c r="G4535" s="5" t="s">
        <v>376</v>
      </c>
      <c r="H4535" s="5" t="s">
        <v>377</v>
      </c>
      <c r="I4535" s="5" t="s">
        <v>378</v>
      </c>
    </row>
    <row r="4536" spans="1:9" x14ac:dyDescent="0.25">
      <c r="A4536" s="5" t="s">
        <v>11912</v>
      </c>
      <c r="B4536" s="5" t="s">
        <v>11913</v>
      </c>
      <c r="C4536" s="6" t="s">
        <v>923</v>
      </c>
      <c r="D4536" s="6" t="str">
        <f t="shared" si="70"/>
        <v>0210-000-000-0000</v>
      </c>
      <c r="E4536" s="5" t="s">
        <v>924</v>
      </c>
      <c r="F4536" s="5" t="s">
        <v>383</v>
      </c>
      <c r="G4536" s="5" t="s">
        <v>384</v>
      </c>
      <c r="H4536" s="5" t="s">
        <v>377</v>
      </c>
      <c r="I4536" s="5" t="s">
        <v>378</v>
      </c>
    </row>
    <row r="4537" spans="1:9" x14ac:dyDescent="0.25">
      <c r="A4537" s="5" t="s">
        <v>11914</v>
      </c>
      <c r="B4537" s="5" t="s">
        <v>11915</v>
      </c>
      <c r="C4537" s="6" t="s">
        <v>985</v>
      </c>
      <c r="D4537" s="6" t="str">
        <f t="shared" si="70"/>
        <v>0180-000-000-0000</v>
      </c>
      <c r="E4537" s="5" t="s">
        <v>986</v>
      </c>
      <c r="F4537" s="5" t="s">
        <v>383</v>
      </c>
      <c r="G4537" s="5" t="s">
        <v>384</v>
      </c>
      <c r="H4537" s="5" t="s">
        <v>377</v>
      </c>
      <c r="I4537" s="5" t="s">
        <v>378</v>
      </c>
    </row>
    <row r="4538" spans="1:9" x14ac:dyDescent="0.25">
      <c r="A4538" s="5" t="s">
        <v>11916</v>
      </c>
      <c r="B4538" s="5" t="s">
        <v>11917</v>
      </c>
      <c r="C4538" s="6" t="s">
        <v>6938</v>
      </c>
      <c r="D4538" s="6" t="str">
        <f t="shared" si="70"/>
        <v>0868-000-000-0000</v>
      </c>
      <c r="E4538" s="5" t="s">
        <v>27865</v>
      </c>
      <c r="F4538" s="5" t="s">
        <v>503</v>
      </c>
      <c r="G4538" s="5" t="s">
        <v>504</v>
      </c>
      <c r="H4538" s="5" t="s">
        <v>377</v>
      </c>
      <c r="I4538" s="5" t="s">
        <v>378</v>
      </c>
    </row>
    <row r="4539" spans="1:9" x14ac:dyDescent="0.25">
      <c r="A4539" s="5" t="s">
        <v>11918</v>
      </c>
      <c r="B4539" s="5" t="s">
        <v>11919</v>
      </c>
      <c r="C4539" s="6" t="s">
        <v>785</v>
      </c>
      <c r="D4539" s="6" t="str">
        <f t="shared" si="70"/>
        <v>0693-000-000-0000</v>
      </c>
      <c r="E4539" s="5" t="s">
        <v>786</v>
      </c>
      <c r="F4539" s="5" t="s">
        <v>383</v>
      </c>
      <c r="G4539" s="5" t="s">
        <v>384</v>
      </c>
      <c r="H4539" s="5" t="s">
        <v>377</v>
      </c>
      <c r="I4539" s="5" t="s">
        <v>378</v>
      </c>
    </row>
    <row r="4540" spans="1:9" x14ac:dyDescent="0.25">
      <c r="A4540" s="5" t="s">
        <v>11920</v>
      </c>
      <c r="B4540" s="5" t="s">
        <v>11921</v>
      </c>
      <c r="C4540" s="6" t="s">
        <v>945</v>
      </c>
      <c r="D4540" s="6" t="str">
        <f t="shared" si="70"/>
        <v>0010-035-141-1100</v>
      </c>
      <c r="E4540" s="5" t="s">
        <v>946</v>
      </c>
      <c r="F4540" s="5" t="s">
        <v>1883</v>
      </c>
      <c r="G4540" s="5" t="s">
        <v>1884</v>
      </c>
      <c r="H4540" s="5" t="s">
        <v>377</v>
      </c>
      <c r="I4540" s="5" t="s">
        <v>378</v>
      </c>
    </row>
    <row r="4541" spans="1:9" x14ac:dyDescent="0.25">
      <c r="A4541" s="5" t="s">
        <v>11922</v>
      </c>
      <c r="B4541" s="5" t="s">
        <v>11923</v>
      </c>
      <c r="C4541" s="6" t="s">
        <v>5469</v>
      </c>
      <c r="D4541" s="6" t="str">
        <f t="shared" si="70"/>
        <v>0856-000-000-0000</v>
      </c>
      <c r="E4541" s="5" t="s">
        <v>5470</v>
      </c>
      <c r="F4541" s="5" t="s">
        <v>383</v>
      </c>
      <c r="G4541" s="5" t="s">
        <v>384</v>
      </c>
      <c r="H4541" s="5" t="s">
        <v>377</v>
      </c>
      <c r="I4541" s="5" t="s">
        <v>378</v>
      </c>
    </row>
    <row r="4542" spans="1:9" x14ac:dyDescent="0.25">
      <c r="A4542" s="5" t="s">
        <v>11924</v>
      </c>
      <c r="B4542" s="5" t="s">
        <v>11925</v>
      </c>
      <c r="C4542" s="6" t="s">
        <v>6848</v>
      </c>
      <c r="D4542" s="6" t="str">
        <f t="shared" si="70"/>
        <v>0010-211-261-1100</v>
      </c>
      <c r="E4542" s="5" t="s">
        <v>6849</v>
      </c>
      <c r="F4542" s="5" t="s">
        <v>375</v>
      </c>
      <c r="G4542" s="5" t="s">
        <v>376</v>
      </c>
      <c r="H4542" s="5" t="s">
        <v>377</v>
      </c>
      <c r="I4542" s="5" t="s">
        <v>378</v>
      </c>
    </row>
    <row r="4543" spans="1:9" x14ac:dyDescent="0.25">
      <c r="A4543" s="5" t="s">
        <v>11926</v>
      </c>
      <c r="B4543" s="5" t="s">
        <v>11927</v>
      </c>
      <c r="C4543" s="6" t="s">
        <v>2885</v>
      </c>
      <c r="D4543" s="6" t="str">
        <f t="shared" si="70"/>
        <v>0077-000-000-0000</v>
      </c>
      <c r="E4543" s="5" t="s">
        <v>2886</v>
      </c>
      <c r="F4543" s="5" t="s">
        <v>383</v>
      </c>
      <c r="G4543" s="5" t="s">
        <v>384</v>
      </c>
      <c r="H4543" s="5" t="s">
        <v>377</v>
      </c>
      <c r="I4543" s="5" t="s">
        <v>378</v>
      </c>
    </row>
    <row r="4544" spans="1:9" x14ac:dyDescent="0.25">
      <c r="A4544" s="5" t="s">
        <v>298</v>
      </c>
      <c r="B4544" s="5" t="s">
        <v>11928</v>
      </c>
      <c r="C4544" s="6" t="s">
        <v>11929</v>
      </c>
      <c r="D4544" s="6" t="str">
        <f t="shared" si="70"/>
        <v>0010-081-021-1000</v>
      </c>
      <c r="E4544" s="5" t="s">
        <v>11930</v>
      </c>
      <c r="F4544" s="5" t="s">
        <v>1099</v>
      </c>
      <c r="G4544" s="5" t="s">
        <v>1100</v>
      </c>
      <c r="H4544" s="5" t="s">
        <v>377</v>
      </c>
      <c r="I4544" s="5" t="s">
        <v>378</v>
      </c>
    </row>
    <row r="4545" spans="1:9" x14ac:dyDescent="0.25">
      <c r="A4545" s="5" t="s">
        <v>11931</v>
      </c>
      <c r="B4545" s="5" t="s">
        <v>11932</v>
      </c>
      <c r="C4545" s="6" t="s">
        <v>4190</v>
      </c>
      <c r="D4545" s="6" t="str">
        <f t="shared" si="70"/>
        <v>0010-029-120-1100</v>
      </c>
      <c r="E4545" s="5" t="s">
        <v>4191</v>
      </c>
      <c r="F4545" s="5" t="s">
        <v>375</v>
      </c>
      <c r="G4545" s="5" t="s">
        <v>376</v>
      </c>
      <c r="H4545" s="5" t="s">
        <v>377</v>
      </c>
      <c r="I4545" s="5" t="s">
        <v>378</v>
      </c>
    </row>
    <row r="4546" spans="1:9" x14ac:dyDescent="0.25">
      <c r="A4546" s="5" t="s">
        <v>11933</v>
      </c>
      <c r="B4546" s="5" t="s">
        <v>11934</v>
      </c>
      <c r="C4546" s="6" t="s">
        <v>781</v>
      </c>
      <c r="D4546" s="6" t="str">
        <f t="shared" ref="D4546:D4609" si="71">TEXT(C4546,"0000-000-000-0000")</f>
        <v>0430-000-000-0000</v>
      </c>
      <c r="E4546" s="5" t="s">
        <v>782</v>
      </c>
      <c r="F4546" s="5" t="s">
        <v>383</v>
      </c>
      <c r="G4546" s="5" t="s">
        <v>384</v>
      </c>
      <c r="H4546" s="5" t="s">
        <v>377</v>
      </c>
      <c r="I4546" s="5" t="s">
        <v>378</v>
      </c>
    </row>
    <row r="4547" spans="1:9" x14ac:dyDescent="0.25">
      <c r="A4547" s="5" t="s">
        <v>11935</v>
      </c>
      <c r="B4547" s="5" t="s">
        <v>11936</v>
      </c>
      <c r="C4547" s="6" t="s">
        <v>1161</v>
      </c>
      <c r="D4547" s="6" t="str">
        <f t="shared" si="71"/>
        <v>0010-029-100-1100</v>
      </c>
      <c r="E4547" s="5" t="s">
        <v>1162</v>
      </c>
      <c r="F4547" s="5" t="s">
        <v>375</v>
      </c>
      <c r="G4547" s="5" t="s">
        <v>376</v>
      </c>
      <c r="H4547" s="5" t="s">
        <v>377</v>
      </c>
      <c r="I4547" s="5" t="s">
        <v>378</v>
      </c>
    </row>
    <row r="4548" spans="1:9" x14ac:dyDescent="0.25">
      <c r="A4548" s="5" t="s">
        <v>11937</v>
      </c>
      <c r="B4548" s="5" t="s">
        <v>11938</v>
      </c>
      <c r="C4548" s="6" t="s">
        <v>11939</v>
      </c>
      <c r="D4548" s="6" t="str">
        <f t="shared" si="71"/>
        <v>0010-059-031-1000</v>
      </c>
      <c r="E4548" s="5" t="s">
        <v>11940</v>
      </c>
      <c r="F4548" s="5" t="s">
        <v>1099</v>
      </c>
      <c r="G4548" s="5" t="s">
        <v>1100</v>
      </c>
      <c r="H4548" s="5" t="s">
        <v>377</v>
      </c>
      <c r="I4548" s="5" t="s">
        <v>378</v>
      </c>
    </row>
    <row r="4549" spans="1:9" x14ac:dyDescent="0.25">
      <c r="A4549" s="5" t="s">
        <v>11941</v>
      </c>
      <c r="B4549" s="5" t="s">
        <v>11942</v>
      </c>
      <c r="C4549" s="6" t="s">
        <v>7661</v>
      </c>
      <c r="D4549" s="6" t="str">
        <f t="shared" si="71"/>
        <v>1145-000-000-0000</v>
      </c>
      <c r="E4549" s="5" t="s">
        <v>7662</v>
      </c>
      <c r="F4549" s="5" t="s">
        <v>383</v>
      </c>
      <c r="G4549" s="5" t="s">
        <v>384</v>
      </c>
      <c r="H4549" s="5" t="s">
        <v>377</v>
      </c>
      <c r="I4549" s="5" t="s">
        <v>378</v>
      </c>
    </row>
    <row r="4550" spans="1:9" x14ac:dyDescent="0.25">
      <c r="A4550" s="5" t="s">
        <v>11943</v>
      </c>
      <c r="B4550" s="5" t="s">
        <v>11944</v>
      </c>
      <c r="C4550" s="6" t="s">
        <v>981</v>
      </c>
      <c r="D4550" s="6" t="str">
        <f t="shared" si="71"/>
        <v>0060-000-000-0000</v>
      </c>
      <c r="E4550" s="5" t="s">
        <v>982</v>
      </c>
      <c r="F4550" s="5" t="s">
        <v>415</v>
      </c>
      <c r="G4550" s="5" t="s">
        <v>416</v>
      </c>
      <c r="H4550" s="5" t="s">
        <v>377</v>
      </c>
      <c r="I4550" s="5" t="s">
        <v>378</v>
      </c>
    </row>
    <row r="4551" spans="1:9" x14ac:dyDescent="0.25">
      <c r="A4551" s="5" t="s">
        <v>11945</v>
      </c>
      <c r="B4551" s="5" t="s">
        <v>11946</v>
      </c>
      <c r="C4551" s="6" t="s">
        <v>941</v>
      </c>
      <c r="D4551" s="6" t="str">
        <f t="shared" si="71"/>
        <v>0111-000-000-0000</v>
      </c>
      <c r="E4551" s="5" t="s">
        <v>942</v>
      </c>
      <c r="F4551" s="5" t="s">
        <v>383</v>
      </c>
      <c r="G4551" s="5" t="s">
        <v>384</v>
      </c>
      <c r="H4551" s="5" t="s">
        <v>377</v>
      </c>
      <c r="I4551" s="5" t="s">
        <v>378</v>
      </c>
    </row>
    <row r="4552" spans="1:9" x14ac:dyDescent="0.25">
      <c r="A4552" s="5" t="s">
        <v>346</v>
      </c>
      <c r="B4552" s="5" t="s">
        <v>11947</v>
      </c>
      <c r="C4552" s="6" t="s">
        <v>7749</v>
      </c>
      <c r="D4552" s="6" t="str">
        <f t="shared" si="71"/>
        <v>0010-060-111-1100</v>
      </c>
      <c r="E4552" s="5" t="s">
        <v>7750</v>
      </c>
      <c r="F4552" s="5" t="s">
        <v>375</v>
      </c>
      <c r="G4552" s="5" t="s">
        <v>376</v>
      </c>
      <c r="H4552" s="5" t="s">
        <v>377</v>
      </c>
      <c r="I4552" s="5" t="s">
        <v>378</v>
      </c>
    </row>
    <row r="4553" spans="1:9" x14ac:dyDescent="0.25">
      <c r="A4553" s="5" t="s">
        <v>11948</v>
      </c>
      <c r="B4553" s="5" t="s">
        <v>11949</v>
      </c>
      <c r="C4553" s="6" t="s">
        <v>3437</v>
      </c>
      <c r="D4553" s="6" t="str">
        <f t="shared" si="71"/>
        <v>0010-163-021-1100</v>
      </c>
      <c r="E4553" s="5" t="s">
        <v>3438</v>
      </c>
      <c r="F4553" s="5" t="s">
        <v>375</v>
      </c>
      <c r="G4553" s="5" t="s">
        <v>376</v>
      </c>
      <c r="H4553" s="5" t="s">
        <v>377</v>
      </c>
      <c r="I4553" s="5" t="s">
        <v>378</v>
      </c>
    </row>
    <row r="4554" spans="1:9" x14ac:dyDescent="0.25">
      <c r="A4554" s="5" t="s">
        <v>11950</v>
      </c>
      <c r="B4554" s="5" t="s">
        <v>11951</v>
      </c>
      <c r="C4554" s="6" t="s">
        <v>11952</v>
      </c>
      <c r="D4554" s="6" t="str">
        <f t="shared" si="71"/>
        <v>1076-000-000-0000</v>
      </c>
      <c r="E4554" s="5" t="s">
        <v>11953</v>
      </c>
      <c r="F4554" s="5" t="s">
        <v>535</v>
      </c>
      <c r="G4554" s="5" t="s">
        <v>536</v>
      </c>
      <c r="H4554" s="5" t="s">
        <v>513</v>
      </c>
      <c r="I4554" s="5" t="s">
        <v>514</v>
      </c>
    </row>
    <row r="4555" spans="1:9" x14ac:dyDescent="0.25">
      <c r="A4555" s="5" t="s">
        <v>11954</v>
      </c>
      <c r="B4555" s="5" t="s">
        <v>11955</v>
      </c>
      <c r="C4555" s="6" t="s">
        <v>11956</v>
      </c>
      <c r="D4555" s="6" t="str">
        <f t="shared" si="71"/>
        <v>0160-000-007-1700</v>
      </c>
      <c r="E4555" s="5" t="s">
        <v>11957</v>
      </c>
      <c r="F4555" s="5" t="s">
        <v>383</v>
      </c>
      <c r="G4555" s="5" t="s">
        <v>384</v>
      </c>
      <c r="H4555" s="5" t="s">
        <v>377</v>
      </c>
      <c r="I4555" s="5" t="s">
        <v>378</v>
      </c>
    </row>
    <row r="4556" spans="1:9" x14ac:dyDescent="0.25">
      <c r="A4556" s="5" t="s">
        <v>11958</v>
      </c>
      <c r="B4556" s="5" t="s">
        <v>11959</v>
      </c>
      <c r="C4556" s="6" t="s">
        <v>10025</v>
      </c>
      <c r="D4556" s="6" t="str">
        <f t="shared" si="71"/>
        <v>0010-058-031-1900</v>
      </c>
      <c r="E4556" s="5" t="s">
        <v>10026</v>
      </c>
      <c r="F4556" s="5" t="s">
        <v>375</v>
      </c>
      <c r="G4556" s="5" t="s">
        <v>376</v>
      </c>
      <c r="H4556" s="5" t="s">
        <v>513</v>
      </c>
      <c r="I4556" s="5" t="s">
        <v>514</v>
      </c>
    </row>
    <row r="4557" spans="1:9" x14ac:dyDescent="0.25">
      <c r="A4557" s="5" t="s">
        <v>11960</v>
      </c>
      <c r="B4557" s="5" t="s">
        <v>11961</v>
      </c>
      <c r="C4557" s="6" t="s">
        <v>2018</v>
      </c>
      <c r="D4557" s="6" t="str">
        <f t="shared" si="71"/>
        <v>0011-000-000-0000</v>
      </c>
      <c r="E4557" s="5" t="s">
        <v>2019</v>
      </c>
      <c r="F4557" s="5" t="s">
        <v>383</v>
      </c>
      <c r="G4557" s="5" t="s">
        <v>384</v>
      </c>
      <c r="H4557" s="5" t="s">
        <v>377</v>
      </c>
      <c r="I4557" s="5" t="s">
        <v>378</v>
      </c>
    </row>
    <row r="4558" spans="1:9" x14ac:dyDescent="0.25">
      <c r="A4558" s="5" t="s">
        <v>11962</v>
      </c>
      <c r="B4558" s="5" t="s">
        <v>11963</v>
      </c>
      <c r="C4558" s="6" t="s">
        <v>9734</v>
      </c>
      <c r="D4558" s="6" t="str">
        <f t="shared" si="71"/>
        <v>0010-214-201-1200</v>
      </c>
      <c r="E4558" s="5" t="s">
        <v>9735</v>
      </c>
      <c r="F4558" s="5" t="s">
        <v>375</v>
      </c>
      <c r="G4558" s="5" t="s">
        <v>376</v>
      </c>
      <c r="H4558" s="5" t="s">
        <v>1213</v>
      </c>
      <c r="I4558" s="5" t="s">
        <v>1214</v>
      </c>
    </row>
    <row r="4559" spans="1:9" x14ac:dyDescent="0.25">
      <c r="A4559" s="5" t="s">
        <v>11964</v>
      </c>
      <c r="B4559" s="5" t="s">
        <v>11965</v>
      </c>
      <c r="C4559" s="6" t="s">
        <v>7850</v>
      </c>
      <c r="D4559" s="6" t="str">
        <f t="shared" si="71"/>
        <v>0010-040-040-1200</v>
      </c>
      <c r="E4559" s="5" t="s">
        <v>7851</v>
      </c>
      <c r="F4559" s="5" t="s">
        <v>375</v>
      </c>
      <c r="G4559" s="5" t="s">
        <v>376</v>
      </c>
      <c r="H4559" s="5" t="s">
        <v>377</v>
      </c>
      <c r="I4559" s="5" t="s">
        <v>378</v>
      </c>
    </row>
    <row r="4560" spans="1:9" x14ac:dyDescent="0.25">
      <c r="A4560" s="5" t="s">
        <v>11966</v>
      </c>
      <c r="B4560" s="5" t="s">
        <v>11967</v>
      </c>
      <c r="C4560" s="6" t="s">
        <v>1342</v>
      </c>
      <c r="D4560" s="6" t="str">
        <f t="shared" si="71"/>
        <v>0010-049-051-1100</v>
      </c>
      <c r="E4560" s="5" t="s">
        <v>1343</v>
      </c>
      <c r="F4560" s="5" t="s">
        <v>375</v>
      </c>
      <c r="G4560" s="5" t="s">
        <v>376</v>
      </c>
      <c r="H4560" s="5" t="s">
        <v>377</v>
      </c>
      <c r="I4560" s="5" t="s">
        <v>378</v>
      </c>
    </row>
    <row r="4561" spans="1:9" x14ac:dyDescent="0.25">
      <c r="A4561" s="5" t="s">
        <v>11968</v>
      </c>
      <c r="B4561" s="5" t="s">
        <v>11969</v>
      </c>
      <c r="C4561" s="6" t="s">
        <v>1299</v>
      </c>
      <c r="D4561" s="6" t="str">
        <f t="shared" si="71"/>
        <v>0016-000-000-0000</v>
      </c>
      <c r="E4561" s="5" t="s">
        <v>1300</v>
      </c>
      <c r="F4561" s="5" t="s">
        <v>383</v>
      </c>
      <c r="G4561" s="5" t="s">
        <v>384</v>
      </c>
      <c r="H4561" s="5" t="s">
        <v>377</v>
      </c>
      <c r="I4561" s="5" t="s">
        <v>378</v>
      </c>
    </row>
    <row r="4562" spans="1:9" x14ac:dyDescent="0.25">
      <c r="A4562" s="5" t="s">
        <v>11970</v>
      </c>
      <c r="B4562" s="5" t="s">
        <v>11971</v>
      </c>
      <c r="C4562" s="6" t="s">
        <v>5154</v>
      </c>
      <c r="D4562" s="6" t="str">
        <f t="shared" si="71"/>
        <v>0416-000-000-0000</v>
      </c>
      <c r="E4562" s="5" t="s">
        <v>5155</v>
      </c>
      <c r="F4562" s="5" t="s">
        <v>383</v>
      </c>
      <c r="G4562" s="5" t="s">
        <v>384</v>
      </c>
      <c r="H4562" s="5" t="s">
        <v>377</v>
      </c>
      <c r="I4562" s="5" t="s">
        <v>378</v>
      </c>
    </row>
    <row r="4563" spans="1:9" x14ac:dyDescent="0.25">
      <c r="A4563" s="5" t="s">
        <v>11972</v>
      </c>
      <c r="B4563" s="5" t="s">
        <v>11973</v>
      </c>
      <c r="C4563" s="6" t="s">
        <v>5728</v>
      </c>
      <c r="D4563" s="6" t="str">
        <f t="shared" si="71"/>
        <v>0180-045-070-1100</v>
      </c>
      <c r="E4563" s="5" t="s">
        <v>5729</v>
      </c>
      <c r="F4563" s="5" t="s">
        <v>415</v>
      </c>
      <c r="G4563" s="5" t="s">
        <v>416</v>
      </c>
      <c r="H4563" s="5" t="s">
        <v>377</v>
      </c>
      <c r="I4563" s="5" t="s">
        <v>378</v>
      </c>
    </row>
    <row r="4564" spans="1:9" x14ac:dyDescent="0.25">
      <c r="A4564" s="5" t="s">
        <v>11974</v>
      </c>
      <c r="B4564" s="5" t="s">
        <v>11975</v>
      </c>
      <c r="C4564" s="6" t="s">
        <v>903</v>
      </c>
      <c r="D4564" s="6" t="str">
        <f t="shared" si="71"/>
        <v>0010-067-020-1100</v>
      </c>
      <c r="E4564" s="5" t="s">
        <v>904</v>
      </c>
      <c r="F4564" s="5" t="s">
        <v>399</v>
      </c>
      <c r="G4564" s="5" t="s">
        <v>400</v>
      </c>
      <c r="H4564" s="5" t="s">
        <v>377</v>
      </c>
      <c r="I4564" s="5" t="s">
        <v>378</v>
      </c>
    </row>
    <row r="4565" spans="1:9" x14ac:dyDescent="0.25">
      <c r="A4565" s="5" t="s">
        <v>11976</v>
      </c>
      <c r="B4565" s="5" t="s">
        <v>11977</v>
      </c>
      <c r="C4565" s="6" t="s">
        <v>777</v>
      </c>
      <c r="D4565" s="6" t="str">
        <f t="shared" si="71"/>
        <v>0595-000-000-0000</v>
      </c>
      <c r="E4565" s="5" t="s">
        <v>778</v>
      </c>
      <c r="F4565" s="5" t="s">
        <v>503</v>
      </c>
      <c r="G4565" s="5" t="s">
        <v>504</v>
      </c>
      <c r="H4565" s="5" t="s">
        <v>377</v>
      </c>
      <c r="I4565" s="5" t="s">
        <v>378</v>
      </c>
    </row>
    <row r="4566" spans="1:9" x14ac:dyDescent="0.25">
      <c r="A4566" s="5" t="s">
        <v>11978</v>
      </c>
      <c r="B4566" s="5" t="s">
        <v>11979</v>
      </c>
      <c r="C4566" s="6" t="s">
        <v>5230</v>
      </c>
      <c r="D4566" s="6" t="str">
        <f t="shared" si="71"/>
        <v>0180-033-000-0000</v>
      </c>
      <c r="E4566" s="5" t="s">
        <v>5231</v>
      </c>
      <c r="F4566" s="5" t="s">
        <v>2740</v>
      </c>
      <c r="G4566" s="5" t="s">
        <v>2741</v>
      </c>
      <c r="H4566" s="5" t="s">
        <v>377</v>
      </c>
      <c r="I4566" s="5" t="s">
        <v>378</v>
      </c>
    </row>
    <row r="4567" spans="1:9" x14ac:dyDescent="0.25">
      <c r="A4567" s="5" t="s">
        <v>11980</v>
      </c>
      <c r="B4567" s="5" t="s">
        <v>11981</v>
      </c>
      <c r="C4567" s="6" t="s">
        <v>853</v>
      </c>
      <c r="D4567" s="6" t="str">
        <f t="shared" si="71"/>
        <v>0945-000-000-0000</v>
      </c>
      <c r="E4567" s="5" t="s">
        <v>854</v>
      </c>
      <c r="F4567" s="5" t="s">
        <v>507</v>
      </c>
      <c r="G4567" s="5" t="s">
        <v>508</v>
      </c>
      <c r="H4567" s="5" t="s">
        <v>377</v>
      </c>
      <c r="I4567" s="5" t="s">
        <v>378</v>
      </c>
    </row>
    <row r="4568" spans="1:9" x14ac:dyDescent="0.25">
      <c r="A4568" s="5" t="s">
        <v>11982</v>
      </c>
      <c r="B4568" s="5" t="s">
        <v>11983</v>
      </c>
      <c r="C4568" s="6" t="s">
        <v>2245</v>
      </c>
      <c r="D4568" s="6" t="str">
        <f t="shared" si="71"/>
        <v>0959-000-000-0000</v>
      </c>
      <c r="E4568" s="5" t="s">
        <v>2246</v>
      </c>
      <c r="F4568" s="5" t="s">
        <v>383</v>
      </c>
      <c r="G4568" s="5" t="s">
        <v>384</v>
      </c>
      <c r="H4568" s="5" t="s">
        <v>377</v>
      </c>
      <c r="I4568" s="5" t="s">
        <v>378</v>
      </c>
    </row>
    <row r="4569" spans="1:9" x14ac:dyDescent="0.25">
      <c r="A4569" s="5" t="s">
        <v>11984</v>
      </c>
      <c r="B4569" s="5" t="s">
        <v>11985</v>
      </c>
      <c r="C4569" s="6" t="s">
        <v>710</v>
      </c>
      <c r="D4569" s="6" t="str">
        <f t="shared" si="71"/>
        <v>0010-058-021-1600</v>
      </c>
      <c r="E4569" s="5" t="s">
        <v>711</v>
      </c>
      <c r="F4569" s="5" t="s">
        <v>375</v>
      </c>
      <c r="G4569" s="5" t="s">
        <v>376</v>
      </c>
      <c r="H4569" s="5" t="s">
        <v>377</v>
      </c>
      <c r="I4569" s="5" t="s">
        <v>378</v>
      </c>
    </row>
    <row r="4570" spans="1:9" x14ac:dyDescent="0.25">
      <c r="A4570" s="5" t="s">
        <v>11986</v>
      </c>
      <c r="B4570" s="5" t="s">
        <v>11987</v>
      </c>
      <c r="C4570" s="6" t="s">
        <v>11988</v>
      </c>
      <c r="D4570" s="6" t="str">
        <f t="shared" si="71"/>
        <v>1132-000-000-0000</v>
      </c>
      <c r="E4570" s="5" t="s">
        <v>11989</v>
      </c>
      <c r="F4570" s="5" t="s">
        <v>503</v>
      </c>
      <c r="G4570" s="5" t="s">
        <v>504</v>
      </c>
      <c r="H4570" s="5" t="s">
        <v>377</v>
      </c>
      <c r="I4570" s="5" t="s">
        <v>378</v>
      </c>
    </row>
    <row r="4571" spans="1:9" x14ac:dyDescent="0.25">
      <c r="A4571" s="5" t="s">
        <v>11990</v>
      </c>
      <c r="B4571" s="5" t="s">
        <v>11991</v>
      </c>
      <c r="C4571" s="6" t="s">
        <v>831</v>
      </c>
      <c r="D4571" s="6" t="str">
        <f t="shared" si="71"/>
        <v>0874-000-000-0000</v>
      </c>
      <c r="E4571" s="5" t="s">
        <v>832</v>
      </c>
      <c r="F4571" s="5" t="s">
        <v>535</v>
      </c>
      <c r="G4571" s="5" t="s">
        <v>536</v>
      </c>
      <c r="H4571" s="5" t="s">
        <v>377</v>
      </c>
      <c r="I4571" s="5" t="s">
        <v>378</v>
      </c>
    </row>
    <row r="4572" spans="1:9" x14ac:dyDescent="0.25">
      <c r="A4572" s="5" t="s">
        <v>11992</v>
      </c>
      <c r="B4572" s="5" t="s">
        <v>11993</v>
      </c>
      <c r="C4572" s="6" t="s">
        <v>6241</v>
      </c>
      <c r="D4572" s="6" t="str">
        <f t="shared" si="71"/>
        <v>0010-115-150-1900</v>
      </c>
      <c r="E4572" s="5" t="s">
        <v>6242</v>
      </c>
      <c r="F4572" s="5" t="s">
        <v>375</v>
      </c>
      <c r="G4572" s="5" t="s">
        <v>376</v>
      </c>
      <c r="H4572" s="5" t="s">
        <v>513</v>
      </c>
      <c r="I4572" s="5" t="s">
        <v>514</v>
      </c>
    </row>
    <row r="4573" spans="1:9" x14ac:dyDescent="0.25">
      <c r="A4573" s="5" t="s">
        <v>11994</v>
      </c>
      <c r="B4573" s="5" t="s">
        <v>11995</v>
      </c>
      <c r="C4573" s="6" t="s">
        <v>885</v>
      </c>
      <c r="D4573" s="6" t="str">
        <f t="shared" si="71"/>
        <v>0339-000-000-0000</v>
      </c>
      <c r="E4573" s="5" t="s">
        <v>886</v>
      </c>
      <c r="F4573" s="5" t="s">
        <v>383</v>
      </c>
      <c r="G4573" s="5" t="s">
        <v>384</v>
      </c>
      <c r="H4573" s="5" t="s">
        <v>377</v>
      </c>
      <c r="I4573" s="5" t="s">
        <v>378</v>
      </c>
    </row>
    <row r="4574" spans="1:9" x14ac:dyDescent="0.25">
      <c r="A4574" s="5" t="s">
        <v>11996</v>
      </c>
      <c r="B4574" s="5" t="s">
        <v>11997</v>
      </c>
      <c r="C4574" s="6" t="s">
        <v>11998</v>
      </c>
      <c r="D4574" s="6" t="str">
        <f t="shared" si="71"/>
        <v>0010-086-060-1300</v>
      </c>
      <c r="E4574" s="5" t="s">
        <v>11999</v>
      </c>
      <c r="F4574" s="5" t="s">
        <v>375</v>
      </c>
      <c r="G4574" s="5" t="s">
        <v>376</v>
      </c>
      <c r="H4574" s="5" t="s">
        <v>377</v>
      </c>
      <c r="I4574" s="5" t="s">
        <v>378</v>
      </c>
    </row>
    <row r="4575" spans="1:9" x14ac:dyDescent="0.25">
      <c r="A4575" s="5" t="s">
        <v>12000</v>
      </c>
      <c r="B4575" s="5" t="s">
        <v>12001</v>
      </c>
      <c r="C4575" s="6" t="s">
        <v>11742</v>
      </c>
      <c r="D4575" s="6" t="str">
        <f t="shared" si="71"/>
        <v>0798-000-000-0000</v>
      </c>
      <c r="E4575" s="5" t="s">
        <v>11743</v>
      </c>
      <c r="F4575" s="5" t="s">
        <v>503</v>
      </c>
      <c r="G4575" s="5" t="s">
        <v>504</v>
      </c>
      <c r="H4575" s="5" t="s">
        <v>377</v>
      </c>
      <c r="I4575" s="5" t="s">
        <v>378</v>
      </c>
    </row>
    <row r="4576" spans="1:9" x14ac:dyDescent="0.25">
      <c r="A4576" s="5" t="s">
        <v>12002</v>
      </c>
      <c r="B4576" s="5" t="s">
        <v>12003</v>
      </c>
      <c r="C4576" s="6" t="s">
        <v>1732</v>
      </c>
      <c r="D4576" s="6" t="str">
        <f t="shared" si="71"/>
        <v>0030-000-000-0000</v>
      </c>
      <c r="E4576" s="5" t="s">
        <v>1733</v>
      </c>
      <c r="F4576" s="5" t="s">
        <v>383</v>
      </c>
      <c r="G4576" s="5" t="s">
        <v>384</v>
      </c>
      <c r="H4576" s="5" t="s">
        <v>377</v>
      </c>
      <c r="I4576" s="5" t="s">
        <v>378</v>
      </c>
    </row>
    <row r="4577" spans="1:9" x14ac:dyDescent="0.25">
      <c r="A4577" s="5" t="s">
        <v>12004</v>
      </c>
      <c r="B4577" s="5" t="s">
        <v>12005</v>
      </c>
      <c r="C4577" s="6" t="s">
        <v>8334</v>
      </c>
      <c r="D4577" s="6" t="str">
        <f t="shared" si="71"/>
        <v>1134-000-000-0000</v>
      </c>
      <c r="E4577" s="5" t="s">
        <v>8335</v>
      </c>
      <c r="F4577" s="5" t="s">
        <v>503</v>
      </c>
      <c r="G4577" s="5" t="s">
        <v>504</v>
      </c>
      <c r="H4577" s="5" t="s">
        <v>377</v>
      </c>
      <c r="I4577" s="5" t="s">
        <v>378</v>
      </c>
    </row>
    <row r="4578" spans="1:9" x14ac:dyDescent="0.25">
      <c r="A4578" s="5" t="s">
        <v>12006</v>
      </c>
      <c r="B4578" s="5" t="s">
        <v>12007</v>
      </c>
      <c r="C4578" s="6" t="s">
        <v>694</v>
      </c>
      <c r="D4578" s="6" t="str">
        <f t="shared" si="71"/>
        <v>0220-000-000-0000</v>
      </c>
      <c r="E4578" s="5" t="s">
        <v>695</v>
      </c>
      <c r="F4578" s="5" t="s">
        <v>383</v>
      </c>
      <c r="G4578" s="5" t="s">
        <v>384</v>
      </c>
      <c r="H4578" s="5" t="s">
        <v>377</v>
      </c>
      <c r="I4578" s="5" t="s">
        <v>378</v>
      </c>
    </row>
    <row r="4579" spans="1:9" x14ac:dyDescent="0.25">
      <c r="A4579" s="5" t="s">
        <v>12008</v>
      </c>
      <c r="B4579" s="5" t="s">
        <v>12009</v>
      </c>
      <c r="C4579" s="6" t="s">
        <v>1732</v>
      </c>
      <c r="D4579" s="6" t="str">
        <f t="shared" si="71"/>
        <v>0030-000-000-0000</v>
      </c>
      <c r="E4579" s="5" t="s">
        <v>1733</v>
      </c>
      <c r="F4579" s="5" t="s">
        <v>383</v>
      </c>
      <c r="G4579" s="5" t="s">
        <v>384</v>
      </c>
      <c r="H4579" s="5" t="s">
        <v>377</v>
      </c>
      <c r="I4579" s="5" t="s">
        <v>378</v>
      </c>
    </row>
    <row r="4580" spans="1:9" x14ac:dyDescent="0.25">
      <c r="A4580" s="5" t="s">
        <v>12010</v>
      </c>
      <c r="B4580" s="5" t="s">
        <v>12011</v>
      </c>
      <c r="C4580" s="6" t="s">
        <v>2237</v>
      </c>
      <c r="D4580" s="6" t="str">
        <f t="shared" si="71"/>
        <v>0917-000-000-0000</v>
      </c>
      <c r="E4580" s="5" t="s">
        <v>2238</v>
      </c>
      <c r="F4580" s="5" t="s">
        <v>415</v>
      </c>
      <c r="G4580" s="5" t="s">
        <v>416</v>
      </c>
      <c r="H4580" s="5" t="s">
        <v>377</v>
      </c>
      <c r="I4580" s="5" t="s">
        <v>378</v>
      </c>
    </row>
    <row r="4581" spans="1:9" x14ac:dyDescent="0.25">
      <c r="A4581" s="5" t="s">
        <v>12012</v>
      </c>
      <c r="B4581" s="5" t="s">
        <v>12013</v>
      </c>
      <c r="C4581" s="6" t="s">
        <v>1019</v>
      </c>
      <c r="D4581" s="6" t="str">
        <f t="shared" si="71"/>
        <v>0515-000-000-0000</v>
      </c>
      <c r="E4581" s="5" t="s">
        <v>1020</v>
      </c>
      <c r="F4581" s="5" t="s">
        <v>535</v>
      </c>
      <c r="G4581" s="5" t="s">
        <v>536</v>
      </c>
      <c r="H4581" s="5" t="s">
        <v>377</v>
      </c>
      <c r="I4581" s="5" t="s">
        <v>378</v>
      </c>
    </row>
    <row r="4582" spans="1:9" x14ac:dyDescent="0.25">
      <c r="A4582" s="5" t="s">
        <v>12014</v>
      </c>
      <c r="B4582" s="5" t="s">
        <v>12015</v>
      </c>
      <c r="C4582" s="6" t="s">
        <v>3631</v>
      </c>
      <c r="D4582" s="6" t="str">
        <f t="shared" si="71"/>
        <v>0340-306-000-0000</v>
      </c>
      <c r="E4582" s="5" t="s">
        <v>3632</v>
      </c>
      <c r="F4582" s="5" t="s">
        <v>703</v>
      </c>
      <c r="G4582" s="5" t="s">
        <v>704</v>
      </c>
      <c r="H4582" s="5" t="s">
        <v>377</v>
      </c>
      <c r="I4582" s="5" t="s">
        <v>378</v>
      </c>
    </row>
    <row r="4583" spans="1:9" x14ac:dyDescent="0.25">
      <c r="A4583" s="5" t="s">
        <v>12016</v>
      </c>
      <c r="B4583" s="5" t="s">
        <v>12017</v>
      </c>
      <c r="C4583" s="6" t="s">
        <v>569</v>
      </c>
      <c r="D4583" s="6" t="str">
        <f t="shared" si="71"/>
        <v>0665-000-000-0000</v>
      </c>
      <c r="E4583" s="5" t="s">
        <v>570</v>
      </c>
      <c r="F4583" s="5" t="s">
        <v>415</v>
      </c>
      <c r="G4583" s="5" t="s">
        <v>416</v>
      </c>
      <c r="H4583" s="5" t="s">
        <v>377</v>
      </c>
      <c r="I4583" s="5" t="s">
        <v>378</v>
      </c>
    </row>
    <row r="4584" spans="1:9" x14ac:dyDescent="0.25">
      <c r="A4584" s="5" t="s">
        <v>12018</v>
      </c>
      <c r="B4584" s="5" t="s">
        <v>12019</v>
      </c>
      <c r="C4584" s="6" t="s">
        <v>413</v>
      </c>
      <c r="D4584" s="6" t="str">
        <f t="shared" si="71"/>
        <v>0100-000-000-8000</v>
      </c>
      <c r="E4584" s="5" t="s">
        <v>414</v>
      </c>
      <c r="F4584" s="5" t="s">
        <v>383</v>
      </c>
      <c r="G4584" s="5" t="s">
        <v>384</v>
      </c>
      <c r="H4584" s="5" t="s">
        <v>377</v>
      </c>
      <c r="I4584" s="5" t="s">
        <v>378</v>
      </c>
    </row>
    <row r="4585" spans="1:9" x14ac:dyDescent="0.25">
      <c r="A4585" s="5" t="s">
        <v>12020</v>
      </c>
      <c r="B4585" s="5" t="s">
        <v>12021</v>
      </c>
      <c r="C4585" s="6" t="s">
        <v>2265</v>
      </c>
      <c r="D4585" s="6" t="str">
        <f t="shared" si="71"/>
        <v>0260-000-000-0000</v>
      </c>
      <c r="E4585" s="5" t="s">
        <v>2266</v>
      </c>
      <c r="F4585" s="5" t="s">
        <v>503</v>
      </c>
      <c r="G4585" s="5" t="s">
        <v>504</v>
      </c>
      <c r="H4585" s="5" t="s">
        <v>491</v>
      </c>
      <c r="I4585" s="5" t="s">
        <v>492</v>
      </c>
    </row>
    <row r="4586" spans="1:9" x14ac:dyDescent="0.25">
      <c r="A4586" s="5" t="s">
        <v>12022</v>
      </c>
      <c r="B4586" s="5" t="s">
        <v>12023</v>
      </c>
      <c r="C4586" s="6" t="s">
        <v>4363</v>
      </c>
      <c r="D4586" s="6" t="str">
        <f t="shared" si="71"/>
        <v>0010-030-031-1200</v>
      </c>
      <c r="E4586" s="5" t="s">
        <v>4364</v>
      </c>
      <c r="F4586" s="5" t="s">
        <v>375</v>
      </c>
      <c r="G4586" s="5" t="s">
        <v>376</v>
      </c>
      <c r="H4586" s="5" t="s">
        <v>377</v>
      </c>
      <c r="I4586" s="5" t="s">
        <v>378</v>
      </c>
    </row>
    <row r="4587" spans="1:9" x14ac:dyDescent="0.25">
      <c r="A4587" s="5" t="s">
        <v>12024</v>
      </c>
      <c r="B4587" s="5" t="s">
        <v>12025</v>
      </c>
      <c r="C4587" s="6" t="s">
        <v>3518</v>
      </c>
      <c r="D4587" s="6" t="str">
        <f t="shared" si="71"/>
        <v>0423-000-000-0000</v>
      </c>
      <c r="E4587" s="5" t="s">
        <v>3519</v>
      </c>
      <c r="F4587" s="5" t="s">
        <v>535</v>
      </c>
      <c r="G4587" s="5" t="s">
        <v>536</v>
      </c>
      <c r="H4587" s="5" t="s">
        <v>377</v>
      </c>
      <c r="I4587" s="5" t="s">
        <v>378</v>
      </c>
    </row>
    <row r="4588" spans="1:9" x14ac:dyDescent="0.25">
      <c r="A4588" s="5" t="s">
        <v>12026</v>
      </c>
      <c r="B4588" s="5" t="s">
        <v>12027</v>
      </c>
      <c r="C4588" s="6" t="s">
        <v>12028</v>
      </c>
      <c r="D4588" s="6" t="str">
        <f t="shared" si="71"/>
        <v>0010-043-031-1000</v>
      </c>
      <c r="E4588" s="5" t="s">
        <v>12029</v>
      </c>
      <c r="F4588" s="5" t="s">
        <v>1099</v>
      </c>
      <c r="G4588" s="5" t="s">
        <v>1100</v>
      </c>
      <c r="H4588" s="5" t="s">
        <v>513</v>
      </c>
      <c r="I4588" s="5" t="s">
        <v>514</v>
      </c>
    </row>
    <row r="4589" spans="1:9" x14ac:dyDescent="0.25">
      <c r="A4589" s="5" t="s">
        <v>12030</v>
      </c>
      <c r="B4589" s="5" t="s">
        <v>12031</v>
      </c>
      <c r="C4589" s="6" t="s">
        <v>511</v>
      </c>
      <c r="D4589" s="6" t="str">
        <f t="shared" si="71"/>
        <v>0110-000-000-0000</v>
      </c>
      <c r="E4589" s="5" t="s">
        <v>512</v>
      </c>
      <c r="F4589" s="5" t="s">
        <v>507</v>
      </c>
      <c r="G4589" s="5" t="s">
        <v>508</v>
      </c>
      <c r="H4589" s="5" t="s">
        <v>377</v>
      </c>
      <c r="I4589" s="5" t="s">
        <v>378</v>
      </c>
    </row>
    <row r="4590" spans="1:9" x14ac:dyDescent="0.25">
      <c r="A4590" s="5" t="s">
        <v>12032</v>
      </c>
      <c r="B4590" s="5" t="s">
        <v>12033</v>
      </c>
      <c r="C4590" s="6" t="s">
        <v>954</v>
      </c>
      <c r="D4590" s="6" t="str">
        <f t="shared" si="71"/>
        <v>0120-000-000-0000</v>
      </c>
      <c r="E4590" s="5" t="s">
        <v>955</v>
      </c>
      <c r="F4590" s="5" t="s">
        <v>383</v>
      </c>
      <c r="G4590" s="5" t="s">
        <v>384</v>
      </c>
      <c r="H4590" s="5" t="s">
        <v>11413</v>
      </c>
      <c r="I4590" s="5" t="s">
        <v>11414</v>
      </c>
    </row>
    <row r="4591" spans="1:9" x14ac:dyDescent="0.25">
      <c r="A4591" s="5" t="s">
        <v>12034</v>
      </c>
      <c r="B4591" s="5" t="s">
        <v>12035</v>
      </c>
      <c r="C4591" s="6" t="s">
        <v>2394</v>
      </c>
      <c r="D4591" s="6" t="str">
        <f t="shared" si="71"/>
        <v>0290-000-000-0000</v>
      </c>
      <c r="E4591" s="5" t="s">
        <v>2395</v>
      </c>
      <c r="F4591" s="5" t="s">
        <v>383</v>
      </c>
      <c r="G4591" s="5" t="s">
        <v>384</v>
      </c>
      <c r="H4591" s="5" t="s">
        <v>377</v>
      </c>
      <c r="I4591" s="5" t="s">
        <v>378</v>
      </c>
    </row>
    <row r="4592" spans="1:9" x14ac:dyDescent="0.25">
      <c r="A4592" s="5" t="s">
        <v>12036</v>
      </c>
      <c r="B4592" s="5" t="s">
        <v>12037</v>
      </c>
      <c r="C4592" s="6" t="s">
        <v>7281</v>
      </c>
      <c r="D4592" s="6" t="str">
        <f t="shared" si="71"/>
        <v>0010-231-081-1100</v>
      </c>
      <c r="E4592" s="5" t="s">
        <v>7282</v>
      </c>
      <c r="F4592" s="5" t="s">
        <v>1177</v>
      </c>
      <c r="G4592" s="5" t="s">
        <v>1178</v>
      </c>
      <c r="H4592" s="5" t="s">
        <v>377</v>
      </c>
      <c r="I4592" s="5" t="s">
        <v>378</v>
      </c>
    </row>
    <row r="4593" spans="1:9" x14ac:dyDescent="0.25">
      <c r="A4593" s="5" t="s">
        <v>12038</v>
      </c>
      <c r="B4593" s="5" t="s">
        <v>12039</v>
      </c>
      <c r="C4593" s="6" t="s">
        <v>2307</v>
      </c>
      <c r="D4593" s="6" t="str">
        <f t="shared" si="71"/>
        <v>0240-000-000-0000</v>
      </c>
      <c r="E4593" s="5" t="s">
        <v>2308</v>
      </c>
      <c r="F4593" s="5" t="s">
        <v>383</v>
      </c>
      <c r="G4593" s="5" t="s">
        <v>384</v>
      </c>
      <c r="H4593" s="5" t="s">
        <v>377</v>
      </c>
      <c r="I4593" s="5" t="s">
        <v>378</v>
      </c>
    </row>
    <row r="4594" spans="1:9" x14ac:dyDescent="0.25">
      <c r="A4594" s="5" t="s">
        <v>12040</v>
      </c>
      <c r="B4594" s="5" t="s">
        <v>12041</v>
      </c>
      <c r="C4594" s="6" t="s">
        <v>797</v>
      </c>
      <c r="D4594" s="6" t="str">
        <f t="shared" si="71"/>
        <v>0350-000-000-0000</v>
      </c>
      <c r="E4594" s="5" t="s">
        <v>798</v>
      </c>
      <c r="F4594" s="5" t="s">
        <v>383</v>
      </c>
      <c r="G4594" s="5" t="s">
        <v>384</v>
      </c>
      <c r="H4594" s="5" t="s">
        <v>377</v>
      </c>
      <c r="I4594" s="5" t="s">
        <v>378</v>
      </c>
    </row>
    <row r="4595" spans="1:9" x14ac:dyDescent="0.25">
      <c r="A4595" s="5" t="s">
        <v>12042</v>
      </c>
      <c r="B4595" s="5" t="s">
        <v>12043</v>
      </c>
      <c r="C4595" s="6" t="s">
        <v>2140</v>
      </c>
      <c r="D4595" s="6" t="str">
        <f t="shared" si="71"/>
        <v>0353-000-000-0000</v>
      </c>
      <c r="E4595" s="5" t="s">
        <v>2141</v>
      </c>
      <c r="F4595" s="5" t="s">
        <v>507</v>
      </c>
      <c r="G4595" s="5" t="s">
        <v>508</v>
      </c>
      <c r="H4595" s="5" t="s">
        <v>377</v>
      </c>
      <c r="I4595" s="5" t="s">
        <v>378</v>
      </c>
    </row>
    <row r="4596" spans="1:9" x14ac:dyDescent="0.25">
      <c r="A4596" s="5" t="s">
        <v>12044</v>
      </c>
      <c r="B4596" s="5" t="s">
        <v>12045</v>
      </c>
      <c r="C4596" s="6" t="s">
        <v>12046</v>
      </c>
      <c r="D4596" s="6" t="str">
        <f t="shared" si="71"/>
        <v>1129-000-000-0000</v>
      </c>
      <c r="E4596" s="5" t="s">
        <v>12047</v>
      </c>
      <c r="F4596" s="5" t="s">
        <v>535</v>
      </c>
      <c r="G4596" s="5" t="s">
        <v>536</v>
      </c>
      <c r="H4596" s="5" t="s">
        <v>377</v>
      </c>
      <c r="I4596" s="5" t="s">
        <v>378</v>
      </c>
    </row>
    <row r="4597" spans="1:9" x14ac:dyDescent="0.25">
      <c r="A4597" s="5" t="s">
        <v>12048</v>
      </c>
      <c r="B4597" s="5" t="s">
        <v>12049</v>
      </c>
      <c r="C4597" s="6" t="s">
        <v>8815</v>
      </c>
      <c r="D4597" s="6" t="str">
        <f t="shared" si="71"/>
        <v>0100-000-000-1600</v>
      </c>
      <c r="E4597" s="5" t="s">
        <v>8816</v>
      </c>
      <c r="F4597" s="5" t="s">
        <v>2925</v>
      </c>
      <c r="G4597" s="5" t="s">
        <v>2926</v>
      </c>
      <c r="H4597" s="5" t="s">
        <v>377</v>
      </c>
      <c r="I4597" s="5" t="s">
        <v>378</v>
      </c>
    </row>
    <row r="4598" spans="1:9" x14ac:dyDescent="0.25">
      <c r="A4598" s="5" t="s">
        <v>12050</v>
      </c>
      <c r="B4598" s="5" t="s">
        <v>12051</v>
      </c>
      <c r="C4598" s="6" t="s">
        <v>7749</v>
      </c>
      <c r="D4598" s="6" t="str">
        <f t="shared" si="71"/>
        <v>0010-060-111-1100</v>
      </c>
      <c r="E4598" s="5" t="s">
        <v>7750</v>
      </c>
      <c r="F4598" s="5" t="s">
        <v>375</v>
      </c>
      <c r="G4598" s="5" t="s">
        <v>376</v>
      </c>
      <c r="H4598" s="5" t="s">
        <v>377</v>
      </c>
      <c r="I4598" s="5" t="s">
        <v>378</v>
      </c>
    </row>
    <row r="4599" spans="1:9" x14ac:dyDescent="0.25">
      <c r="A4599" s="5" t="s">
        <v>12052</v>
      </c>
      <c r="B4599" s="5" t="s">
        <v>12053</v>
      </c>
      <c r="C4599" s="6" t="s">
        <v>7212</v>
      </c>
      <c r="D4599" s="6" t="str">
        <f t="shared" si="71"/>
        <v>0010-060-091-1100</v>
      </c>
      <c r="E4599" s="5" t="s">
        <v>7213</v>
      </c>
      <c r="F4599" s="5" t="s">
        <v>375</v>
      </c>
      <c r="G4599" s="5" t="s">
        <v>376</v>
      </c>
      <c r="H4599" s="5" t="s">
        <v>377</v>
      </c>
      <c r="I4599" s="5" t="s">
        <v>378</v>
      </c>
    </row>
    <row r="4600" spans="1:9" x14ac:dyDescent="0.25">
      <c r="A4600" s="5" t="s">
        <v>12054</v>
      </c>
      <c r="B4600" s="5" t="s">
        <v>12055</v>
      </c>
      <c r="C4600" s="6" t="s">
        <v>405</v>
      </c>
      <c r="D4600" s="6" t="str">
        <f t="shared" si="71"/>
        <v>0340-000-000-0000</v>
      </c>
      <c r="E4600" s="5" t="s">
        <v>406</v>
      </c>
      <c r="F4600" s="5" t="s">
        <v>383</v>
      </c>
      <c r="G4600" s="5" t="s">
        <v>384</v>
      </c>
      <c r="H4600" s="5" t="s">
        <v>377</v>
      </c>
      <c r="I4600" s="5" t="s">
        <v>378</v>
      </c>
    </row>
    <row r="4601" spans="1:9" x14ac:dyDescent="0.25">
      <c r="A4601" s="5" t="s">
        <v>12056</v>
      </c>
      <c r="B4601" s="5" t="s">
        <v>12057</v>
      </c>
      <c r="C4601" s="6" t="s">
        <v>5218</v>
      </c>
      <c r="D4601" s="6" t="str">
        <f t="shared" si="71"/>
        <v>0415-000-000-0000</v>
      </c>
      <c r="E4601" s="5" t="s">
        <v>5219</v>
      </c>
      <c r="F4601" s="5" t="s">
        <v>383</v>
      </c>
      <c r="G4601" s="5" t="s">
        <v>384</v>
      </c>
      <c r="H4601" s="5" t="s">
        <v>513</v>
      </c>
      <c r="I4601" s="5" t="s">
        <v>514</v>
      </c>
    </row>
    <row r="4602" spans="1:9" x14ac:dyDescent="0.25">
      <c r="A4602" s="5" t="s">
        <v>12058</v>
      </c>
      <c r="B4602" s="5" t="s">
        <v>12059</v>
      </c>
      <c r="C4602" s="6" t="s">
        <v>954</v>
      </c>
      <c r="D4602" s="6" t="str">
        <f t="shared" si="71"/>
        <v>0120-000-000-0000</v>
      </c>
      <c r="E4602" s="5" t="s">
        <v>955</v>
      </c>
      <c r="F4602" s="5" t="s">
        <v>507</v>
      </c>
      <c r="G4602" s="5" t="s">
        <v>508</v>
      </c>
      <c r="H4602" s="5" t="s">
        <v>377</v>
      </c>
      <c r="I4602" s="5" t="s">
        <v>378</v>
      </c>
    </row>
    <row r="4603" spans="1:9" x14ac:dyDescent="0.25">
      <c r="A4603" s="5" t="s">
        <v>12060</v>
      </c>
      <c r="B4603" s="5" t="s">
        <v>12061</v>
      </c>
      <c r="C4603" s="6" t="s">
        <v>3680</v>
      </c>
      <c r="D4603" s="6" t="str">
        <f t="shared" si="71"/>
        <v>1072-000-000-0000</v>
      </c>
      <c r="E4603" s="5" t="s">
        <v>3681</v>
      </c>
      <c r="F4603" s="5" t="s">
        <v>383</v>
      </c>
      <c r="G4603" s="5" t="s">
        <v>384</v>
      </c>
      <c r="H4603" s="5" t="s">
        <v>377</v>
      </c>
      <c r="I4603" s="5" t="s">
        <v>378</v>
      </c>
    </row>
    <row r="4604" spans="1:9" x14ac:dyDescent="0.25">
      <c r="A4604" s="5" t="s">
        <v>12062</v>
      </c>
      <c r="B4604" s="5" t="s">
        <v>12063</v>
      </c>
      <c r="C4604" s="6" t="s">
        <v>1782</v>
      </c>
      <c r="D4604" s="6" t="str">
        <f t="shared" si="71"/>
        <v>0940-000-000-0000</v>
      </c>
      <c r="E4604" s="5" t="s">
        <v>1783</v>
      </c>
      <c r="F4604" s="5" t="s">
        <v>415</v>
      </c>
      <c r="G4604" s="5" t="s">
        <v>416</v>
      </c>
      <c r="H4604" s="5" t="s">
        <v>377</v>
      </c>
      <c r="I4604" s="5" t="s">
        <v>378</v>
      </c>
    </row>
    <row r="4605" spans="1:9" x14ac:dyDescent="0.25">
      <c r="A4605" s="5" t="s">
        <v>12064</v>
      </c>
      <c r="B4605" s="5" t="s">
        <v>12065</v>
      </c>
      <c r="C4605" s="6" t="s">
        <v>7281</v>
      </c>
      <c r="D4605" s="6" t="str">
        <f t="shared" si="71"/>
        <v>0010-231-081-1100</v>
      </c>
      <c r="E4605" s="5" t="s">
        <v>7282</v>
      </c>
      <c r="F4605" s="5" t="s">
        <v>1177</v>
      </c>
      <c r="G4605" s="5" t="s">
        <v>1178</v>
      </c>
      <c r="H4605" s="5" t="s">
        <v>377</v>
      </c>
      <c r="I4605" s="5" t="s">
        <v>378</v>
      </c>
    </row>
    <row r="4606" spans="1:9" x14ac:dyDescent="0.25">
      <c r="A4606" s="5" t="s">
        <v>12066</v>
      </c>
      <c r="B4606" s="5" t="s">
        <v>12067</v>
      </c>
      <c r="C4606" s="6" t="s">
        <v>10285</v>
      </c>
      <c r="D4606" s="6" t="str">
        <f t="shared" si="71"/>
        <v>0010-038-221-1300</v>
      </c>
      <c r="E4606" s="5" t="s">
        <v>10286</v>
      </c>
      <c r="F4606" s="5" t="s">
        <v>375</v>
      </c>
      <c r="G4606" s="5" t="s">
        <v>376</v>
      </c>
      <c r="H4606" s="5" t="s">
        <v>377</v>
      </c>
      <c r="I4606" s="5" t="s">
        <v>378</v>
      </c>
    </row>
    <row r="4607" spans="1:9" x14ac:dyDescent="0.25">
      <c r="A4607" s="5" t="s">
        <v>12068</v>
      </c>
      <c r="B4607" s="5" t="s">
        <v>12069</v>
      </c>
      <c r="C4607" s="6" t="s">
        <v>12070</v>
      </c>
      <c r="D4607" s="6" t="str">
        <f t="shared" si="71"/>
        <v>0010-032-161-1100</v>
      </c>
      <c r="E4607" s="5" t="s">
        <v>12071</v>
      </c>
      <c r="F4607" s="5" t="s">
        <v>375</v>
      </c>
      <c r="G4607" s="5" t="s">
        <v>376</v>
      </c>
      <c r="H4607" s="5" t="s">
        <v>377</v>
      </c>
      <c r="I4607" s="5" t="s">
        <v>378</v>
      </c>
    </row>
    <row r="4608" spans="1:9" x14ac:dyDescent="0.25">
      <c r="A4608" s="5" t="s">
        <v>12072</v>
      </c>
      <c r="B4608" s="5" t="s">
        <v>12073</v>
      </c>
      <c r="C4608" s="6" t="s">
        <v>12074</v>
      </c>
      <c r="D4608" s="6" t="str">
        <f t="shared" si="71"/>
        <v>1044-000-000-0000</v>
      </c>
      <c r="E4608" s="5" t="s">
        <v>12075</v>
      </c>
      <c r="F4608" s="5" t="s">
        <v>535</v>
      </c>
      <c r="G4608" s="5" t="s">
        <v>536</v>
      </c>
      <c r="H4608" s="5" t="s">
        <v>377</v>
      </c>
      <c r="I4608" s="5" t="s">
        <v>378</v>
      </c>
    </row>
    <row r="4609" spans="1:9" x14ac:dyDescent="0.25">
      <c r="A4609" s="5" t="s">
        <v>12076</v>
      </c>
      <c r="B4609" s="5" t="s">
        <v>12077</v>
      </c>
      <c r="C4609" s="6" t="s">
        <v>525</v>
      </c>
      <c r="D4609" s="6" t="str">
        <f t="shared" si="71"/>
        <v>0065-000-000-0000</v>
      </c>
      <c r="E4609" s="5" t="s">
        <v>526</v>
      </c>
      <c r="F4609" s="5" t="s">
        <v>503</v>
      </c>
      <c r="G4609" s="5" t="s">
        <v>504</v>
      </c>
      <c r="H4609" s="5" t="s">
        <v>377</v>
      </c>
      <c r="I4609" s="5" t="s">
        <v>378</v>
      </c>
    </row>
    <row r="4610" spans="1:9" x14ac:dyDescent="0.25">
      <c r="A4610" s="5" t="s">
        <v>12078</v>
      </c>
      <c r="B4610" s="5" t="s">
        <v>12079</v>
      </c>
      <c r="C4610" s="6" t="s">
        <v>954</v>
      </c>
      <c r="D4610" s="6" t="str">
        <f t="shared" ref="D4610:D4673" si="72">TEXT(C4610,"0000-000-000-0000")</f>
        <v>0120-000-000-0000</v>
      </c>
      <c r="E4610" s="5" t="s">
        <v>955</v>
      </c>
      <c r="F4610" s="5" t="s">
        <v>383</v>
      </c>
      <c r="G4610" s="5" t="s">
        <v>384</v>
      </c>
      <c r="H4610" s="5" t="s">
        <v>377</v>
      </c>
      <c r="I4610" s="5" t="s">
        <v>378</v>
      </c>
    </row>
    <row r="4611" spans="1:9" x14ac:dyDescent="0.25">
      <c r="A4611" s="5" t="s">
        <v>12080</v>
      </c>
      <c r="B4611" s="5" t="s">
        <v>12081</v>
      </c>
      <c r="C4611" s="6" t="s">
        <v>4076</v>
      </c>
      <c r="D4611" s="6" t="str">
        <f t="shared" si="72"/>
        <v>0308-000-000-0000</v>
      </c>
      <c r="E4611" s="5" t="s">
        <v>4077</v>
      </c>
      <c r="F4611" s="5" t="s">
        <v>383</v>
      </c>
      <c r="G4611" s="5" t="s">
        <v>384</v>
      </c>
      <c r="H4611" s="5" t="s">
        <v>377</v>
      </c>
      <c r="I4611" s="5" t="s">
        <v>378</v>
      </c>
    </row>
    <row r="4612" spans="1:9" x14ac:dyDescent="0.25">
      <c r="A4612" s="5" t="s">
        <v>12082</v>
      </c>
      <c r="B4612" s="5" t="s">
        <v>12083</v>
      </c>
      <c r="C4612" s="6" t="s">
        <v>7986</v>
      </c>
      <c r="D4612" s="6" t="str">
        <f t="shared" si="72"/>
        <v>0783-000-000-0000</v>
      </c>
      <c r="E4612" s="5" t="s">
        <v>7987</v>
      </c>
      <c r="F4612" s="5" t="s">
        <v>383</v>
      </c>
      <c r="G4612" s="5" t="s">
        <v>384</v>
      </c>
      <c r="H4612" s="5" t="s">
        <v>377</v>
      </c>
      <c r="I4612" s="5" t="s">
        <v>378</v>
      </c>
    </row>
    <row r="4613" spans="1:9" x14ac:dyDescent="0.25">
      <c r="A4613" s="5" t="s">
        <v>12084</v>
      </c>
      <c r="B4613" s="5" t="s">
        <v>12085</v>
      </c>
      <c r="C4613" s="6" t="s">
        <v>831</v>
      </c>
      <c r="D4613" s="6" t="str">
        <f t="shared" si="72"/>
        <v>0874-000-000-0000</v>
      </c>
      <c r="E4613" s="5" t="s">
        <v>832</v>
      </c>
      <c r="F4613" s="5" t="s">
        <v>383</v>
      </c>
      <c r="G4613" s="5" t="s">
        <v>384</v>
      </c>
      <c r="H4613" s="5" t="s">
        <v>377</v>
      </c>
      <c r="I4613" s="5" t="s">
        <v>378</v>
      </c>
    </row>
    <row r="4614" spans="1:9" x14ac:dyDescent="0.25">
      <c r="A4614" s="5" t="s">
        <v>12086</v>
      </c>
      <c r="B4614" s="5" t="s">
        <v>12087</v>
      </c>
      <c r="C4614" s="6" t="s">
        <v>1665</v>
      </c>
      <c r="D4614" s="6" t="str">
        <f t="shared" si="72"/>
        <v>0903-000-000-0000</v>
      </c>
      <c r="E4614" s="5" t="s">
        <v>1666</v>
      </c>
      <c r="F4614" s="5" t="s">
        <v>503</v>
      </c>
      <c r="G4614" s="5" t="s">
        <v>504</v>
      </c>
      <c r="H4614" s="5" t="s">
        <v>377</v>
      </c>
      <c r="I4614" s="5" t="s">
        <v>378</v>
      </c>
    </row>
    <row r="4615" spans="1:9" x14ac:dyDescent="0.25">
      <c r="A4615" s="5" t="s">
        <v>12088</v>
      </c>
      <c r="B4615" s="5" t="s">
        <v>12089</v>
      </c>
      <c r="C4615" s="6" t="s">
        <v>12090</v>
      </c>
      <c r="D4615" s="6" t="str">
        <f t="shared" si="72"/>
        <v>0039-000-000-0000</v>
      </c>
      <c r="E4615" s="5" t="s">
        <v>12091</v>
      </c>
      <c r="F4615" s="5" t="s">
        <v>503</v>
      </c>
      <c r="G4615" s="5" t="s">
        <v>504</v>
      </c>
      <c r="H4615" s="5" t="s">
        <v>377</v>
      </c>
      <c r="I4615" s="5" t="s">
        <v>378</v>
      </c>
    </row>
    <row r="4616" spans="1:9" x14ac:dyDescent="0.25">
      <c r="A4616" s="5" t="s">
        <v>12092</v>
      </c>
      <c r="B4616" s="5" t="s">
        <v>12093</v>
      </c>
      <c r="C4616" s="6" t="s">
        <v>8641</v>
      </c>
      <c r="D4616" s="6" t="str">
        <f t="shared" si="72"/>
        <v>0706-000-000-0000</v>
      </c>
      <c r="E4616" s="5" t="s">
        <v>8642</v>
      </c>
      <c r="F4616" s="5" t="s">
        <v>503</v>
      </c>
      <c r="G4616" s="5" t="s">
        <v>504</v>
      </c>
      <c r="H4616" s="5" t="s">
        <v>377</v>
      </c>
      <c r="I4616" s="5" t="s">
        <v>378</v>
      </c>
    </row>
    <row r="4617" spans="1:9" x14ac:dyDescent="0.25">
      <c r="A4617" s="5" t="s">
        <v>12094</v>
      </c>
      <c r="B4617" s="5" t="s">
        <v>12095</v>
      </c>
      <c r="C4617" s="6" t="s">
        <v>381</v>
      </c>
      <c r="D4617" s="6" t="str">
        <f t="shared" si="72"/>
        <v>0310-000-000-0000</v>
      </c>
      <c r="E4617" s="5" t="s">
        <v>382</v>
      </c>
      <c r="F4617" s="5" t="s">
        <v>383</v>
      </c>
      <c r="G4617" s="5" t="s">
        <v>384</v>
      </c>
      <c r="H4617" s="5" t="s">
        <v>377</v>
      </c>
      <c r="I4617" s="5" t="s">
        <v>378</v>
      </c>
    </row>
    <row r="4618" spans="1:9" x14ac:dyDescent="0.25">
      <c r="A4618" s="5" t="s">
        <v>12096</v>
      </c>
      <c r="B4618" s="5" t="s">
        <v>12097</v>
      </c>
      <c r="C4618" s="6" t="s">
        <v>4767</v>
      </c>
      <c r="D4618" s="6" t="str">
        <f t="shared" si="72"/>
        <v>0801-000-000-0000</v>
      </c>
      <c r="E4618" s="5" t="s">
        <v>4768</v>
      </c>
      <c r="F4618" s="5" t="s">
        <v>383</v>
      </c>
      <c r="G4618" s="5" t="s">
        <v>384</v>
      </c>
      <c r="H4618" s="5" t="s">
        <v>377</v>
      </c>
      <c r="I4618" s="5" t="s">
        <v>378</v>
      </c>
    </row>
    <row r="4619" spans="1:9" x14ac:dyDescent="0.25">
      <c r="A4619" s="5" t="s">
        <v>12098</v>
      </c>
      <c r="B4619" s="5" t="s">
        <v>12099</v>
      </c>
      <c r="C4619" s="6" t="s">
        <v>835</v>
      </c>
      <c r="D4619" s="6" t="str">
        <f t="shared" si="72"/>
        <v>0195-000-000-0000</v>
      </c>
      <c r="E4619" s="5" t="s">
        <v>836</v>
      </c>
      <c r="F4619" s="5" t="s">
        <v>656</v>
      </c>
      <c r="G4619" s="5" t="s">
        <v>657</v>
      </c>
      <c r="H4619" s="5" t="s">
        <v>377</v>
      </c>
      <c r="I4619" s="5" t="s">
        <v>378</v>
      </c>
    </row>
    <row r="4620" spans="1:9" x14ac:dyDescent="0.25">
      <c r="A4620" s="5" t="s">
        <v>12100</v>
      </c>
      <c r="B4620" s="5" t="s">
        <v>12101</v>
      </c>
      <c r="C4620" s="6" t="s">
        <v>393</v>
      </c>
      <c r="D4620" s="6" t="str">
        <f t="shared" si="72"/>
        <v>0418-000-000-0000</v>
      </c>
      <c r="E4620" s="5" t="s">
        <v>394</v>
      </c>
      <c r="F4620" s="5" t="s">
        <v>383</v>
      </c>
      <c r="G4620" s="5" t="s">
        <v>384</v>
      </c>
      <c r="H4620" s="5" t="s">
        <v>377</v>
      </c>
      <c r="I4620" s="5" t="s">
        <v>378</v>
      </c>
    </row>
    <row r="4621" spans="1:9" x14ac:dyDescent="0.25">
      <c r="A4621" s="5" t="s">
        <v>12102</v>
      </c>
      <c r="B4621" s="5" t="s">
        <v>12103</v>
      </c>
      <c r="C4621" s="6" t="s">
        <v>8178</v>
      </c>
      <c r="D4621" s="6" t="str">
        <f t="shared" si="72"/>
        <v>0937-000-000-0000</v>
      </c>
      <c r="E4621" s="5" t="s">
        <v>8179</v>
      </c>
      <c r="F4621" s="5" t="s">
        <v>503</v>
      </c>
      <c r="G4621" s="5" t="s">
        <v>504</v>
      </c>
      <c r="H4621" s="5" t="s">
        <v>377</v>
      </c>
      <c r="I4621" s="5" t="s">
        <v>378</v>
      </c>
    </row>
    <row r="4622" spans="1:9" x14ac:dyDescent="0.25">
      <c r="A4622" s="5" t="s">
        <v>12104</v>
      </c>
      <c r="B4622" s="5" t="s">
        <v>12105</v>
      </c>
      <c r="C4622" s="6" t="s">
        <v>789</v>
      </c>
      <c r="D4622" s="6" t="str">
        <f t="shared" si="72"/>
        <v>0727-000-000-0000</v>
      </c>
      <c r="E4622" s="5" t="s">
        <v>790</v>
      </c>
      <c r="F4622" s="5" t="s">
        <v>383</v>
      </c>
      <c r="G4622" s="5" t="s">
        <v>384</v>
      </c>
      <c r="H4622" s="5" t="s">
        <v>377</v>
      </c>
      <c r="I4622" s="5" t="s">
        <v>378</v>
      </c>
    </row>
    <row r="4623" spans="1:9" x14ac:dyDescent="0.25">
      <c r="A4623" s="5" t="s">
        <v>12106</v>
      </c>
      <c r="B4623" s="5" t="s">
        <v>12107</v>
      </c>
      <c r="C4623" s="6" t="s">
        <v>12108</v>
      </c>
      <c r="D4623" s="6" t="str">
        <f t="shared" si="72"/>
        <v>0217-116-000-0000</v>
      </c>
      <c r="E4623" s="5" t="s">
        <v>12109</v>
      </c>
      <c r="F4623" s="5" t="s">
        <v>383</v>
      </c>
      <c r="G4623" s="5" t="s">
        <v>384</v>
      </c>
      <c r="H4623" s="5" t="s">
        <v>377</v>
      </c>
      <c r="I4623" s="5" t="s">
        <v>378</v>
      </c>
    </row>
    <row r="4624" spans="1:9" x14ac:dyDescent="0.25">
      <c r="A4624" s="5" t="s">
        <v>12110</v>
      </c>
      <c r="B4624" s="5" t="s">
        <v>12111</v>
      </c>
      <c r="C4624" s="6" t="s">
        <v>1563</v>
      </c>
      <c r="D4624" s="6" t="str">
        <f t="shared" si="72"/>
        <v>0900-000-000-0000</v>
      </c>
      <c r="E4624" s="5" t="s">
        <v>1564</v>
      </c>
      <c r="F4624" s="5" t="s">
        <v>503</v>
      </c>
      <c r="G4624" s="5" t="s">
        <v>504</v>
      </c>
      <c r="H4624" s="5" t="s">
        <v>377</v>
      </c>
      <c r="I4624" s="5" t="s">
        <v>378</v>
      </c>
    </row>
    <row r="4625" spans="1:9" x14ac:dyDescent="0.25">
      <c r="A4625" s="5" t="s">
        <v>12112</v>
      </c>
      <c r="B4625" s="5" t="s">
        <v>12113</v>
      </c>
      <c r="C4625" s="6" t="s">
        <v>5536</v>
      </c>
      <c r="D4625" s="6" t="str">
        <f t="shared" si="72"/>
        <v>0525-000-000-0000</v>
      </c>
      <c r="E4625" s="5" t="s">
        <v>5537</v>
      </c>
      <c r="F4625" s="5" t="s">
        <v>383</v>
      </c>
      <c r="G4625" s="5" t="s">
        <v>384</v>
      </c>
      <c r="H4625" s="5" t="s">
        <v>513</v>
      </c>
      <c r="I4625" s="5" t="s">
        <v>514</v>
      </c>
    </row>
    <row r="4626" spans="1:9" x14ac:dyDescent="0.25">
      <c r="A4626" s="5" t="s">
        <v>12114</v>
      </c>
      <c r="B4626" s="5" t="s">
        <v>12115</v>
      </c>
      <c r="C4626" s="6" t="s">
        <v>2237</v>
      </c>
      <c r="D4626" s="6" t="str">
        <f t="shared" si="72"/>
        <v>0917-000-000-0000</v>
      </c>
      <c r="E4626" s="5" t="s">
        <v>2238</v>
      </c>
      <c r="F4626" s="5" t="s">
        <v>383</v>
      </c>
      <c r="G4626" s="5" t="s">
        <v>384</v>
      </c>
      <c r="H4626" s="5" t="s">
        <v>377</v>
      </c>
      <c r="I4626" s="5" t="s">
        <v>378</v>
      </c>
    </row>
    <row r="4627" spans="1:9" x14ac:dyDescent="0.25">
      <c r="A4627" s="5" t="s">
        <v>12116</v>
      </c>
      <c r="B4627" s="5" t="s">
        <v>12117</v>
      </c>
      <c r="C4627" s="6" t="s">
        <v>2410</v>
      </c>
      <c r="D4627" s="6" t="str">
        <f t="shared" si="72"/>
        <v>0279-000-000-0000</v>
      </c>
      <c r="E4627" s="5" t="s">
        <v>2411</v>
      </c>
      <c r="F4627" s="5" t="s">
        <v>383</v>
      </c>
      <c r="G4627" s="5" t="s">
        <v>384</v>
      </c>
      <c r="H4627" s="5" t="s">
        <v>377</v>
      </c>
      <c r="I4627" s="5" t="s">
        <v>378</v>
      </c>
    </row>
    <row r="4628" spans="1:9" x14ac:dyDescent="0.25">
      <c r="A4628" s="5" t="s">
        <v>12118</v>
      </c>
      <c r="B4628" s="5" t="s">
        <v>12119</v>
      </c>
      <c r="C4628" s="6" t="s">
        <v>7611</v>
      </c>
      <c r="D4628" s="6" t="str">
        <f t="shared" si="72"/>
        <v>0878-000-000-0000</v>
      </c>
      <c r="E4628" s="5" t="s">
        <v>7612</v>
      </c>
      <c r="F4628" s="5" t="s">
        <v>503</v>
      </c>
      <c r="G4628" s="5" t="s">
        <v>504</v>
      </c>
      <c r="H4628" s="5" t="s">
        <v>377</v>
      </c>
      <c r="I4628" s="5" t="s">
        <v>378</v>
      </c>
    </row>
    <row r="4629" spans="1:9" x14ac:dyDescent="0.25">
      <c r="A4629" s="5" t="s">
        <v>12120</v>
      </c>
      <c r="B4629" s="5" t="s">
        <v>12121</v>
      </c>
      <c r="C4629" s="6" t="s">
        <v>634</v>
      </c>
      <c r="D4629" s="6" t="str">
        <f t="shared" si="72"/>
        <v>0625-000-000-0000</v>
      </c>
      <c r="E4629" s="5" t="s">
        <v>635</v>
      </c>
      <c r="F4629" s="5" t="s">
        <v>383</v>
      </c>
      <c r="G4629" s="5" t="s">
        <v>384</v>
      </c>
      <c r="H4629" s="5" t="s">
        <v>377</v>
      </c>
      <c r="I4629" s="5" t="s">
        <v>378</v>
      </c>
    </row>
    <row r="4630" spans="1:9" x14ac:dyDescent="0.25">
      <c r="A4630" s="5" t="s">
        <v>12122</v>
      </c>
      <c r="B4630" s="5" t="s">
        <v>12123</v>
      </c>
      <c r="C4630" s="6" t="s">
        <v>4052</v>
      </c>
      <c r="D4630" s="6" t="str">
        <f t="shared" si="72"/>
        <v>0285-000-000-0000</v>
      </c>
      <c r="E4630" s="5" t="s">
        <v>4053</v>
      </c>
      <c r="F4630" s="5" t="s">
        <v>383</v>
      </c>
      <c r="G4630" s="5" t="s">
        <v>384</v>
      </c>
      <c r="H4630" s="5" t="s">
        <v>377</v>
      </c>
      <c r="I4630" s="5" t="s">
        <v>378</v>
      </c>
    </row>
    <row r="4631" spans="1:9" x14ac:dyDescent="0.25">
      <c r="A4631" s="5" t="s">
        <v>12124</v>
      </c>
      <c r="B4631" s="5" t="s">
        <v>12125</v>
      </c>
      <c r="C4631" s="6" t="s">
        <v>2148</v>
      </c>
      <c r="D4631" s="6" t="str">
        <f t="shared" si="72"/>
        <v>0810-000-000-0000</v>
      </c>
      <c r="E4631" s="5" t="s">
        <v>2149</v>
      </c>
      <c r="F4631" s="5" t="s">
        <v>535</v>
      </c>
      <c r="G4631" s="5" t="s">
        <v>536</v>
      </c>
      <c r="H4631" s="5" t="s">
        <v>377</v>
      </c>
      <c r="I4631" s="5" t="s">
        <v>378</v>
      </c>
    </row>
    <row r="4632" spans="1:9" x14ac:dyDescent="0.25">
      <c r="A4632" s="5" t="s">
        <v>12126</v>
      </c>
      <c r="B4632" s="5" t="s">
        <v>12127</v>
      </c>
      <c r="C4632" s="6" t="s">
        <v>7474</v>
      </c>
      <c r="D4632" s="6" t="str">
        <f t="shared" si="72"/>
        <v>0010-090-081-1100</v>
      </c>
      <c r="E4632" s="5" t="s">
        <v>7475</v>
      </c>
      <c r="F4632" s="5" t="s">
        <v>375</v>
      </c>
      <c r="G4632" s="5" t="s">
        <v>376</v>
      </c>
      <c r="H4632" s="5" t="s">
        <v>377</v>
      </c>
      <c r="I4632" s="5" t="s">
        <v>378</v>
      </c>
    </row>
    <row r="4633" spans="1:9" x14ac:dyDescent="0.25">
      <c r="A4633" s="5" t="s">
        <v>12128</v>
      </c>
      <c r="B4633" s="5" t="s">
        <v>12129</v>
      </c>
      <c r="C4633" s="6" t="s">
        <v>7281</v>
      </c>
      <c r="D4633" s="6" t="str">
        <f t="shared" si="72"/>
        <v>0010-231-081-1100</v>
      </c>
      <c r="E4633" s="5" t="s">
        <v>7282</v>
      </c>
      <c r="F4633" s="5" t="s">
        <v>1177</v>
      </c>
      <c r="G4633" s="5" t="s">
        <v>1178</v>
      </c>
      <c r="H4633" s="5" t="s">
        <v>377</v>
      </c>
      <c r="I4633" s="5" t="s">
        <v>378</v>
      </c>
    </row>
    <row r="4634" spans="1:9" x14ac:dyDescent="0.25">
      <c r="A4634" s="5" t="s">
        <v>12130</v>
      </c>
      <c r="B4634" s="5" t="s">
        <v>12131</v>
      </c>
      <c r="C4634" s="6" t="s">
        <v>3233</v>
      </c>
      <c r="D4634" s="6" t="str">
        <f t="shared" si="72"/>
        <v>0582-000-000-0000</v>
      </c>
      <c r="E4634" s="5" t="s">
        <v>3234</v>
      </c>
      <c r="F4634" s="5" t="s">
        <v>383</v>
      </c>
      <c r="G4634" s="5" t="s">
        <v>384</v>
      </c>
      <c r="H4634" s="5" t="s">
        <v>3488</v>
      </c>
      <c r="I4634" s="5" t="s">
        <v>3489</v>
      </c>
    </row>
    <row r="4635" spans="1:9" x14ac:dyDescent="0.25">
      <c r="A4635" s="5" t="s">
        <v>12132</v>
      </c>
      <c r="B4635" s="5" t="s">
        <v>12133</v>
      </c>
      <c r="C4635" s="6" t="s">
        <v>543</v>
      </c>
      <c r="D4635" s="6" t="str">
        <f t="shared" si="72"/>
        <v>0185-000-000-0000</v>
      </c>
      <c r="E4635" s="5" t="s">
        <v>544</v>
      </c>
      <c r="F4635" s="5" t="s">
        <v>383</v>
      </c>
      <c r="G4635" s="5" t="s">
        <v>384</v>
      </c>
      <c r="H4635" s="5" t="s">
        <v>377</v>
      </c>
      <c r="I4635" s="5" t="s">
        <v>378</v>
      </c>
    </row>
    <row r="4636" spans="1:9" x14ac:dyDescent="0.25">
      <c r="A4636" s="5" t="s">
        <v>12134</v>
      </c>
      <c r="B4636" s="5" t="s">
        <v>12135</v>
      </c>
      <c r="C4636" s="6" t="s">
        <v>8511</v>
      </c>
      <c r="D4636" s="6" t="str">
        <f t="shared" si="72"/>
        <v>0010-044-151-1100</v>
      </c>
      <c r="E4636" s="5" t="s">
        <v>8512</v>
      </c>
      <c r="F4636" s="5" t="s">
        <v>873</v>
      </c>
      <c r="G4636" s="5" t="s">
        <v>874</v>
      </c>
      <c r="H4636" s="5" t="s">
        <v>377</v>
      </c>
      <c r="I4636" s="5" t="s">
        <v>378</v>
      </c>
    </row>
    <row r="4637" spans="1:9" x14ac:dyDescent="0.25">
      <c r="A4637" s="5" t="s">
        <v>12136</v>
      </c>
      <c r="B4637" s="5" t="s">
        <v>12137</v>
      </c>
      <c r="C4637" s="6" t="s">
        <v>867</v>
      </c>
      <c r="D4637" s="6" t="str">
        <f t="shared" si="72"/>
        <v>1143-000-000-0000</v>
      </c>
      <c r="E4637" s="5" t="s">
        <v>868</v>
      </c>
      <c r="F4637" s="5" t="s">
        <v>503</v>
      </c>
      <c r="G4637" s="5" t="s">
        <v>504</v>
      </c>
      <c r="H4637" s="5" t="s">
        <v>377</v>
      </c>
      <c r="I4637" s="5" t="s">
        <v>378</v>
      </c>
    </row>
    <row r="4638" spans="1:9" x14ac:dyDescent="0.25">
      <c r="A4638" s="5" t="s">
        <v>12138</v>
      </c>
      <c r="B4638" s="5" t="s">
        <v>12139</v>
      </c>
      <c r="C4638" s="6" t="s">
        <v>6462</v>
      </c>
      <c r="D4638" s="6" t="str">
        <f t="shared" si="72"/>
        <v>0010-046-051-1100</v>
      </c>
      <c r="E4638" s="5" t="s">
        <v>6463</v>
      </c>
      <c r="F4638" s="5" t="s">
        <v>375</v>
      </c>
      <c r="G4638" s="5" t="s">
        <v>376</v>
      </c>
      <c r="H4638" s="5" t="s">
        <v>513</v>
      </c>
      <c r="I4638" s="5" t="s">
        <v>514</v>
      </c>
    </row>
    <row r="4639" spans="1:9" x14ac:dyDescent="0.25">
      <c r="A4639" s="5" t="s">
        <v>12140</v>
      </c>
      <c r="B4639" s="5" t="s">
        <v>12141</v>
      </c>
      <c r="C4639" s="6" t="s">
        <v>749</v>
      </c>
      <c r="D4639" s="6" t="str">
        <f t="shared" si="72"/>
        <v>0112-000-000-0000</v>
      </c>
      <c r="E4639" s="5" t="s">
        <v>750</v>
      </c>
      <c r="F4639" s="5" t="s">
        <v>507</v>
      </c>
      <c r="G4639" s="5" t="s">
        <v>508</v>
      </c>
      <c r="H4639" s="5" t="s">
        <v>377</v>
      </c>
      <c r="I4639" s="5" t="s">
        <v>378</v>
      </c>
    </row>
    <row r="4640" spans="1:9" x14ac:dyDescent="0.25">
      <c r="A4640" s="5" t="s">
        <v>12142</v>
      </c>
      <c r="B4640" s="5" t="s">
        <v>12143</v>
      </c>
      <c r="C4640" s="6" t="s">
        <v>3874</v>
      </c>
      <c r="D4640" s="6" t="str">
        <f t="shared" si="72"/>
        <v>0010-076-031-1100</v>
      </c>
      <c r="E4640" s="5" t="s">
        <v>3875</v>
      </c>
      <c r="F4640" s="5" t="s">
        <v>375</v>
      </c>
      <c r="G4640" s="5" t="s">
        <v>376</v>
      </c>
      <c r="H4640" s="5" t="s">
        <v>377</v>
      </c>
      <c r="I4640" s="5" t="s">
        <v>378</v>
      </c>
    </row>
    <row r="4641" spans="1:9" x14ac:dyDescent="0.25">
      <c r="A4641" s="5" t="s">
        <v>12144</v>
      </c>
      <c r="B4641" s="5" t="s">
        <v>12145</v>
      </c>
      <c r="C4641" s="6" t="s">
        <v>7108</v>
      </c>
      <c r="D4641" s="6" t="str">
        <f t="shared" si="72"/>
        <v>0010-060-031-1100</v>
      </c>
      <c r="E4641" s="5" t="s">
        <v>7109</v>
      </c>
      <c r="F4641" s="5" t="s">
        <v>375</v>
      </c>
      <c r="G4641" s="5" t="s">
        <v>376</v>
      </c>
      <c r="H4641" s="5" t="s">
        <v>377</v>
      </c>
      <c r="I4641" s="5" t="s">
        <v>378</v>
      </c>
    </row>
    <row r="4642" spans="1:9" x14ac:dyDescent="0.25">
      <c r="A4642" s="5" t="s">
        <v>12146</v>
      </c>
      <c r="B4642" s="5" t="s">
        <v>12147</v>
      </c>
      <c r="C4642" s="6" t="s">
        <v>12148</v>
      </c>
      <c r="D4642" s="6" t="str">
        <f t="shared" si="72"/>
        <v>0815-058-020-0000</v>
      </c>
      <c r="E4642" s="5" t="s">
        <v>12149</v>
      </c>
      <c r="F4642" s="5" t="s">
        <v>375</v>
      </c>
      <c r="G4642" s="5" t="s">
        <v>376</v>
      </c>
      <c r="H4642" s="5" t="s">
        <v>377</v>
      </c>
      <c r="I4642" s="5" t="s">
        <v>378</v>
      </c>
    </row>
    <row r="4643" spans="1:9" x14ac:dyDescent="0.25">
      <c r="A4643" s="5" t="s">
        <v>12150</v>
      </c>
      <c r="B4643" s="5" t="s">
        <v>12151</v>
      </c>
      <c r="C4643" s="6" t="s">
        <v>11018</v>
      </c>
      <c r="D4643" s="6" t="str">
        <f t="shared" si="72"/>
        <v>0010-038-111-1300</v>
      </c>
      <c r="E4643" s="5" t="s">
        <v>11019</v>
      </c>
      <c r="F4643" s="5" t="s">
        <v>375</v>
      </c>
      <c r="G4643" s="5" t="s">
        <v>376</v>
      </c>
      <c r="H4643" s="5" t="s">
        <v>377</v>
      </c>
      <c r="I4643" s="5" t="s">
        <v>378</v>
      </c>
    </row>
    <row r="4644" spans="1:9" x14ac:dyDescent="0.25">
      <c r="A4644" s="5" t="s">
        <v>12152</v>
      </c>
      <c r="B4644" s="5" t="s">
        <v>12153</v>
      </c>
      <c r="C4644" s="6" t="s">
        <v>4100</v>
      </c>
      <c r="D4644" s="6" t="str">
        <f t="shared" si="72"/>
        <v>0214-000-000-0000</v>
      </c>
      <c r="E4644" s="5" t="s">
        <v>4101</v>
      </c>
      <c r="F4644" s="5" t="s">
        <v>656</v>
      </c>
      <c r="G4644" s="5" t="s">
        <v>657</v>
      </c>
      <c r="H4644" s="5" t="s">
        <v>377</v>
      </c>
      <c r="I4644" s="5" t="s">
        <v>378</v>
      </c>
    </row>
    <row r="4645" spans="1:9" x14ac:dyDescent="0.25">
      <c r="A4645" s="5" t="s">
        <v>12154</v>
      </c>
      <c r="B4645" s="5" t="s">
        <v>12155</v>
      </c>
      <c r="C4645" s="6" t="s">
        <v>811</v>
      </c>
      <c r="D4645" s="6" t="str">
        <f t="shared" si="72"/>
        <v>0010-029-080-1500</v>
      </c>
      <c r="E4645" s="5" t="s">
        <v>812</v>
      </c>
      <c r="F4645" s="5" t="s">
        <v>383</v>
      </c>
      <c r="G4645" s="5" t="s">
        <v>384</v>
      </c>
      <c r="H4645" s="5" t="s">
        <v>377</v>
      </c>
      <c r="I4645" s="5" t="s">
        <v>378</v>
      </c>
    </row>
    <row r="4646" spans="1:9" x14ac:dyDescent="0.25">
      <c r="A4646" s="5" t="s">
        <v>12156</v>
      </c>
      <c r="B4646" s="5" t="s">
        <v>12157</v>
      </c>
      <c r="C4646" s="6" t="s">
        <v>3021</v>
      </c>
      <c r="D4646" s="6" t="str">
        <f t="shared" si="72"/>
        <v>0191-000-000-0000</v>
      </c>
      <c r="E4646" s="5" t="s">
        <v>3022</v>
      </c>
      <c r="F4646" s="5" t="s">
        <v>535</v>
      </c>
      <c r="G4646" s="5" t="s">
        <v>536</v>
      </c>
      <c r="H4646" s="5" t="s">
        <v>377</v>
      </c>
      <c r="I4646" s="5" t="s">
        <v>378</v>
      </c>
    </row>
    <row r="4647" spans="1:9" x14ac:dyDescent="0.25">
      <c r="A4647" s="5" t="s">
        <v>12158</v>
      </c>
      <c r="B4647" s="5" t="s">
        <v>12159</v>
      </c>
      <c r="C4647" s="6" t="s">
        <v>945</v>
      </c>
      <c r="D4647" s="6" t="str">
        <f t="shared" si="72"/>
        <v>0010-035-141-1100</v>
      </c>
      <c r="E4647" s="5" t="s">
        <v>946</v>
      </c>
      <c r="F4647" s="5" t="s">
        <v>375</v>
      </c>
      <c r="G4647" s="5" t="s">
        <v>376</v>
      </c>
      <c r="H4647" s="5" t="s">
        <v>513</v>
      </c>
      <c r="I4647" s="5" t="s">
        <v>514</v>
      </c>
    </row>
    <row r="4648" spans="1:9" x14ac:dyDescent="0.25">
      <c r="A4648" s="5" t="s">
        <v>12160</v>
      </c>
      <c r="B4648" s="5" t="s">
        <v>12161</v>
      </c>
      <c r="C4648" s="6" t="s">
        <v>12162</v>
      </c>
      <c r="D4648" s="6" t="str">
        <f t="shared" si="72"/>
        <v>1155-247-000-0000</v>
      </c>
      <c r="E4648" s="5" t="s">
        <v>12163</v>
      </c>
      <c r="F4648" s="5" t="s">
        <v>383</v>
      </c>
      <c r="G4648" s="5" t="s">
        <v>384</v>
      </c>
      <c r="H4648" s="5" t="s">
        <v>377</v>
      </c>
      <c r="I4648" s="5" t="s">
        <v>378</v>
      </c>
    </row>
    <row r="4649" spans="1:9" x14ac:dyDescent="0.25">
      <c r="A4649" s="5" t="s">
        <v>12164</v>
      </c>
      <c r="B4649" s="5" t="s">
        <v>12165</v>
      </c>
      <c r="C4649" s="6" t="s">
        <v>3233</v>
      </c>
      <c r="D4649" s="6" t="str">
        <f t="shared" si="72"/>
        <v>0582-000-000-0000</v>
      </c>
      <c r="E4649" s="5" t="s">
        <v>3234</v>
      </c>
      <c r="F4649" s="5" t="s">
        <v>383</v>
      </c>
      <c r="G4649" s="5" t="s">
        <v>384</v>
      </c>
      <c r="H4649" s="5" t="s">
        <v>377</v>
      </c>
      <c r="I4649" s="5" t="s">
        <v>378</v>
      </c>
    </row>
    <row r="4650" spans="1:9" x14ac:dyDescent="0.25">
      <c r="A4650" s="5" t="s">
        <v>12166</v>
      </c>
      <c r="B4650" s="5" t="s">
        <v>12167</v>
      </c>
      <c r="C4650" s="6" t="s">
        <v>3874</v>
      </c>
      <c r="D4650" s="6" t="str">
        <f t="shared" si="72"/>
        <v>0010-076-031-1100</v>
      </c>
      <c r="E4650" s="5" t="s">
        <v>3875</v>
      </c>
      <c r="F4650" s="5" t="s">
        <v>375</v>
      </c>
      <c r="G4650" s="5" t="s">
        <v>376</v>
      </c>
      <c r="H4650" s="5" t="s">
        <v>377</v>
      </c>
      <c r="I4650" s="5" t="s">
        <v>378</v>
      </c>
    </row>
    <row r="4651" spans="1:9" x14ac:dyDescent="0.25">
      <c r="A4651" s="5" t="s">
        <v>12168</v>
      </c>
      <c r="B4651" s="5" t="s">
        <v>12169</v>
      </c>
      <c r="C4651" s="6" t="s">
        <v>11409</v>
      </c>
      <c r="D4651" s="6" t="str">
        <f t="shared" si="72"/>
        <v>0010-058-041-3200</v>
      </c>
      <c r="E4651" s="5" t="s">
        <v>11410</v>
      </c>
      <c r="F4651" s="5" t="s">
        <v>375</v>
      </c>
      <c r="G4651" s="5" t="s">
        <v>376</v>
      </c>
      <c r="H4651" s="5" t="s">
        <v>377</v>
      </c>
      <c r="I4651" s="5" t="s">
        <v>378</v>
      </c>
    </row>
    <row r="4652" spans="1:9" x14ac:dyDescent="0.25">
      <c r="A4652" s="5" t="s">
        <v>12170</v>
      </c>
      <c r="B4652" s="5" t="s">
        <v>12171</v>
      </c>
      <c r="C4652" s="6" t="s">
        <v>12172</v>
      </c>
      <c r="D4652" s="6" t="str">
        <f t="shared" si="72"/>
        <v>0010-065-021-1000</v>
      </c>
      <c r="E4652" s="5" t="s">
        <v>12173</v>
      </c>
      <c r="F4652" s="5" t="s">
        <v>1099</v>
      </c>
      <c r="G4652" s="5" t="s">
        <v>1100</v>
      </c>
      <c r="H4652" s="5" t="s">
        <v>377</v>
      </c>
      <c r="I4652" s="5" t="s">
        <v>378</v>
      </c>
    </row>
    <row r="4653" spans="1:9" x14ac:dyDescent="0.25">
      <c r="A4653" s="5" t="s">
        <v>12174</v>
      </c>
      <c r="B4653" s="5" t="s">
        <v>12175</v>
      </c>
      <c r="C4653" s="6" t="s">
        <v>3856</v>
      </c>
      <c r="D4653" s="6" t="str">
        <f t="shared" si="72"/>
        <v>0380-000-000-0000</v>
      </c>
      <c r="E4653" s="5" t="s">
        <v>3857</v>
      </c>
      <c r="F4653" s="5" t="s">
        <v>383</v>
      </c>
      <c r="G4653" s="5" t="s">
        <v>384</v>
      </c>
      <c r="H4653" s="5" t="s">
        <v>377</v>
      </c>
      <c r="I4653" s="5" t="s">
        <v>378</v>
      </c>
    </row>
    <row r="4654" spans="1:9" x14ac:dyDescent="0.25">
      <c r="A4654" s="5" t="s">
        <v>12176</v>
      </c>
      <c r="B4654" s="5" t="s">
        <v>12177</v>
      </c>
      <c r="C4654" s="6" t="s">
        <v>4088</v>
      </c>
      <c r="D4654" s="6" t="str">
        <f t="shared" si="72"/>
        <v>0772-000-000-0000</v>
      </c>
      <c r="E4654" s="5" t="s">
        <v>4089</v>
      </c>
      <c r="F4654" s="5" t="s">
        <v>383</v>
      </c>
      <c r="G4654" s="5" t="s">
        <v>384</v>
      </c>
      <c r="H4654" s="5" t="s">
        <v>377</v>
      </c>
      <c r="I4654" s="5" t="s">
        <v>378</v>
      </c>
    </row>
    <row r="4655" spans="1:9" x14ac:dyDescent="0.25">
      <c r="A4655" s="5" t="s">
        <v>12178</v>
      </c>
      <c r="B4655" s="5" t="s">
        <v>12179</v>
      </c>
      <c r="C4655" s="6" t="s">
        <v>6508</v>
      </c>
      <c r="D4655" s="6" t="str">
        <f t="shared" si="72"/>
        <v>0640-000-000-0000</v>
      </c>
      <c r="E4655" s="5" t="s">
        <v>6509</v>
      </c>
      <c r="F4655" s="5" t="s">
        <v>503</v>
      </c>
      <c r="G4655" s="5" t="s">
        <v>504</v>
      </c>
      <c r="H4655" s="5" t="s">
        <v>377</v>
      </c>
      <c r="I4655" s="5" t="s">
        <v>378</v>
      </c>
    </row>
    <row r="4656" spans="1:9" x14ac:dyDescent="0.25">
      <c r="A4656" s="5" t="s">
        <v>12180</v>
      </c>
      <c r="B4656" s="5" t="s">
        <v>12181</v>
      </c>
      <c r="C4656" s="6" t="s">
        <v>1414</v>
      </c>
      <c r="D4656" s="6" t="str">
        <f t="shared" si="72"/>
        <v>0163-000-000-0000</v>
      </c>
      <c r="E4656" s="5" t="s">
        <v>1415</v>
      </c>
      <c r="F4656" s="5" t="s">
        <v>415</v>
      </c>
      <c r="G4656" s="5" t="s">
        <v>416</v>
      </c>
      <c r="H4656" s="5" t="s">
        <v>11413</v>
      </c>
      <c r="I4656" s="5" t="s">
        <v>11414</v>
      </c>
    </row>
    <row r="4657" spans="1:9" x14ac:dyDescent="0.25">
      <c r="A4657" s="5" t="s">
        <v>12182</v>
      </c>
      <c r="B4657" s="5" t="s">
        <v>12183</v>
      </c>
      <c r="C4657" s="6" t="s">
        <v>745</v>
      </c>
      <c r="D4657" s="6" t="str">
        <f t="shared" si="72"/>
        <v>0010-214-050-1100</v>
      </c>
      <c r="E4657" s="5" t="s">
        <v>746</v>
      </c>
      <c r="F4657" s="5" t="s">
        <v>375</v>
      </c>
      <c r="G4657" s="5" t="s">
        <v>376</v>
      </c>
      <c r="H4657" s="5" t="s">
        <v>377</v>
      </c>
      <c r="I4657" s="5" t="s">
        <v>378</v>
      </c>
    </row>
    <row r="4658" spans="1:9" x14ac:dyDescent="0.25">
      <c r="A4658" s="5" t="s">
        <v>12184</v>
      </c>
      <c r="B4658" s="5" t="s">
        <v>12185</v>
      </c>
      <c r="C4658" s="6" t="s">
        <v>1283</v>
      </c>
      <c r="D4658" s="6" t="str">
        <f t="shared" si="72"/>
        <v>0338-000-000-0000</v>
      </c>
      <c r="E4658" s="5" t="s">
        <v>1284</v>
      </c>
      <c r="F4658" s="5" t="s">
        <v>383</v>
      </c>
      <c r="G4658" s="5" t="s">
        <v>384</v>
      </c>
      <c r="H4658" s="5" t="s">
        <v>377</v>
      </c>
      <c r="I4658" s="5" t="s">
        <v>378</v>
      </c>
    </row>
    <row r="4659" spans="1:9" x14ac:dyDescent="0.25">
      <c r="A4659" s="5" t="s">
        <v>12186</v>
      </c>
      <c r="B4659" s="5" t="s">
        <v>12187</v>
      </c>
      <c r="C4659" s="6" t="s">
        <v>2509</v>
      </c>
      <c r="D4659" s="6" t="str">
        <f t="shared" si="72"/>
        <v>0776-000-000-0000</v>
      </c>
      <c r="E4659" s="5" t="s">
        <v>2510</v>
      </c>
      <c r="F4659" s="5" t="s">
        <v>503</v>
      </c>
      <c r="G4659" s="5" t="s">
        <v>504</v>
      </c>
      <c r="H4659" s="5" t="s">
        <v>377</v>
      </c>
      <c r="I4659" s="5" t="s">
        <v>378</v>
      </c>
    </row>
    <row r="4660" spans="1:9" x14ac:dyDescent="0.25">
      <c r="A4660" s="5" t="s">
        <v>12188</v>
      </c>
      <c r="B4660" s="5" t="s">
        <v>12189</v>
      </c>
      <c r="C4660" s="6" t="s">
        <v>2237</v>
      </c>
      <c r="D4660" s="6" t="str">
        <f t="shared" si="72"/>
        <v>0917-000-000-0000</v>
      </c>
      <c r="E4660" s="5" t="s">
        <v>2238</v>
      </c>
      <c r="F4660" s="5" t="s">
        <v>383</v>
      </c>
      <c r="G4660" s="5" t="s">
        <v>384</v>
      </c>
      <c r="H4660" s="5" t="s">
        <v>377</v>
      </c>
      <c r="I4660" s="5" t="s">
        <v>378</v>
      </c>
    </row>
    <row r="4661" spans="1:9" x14ac:dyDescent="0.25">
      <c r="A4661" s="5" t="s">
        <v>12190</v>
      </c>
      <c r="B4661" s="5" t="s">
        <v>12191</v>
      </c>
      <c r="C4661" s="6" t="s">
        <v>5154</v>
      </c>
      <c r="D4661" s="6" t="str">
        <f t="shared" si="72"/>
        <v>0416-000-000-0000</v>
      </c>
      <c r="E4661" s="5" t="s">
        <v>5155</v>
      </c>
      <c r="F4661" s="5" t="s">
        <v>503</v>
      </c>
      <c r="G4661" s="5" t="s">
        <v>504</v>
      </c>
      <c r="H4661" s="5" t="s">
        <v>377</v>
      </c>
      <c r="I4661" s="5" t="s">
        <v>378</v>
      </c>
    </row>
    <row r="4662" spans="1:9" x14ac:dyDescent="0.25">
      <c r="A4662" s="5" t="s">
        <v>12192</v>
      </c>
      <c r="B4662" s="5" t="s">
        <v>12193</v>
      </c>
      <c r="C4662" s="6" t="s">
        <v>2471</v>
      </c>
      <c r="D4662" s="6" t="str">
        <f t="shared" si="72"/>
        <v>0183-000-000-0000</v>
      </c>
      <c r="E4662" s="5" t="s">
        <v>2472</v>
      </c>
      <c r="F4662" s="5" t="s">
        <v>383</v>
      </c>
      <c r="G4662" s="5" t="s">
        <v>384</v>
      </c>
      <c r="H4662" s="5" t="s">
        <v>377</v>
      </c>
      <c r="I4662" s="5" t="s">
        <v>378</v>
      </c>
    </row>
    <row r="4663" spans="1:9" x14ac:dyDescent="0.25">
      <c r="A4663" s="5" t="s">
        <v>12194</v>
      </c>
      <c r="B4663" s="5" t="s">
        <v>12195</v>
      </c>
      <c r="C4663" s="6" t="s">
        <v>7281</v>
      </c>
      <c r="D4663" s="6" t="str">
        <f t="shared" si="72"/>
        <v>0010-231-081-1100</v>
      </c>
      <c r="E4663" s="5" t="s">
        <v>7282</v>
      </c>
      <c r="F4663" s="5" t="s">
        <v>1177</v>
      </c>
      <c r="G4663" s="5" t="s">
        <v>1178</v>
      </c>
      <c r="H4663" s="5" t="s">
        <v>377</v>
      </c>
      <c r="I4663" s="5" t="s">
        <v>378</v>
      </c>
    </row>
    <row r="4664" spans="1:9" x14ac:dyDescent="0.25">
      <c r="A4664" s="5" t="s">
        <v>12196</v>
      </c>
      <c r="B4664" s="5" t="s">
        <v>12197</v>
      </c>
      <c r="C4664" s="6" t="s">
        <v>8136</v>
      </c>
      <c r="D4664" s="6" t="str">
        <f t="shared" si="72"/>
        <v>0600-000-000-0000</v>
      </c>
      <c r="E4664" s="5" t="s">
        <v>8137</v>
      </c>
      <c r="F4664" s="5" t="s">
        <v>383</v>
      </c>
      <c r="G4664" s="5" t="s">
        <v>384</v>
      </c>
      <c r="H4664" s="5" t="s">
        <v>513</v>
      </c>
      <c r="I4664" s="5" t="s">
        <v>514</v>
      </c>
    </row>
    <row r="4665" spans="1:9" x14ac:dyDescent="0.25">
      <c r="A4665" s="5" t="s">
        <v>12198</v>
      </c>
      <c r="B4665" s="5" t="s">
        <v>12199</v>
      </c>
      <c r="C4665" s="6" t="s">
        <v>1611</v>
      </c>
      <c r="D4665" s="6" t="str">
        <f t="shared" si="72"/>
        <v>0605-000-000-0000</v>
      </c>
      <c r="E4665" s="5" t="s">
        <v>1612</v>
      </c>
      <c r="F4665" s="5" t="s">
        <v>383</v>
      </c>
      <c r="G4665" s="5" t="s">
        <v>384</v>
      </c>
      <c r="H4665" s="5" t="s">
        <v>377</v>
      </c>
      <c r="I4665" s="5" t="s">
        <v>378</v>
      </c>
    </row>
    <row r="4666" spans="1:9" x14ac:dyDescent="0.25">
      <c r="A4666" s="5" t="s">
        <v>12200</v>
      </c>
      <c r="B4666" s="5" t="s">
        <v>12201</v>
      </c>
      <c r="C4666" s="6" t="s">
        <v>1639</v>
      </c>
      <c r="D4666" s="6" t="str">
        <f t="shared" si="72"/>
        <v>0100-000-000-1000</v>
      </c>
      <c r="E4666" s="5" t="s">
        <v>1640</v>
      </c>
      <c r="F4666" s="5" t="s">
        <v>12202</v>
      </c>
      <c r="G4666" s="5" t="s">
        <v>12203</v>
      </c>
      <c r="H4666" s="5" t="s">
        <v>377</v>
      </c>
      <c r="I4666" s="5" t="s">
        <v>378</v>
      </c>
    </row>
    <row r="4667" spans="1:9" x14ac:dyDescent="0.25">
      <c r="A4667" s="5" t="s">
        <v>12204</v>
      </c>
      <c r="B4667" s="5" t="s">
        <v>12205</v>
      </c>
      <c r="C4667" s="6" t="s">
        <v>2821</v>
      </c>
      <c r="D4667" s="6" t="str">
        <f t="shared" si="72"/>
        <v>0215-000-000-0000</v>
      </c>
      <c r="E4667" s="5" t="s">
        <v>2822</v>
      </c>
      <c r="F4667" s="5" t="s">
        <v>383</v>
      </c>
      <c r="G4667" s="5" t="s">
        <v>384</v>
      </c>
      <c r="H4667" s="5" t="s">
        <v>513</v>
      </c>
      <c r="I4667" s="5" t="s">
        <v>514</v>
      </c>
    </row>
    <row r="4668" spans="1:9" x14ac:dyDescent="0.25">
      <c r="A4668" s="5" t="s">
        <v>12206</v>
      </c>
      <c r="B4668" s="5" t="s">
        <v>12207</v>
      </c>
      <c r="C4668" s="6" t="s">
        <v>381</v>
      </c>
      <c r="D4668" s="6" t="str">
        <f t="shared" si="72"/>
        <v>0310-000-000-0000</v>
      </c>
      <c r="E4668" s="5" t="s">
        <v>382</v>
      </c>
      <c r="F4668" s="5" t="s">
        <v>383</v>
      </c>
      <c r="G4668" s="5" t="s">
        <v>384</v>
      </c>
      <c r="H4668" s="5" t="s">
        <v>377</v>
      </c>
      <c r="I4668" s="5" t="s">
        <v>378</v>
      </c>
    </row>
    <row r="4669" spans="1:9" x14ac:dyDescent="0.25">
      <c r="A4669" s="5" t="s">
        <v>12208</v>
      </c>
      <c r="B4669" s="5" t="s">
        <v>12209</v>
      </c>
      <c r="C4669" s="6" t="s">
        <v>2128</v>
      </c>
      <c r="D4669" s="6" t="str">
        <f t="shared" si="72"/>
        <v>0136-000-000-0000</v>
      </c>
      <c r="E4669" s="5" t="s">
        <v>2129</v>
      </c>
      <c r="F4669" s="5" t="s">
        <v>503</v>
      </c>
      <c r="G4669" s="5" t="s">
        <v>504</v>
      </c>
      <c r="H4669" s="5" t="s">
        <v>377</v>
      </c>
      <c r="I4669" s="5" t="s">
        <v>378</v>
      </c>
    </row>
    <row r="4670" spans="1:9" x14ac:dyDescent="0.25">
      <c r="A4670" s="5" t="s">
        <v>12210</v>
      </c>
      <c r="B4670" s="5" t="s">
        <v>12211</v>
      </c>
      <c r="C4670" s="6" t="s">
        <v>12212</v>
      </c>
      <c r="D4670" s="6" t="str">
        <f t="shared" si="72"/>
        <v>0553-000-000-0000</v>
      </c>
      <c r="E4670" s="5" t="s">
        <v>12213</v>
      </c>
      <c r="F4670" s="5" t="s">
        <v>535</v>
      </c>
      <c r="G4670" s="5" t="s">
        <v>536</v>
      </c>
      <c r="H4670" s="5" t="s">
        <v>377</v>
      </c>
      <c r="I4670" s="5" t="s">
        <v>378</v>
      </c>
    </row>
    <row r="4671" spans="1:9" x14ac:dyDescent="0.25">
      <c r="A4671" s="5" t="s">
        <v>12214</v>
      </c>
      <c r="B4671" s="5" t="s">
        <v>12215</v>
      </c>
      <c r="C4671" s="6" t="s">
        <v>6164</v>
      </c>
      <c r="D4671" s="6" t="str">
        <f t="shared" si="72"/>
        <v>0111-045-100-1100</v>
      </c>
      <c r="E4671" s="5" t="s">
        <v>6165</v>
      </c>
      <c r="F4671" s="5" t="s">
        <v>415</v>
      </c>
      <c r="G4671" s="5" t="s">
        <v>416</v>
      </c>
      <c r="H4671" s="5" t="s">
        <v>377</v>
      </c>
      <c r="I4671" s="5" t="s">
        <v>378</v>
      </c>
    </row>
    <row r="4672" spans="1:9" x14ac:dyDescent="0.25">
      <c r="A4672" s="5" t="s">
        <v>12216</v>
      </c>
      <c r="B4672" s="5" t="s">
        <v>12217</v>
      </c>
      <c r="C4672" s="6" t="s">
        <v>5824</v>
      </c>
      <c r="D4672" s="6" t="str">
        <f t="shared" si="72"/>
        <v>0010-043-030-1100</v>
      </c>
      <c r="E4672" s="5" t="s">
        <v>5825</v>
      </c>
      <c r="F4672" s="5" t="s">
        <v>375</v>
      </c>
      <c r="G4672" s="5" t="s">
        <v>376</v>
      </c>
      <c r="H4672" s="5" t="s">
        <v>377</v>
      </c>
      <c r="I4672" s="5" t="s">
        <v>378</v>
      </c>
    </row>
    <row r="4673" spans="1:9" x14ac:dyDescent="0.25">
      <c r="A4673" s="5" t="s">
        <v>12218</v>
      </c>
      <c r="B4673" s="5" t="s">
        <v>12219</v>
      </c>
      <c r="C4673" s="6" t="s">
        <v>664</v>
      </c>
      <c r="D4673" s="6" t="str">
        <f t="shared" si="72"/>
        <v>0470-000-000-0000</v>
      </c>
      <c r="E4673" s="5" t="s">
        <v>665</v>
      </c>
      <c r="F4673" s="5" t="s">
        <v>503</v>
      </c>
      <c r="G4673" s="5" t="s">
        <v>504</v>
      </c>
      <c r="H4673" s="5" t="s">
        <v>513</v>
      </c>
      <c r="I4673" s="5" t="s">
        <v>514</v>
      </c>
    </row>
    <row r="4674" spans="1:9" x14ac:dyDescent="0.25">
      <c r="A4674" s="5" t="s">
        <v>12220</v>
      </c>
      <c r="B4674" s="5" t="s">
        <v>12221</v>
      </c>
      <c r="C4674" s="6" t="s">
        <v>9879</v>
      </c>
      <c r="D4674" s="6" t="str">
        <f t="shared" ref="D4674:D4737" si="73">TEXT(C4674,"0000-000-000-0000")</f>
        <v>0010-058-041-1200</v>
      </c>
      <c r="E4674" s="5" t="s">
        <v>9880</v>
      </c>
      <c r="F4674" s="5" t="s">
        <v>375</v>
      </c>
      <c r="G4674" s="5" t="s">
        <v>376</v>
      </c>
      <c r="H4674" s="5" t="s">
        <v>377</v>
      </c>
      <c r="I4674" s="5" t="s">
        <v>378</v>
      </c>
    </row>
    <row r="4675" spans="1:9" x14ac:dyDescent="0.25">
      <c r="A4675" s="5" t="s">
        <v>12222</v>
      </c>
      <c r="B4675" s="5" t="s">
        <v>12223</v>
      </c>
      <c r="C4675" s="6" t="s">
        <v>429</v>
      </c>
      <c r="D4675" s="6" t="str">
        <f t="shared" si="73"/>
        <v>0239-000-000-0000</v>
      </c>
      <c r="E4675" s="5" t="s">
        <v>430</v>
      </c>
      <c r="F4675" s="5" t="s">
        <v>415</v>
      </c>
      <c r="G4675" s="5" t="s">
        <v>416</v>
      </c>
      <c r="H4675" s="5" t="s">
        <v>377</v>
      </c>
      <c r="I4675" s="5" t="s">
        <v>378</v>
      </c>
    </row>
    <row r="4676" spans="1:9" x14ac:dyDescent="0.25">
      <c r="A4676" s="5" t="s">
        <v>12224</v>
      </c>
      <c r="B4676" s="5" t="s">
        <v>12225</v>
      </c>
      <c r="C4676" s="6" t="s">
        <v>5256</v>
      </c>
      <c r="D4676" s="6" t="str">
        <f t="shared" si="73"/>
        <v>1059-000-000-0000</v>
      </c>
      <c r="E4676" s="5" t="s">
        <v>5257</v>
      </c>
      <c r="F4676" s="5" t="s">
        <v>383</v>
      </c>
      <c r="G4676" s="5" t="s">
        <v>384</v>
      </c>
      <c r="H4676" s="5" t="s">
        <v>377</v>
      </c>
      <c r="I4676" s="5" t="s">
        <v>378</v>
      </c>
    </row>
    <row r="4677" spans="1:9" x14ac:dyDescent="0.25">
      <c r="A4677" s="5" t="s">
        <v>12226</v>
      </c>
      <c r="B4677" s="5" t="s">
        <v>12227</v>
      </c>
      <c r="C4677" s="6" t="s">
        <v>2913</v>
      </c>
      <c r="D4677" s="6" t="str">
        <f t="shared" si="73"/>
        <v>0918-000-000-0000</v>
      </c>
      <c r="E4677" s="5" t="s">
        <v>2914</v>
      </c>
      <c r="F4677" s="5" t="s">
        <v>383</v>
      </c>
      <c r="G4677" s="5" t="s">
        <v>384</v>
      </c>
      <c r="H4677" s="5" t="s">
        <v>377</v>
      </c>
      <c r="I4677" s="5" t="s">
        <v>378</v>
      </c>
    </row>
    <row r="4678" spans="1:9" x14ac:dyDescent="0.25">
      <c r="A4678" s="5" t="s">
        <v>12228</v>
      </c>
      <c r="B4678" s="5" t="s">
        <v>12229</v>
      </c>
      <c r="C4678" s="6" t="s">
        <v>3452</v>
      </c>
      <c r="D4678" s="6" t="str">
        <f t="shared" si="73"/>
        <v>0010-059-061-1100</v>
      </c>
      <c r="E4678" s="5" t="s">
        <v>3453</v>
      </c>
      <c r="F4678" s="5" t="s">
        <v>375</v>
      </c>
      <c r="G4678" s="5" t="s">
        <v>376</v>
      </c>
      <c r="H4678" s="5" t="s">
        <v>377</v>
      </c>
      <c r="I4678" s="5" t="s">
        <v>378</v>
      </c>
    </row>
    <row r="4679" spans="1:9" x14ac:dyDescent="0.25">
      <c r="A4679" s="5" t="s">
        <v>12230</v>
      </c>
      <c r="B4679" s="5" t="s">
        <v>12231</v>
      </c>
      <c r="C4679" s="6" t="s">
        <v>11351</v>
      </c>
      <c r="D4679" s="6" t="str">
        <f t="shared" si="73"/>
        <v>0931-000-000-0000</v>
      </c>
      <c r="E4679" s="5" t="s">
        <v>11352</v>
      </c>
      <c r="F4679" s="5" t="s">
        <v>503</v>
      </c>
      <c r="G4679" s="5" t="s">
        <v>504</v>
      </c>
      <c r="H4679" s="5" t="s">
        <v>377</v>
      </c>
      <c r="I4679" s="5" t="s">
        <v>378</v>
      </c>
    </row>
    <row r="4680" spans="1:9" x14ac:dyDescent="0.25">
      <c r="A4680" s="5" t="s">
        <v>12232</v>
      </c>
      <c r="B4680" s="5" t="s">
        <v>12233</v>
      </c>
      <c r="C4680" s="6" t="s">
        <v>1655</v>
      </c>
      <c r="D4680" s="6" t="str">
        <f t="shared" si="73"/>
        <v>0910-000-000-0000</v>
      </c>
      <c r="E4680" s="5" t="s">
        <v>1656</v>
      </c>
      <c r="F4680" s="5" t="s">
        <v>383</v>
      </c>
      <c r="G4680" s="5" t="s">
        <v>384</v>
      </c>
      <c r="H4680" s="5" t="s">
        <v>377</v>
      </c>
      <c r="I4680" s="5" t="s">
        <v>378</v>
      </c>
    </row>
    <row r="4681" spans="1:9" x14ac:dyDescent="0.25">
      <c r="A4681" s="5" t="s">
        <v>12234</v>
      </c>
      <c r="B4681" s="5" t="s">
        <v>12235</v>
      </c>
      <c r="C4681" s="6" t="s">
        <v>543</v>
      </c>
      <c r="D4681" s="6" t="str">
        <f t="shared" si="73"/>
        <v>0185-000-000-0000</v>
      </c>
      <c r="E4681" s="5" t="s">
        <v>544</v>
      </c>
      <c r="F4681" s="5" t="s">
        <v>383</v>
      </c>
      <c r="G4681" s="5" t="s">
        <v>384</v>
      </c>
      <c r="H4681" s="5" t="s">
        <v>377</v>
      </c>
      <c r="I4681" s="5" t="s">
        <v>378</v>
      </c>
    </row>
    <row r="4682" spans="1:9" x14ac:dyDescent="0.25">
      <c r="A4682" s="5" t="s">
        <v>12236</v>
      </c>
      <c r="B4682" s="5" t="s">
        <v>12237</v>
      </c>
      <c r="C4682" s="6" t="s">
        <v>1370</v>
      </c>
      <c r="D4682" s="6" t="str">
        <f t="shared" si="73"/>
        <v>0028-000-000-0000</v>
      </c>
      <c r="E4682" s="5" t="s">
        <v>1371</v>
      </c>
      <c r="F4682" s="5" t="s">
        <v>383</v>
      </c>
      <c r="G4682" s="5" t="s">
        <v>384</v>
      </c>
      <c r="H4682" s="5" t="s">
        <v>377</v>
      </c>
      <c r="I4682" s="5" t="s">
        <v>378</v>
      </c>
    </row>
    <row r="4683" spans="1:9" x14ac:dyDescent="0.25">
      <c r="A4683" s="5" t="s">
        <v>12238</v>
      </c>
      <c r="B4683" s="5" t="s">
        <v>12239</v>
      </c>
      <c r="C4683" s="6" t="s">
        <v>485</v>
      </c>
      <c r="D4683" s="6" t="str">
        <f t="shared" si="73"/>
        <v>0330-000-000-0000</v>
      </c>
      <c r="E4683" s="5" t="s">
        <v>486</v>
      </c>
      <c r="F4683" s="5" t="s">
        <v>383</v>
      </c>
      <c r="G4683" s="5" t="s">
        <v>384</v>
      </c>
      <c r="H4683" s="5" t="s">
        <v>377</v>
      </c>
      <c r="I4683" s="5" t="s">
        <v>378</v>
      </c>
    </row>
    <row r="4684" spans="1:9" x14ac:dyDescent="0.25">
      <c r="A4684" s="5" t="s">
        <v>12240</v>
      </c>
      <c r="B4684" s="5" t="s">
        <v>12241</v>
      </c>
      <c r="C4684" s="6" t="s">
        <v>1191</v>
      </c>
      <c r="D4684" s="6" t="str">
        <f t="shared" si="73"/>
        <v>0010-211-130-1100</v>
      </c>
      <c r="E4684" s="5" t="s">
        <v>1192</v>
      </c>
      <c r="F4684" s="5" t="s">
        <v>383</v>
      </c>
      <c r="G4684" s="5" t="s">
        <v>384</v>
      </c>
      <c r="H4684" s="5" t="s">
        <v>377</v>
      </c>
      <c r="I4684" s="5" t="s">
        <v>378</v>
      </c>
    </row>
    <row r="4685" spans="1:9" x14ac:dyDescent="0.25">
      <c r="A4685" s="5" t="s">
        <v>277</v>
      </c>
      <c r="B4685" s="5" t="s">
        <v>12242</v>
      </c>
      <c r="C4685" s="6" t="s">
        <v>3896</v>
      </c>
      <c r="D4685" s="6" t="str">
        <f t="shared" si="73"/>
        <v>0410-000-000-0000</v>
      </c>
      <c r="E4685" s="5" t="s">
        <v>3897</v>
      </c>
      <c r="F4685" s="5" t="s">
        <v>507</v>
      </c>
      <c r="G4685" s="5" t="s">
        <v>508</v>
      </c>
      <c r="H4685" s="5" t="s">
        <v>377</v>
      </c>
      <c r="I4685" s="5" t="s">
        <v>378</v>
      </c>
    </row>
    <row r="4686" spans="1:9" x14ac:dyDescent="0.25">
      <c r="A4686" s="5" t="s">
        <v>12243</v>
      </c>
      <c r="B4686" s="5" t="s">
        <v>12244</v>
      </c>
      <c r="C4686" s="6" t="s">
        <v>1887</v>
      </c>
      <c r="D4686" s="6" t="str">
        <f t="shared" si="73"/>
        <v>0440-000-000-0000</v>
      </c>
      <c r="E4686" s="5" t="s">
        <v>1888</v>
      </c>
      <c r="F4686" s="5" t="s">
        <v>383</v>
      </c>
      <c r="G4686" s="5" t="s">
        <v>384</v>
      </c>
      <c r="H4686" s="5" t="s">
        <v>377</v>
      </c>
      <c r="I4686" s="5" t="s">
        <v>378</v>
      </c>
    </row>
    <row r="4687" spans="1:9" x14ac:dyDescent="0.25">
      <c r="A4687" s="5" t="s">
        <v>12245</v>
      </c>
      <c r="B4687" s="5" t="s">
        <v>12246</v>
      </c>
      <c r="C4687" s="6" t="s">
        <v>644</v>
      </c>
      <c r="D4687" s="6" t="str">
        <f t="shared" si="73"/>
        <v>0556-000-000-0000</v>
      </c>
      <c r="E4687" s="5" t="s">
        <v>645</v>
      </c>
      <c r="F4687" s="5" t="s">
        <v>383</v>
      </c>
      <c r="G4687" s="5" t="s">
        <v>384</v>
      </c>
      <c r="H4687" s="5" t="s">
        <v>377</v>
      </c>
      <c r="I4687" s="5" t="s">
        <v>378</v>
      </c>
    </row>
    <row r="4688" spans="1:9" x14ac:dyDescent="0.25">
      <c r="A4688" s="5" t="s">
        <v>12247</v>
      </c>
      <c r="B4688" s="5" t="s">
        <v>12248</v>
      </c>
      <c r="C4688" s="6" t="s">
        <v>2710</v>
      </c>
      <c r="D4688" s="6" t="str">
        <f t="shared" si="73"/>
        <v>0630-000-000-0000</v>
      </c>
      <c r="E4688" s="5" t="s">
        <v>2711</v>
      </c>
      <c r="F4688" s="5" t="s">
        <v>383</v>
      </c>
      <c r="G4688" s="5" t="s">
        <v>384</v>
      </c>
      <c r="H4688" s="5" t="s">
        <v>377</v>
      </c>
      <c r="I4688" s="5" t="s">
        <v>378</v>
      </c>
    </row>
    <row r="4689" spans="1:9" x14ac:dyDescent="0.25">
      <c r="A4689" s="5" t="s">
        <v>12249</v>
      </c>
      <c r="B4689" s="5" t="s">
        <v>12250</v>
      </c>
      <c r="C4689" s="6" t="s">
        <v>6693</v>
      </c>
      <c r="D4689" s="6" t="str">
        <f t="shared" si="73"/>
        <v>1105-000-000-0000</v>
      </c>
      <c r="E4689" s="5" t="s">
        <v>6694</v>
      </c>
      <c r="F4689" s="5" t="s">
        <v>535</v>
      </c>
      <c r="G4689" s="5" t="s">
        <v>536</v>
      </c>
      <c r="H4689" s="5" t="s">
        <v>377</v>
      </c>
      <c r="I4689" s="5" t="s">
        <v>378</v>
      </c>
    </row>
    <row r="4690" spans="1:9" x14ac:dyDescent="0.25">
      <c r="A4690" s="5" t="s">
        <v>12251</v>
      </c>
      <c r="B4690" s="5" t="s">
        <v>12252</v>
      </c>
      <c r="C4690" s="6" t="s">
        <v>1702</v>
      </c>
      <c r="D4690" s="6" t="str">
        <f t="shared" si="73"/>
        <v>0601-000-000-0000</v>
      </c>
      <c r="E4690" s="5" t="s">
        <v>1703</v>
      </c>
      <c r="F4690" s="5" t="s">
        <v>503</v>
      </c>
      <c r="G4690" s="5" t="s">
        <v>504</v>
      </c>
      <c r="H4690" s="5" t="s">
        <v>377</v>
      </c>
      <c r="I4690" s="5" t="s">
        <v>378</v>
      </c>
    </row>
    <row r="4691" spans="1:9" x14ac:dyDescent="0.25">
      <c r="A4691" s="5" t="s">
        <v>12253</v>
      </c>
      <c r="B4691" s="5" t="s">
        <v>12254</v>
      </c>
      <c r="C4691" s="6" t="s">
        <v>1551</v>
      </c>
      <c r="D4691" s="6" t="str">
        <f t="shared" si="73"/>
        <v>0010-063-021-1100</v>
      </c>
      <c r="E4691" s="5" t="s">
        <v>1552</v>
      </c>
      <c r="F4691" s="5" t="s">
        <v>375</v>
      </c>
      <c r="G4691" s="5" t="s">
        <v>376</v>
      </c>
      <c r="H4691" s="5" t="s">
        <v>377</v>
      </c>
      <c r="I4691" s="5" t="s">
        <v>378</v>
      </c>
    </row>
    <row r="4692" spans="1:9" x14ac:dyDescent="0.25">
      <c r="A4692" s="5" t="s">
        <v>12255</v>
      </c>
      <c r="B4692" s="5" t="s">
        <v>12256</v>
      </c>
      <c r="C4692" s="6" t="s">
        <v>8529</v>
      </c>
      <c r="D4692" s="6" t="str">
        <f t="shared" si="73"/>
        <v>0010-038-181-1200</v>
      </c>
      <c r="E4692" s="5" t="s">
        <v>8530</v>
      </c>
      <c r="F4692" s="5" t="s">
        <v>375</v>
      </c>
      <c r="G4692" s="5" t="s">
        <v>376</v>
      </c>
      <c r="H4692" s="5" t="s">
        <v>377</v>
      </c>
      <c r="I4692" s="5" t="s">
        <v>378</v>
      </c>
    </row>
    <row r="4693" spans="1:9" x14ac:dyDescent="0.25">
      <c r="A4693" s="5" t="s">
        <v>12257</v>
      </c>
      <c r="B4693" s="5" t="s">
        <v>12258</v>
      </c>
      <c r="C4693" s="6" t="s">
        <v>1635</v>
      </c>
      <c r="D4693" s="6" t="str">
        <f t="shared" si="73"/>
        <v>0010-211-010-9900</v>
      </c>
      <c r="E4693" s="5" t="s">
        <v>1636</v>
      </c>
      <c r="F4693" s="5" t="s">
        <v>375</v>
      </c>
      <c r="G4693" s="5" t="s">
        <v>376</v>
      </c>
      <c r="H4693" s="5" t="s">
        <v>377</v>
      </c>
      <c r="I4693" s="5" t="s">
        <v>378</v>
      </c>
    </row>
    <row r="4694" spans="1:9" x14ac:dyDescent="0.25">
      <c r="A4694" s="5" t="s">
        <v>12259</v>
      </c>
      <c r="B4694" s="5" t="s">
        <v>12260</v>
      </c>
      <c r="C4694" s="6" t="s">
        <v>2255</v>
      </c>
      <c r="D4694" s="6" t="str">
        <f t="shared" si="73"/>
        <v>0838-000-000-0000</v>
      </c>
      <c r="E4694" s="5" t="s">
        <v>2256</v>
      </c>
      <c r="F4694" s="5" t="s">
        <v>503</v>
      </c>
      <c r="G4694" s="5" t="s">
        <v>504</v>
      </c>
      <c r="H4694" s="5" t="s">
        <v>377</v>
      </c>
      <c r="I4694" s="5" t="s">
        <v>378</v>
      </c>
    </row>
    <row r="4695" spans="1:9" x14ac:dyDescent="0.25">
      <c r="A4695" s="5" t="s">
        <v>12261</v>
      </c>
      <c r="B4695" s="5" t="s">
        <v>12262</v>
      </c>
      <c r="C4695" s="6" t="s">
        <v>1205</v>
      </c>
      <c r="D4695" s="6" t="str">
        <f t="shared" si="73"/>
        <v>0724-000-000-0000</v>
      </c>
      <c r="E4695" s="5" t="s">
        <v>1206</v>
      </c>
      <c r="F4695" s="5" t="s">
        <v>383</v>
      </c>
      <c r="G4695" s="5" t="s">
        <v>384</v>
      </c>
      <c r="H4695" s="5" t="s">
        <v>377</v>
      </c>
      <c r="I4695" s="5" t="s">
        <v>378</v>
      </c>
    </row>
    <row r="4696" spans="1:9" x14ac:dyDescent="0.25">
      <c r="A4696" s="5" t="s">
        <v>12263</v>
      </c>
      <c r="B4696" s="5" t="s">
        <v>12264</v>
      </c>
      <c r="C4696" s="6" t="s">
        <v>12265</v>
      </c>
      <c r="D4696" s="6" t="str">
        <f t="shared" si="73"/>
        <v>0010-035-131-1000</v>
      </c>
      <c r="E4696" s="5" t="s">
        <v>12266</v>
      </c>
      <c r="F4696" s="5" t="s">
        <v>1099</v>
      </c>
      <c r="G4696" s="5" t="s">
        <v>1100</v>
      </c>
      <c r="H4696" s="5" t="s">
        <v>377</v>
      </c>
      <c r="I4696" s="5" t="s">
        <v>378</v>
      </c>
    </row>
    <row r="4697" spans="1:9" x14ac:dyDescent="0.25">
      <c r="A4697" s="5" t="s">
        <v>12267</v>
      </c>
      <c r="B4697" s="5" t="s">
        <v>12268</v>
      </c>
      <c r="C4697" s="6" t="s">
        <v>1175</v>
      </c>
      <c r="D4697" s="6" t="str">
        <f t="shared" si="73"/>
        <v>0010-231-060-1000</v>
      </c>
      <c r="E4697" s="5" t="s">
        <v>1176</v>
      </c>
      <c r="F4697" s="5" t="s">
        <v>1177</v>
      </c>
      <c r="G4697" s="5" t="s">
        <v>1178</v>
      </c>
      <c r="H4697" s="5" t="s">
        <v>377</v>
      </c>
      <c r="I4697" s="5" t="s">
        <v>378</v>
      </c>
    </row>
    <row r="4698" spans="1:9" x14ac:dyDescent="0.25">
      <c r="A4698" s="5" t="s">
        <v>12269</v>
      </c>
      <c r="B4698" s="5" t="s">
        <v>12270</v>
      </c>
      <c r="C4698" s="6" t="s">
        <v>2255</v>
      </c>
      <c r="D4698" s="6" t="str">
        <f t="shared" si="73"/>
        <v>0838-000-000-0000</v>
      </c>
      <c r="E4698" s="5" t="s">
        <v>2256</v>
      </c>
      <c r="F4698" s="5" t="s">
        <v>383</v>
      </c>
      <c r="G4698" s="5" t="s">
        <v>384</v>
      </c>
      <c r="H4698" s="5" t="s">
        <v>377</v>
      </c>
      <c r="I4698" s="5" t="s">
        <v>378</v>
      </c>
    </row>
    <row r="4699" spans="1:9" x14ac:dyDescent="0.25">
      <c r="A4699" s="5" t="s">
        <v>12271</v>
      </c>
      <c r="B4699" s="5" t="s">
        <v>12272</v>
      </c>
      <c r="C4699" s="6" t="s">
        <v>12273</v>
      </c>
      <c r="D4699" s="6" t="str">
        <f t="shared" si="73"/>
        <v>0714-000-000-0000</v>
      </c>
      <c r="E4699" s="5" t="s">
        <v>12274</v>
      </c>
      <c r="F4699" s="5" t="s">
        <v>503</v>
      </c>
      <c r="G4699" s="5" t="s">
        <v>504</v>
      </c>
      <c r="H4699" s="5" t="s">
        <v>377</v>
      </c>
      <c r="I4699" s="5" t="s">
        <v>378</v>
      </c>
    </row>
    <row r="4700" spans="1:9" x14ac:dyDescent="0.25">
      <c r="A4700" s="5" t="s">
        <v>12275</v>
      </c>
      <c r="B4700" s="5" t="s">
        <v>12276</v>
      </c>
      <c r="C4700" s="6" t="s">
        <v>1259</v>
      </c>
      <c r="D4700" s="6" t="str">
        <f t="shared" si="73"/>
        <v>0845-000-000-0000</v>
      </c>
      <c r="E4700" s="5" t="s">
        <v>1260</v>
      </c>
      <c r="F4700" s="5" t="s">
        <v>383</v>
      </c>
      <c r="G4700" s="5" t="s">
        <v>384</v>
      </c>
      <c r="H4700" s="5" t="s">
        <v>377</v>
      </c>
      <c r="I4700" s="5" t="s">
        <v>378</v>
      </c>
    </row>
    <row r="4701" spans="1:9" x14ac:dyDescent="0.25">
      <c r="A4701" s="5" t="s">
        <v>12277</v>
      </c>
      <c r="B4701" s="5" t="s">
        <v>12278</v>
      </c>
      <c r="C4701" s="6" t="s">
        <v>12279</v>
      </c>
      <c r="D4701" s="6" t="str">
        <f t="shared" si="73"/>
        <v>0569-000-000-0000</v>
      </c>
      <c r="E4701" s="5" t="s">
        <v>12280</v>
      </c>
      <c r="F4701" s="5" t="s">
        <v>503</v>
      </c>
      <c r="G4701" s="5" t="s">
        <v>504</v>
      </c>
      <c r="H4701" s="5" t="s">
        <v>377</v>
      </c>
      <c r="I4701" s="5" t="s">
        <v>378</v>
      </c>
    </row>
    <row r="4702" spans="1:9" x14ac:dyDescent="0.25">
      <c r="A4702" s="5" t="s">
        <v>12281</v>
      </c>
      <c r="B4702" s="5" t="s">
        <v>12282</v>
      </c>
      <c r="C4702" s="6" t="s">
        <v>3498</v>
      </c>
      <c r="D4702" s="6" t="str">
        <f t="shared" si="73"/>
        <v>0548-000-000-0000</v>
      </c>
      <c r="E4702" s="5" t="s">
        <v>3499</v>
      </c>
      <c r="F4702" s="5" t="s">
        <v>507</v>
      </c>
      <c r="G4702" s="5" t="s">
        <v>508</v>
      </c>
      <c r="H4702" s="5" t="s">
        <v>377</v>
      </c>
      <c r="I4702" s="5" t="s">
        <v>378</v>
      </c>
    </row>
    <row r="4703" spans="1:9" x14ac:dyDescent="0.25">
      <c r="A4703" s="5" t="s">
        <v>12283</v>
      </c>
      <c r="B4703" s="5" t="s">
        <v>12284</v>
      </c>
      <c r="C4703" s="6" t="s">
        <v>10695</v>
      </c>
      <c r="D4703" s="6" t="str">
        <f t="shared" si="73"/>
        <v>0010-038-201-1600</v>
      </c>
      <c r="E4703" s="5" t="s">
        <v>10696</v>
      </c>
      <c r="F4703" s="5" t="s">
        <v>375</v>
      </c>
      <c r="G4703" s="5" t="s">
        <v>376</v>
      </c>
      <c r="H4703" s="5" t="s">
        <v>377</v>
      </c>
      <c r="I4703" s="5" t="s">
        <v>378</v>
      </c>
    </row>
    <row r="4704" spans="1:9" x14ac:dyDescent="0.25">
      <c r="A4704" s="5" t="s">
        <v>12285</v>
      </c>
      <c r="B4704" s="5" t="s">
        <v>12286</v>
      </c>
      <c r="C4704" s="6" t="s">
        <v>7960</v>
      </c>
      <c r="D4704" s="6" t="str">
        <f t="shared" si="73"/>
        <v>0826-000-000-0000</v>
      </c>
      <c r="E4704" s="5" t="s">
        <v>7961</v>
      </c>
      <c r="F4704" s="5" t="s">
        <v>383</v>
      </c>
      <c r="G4704" s="5" t="s">
        <v>384</v>
      </c>
      <c r="H4704" s="5" t="s">
        <v>513</v>
      </c>
      <c r="I4704" s="5" t="s">
        <v>514</v>
      </c>
    </row>
    <row r="4705" spans="1:9" x14ac:dyDescent="0.25">
      <c r="A4705" s="5" t="s">
        <v>12287</v>
      </c>
      <c r="B4705" s="5" t="s">
        <v>12288</v>
      </c>
      <c r="C4705" s="6" t="s">
        <v>5728</v>
      </c>
      <c r="D4705" s="6" t="str">
        <f t="shared" si="73"/>
        <v>0180-045-070-1100</v>
      </c>
      <c r="E4705" s="5" t="s">
        <v>5729</v>
      </c>
      <c r="F4705" s="5" t="s">
        <v>375</v>
      </c>
      <c r="G4705" s="5" t="s">
        <v>376</v>
      </c>
      <c r="H4705" s="5" t="s">
        <v>1213</v>
      </c>
      <c r="I4705" s="5" t="s">
        <v>1214</v>
      </c>
    </row>
    <row r="4706" spans="1:9" x14ac:dyDescent="0.25">
      <c r="A4706" s="5" t="s">
        <v>12289</v>
      </c>
      <c r="B4706" s="5" t="s">
        <v>12290</v>
      </c>
      <c r="C4706" s="6" t="s">
        <v>4829</v>
      </c>
      <c r="D4706" s="6" t="str">
        <f t="shared" si="73"/>
        <v>0036-000-000-0000</v>
      </c>
      <c r="E4706" s="5" t="s">
        <v>4830</v>
      </c>
      <c r="F4706" s="5" t="s">
        <v>503</v>
      </c>
      <c r="G4706" s="5" t="s">
        <v>504</v>
      </c>
      <c r="H4706" s="5" t="s">
        <v>377</v>
      </c>
      <c r="I4706" s="5" t="s">
        <v>378</v>
      </c>
    </row>
    <row r="4707" spans="1:9" x14ac:dyDescent="0.25">
      <c r="A4707" s="5" t="s">
        <v>230</v>
      </c>
      <c r="B4707" s="5" t="s">
        <v>12291</v>
      </c>
      <c r="C4707" s="6" t="s">
        <v>2160</v>
      </c>
      <c r="D4707" s="6" t="str">
        <f t="shared" si="73"/>
        <v>0075-000-000-0000</v>
      </c>
      <c r="E4707" s="5" t="s">
        <v>2161</v>
      </c>
      <c r="F4707" s="5" t="s">
        <v>503</v>
      </c>
      <c r="G4707" s="5" t="s">
        <v>504</v>
      </c>
      <c r="H4707" s="5" t="s">
        <v>513</v>
      </c>
      <c r="I4707" s="5" t="s">
        <v>514</v>
      </c>
    </row>
    <row r="4708" spans="1:9" x14ac:dyDescent="0.25">
      <c r="A4708" s="5" t="s">
        <v>12292</v>
      </c>
      <c r="B4708" s="5" t="s">
        <v>12293</v>
      </c>
      <c r="C4708" s="6" t="s">
        <v>1185</v>
      </c>
      <c r="D4708" s="6" t="str">
        <f t="shared" si="73"/>
        <v>0073-000-000-0000</v>
      </c>
      <c r="E4708" s="5" t="s">
        <v>1186</v>
      </c>
      <c r="F4708" s="5" t="s">
        <v>415</v>
      </c>
      <c r="G4708" s="5" t="s">
        <v>416</v>
      </c>
      <c r="H4708" s="5" t="s">
        <v>377</v>
      </c>
      <c r="I4708" s="5" t="s">
        <v>378</v>
      </c>
    </row>
    <row r="4709" spans="1:9" x14ac:dyDescent="0.25">
      <c r="A4709" s="5" t="s">
        <v>12294</v>
      </c>
      <c r="B4709" s="5" t="s">
        <v>12295</v>
      </c>
      <c r="C4709" s="6" t="s">
        <v>3213</v>
      </c>
      <c r="D4709" s="6" t="str">
        <f t="shared" si="73"/>
        <v>0010-071-031-1100</v>
      </c>
      <c r="E4709" s="5" t="s">
        <v>3214</v>
      </c>
      <c r="F4709" s="5" t="s">
        <v>375</v>
      </c>
      <c r="G4709" s="5" t="s">
        <v>376</v>
      </c>
      <c r="H4709" s="5" t="s">
        <v>377</v>
      </c>
      <c r="I4709" s="5" t="s">
        <v>378</v>
      </c>
    </row>
    <row r="4710" spans="1:9" x14ac:dyDescent="0.25">
      <c r="A4710" s="5" t="s">
        <v>12296</v>
      </c>
      <c r="B4710" s="5" t="s">
        <v>12297</v>
      </c>
      <c r="C4710" s="6" t="s">
        <v>413</v>
      </c>
      <c r="D4710" s="6" t="str">
        <f t="shared" si="73"/>
        <v>0100-000-000-8000</v>
      </c>
      <c r="E4710" s="5" t="s">
        <v>414</v>
      </c>
      <c r="F4710" s="5" t="s">
        <v>383</v>
      </c>
      <c r="G4710" s="5" t="s">
        <v>384</v>
      </c>
      <c r="H4710" s="5" t="s">
        <v>377</v>
      </c>
      <c r="I4710" s="5" t="s">
        <v>378</v>
      </c>
    </row>
    <row r="4711" spans="1:9" x14ac:dyDescent="0.25">
      <c r="A4711" s="5" t="s">
        <v>12298</v>
      </c>
      <c r="B4711" s="5" t="s">
        <v>12299</v>
      </c>
      <c r="C4711" s="6" t="s">
        <v>1051</v>
      </c>
      <c r="D4711" s="6" t="str">
        <f t="shared" si="73"/>
        <v>0590-000-000-0000</v>
      </c>
      <c r="E4711" s="5" t="s">
        <v>1052</v>
      </c>
      <c r="F4711" s="5" t="s">
        <v>415</v>
      </c>
      <c r="G4711" s="5" t="s">
        <v>416</v>
      </c>
      <c r="H4711" s="5" t="s">
        <v>377</v>
      </c>
      <c r="I4711" s="5" t="s">
        <v>378</v>
      </c>
    </row>
    <row r="4712" spans="1:9" x14ac:dyDescent="0.25">
      <c r="A4712" s="5" t="s">
        <v>12300</v>
      </c>
      <c r="B4712" s="5" t="s">
        <v>12301</v>
      </c>
      <c r="C4712" s="6" t="s">
        <v>2487</v>
      </c>
      <c r="D4712" s="6" t="str">
        <f t="shared" si="73"/>
        <v>0010-032-181-1100</v>
      </c>
      <c r="E4712" s="5" t="s">
        <v>2488</v>
      </c>
      <c r="F4712" s="5" t="s">
        <v>399</v>
      </c>
      <c r="G4712" s="5" t="s">
        <v>400</v>
      </c>
      <c r="H4712" s="5" t="s">
        <v>377</v>
      </c>
      <c r="I4712" s="5" t="s">
        <v>378</v>
      </c>
    </row>
    <row r="4713" spans="1:9" x14ac:dyDescent="0.25">
      <c r="A4713" s="5" t="s">
        <v>12302</v>
      </c>
      <c r="B4713" s="5" t="s">
        <v>12303</v>
      </c>
      <c r="C4713" s="6" t="s">
        <v>8601</v>
      </c>
      <c r="D4713" s="6" t="str">
        <f t="shared" si="73"/>
        <v>0584-000-000-0000</v>
      </c>
      <c r="E4713" s="5" t="s">
        <v>8602</v>
      </c>
      <c r="F4713" s="5" t="s">
        <v>503</v>
      </c>
      <c r="G4713" s="5" t="s">
        <v>504</v>
      </c>
      <c r="H4713" s="5" t="s">
        <v>377</v>
      </c>
      <c r="I4713" s="5" t="s">
        <v>378</v>
      </c>
    </row>
    <row r="4714" spans="1:9" x14ac:dyDescent="0.25">
      <c r="A4714" s="5" t="s">
        <v>12304</v>
      </c>
      <c r="B4714" s="5" t="s">
        <v>12305</v>
      </c>
      <c r="C4714" s="6" t="s">
        <v>12306</v>
      </c>
      <c r="D4714" s="6" t="str">
        <f t="shared" si="73"/>
        <v>0010-087-031-1000</v>
      </c>
      <c r="E4714" s="5" t="s">
        <v>12307</v>
      </c>
      <c r="F4714" s="5" t="s">
        <v>1099</v>
      </c>
      <c r="G4714" s="5" t="s">
        <v>1100</v>
      </c>
      <c r="H4714" s="5" t="s">
        <v>377</v>
      </c>
      <c r="I4714" s="5" t="s">
        <v>378</v>
      </c>
    </row>
    <row r="4715" spans="1:9" x14ac:dyDescent="0.25">
      <c r="A4715" s="5" t="s">
        <v>12308</v>
      </c>
      <c r="B4715" s="5" t="s">
        <v>12309</v>
      </c>
      <c r="C4715" s="6" t="s">
        <v>2154</v>
      </c>
      <c r="D4715" s="6" t="str">
        <f t="shared" si="73"/>
        <v>0100-035-000-0000</v>
      </c>
      <c r="E4715" s="5" t="s">
        <v>2155</v>
      </c>
      <c r="F4715" s="5" t="s">
        <v>1883</v>
      </c>
      <c r="G4715" s="5" t="s">
        <v>1884</v>
      </c>
      <c r="H4715" s="5" t="s">
        <v>377</v>
      </c>
      <c r="I4715" s="5" t="s">
        <v>378</v>
      </c>
    </row>
    <row r="4716" spans="1:9" x14ac:dyDescent="0.25">
      <c r="A4716" s="5" t="s">
        <v>12310</v>
      </c>
      <c r="B4716" s="5" t="s">
        <v>12311</v>
      </c>
      <c r="C4716" s="6" t="s">
        <v>5230</v>
      </c>
      <c r="D4716" s="6" t="str">
        <f t="shared" si="73"/>
        <v>0180-033-000-0000</v>
      </c>
      <c r="E4716" s="5" t="s">
        <v>5231</v>
      </c>
      <c r="F4716" s="5" t="s">
        <v>2740</v>
      </c>
      <c r="G4716" s="5" t="s">
        <v>2741</v>
      </c>
      <c r="H4716" s="5" t="s">
        <v>377</v>
      </c>
      <c r="I4716" s="5" t="s">
        <v>378</v>
      </c>
    </row>
    <row r="4717" spans="1:9" x14ac:dyDescent="0.25">
      <c r="A4717" s="5" t="s">
        <v>12312</v>
      </c>
      <c r="B4717" s="5" t="s">
        <v>12313</v>
      </c>
      <c r="C4717" s="6" t="s">
        <v>1474</v>
      </c>
      <c r="D4717" s="6" t="str">
        <f t="shared" si="73"/>
        <v>0695-000-000-0000</v>
      </c>
      <c r="E4717" s="5" t="s">
        <v>1475</v>
      </c>
      <c r="F4717" s="5" t="s">
        <v>383</v>
      </c>
      <c r="G4717" s="5" t="s">
        <v>384</v>
      </c>
      <c r="H4717" s="5" t="s">
        <v>491</v>
      </c>
      <c r="I4717" s="5" t="s">
        <v>492</v>
      </c>
    </row>
    <row r="4718" spans="1:9" x14ac:dyDescent="0.25">
      <c r="A4718" s="5" t="s">
        <v>12314</v>
      </c>
      <c r="B4718" s="5" t="s">
        <v>12315</v>
      </c>
      <c r="C4718" s="6" t="s">
        <v>3397</v>
      </c>
      <c r="D4718" s="6" t="str">
        <f t="shared" si="73"/>
        <v>0169-000-000-0000</v>
      </c>
      <c r="E4718" s="5" t="s">
        <v>3398</v>
      </c>
      <c r="F4718" s="5" t="s">
        <v>383</v>
      </c>
      <c r="G4718" s="5" t="s">
        <v>384</v>
      </c>
      <c r="H4718" s="5" t="s">
        <v>377</v>
      </c>
      <c r="I4718" s="5" t="s">
        <v>378</v>
      </c>
    </row>
    <row r="4719" spans="1:9" x14ac:dyDescent="0.25">
      <c r="A4719" s="5" t="s">
        <v>12316</v>
      </c>
      <c r="B4719" s="5" t="s">
        <v>12317</v>
      </c>
      <c r="C4719" s="6" t="s">
        <v>4221</v>
      </c>
      <c r="D4719" s="6" t="str">
        <f t="shared" si="73"/>
        <v>0010-058-021-3600</v>
      </c>
      <c r="E4719" s="5" t="s">
        <v>4222</v>
      </c>
      <c r="F4719" s="5" t="s">
        <v>375</v>
      </c>
      <c r="G4719" s="5" t="s">
        <v>376</v>
      </c>
      <c r="H4719" s="5" t="s">
        <v>377</v>
      </c>
      <c r="I4719" s="5" t="s">
        <v>378</v>
      </c>
    </row>
    <row r="4720" spans="1:9" x14ac:dyDescent="0.25">
      <c r="A4720" s="5" t="s">
        <v>12318</v>
      </c>
      <c r="B4720" s="5" t="s">
        <v>12319</v>
      </c>
      <c r="C4720" s="6" t="s">
        <v>4709</v>
      </c>
      <c r="D4720" s="6" t="str">
        <f t="shared" si="73"/>
        <v>0010-029-110-1100</v>
      </c>
      <c r="E4720" s="5" t="s">
        <v>4710</v>
      </c>
      <c r="F4720" s="5" t="s">
        <v>383</v>
      </c>
      <c r="G4720" s="5" t="s">
        <v>384</v>
      </c>
      <c r="H4720" s="5" t="s">
        <v>491</v>
      </c>
      <c r="I4720" s="5" t="s">
        <v>492</v>
      </c>
    </row>
    <row r="4721" spans="1:9" x14ac:dyDescent="0.25">
      <c r="A4721" s="5" t="s">
        <v>12320</v>
      </c>
      <c r="B4721" s="5" t="s">
        <v>12321</v>
      </c>
      <c r="C4721" s="6" t="s">
        <v>5996</v>
      </c>
      <c r="D4721" s="6" t="str">
        <f t="shared" si="73"/>
        <v>0010-162-141-1100</v>
      </c>
      <c r="E4721" s="5" t="s">
        <v>5997</v>
      </c>
      <c r="F4721" s="5" t="s">
        <v>375</v>
      </c>
      <c r="G4721" s="5" t="s">
        <v>376</v>
      </c>
      <c r="H4721" s="5" t="s">
        <v>377</v>
      </c>
      <c r="I4721" s="5" t="s">
        <v>378</v>
      </c>
    </row>
    <row r="4722" spans="1:9" x14ac:dyDescent="0.25">
      <c r="A4722" s="5" t="s">
        <v>12322</v>
      </c>
      <c r="B4722" s="5" t="s">
        <v>12323</v>
      </c>
      <c r="C4722" s="6" t="s">
        <v>3587</v>
      </c>
      <c r="D4722" s="6" t="str">
        <f t="shared" si="73"/>
        <v>0606-000-000-0000</v>
      </c>
      <c r="E4722" s="5" t="s">
        <v>3588</v>
      </c>
      <c r="F4722" s="5" t="s">
        <v>383</v>
      </c>
      <c r="G4722" s="5" t="s">
        <v>384</v>
      </c>
      <c r="H4722" s="5" t="s">
        <v>377</v>
      </c>
      <c r="I4722" s="5" t="s">
        <v>378</v>
      </c>
    </row>
    <row r="4723" spans="1:9" x14ac:dyDescent="0.25">
      <c r="A4723" s="5" t="s">
        <v>12324</v>
      </c>
      <c r="B4723" s="5" t="s">
        <v>12325</v>
      </c>
      <c r="C4723" s="6" t="s">
        <v>5728</v>
      </c>
      <c r="D4723" s="6" t="str">
        <f t="shared" si="73"/>
        <v>0180-045-070-1100</v>
      </c>
      <c r="E4723" s="5" t="s">
        <v>5729</v>
      </c>
      <c r="F4723" s="5" t="s">
        <v>415</v>
      </c>
      <c r="G4723" s="5" t="s">
        <v>416</v>
      </c>
      <c r="H4723" s="5" t="s">
        <v>377</v>
      </c>
      <c r="I4723" s="5" t="s">
        <v>378</v>
      </c>
    </row>
    <row r="4724" spans="1:9" x14ac:dyDescent="0.25">
      <c r="A4724" s="5" t="s">
        <v>12326</v>
      </c>
      <c r="B4724" s="5" t="s">
        <v>12327</v>
      </c>
      <c r="C4724" s="6" t="s">
        <v>638</v>
      </c>
      <c r="D4724" s="6" t="str">
        <f t="shared" si="73"/>
        <v>1010-314-000-0000</v>
      </c>
      <c r="E4724" s="5" t="s">
        <v>639</v>
      </c>
      <c r="F4724" s="5" t="s">
        <v>703</v>
      </c>
      <c r="G4724" s="5" t="s">
        <v>704</v>
      </c>
      <c r="H4724" s="5" t="s">
        <v>377</v>
      </c>
      <c r="I4724" s="5" t="s">
        <v>378</v>
      </c>
    </row>
    <row r="4725" spans="1:9" x14ac:dyDescent="0.25">
      <c r="A4725" s="5" t="s">
        <v>12328</v>
      </c>
      <c r="B4725" s="5" t="s">
        <v>12329</v>
      </c>
      <c r="C4725" s="6" t="s">
        <v>1740</v>
      </c>
      <c r="D4725" s="6" t="str">
        <f t="shared" si="73"/>
        <v>0343-000-000-0000</v>
      </c>
      <c r="E4725" s="5" t="s">
        <v>1741</v>
      </c>
      <c r="F4725" s="5" t="s">
        <v>535</v>
      </c>
      <c r="G4725" s="5" t="s">
        <v>536</v>
      </c>
      <c r="H4725" s="5" t="s">
        <v>377</v>
      </c>
      <c r="I4725" s="5" t="s">
        <v>378</v>
      </c>
    </row>
    <row r="4726" spans="1:9" x14ac:dyDescent="0.25">
      <c r="A4726" s="5" t="s">
        <v>12330</v>
      </c>
      <c r="B4726" s="5" t="s">
        <v>12331</v>
      </c>
      <c r="C4726" s="6" t="s">
        <v>10228</v>
      </c>
      <c r="D4726" s="6" t="str">
        <f t="shared" si="73"/>
        <v>0010-058-051-1600</v>
      </c>
      <c r="E4726" s="5" t="s">
        <v>10229</v>
      </c>
      <c r="F4726" s="5" t="s">
        <v>383</v>
      </c>
      <c r="G4726" s="5" t="s">
        <v>384</v>
      </c>
      <c r="H4726" s="5" t="s">
        <v>377</v>
      </c>
      <c r="I4726" s="5" t="s">
        <v>378</v>
      </c>
    </row>
    <row r="4727" spans="1:9" x14ac:dyDescent="0.25">
      <c r="A4727" s="5" t="s">
        <v>12332</v>
      </c>
      <c r="B4727" s="5" t="s">
        <v>12333</v>
      </c>
      <c r="C4727" s="6" t="s">
        <v>945</v>
      </c>
      <c r="D4727" s="6" t="str">
        <f t="shared" si="73"/>
        <v>0010-035-141-1100</v>
      </c>
      <c r="E4727" s="5" t="s">
        <v>946</v>
      </c>
      <c r="F4727" s="5" t="s">
        <v>1883</v>
      </c>
      <c r="G4727" s="5" t="s">
        <v>1884</v>
      </c>
      <c r="H4727" s="5" t="s">
        <v>513</v>
      </c>
      <c r="I4727" s="5" t="s">
        <v>514</v>
      </c>
    </row>
    <row r="4728" spans="1:9" x14ac:dyDescent="0.25">
      <c r="A4728" s="5" t="s">
        <v>12334</v>
      </c>
      <c r="B4728" s="5" t="s">
        <v>12335</v>
      </c>
      <c r="C4728" s="6" t="s">
        <v>6225</v>
      </c>
      <c r="D4728" s="6" t="str">
        <f t="shared" si="73"/>
        <v>0332-000-000-0000</v>
      </c>
      <c r="E4728" s="5" t="s">
        <v>6226</v>
      </c>
      <c r="F4728" s="5" t="s">
        <v>503</v>
      </c>
      <c r="G4728" s="5" t="s">
        <v>504</v>
      </c>
      <c r="H4728" s="5" t="s">
        <v>377</v>
      </c>
      <c r="I4728" s="5" t="s">
        <v>378</v>
      </c>
    </row>
    <row r="4729" spans="1:9" x14ac:dyDescent="0.25">
      <c r="A4729" s="5" t="s">
        <v>12336</v>
      </c>
      <c r="B4729" s="5" t="s">
        <v>12337</v>
      </c>
      <c r="C4729" s="6" t="s">
        <v>1384</v>
      </c>
      <c r="D4729" s="6" t="str">
        <f t="shared" si="73"/>
        <v>0290-307-000-0000</v>
      </c>
      <c r="E4729" s="5" t="s">
        <v>1385</v>
      </c>
      <c r="F4729" s="5" t="s">
        <v>2925</v>
      </c>
      <c r="G4729" s="5" t="s">
        <v>2926</v>
      </c>
      <c r="H4729" s="5" t="s">
        <v>377</v>
      </c>
      <c r="I4729" s="5" t="s">
        <v>378</v>
      </c>
    </row>
    <row r="4730" spans="1:9" x14ac:dyDescent="0.25">
      <c r="A4730" s="5" t="s">
        <v>12338</v>
      </c>
      <c r="B4730" s="5" t="s">
        <v>12339</v>
      </c>
      <c r="C4730" s="6" t="s">
        <v>973</v>
      </c>
      <c r="D4730" s="6" t="str">
        <f t="shared" si="73"/>
        <v>0575-000-000-0000</v>
      </c>
      <c r="E4730" s="5" t="s">
        <v>974</v>
      </c>
      <c r="F4730" s="5" t="s">
        <v>503</v>
      </c>
      <c r="G4730" s="5" t="s">
        <v>504</v>
      </c>
      <c r="H4730" s="5" t="s">
        <v>377</v>
      </c>
      <c r="I4730" s="5" t="s">
        <v>378</v>
      </c>
    </row>
    <row r="4731" spans="1:9" x14ac:dyDescent="0.25">
      <c r="A4731" s="5" t="s">
        <v>12340</v>
      </c>
      <c r="B4731" s="5" t="s">
        <v>12341</v>
      </c>
      <c r="C4731" s="6" t="s">
        <v>2372</v>
      </c>
      <c r="D4731" s="6" t="str">
        <f t="shared" si="73"/>
        <v>1096-000-000-0000</v>
      </c>
      <c r="E4731" s="5" t="s">
        <v>2373</v>
      </c>
      <c r="F4731" s="5" t="s">
        <v>535</v>
      </c>
      <c r="G4731" s="5" t="s">
        <v>536</v>
      </c>
      <c r="H4731" s="5" t="s">
        <v>377</v>
      </c>
      <c r="I4731" s="5" t="s">
        <v>378</v>
      </c>
    </row>
    <row r="4732" spans="1:9" x14ac:dyDescent="0.25">
      <c r="A4732" s="5" t="s">
        <v>12342</v>
      </c>
      <c r="B4732" s="5" t="s">
        <v>12343</v>
      </c>
      <c r="C4732" s="6" t="s">
        <v>1980</v>
      </c>
      <c r="D4732" s="6" t="str">
        <f t="shared" si="73"/>
        <v>0051-000-000-0000</v>
      </c>
      <c r="E4732" s="5" t="s">
        <v>1981</v>
      </c>
      <c r="F4732" s="5" t="s">
        <v>383</v>
      </c>
      <c r="G4732" s="5" t="s">
        <v>384</v>
      </c>
      <c r="H4732" s="5" t="s">
        <v>377</v>
      </c>
      <c r="I4732" s="5" t="s">
        <v>378</v>
      </c>
    </row>
    <row r="4733" spans="1:9" x14ac:dyDescent="0.25">
      <c r="A4733" s="5" t="s">
        <v>12344</v>
      </c>
      <c r="B4733" s="5" t="s">
        <v>12345</v>
      </c>
      <c r="C4733" s="6" t="s">
        <v>5079</v>
      </c>
      <c r="D4733" s="6" t="str">
        <f t="shared" si="73"/>
        <v>0834-000-000-0000</v>
      </c>
      <c r="E4733" s="5" t="s">
        <v>5080</v>
      </c>
      <c r="F4733" s="5" t="s">
        <v>383</v>
      </c>
      <c r="G4733" s="5" t="s">
        <v>384</v>
      </c>
      <c r="H4733" s="5" t="s">
        <v>513</v>
      </c>
      <c r="I4733" s="5" t="s">
        <v>514</v>
      </c>
    </row>
    <row r="4734" spans="1:9" x14ac:dyDescent="0.25">
      <c r="A4734" s="5" t="s">
        <v>12346</v>
      </c>
      <c r="B4734" s="5" t="s">
        <v>12347</v>
      </c>
      <c r="C4734" s="6" t="s">
        <v>3353</v>
      </c>
      <c r="D4734" s="6" t="str">
        <f t="shared" si="73"/>
        <v>0835-000-009-8300</v>
      </c>
      <c r="E4734" s="5" t="s">
        <v>3354</v>
      </c>
      <c r="F4734" s="5" t="s">
        <v>383</v>
      </c>
      <c r="G4734" s="5" t="s">
        <v>384</v>
      </c>
      <c r="H4734" s="5" t="s">
        <v>377</v>
      </c>
      <c r="I4734" s="5" t="s">
        <v>378</v>
      </c>
    </row>
    <row r="4735" spans="1:9" x14ac:dyDescent="0.25">
      <c r="A4735" s="5" t="s">
        <v>12348</v>
      </c>
      <c r="B4735" s="5" t="s">
        <v>12349</v>
      </c>
      <c r="C4735" s="6" t="s">
        <v>1639</v>
      </c>
      <c r="D4735" s="6" t="str">
        <f t="shared" si="73"/>
        <v>0100-000-000-1000</v>
      </c>
      <c r="E4735" s="5" t="s">
        <v>1640</v>
      </c>
      <c r="F4735" s="5" t="s">
        <v>383</v>
      </c>
      <c r="G4735" s="5" t="s">
        <v>384</v>
      </c>
      <c r="H4735" s="5" t="s">
        <v>377</v>
      </c>
      <c r="I4735" s="5" t="s">
        <v>378</v>
      </c>
    </row>
    <row r="4736" spans="1:9" x14ac:dyDescent="0.25">
      <c r="A4736" s="5" t="s">
        <v>12350</v>
      </c>
      <c r="B4736" s="5" t="s">
        <v>12351</v>
      </c>
      <c r="C4736" s="6" t="s">
        <v>1370</v>
      </c>
      <c r="D4736" s="6" t="str">
        <f t="shared" si="73"/>
        <v>0028-000-000-0000</v>
      </c>
      <c r="E4736" s="5" t="s">
        <v>1371</v>
      </c>
      <c r="F4736" s="5" t="s">
        <v>503</v>
      </c>
      <c r="G4736" s="5" t="s">
        <v>504</v>
      </c>
      <c r="H4736" s="5" t="s">
        <v>377</v>
      </c>
      <c r="I4736" s="5" t="s">
        <v>378</v>
      </c>
    </row>
    <row r="4737" spans="1:9" x14ac:dyDescent="0.25">
      <c r="A4737" s="5" t="s">
        <v>12352</v>
      </c>
      <c r="B4737" s="5" t="s">
        <v>12353</v>
      </c>
      <c r="C4737" s="6" t="s">
        <v>626</v>
      </c>
      <c r="D4737" s="6" t="str">
        <f t="shared" si="73"/>
        <v>0437-000-000-0000</v>
      </c>
      <c r="E4737" s="5" t="s">
        <v>627</v>
      </c>
      <c r="F4737" s="5" t="s">
        <v>535</v>
      </c>
      <c r="G4737" s="5" t="s">
        <v>536</v>
      </c>
      <c r="H4737" s="5" t="s">
        <v>377</v>
      </c>
      <c r="I4737" s="5" t="s">
        <v>378</v>
      </c>
    </row>
    <row r="4738" spans="1:9" x14ac:dyDescent="0.25">
      <c r="A4738" s="5" t="s">
        <v>12354</v>
      </c>
      <c r="B4738" s="5" t="s">
        <v>12355</v>
      </c>
      <c r="C4738" s="6" t="s">
        <v>1191</v>
      </c>
      <c r="D4738" s="6" t="str">
        <f t="shared" ref="D4738:D4801" si="74">TEXT(C4738,"0000-000-000-0000")</f>
        <v>0010-211-130-1100</v>
      </c>
      <c r="E4738" s="5" t="s">
        <v>1192</v>
      </c>
      <c r="F4738" s="5" t="s">
        <v>375</v>
      </c>
      <c r="G4738" s="5" t="s">
        <v>376</v>
      </c>
      <c r="H4738" s="5" t="s">
        <v>11790</v>
      </c>
      <c r="I4738" s="5" t="s">
        <v>11791</v>
      </c>
    </row>
    <row r="4739" spans="1:9" x14ac:dyDescent="0.25">
      <c r="A4739" s="5" t="s">
        <v>12356</v>
      </c>
      <c r="B4739" s="5" t="s">
        <v>12357</v>
      </c>
      <c r="C4739" s="6" t="s">
        <v>1175</v>
      </c>
      <c r="D4739" s="6" t="str">
        <f t="shared" si="74"/>
        <v>0010-231-060-1000</v>
      </c>
      <c r="E4739" s="5" t="s">
        <v>1176</v>
      </c>
      <c r="F4739" s="5" t="s">
        <v>1177</v>
      </c>
      <c r="G4739" s="5" t="s">
        <v>1178</v>
      </c>
      <c r="H4739" s="5" t="s">
        <v>377</v>
      </c>
      <c r="I4739" s="5" t="s">
        <v>378</v>
      </c>
    </row>
    <row r="4740" spans="1:9" x14ac:dyDescent="0.25">
      <c r="A4740" s="5" t="s">
        <v>12358</v>
      </c>
      <c r="B4740" s="5" t="s">
        <v>12359</v>
      </c>
      <c r="C4740" s="6" t="s">
        <v>12360</v>
      </c>
      <c r="D4740" s="6" t="str">
        <f t="shared" si="74"/>
        <v>0351-000-010-3600</v>
      </c>
      <c r="E4740" s="5" t="s">
        <v>12361</v>
      </c>
      <c r="F4740" s="5" t="s">
        <v>383</v>
      </c>
      <c r="G4740" s="5" t="s">
        <v>384</v>
      </c>
      <c r="H4740" s="5" t="s">
        <v>377</v>
      </c>
      <c r="I4740" s="5" t="s">
        <v>378</v>
      </c>
    </row>
    <row r="4741" spans="1:9" x14ac:dyDescent="0.25">
      <c r="A4741" s="5" t="s">
        <v>12362</v>
      </c>
      <c r="B4741" s="5" t="s">
        <v>12363</v>
      </c>
      <c r="C4741" s="6" t="s">
        <v>2233</v>
      </c>
      <c r="D4741" s="6" t="str">
        <f t="shared" si="74"/>
        <v>0671-000-000-0000</v>
      </c>
      <c r="E4741" s="5" t="s">
        <v>2234</v>
      </c>
      <c r="F4741" s="5" t="s">
        <v>503</v>
      </c>
      <c r="G4741" s="5" t="s">
        <v>504</v>
      </c>
      <c r="H4741" s="5" t="s">
        <v>377</v>
      </c>
      <c r="I4741" s="5" t="s">
        <v>378</v>
      </c>
    </row>
    <row r="4742" spans="1:9" x14ac:dyDescent="0.25">
      <c r="A4742" s="5" t="s">
        <v>12364</v>
      </c>
      <c r="B4742" s="5" t="s">
        <v>12365</v>
      </c>
      <c r="C4742" s="6" t="s">
        <v>6759</v>
      </c>
      <c r="D4742" s="6" t="str">
        <f t="shared" si="74"/>
        <v>0428-000-000-0000</v>
      </c>
      <c r="E4742" s="5" t="s">
        <v>6760</v>
      </c>
      <c r="F4742" s="5" t="s">
        <v>535</v>
      </c>
      <c r="G4742" s="5" t="s">
        <v>536</v>
      </c>
      <c r="H4742" s="5" t="s">
        <v>377</v>
      </c>
      <c r="I4742" s="5" t="s">
        <v>378</v>
      </c>
    </row>
    <row r="4743" spans="1:9" x14ac:dyDescent="0.25">
      <c r="A4743" s="5" t="s">
        <v>12366</v>
      </c>
      <c r="B4743" s="5" t="s">
        <v>12367</v>
      </c>
      <c r="C4743" s="6" t="s">
        <v>931</v>
      </c>
      <c r="D4743" s="6" t="str">
        <f t="shared" si="74"/>
        <v>0045-000-000-0000</v>
      </c>
      <c r="E4743" s="5" t="s">
        <v>932</v>
      </c>
      <c r="F4743" s="5" t="s">
        <v>383</v>
      </c>
      <c r="G4743" s="5" t="s">
        <v>384</v>
      </c>
      <c r="H4743" s="5" t="s">
        <v>377</v>
      </c>
      <c r="I4743" s="5" t="s">
        <v>378</v>
      </c>
    </row>
    <row r="4744" spans="1:9" x14ac:dyDescent="0.25">
      <c r="A4744" s="5" t="s">
        <v>12368</v>
      </c>
      <c r="B4744" s="5" t="s">
        <v>12369</v>
      </c>
      <c r="C4744" s="6" t="s">
        <v>2124</v>
      </c>
      <c r="D4744" s="6" t="str">
        <f t="shared" si="74"/>
        <v>0010-029-090-1300</v>
      </c>
      <c r="E4744" s="5" t="s">
        <v>2125</v>
      </c>
      <c r="F4744" s="5" t="s">
        <v>375</v>
      </c>
      <c r="G4744" s="5" t="s">
        <v>376</v>
      </c>
      <c r="H4744" s="5" t="s">
        <v>377</v>
      </c>
      <c r="I4744" s="5" t="s">
        <v>378</v>
      </c>
    </row>
    <row r="4745" spans="1:9" x14ac:dyDescent="0.25">
      <c r="A4745" s="5" t="s">
        <v>12370</v>
      </c>
      <c r="B4745" s="5" t="s">
        <v>12371</v>
      </c>
      <c r="C4745" s="6" t="s">
        <v>2803</v>
      </c>
      <c r="D4745" s="6" t="str">
        <f t="shared" si="74"/>
        <v>0217-000-000-0000</v>
      </c>
      <c r="E4745" s="5" t="s">
        <v>2804</v>
      </c>
      <c r="F4745" s="5" t="s">
        <v>383</v>
      </c>
      <c r="G4745" s="5" t="s">
        <v>384</v>
      </c>
      <c r="H4745" s="5" t="s">
        <v>1213</v>
      </c>
      <c r="I4745" s="5" t="s">
        <v>1214</v>
      </c>
    </row>
    <row r="4746" spans="1:9" x14ac:dyDescent="0.25">
      <c r="A4746" s="5" t="s">
        <v>12372</v>
      </c>
      <c r="B4746" s="5" t="s">
        <v>12373</v>
      </c>
      <c r="C4746" s="6" t="s">
        <v>660</v>
      </c>
      <c r="D4746" s="6" t="str">
        <f t="shared" si="74"/>
        <v>0080-000-000-0000</v>
      </c>
      <c r="E4746" s="5" t="s">
        <v>661</v>
      </c>
      <c r="F4746" s="5" t="s">
        <v>383</v>
      </c>
      <c r="G4746" s="5" t="s">
        <v>384</v>
      </c>
      <c r="H4746" s="5" t="s">
        <v>377</v>
      </c>
      <c r="I4746" s="5" t="s">
        <v>378</v>
      </c>
    </row>
    <row r="4747" spans="1:9" x14ac:dyDescent="0.25">
      <c r="A4747" s="5" t="s">
        <v>12374</v>
      </c>
      <c r="B4747" s="5" t="s">
        <v>12375</v>
      </c>
      <c r="C4747" s="6" t="s">
        <v>853</v>
      </c>
      <c r="D4747" s="6" t="str">
        <f t="shared" si="74"/>
        <v>0945-000-000-0000</v>
      </c>
      <c r="E4747" s="5" t="s">
        <v>854</v>
      </c>
      <c r="F4747" s="5" t="s">
        <v>383</v>
      </c>
      <c r="G4747" s="5" t="s">
        <v>384</v>
      </c>
      <c r="H4747" s="5" t="s">
        <v>377</v>
      </c>
      <c r="I4747" s="5" t="s">
        <v>378</v>
      </c>
    </row>
    <row r="4748" spans="1:9" x14ac:dyDescent="0.25">
      <c r="A4748" s="5" t="s">
        <v>12376</v>
      </c>
      <c r="B4748" s="5" t="s">
        <v>12377</v>
      </c>
      <c r="C4748" s="6" t="s">
        <v>12378</v>
      </c>
      <c r="D4748" s="6" t="str">
        <f t="shared" si="74"/>
        <v>0917-249-020-0000</v>
      </c>
      <c r="E4748" s="5" t="s">
        <v>12379</v>
      </c>
      <c r="F4748" s="5" t="s">
        <v>383</v>
      </c>
      <c r="G4748" s="5" t="s">
        <v>384</v>
      </c>
      <c r="H4748" s="5" t="s">
        <v>1213</v>
      </c>
      <c r="I4748" s="5" t="s">
        <v>1214</v>
      </c>
    </row>
    <row r="4749" spans="1:9" x14ac:dyDescent="0.25">
      <c r="A4749" s="5" t="s">
        <v>12380</v>
      </c>
      <c r="B4749" s="5" t="s">
        <v>12381</v>
      </c>
      <c r="C4749" s="6" t="s">
        <v>1607</v>
      </c>
      <c r="D4749" s="6" t="str">
        <f t="shared" si="74"/>
        <v>0580-000-000-0000</v>
      </c>
      <c r="E4749" s="5" t="s">
        <v>1608</v>
      </c>
      <c r="F4749" s="5" t="s">
        <v>535</v>
      </c>
      <c r="G4749" s="5" t="s">
        <v>536</v>
      </c>
      <c r="H4749" s="5" t="s">
        <v>377</v>
      </c>
      <c r="I4749" s="5" t="s">
        <v>378</v>
      </c>
    </row>
    <row r="4750" spans="1:9" x14ac:dyDescent="0.25">
      <c r="A4750" s="5" t="s">
        <v>12382</v>
      </c>
      <c r="B4750" s="5" t="s">
        <v>12383</v>
      </c>
      <c r="C4750" s="6" t="s">
        <v>12384</v>
      </c>
      <c r="D4750" s="6" t="str">
        <f t="shared" si="74"/>
        <v>0707-000-000-0000</v>
      </c>
      <c r="E4750" s="5" t="s">
        <v>12385</v>
      </c>
      <c r="F4750" s="5" t="s">
        <v>535</v>
      </c>
      <c r="G4750" s="5" t="s">
        <v>536</v>
      </c>
      <c r="H4750" s="5" t="s">
        <v>377</v>
      </c>
      <c r="I4750" s="5" t="s">
        <v>378</v>
      </c>
    </row>
    <row r="4751" spans="1:9" x14ac:dyDescent="0.25">
      <c r="A4751" s="5" t="s">
        <v>12386</v>
      </c>
      <c r="B4751" s="5" t="s">
        <v>12387</v>
      </c>
      <c r="C4751" s="6" t="s">
        <v>2730</v>
      </c>
      <c r="D4751" s="6" t="str">
        <f t="shared" si="74"/>
        <v>0131-000-000-0000</v>
      </c>
      <c r="E4751" s="5" t="s">
        <v>2731</v>
      </c>
      <c r="F4751" s="5" t="s">
        <v>383</v>
      </c>
      <c r="G4751" s="5" t="s">
        <v>384</v>
      </c>
      <c r="H4751" s="5" t="s">
        <v>377</v>
      </c>
      <c r="I4751" s="5" t="s">
        <v>378</v>
      </c>
    </row>
    <row r="4752" spans="1:9" x14ac:dyDescent="0.25">
      <c r="A4752" s="5" t="s">
        <v>12388</v>
      </c>
      <c r="B4752" s="5" t="s">
        <v>12389</v>
      </c>
      <c r="C4752" s="6" t="s">
        <v>4625</v>
      </c>
      <c r="D4752" s="6" t="str">
        <f t="shared" si="74"/>
        <v>0193-000-000-0000</v>
      </c>
      <c r="E4752" s="5" t="s">
        <v>4626</v>
      </c>
      <c r="F4752" s="5" t="s">
        <v>503</v>
      </c>
      <c r="G4752" s="5" t="s">
        <v>504</v>
      </c>
      <c r="H4752" s="5" t="s">
        <v>377</v>
      </c>
      <c r="I4752" s="5" t="s">
        <v>378</v>
      </c>
    </row>
    <row r="4753" spans="1:9" x14ac:dyDescent="0.25">
      <c r="A4753" s="5" t="s">
        <v>12390</v>
      </c>
      <c r="B4753" s="5" t="s">
        <v>12391</v>
      </c>
      <c r="C4753" s="6" t="s">
        <v>985</v>
      </c>
      <c r="D4753" s="6" t="str">
        <f t="shared" si="74"/>
        <v>0180-000-000-0000</v>
      </c>
      <c r="E4753" s="5" t="s">
        <v>986</v>
      </c>
      <c r="F4753" s="5" t="s">
        <v>415</v>
      </c>
      <c r="G4753" s="5" t="s">
        <v>416</v>
      </c>
      <c r="H4753" s="5" t="s">
        <v>377</v>
      </c>
      <c r="I4753" s="5" t="s">
        <v>378</v>
      </c>
    </row>
    <row r="4754" spans="1:9" x14ac:dyDescent="0.25">
      <c r="A4754" s="5" t="s">
        <v>12392</v>
      </c>
      <c r="B4754" s="5" t="s">
        <v>12393</v>
      </c>
      <c r="C4754" s="6" t="s">
        <v>2817</v>
      </c>
      <c r="D4754" s="6" t="str">
        <f t="shared" si="74"/>
        <v>1029-000-000-0000</v>
      </c>
      <c r="E4754" s="5" t="s">
        <v>2818</v>
      </c>
      <c r="F4754" s="5" t="s">
        <v>383</v>
      </c>
      <c r="G4754" s="5" t="s">
        <v>384</v>
      </c>
      <c r="H4754" s="5" t="s">
        <v>1213</v>
      </c>
      <c r="I4754" s="5" t="s">
        <v>1214</v>
      </c>
    </row>
    <row r="4755" spans="1:9" x14ac:dyDescent="0.25">
      <c r="A4755" s="5" t="s">
        <v>12394</v>
      </c>
      <c r="B4755" s="5" t="s">
        <v>12395</v>
      </c>
      <c r="C4755" s="6" t="s">
        <v>2188</v>
      </c>
      <c r="D4755" s="6" t="str">
        <f t="shared" si="74"/>
        <v>0010-067-030-1100</v>
      </c>
      <c r="E4755" s="5" t="s">
        <v>2189</v>
      </c>
      <c r="F4755" s="5" t="s">
        <v>375</v>
      </c>
      <c r="G4755" s="5" t="s">
        <v>376</v>
      </c>
      <c r="H4755" s="5" t="s">
        <v>377</v>
      </c>
      <c r="I4755" s="5" t="s">
        <v>378</v>
      </c>
    </row>
    <row r="4756" spans="1:9" x14ac:dyDescent="0.25">
      <c r="A4756" s="5" t="s">
        <v>12396</v>
      </c>
      <c r="B4756" s="5" t="s">
        <v>12397</v>
      </c>
      <c r="C4756" s="6" t="s">
        <v>1051</v>
      </c>
      <c r="D4756" s="6" t="str">
        <f t="shared" si="74"/>
        <v>0590-000-000-0000</v>
      </c>
      <c r="E4756" s="5" t="s">
        <v>1052</v>
      </c>
      <c r="F4756" s="5" t="s">
        <v>383</v>
      </c>
      <c r="G4756" s="5" t="s">
        <v>384</v>
      </c>
      <c r="H4756" s="5" t="s">
        <v>513</v>
      </c>
      <c r="I4756" s="5" t="s">
        <v>514</v>
      </c>
    </row>
    <row r="4757" spans="1:9" x14ac:dyDescent="0.25">
      <c r="A4757" s="5" t="s">
        <v>12398</v>
      </c>
      <c r="B4757" s="5" t="s">
        <v>12399</v>
      </c>
      <c r="C4757" s="6" t="s">
        <v>1946</v>
      </c>
      <c r="D4757" s="6" t="str">
        <f t="shared" si="74"/>
        <v>0010-163-031-1100</v>
      </c>
      <c r="E4757" s="5" t="s">
        <v>1947</v>
      </c>
      <c r="F4757" s="5" t="s">
        <v>375</v>
      </c>
      <c r="G4757" s="5" t="s">
        <v>376</v>
      </c>
      <c r="H4757" s="5" t="s">
        <v>377</v>
      </c>
      <c r="I4757" s="5" t="s">
        <v>378</v>
      </c>
    </row>
    <row r="4758" spans="1:9" x14ac:dyDescent="0.25">
      <c r="A4758" s="5" t="s">
        <v>12400</v>
      </c>
      <c r="B4758" s="5" t="s">
        <v>12401</v>
      </c>
      <c r="C4758" s="6" t="s">
        <v>5144</v>
      </c>
      <c r="D4758" s="6" t="str">
        <f t="shared" si="74"/>
        <v>0010-040-050-1100</v>
      </c>
      <c r="E4758" s="5" t="s">
        <v>5145</v>
      </c>
      <c r="F4758" s="5" t="s">
        <v>375</v>
      </c>
      <c r="G4758" s="5" t="s">
        <v>376</v>
      </c>
      <c r="H4758" s="5" t="s">
        <v>377</v>
      </c>
      <c r="I4758" s="5" t="s">
        <v>378</v>
      </c>
    </row>
    <row r="4759" spans="1:9" x14ac:dyDescent="0.25">
      <c r="A4759" s="5" t="s">
        <v>12402</v>
      </c>
      <c r="B4759" s="5" t="s">
        <v>12403</v>
      </c>
      <c r="C4759" s="6" t="s">
        <v>3118</v>
      </c>
      <c r="D4759" s="6" t="str">
        <f t="shared" si="74"/>
        <v>0450-000-000-0000</v>
      </c>
      <c r="E4759" s="5" t="s">
        <v>3119</v>
      </c>
      <c r="F4759" s="5" t="s">
        <v>535</v>
      </c>
      <c r="G4759" s="5" t="s">
        <v>536</v>
      </c>
      <c r="H4759" s="5" t="s">
        <v>377</v>
      </c>
      <c r="I4759" s="5" t="s">
        <v>378</v>
      </c>
    </row>
    <row r="4760" spans="1:9" x14ac:dyDescent="0.25">
      <c r="A4760" s="5" t="s">
        <v>12404</v>
      </c>
      <c r="B4760" s="5" t="s">
        <v>12405</v>
      </c>
      <c r="C4760" s="6" t="s">
        <v>7677</v>
      </c>
      <c r="D4760" s="6" t="str">
        <f t="shared" si="74"/>
        <v>0795-000-000-0000</v>
      </c>
      <c r="E4760" s="5" t="s">
        <v>7678</v>
      </c>
      <c r="F4760" s="5" t="s">
        <v>383</v>
      </c>
      <c r="G4760" s="5" t="s">
        <v>384</v>
      </c>
      <c r="H4760" s="5" t="s">
        <v>377</v>
      </c>
      <c r="I4760" s="5" t="s">
        <v>378</v>
      </c>
    </row>
    <row r="4761" spans="1:9" x14ac:dyDescent="0.25">
      <c r="A4761" s="5" t="s">
        <v>12406</v>
      </c>
      <c r="B4761" s="5" t="s">
        <v>12407</v>
      </c>
      <c r="C4761" s="6" t="s">
        <v>405</v>
      </c>
      <c r="D4761" s="6" t="str">
        <f t="shared" si="74"/>
        <v>0340-000-000-0000</v>
      </c>
      <c r="E4761" s="5" t="s">
        <v>406</v>
      </c>
      <c r="F4761" s="5" t="s">
        <v>383</v>
      </c>
      <c r="G4761" s="5" t="s">
        <v>384</v>
      </c>
      <c r="H4761" s="5" t="s">
        <v>377</v>
      </c>
      <c r="I4761" s="5" t="s">
        <v>378</v>
      </c>
    </row>
    <row r="4762" spans="1:9" x14ac:dyDescent="0.25">
      <c r="A4762" s="5" t="s">
        <v>12408</v>
      </c>
      <c r="B4762" s="5" t="s">
        <v>12409</v>
      </c>
      <c r="C4762" s="6" t="s">
        <v>1045</v>
      </c>
      <c r="D4762" s="6" t="str">
        <f t="shared" si="74"/>
        <v>0270-000-000-0000</v>
      </c>
      <c r="E4762" s="5" t="s">
        <v>1046</v>
      </c>
      <c r="F4762" s="5" t="s">
        <v>415</v>
      </c>
      <c r="G4762" s="5" t="s">
        <v>416</v>
      </c>
      <c r="H4762" s="5" t="s">
        <v>377</v>
      </c>
      <c r="I4762" s="5" t="s">
        <v>378</v>
      </c>
    </row>
    <row r="4763" spans="1:9" x14ac:dyDescent="0.25">
      <c r="A4763" s="5" t="s">
        <v>12410</v>
      </c>
      <c r="B4763" s="5" t="s">
        <v>12411</v>
      </c>
      <c r="C4763" s="6" t="s">
        <v>2537</v>
      </c>
      <c r="D4763" s="6" t="str">
        <f t="shared" si="74"/>
        <v>0977-000-000-0000</v>
      </c>
      <c r="E4763" s="5" t="s">
        <v>2538</v>
      </c>
      <c r="F4763" s="5" t="s">
        <v>535</v>
      </c>
      <c r="G4763" s="5" t="s">
        <v>536</v>
      </c>
      <c r="H4763" s="5" t="s">
        <v>377</v>
      </c>
      <c r="I4763" s="5" t="s">
        <v>378</v>
      </c>
    </row>
    <row r="4764" spans="1:9" x14ac:dyDescent="0.25">
      <c r="A4764" s="5" t="s">
        <v>12412</v>
      </c>
      <c r="B4764" s="5" t="s">
        <v>12413</v>
      </c>
      <c r="C4764" s="6" t="s">
        <v>4414</v>
      </c>
      <c r="D4764" s="6" t="str">
        <f t="shared" si="74"/>
        <v>0010-030-081-1300</v>
      </c>
      <c r="E4764" s="5" t="s">
        <v>4415</v>
      </c>
      <c r="F4764" s="5" t="s">
        <v>375</v>
      </c>
      <c r="G4764" s="5" t="s">
        <v>376</v>
      </c>
      <c r="H4764" s="5" t="s">
        <v>377</v>
      </c>
      <c r="I4764" s="5" t="s">
        <v>378</v>
      </c>
    </row>
    <row r="4765" spans="1:9" x14ac:dyDescent="0.25">
      <c r="A4765" s="5" t="s">
        <v>12414</v>
      </c>
      <c r="B4765" s="5" t="s">
        <v>12415</v>
      </c>
      <c r="C4765" s="6" t="s">
        <v>421</v>
      </c>
      <c r="D4765" s="6" t="str">
        <f t="shared" si="74"/>
        <v>0835-000-000-0000</v>
      </c>
      <c r="E4765" s="5" t="s">
        <v>422</v>
      </c>
      <c r="F4765" s="5" t="s">
        <v>383</v>
      </c>
      <c r="G4765" s="5" t="s">
        <v>384</v>
      </c>
      <c r="H4765" s="5" t="s">
        <v>377</v>
      </c>
      <c r="I4765" s="5" t="s">
        <v>378</v>
      </c>
    </row>
    <row r="4766" spans="1:9" x14ac:dyDescent="0.25">
      <c r="A4766" s="5" t="s">
        <v>12416</v>
      </c>
      <c r="B4766" s="5" t="s">
        <v>12417</v>
      </c>
      <c r="C4766" s="6" t="s">
        <v>3096</v>
      </c>
      <c r="D4766" s="6" t="str">
        <f t="shared" si="74"/>
        <v>0758-000-000-0000</v>
      </c>
      <c r="E4766" s="5" t="s">
        <v>3097</v>
      </c>
      <c r="F4766" s="5" t="s">
        <v>383</v>
      </c>
      <c r="G4766" s="5" t="s">
        <v>384</v>
      </c>
      <c r="H4766" s="5" t="s">
        <v>377</v>
      </c>
      <c r="I4766" s="5" t="s">
        <v>378</v>
      </c>
    </row>
    <row r="4767" spans="1:9" x14ac:dyDescent="0.25">
      <c r="A4767" s="5" t="s">
        <v>12418</v>
      </c>
      <c r="B4767" s="5" t="s">
        <v>12419</v>
      </c>
      <c r="C4767" s="6" t="s">
        <v>660</v>
      </c>
      <c r="D4767" s="6" t="str">
        <f t="shared" si="74"/>
        <v>0080-000-000-0000</v>
      </c>
      <c r="E4767" s="5" t="s">
        <v>661</v>
      </c>
      <c r="F4767" s="5" t="s">
        <v>383</v>
      </c>
      <c r="G4767" s="5" t="s">
        <v>384</v>
      </c>
      <c r="H4767" s="5" t="s">
        <v>377</v>
      </c>
      <c r="I4767" s="5" t="s">
        <v>378</v>
      </c>
    </row>
    <row r="4768" spans="1:9" x14ac:dyDescent="0.25">
      <c r="A4768" s="5" t="s">
        <v>12420</v>
      </c>
      <c r="B4768" s="5" t="s">
        <v>12421</v>
      </c>
      <c r="C4768" s="6" t="s">
        <v>1221</v>
      </c>
      <c r="D4768" s="6" t="str">
        <f t="shared" si="74"/>
        <v>0201-000-000-0000</v>
      </c>
      <c r="E4768" s="5" t="s">
        <v>1222</v>
      </c>
      <c r="F4768" s="5" t="s">
        <v>383</v>
      </c>
      <c r="G4768" s="5" t="s">
        <v>384</v>
      </c>
      <c r="H4768" s="5" t="s">
        <v>513</v>
      </c>
      <c r="I4768" s="5" t="s">
        <v>514</v>
      </c>
    </row>
    <row r="4769" spans="1:9" x14ac:dyDescent="0.25">
      <c r="A4769" s="5" t="s">
        <v>12422</v>
      </c>
      <c r="B4769" s="5" t="s">
        <v>12423</v>
      </c>
      <c r="C4769" s="6" t="s">
        <v>5032</v>
      </c>
      <c r="D4769" s="6" t="str">
        <f t="shared" si="74"/>
        <v>0615-000-000-0000</v>
      </c>
      <c r="E4769" s="5" t="s">
        <v>5033</v>
      </c>
      <c r="F4769" s="5" t="s">
        <v>507</v>
      </c>
      <c r="G4769" s="5" t="s">
        <v>508</v>
      </c>
      <c r="H4769" s="5" t="s">
        <v>377</v>
      </c>
      <c r="I4769" s="5" t="s">
        <v>378</v>
      </c>
    </row>
    <row r="4770" spans="1:9" x14ac:dyDescent="0.25">
      <c r="A4770" s="5" t="s">
        <v>12424</v>
      </c>
      <c r="B4770" s="5" t="s">
        <v>12425</v>
      </c>
      <c r="C4770" s="6" t="s">
        <v>7358</v>
      </c>
      <c r="D4770" s="6" t="str">
        <f t="shared" si="74"/>
        <v>0010-040-020-1200</v>
      </c>
      <c r="E4770" s="5" t="s">
        <v>7359</v>
      </c>
      <c r="F4770" s="5" t="s">
        <v>375</v>
      </c>
      <c r="G4770" s="5" t="s">
        <v>376</v>
      </c>
      <c r="H4770" s="5" t="s">
        <v>377</v>
      </c>
      <c r="I4770" s="5" t="s">
        <v>378</v>
      </c>
    </row>
    <row r="4771" spans="1:9" x14ac:dyDescent="0.25">
      <c r="A4771" s="5" t="s">
        <v>12426</v>
      </c>
      <c r="B4771" s="5" t="s">
        <v>12427</v>
      </c>
      <c r="C4771" s="6" t="s">
        <v>12428</v>
      </c>
      <c r="D4771" s="6" t="str">
        <f t="shared" si="74"/>
        <v>0168-030-000-0000</v>
      </c>
      <c r="E4771" s="5" t="s">
        <v>12429</v>
      </c>
      <c r="F4771" s="5" t="s">
        <v>925</v>
      </c>
      <c r="G4771" s="5" t="s">
        <v>926</v>
      </c>
      <c r="H4771" s="5" t="s">
        <v>377</v>
      </c>
      <c r="I4771" s="5" t="s">
        <v>378</v>
      </c>
    </row>
    <row r="4772" spans="1:9" x14ac:dyDescent="0.25">
      <c r="A4772" s="5" t="s">
        <v>12430</v>
      </c>
      <c r="B4772" s="5" t="s">
        <v>12431</v>
      </c>
      <c r="C4772" s="6" t="s">
        <v>12432</v>
      </c>
      <c r="D4772" s="6" t="str">
        <f t="shared" si="74"/>
        <v>1011-000-000-0000</v>
      </c>
      <c r="E4772" s="5" t="s">
        <v>12433</v>
      </c>
      <c r="F4772" s="5" t="s">
        <v>503</v>
      </c>
      <c r="G4772" s="5" t="s">
        <v>504</v>
      </c>
      <c r="H4772" s="5" t="s">
        <v>377</v>
      </c>
      <c r="I4772" s="5" t="s">
        <v>378</v>
      </c>
    </row>
    <row r="4773" spans="1:9" x14ac:dyDescent="0.25">
      <c r="A4773" s="5" t="s">
        <v>12434</v>
      </c>
      <c r="B4773" s="5" t="s">
        <v>12435</v>
      </c>
      <c r="C4773" s="6" t="s">
        <v>3391</v>
      </c>
      <c r="D4773" s="6" t="str">
        <f t="shared" si="74"/>
        <v>0010-086-060-1600</v>
      </c>
      <c r="E4773" s="5" t="s">
        <v>3392</v>
      </c>
      <c r="F4773" s="5" t="s">
        <v>375</v>
      </c>
      <c r="G4773" s="5" t="s">
        <v>376</v>
      </c>
      <c r="H4773" s="5" t="s">
        <v>491</v>
      </c>
      <c r="I4773" s="5" t="s">
        <v>492</v>
      </c>
    </row>
    <row r="4774" spans="1:9" x14ac:dyDescent="0.25">
      <c r="A4774" s="5" t="s">
        <v>12436</v>
      </c>
      <c r="B4774" s="5" t="s">
        <v>12437</v>
      </c>
      <c r="C4774" s="6" t="s">
        <v>6158</v>
      </c>
      <c r="D4774" s="6" t="str">
        <f t="shared" si="74"/>
        <v>0010-046-041-1100</v>
      </c>
      <c r="E4774" s="5" t="s">
        <v>6159</v>
      </c>
      <c r="F4774" s="5" t="s">
        <v>375</v>
      </c>
      <c r="G4774" s="5" t="s">
        <v>376</v>
      </c>
      <c r="H4774" s="5" t="s">
        <v>377</v>
      </c>
      <c r="I4774" s="5" t="s">
        <v>378</v>
      </c>
    </row>
    <row r="4775" spans="1:9" x14ac:dyDescent="0.25">
      <c r="A4775" s="5" t="s">
        <v>12438</v>
      </c>
      <c r="B4775" s="5" t="s">
        <v>12439</v>
      </c>
      <c r="C4775" s="6" t="s">
        <v>577</v>
      </c>
      <c r="D4775" s="6" t="str">
        <f t="shared" si="74"/>
        <v>0062-000-000-0000</v>
      </c>
      <c r="E4775" s="5" t="s">
        <v>578</v>
      </c>
      <c r="F4775" s="5" t="s">
        <v>507</v>
      </c>
      <c r="G4775" s="5" t="s">
        <v>508</v>
      </c>
      <c r="H4775" s="5" t="s">
        <v>513</v>
      </c>
      <c r="I4775" s="5" t="s">
        <v>514</v>
      </c>
    </row>
    <row r="4776" spans="1:9" x14ac:dyDescent="0.25">
      <c r="A4776" s="5" t="s">
        <v>12440</v>
      </c>
      <c r="B4776" s="5" t="s">
        <v>12441</v>
      </c>
      <c r="C4776" s="6" t="s">
        <v>10232</v>
      </c>
      <c r="D4776" s="6" t="str">
        <f t="shared" si="74"/>
        <v>0010-058-051-3500</v>
      </c>
      <c r="E4776" s="5" t="s">
        <v>10233</v>
      </c>
      <c r="F4776" s="5" t="s">
        <v>375</v>
      </c>
      <c r="G4776" s="5" t="s">
        <v>376</v>
      </c>
      <c r="H4776" s="5" t="s">
        <v>513</v>
      </c>
      <c r="I4776" s="5" t="s">
        <v>514</v>
      </c>
    </row>
    <row r="4777" spans="1:9" x14ac:dyDescent="0.25">
      <c r="A4777" s="5" t="s">
        <v>12442</v>
      </c>
      <c r="B4777" s="5" t="s">
        <v>12443</v>
      </c>
      <c r="C4777" s="6" t="s">
        <v>9183</v>
      </c>
      <c r="D4777" s="6" t="str">
        <f t="shared" si="74"/>
        <v>0010-231-091-1100</v>
      </c>
      <c r="E4777" s="5" t="s">
        <v>9184</v>
      </c>
      <c r="F4777" s="5" t="s">
        <v>1177</v>
      </c>
      <c r="G4777" s="5" t="s">
        <v>1178</v>
      </c>
      <c r="H4777" s="5" t="s">
        <v>377</v>
      </c>
      <c r="I4777" s="5" t="s">
        <v>378</v>
      </c>
    </row>
    <row r="4778" spans="1:9" x14ac:dyDescent="0.25">
      <c r="A4778" s="5" t="s">
        <v>12444</v>
      </c>
      <c r="B4778" s="5" t="s">
        <v>12445</v>
      </c>
      <c r="C4778" s="6" t="s">
        <v>2255</v>
      </c>
      <c r="D4778" s="6" t="str">
        <f t="shared" si="74"/>
        <v>0838-000-000-0000</v>
      </c>
      <c r="E4778" s="5" t="s">
        <v>2256</v>
      </c>
      <c r="F4778" s="5" t="s">
        <v>383</v>
      </c>
      <c r="G4778" s="5" t="s">
        <v>384</v>
      </c>
      <c r="H4778" s="5" t="s">
        <v>491</v>
      </c>
      <c r="I4778" s="5" t="s">
        <v>492</v>
      </c>
    </row>
    <row r="4779" spans="1:9" x14ac:dyDescent="0.25">
      <c r="A4779" s="5" t="s">
        <v>12446</v>
      </c>
      <c r="B4779" s="5" t="s">
        <v>12447</v>
      </c>
      <c r="C4779" s="6" t="s">
        <v>1838</v>
      </c>
      <c r="D4779" s="6" t="str">
        <f t="shared" si="74"/>
        <v>0601-247-000-0000</v>
      </c>
      <c r="E4779" s="5" t="s">
        <v>1839</v>
      </c>
      <c r="F4779" s="5" t="s">
        <v>415</v>
      </c>
      <c r="G4779" s="5" t="s">
        <v>416</v>
      </c>
      <c r="H4779" s="5" t="s">
        <v>377</v>
      </c>
      <c r="I4779" s="5" t="s">
        <v>378</v>
      </c>
    </row>
    <row r="4780" spans="1:9" x14ac:dyDescent="0.25">
      <c r="A4780" s="5" t="s">
        <v>12448</v>
      </c>
      <c r="B4780" s="5" t="s">
        <v>12449</v>
      </c>
      <c r="C4780" s="6" t="s">
        <v>3932</v>
      </c>
      <c r="D4780" s="6" t="str">
        <f t="shared" si="74"/>
        <v>0607-000-000-0000</v>
      </c>
      <c r="E4780" s="5" t="s">
        <v>3933</v>
      </c>
      <c r="F4780" s="5" t="s">
        <v>507</v>
      </c>
      <c r="G4780" s="5" t="s">
        <v>508</v>
      </c>
      <c r="H4780" s="5" t="s">
        <v>377</v>
      </c>
      <c r="I4780" s="5" t="s">
        <v>378</v>
      </c>
    </row>
    <row r="4781" spans="1:9" x14ac:dyDescent="0.25">
      <c r="A4781" s="5" t="s">
        <v>12450</v>
      </c>
      <c r="B4781" s="5" t="s">
        <v>12451</v>
      </c>
      <c r="C4781" s="6" t="s">
        <v>4540</v>
      </c>
      <c r="D4781" s="6" t="str">
        <f t="shared" si="74"/>
        <v>0624-000-000-0000</v>
      </c>
      <c r="E4781" s="5" t="s">
        <v>4541</v>
      </c>
      <c r="F4781" s="5" t="s">
        <v>503</v>
      </c>
      <c r="G4781" s="5" t="s">
        <v>504</v>
      </c>
      <c r="H4781" s="5" t="s">
        <v>377</v>
      </c>
      <c r="I4781" s="5" t="s">
        <v>378</v>
      </c>
    </row>
    <row r="4782" spans="1:9" x14ac:dyDescent="0.25">
      <c r="A4782" s="5" t="s">
        <v>12452</v>
      </c>
      <c r="B4782" s="5" t="s">
        <v>12453</v>
      </c>
      <c r="C4782" s="6" t="s">
        <v>6045</v>
      </c>
      <c r="D4782" s="6" t="str">
        <f t="shared" si="74"/>
        <v>0117-000-000-0000</v>
      </c>
      <c r="E4782" s="5" t="s">
        <v>6046</v>
      </c>
      <c r="F4782" s="5" t="s">
        <v>925</v>
      </c>
      <c r="G4782" s="5" t="s">
        <v>926</v>
      </c>
      <c r="H4782" s="5" t="s">
        <v>1213</v>
      </c>
      <c r="I4782" s="5" t="s">
        <v>1214</v>
      </c>
    </row>
    <row r="4783" spans="1:9" x14ac:dyDescent="0.25">
      <c r="A4783" s="5" t="s">
        <v>12454</v>
      </c>
      <c r="B4783" s="5" t="s">
        <v>12455</v>
      </c>
      <c r="C4783" s="6" t="s">
        <v>4428</v>
      </c>
      <c r="D4783" s="6" t="str">
        <f t="shared" si="74"/>
        <v>0990-000-000-0000</v>
      </c>
      <c r="E4783" s="5" t="s">
        <v>4429</v>
      </c>
      <c r="F4783" s="5" t="s">
        <v>383</v>
      </c>
      <c r="G4783" s="5" t="s">
        <v>384</v>
      </c>
      <c r="H4783" s="5" t="s">
        <v>377</v>
      </c>
      <c r="I4783" s="5" t="s">
        <v>378</v>
      </c>
    </row>
    <row r="4784" spans="1:9" x14ac:dyDescent="0.25">
      <c r="A4784" s="5" t="s">
        <v>12456</v>
      </c>
      <c r="B4784" s="5" t="s">
        <v>12457</v>
      </c>
      <c r="C4784" s="6" t="s">
        <v>1175</v>
      </c>
      <c r="D4784" s="6" t="str">
        <f t="shared" si="74"/>
        <v>0010-231-060-1000</v>
      </c>
      <c r="E4784" s="5" t="s">
        <v>1176</v>
      </c>
      <c r="F4784" s="5" t="s">
        <v>1177</v>
      </c>
      <c r="G4784" s="5" t="s">
        <v>1178</v>
      </c>
      <c r="H4784" s="5" t="s">
        <v>377</v>
      </c>
      <c r="I4784" s="5" t="s">
        <v>378</v>
      </c>
    </row>
    <row r="4785" spans="1:9" x14ac:dyDescent="0.25">
      <c r="A4785" s="5" t="s">
        <v>12458</v>
      </c>
      <c r="B4785" s="5" t="s">
        <v>12459</v>
      </c>
      <c r="C4785" s="6" t="s">
        <v>12460</v>
      </c>
      <c r="D4785" s="6" t="str">
        <f t="shared" si="74"/>
        <v>0706-250-000-0000</v>
      </c>
      <c r="E4785" s="5" t="s">
        <v>27873</v>
      </c>
      <c r="F4785" s="5" t="s">
        <v>503</v>
      </c>
      <c r="G4785" s="5" t="s">
        <v>504</v>
      </c>
      <c r="H4785" s="5" t="s">
        <v>377</v>
      </c>
      <c r="I4785" s="5" t="s">
        <v>378</v>
      </c>
    </row>
    <row r="4786" spans="1:9" x14ac:dyDescent="0.25">
      <c r="A4786" s="5" t="s">
        <v>12461</v>
      </c>
      <c r="B4786" s="5" t="s">
        <v>12462</v>
      </c>
      <c r="C4786" s="6" t="s">
        <v>2301</v>
      </c>
      <c r="D4786" s="6" t="str">
        <f t="shared" si="74"/>
        <v>0753-000-000-0000</v>
      </c>
      <c r="E4786" s="5" t="s">
        <v>2302</v>
      </c>
      <c r="F4786" s="5" t="s">
        <v>503</v>
      </c>
      <c r="G4786" s="5" t="s">
        <v>504</v>
      </c>
      <c r="H4786" s="5" t="s">
        <v>377</v>
      </c>
      <c r="I4786" s="5" t="s">
        <v>378</v>
      </c>
    </row>
    <row r="4787" spans="1:9" x14ac:dyDescent="0.25">
      <c r="A4787" s="5" t="s">
        <v>12463</v>
      </c>
      <c r="B4787" s="5" t="s">
        <v>12464</v>
      </c>
      <c r="C4787" s="6" t="s">
        <v>12465</v>
      </c>
      <c r="D4787" s="6" t="str">
        <f t="shared" si="74"/>
        <v>0308-000-007-3300</v>
      </c>
      <c r="E4787" s="5" t="s">
        <v>12466</v>
      </c>
      <c r="F4787" s="5" t="s">
        <v>383</v>
      </c>
      <c r="G4787" s="5" t="s">
        <v>384</v>
      </c>
      <c r="H4787" s="5" t="s">
        <v>377</v>
      </c>
      <c r="I4787" s="5" t="s">
        <v>378</v>
      </c>
    </row>
    <row r="4788" spans="1:9" x14ac:dyDescent="0.25">
      <c r="A4788" s="5" t="s">
        <v>12467</v>
      </c>
      <c r="B4788" s="5" t="s">
        <v>12468</v>
      </c>
      <c r="C4788" s="6" t="s">
        <v>481</v>
      </c>
      <c r="D4788" s="6" t="str">
        <f t="shared" si="74"/>
        <v>0955-000-000-0000</v>
      </c>
      <c r="E4788" s="5" t="s">
        <v>482</v>
      </c>
      <c r="F4788" s="5" t="s">
        <v>507</v>
      </c>
      <c r="G4788" s="5" t="s">
        <v>508</v>
      </c>
      <c r="H4788" s="5" t="s">
        <v>377</v>
      </c>
      <c r="I4788" s="5" t="s">
        <v>378</v>
      </c>
    </row>
    <row r="4789" spans="1:9" x14ac:dyDescent="0.25">
      <c r="A4789" s="5" t="s">
        <v>12469</v>
      </c>
      <c r="B4789" s="5" t="s">
        <v>12470</v>
      </c>
      <c r="C4789" s="6" t="s">
        <v>1466</v>
      </c>
      <c r="D4789" s="6" t="str">
        <f t="shared" si="74"/>
        <v>0650-000-000-0000</v>
      </c>
      <c r="E4789" s="5" t="s">
        <v>1467</v>
      </c>
      <c r="F4789" s="5" t="s">
        <v>535</v>
      </c>
      <c r="G4789" s="5" t="s">
        <v>536</v>
      </c>
      <c r="H4789" s="5" t="s">
        <v>513</v>
      </c>
      <c r="I4789" s="5" t="s">
        <v>514</v>
      </c>
    </row>
    <row r="4790" spans="1:9" x14ac:dyDescent="0.25">
      <c r="A4790" s="5" t="s">
        <v>12471</v>
      </c>
      <c r="B4790" s="5" t="s">
        <v>12472</v>
      </c>
      <c r="C4790" s="6" t="s">
        <v>12473</v>
      </c>
      <c r="D4790" s="6" t="str">
        <f t="shared" si="74"/>
        <v>0065-000-004-0800</v>
      </c>
      <c r="E4790" s="5" t="s">
        <v>12474</v>
      </c>
      <c r="F4790" s="5" t="s">
        <v>383</v>
      </c>
      <c r="G4790" s="5" t="s">
        <v>384</v>
      </c>
      <c r="H4790" s="5" t="s">
        <v>377</v>
      </c>
      <c r="I4790" s="5" t="s">
        <v>378</v>
      </c>
    </row>
    <row r="4791" spans="1:9" x14ac:dyDescent="0.25">
      <c r="A4791" s="5" t="s">
        <v>12475</v>
      </c>
      <c r="B4791" s="5" t="s">
        <v>12476</v>
      </c>
      <c r="C4791" s="6" t="s">
        <v>1991</v>
      </c>
      <c r="D4791" s="6" t="str">
        <f t="shared" si="74"/>
        <v>0010-030-021-1500</v>
      </c>
      <c r="E4791" s="5" t="s">
        <v>1992</v>
      </c>
      <c r="F4791" s="5" t="s">
        <v>375</v>
      </c>
      <c r="G4791" s="5" t="s">
        <v>376</v>
      </c>
      <c r="H4791" s="5" t="s">
        <v>377</v>
      </c>
      <c r="I4791" s="5" t="s">
        <v>378</v>
      </c>
    </row>
    <row r="4792" spans="1:9" x14ac:dyDescent="0.25">
      <c r="A4792" s="5" t="s">
        <v>12477</v>
      </c>
      <c r="B4792" s="5" t="s">
        <v>12478</v>
      </c>
      <c r="C4792" s="6" t="s">
        <v>5114</v>
      </c>
      <c r="D4792" s="6" t="str">
        <f t="shared" si="74"/>
        <v>0290-045-090-1100</v>
      </c>
      <c r="E4792" s="5" t="s">
        <v>5115</v>
      </c>
      <c r="F4792" s="5" t="s">
        <v>415</v>
      </c>
      <c r="G4792" s="5" t="s">
        <v>416</v>
      </c>
      <c r="H4792" s="5" t="s">
        <v>377</v>
      </c>
      <c r="I4792" s="5" t="s">
        <v>378</v>
      </c>
    </row>
    <row r="4793" spans="1:9" x14ac:dyDescent="0.25">
      <c r="A4793" s="5" t="s">
        <v>12479</v>
      </c>
      <c r="B4793" s="5" t="s">
        <v>12480</v>
      </c>
      <c r="C4793" s="6" t="s">
        <v>6158</v>
      </c>
      <c r="D4793" s="6" t="str">
        <f t="shared" si="74"/>
        <v>0010-046-041-1100</v>
      </c>
      <c r="E4793" s="5" t="s">
        <v>6159</v>
      </c>
      <c r="F4793" s="5" t="s">
        <v>375</v>
      </c>
      <c r="G4793" s="5" t="s">
        <v>376</v>
      </c>
      <c r="H4793" s="5" t="s">
        <v>513</v>
      </c>
      <c r="I4793" s="5" t="s">
        <v>514</v>
      </c>
    </row>
    <row r="4794" spans="1:9" x14ac:dyDescent="0.25">
      <c r="A4794" s="5" t="s">
        <v>12481</v>
      </c>
      <c r="B4794" s="5" t="s">
        <v>12482</v>
      </c>
      <c r="C4794" s="6" t="s">
        <v>3896</v>
      </c>
      <c r="D4794" s="6" t="str">
        <f t="shared" si="74"/>
        <v>0410-000-000-0000</v>
      </c>
      <c r="E4794" s="5" t="s">
        <v>3897</v>
      </c>
      <c r="F4794" s="5" t="s">
        <v>383</v>
      </c>
      <c r="G4794" s="5" t="s">
        <v>384</v>
      </c>
      <c r="H4794" s="5" t="s">
        <v>377</v>
      </c>
      <c r="I4794" s="5" t="s">
        <v>378</v>
      </c>
    </row>
    <row r="4795" spans="1:9" x14ac:dyDescent="0.25">
      <c r="A4795" s="5" t="s">
        <v>12483</v>
      </c>
      <c r="B4795" s="5" t="s">
        <v>12484</v>
      </c>
      <c r="C4795" s="6" t="s">
        <v>1404</v>
      </c>
      <c r="D4795" s="6" t="str">
        <f t="shared" si="74"/>
        <v>0578-000-000-0000</v>
      </c>
      <c r="E4795" s="5" t="s">
        <v>1405</v>
      </c>
      <c r="F4795" s="5" t="s">
        <v>535</v>
      </c>
      <c r="G4795" s="5" t="s">
        <v>536</v>
      </c>
      <c r="H4795" s="5" t="s">
        <v>377</v>
      </c>
      <c r="I4795" s="5" t="s">
        <v>378</v>
      </c>
    </row>
    <row r="4796" spans="1:9" x14ac:dyDescent="0.25">
      <c r="A4796" s="5" t="s">
        <v>12485</v>
      </c>
      <c r="B4796" s="5" t="s">
        <v>12486</v>
      </c>
      <c r="C4796" s="6" t="s">
        <v>615</v>
      </c>
      <c r="D4796" s="6" t="str">
        <f t="shared" si="74"/>
        <v>0170-000-000-0000</v>
      </c>
      <c r="E4796" s="5" t="s">
        <v>616</v>
      </c>
      <c r="F4796" s="5" t="s">
        <v>383</v>
      </c>
      <c r="G4796" s="5" t="s">
        <v>384</v>
      </c>
      <c r="H4796" s="5" t="s">
        <v>377</v>
      </c>
      <c r="I4796" s="5" t="s">
        <v>378</v>
      </c>
    </row>
    <row r="4797" spans="1:9" x14ac:dyDescent="0.25">
      <c r="A4797" s="5" t="s">
        <v>12487</v>
      </c>
      <c r="B4797" s="5" t="s">
        <v>12488</v>
      </c>
      <c r="C4797" s="6" t="s">
        <v>5694</v>
      </c>
      <c r="D4797" s="6" t="str">
        <f t="shared" si="74"/>
        <v>0922-000-000-0000</v>
      </c>
      <c r="E4797" s="5" t="s">
        <v>5695</v>
      </c>
      <c r="F4797" s="5" t="s">
        <v>535</v>
      </c>
      <c r="G4797" s="5" t="s">
        <v>536</v>
      </c>
      <c r="H4797" s="5" t="s">
        <v>377</v>
      </c>
      <c r="I4797" s="5" t="s">
        <v>378</v>
      </c>
    </row>
    <row r="4798" spans="1:9" x14ac:dyDescent="0.25">
      <c r="A4798" s="5" t="s">
        <v>12489</v>
      </c>
      <c r="B4798" s="5" t="s">
        <v>12490</v>
      </c>
      <c r="C4798" s="6" t="s">
        <v>12491</v>
      </c>
      <c r="D4798" s="6" t="str">
        <f t="shared" si="74"/>
        <v>1142-247-000-0000</v>
      </c>
      <c r="E4798" s="5" t="s">
        <v>12492</v>
      </c>
      <c r="F4798" s="5" t="s">
        <v>383</v>
      </c>
      <c r="G4798" s="5" t="s">
        <v>384</v>
      </c>
      <c r="H4798" s="5" t="s">
        <v>377</v>
      </c>
      <c r="I4798" s="5" t="s">
        <v>378</v>
      </c>
    </row>
    <row r="4799" spans="1:9" x14ac:dyDescent="0.25">
      <c r="A4799" s="5" t="s">
        <v>12493</v>
      </c>
      <c r="B4799" s="5" t="s">
        <v>12494</v>
      </c>
      <c r="C4799" s="6" t="s">
        <v>831</v>
      </c>
      <c r="D4799" s="6" t="str">
        <f t="shared" si="74"/>
        <v>0874-000-000-0000</v>
      </c>
      <c r="E4799" s="5" t="s">
        <v>832</v>
      </c>
      <c r="F4799" s="5" t="s">
        <v>383</v>
      </c>
      <c r="G4799" s="5" t="s">
        <v>384</v>
      </c>
      <c r="H4799" s="5" t="s">
        <v>377</v>
      </c>
      <c r="I4799" s="5" t="s">
        <v>378</v>
      </c>
    </row>
    <row r="4800" spans="1:9" x14ac:dyDescent="0.25">
      <c r="A4800" s="5" t="s">
        <v>12495</v>
      </c>
      <c r="B4800" s="5" t="s">
        <v>12496</v>
      </c>
      <c r="C4800" s="6" t="s">
        <v>405</v>
      </c>
      <c r="D4800" s="6" t="str">
        <f t="shared" si="74"/>
        <v>0340-000-000-0000</v>
      </c>
      <c r="E4800" s="5" t="s">
        <v>406</v>
      </c>
      <c r="F4800" s="5" t="s">
        <v>383</v>
      </c>
      <c r="G4800" s="5" t="s">
        <v>384</v>
      </c>
      <c r="H4800" s="5" t="s">
        <v>377</v>
      </c>
      <c r="I4800" s="5" t="s">
        <v>378</v>
      </c>
    </row>
    <row r="4801" spans="1:9" x14ac:dyDescent="0.25">
      <c r="A4801" s="5" t="s">
        <v>200</v>
      </c>
      <c r="B4801" s="5" t="s">
        <v>12497</v>
      </c>
      <c r="C4801" s="6" t="s">
        <v>6277</v>
      </c>
      <c r="D4801" s="6" t="str">
        <f t="shared" si="74"/>
        <v>0010-038-181-1100</v>
      </c>
      <c r="E4801" s="5" t="s">
        <v>6278</v>
      </c>
      <c r="F4801" s="5" t="s">
        <v>375</v>
      </c>
      <c r="G4801" s="5" t="s">
        <v>376</v>
      </c>
      <c r="H4801" s="5" t="s">
        <v>377</v>
      </c>
      <c r="I4801" s="5" t="s">
        <v>378</v>
      </c>
    </row>
    <row r="4802" spans="1:9" x14ac:dyDescent="0.25">
      <c r="A4802" s="5" t="s">
        <v>12498</v>
      </c>
      <c r="B4802" s="5" t="s">
        <v>12499</v>
      </c>
      <c r="C4802" s="6" t="s">
        <v>12500</v>
      </c>
      <c r="D4802" s="6" t="str">
        <f t="shared" ref="D4802:D4865" si="75">TEXT(C4802,"0000-000-000-0000")</f>
        <v>0323-000-000-0000</v>
      </c>
      <c r="E4802" s="5" t="s">
        <v>12501</v>
      </c>
      <c r="F4802" s="5" t="s">
        <v>383</v>
      </c>
      <c r="G4802" s="5" t="s">
        <v>384</v>
      </c>
      <c r="H4802" s="5" t="s">
        <v>377</v>
      </c>
      <c r="I4802" s="5" t="s">
        <v>378</v>
      </c>
    </row>
    <row r="4803" spans="1:9" x14ac:dyDescent="0.25">
      <c r="A4803" s="5" t="s">
        <v>12502</v>
      </c>
      <c r="B4803" s="5" t="s">
        <v>12503</v>
      </c>
      <c r="C4803" s="6" t="s">
        <v>2128</v>
      </c>
      <c r="D4803" s="6" t="str">
        <f t="shared" si="75"/>
        <v>0136-000-000-0000</v>
      </c>
      <c r="E4803" s="5" t="s">
        <v>2129</v>
      </c>
      <c r="F4803" s="5" t="s">
        <v>383</v>
      </c>
      <c r="G4803" s="5" t="s">
        <v>384</v>
      </c>
      <c r="H4803" s="5" t="s">
        <v>377</v>
      </c>
      <c r="I4803" s="5" t="s">
        <v>378</v>
      </c>
    </row>
    <row r="4804" spans="1:9" x14ac:dyDescent="0.25">
      <c r="A4804" s="5" t="s">
        <v>12504</v>
      </c>
      <c r="B4804" s="5" t="s">
        <v>12505</v>
      </c>
      <c r="C4804" s="6" t="s">
        <v>1474</v>
      </c>
      <c r="D4804" s="6" t="str">
        <f t="shared" si="75"/>
        <v>0695-000-000-0000</v>
      </c>
      <c r="E4804" s="5" t="s">
        <v>1475</v>
      </c>
      <c r="F4804" s="5" t="s">
        <v>503</v>
      </c>
      <c r="G4804" s="5" t="s">
        <v>504</v>
      </c>
      <c r="H4804" s="5" t="s">
        <v>377</v>
      </c>
      <c r="I4804" s="5" t="s">
        <v>378</v>
      </c>
    </row>
    <row r="4805" spans="1:9" x14ac:dyDescent="0.25">
      <c r="A4805" s="5" t="s">
        <v>12506</v>
      </c>
      <c r="B4805" s="5" t="s">
        <v>12507</v>
      </c>
      <c r="C4805" s="6" t="s">
        <v>2229</v>
      </c>
      <c r="D4805" s="6" t="str">
        <f t="shared" si="75"/>
        <v>1120-000-000-0000</v>
      </c>
      <c r="E4805" s="5" t="s">
        <v>2230</v>
      </c>
      <c r="F4805" s="5" t="s">
        <v>535</v>
      </c>
      <c r="G4805" s="5" t="s">
        <v>536</v>
      </c>
      <c r="H4805" s="5" t="s">
        <v>377</v>
      </c>
      <c r="I4805" s="5" t="s">
        <v>378</v>
      </c>
    </row>
    <row r="4806" spans="1:9" x14ac:dyDescent="0.25">
      <c r="A4806" s="5" t="s">
        <v>12508</v>
      </c>
      <c r="B4806" s="5" t="s">
        <v>12509</v>
      </c>
      <c r="C4806" s="6" t="s">
        <v>694</v>
      </c>
      <c r="D4806" s="6" t="str">
        <f t="shared" si="75"/>
        <v>0220-000-000-0000</v>
      </c>
      <c r="E4806" s="5" t="s">
        <v>695</v>
      </c>
      <c r="F4806" s="5" t="s">
        <v>383</v>
      </c>
      <c r="G4806" s="5" t="s">
        <v>384</v>
      </c>
      <c r="H4806" s="5" t="s">
        <v>377</v>
      </c>
      <c r="I4806" s="5" t="s">
        <v>378</v>
      </c>
    </row>
    <row r="4807" spans="1:9" x14ac:dyDescent="0.25">
      <c r="A4807" s="5" t="s">
        <v>12510</v>
      </c>
      <c r="B4807" s="5" t="s">
        <v>12511</v>
      </c>
      <c r="C4807" s="6" t="s">
        <v>1480</v>
      </c>
      <c r="D4807" s="6" t="str">
        <f t="shared" si="75"/>
        <v>1051-000-000-0000</v>
      </c>
      <c r="E4807" s="5" t="s">
        <v>1481</v>
      </c>
      <c r="F4807" s="5" t="s">
        <v>535</v>
      </c>
      <c r="G4807" s="5" t="s">
        <v>536</v>
      </c>
      <c r="H4807" s="5" t="s">
        <v>377</v>
      </c>
      <c r="I4807" s="5" t="s">
        <v>378</v>
      </c>
    </row>
    <row r="4808" spans="1:9" x14ac:dyDescent="0.25">
      <c r="A4808" s="5" t="s">
        <v>12512</v>
      </c>
      <c r="B4808" s="5" t="s">
        <v>12513</v>
      </c>
      <c r="C4808" s="6" t="s">
        <v>11602</v>
      </c>
      <c r="D4808" s="6" t="str">
        <f t="shared" si="75"/>
        <v>0948-000-000-0000</v>
      </c>
      <c r="E4808" s="5" t="s">
        <v>11603</v>
      </c>
      <c r="F4808" s="5" t="s">
        <v>383</v>
      </c>
      <c r="G4808" s="5" t="s">
        <v>384</v>
      </c>
      <c r="H4808" s="5" t="s">
        <v>377</v>
      </c>
      <c r="I4808" s="5" t="s">
        <v>378</v>
      </c>
    </row>
    <row r="4809" spans="1:9" x14ac:dyDescent="0.25">
      <c r="A4809" s="5" t="s">
        <v>12514</v>
      </c>
      <c r="B4809" s="5" t="s">
        <v>12515</v>
      </c>
      <c r="C4809" s="6" t="s">
        <v>499</v>
      </c>
      <c r="D4809" s="6" t="str">
        <f t="shared" si="75"/>
        <v>0010-211-140-1100</v>
      </c>
      <c r="E4809" s="5" t="s">
        <v>500</v>
      </c>
      <c r="F4809" s="5" t="s">
        <v>375</v>
      </c>
      <c r="G4809" s="5" t="s">
        <v>376</v>
      </c>
      <c r="H4809" s="5" t="s">
        <v>377</v>
      </c>
      <c r="I4809" s="5" t="s">
        <v>378</v>
      </c>
    </row>
    <row r="4810" spans="1:9" x14ac:dyDescent="0.25">
      <c r="A4810" s="5" t="s">
        <v>12516</v>
      </c>
      <c r="B4810" s="5" t="s">
        <v>12517</v>
      </c>
      <c r="C4810" s="6" t="s">
        <v>831</v>
      </c>
      <c r="D4810" s="6" t="str">
        <f t="shared" si="75"/>
        <v>0874-000-000-0000</v>
      </c>
      <c r="E4810" s="5" t="s">
        <v>832</v>
      </c>
      <c r="F4810" s="5" t="s">
        <v>507</v>
      </c>
      <c r="G4810" s="5" t="s">
        <v>508</v>
      </c>
      <c r="H4810" s="5" t="s">
        <v>491</v>
      </c>
      <c r="I4810" s="5" t="s">
        <v>492</v>
      </c>
    </row>
    <row r="4811" spans="1:9" x14ac:dyDescent="0.25">
      <c r="A4811" s="5" t="s">
        <v>12518</v>
      </c>
      <c r="B4811" s="5" t="s">
        <v>12519</v>
      </c>
      <c r="C4811" s="6" t="s">
        <v>2843</v>
      </c>
      <c r="D4811" s="6" t="str">
        <f t="shared" si="75"/>
        <v>0107-000-000-0000</v>
      </c>
      <c r="E4811" s="5" t="s">
        <v>2844</v>
      </c>
      <c r="F4811" s="5" t="s">
        <v>383</v>
      </c>
      <c r="G4811" s="5" t="s">
        <v>384</v>
      </c>
      <c r="H4811" s="5" t="s">
        <v>377</v>
      </c>
      <c r="I4811" s="5" t="s">
        <v>378</v>
      </c>
    </row>
    <row r="4812" spans="1:9" x14ac:dyDescent="0.25">
      <c r="A4812" s="5" t="s">
        <v>12520</v>
      </c>
      <c r="B4812" s="5" t="s">
        <v>12521</v>
      </c>
      <c r="C4812" s="6" t="s">
        <v>2775</v>
      </c>
      <c r="D4812" s="6" t="str">
        <f t="shared" si="75"/>
        <v>0325-000-000-0000</v>
      </c>
      <c r="E4812" s="5" t="s">
        <v>2776</v>
      </c>
      <c r="F4812" s="5" t="s">
        <v>535</v>
      </c>
      <c r="G4812" s="5" t="s">
        <v>536</v>
      </c>
      <c r="H4812" s="5" t="s">
        <v>513</v>
      </c>
      <c r="I4812" s="5" t="s">
        <v>514</v>
      </c>
    </row>
    <row r="4813" spans="1:9" x14ac:dyDescent="0.25">
      <c r="A4813" s="5" t="s">
        <v>12522</v>
      </c>
      <c r="B4813" s="5" t="s">
        <v>12523</v>
      </c>
      <c r="C4813" s="6" t="s">
        <v>7824</v>
      </c>
      <c r="D4813" s="6" t="str">
        <f t="shared" si="75"/>
        <v>0677-000-000-0000</v>
      </c>
      <c r="E4813" s="5" t="s">
        <v>7825</v>
      </c>
      <c r="F4813" s="5" t="s">
        <v>503</v>
      </c>
      <c r="G4813" s="5" t="s">
        <v>504</v>
      </c>
      <c r="H4813" s="5" t="s">
        <v>377</v>
      </c>
      <c r="I4813" s="5" t="s">
        <v>378</v>
      </c>
    </row>
    <row r="4814" spans="1:9" x14ac:dyDescent="0.25">
      <c r="A4814" s="5" t="s">
        <v>12524</v>
      </c>
      <c r="B4814" s="5" t="s">
        <v>12525</v>
      </c>
      <c r="C4814" s="6" t="s">
        <v>12526</v>
      </c>
      <c r="D4814" s="6" t="str">
        <f t="shared" si="75"/>
        <v>0010-076-011-1100</v>
      </c>
      <c r="E4814" s="5" t="s">
        <v>12527</v>
      </c>
      <c r="F4814" s="5" t="s">
        <v>375</v>
      </c>
      <c r="G4814" s="5" t="s">
        <v>376</v>
      </c>
      <c r="H4814" s="5" t="s">
        <v>377</v>
      </c>
      <c r="I4814" s="5" t="s">
        <v>378</v>
      </c>
    </row>
    <row r="4815" spans="1:9" x14ac:dyDescent="0.25">
      <c r="A4815" s="5" t="s">
        <v>12528</v>
      </c>
      <c r="B4815" s="5" t="s">
        <v>12529</v>
      </c>
      <c r="C4815" s="6" t="s">
        <v>10871</v>
      </c>
      <c r="D4815" s="6" t="str">
        <f t="shared" si="75"/>
        <v>0010-038-201-1700</v>
      </c>
      <c r="E4815" s="5" t="s">
        <v>10872</v>
      </c>
      <c r="F4815" s="5" t="s">
        <v>375</v>
      </c>
      <c r="G4815" s="5" t="s">
        <v>376</v>
      </c>
      <c r="H4815" s="5" t="s">
        <v>377</v>
      </c>
      <c r="I4815" s="5" t="s">
        <v>378</v>
      </c>
    </row>
    <row r="4816" spans="1:9" x14ac:dyDescent="0.25">
      <c r="A4816" s="5" t="s">
        <v>12530</v>
      </c>
      <c r="B4816" s="5" t="s">
        <v>12531</v>
      </c>
      <c r="C4816" s="6" t="s">
        <v>1456</v>
      </c>
      <c r="D4816" s="6" t="str">
        <f t="shared" si="75"/>
        <v>0150-000-000-0000</v>
      </c>
      <c r="E4816" s="5" t="s">
        <v>1457</v>
      </c>
      <c r="F4816" s="5" t="s">
        <v>383</v>
      </c>
      <c r="G4816" s="5" t="s">
        <v>384</v>
      </c>
      <c r="H4816" s="5" t="s">
        <v>377</v>
      </c>
      <c r="I4816" s="5" t="s">
        <v>378</v>
      </c>
    </row>
    <row r="4817" spans="1:9" x14ac:dyDescent="0.25">
      <c r="A4817" s="5" t="s">
        <v>12532</v>
      </c>
      <c r="B4817" s="5" t="s">
        <v>12533</v>
      </c>
      <c r="C4817" s="6" t="s">
        <v>3337</v>
      </c>
      <c r="D4817" s="6" t="str">
        <f t="shared" si="75"/>
        <v>0010-083-031-1100</v>
      </c>
      <c r="E4817" s="5" t="s">
        <v>3338</v>
      </c>
      <c r="F4817" s="5" t="s">
        <v>375</v>
      </c>
      <c r="G4817" s="5" t="s">
        <v>376</v>
      </c>
      <c r="H4817" s="5" t="s">
        <v>377</v>
      </c>
      <c r="I4817" s="5" t="s">
        <v>378</v>
      </c>
    </row>
    <row r="4818" spans="1:9" x14ac:dyDescent="0.25">
      <c r="A4818" s="5" t="s">
        <v>12534</v>
      </c>
      <c r="B4818" s="5" t="s">
        <v>12535</v>
      </c>
      <c r="C4818" s="6" t="s">
        <v>10754</v>
      </c>
      <c r="D4818" s="6" t="str">
        <f t="shared" si="75"/>
        <v>0010-038-201-1400</v>
      </c>
      <c r="E4818" s="5" t="s">
        <v>10755</v>
      </c>
      <c r="F4818" s="5" t="s">
        <v>375</v>
      </c>
      <c r="G4818" s="5" t="s">
        <v>376</v>
      </c>
      <c r="H4818" s="5" t="s">
        <v>377</v>
      </c>
      <c r="I4818" s="5" t="s">
        <v>378</v>
      </c>
    </row>
    <row r="4819" spans="1:9" x14ac:dyDescent="0.25">
      <c r="A4819" s="5" t="s">
        <v>12536</v>
      </c>
      <c r="B4819" s="5" t="s">
        <v>12537</v>
      </c>
      <c r="C4819" s="6" t="s">
        <v>449</v>
      </c>
      <c r="D4819" s="6" t="str">
        <f t="shared" si="75"/>
        <v>0965-000-000-0000</v>
      </c>
      <c r="E4819" s="5" t="s">
        <v>450</v>
      </c>
      <c r="F4819" s="5" t="s">
        <v>383</v>
      </c>
      <c r="G4819" s="5" t="s">
        <v>384</v>
      </c>
      <c r="H4819" s="5" t="s">
        <v>377</v>
      </c>
      <c r="I4819" s="5" t="s">
        <v>378</v>
      </c>
    </row>
    <row r="4820" spans="1:9" x14ac:dyDescent="0.25">
      <c r="A4820" s="5" t="s">
        <v>12538</v>
      </c>
      <c r="B4820" s="5" t="s">
        <v>12539</v>
      </c>
      <c r="C4820" s="6" t="s">
        <v>11890</v>
      </c>
      <c r="D4820" s="6" t="str">
        <f t="shared" si="75"/>
        <v>0953-000-000-0000</v>
      </c>
      <c r="E4820" s="5" t="s">
        <v>11891</v>
      </c>
      <c r="F4820" s="5" t="s">
        <v>383</v>
      </c>
      <c r="G4820" s="5" t="s">
        <v>384</v>
      </c>
      <c r="H4820" s="5" t="s">
        <v>377</v>
      </c>
      <c r="I4820" s="5" t="s">
        <v>378</v>
      </c>
    </row>
    <row r="4821" spans="1:9" x14ac:dyDescent="0.25">
      <c r="A4821" s="5" t="s">
        <v>12540</v>
      </c>
      <c r="B4821" s="5" t="s">
        <v>12541</v>
      </c>
      <c r="C4821" s="6" t="s">
        <v>4709</v>
      </c>
      <c r="D4821" s="6" t="str">
        <f t="shared" si="75"/>
        <v>0010-029-110-1100</v>
      </c>
      <c r="E4821" s="5" t="s">
        <v>4710</v>
      </c>
      <c r="F4821" s="5" t="s">
        <v>399</v>
      </c>
      <c r="G4821" s="5" t="s">
        <v>400</v>
      </c>
      <c r="H4821" s="5" t="s">
        <v>377</v>
      </c>
      <c r="I4821" s="5" t="s">
        <v>378</v>
      </c>
    </row>
    <row r="4822" spans="1:9" x14ac:dyDescent="0.25">
      <c r="A4822" s="5" t="s">
        <v>12542</v>
      </c>
      <c r="B4822" s="5" t="s">
        <v>12543</v>
      </c>
      <c r="C4822" s="6" t="s">
        <v>2947</v>
      </c>
      <c r="D4822" s="6" t="str">
        <f t="shared" si="75"/>
        <v>0943-000-000-0000</v>
      </c>
      <c r="E4822" s="5" t="s">
        <v>2948</v>
      </c>
      <c r="F4822" s="5" t="s">
        <v>2925</v>
      </c>
      <c r="G4822" s="5" t="s">
        <v>2926</v>
      </c>
      <c r="H4822" s="5" t="s">
        <v>377</v>
      </c>
      <c r="I4822" s="5" t="s">
        <v>378</v>
      </c>
    </row>
    <row r="4823" spans="1:9" x14ac:dyDescent="0.25">
      <c r="A4823" s="5" t="s">
        <v>12544</v>
      </c>
      <c r="B4823" s="5" t="s">
        <v>12545</v>
      </c>
      <c r="C4823" s="6" t="s">
        <v>911</v>
      </c>
      <c r="D4823" s="6" t="str">
        <f t="shared" si="75"/>
        <v>0168-000-000-0000</v>
      </c>
      <c r="E4823" s="5" t="s">
        <v>912</v>
      </c>
      <c r="F4823" s="5" t="s">
        <v>383</v>
      </c>
      <c r="G4823" s="5" t="s">
        <v>384</v>
      </c>
      <c r="H4823" s="5" t="s">
        <v>377</v>
      </c>
      <c r="I4823" s="5" t="s">
        <v>378</v>
      </c>
    </row>
    <row r="4824" spans="1:9" x14ac:dyDescent="0.25">
      <c r="A4824" s="5" t="s">
        <v>12546</v>
      </c>
      <c r="B4824" s="5" t="s">
        <v>12547</v>
      </c>
      <c r="C4824" s="6" t="s">
        <v>2947</v>
      </c>
      <c r="D4824" s="6" t="str">
        <f t="shared" si="75"/>
        <v>0943-000-000-0000</v>
      </c>
      <c r="E4824" s="5" t="s">
        <v>2948</v>
      </c>
      <c r="F4824" s="5" t="s">
        <v>507</v>
      </c>
      <c r="G4824" s="5" t="s">
        <v>508</v>
      </c>
      <c r="H4824" s="5" t="s">
        <v>377</v>
      </c>
      <c r="I4824" s="5" t="s">
        <v>378</v>
      </c>
    </row>
    <row r="4825" spans="1:9" x14ac:dyDescent="0.25">
      <c r="A4825" s="5" t="s">
        <v>12548</v>
      </c>
      <c r="B4825" s="5" t="s">
        <v>12549</v>
      </c>
      <c r="C4825" s="6" t="s">
        <v>4022</v>
      </c>
      <c r="D4825" s="6" t="str">
        <f t="shared" si="75"/>
        <v>0010-115-130-1800</v>
      </c>
      <c r="E4825" s="5" t="s">
        <v>4023</v>
      </c>
      <c r="F4825" s="5" t="s">
        <v>375</v>
      </c>
      <c r="G4825" s="5" t="s">
        <v>376</v>
      </c>
      <c r="H4825" s="5" t="s">
        <v>377</v>
      </c>
      <c r="I4825" s="5" t="s">
        <v>378</v>
      </c>
    </row>
    <row r="4826" spans="1:9" x14ac:dyDescent="0.25">
      <c r="A4826" s="5" t="s">
        <v>12550</v>
      </c>
      <c r="B4826" s="5" t="s">
        <v>12551</v>
      </c>
      <c r="C4826" s="6" t="s">
        <v>2835</v>
      </c>
      <c r="D4826" s="6" t="str">
        <f t="shared" si="75"/>
        <v>0197-000-000-0000</v>
      </c>
      <c r="E4826" s="5" t="s">
        <v>2836</v>
      </c>
      <c r="F4826" s="5" t="s">
        <v>383</v>
      </c>
      <c r="G4826" s="5" t="s">
        <v>384</v>
      </c>
      <c r="H4826" s="5" t="s">
        <v>377</v>
      </c>
      <c r="I4826" s="5" t="s">
        <v>378</v>
      </c>
    </row>
    <row r="4827" spans="1:9" x14ac:dyDescent="0.25">
      <c r="A4827" s="5" t="s">
        <v>12552</v>
      </c>
      <c r="B4827" s="5" t="s">
        <v>12553</v>
      </c>
      <c r="C4827" s="6" t="s">
        <v>2597</v>
      </c>
      <c r="D4827" s="6" t="str">
        <f t="shared" si="75"/>
        <v>0345-000-000-0000</v>
      </c>
      <c r="E4827" s="5" t="s">
        <v>2598</v>
      </c>
      <c r="F4827" s="5" t="s">
        <v>503</v>
      </c>
      <c r="G4827" s="5" t="s">
        <v>504</v>
      </c>
      <c r="H4827" s="5" t="s">
        <v>513</v>
      </c>
      <c r="I4827" s="5" t="s">
        <v>514</v>
      </c>
    </row>
    <row r="4828" spans="1:9" x14ac:dyDescent="0.25">
      <c r="A4828" s="5" t="s">
        <v>12554</v>
      </c>
      <c r="B4828" s="5" t="s">
        <v>12555</v>
      </c>
      <c r="C4828" s="6" t="s">
        <v>7218</v>
      </c>
      <c r="D4828" s="6" t="str">
        <f t="shared" si="75"/>
        <v>0568-000-000-0000</v>
      </c>
      <c r="E4828" s="5" t="s">
        <v>7219</v>
      </c>
      <c r="F4828" s="5" t="s">
        <v>503</v>
      </c>
      <c r="G4828" s="5" t="s">
        <v>504</v>
      </c>
      <c r="H4828" s="5" t="s">
        <v>377</v>
      </c>
      <c r="I4828" s="5" t="s">
        <v>378</v>
      </c>
    </row>
    <row r="4829" spans="1:9" x14ac:dyDescent="0.25">
      <c r="A4829" s="5" t="s">
        <v>12556</v>
      </c>
      <c r="B4829" s="5" t="s">
        <v>12557</v>
      </c>
      <c r="C4829" s="6" t="s">
        <v>2180</v>
      </c>
      <c r="D4829" s="6" t="str">
        <f t="shared" si="75"/>
        <v>0770-000-000-0000</v>
      </c>
      <c r="E4829" s="5" t="s">
        <v>2181</v>
      </c>
      <c r="F4829" s="5" t="s">
        <v>503</v>
      </c>
      <c r="G4829" s="5" t="s">
        <v>504</v>
      </c>
      <c r="H4829" s="5" t="s">
        <v>377</v>
      </c>
      <c r="I4829" s="5" t="s">
        <v>378</v>
      </c>
    </row>
    <row r="4830" spans="1:9" x14ac:dyDescent="0.25">
      <c r="A4830" s="5" t="s">
        <v>12558</v>
      </c>
      <c r="B4830" s="5" t="s">
        <v>12559</v>
      </c>
      <c r="C4830" s="6" t="s">
        <v>9183</v>
      </c>
      <c r="D4830" s="6" t="str">
        <f t="shared" si="75"/>
        <v>0010-231-091-1100</v>
      </c>
      <c r="E4830" s="5" t="s">
        <v>9184</v>
      </c>
      <c r="F4830" s="5" t="s">
        <v>1177</v>
      </c>
      <c r="G4830" s="5" t="s">
        <v>1178</v>
      </c>
      <c r="H4830" s="5" t="s">
        <v>377</v>
      </c>
      <c r="I4830" s="5" t="s">
        <v>378</v>
      </c>
    </row>
    <row r="4831" spans="1:9" x14ac:dyDescent="0.25">
      <c r="A4831" s="5" t="s">
        <v>12560</v>
      </c>
      <c r="B4831" s="5" t="s">
        <v>12561</v>
      </c>
      <c r="C4831" s="6" t="s">
        <v>481</v>
      </c>
      <c r="D4831" s="6" t="str">
        <f t="shared" si="75"/>
        <v>0955-000-000-0000</v>
      </c>
      <c r="E4831" s="5" t="s">
        <v>482</v>
      </c>
      <c r="F4831" s="5" t="s">
        <v>415</v>
      </c>
      <c r="G4831" s="5" t="s">
        <v>416</v>
      </c>
      <c r="H4831" s="5" t="s">
        <v>377</v>
      </c>
      <c r="I4831" s="5" t="s">
        <v>378</v>
      </c>
    </row>
    <row r="4832" spans="1:9" x14ac:dyDescent="0.25">
      <c r="A4832" s="5" t="s">
        <v>12562</v>
      </c>
      <c r="B4832" s="5" t="s">
        <v>12563</v>
      </c>
      <c r="C4832" s="6" t="s">
        <v>12564</v>
      </c>
      <c r="D4832" s="6" t="str">
        <f t="shared" si="75"/>
        <v>0010-046-041-1000</v>
      </c>
      <c r="E4832" s="5" t="s">
        <v>12565</v>
      </c>
      <c r="F4832" s="5" t="s">
        <v>1099</v>
      </c>
      <c r="G4832" s="5" t="s">
        <v>1100</v>
      </c>
      <c r="H4832" s="5" t="s">
        <v>377</v>
      </c>
      <c r="I4832" s="5" t="s">
        <v>378</v>
      </c>
    </row>
    <row r="4833" spans="1:9" x14ac:dyDescent="0.25">
      <c r="A4833" s="5" t="s">
        <v>12566</v>
      </c>
      <c r="B4833" s="5" t="s">
        <v>12567</v>
      </c>
      <c r="C4833" s="6" t="s">
        <v>2102</v>
      </c>
      <c r="D4833" s="6" t="str">
        <f t="shared" si="75"/>
        <v>0196-000-000-0000</v>
      </c>
      <c r="E4833" s="5" t="s">
        <v>2103</v>
      </c>
      <c r="F4833" s="5" t="s">
        <v>503</v>
      </c>
      <c r="G4833" s="5" t="s">
        <v>504</v>
      </c>
      <c r="H4833" s="5" t="s">
        <v>377</v>
      </c>
      <c r="I4833" s="5" t="s">
        <v>378</v>
      </c>
    </row>
    <row r="4834" spans="1:9" x14ac:dyDescent="0.25">
      <c r="A4834" s="5" t="s">
        <v>12568</v>
      </c>
      <c r="B4834" s="5" t="s">
        <v>12569</v>
      </c>
      <c r="C4834" s="6" t="s">
        <v>2196</v>
      </c>
      <c r="D4834" s="6" t="str">
        <f t="shared" si="75"/>
        <v>0924-000-000-0000</v>
      </c>
      <c r="E4834" s="5" t="s">
        <v>2197</v>
      </c>
      <c r="F4834" s="5" t="s">
        <v>383</v>
      </c>
      <c r="G4834" s="5" t="s">
        <v>384</v>
      </c>
      <c r="H4834" s="5" t="s">
        <v>377</v>
      </c>
      <c r="I4834" s="5" t="s">
        <v>378</v>
      </c>
    </row>
    <row r="4835" spans="1:9" x14ac:dyDescent="0.25">
      <c r="A4835" s="5" t="s">
        <v>12570</v>
      </c>
      <c r="B4835" s="5" t="s">
        <v>12571</v>
      </c>
      <c r="C4835" s="6" t="s">
        <v>8815</v>
      </c>
      <c r="D4835" s="6" t="str">
        <f t="shared" si="75"/>
        <v>0100-000-000-1600</v>
      </c>
      <c r="E4835" s="5" t="s">
        <v>8816</v>
      </c>
      <c r="F4835" s="5" t="s">
        <v>383</v>
      </c>
      <c r="G4835" s="5" t="s">
        <v>384</v>
      </c>
      <c r="H4835" s="5" t="s">
        <v>513</v>
      </c>
      <c r="I4835" s="5" t="s">
        <v>514</v>
      </c>
    </row>
    <row r="4836" spans="1:9" x14ac:dyDescent="0.25">
      <c r="A4836" s="5" t="s">
        <v>12572</v>
      </c>
      <c r="B4836" s="5" t="s">
        <v>12573</v>
      </c>
      <c r="C4836" s="6" t="s">
        <v>1518</v>
      </c>
      <c r="D4836" s="6" t="str">
        <f t="shared" si="75"/>
        <v>0675-000-000-0000</v>
      </c>
      <c r="E4836" s="5" t="s">
        <v>1519</v>
      </c>
      <c r="F4836" s="5" t="s">
        <v>383</v>
      </c>
      <c r="G4836" s="5" t="s">
        <v>384</v>
      </c>
      <c r="H4836" s="5" t="s">
        <v>377</v>
      </c>
      <c r="I4836" s="5" t="s">
        <v>378</v>
      </c>
    </row>
    <row r="4837" spans="1:9" x14ac:dyDescent="0.25">
      <c r="A4837" s="5" t="s">
        <v>260</v>
      </c>
      <c r="B4837" s="5" t="s">
        <v>12574</v>
      </c>
      <c r="C4837" s="6" t="s">
        <v>7281</v>
      </c>
      <c r="D4837" s="6" t="str">
        <f t="shared" si="75"/>
        <v>0010-231-081-1100</v>
      </c>
      <c r="E4837" s="5" t="s">
        <v>7282</v>
      </c>
      <c r="F4837" s="5" t="s">
        <v>1177</v>
      </c>
      <c r="G4837" s="5" t="s">
        <v>1178</v>
      </c>
      <c r="H4837" s="5" t="s">
        <v>377</v>
      </c>
      <c r="I4837" s="5" t="s">
        <v>378</v>
      </c>
    </row>
    <row r="4838" spans="1:9" x14ac:dyDescent="0.25">
      <c r="A4838" s="5" t="s">
        <v>12575</v>
      </c>
      <c r="B4838" s="5" t="s">
        <v>12576</v>
      </c>
      <c r="C4838" s="6" t="s">
        <v>757</v>
      </c>
      <c r="D4838" s="6" t="str">
        <f t="shared" si="75"/>
        <v>0871-000-000-0000</v>
      </c>
      <c r="E4838" s="5" t="s">
        <v>758</v>
      </c>
      <c r="F4838" s="5" t="s">
        <v>383</v>
      </c>
      <c r="G4838" s="5" t="s">
        <v>384</v>
      </c>
      <c r="H4838" s="5" t="s">
        <v>513</v>
      </c>
      <c r="I4838" s="5" t="s">
        <v>514</v>
      </c>
    </row>
    <row r="4839" spans="1:9" x14ac:dyDescent="0.25">
      <c r="A4839" s="5" t="s">
        <v>12577</v>
      </c>
      <c r="B4839" s="5" t="s">
        <v>12578</v>
      </c>
      <c r="C4839" s="6" t="s">
        <v>1123</v>
      </c>
      <c r="D4839" s="6" t="str">
        <f t="shared" si="75"/>
        <v>0171-000-000-0000</v>
      </c>
      <c r="E4839" s="5" t="s">
        <v>1124</v>
      </c>
      <c r="F4839" s="5" t="s">
        <v>383</v>
      </c>
      <c r="G4839" s="5" t="s">
        <v>384</v>
      </c>
      <c r="H4839" s="5" t="s">
        <v>377</v>
      </c>
      <c r="I4839" s="5" t="s">
        <v>378</v>
      </c>
    </row>
    <row r="4840" spans="1:9" x14ac:dyDescent="0.25">
      <c r="A4840" s="5" t="s">
        <v>12579</v>
      </c>
      <c r="B4840" s="5" t="s">
        <v>12580</v>
      </c>
      <c r="C4840" s="6" t="s">
        <v>12581</v>
      </c>
      <c r="D4840" s="6" t="str">
        <f t="shared" si="75"/>
        <v>0100-000-002-0200</v>
      </c>
      <c r="E4840" s="5" t="s">
        <v>12582</v>
      </c>
      <c r="F4840" s="5" t="s">
        <v>415</v>
      </c>
      <c r="G4840" s="5" t="s">
        <v>416</v>
      </c>
      <c r="H4840" s="5" t="s">
        <v>377</v>
      </c>
      <c r="I4840" s="5" t="s">
        <v>378</v>
      </c>
    </row>
    <row r="4841" spans="1:9" x14ac:dyDescent="0.25">
      <c r="A4841" s="5" t="s">
        <v>12583</v>
      </c>
      <c r="B4841" s="5" t="s">
        <v>12584</v>
      </c>
      <c r="C4841" s="6" t="s">
        <v>1635</v>
      </c>
      <c r="D4841" s="6" t="str">
        <f t="shared" si="75"/>
        <v>0010-211-010-9900</v>
      </c>
      <c r="E4841" s="5" t="s">
        <v>1636</v>
      </c>
      <c r="F4841" s="5" t="s">
        <v>375</v>
      </c>
      <c r="G4841" s="5" t="s">
        <v>376</v>
      </c>
      <c r="H4841" s="5" t="s">
        <v>377</v>
      </c>
      <c r="I4841" s="5" t="s">
        <v>378</v>
      </c>
    </row>
    <row r="4842" spans="1:9" x14ac:dyDescent="0.25">
      <c r="A4842" s="5" t="s">
        <v>12585</v>
      </c>
      <c r="B4842" s="5" t="s">
        <v>12586</v>
      </c>
      <c r="C4842" s="6" t="s">
        <v>5184</v>
      </c>
      <c r="D4842" s="6" t="str">
        <f t="shared" si="75"/>
        <v>1018-000-000-0000</v>
      </c>
      <c r="E4842" s="5" t="s">
        <v>5185</v>
      </c>
      <c r="F4842" s="5" t="s">
        <v>535</v>
      </c>
      <c r="G4842" s="5" t="s">
        <v>536</v>
      </c>
      <c r="H4842" s="5" t="s">
        <v>377</v>
      </c>
      <c r="I4842" s="5" t="s">
        <v>378</v>
      </c>
    </row>
    <row r="4843" spans="1:9" x14ac:dyDescent="0.25">
      <c r="A4843" s="5" t="s">
        <v>12587</v>
      </c>
      <c r="B4843" s="5" t="s">
        <v>12588</v>
      </c>
      <c r="C4843" s="6" t="s">
        <v>5732</v>
      </c>
      <c r="D4843" s="6" t="str">
        <f t="shared" si="75"/>
        <v>0788-000-000-0000</v>
      </c>
      <c r="E4843" s="5" t="s">
        <v>5733</v>
      </c>
      <c r="F4843" s="5" t="s">
        <v>535</v>
      </c>
      <c r="G4843" s="5" t="s">
        <v>536</v>
      </c>
      <c r="H4843" s="5" t="s">
        <v>377</v>
      </c>
      <c r="I4843" s="5" t="s">
        <v>378</v>
      </c>
    </row>
    <row r="4844" spans="1:9" x14ac:dyDescent="0.25">
      <c r="A4844" s="5" t="s">
        <v>12589</v>
      </c>
      <c r="B4844" s="5" t="s">
        <v>12590</v>
      </c>
      <c r="C4844" s="6" t="s">
        <v>6580</v>
      </c>
      <c r="D4844" s="6" t="str">
        <f t="shared" si="75"/>
        <v>0010-049-061-1100</v>
      </c>
      <c r="E4844" s="5" t="s">
        <v>2005</v>
      </c>
      <c r="F4844" s="5" t="s">
        <v>399</v>
      </c>
      <c r="G4844" s="5" t="s">
        <v>400</v>
      </c>
      <c r="H4844" s="5" t="s">
        <v>377</v>
      </c>
      <c r="I4844" s="5" t="s">
        <v>378</v>
      </c>
    </row>
    <row r="4845" spans="1:9" x14ac:dyDescent="0.25">
      <c r="A4845" s="5" t="s">
        <v>12591</v>
      </c>
      <c r="B4845" s="5" t="s">
        <v>12592</v>
      </c>
      <c r="C4845" s="6" t="s">
        <v>811</v>
      </c>
      <c r="D4845" s="6" t="str">
        <f t="shared" si="75"/>
        <v>0010-029-080-1500</v>
      </c>
      <c r="E4845" s="5" t="s">
        <v>812</v>
      </c>
      <c r="F4845" s="5" t="s">
        <v>383</v>
      </c>
      <c r="G4845" s="5" t="s">
        <v>384</v>
      </c>
      <c r="H4845" s="5" t="s">
        <v>377</v>
      </c>
      <c r="I4845" s="5" t="s">
        <v>378</v>
      </c>
    </row>
    <row r="4846" spans="1:9" x14ac:dyDescent="0.25">
      <c r="A4846" s="5" t="s">
        <v>12593</v>
      </c>
      <c r="B4846" s="5" t="s">
        <v>12594</v>
      </c>
      <c r="C4846" s="6" t="s">
        <v>12595</v>
      </c>
      <c r="D4846" s="6" t="str">
        <f t="shared" si="75"/>
        <v>0475-249-000-0000</v>
      </c>
      <c r="E4846" s="5" t="s">
        <v>12596</v>
      </c>
      <c r="F4846" s="5" t="s">
        <v>383</v>
      </c>
      <c r="G4846" s="5" t="s">
        <v>384</v>
      </c>
      <c r="H4846" s="5" t="s">
        <v>389</v>
      </c>
      <c r="I4846" s="5" t="s">
        <v>390</v>
      </c>
    </row>
    <row r="4847" spans="1:9" x14ac:dyDescent="0.25">
      <c r="A4847" s="5" t="s">
        <v>12597</v>
      </c>
      <c r="B4847" s="5" t="s">
        <v>12598</v>
      </c>
      <c r="C4847" s="6" t="s">
        <v>589</v>
      </c>
      <c r="D4847" s="6" t="str">
        <f t="shared" si="75"/>
        <v>0160-000-000-0000</v>
      </c>
      <c r="E4847" s="5" t="s">
        <v>590</v>
      </c>
      <c r="F4847" s="5" t="s">
        <v>415</v>
      </c>
      <c r="G4847" s="5" t="s">
        <v>416</v>
      </c>
      <c r="H4847" s="5" t="s">
        <v>377</v>
      </c>
      <c r="I4847" s="5" t="s">
        <v>378</v>
      </c>
    </row>
    <row r="4848" spans="1:9" x14ac:dyDescent="0.25">
      <c r="A4848" s="5" t="s">
        <v>12599</v>
      </c>
      <c r="B4848" s="5" t="s">
        <v>12600</v>
      </c>
      <c r="C4848" s="6" t="s">
        <v>5678</v>
      </c>
      <c r="D4848" s="6" t="str">
        <f t="shared" si="75"/>
        <v>0010-046-061-1100</v>
      </c>
      <c r="E4848" s="5" t="s">
        <v>5679</v>
      </c>
      <c r="F4848" s="5" t="s">
        <v>375</v>
      </c>
      <c r="G4848" s="5" t="s">
        <v>376</v>
      </c>
      <c r="H4848" s="5" t="s">
        <v>513</v>
      </c>
      <c r="I4848" s="5" t="s">
        <v>514</v>
      </c>
    </row>
    <row r="4849" spans="1:9" x14ac:dyDescent="0.25">
      <c r="A4849" s="5" t="s">
        <v>12601</v>
      </c>
      <c r="B4849" s="5" t="s">
        <v>12602</v>
      </c>
      <c r="C4849" s="6" t="s">
        <v>5732</v>
      </c>
      <c r="D4849" s="6" t="str">
        <f t="shared" si="75"/>
        <v>0788-000-000-0000</v>
      </c>
      <c r="E4849" s="5" t="s">
        <v>5733</v>
      </c>
      <c r="F4849" s="5" t="s">
        <v>503</v>
      </c>
      <c r="G4849" s="5" t="s">
        <v>504</v>
      </c>
      <c r="H4849" s="5" t="s">
        <v>377</v>
      </c>
      <c r="I4849" s="5" t="s">
        <v>378</v>
      </c>
    </row>
    <row r="4850" spans="1:9" x14ac:dyDescent="0.25">
      <c r="A4850" s="5" t="s">
        <v>12603</v>
      </c>
      <c r="B4850" s="5" t="s">
        <v>12604</v>
      </c>
      <c r="C4850" s="6" t="s">
        <v>11952</v>
      </c>
      <c r="D4850" s="6" t="str">
        <f t="shared" si="75"/>
        <v>1076-000-000-0000</v>
      </c>
      <c r="E4850" s="5" t="s">
        <v>11953</v>
      </c>
      <c r="F4850" s="5" t="s">
        <v>383</v>
      </c>
      <c r="G4850" s="5" t="s">
        <v>384</v>
      </c>
      <c r="H4850" s="5" t="s">
        <v>377</v>
      </c>
      <c r="I4850" s="5" t="s">
        <v>378</v>
      </c>
    </row>
    <row r="4851" spans="1:9" x14ac:dyDescent="0.25">
      <c r="A4851" s="5" t="s">
        <v>242</v>
      </c>
      <c r="B4851" s="5" t="s">
        <v>12605</v>
      </c>
      <c r="C4851" s="6" t="s">
        <v>1462</v>
      </c>
      <c r="D4851" s="6" t="str">
        <f t="shared" si="75"/>
        <v>1133-000-000-0000</v>
      </c>
      <c r="E4851" s="5" t="s">
        <v>1463</v>
      </c>
      <c r="F4851" s="5" t="s">
        <v>535</v>
      </c>
      <c r="G4851" s="5" t="s">
        <v>536</v>
      </c>
      <c r="H4851" s="5" t="s">
        <v>377</v>
      </c>
      <c r="I4851" s="5" t="s">
        <v>378</v>
      </c>
    </row>
    <row r="4852" spans="1:9" x14ac:dyDescent="0.25">
      <c r="A4852" s="5" t="s">
        <v>12606</v>
      </c>
      <c r="B4852" s="5" t="s">
        <v>12607</v>
      </c>
      <c r="C4852" s="6" t="s">
        <v>12608</v>
      </c>
      <c r="D4852" s="6" t="str">
        <f t="shared" si="75"/>
        <v>0518-000-000-0000</v>
      </c>
      <c r="E4852" s="5" t="s">
        <v>12609</v>
      </c>
      <c r="F4852" s="5" t="s">
        <v>383</v>
      </c>
      <c r="G4852" s="5" t="s">
        <v>384</v>
      </c>
      <c r="H4852" s="5" t="s">
        <v>377</v>
      </c>
      <c r="I4852" s="5" t="s">
        <v>378</v>
      </c>
    </row>
    <row r="4853" spans="1:9" x14ac:dyDescent="0.25">
      <c r="A4853" s="5" t="s">
        <v>12610</v>
      </c>
      <c r="B4853" s="5" t="s">
        <v>12611</v>
      </c>
      <c r="C4853" s="6" t="s">
        <v>4703</v>
      </c>
      <c r="D4853" s="6" t="str">
        <f t="shared" si="75"/>
        <v>0010-032-171-1100</v>
      </c>
      <c r="E4853" s="5" t="s">
        <v>4704</v>
      </c>
      <c r="F4853" s="5" t="s">
        <v>375</v>
      </c>
      <c r="G4853" s="5" t="s">
        <v>376</v>
      </c>
      <c r="H4853" s="5" t="s">
        <v>377</v>
      </c>
      <c r="I4853" s="5" t="s">
        <v>378</v>
      </c>
    </row>
    <row r="4854" spans="1:9" x14ac:dyDescent="0.25">
      <c r="A4854" s="5" t="s">
        <v>12612</v>
      </c>
      <c r="B4854" s="5" t="s">
        <v>12613</v>
      </c>
      <c r="C4854" s="6" t="s">
        <v>8560</v>
      </c>
      <c r="D4854" s="6" t="str">
        <f t="shared" si="75"/>
        <v>0331-000-000-0000</v>
      </c>
      <c r="E4854" s="5" t="s">
        <v>8561</v>
      </c>
      <c r="F4854" s="5" t="s">
        <v>503</v>
      </c>
      <c r="G4854" s="5" t="s">
        <v>504</v>
      </c>
      <c r="H4854" s="5" t="s">
        <v>377</v>
      </c>
      <c r="I4854" s="5" t="s">
        <v>378</v>
      </c>
    </row>
    <row r="4855" spans="1:9" x14ac:dyDescent="0.25">
      <c r="A4855" s="5" t="s">
        <v>12614</v>
      </c>
      <c r="B4855" s="5" t="s">
        <v>12615</v>
      </c>
      <c r="C4855" s="6" t="s">
        <v>6472</v>
      </c>
      <c r="D4855" s="6" t="str">
        <f t="shared" si="75"/>
        <v>0010-090-111-1100</v>
      </c>
      <c r="E4855" s="5" t="s">
        <v>6473</v>
      </c>
      <c r="F4855" s="5" t="s">
        <v>399</v>
      </c>
      <c r="G4855" s="5" t="s">
        <v>400</v>
      </c>
      <c r="H4855" s="5" t="s">
        <v>377</v>
      </c>
      <c r="I4855" s="5" t="s">
        <v>378</v>
      </c>
    </row>
    <row r="4856" spans="1:9" x14ac:dyDescent="0.25">
      <c r="A4856" s="5" t="s">
        <v>12616</v>
      </c>
      <c r="B4856" s="5" t="s">
        <v>12617</v>
      </c>
      <c r="C4856" s="6" t="s">
        <v>6366</v>
      </c>
      <c r="D4856" s="6" t="str">
        <f t="shared" si="75"/>
        <v>1004-000-000-0000</v>
      </c>
      <c r="E4856" s="5" t="s">
        <v>6367</v>
      </c>
      <c r="F4856" s="5" t="s">
        <v>503</v>
      </c>
      <c r="G4856" s="5" t="s">
        <v>504</v>
      </c>
      <c r="H4856" s="5" t="s">
        <v>377</v>
      </c>
      <c r="I4856" s="5" t="s">
        <v>378</v>
      </c>
    </row>
    <row r="4857" spans="1:9" x14ac:dyDescent="0.25">
      <c r="A4857" s="5" t="s">
        <v>12618</v>
      </c>
      <c r="B4857" s="5" t="s">
        <v>12619</v>
      </c>
      <c r="C4857" s="6" t="s">
        <v>831</v>
      </c>
      <c r="D4857" s="6" t="str">
        <f t="shared" si="75"/>
        <v>0874-000-000-0000</v>
      </c>
      <c r="E4857" s="5" t="s">
        <v>832</v>
      </c>
      <c r="F4857" s="5" t="s">
        <v>383</v>
      </c>
      <c r="G4857" s="5" t="s">
        <v>384</v>
      </c>
      <c r="H4857" s="5" t="s">
        <v>377</v>
      </c>
      <c r="I4857" s="5" t="s">
        <v>378</v>
      </c>
    </row>
    <row r="4858" spans="1:9" x14ac:dyDescent="0.25">
      <c r="A4858" s="5" t="s">
        <v>12620</v>
      </c>
      <c r="B4858" s="5" t="s">
        <v>12621</v>
      </c>
      <c r="C4858" s="6" t="s">
        <v>1732</v>
      </c>
      <c r="D4858" s="6" t="str">
        <f t="shared" si="75"/>
        <v>0030-000-000-0000</v>
      </c>
      <c r="E4858" s="5" t="s">
        <v>1733</v>
      </c>
      <c r="F4858" s="5" t="s">
        <v>507</v>
      </c>
      <c r="G4858" s="5" t="s">
        <v>508</v>
      </c>
      <c r="H4858" s="5" t="s">
        <v>513</v>
      </c>
      <c r="I4858" s="5" t="s">
        <v>514</v>
      </c>
    </row>
    <row r="4859" spans="1:9" x14ac:dyDescent="0.25">
      <c r="A4859" s="5" t="s">
        <v>12622</v>
      </c>
      <c r="B4859" s="5" t="s">
        <v>12623</v>
      </c>
      <c r="C4859" s="6" t="s">
        <v>2026</v>
      </c>
      <c r="D4859" s="6" t="str">
        <f t="shared" si="75"/>
        <v>0852-000-000-0000</v>
      </c>
      <c r="E4859" s="5" t="s">
        <v>2027</v>
      </c>
      <c r="F4859" s="5" t="s">
        <v>383</v>
      </c>
      <c r="G4859" s="5" t="s">
        <v>384</v>
      </c>
      <c r="H4859" s="5" t="s">
        <v>491</v>
      </c>
      <c r="I4859" s="5" t="s">
        <v>492</v>
      </c>
    </row>
    <row r="4860" spans="1:9" x14ac:dyDescent="0.25">
      <c r="A4860" s="5" t="s">
        <v>12624</v>
      </c>
      <c r="B4860" s="5" t="s">
        <v>12625</v>
      </c>
      <c r="C4860" s="6" t="s">
        <v>405</v>
      </c>
      <c r="D4860" s="6" t="str">
        <f t="shared" si="75"/>
        <v>0340-000-000-0000</v>
      </c>
      <c r="E4860" s="5" t="s">
        <v>406</v>
      </c>
      <c r="F4860" s="5" t="s">
        <v>383</v>
      </c>
      <c r="G4860" s="5" t="s">
        <v>384</v>
      </c>
      <c r="H4860" s="5" t="s">
        <v>377</v>
      </c>
      <c r="I4860" s="5" t="s">
        <v>378</v>
      </c>
    </row>
    <row r="4861" spans="1:9" x14ac:dyDescent="0.25">
      <c r="A4861" s="5" t="s">
        <v>12626</v>
      </c>
      <c r="B4861" s="5" t="s">
        <v>12627</v>
      </c>
      <c r="C4861" s="6" t="s">
        <v>8595</v>
      </c>
      <c r="D4861" s="6" t="str">
        <f t="shared" si="75"/>
        <v>0752-000-000-0000</v>
      </c>
      <c r="E4861" s="5" t="s">
        <v>8596</v>
      </c>
      <c r="F4861" s="5" t="s">
        <v>503</v>
      </c>
      <c r="G4861" s="5" t="s">
        <v>504</v>
      </c>
      <c r="H4861" s="5" t="s">
        <v>377</v>
      </c>
      <c r="I4861" s="5" t="s">
        <v>378</v>
      </c>
    </row>
    <row r="4862" spans="1:9" x14ac:dyDescent="0.25">
      <c r="A4862" s="5" t="s">
        <v>12628</v>
      </c>
      <c r="B4862" s="5" t="s">
        <v>12629</v>
      </c>
      <c r="C4862" s="6" t="s">
        <v>1946</v>
      </c>
      <c r="D4862" s="6" t="str">
        <f t="shared" si="75"/>
        <v>0010-163-031-1100</v>
      </c>
      <c r="E4862" s="5" t="s">
        <v>1947</v>
      </c>
      <c r="F4862" s="5" t="s">
        <v>383</v>
      </c>
      <c r="G4862" s="5" t="s">
        <v>384</v>
      </c>
      <c r="H4862" s="5" t="s">
        <v>377</v>
      </c>
      <c r="I4862" s="5" t="s">
        <v>378</v>
      </c>
    </row>
    <row r="4863" spans="1:9" x14ac:dyDescent="0.25">
      <c r="A4863" s="5" t="s">
        <v>12630</v>
      </c>
      <c r="B4863" s="5" t="s">
        <v>12631</v>
      </c>
      <c r="C4863" s="6" t="s">
        <v>3452</v>
      </c>
      <c r="D4863" s="6" t="str">
        <f t="shared" si="75"/>
        <v>0010-059-061-1100</v>
      </c>
      <c r="E4863" s="5" t="s">
        <v>3453</v>
      </c>
      <c r="F4863" s="5" t="s">
        <v>375</v>
      </c>
      <c r="G4863" s="5" t="s">
        <v>376</v>
      </c>
      <c r="H4863" s="5" t="s">
        <v>377</v>
      </c>
      <c r="I4863" s="5" t="s">
        <v>378</v>
      </c>
    </row>
    <row r="4864" spans="1:9" x14ac:dyDescent="0.25">
      <c r="A4864" s="5" t="s">
        <v>12632</v>
      </c>
      <c r="B4864" s="5" t="s">
        <v>12633</v>
      </c>
      <c r="C4864" s="6" t="s">
        <v>2072</v>
      </c>
      <c r="D4864" s="6" t="str">
        <f t="shared" si="75"/>
        <v>0328-000-000-0000</v>
      </c>
      <c r="E4864" s="5" t="s">
        <v>2073</v>
      </c>
      <c r="F4864" s="5" t="s">
        <v>383</v>
      </c>
      <c r="G4864" s="5" t="s">
        <v>384</v>
      </c>
      <c r="H4864" s="5" t="s">
        <v>377</v>
      </c>
      <c r="I4864" s="5" t="s">
        <v>378</v>
      </c>
    </row>
    <row r="4865" spans="1:9" x14ac:dyDescent="0.25">
      <c r="A4865" s="5" t="s">
        <v>12634</v>
      </c>
      <c r="B4865" s="5" t="s">
        <v>12635</v>
      </c>
      <c r="C4865" s="6" t="s">
        <v>2549</v>
      </c>
      <c r="D4865" s="6" t="str">
        <f t="shared" si="75"/>
        <v>0750-000-000-0000</v>
      </c>
      <c r="E4865" s="5" t="s">
        <v>2550</v>
      </c>
      <c r="F4865" s="5" t="s">
        <v>535</v>
      </c>
      <c r="G4865" s="5" t="s">
        <v>536</v>
      </c>
      <c r="H4865" s="5" t="s">
        <v>377</v>
      </c>
      <c r="I4865" s="5" t="s">
        <v>378</v>
      </c>
    </row>
    <row r="4866" spans="1:9" x14ac:dyDescent="0.25">
      <c r="A4866" s="5" t="s">
        <v>12636</v>
      </c>
      <c r="B4866" s="5" t="s">
        <v>12637</v>
      </c>
      <c r="C4866" s="6" t="s">
        <v>8298</v>
      </c>
      <c r="D4866" s="6" t="str">
        <f t="shared" ref="D4866:D4929" si="76">TEXT(C4866,"0000-000-000-0000")</f>
        <v>0010-091-051-1100</v>
      </c>
      <c r="E4866" s="5" t="s">
        <v>8299</v>
      </c>
      <c r="F4866" s="5" t="s">
        <v>375</v>
      </c>
      <c r="G4866" s="5" t="s">
        <v>376</v>
      </c>
      <c r="H4866" s="5" t="s">
        <v>377</v>
      </c>
      <c r="I4866" s="5" t="s">
        <v>378</v>
      </c>
    </row>
    <row r="4867" spans="1:9" x14ac:dyDescent="0.25">
      <c r="A4867" s="5" t="s">
        <v>12638</v>
      </c>
      <c r="B4867" s="5" t="s">
        <v>12639</v>
      </c>
      <c r="C4867" s="6" t="s">
        <v>3213</v>
      </c>
      <c r="D4867" s="6" t="str">
        <f t="shared" si="76"/>
        <v>0010-071-031-1100</v>
      </c>
      <c r="E4867" s="5" t="s">
        <v>3214</v>
      </c>
      <c r="F4867" s="5" t="s">
        <v>375</v>
      </c>
      <c r="G4867" s="5" t="s">
        <v>376</v>
      </c>
      <c r="H4867" s="5" t="s">
        <v>377</v>
      </c>
      <c r="I4867" s="5" t="s">
        <v>378</v>
      </c>
    </row>
    <row r="4868" spans="1:9" x14ac:dyDescent="0.25">
      <c r="A4868" s="5" t="s">
        <v>12640</v>
      </c>
      <c r="B4868" s="5" t="s">
        <v>12641</v>
      </c>
      <c r="C4868" s="6" t="s">
        <v>421</v>
      </c>
      <c r="D4868" s="6" t="str">
        <f t="shared" si="76"/>
        <v>0835-000-000-0000</v>
      </c>
      <c r="E4868" s="5" t="s">
        <v>422</v>
      </c>
      <c r="F4868" s="5" t="s">
        <v>383</v>
      </c>
      <c r="G4868" s="5" t="s">
        <v>384</v>
      </c>
      <c r="H4868" s="5" t="s">
        <v>377</v>
      </c>
      <c r="I4868" s="5" t="s">
        <v>378</v>
      </c>
    </row>
    <row r="4869" spans="1:9" x14ac:dyDescent="0.25">
      <c r="A4869" s="5" t="s">
        <v>12642</v>
      </c>
      <c r="B4869" s="5" t="s">
        <v>12643</v>
      </c>
      <c r="C4869" s="6" t="s">
        <v>9738</v>
      </c>
      <c r="D4869" s="6" t="str">
        <f t="shared" si="76"/>
        <v>0010-086-021-1100</v>
      </c>
      <c r="E4869" s="5" t="s">
        <v>9739</v>
      </c>
      <c r="F4869" s="5" t="s">
        <v>375</v>
      </c>
      <c r="G4869" s="5" t="s">
        <v>376</v>
      </c>
      <c r="H4869" s="5" t="s">
        <v>377</v>
      </c>
      <c r="I4869" s="5" t="s">
        <v>378</v>
      </c>
    </row>
    <row r="4870" spans="1:9" x14ac:dyDescent="0.25">
      <c r="A4870" s="5" t="s">
        <v>12644</v>
      </c>
      <c r="B4870" s="5" t="s">
        <v>12645</v>
      </c>
      <c r="C4870" s="6" t="s">
        <v>12646</v>
      </c>
      <c r="D4870" s="6" t="str">
        <f t="shared" si="76"/>
        <v>0010-035-000-0000</v>
      </c>
      <c r="E4870" s="5" t="s">
        <v>12647</v>
      </c>
      <c r="F4870" s="5" t="s">
        <v>503</v>
      </c>
      <c r="G4870" s="5" t="s">
        <v>504</v>
      </c>
      <c r="H4870" s="5" t="s">
        <v>377</v>
      </c>
      <c r="I4870" s="5" t="s">
        <v>378</v>
      </c>
    </row>
    <row r="4871" spans="1:9" x14ac:dyDescent="0.25">
      <c r="A4871" s="5" t="s">
        <v>12648</v>
      </c>
      <c r="B4871" s="5" t="s">
        <v>12649</v>
      </c>
      <c r="C4871" s="6" t="s">
        <v>5439</v>
      </c>
      <c r="D4871" s="6" t="str">
        <f t="shared" si="76"/>
        <v>0156-000-000-0000</v>
      </c>
      <c r="E4871" s="5" t="s">
        <v>5440</v>
      </c>
      <c r="F4871" s="5" t="s">
        <v>383</v>
      </c>
      <c r="G4871" s="5" t="s">
        <v>384</v>
      </c>
      <c r="H4871" s="5" t="s">
        <v>377</v>
      </c>
      <c r="I4871" s="5" t="s">
        <v>378</v>
      </c>
    </row>
    <row r="4872" spans="1:9" x14ac:dyDescent="0.25">
      <c r="A4872" s="5" t="s">
        <v>12650</v>
      </c>
      <c r="B4872" s="5" t="s">
        <v>12651</v>
      </c>
      <c r="C4872" s="6" t="s">
        <v>8298</v>
      </c>
      <c r="D4872" s="6" t="str">
        <f t="shared" si="76"/>
        <v>0010-091-051-1100</v>
      </c>
      <c r="E4872" s="5" t="s">
        <v>8299</v>
      </c>
      <c r="F4872" s="5" t="s">
        <v>375</v>
      </c>
      <c r="G4872" s="5" t="s">
        <v>376</v>
      </c>
      <c r="H4872" s="5" t="s">
        <v>377</v>
      </c>
      <c r="I4872" s="5" t="s">
        <v>378</v>
      </c>
    </row>
    <row r="4873" spans="1:9" x14ac:dyDescent="0.25">
      <c r="A4873" s="5" t="s">
        <v>12652</v>
      </c>
      <c r="B4873" s="5" t="s">
        <v>12653</v>
      </c>
      <c r="C4873" s="6" t="s">
        <v>3680</v>
      </c>
      <c r="D4873" s="6" t="str">
        <f t="shared" si="76"/>
        <v>1072-000-000-0000</v>
      </c>
      <c r="E4873" s="5" t="s">
        <v>3681</v>
      </c>
      <c r="F4873" s="5" t="s">
        <v>383</v>
      </c>
      <c r="G4873" s="5" t="s">
        <v>384</v>
      </c>
      <c r="H4873" s="5" t="s">
        <v>377</v>
      </c>
      <c r="I4873" s="5" t="s">
        <v>378</v>
      </c>
    </row>
    <row r="4874" spans="1:9" x14ac:dyDescent="0.25">
      <c r="A4874" s="5" t="s">
        <v>12654</v>
      </c>
      <c r="B4874" s="5" t="s">
        <v>12655</v>
      </c>
      <c r="C4874" s="6" t="s">
        <v>2973</v>
      </c>
      <c r="D4874" s="6" t="str">
        <f t="shared" si="76"/>
        <v>0417-000-000-0000</v>
      </c>
      <c r="E4874" s="5" t="s">
        <v>2974</v>
      </c>
      <c r="F4874" s="5" t="s">
        <v>383</v>
      </c>
      <c r="G4874" s="5" t="s">
        <v>384</v>
      </c>
      <c r="H4874" s="5" t="s">
        <v>377</v>
      </c>
      <c r="I4874" s="5" t="s">
        <v>378</v>
      </c>
    </row>
    <row r="4875" spans="1:9" x14ac:dyDescent="0.25">
      <c r="A4875" s="5" t="s">
        <v>12656</v>
      </c>
      <c r="B4875" s="5" t="s">
        <v>12657</v>
      </c>
      <c r="C4875" s="6" t="s">
        <v>3161</v>
      </c>
      <c r="D4875" s="6" t="str">
        <f t="shared" si="76"/>
        <v>0047-000-000-0000</v>
      </c>
      <c r="E4875" s="5" t="s">
        <v>3162</v>
      </c>
      <c r="F4875" s="5" t="s">
        <v>383</v>
      </c>
      <c r="G4875" s="5" t="s">
        <v>384</v>
      </c>
      <c r="H4875" s="5" t="s">
        <v>377</v>
      </c>
      <c r="I4875" s="5" t="s">
        <v>378</v>
      </c>
    </row>
    <row r="4876" spans="1:9" x14ac:dyDescent="0.25">
      <c r="A4876" s="5" t="s">
        <v>12658</v>
      </c>
      <c r="B4876" s="5" t="s">
        <v>12659</v>
      </c>
      <c r="C4876" s="6" t="s">
        <v>2072</v>
      </c>
      <c r="D4876" s="6" t="str">
        <f t="shared" si="76"/>
        <v>0328-000-000-0000</v>
      </c>
      <c r="E4876" s="5" t="s">
        <v>2073</v>
      </c>
      <c r="F4876" s="5" t="s">
        <v>507</v>
      </c>
      <c r="G4876" s="5" t="s">
        <v>508</v>
      </c>
      <c r="H4876" s="5" t="s">
        <v>377</v>
      </c>
      <c r="I4876" s="5" t="s">
        <v>378</v>
      </c>
    </row>
    <row r="4877" spans="1:9" x14ac:dyDescent="0.25">
      <c r="A4877" s="5" t="s">
        <v>12660</v>
      </c>
      <c r="B4877" s="5" t="s">
        <v>12661</v>
      </c>
      <c r="C4877" s="6" t="s">
        <v>1221</v>
      </c>
      <c r="D4877" s="6" t="str">
        <f t="shared" si="76"/>
        <v>0201-000-000-0000</v>
      </c>
      <c r="E4877" s="5" t="s">
        <v>1222</v>
      </c>
      <c r="F4877" s="5" t="s">
        <v>383</v>
      </c>
      <c r="G4877" s="5" t="s">
        <v>384</v>
      </c>
      <c r="H4877" s="5" t="s">
        <v>377</v>
      </c>
      <c r="I4877" s="5" t="s">
        <v>378</v>
      </c>
    </row>
    <row r="4878" spans="1:9" x14ac:dyDescent="0.25">
      <c r="A4878" s="5" t="s">
        <v>12662</v>
      </c>
      <c r="B4878" s="5" t="s">
        <v>12663</v>
      </c>
      <c r="C4878" s="6" t="s">
        <v>1764</v>
      </c>
      <c r="D4878" s="6" t="str">
        <f t="shared" si="76"/>
        <v>0040-000-000-0000</v>
      </c>
      <c r="E4878" s="5" t="s">
        <v>1765</v>
      </c>
      <c r="F4878" s="5" t="s">
        <v>383</v>
      </c>
      <c r="G4878" s="5" t="s">
        <v>384</v>
      </c>
      <c r="H4878" s="5" t="s">
        <v>377</v>
      </c>
      <c r="I4878" s="5" t="s">
        <v>378</v>
      </c>
    </row>
    <row r="4879" spans="1:9" x14ac:dyDescent="0.25">
      <c r="A4879" s="5" t="s">
        <v>12664</v>
      </c>
      <c r="B4879" s="5" t="s">
        <v>12665</v>
      </c>
      <c r="C4879" s="6" t="s">
        <v>12666</v>
      </c>
      <c r="D4879" s="6" t="str">
        <f t="shared" si="76"/>
        <v>1124-000-000-0000</v>
      </c>
      <c r="E4879" s="5" t="s">
        <v>12667</v>
      </c>
      <c r="F4879" s="5" t="s">
        <v>383</v>
      </c>
      <c r="G4879" s="5" t="s">
        <v>384</v>
      </c>
      <c r="H4879" s="5" t="s">
        <v>377</v>
      </c>
      <c r="I4879" s="5" t="s">
        <v>378</v>
      </c>
    </row>
    <row r="4880" spans="1:9" x14ac:dyDescent="0.25">
      <c r="A4880" s="5" t="s">
        <v>12668</v>
      </c>
      <c r="B4880" s="5" t="s">
        <v>12669</v>
      </c>
      <c r="C4880" s="6" t="s">
        <v>2501</v>
      </c>
      <c r="D4880" s="6" t="str">
        <f t="shared" si="76"/>
        <v>0135-000-000-0000</v>
      </c>
      <c r="E4880" s="5" t="s">
        <v>2502</v>
      </c>
      <c r="F4880" s="5" t="s">
        <v>383</v>
      </c>
      <c r="G4880" s="5" t="s">
        <v>384</v>
      </c>
      <c r="H4880" s="5" t="s">
        <v>377</v>
      </c>
      <c r="I4880" s="5" t="s">
        <v>378</v>
      </c>
    </row>
    <row r="4881" spans="1:9" x14ac:dyDescent="0.25">
      <c r="A4881" s="5" t="s">
        <v>12670</v>
      </c>
      <c r="B4881" s="5" t="s">
        <v>12671</v>
      </c>
      <c r="C4881" s="6" t="s">
        <v>2140</v>
      </c>
      <c r="D4881" s="6" t="str">
        <f t="shared" si="76"/>
        <v>0353-000-000-0000</v>
      </c>
      <c r="E4881" s="5" t="s">
        <v>2141</v>
      </c>
      <c r="F4881" s="5" t="s">
        <v>383</v>
      </c>
      <c r="G4881" s="5" t="s">
        <v>384</v>
      </c>
      <c r="H4881" s="5" t="s">
        <v>377</v>
      </c>
      <c r="I4881" s="5" t="s">
        <v>378</v>
      </c>
    </row>
    <row r="4882" spans="1:9" x14ac:dyDescent="0.25">
      <c r="A4882" s="5" t="s">
        <v>12672</v>
      </c>
      <c r="B4882" s="5" t="s">
        <v>12673</v>
      </c>
      <c r="C4882" s="6" t="s">
        <v>10871</v>
      </c>
      <c r="D4882" s="6" t="str">
        <f t="shared" si="76"/>
        <v>0010-038-201-1700</v>
      </c>
      <c r="E4882" s="5" t="s">
        <v>10872</v>
      </c>
      <c r="F4882" s="5" t="s">
        <v>375</v>
      </c>
      <c r="G4882" s="5" t="s">
        <v>376</v>
      </c>
      <c r="H4882" s="5" t="s">
        <v>377</v>
      </c>
      <c r="I4882" s="5" t="s">
        <v>378</v>
      </c>
    </row>
    <row r="4883" spans="1:9" x14ac:dyDescent="0.25">
      <c r="A4883" s="5" t="s">
        <v>12674</v>
      </c>
      <c r="B4883" s="5" t="s">
        <v>12675</v>
      </c>
      <c r="C4883" s="6" t="s">
        <v>923</v>
      </c>
      <c r="D4883" s="6" t="str">
        <f t="shared" si="76"/>
        <v>0210-000-000-0000</v>
      </c>
      <c r="E4883" s="5" t="s">
        <v>924</v>
      </c>
      <c r="F4883" s="5" t="s">
        <v>383</v>
      </c>
      <c r="G4883" s="5" t="s">
        <v>384</v>
      </c>
      <c r="H4883" s="5" t="s">
        <v>377</v>
      </c>
      <c r="I4883" s="5" t="s">
        <v>378</v>
      </c>
    </row>
    <row r="4884" spans="1:9" x14ac:dyDescent="0.25">
      <c r="A4884" s="5" t="s">
        <v>12676</v>
      </c>
      <c r="B4884" s="5" t="s">
        <v>12677</v>
      </c>
      <c r="C4884" s="6" t="s">
        <v>8809</v>
      </c>
      <c r="D4884" s="6" t="str">
        <f t="shared" si="76"/>
        <v>0301-000-000-0000</v>
      </c>
      <c r="E4884" s="5" t="s">
        <v>8810</v>
      </c>
      <c r="F4884" s="5" t="s">
        <v>535</v>
      </c>
      <c r="G4884" s="5" t="s">
        <v>536</v>
      </c>
      <c r="H4884" s="5" t="s">
        <v>377</v>
      </c>
      <c r="I4884" s="5" t="s">
        <v>378</v>
      </c>
    </row>
    <row r="4885" spans="1:9" x14ac:dyDescent="0.25">
      <c r="A4885" s="5" t="s">
        <v>12678</v>
      </c>
      <c r="B4885" s="5" t="s">
        <v>12679</v>
      </c>
      <c r="C4885" s="6" t="s">
        <v>1079</v>
      </c>
      <c r="D4885" s="6" t="str">
        <f t="shared" si="76"/>
        <v>0042-000-000-0000</v>
      </c>
      <c r="E4885" s="5" t="s">
        <v>1080</v>
      </c>
      <c r="F4885" s="5" t="s">
        <v>415</v>
      </c>
      <c r="G4885" s="5" t="s">
        <v>416</v>
      </c>
      <c r="H4885" s="5" t="s">
        <v>377</v>
      </c>
      <c r="I4885" s="5" t="s">
        <v>378</v>
      </c>
    </row>
    <row r="4886" spans="1:9" x14ac:dyDescent="0.25">
      <c r="A4886" s="5" t="s">
        <v>12680</v>
      </c>
      <c r="B4886" s="5" t="s">
        <v>12681</v>
      </c>
      <c r="C4886" s="6" t="s">
        <v>12682</v>
      </c>
      <c r="D4886" s="6" t="str">
        <f t="shared" si="76"/>
        <v>0010-115-160-1600</v>
      </c>
      <c r="E4886" s="5" t="s">
        <v>12683</v>
      </c>
      <c r="F4886" s="5" t="s">
        <v>375</v>
      </c>
      <c r="G4886" s="5" t="s">
        <v>376</v>
      </c>
      <c r="H4886" s="5" t="s">
        <v>377</v>
      </c>
      <c r="I4886" s="5" t="s">
        <v>378</v>
      </c>
    </row>
    <row r="4887" spans="1:9" x14ac:dyDescent="0.25">
      <c r="A4887" s="5" t="s">
        <v>12684</v>
      </c>
      <c r="B4887" s="5" t="s">
        <v>12685</v>
      </c>
      <c r="C4887" s="6" t="s">
        <v>1852</v>
      </c>
      <c r="D4887" s="6" t="str">
        <f t="shared" si="76"/>
        <v>0586-000-000-0000</v>
      </c>
      <c r="E4887" s="5" t="s">
        <v>1853</v>
      </c>
      <c r="F4887" s="5" t="s">
        <v>535</v>
      </c>
      <c r="G4887" s="5" t="s">
        <v>536</v>
      </c>
      <c r="H4887" s="5" t="s">
        <v>513</v>
      </c>
      <c r="I4887" s="5" t="s">
        <v>514</v>
      </c>
    </row>
    <row r="4888" spans="1:9" x14ac:dyDescent="0.25">
      <c r="A4888" s="5" t="s">
        <v>12686</v>
      </c>
      <c r="B4888" s="5" t="s">
        <v>12687</v>
      </c>
      <c r="C4888" s="6" t="s">
        <v>12688</v>
      </c>
      <c r="D4888" s="6" t="str">
        <f t="shared" si="76"/>
        <v>0958-000-000-0000</v>
      </c>
      <c r="E4888" s="5" t="s">
        <v>27874</v>
      </c>
      <c r="F4888" s="5" t="s">
        <v>535</v>
      </c>
      <c r="G4888" s="5" t="s">
        <v>536</v>
      </c>
      <c r="H4888" s="5" t="s">
        <v>377</v>
      </c>
      <c r="I4888" s="5" t="s">
        <v>378</v>
      </c>
    </row>
    <row r="4889" spans="1:9" x14ac:dyDescent="0.25">
      <c r="A4889" s="5" t="s">
        <v>12689</v>
      </c>
      <c r="B4889" s="5" t="s">
        <v>12690</v>
      </c>
      <c r="C4889" s="6" t="s">
        <v>5043</v>
      </c>
      <c r="D4889" s="6" t="str">
        <f t="shared" si="76"/>
        <v>0421-000-000-0000</v>
      </c>
      <c r="E4889" s="5" t="s">
        <v>5044</v>
      </c>
      <c r="F4889" s="5" t="s">
        <v>503</v>
      </c>
      <c r="G4889" s="5" t="s">
        <v>504</v>
      </c>
      <c r="H4889" s="5" t="s">
        <v>377</v>
      </c>
      <c r="I4889" s="5" t="s">
        <v>378</v>
      </c>
    </row>
    <row r="4890" spans="1:9" x14ac:dyDescent="0.25">
      <c r="A4890" s="5" t="s">
        <v>12691</v>
      </c>
      <c r="B4890" s="5" t="s">
        <v>12692</v>
      </c>
      <c r="C4890" s="6" t="s">
        <v>12693</v>
      </c>
      <c r="D4890" s="6" t="str">
        <f t="shared" si="76"/>
        <v>1085-000-000-0000</v>
      </c>
      <c r="E4890" s="5" t="s">
        <v>12694</v>
      </c>
      <c r="F4890" s="5" t="s">
        <v>535</v>
      </c>
      <c r="G4890" s="5" t="s">
        <v>536</v>
      </c>
      <c r="H4890" s="5" t="s">
        <v>513</v>
      </c>
      <c r="I4890" s="5" t="s">
        <v>514</v>
      </c>
    </row>
    <row r="4891" spans="1:9" x14ac:dyDescent="0.25">
      <c r="A4891" s="5" t="s">
        <v>12695</v>
      </c>
      <c r="B4891" s="5" t="s">
        <v>12696</v>
      </c>
      <c r="C4891" s="6" t="s">
        <v>1466</v>
      </c>
      <c r="D4891" s="6" t="str">
        <f t="shared" si="76"/>
        <v>0650-000-000-0000</v>
      </c>
      <c r="E4891" s="5" t="s">
        <v>1467</v>
      </c>
      <c r="F4891" s="5" t="s">
        <v>415</v>
      </c>
      <c r="G4891" s="5" t="s">
        <v>416</v>
      </c>
      <c r="H4891" s="5" t="s">
        <v>377</v>
      </c>
      <c r="I4891" s="5" t="s">
        <v>378</v>
      </c>
    </row>
    <row r="4892" spans="1:9" x14ac:dyDescent="0.25">
      <c r="A4892" s="5" t="s">
        <v>12697</v>
      </c>
      <c r="B4892" s="5" t="s">
        <v>12698</v>
      </c>
      <c r="C4892" s="6" t="s">
        <v>12666</v>
      </c>
      <c r="D4892" s="6" t="str">
        <f t="shared" si="76"/>
        <v>1124-000-000-0000</v>
      </c>
      <c r="E4892" s="5" t="s">
        <v>12667</v>
      </c>
      <c r="F4892" s="5" t="s">
        <v>535</v>
      </c>
      <c r="G4892" s="5" t="s">
        <v>536</v>
      </c>
      <c r="H4892" s="5" t="s">
        <v>377</v>
      </c>
      <c r="I4892" s="5" t="s">
        <v>378</v>
      </c>
    </row>
    <row r="4893" spans="1:9" x14ac:dyDescent="0.25">
      <c r="A4893" s="5" t="s">
        <v>12699</v>
      </c>
      <c r="B4893" s="5" t="s">
        <v>12700</v>
      </c>
      <c r="C4893" s="6" t="s">
        <v>9036</v>
      </c>
      <c r="D4893" s="6" t="str">
        <f t="shared" si="76"/>
        <v>0718-000-000-0000</v>
      </c>
      <c r="E4893" s="5" t="s">
        <v>9037</v>
      </c>
      <c r="F4893" s="5" t="s">
        <v>535</v>
      </c>
      <c r="G4893" s="5" t="s">
        <v>536</v>
      </c>
      <c r="H4893" s="5" t="s">
        <v>377</v>
      </c>
      <c r="I4893" s="5" t="s">
        <v>378</v>
      </c>
    </row>
    <row r="4894" spans="1:9" x14ac:dyDescent="0.25">
      <c r="A4894" s="5" t="s">
        <v>12701</v>
      </c>
      <c r="B4894" s="5" t="s">
        <v>12702</v>
      </c>
      <c r="C4894" s="6" t="s">
        <v>12273</v>
      </c>
      <c r="D4894" s="6" t="str">
        <f t="shared" si="76"/>
        <v>0714-000-000-0000</v>
      </c>
      <c r="E4894" s="5" t="s">
        <v>12274</v>
      </c>
      <c r="F4894" s="5" t="s">
        <v>535</v>
      </c>
      <c r="G4894" s="5" t="s">
        <v>536</v>
      </c>
      <c r="H4894" s="5" t="s">
        <v>377</v>
      </c>
      <c r="I4894" s="5" t="s">
        <v>378</v>
      </c>
    </row>
    <row r="4895" spans="1:9" x14ac:dyDescent="0.25">
      <c r="A4895" s="5" t="s">
        <v>12703</v>
      </c>
      <c r="B4895" s="5" t="s">
        <v>12704</v>
      </c>
      <c r="C4895" s="6" t="s">
        <v>4973</v>
      </c>
      <c r="D4895" s="6" t="str">
        <f t="shared" si="76"/>
        <v>0010-071-041-1100</v>
      </c>
      <c r="E4895" s="5" t="s">
        <v>1158</v>
      </c>
      <c r="F4895" s="5" t="s">
        <v>375</v>
      </c>
      <c r="G4895" s="5" t="s">
        <v>376</v>
      </c>
      <c r="H4895" s="5" t="s">
        <v>377</v>
      </c>
      <c r="I4895" s="5" t="s">
        <v>378</v>
      </c>
    </row>
    <row r="4896" spans="1:9" x14ac:dyDescent="0.25">
      <c r="A4896" s="5" t="s">
        <v>12705</v>
      </c>
      <c r="B4896" s="5" t="s">
        <v>12706</v>
      </c>
      <c r="C4896" s="6" t="s">
        <v>1782</v>
      </c>
      <c r="D4896" s="6" t="str">
        <f t="shared" si="76"/>
        <v>0940-000-000-0000</v>
      </c>
      <c r="E4896" s="5" t="s">
        <v>1783</v>
      </c>
      <c r="F4896" s="5" t="s">
        <v>383</v>
      </c>
      <c r="G4896" s="5" t="s">
        <v>384</v>
      </c>
      <c r="H4896" s="5" t="s">
        <v>377</v>
      </c>
      <c r="I4896" s="5" t="s">
        <v>378</v>
      </c>
    </row>
    <row r="4897" spans="1:9" x14ac:dyDescent="0.25">
      <c r="A4897" s="5" t="s">
        <v>12707</v>
      </c>
      <c r="B4897" s="5" t="s">
        <v>12708</v>
      </c>
      <c r="C4897" s="6" t="s">
        <v>1897</v>
      </c>
      <c r="D4897" s="6" t="str">
        <f t="shared" si="76"/>
        <v>0360-000-000-0000</v>
      </c>
      <c r="E4897" s="5" t="s">
        <v>1898</v>
      </c>
      <c r="F4897" s="5" t="s">
        <v>415</v>
      </c>
      <c r="G4897" s="5" t="s">
        <v>416</v>
      </c>
      <c r="H4897" s="5" t="s">
        <v>377</v>
      </c>
      <c r="I4897" s="5" t="s">
        <v>378</v>
      </c>
    </row>
    <row r="4898" spans="1:9" x14ac:dyDescent="0.25">
      <c r="A4898" s="5" t="s">
        <v>12709</v>
      </c>
      <c r="B4898" s="5" t="s">
        <v>12710</v>
      </c>
      <c r="C4898" s="6" t="s">
        <v>7960</v>
      </c>
      <c r="D4898" s="6" t="str">
        <f t="shared" si="76"/>
        <v>0826-000-000-0000</v>
      </c>
      <c r="E4898" s="5" t="s">
        <v>7961</v>
      </c>
      <c r="F4898" s="5" t="s">
        <v>383</v>
      </c>
      <c r="G4898" s="5" t="s">
        <v>384</v>
      </c>
      <c r="H4898" s="5" t="s">
        <v>377</v>
      </c>
      <c r="I4898" s="5" t="s">
        <v>378</v>
      </c>
    </row>
    <row r="4899" spans="1:9" x14ac:dyDescent="0.25">
      <c r="A4899" s="5" t="s">
        <v>12711</v>
      </c>
      <c r="B4899" s="5" t="s">
        <v>12712</v>
      </c>
      <c r="C4899" s="6" t="s">
        <v>2237</v>
      </c>
      <c r="D4899" s="6" t="str">
        <f t="shared" si="76"/>
        <v>0917-000-000-0000</v>
      </c>
      <c r="E4899" s="5" t="s">
        <v>2238</v>
      </c>
      <c r="F4899" s="5" t="s">
        <v>383</v>
      </c>
      <c r="G4899" s="5" t="s">
        <v>384</v>
      </c>
      <c r="H4899" s="5" t="s">
        <v>377</v>
      </c>
      <c r="I4899" s="5" t="s">
        <v>378</v>
      </c>
    </row>
    <row r="4900" spans="1:9" x14ac:dyDescent="0.25">
      <c r="A4900" s="5" t="s">
        <v>12713</v>
      </c>
      <c r="B4900" s="5" t="s">
        <v>12714</v>
      </c>
      <c r="C4900" s="6" t="s">
        <v>1639</v>
      </c>
      <c r="D4900" s="6" t="str">
        <f t="shared" si="76"/>
        <v>0100-000-000-1000</v>
      </c>
      <c r="E4900" s="5" t="s">
        <v>1640</v>
      </c>
      <c r="F4900" s="5" t="s">
        <v>703</v>
      </c>
      <c r="G4900" s="5" t="s">
        <v>704</v>
      </c>
      <c r="H4900" s="5" t="s">
        <v>377</v>
      </c>
      <c r="I4900" s="5" t="s">
        <v>378</v>
      </c>
    </row>
    <row r="4901" spans="1:9" x14ac:dyDescent="0.25">
      <c r="A4901" s="5" t="s">
        <v>12715</v>
      </c>
      <c r="B4901" s="5" t="s">
        <v>12716</v>
      </c>
      <c r="C4901" s="6" t="s">
        <v>5732</v>
      </c>
      <c r="D4901" s="6" t="str">
        <f t="shared" si="76"/>
        <v>0788-000-000-0000</v>
      </c>
      <c r="E4901" s="5" t="s">
        <v>5733</v>
      </c>
      <c r="F4901" s="5" t="s">
        <v>383</v>
      </c>
      <c r="G4901" s="5" t="s">
        <v>384</v>
      </c>
      <c r="H4901" s="5" t="s">
        <v>11413</v>
      </c>
      <c r="I4901" s="5" t="s">
        <v>11414</v>
      </c>
    </row>
    <row r="4902" spans="1:9" x14ac:dyDescent="0.25">
      <c r="A4902" s="5" t="s">
        <v>12717</v>
      </c>
      <c r="B4902" s="5" t="s">
        <v>12718</v>
      </c>
      <c r="C4902" s="6" t="s">
        <v>3295</v>
      </c>
      <c r="D4902" s="6" t="str">
        <f t="shared" si="76"/>
        <v>0762-000-000-0000</v>
      </c>
      <c r="E4902" s="5" t="s">
        <v>3296</v>
      </c>
      <c r="F4902" s="5" t="s">
        <v>503</v>
      </c>
      <c r="G4902" s="5" t="s">
        <v>504</v>
      </c>
      <c r="H4902" s="5" t="s">
        <v>377</v>
      </c>
      <c r="I4902" s="5" t="s">
        <v>378</v>
      </c>
    </row>
    <row r="4903" spans="1:9" x14ac:dyDescent="0.25">
      <c r="A4903" s="5" t="s">
        <v>12719</v>
      </c>
      <c r="B4903" s="5" t="s">
        <v>12720</v>
      </c>
      <c r="C4903" s="6" t="s">
        <v>2218</v>
      </c>
      <c r="D4903" s="6" t="str">
        <f t="shared" si="76"/>
        <v>0385-000-000-0000</v>
      </c>
      <c r="E4903" s="5" t="s">
        <v>2219</v>
      </c>
      <c r="F4903" s="5" t="s">
        <v>383</v>
      </c>
      <c r="G4903" s="5" t="s">
        <v>384</v>
      </c>
      <c r="H4903" s="5" t="s">
        <v>377</v>
      </c>
      <c r="I4903" s="5" t="s">
        <v>378</v>
      </c>
    </row>
    <row r="4904" spans="1:9" x14ac:dyDescent="0.25">
      <c r="A4904" s="5" t="s">
        <v>12721</v>
      </c>
      <c r="B4904" s="5" t="s">
        <v>12722</v>
      </c>
      <c r="C4904" s="6" t="s">
        <v>1127</v>
      </c>
      <c r="D4904" s="6" t="str">
        <f t="shared" si="76"/>
        <v>0839-000-000-0000</v>
      </c>
      <c r="E4904" s="5" t="s">
        <v>1128</v>
      </c>
      <c r="F4904" s="5" t="s">
        <v>415</v>
      </c>
      <c r="G4904" s="5" t="s">
        <v>416</v>
      </c>
      <c r="H4904" s="5" t="s">
        <v>377</v>
      </c>
      <c r="I4904" s="5" t="s">
        <v>378</v>
      </c>
    </row>
    <row r="4905" spans="1:9" x14ac:dyDescent="0.25">
      <c r="A4905" s="5" t="s">
        <v>12723</v>
      </c>
      <c r="B4905" s="5" t="s">
        <v>12724</v>
      </c>
      <c r="C4905" s="6" t="s">
        <v>849</v>
      </c>
      <c r="D4905" s="6" t="str">
        <f t="shared" si="76"/>
        <v>0820-000-000-0000</v>
      </c>
      <c r="E4905" s="5" t="s">
        <v>850</v>
      </c>
      <c r="F4905" s="5" t="s">
        <v>656</v>
      </c>
      <c r="G4905" s="5" t="s">
        <v>657</v>
      </c>
      <c r="H4905" s="5" t="s">
        <v>377</v>
      </c>
      <c r="I4905" s="5" t="s">
        <v>378</v>
      </c>
    </row>
    <row r="4906" spans="1:9" x14ac:dyDescent="0.25">
      <c r="A4906" s="5" t="s">
        <v>12725</v>
      </c>
      <c r="B4906" s="5" t="s">
        <v>12726</v>
      </c>
      <c r="C4906" s="6" t="s">
        <v>5338</v>
      </c>
      <c r="D4906" s="6" t="str">
        <f t="shared" si="76"/>
        <v>0807-000-000-0000</v>
      </c>
      <c r="E4906" s="5" t="s">
        <v>5339</v>
      </c>
      <c r="F4906" s="5" t="s">
        <v>503</v>
      </c>
      <c r="G4906" s="5" t="s">
        <v>504</v>
      </c>
      <c r="H4906" s="5" t="s">
        <v>377</v>
      </c>
      <c r="I4906" s="5" t="s">
        <v>378</v>
      </c>
    </row>
    <row r="4907" spans="1:9" x14ac:dyDescent="0.25">
      <c r="A4907" s="5" t="s">
        <v>12727</v>
      </c>
      <c r="B4907" s="5" t="s">
        <v>12728</v>
      </c>
      <c r="C4907" s="6" t="s">
        <v>2410</v>
      </c>
      <c r="D4907" s="6" t="str">
        <f t="shared" si="76"/>
        <v>0279-000-000-0000</v>
      </c>
      <c r="E4907" s="5" t="s">
        <v>2411</v>
      </c>
      <c r="F4907" s="5" t="s">
        <v>503</v>
      </c>
      <c r="G4907" s="5" t="s">
        <v>504</v>
      </c>
      <c r="H4907" s="5" t="s">
        <v>377</v>
      </c>
      <c r="I4907" s="5" t="s">
        <v>378</v>
      </c>
    </row>
    <row r="4908" spans="1:9" x14ac:dyDescent="0.25">
      <c r="A4908" s="5" t="s">
        <v>12729</v>
      </c>
      <c r="B4908" s="5" t="s">
        <v>12730</v>
      </c>
      <c r="C4908" s="6" t="s">
        <v>2716</v>
      </c>
      <c r="D4908" s="6" t="str">
        <f t="shared" si="76"/>
        <v>0100-000-000-1100</v>
      </c>
      <c r="E4908" s="5" t="s">
        <v>2717</v>
      </c>
      <c r="F4908" s="5" t="s">
        <v>2925</v>
      </c>
      <c r="G4908" s="5" t="s">
        <v>2926</v>
      </c>
      <c r="H4908" s="5" t="s">
        <v>377</v>
      </c>
      <c r="I4908" s="5" t="s">
        <v>378</v>
      </c>
    </row>
    <row r="4909" spans="1:9" x14ac:dyDescent="0.25">
      <c r="A4909" s="5" t="s">
        <v>12731</v>
      </c>
      <c r="B4909" s="5" t="s">
        <v>12732</v>
      </c>
      <c r="C4909" s="6" t="s">
        <v>4439</v>
      </c>
      <c r="D4909" s="6" t="str">
        <f t="shared" si="76"/>
        <v>1000-000-000-0000</v>
      </c>
      <c r="E4909" s="5" t="s">
        <v>4440</v>
      </c>
      <c r="F4909" s="5" t="s">
        <v>535</v>
      </c>
      <c r="G4909" s="5" t="s">
        <v>536</v>
      </c>
      <c r="H4909" s="5" t="s">
        <v>377</v>
      </c>
      <c r="I4909" s="5" t="s">
        <v>378</v>
      </c>
    </row>
    <row r="4910" spans="1:9" x14ac:dyDescent="0.25">
      <c r="A4910" s="5" t="s">
        <v>12733</v>
      </c>
      <c r="B4910" s="5" t="s">
        <v>12734</v>
      </c>
      <c r="C4910" s="6" t="s">
        <v>381</v>
      </c>
      <c r="D4910" s="6" t="str">
        <f t="shared" si="76"/>
        <v>0310-000-000-0000</v>
      </c>
      <c r="E4910" s="5" t="s">
        <v>382</v>
      </c>
      <c r="F4910" s="5" t="s">
        <v>507</v>
      </c>
      <c r="G4910" s="5" t="s">
        <v>508</v>
      </c>
      <c r="H4910" s="5" t="s">
        <v>377</v>
      </c>
      <c r="I4910" s="5" t="s">
        <v>378</v>
      </c>
    </row>
    <row r="4911" spans="1:9" x14ac:dyDescent="0.25">
      <c r="A4911" s="5" t="s">
        <v>12735</v>
      </c>
      <c r="B4911" s="5" t="s">
        <v>12736</v>
      </c>
      <c r="C4911" s="6" t="s">
        <v>2909</v>
      </c>
      <c r="D4911" s="6" t="str">
        <f t="shared" si="76"/>
        <v>0949-000-000-0000</v>
      </c>
      <c r="E4911" s="5" t="s">
        <v>2910</v>
      </c>
      <c r="F4911" s="5" t="s">
        <v>503</v>
      </c>
      <c r="G4911" s="5" t="s">
        <v>504</v>
      </c>
      <c r="H4911" s="5" t="s">
        <v>377</v>
      </c>
      <c r="I4911" s="5" t="s">
        <v>378</v>
      </c>
    </row>
    <row r="4912" spans="1:9" x14ac:dyDescent="0.25">
      <c r="A4912" s="5" t="s">
        <v>12737</v>
      </c>
      <c r="B4912" s="5" t="s">
        <v>12738</v>
      </c>
      <c r="C4912" s="6" t="s">
        <v>919</v>
      </c>
      <c r="D4912" s="6" t="str">
        <f t="shared" si="76"/>
        <v>1007-000-000-0000</v>
      </c>
      <c r="E4912" s="5" t="s">
        <v>920</v>
      </c>
      <c r="F4912" s="5" t="s">
        <v>503</v>
      </c>
      <c r="G4912" s="5" t="s">
        <v>504</v>
      </c>
      <c r="H4912" s="5" t="s">
        <v>377</v>
      </c>
      <c r="I4912" s="5" t="s">
        <v>378</v>
      </c>
    </row>
    <row r="4913" spans="1:9" x14ac:dyDescent="0.25">
      <c r="A4913" s="5" t="s">
        <v>12739</v>
      </c>
      <c r="B4913" s="5" t="s">
        <v>12740</v>
      </c>
      <c r="C4913" s="6" t="s">
        <v>12741</v>
      </c>
      <c r="D4913" s="6" t="str">
        <f t="shared" si="76"/>
        <v>0795-000-002-8200</v>
      </c>
      <c r="E4913" s="5" t="s">
        <v>12742</v>
      </c>
      <c r="F4913" s="5" t="s">
        <v>383</v>
      </c>
      <c r="G4913" s="5" t="s">
        <v>384</v>
      </c>
      <c r="H4913" s="5" t="s">
        <v>377</v>
      </c>
      <c r="I4913" s="5" t="s">
        <v>378</v>
      </c>
    </row>
    <row r="4914" spans="1:9" x14ac:dyDescent="0.25">
      <c r="A4914" s="5" t="s">
        <v>12743</v>
      </c>
      <c r="B4914" s="5" t="s">
        <v>12744</v>
      </c>
      <c r="C4914" s="6" t="s">
        <v>12745</v>
      </c>
      <c r="D4914" s="6" t="str">
        <f t="shared" si="76"/>
        <v>0010-081-061-1000</v>
      </c>
      <c r="E4914" s="5" t="s">
        <v>12746</v>
      </c>
      <c r="F4914" s="5" t="s">
        <v>1099</v>
      </c>
      <c r="G4914" s="5" t="s">
        <v>1100</v>
      </c>
      <c r="H4914" s="5" t="s">
        <v>377</v>
      </c>
      <c r="I4914" s="5" t="s">
        <v>378</v>
      </c>
    </row>
    <row r="4915" spans="1:9" x14ac:dyDescent="0.25">
      <c r="A4915" s="5" t="s">
        <v>12747</v>
      </c>
      <c r="B4915" s="5" t="s">
        <v>12748</v>
      </c>
      <c r="C4915" s="6" t="s">
        <v>2487</v>
      </c>
      <c r="D4915" s="6" t="str">
        <f t="shared" si="76"/>
        <v>0010-032-181-1100</v>
      </c>
      <c r="E4915" s="5" t="s">
        <v>2488</v>
      </c>
      <c r="F4915" s="5" t="s">
        <v>399</v>
      </c>
      <c r="G4915" s="5" t="s">
        <v>400</v>
      </c>
      <c r="H4915" s="5" t="s">
        <v>377</v>
      </c>
      <c r="I4915" s="5" t="s">
        <v>378</v>
      </c>
    </row>
    <row r="4916" spans="1:9" x14ac:dyDescent="0.25">
      <c r="A4916" s="5" t="s">
        <v>12749</v>
      </c>
      <c r="B4916" s="5" t="s">
        <v>12750</v>
      </c>
      <c r="C4916" s="6" t="s">
        <v>664</v>
      </c>
      <c r="D4916" s="6" t="str">
        <f t="shared" si="76"/>
        <v>0470-000-000-0000</v>
      </c>
      <c r="E4916" s="5" t="s">
        <v>665</v>
      </c>
      <c r="F4916" s="5" t="s">
        <v>415</v>
      </c>
      <c r="G4916" s="5" t="s">
        <v>416</v>
      </c>
      <c r="H4916" s="5" t="s">
        <v>377</v>
      </c>
      <c r="I4916" s="5" t="s">
        <v>378</v>
      </c>
    </row>
    <row r="4917" spans="1:9" x14ac:dyDescent="0.25">
      <c r="A4917" s="5" t="s">
        <v>12751</v>
      </c>
      <c r="B4917" s="5" t="s">
        <v>12752</v>
      </c>
      <c r="C4917" s="6" t="s">
        <v>2471</v>
      </c>
      <c r="D4917" s="6" t="str">
        <f t="shared" si="76"/>
        <v>0183-000-000-0000</v>
      </c>
      <c r="E4917" s="5" t="s">
        <v>2472</v>
      </c>
      <c r="F4917" s="5" t="s">
        <v>383</v>
      </c>
      <c r="G4917" s="5" t="s">
        <v>384</v>
      </c>
      <c r="H4917" s="5" t="s">
        <v>513</v>
      </c>
      <c r="I4917" s="5" t="s">
        <v>514</v>
      </c>
    </row>
    <row r="4918" spans="1:9" x14ac:dyDescent="0.25">
      <c r="A4918" s="5" t="s">
        <v>12753</v>
      </c>
      <c r="B4918" s="5" t="s">
        <v>12754</v>
      </c>
      <c r="C4918" s="6" t="s">
        <v>6755</v>
      </c>
      <c r="D4918" s="6" t="str">
        <f t="shared" si="76"/>
        <v>0010-081-021-1100</v>
      </c>
      <c r="E4918" s="5" t="s">
        <v>6756</v>
      </c>
      <c r="F4918" s="5" t="s">
        <v>375</v>
      </c>
      <c r="G4918" s="5" t="s">
        <v>376</v>
      </c>
      <c r="H4918" s="5" t="s">
        <v>377</v>
      </c>
      <c r="I4918" s="5" t="s">
        <v>378</v>
      </c>
    </row>
    <row r="4919" spans="1:9" x14ac:dyDescent="0.25">
      <c r="A4919" s="5" t="s">
        <v>12755</v>
      </c>
      <c r="B4919" s="5" t="s">
        <v>12756</v>
      </c>
      <c r="C4919" s="6" t="s">
        <v>954</v>
      </c>
      <c r="D4919" s="6" t="str">
        <f t="shared" si="76"/>
        <v>0120-000-000-0000</v>
      </c>
      <c r="E4919" s="5" t="s">
        <v>955</v>
      </c>
      <c r="F4919" s="5" t="s">
        <v>383</v>
      </c>
      <c r="G4919" s="5" t="s">
        <v>384</v>
      </c>
      <c r="H4919" s="5" t="s">
        <v>377</v>
      </c>
      <c r="I4919" s="5" t="s">
        <v>378</v>
      </c>
    </row>
    <row r="4920" spans="1:9" x14ac:dyDescent="0.25">
      <c r="A4920" s="5" t="s">
        <v>12757</v>
      </c>
      <c r="B4920" s="5" t="s">
        <v>12758</v>
      </c>
      <c r="C4920" s="6" t="s">
        <v>4088</v>
      </c>
      <c r="D4920" s="6" t="str">
        <f t="shared" si="76"/>
        <v>0772-000-000-0000</v>
      </c>
      <c r="E4920" s="5" t="s">
        <v>4089</v>
      </c>
      <c r="F4920" s="5" t="s">
        <v>383</v>
      </c>
      <c r="G4920" s="5" t="s">
        <v>384</v>
      </c>
      <c r="H4920" s="5" t="s">
        <v>377</v>
      </c>
      <c r="I4920" s="5" t="s">
        <v>378</v>
      </c>
    </row>
    <row r="4921" spans="1:9" x14ac:dyDescent="0.25">
      <c r="A4921" s="5" t="s">
        <v>12759</v>
      </c>
      <c r="B4921" s="5" t="s">
        <v>12760</v>
      </c>
      <c r="C4921" s="6" t="s">
        <v>1069</v>
      </c>
      <c r="D4921" s="6" t="str">
        <f t="shared" si="76"/>
        <v>0300-000-000-0000</v>
      </c>
      <c r="E4921" s="5" t="s">
        <v>1070</v>
      </c>
      <c r="F4921" s="5" t="s">
        <v>503</v>
      </c>
      <c r="G4921" s="5" t="s">
        <v>504</v>
      </c>
      <c r="H4921" s="5" t="s">
        <v>377</v>
      </c>
      <c r="I4921" s="5" t="s">
        <v>378</v>
      </c>
    </row>
    <row r="4922" spans="1:9" x14ac:dyDescent="0.25">
      <c r="A4922" s="5" t="s">
        <v>12761</v>
      </c>
      <c r="B4922" s="5" t="s">
        <v>12762</v>
      </c>
      <c r="C4922" s="6" t="s">
        <v>1390</v>
      </c>
      <c r="D4922" s="6" t="str">
        <f t="shared" si="76"/>
        <v>0010-030-081-1700</v>
      </c>
      <c r="E4922" s="5" t="s">
        <v>1391</v>
      </c>
      <c r="F4922" s="5" t="s">
        <v>375</v>
      </c>
      <c r="G4922" s="5" t="s">
        <v>376</v>
      </c>
      <c r="H4922" s="5" t="s">
        <v>377</v>
      </c>
      <c r="I4922" s="5" t="s">
        <v>378</v>
      </c>
    </row>
    <row r="4923" spans="1:9" x14ac:dyDescent="0.25">
      <c r="A4923" s="5" t="s">
        <v>12763</v>
      </c>
      <c r="B4923" s="5" t="s">
        <v>12764</v>
      </c>
      <c r="C4923" s="6" t="s">
        <v>12765</v>
      </c>
      <c r="D4923" s="6" t="str">
        <f t="shared" si="76"/>
        <v>1075-000-000-0000</v>
      </c>
      <c r="E4923" s="5" t="s">
        <v>12766</v>
      </c>
      <c r="F4923" s="5" t="s">
        <v>503</v>
      </c>
      <c r="G4923" s="5" t="s">
        <v>504</v>
      </c>
      <c r="H4923" s="5" t="s">
        <v>377</v>
      </c>
      <c r="I4923" s="5" t="s">
        <v>378</v>
      </c>
    </row>
    <row r="4924" spans="1:9" x14ac:dyDescent="0.25">
      <c r="A4924" s="5" t="s">
        <v>12767</v>
      </c>
      <c r="B4924" s="5" t="s">
        <v>12768</v>
      </c>
      <c r="C4924" s="6" t="s">
        <v>5144</v>
      </c>
      <c r="D4924" s="6" t="str">
        <f t="shared" si="76"/>
        <v>0010-040-050-1100</v>
      </c>
      <c r="E4924" s="5" t="s">
        <v>5145</v>
      </c>
      <c r="F4924" s="5" t="s">
        <v>375</v>
      </c>
      <c r="G4924" s="5" t="s">
        <v>376</v>
      </c>
      <c r="H4924" s="5" t="s">
        <v>377</v>
      </c>
      <c r="I4924" s="5" t="s">
        <v>378</v>
      </c>
    </row>
    <row r="4925" spans="1:9" x14ac:dyDescent="0.25">
      <c r="A4925" s="5" t="s">
        <v>12769</v>
      </c>
      <c r="B4925" s="5" t="s">
        <v>12770</v>
      </c>
      <c r="C4925" s="6" t="s">
        <v>2204</v>
      </c>
      <c r="D4925" s="6" t="str">
        <f t="shared" si="76"/>
        <v>0759-000-000-0000</v>
      </c>
      <c r="E4925" s="5" t="s">
        <v>2205</v>
      </c>
      <c r="F4925" s="5" t="s">
        <v>503</v>
      </c>
      <c r="G4925" s="5" t="s">
        <v>504</v>
      </c>
      <c r="H4925" s="5" t="s">
        <v>377</v>
      </c>
      <c r="I4925" s="5" t="s">
        <v>378</v>
      </c>
    </row>
    <row r="4926" spans="1:9" x14ac:dyDescent="0.25">
      <c r="A4926" s="5" t="s">
        <v>12771</v>
      </c>
      <c r="B4926" s="5" t="s">
        <v>12772</v>
      </c>
      <c r="C4926" s="6" t="s">
        <v>863</v>
      </c>
      <c r="D4926" s="6" t="str">
        <f t="shared" si="76"/>
        <v>0010-091-031-1100</v>
      </c>
      <c r="E4926" s="5" t="s">
        <v>864</v>
      </c>
      <c r="F4926" s="5" t="s">
        <v>375</v>
      </c>
      <c r="G4926" s="5" t="s">
        <v>376</v>
      </c>
      <c r="H4926" s="5" t="s">
        <v>377</v>
      </c>
      <c r="I4926" s="5" t="s">
        <v>378</v>
      </c>
    </row>
    <row r="4927" spans="1:9" x14ac:dyDescent="0.25">
      <c r="A4927" s="5" t="s">
        <v>12773</v>
      </c>
      <c r="B4927" s="5" t="s">
        <v>12774</v>
      </c>
      <c r="C4927" s="6" t="s">
        <v>8320</v>
      </c>
      <c r="D4927" s="6" t="str">
        <f t="shared" si="76"/>
        <v>1016-000-000-0000</v>
      </c>
      <c r="E4927" s="5" t="s">
        <v>8321</v>
      </c>
      <c r="F4927" s="5" t="s">
        <v>503</v>
      </c>
      <c r="G4927" s="5" t="s">
        <v>504</v>
      </c>
      <c r="H4927" s="5" t="s">
        <v>377</v>
      </c>
      <c r="I4927" s="5" t="s">
        <v>378</v>
      </c>
    </row>
    <row r="4928" spans="1:9" x14ac:dyDescent="0.25">
      <c r="A4928" s="5" t="s">
        <v>12775</v>
      </c>
      <c r="B4928" s="5" t="s">
        <v>12776</v>
      </c>
      <c r="C4928" s="6" t="s">
        <v>12777</v>
      </c>
      <c r="D4928" s="6" t="str">
        <f t="shared" si="76"/>
        <v>0575-247-000-0000</v>
      </c>
      <c r="E4928" s="5" t="s">
        <v>12778</v>
      </c>
      <c r="F4928" s="5" t="s">
        <v>383</v>
      </c>
      <c r="G4928" s="5" t="s">
        <v>384</v>
      </c>
      <c r="H4928" s="5" t="s">
        <v>377</v>
      </c>
      <c r="I4928" s="5" t="s">
        <v>378</v>
      </c>
    </row>
    <row r="4929" spans="1:9" x14ac:dyDescent="0.25">
      <c r="A4929" s="5" t="s">
        <v>12779</v>
      </c>
      <c r="B4929" s="5" t="s">
        <v>12780</v>
      </c>
      <c r="C4929" s="6" t="s">
        <v>1165</v>
      </c>
      <c r="D4929" s="6" t="str">
        <f t="shared" si="76"/>
        <v>0808-000-000-0000</v>
      </c>
      <c r="E4929" s="5" t="s">
        <v>1166</v>
      </c>
      <c r="F4929" s="5" t="s">
        <v>535</v>
      </c>
      <c r="G4929" s="5" t="s">
        <v>536</v>
      </c>
      <c r="H4929" s="5" t="s">
        <v>377</v>
      </c>
      <c r="I4929" s="5" t="s">
        <v>378</v>
      </c>
    </row>
    <row r="4930" spans="1:9" x14ac:dyDescent="0.25">
      <c r="A4930" s="5" t="s">
        <v>12781</v>
      </c>
      <c r="B4930" s="5" t="s">
        <v>12782</v>
      </c>
      <c r="C4930" s="6" t="s">
        <v>831</v>
      </c>
      <c r="D4930" s="6" t="str">
        <f t="shared" ref="D4930:D4993" si="77">TEXT(C4930,"0000-000-000-0000")</f>
        <v>0874-000-000-0000</v>
      </c>
      <c r="E4930" s="5" t="s">
        <v>832</v>
      </c>
      <c r="F4930" s="5" t="s">
        <v>383</v>
      </c>
      <c r="G4930" s="5" t="s">
        <v>384</v>
      </c>
      <c r="H4930" s="5" t="s">
        <v>377</v>
      </c>
      <c r="I4930" s="5" t="s">
        <v>378</v>
      </c>
    </row>
    <row r="4931" spans="1:9" x14ac:dyDescent="0.25">
      <c r="A4931" s="5" t="s">
        <v>12783</v>
      </c>
      <c r="B4931" s="5" t="s">
        <v>12784</v>
      </c>
      <c r="C4931" s="6" t="s">
        <v>773</v>
      </c>
      <c r="D4931" s="6" t="str">
        <f t="shared" si="77"/>
        <v>0218-000-000-0000</v>
      </c>
      <c r="E4931" s="5" t="s">
        <v>774</v>
      </c>
      <c r="F4931" s="5" t="s">
        <v>383</v>
      </c>
      <c r="G4931" s="5" t="s">
        <v>384</v>
      </c>
      <c r="H4931" s="5" t="s">
        <v>377</v>
      </c>
      <c r="I4931" s="5" t="s">
        <v>378</v>
      </c>
    </row>
    <row r="4932" spans="1:9" x14ac:dyDescent="0.25">
      <c r="A4932" s="5" t="s">
        <v>12785</v>
      </c>
      <c r="B4932" s="5" t="s">
        <v>12786</v>
      </c>
      <c r="C4932" s="6" t="s">
        <v>1494</v>
      </c>
      <c r="D4932" s="6" t="str">
        <f t="shared" si="77"/>
        <v>0944-000-000-0000</v>
      </c>
      <c r="E4932" s="5" t="s">
        <v>1495</v>
      </c>
      <c r="F4932" s="5" t="s">
        <v>2088</v>
      </c>
      <c r="G4932" s="5" t="s">
        <v>2089</v>
      </c>
      <c r="H4932" s="5" t="s">
        <v>377</v>
      </c>
      <c r="I4932" s="5" t="s">
        <v>378</v>
      </c>
    </row>
    <row r="4933" spans="1:9" x14ac:dyDescent="0.25">
      <c r="A4933" s="5" t="s">
        <v>12787</v>
      </c>
      <c r="B4933" s="5" t="s">
        <v>12788</v>
      </c>
      <c r="C4933" s="6" t="s">
        <v>10373</v>
      </c>
      <c r="D4933" s="6" t="str">
        <f t="shared" si="77"/>
        <v>0010-058-051-1500</v>
      </c>
      <c r="E4933" s="5" t="s">
        <v>10374</v>
      </c>
      <c r="F4933" s="5" t="s">
        <v>375</v>
      </c>
      <c r="G4933" s="5" t="s">
        <v>376</v>
      </c>
      <c r="H4933" s="5" t="s">
        <v>377</v>
      </c>
      <c r="I4933" s="5" t="s">
        <v>378</v>
      </c>
    </row>
    <row r="4934" spans="1:9" x14ac:dyDescent="0.25">
      <c r="A4934" s="5" t="s">
        <v>12789</v>
      </c>
      <c r="B4934" s="5" t="s">
        <v>12790</v>
      </c>
      <c r="C4934" s="6" t="s">
        <v>12791</v>
      </c>
      <c r="D4934" s="6" t="str">
        <f t="shared" si="77"/>
        <v>0100-000-000-0000</v>
      </c>
      <c r="E4934" s="5" t="s">
        <v>12792</v>
      </c>
      <c r="F4934" s="5" t="s">
        <v>383</v>
      </c>
      <c r="G4934" s="5" t="s">
        <v>384</v>
      </c>
      <c r="H4934" s="5" t="s">
        <v>377</v>
      </c>
      <c r="I4934" s="5" t="s">
        <v>378</v>
      </c>
    </row>
    <row r="4935" spans="1:9" x14ac:dyDescent="0.25">
      <c r="A4935" s="5" t="s">
        <v>12793</v>
      </c>
      <c r="B4935" s="5" t="s">
        <v>12794</v>
      </c>
      <c r="C4935" s="6" t="s">
        <v>1611</v>
      </c>
      <c r="D4935" s="6" t="str">
        <f t="shared" si="77"/>
        <v>0605-000-000-0000</v>
      </c>
      <c r="E4935" s="5" t="s">
        <v>1612</v>
      </c>
      <c r="F4935" s="5" t="s">
        <v>503</v>
      </c>
      <c r="G4935" s="5" t="s">
        <v>504</v>
      </c>
      <c r="H4935" s="5" t="s">
        <v>377</v>
      </c>
      <c r="I4935" s="5" t="s">
        <v>378</v>
      </c>
    </row>
    <row r="4936" spans="1:9" x14ac:dyDescent="0.25">
      <c r="A4936" s="5" t="s">
        <v>12795</v>
      </c>
      <c r="B4936" s="5" t="s">
        <v>12796</v>
      </c>
      <c r="C4936" s="6" t="s">
        <v>5694</v>
      </c>
      <c r="D4936" s="6" t="str">
        <f t="shared" si="77"/>
        <v>0922-000-000-0000</v>
      </c>
      <c r="E4936" s="5" t="s">
        <v>5695</v>
      </c>
      <c r="F4936" s="5" t="s">
        <v>503</v>
      </c>
      <c r="G4936" s="5" t="s">
        <v>504</v>
      </c>
      <c r="H4936" s="5" t="s">
        <v>377</v>
      </c>
      <c r="I4936" s="5" t="s">
        <v>378</v>
      </c>
    </row>
    <row r="4937" spans="1:9" x14ac:dyDescent="0.25">
      <c r="A4937" s="5" t="s">
        <v>12797</v>
      </c>
      <c r="B4937" s="5" t="s">
        <v>12798</v>
      </c>
      <c r="C4937" s="6" t="s">
        <v>827</v>
      </c>
      <c r="D4937" s="6" t="str">
        <f t="shared" si="77"/>
        <v>0320-000-000-0000</v>
      </c>
      <c r="E4937" s="5" t="s">
        <v>828</v>
      </c>
      <c r="F4937" s="5" t="s">
        <v>383</v>
      </c>
      <c r="G4937" s="5" t="s">
        <v>384</v>
      </c>
      <c r="H4937" s="5" t="s">
        <v>377</v>
      </c>
      <c r="I4937" s="5" t="s">
        <v>378</v>
      </c>
    </row>
    <row r="4938" spans="1:9" x14ac:dyDescent="0.25">
      <c r="A4938" s="5" t="s">
        <v>12799</v>
      </c>
      <c r="B4938" s="5" t="s">
        <v>12800</v>
      </c>
      <c r="C4938" s="6" t="s">
        <v>831</v>
      </c>
      <c r="D4938" s="6" t="str">
        <f t="shared" si="77"/>
        <v>0874-000-000-0000</v>
      </c>
      <c r="E4938" s="5" t="s">
        <v>832</v>
      </c>
      <c r="F4938" s="5" t="s">
        <v>383</v>
      </c>
      <c r="G4938" s="5" t="s">
        <v>384</v>
      </c>
      <c r="H4938" s="5" t="s">
        <v>377</v>
      </c>
      <c r="I4938" s="5" t="s">
        <v>378</v>
      </c>
    </row>
    <row r="4939" spans="1:9" x14ac:dyDescent="0.25">
      <c r="A4939" s="5" t="s">
        <v>12801</v>
      </c>
      <c r="B4939" s="5" t="s">
        <v>12802</v>
      </c>
      <c r="C4939" s="6" t="s">
        <v>12046</v>
      </c>
      <c r="D4939" s="6" t="str">
        <f t="shared" si="77"/>
        <v>1129-000-000-0000</v>
      </c>
      <c r="E4939" s="5" t="s">
        <v>12047</v>
      </c>
      <c r="F4939" s="5" t="s">
        <v>383</v>
      </c>
      <c r="G4939" s="5" t="s">
        <v>384</v>
      </c>
      <c r="H4939" s="5" t="s">
        <v>377</v>
      </c>
      <c r="I4939" s="5" t="s">
        <v>378</v>
      </c>
    </row>
    <row r="4940" spans="1:9" x14ac:dyDescent="0.25">
      <c r="A4940" s="5" t="s">
        <v>12803</v>
      </c>
      <c r="B4940" s="5" t="s">
        <v>12804</v>
      </c>
      <c r="C4940" s="6" t="s">
        <v>1045</v>
      </c>
      <c r="D4940" s="6" t="str">
        <f t="shared" si="77"/>
        <v>0270-000-000-0000</v>
      </c>
      <c r="E4940" s="5" t="s">
        <v>1046</v>
      </c>
      <c r="F4940" s="5" t="s">
        <v>383</v>
      </c>
      <c r="G4940" s="5" t="s">
        <v>384</v>
      </c>
      <c r="H4940" s="5" t="s">
        <v>377</v>
      </c>
      <c r="I4940" s="5" t="s">
        <v>378</v>
      </c>
    </row>
    <row r="4941" spans="1:9" x14ac:dyDescent="0.25">
      <c r="A4941" s="5" t="s">
        <v>12805</v>
      </c>
      <c r="B4941" s="5" t="s">
        <v>12806</v>
      </c>
      <c r="C4941" s="6" t="s">
        <v>2022</v>
      </c>
      <c r="D4941" s="6" t="str">
        <f t="shared" si="77"/>
        <v>0010-030-081-1200</v>
      </c>
      <c r="E4941" s="5" t="s">
        <v>2023</v>
      </c>
      <c r="F4941" s="5" t="s">
        <v>375</v>
      </c>
      <c r="G4941" s="5" t="s">
        <v>376</v>
      </c>
      <c r="H4941" s="5" t="s">
        <v>377</v>
      </c>
      <c r="I4941" s="5" t="s">
        <v>378</v>
      </c>
    </row>
    <row r="4942" spans="1:9" x14ac:dyDescent="0.25">
      <c r="A4942" s="5" t="s">
        <v>12807</v>
      </c>
      <c r="B4942" s="5" t="s">
        <v>12808</v>
      </c>
      <c r="C4942" s="6" t="s">
        <v>1595</v>
      </c>
      <c r="D4942" s="6" t="str">
        <f t="shared" si="77"/>
        <v>0303-000-000-0000</v>
      </c>
      <c r="E4942" s="5" t="s">
        <v>1596</v>
      </c>
      <c r="F4942" s="5" t="s">
        <v>503</v>
      </c>
      <c r="G4942" s="5" t="s">
        <v>504</v>
      </c>
      <c r="H4942" s="5" t="s">
        <v>377</v>
      </c>
      <c r="I4942" s="5" t="s">
        <v>378</v>
      </c>
    </row>
    <row r="4943" spans="1:9" x14ac:dyDescent="0.25">
      <c r="A4943" s="5" t="s">
        <v>12809</v>
      </c>
      <c r="B4943" s="5" t="s">
        <v>12810</v>
      </c>
      <c r="C4943" s="6" t="s">
        <v>10087</v>
      </c>
      <c r="D4943" s="6" t="str">
        <f t="shared" si="77"/>
        <v>0010-058-071-1200</v>
      </c>
      <c r="E4943" s="5" t="s">
        <v>10088</v>
      </c>
      <c r="F4943" s="5" t="s">
        <v>375</v>
      </c>
      <c r="G4943" s="5" t="s">
        <v>376</v>
      </c>
      <c r="H4943" s="5" t="s">
        <v>377</v>
      </c>
      <c r="I4943" s="5" t="s">
        <v>378</v>
      </c>
    </row>
    <row r="4944" spans="1:9" x14ac:dyDescent="0.25">
      <c r="A4944" s="5" t="s">
        <v>12811</v>
      </c>
      <c r="B4944" s="5" t="s">
        <v>12812</v>
      </c>
      <c r="C4944" s="6" t="s">
        <v>1764</v>
      </c>
      <c r="D4944" s="6" t="str">
        <f t="shared" si="77"/>
        <v>0040-000-000-0000</v>
      </c>
      <c r="E4944" s="5" t="s">
        <v>1765</v>
      </c>
      <c r="F4944" s="5" t="s">
        <v>383</v>
      </c>
      <c r="G4944" s="5" t="s">
        <v>384</v>
      </c>
      <c r="H4944" s="5" t="s">
        <v>377</v>
      </c>
      <c r="I4944" s="5" t="s">
        <v>378</v>
      </c>
    </row>
    <row r="4945" spans="1:9" x14ac:dyDescent="0.25">
      <c r="A4945" s="5" t="s">
        <v>12813</v>
      </c>
      <c r="B4945" s="5" t="s">
        <v>12814</v>
      </c>
      <c r="C4945" s="6" t="s">
        <v>12815</v>
      </c>
      <c r="D4945" s="6" t="str">
        <f t="shared" si="77"/>
        <v>0010-090-021-1100</v>
      </c>
      <c r="E4945" s="5" t="s">
        <v>12816</v>
      </c>
      <c r="F4945" s="5" t="s">
        <v>375</v>
      </c>
      <c r="G4945" s="5" t="s">
        <v>376</v>
      </c>
      <c r="H4945" s="5" t="s">
        <v>377</v>
      </c>
      <c r="I4945" s="5" t="s">
        <v>378</v>
      </c>
    </row>
    <row r="4946" spans="1:9" x14ac:dyDescent="0.25">
      <c r="A4946" s="5" t="s">
        <v>12817</v>
      </c>
      <c r="B4946" s="5" t="s">
        <v>12818</v>
      </c>
      <c r="C4946" s="6" t="s">
        <v>1225</v>
      </c>
      <c r="D4946" s="6" t="str">
        <f t="shared" si="77"/>
        <v>1077-000-000-0000</v>
      </c>
      <c r="E4946" s="5" t="s">
        <v>1226</v>
      </c>
      <c r="F4946" s="5" t="s">
        <v>383</v>
      </c>
      <c r="G4946" s="5" t="s">
        <v>384</v>
      </c>
      <c r="H4946" s="5" t="s">
        <v>377</v>
      </c>
      <c r="I4946" s="5" t="s">
        <v>378</v>
      </c>
    </row>
    <row r="4947" spans="1:9" x14ac:dyDescent="0.25">
      <c r="A4947" s="5" t="s">
        <v>12819</v>
      </c>
      <c r="B4947" s="5" t="s">
        <v>12820</v>
      </c>
      <c r="C4947" s="6" t="s">
        <v>2519</v>
      </c>
      <c r="D4947" s="6" t="str">
        <f t="shared" si="77"/>
        <v>0946-000-000-0000</v>
      </c>
      <c r="E4947" s="5" t="s">
        <v>2520</v>
      </c>
      <c r="F4947" s="5" t="s">
        <v>383</v>
      </c>
      <c r="G4947" s="5" t="s">
        <v>384</v>
      </c>
      <c r="H4947" s="5" t="s">
        <v>377</v>
      </c>
      <c r="I4947" s="5" t="s">
        <v>378</v>
      </c>
    </row>
    <row r="4948" spans="1:9" x14ac:dyDescent="0.25">
      <c r="A4948" s="5" t="s">
        <v>12821</v>
      </c>
      <c r="B4948" s="5" t="s">
        <v>12822</v>
      </c>
      <c r="C4948" s="6" t="s">
        <v>511</v>
      </c>
      <c r="D4948" s="6" t="str">
        <f t="shared" si="77"/>
        <v>0110-000-000-0000</v>
      </c>
      <c r="E4948" s="5" t="s">
        <v>512</v>
      </c>
      <c r="F4948" s="5" t="s">
        <v>383</v>
      </c>
      <c r="G4948" s="5" t="s">
        <v>384</v>
      </c>
      <c r="H4948" s="5" t="s">
        <v>377</v>
      </c>
      <c r="I4948" s="5" t="s">
        <v>378</v>
      </c>
    </row>
    <row r="4949" spans="1:9" x14ac:dyDescent="0.25">
      <c r="A4949" s="5" t="s">
        <v>12823</v>
      </c>
      <c r="B4949" s="5" t="s">
        <v>12824</v>
      </c>
      <c r="C4949" s="6" t="s">
        <v>2973</v>
      </c>
      <c r="D4949" s="6" t="str">
        <f t="shared" si="77"/>
        <v>0417-000-000-0000</v>
      </c>
      <c r="E4949" s="5" t="s">
        <v>2974</v>
      </c>
      <c r="F4949" s="5" t="s">
        <v>503</v>
      </c>
      <c r="G4949" s="5" t="s">
        <v>504</v>
      </c>
      <c r="H4949" s="5" t="s">
        <v>377</v>
      </c>
      <c r="I4949" s="5" t="s">
        <v>378</v>
      </c>
    </row>
    <row r="4950" spans="1:9" x14ac:dyDescent="0.25">
      <c r="A4950" s="5" t="s">
        <v>12825</v>
      </c>
      <c r="B4950" s="5" t="s">
        <v>12826</v>
      </c>
      <c r="C4950" s="6" t="s">
        <v>2229</v>
      </c>
      <c r="D4950" s="6" t="str">
        <f t="shared" si="77"/>
        <v>1120-000-000-0000</v>
      </c>
      <c r="E4950" s="5" t="s">
        <v>2230</v>
      </c>
      <c r="F4950" s="5" t="s">
        <v>503</v>
      </c>
      <c r="G4950" s="5" t="s">
        <v>504</v>
      </c>
      <c r="H4950" s="5" t="s">
        <v>377</v>
      </c>
      <c r="I4950" s="5" t="s">
        <v>378</v>
      </c>
    </row>
    <row r="4951" spans="1:9" x14ac:dyDescent="0.25">
      <c r="A4951" s="5" t="s">
        <v>12827</v>
      </c>
      <c r="B4951" s="5" t="s">
        <v>12828</v>
      </c>
      <c r="C4951" s="6" t="s">
        <v>3962</v>
      </c>
      <c r="D4951" s="6" t="str">
        <f t="shared" si="77"/>
        <v>0210-000-006-5800</v>
      </c>
      <c r="E4951" s="5" t="s">
        <v>3963</v>
      </c>
      <c r="F4951" s="5" t="s">
        <v>383</v>
      </c>
      <c r="G4951" s="5" t="s">
        <v>384</v>
      </c>
      <c r="H4951" s="5" t="s">
        <v>377</v>
      </c>
      <c r="I4951" s="5" t="s">
        <v>378</v>
      </c>
    </row>
    <row r="4952" spans="1:9" x14ac:dyDescent="0.25">
      <c r="A4952" s="5" t="s">
        <v>12829</v>
      </c>
      <c r="B4952" s="5" t="s">
        <v>12830</v>
      </c>
      <c r="C4952" s="6" t="s">
        <v>3767</v>
      </c>
      <c r="D4952" s="6" t="str">
        <f t="shared" si="77"/>
        <v>0755-000-000-0000</v>
      </c>
      <c r="E4952" s="5" t="s">
        <v>3768</v>
      </c>
      <c r="F4952" s="5" t="s">
        <v>535</v>
      </c>
      <c r="G4952" s="5" t="s">
        <v>536</v>
      </c>
      <c r="H4952" s="5" t="s">
        <v>377</v>
      </c>
      <c r="I4952" s="5" t="s">
        <v>378</v>
      </c>
    </row>
    <row r="4953" spans="1:9" x14ac:dyDescent="0.25">
      <c r="A4953" s="5" t="s">
        <v>12831</v>
      </c>
      <c r="B4953" s="5" t="s">
        <v>12832</v>
      </c>
      <c r="C4953" s="6" t="s">
        <v>12833</v>
      </c>
      <c r="D4953" s="6" t="str">
        <f t="shared" si="77"/>
        <v>0946-000-009-5100</v>
      </c>
      <c r="E4953" s="5" t="s">
        <v>12834</v>
      </c>
      <c r="F4953" s="5" t="s">
        <v>383</v>
      </c>
      <c r="G4953" s="5" t="s">
        <v>384</v>
      </c>
      <c r="H4953" s="5" t="s">
        <v>377</v>
      </c>
      <c r="I4953" s="5" t="s">
        <v>378</v>
      </c>
    </row>
    <row r="4954" spans="1:9" x14ac:dyDescent="0.25">
      <c r="A4954" s="5" t="s">
        <v>12835</v>
      </c>
      <c r="B4954" s="5" t="s">
        <v>12836</v>
      </c>
      <c r="C4954" s="6" t="s">
        <v>1175</v>
      </c>
      <c r="D4954" s="6" t="str">
        <f t="shared" si="77"/>
        <v>0010-231-060-1000</v>
      </c>
      <c r="E4954" s="5" t="s">
        <v>1176</v>
      </c>
      <c r="F4954" s="5" t="s">
        <v>1177</v>
      </c>
      <c r="G4954" s="5" t="s">
        <v>1178</v>
      </c>
      <c r="H4954" s="5" t="s">
        <v>377</v>
      </c>
      <c r="I4954" s="5" t="s">
        <v>378</v>
      </c>
    </row>
    <row r="4955" spans="1:9" x14ac:dyDescent="0.25">
      <c r="A4955" s="5" t="s">
        <v>12837</v>
      </c>
      <c r="B4955" s="5" t="s">
        <v>12838</v>
      </c>
      <c r="C4955" s="6" t="s">
        <v>8298</v>
      </c>
      <c r="D4955" s="6" t="str">
        <f t="shared" si="77"/>
        <v>0010-091-051-1100</v>
      </c>
      <c r="E4955" s="5" t="s">
        <v>8299</v>
      </c>
      <c r="F4955" s="5" t="s">
        <v>375</v>
      </c>
      <c r="G4955" s="5" t="s">
        <v>376</v>
      </c>
      <c r="H4955" s="5" t="s">
        <v>1213</v>
      </c>
      <c r="I4955" s="5" t="s">
        <v>1214</v>
      </c>
    </row>
    <row r="4956" spans="1:9" x14ac:dyDescent="0.25">
      <c r="A4956" s="5" t="s">
        <v>12839</v>
      </c>
      <c r="B4956" s="5" t="s">
        <v>12840</v>
      </c>
      <c r="C4956" s="6" t="s">
        <v>3850</v>
      </c>
      <c r="D4956" s="6" t="str">
        <f t="shared" si="77"/>
        <v>0015-000-000-0000</v>
      </c>
      <c r="E4956" s="5" t="s">
        <v>3851</v>
      </c>
      <c r="F4956" s="5" t="s">
        <v>383</v>
      </c>
      <c r="G4956" s="5" t="s">
        <v>384</v>
      </c>
      <c r="H4956" s="5" t="s">
        <v>491</v>
      </c>
      <c r="I4956" s="5" t="s">
        <v>492</v>
      </c>
    </row>
    <row r="4957" spans="1:9" x14ac:dyDescent="0.25">
      <c r="A4957" s="5" t="s">
        <v>12841</v>
      </c>
      <c r="B4957" s="5" t="s">
        <v>12842</v>
      </c>
      <c r="C4957" s="6" t="s">
        <v>8570</v>
      </c>
      <c r="D4957" s="6" t="str">
        <f t="shared" si="77"/>
        <v>0010-081-031-1100</v>
      </c>
      <c r="E4957" s="5" t="s">
        <v>6375</v>
      </c>
      <c r="F4957" s="5" t="s">
        <v>375</v>
      </c>
      <c r="G4957" s="5" t="s">
        <v>376</v>
      </c>
      <c r="H4957" s="5" t="s">
        <v>377</v>
      </c>
      <c r="I4957" s="5" t="s">
        <v>378</v>
      </c>
    </row>
    <row r="4958" spans="1:9" x14ac:dyDescent="0.25">
      <c r="A4958" s="5" t="s">
        <v>12843</v>
      </c>
      <c r="B4958" s="5" t="s">
        <v>12844</v>
      </c>
      <c r="C4958" s="6" t="s">
        <v>2214</v>
      </c>
      <c r="D4958" s="6" t="str">
        <f t="shared" si="77"/>
        <v>0010-162-120-2400</v>
      </c>
      <c r="E4958" s="5" t="s">
        <v>2215</v>
      </c>
      <c r="F4958" s="5" t="s">
        <v>375</v>
      </c>
      <c r="G4958" s="5" t="s">
        <v>376</v>
      </c>
      <c r="H4958" s="5" t="s">
        <v>377</v>
      </c>
      <c r="I4958" s="5" t="s">
        <v>378</v>
      </c>
    </row>
    <row r="4959" spans="1:9" x14ac:dyDescent="0.25">
      <c r="A4959" s="5" t="s">
        <v>12845</v>
      </c>
      <c r="B4959" s="5" t="s">
        <v>12846</v>
      </c>
      <c r="C4959" s="6" t="s">
        <v>5672</v>
      </c>
      <c r="D4959" s="6" t="str">
        <f t="shared" si="77"/>
        <v>0010-079-021-1200</v>
      </c>
      <c r="E4959" s="5" t="s">
        <v>5673</v>
      </c>
      <c r="F4959" s="5" t="s">
        <v>375</v>
      </c>
      <c r="G4959" s="5" t="s">
        <v>376</v>
      </c>
      <c r="H4959" s="5" t="s">
        <v>377</v>
      </c>
      <c r="I4959" s="5" t="s">
        <v>378</v>
      </c>
    </row>
    <row r="4960" spans="1:9" x14ac:dyDescent="0.25">
      <c r="A4960" s="5" t="s">
        <v>12847</v>
      </c>
      <c r="B4960" s="5" t="s">
        <v>12848</v>
      </c>
      <c r="C4960" s="6" t="s">
        <v>12849</v>
      </c>
      <c r="D4960" s="6" t="str">
        <f t="shared" si="77"/>
        <v>0605-000-003-7900</v>
      </c>
      <c r="E4960" s="5" t="s">
        <v>12850</v>
      </c>
      <c r="F4960" s="5" t="s">
        <v>925</v>
      </c>
      <c r="G4960" s="5" t="s">
        <v>926</v>
      </c>
      <c r="H4960" s="5" t="s">
        <v>377</v>
      </c>
      <c r="I4960" s="5" t="s">
        <v>378</v>
      </c>
    </row>
    <row r="4961" spans="1:9" x14ac:dyDescent="0.25">
      <c r="A4961" s="5" t="s">
        <v>12851</v>
      </c>
      <c r="B4961" s="5" t="s">
        <v>12852</v>
      </c>
      <c r="C4961" s="6" t="s">
        <v>9857</v>
      </c>
      <c r="D4961" s="6" t="str">
        <f t="shared" si="77"/>
        <v>0010-038-221-2300</v>
      </c>
      <c r="E4961" s="5" t="s">
        <v>9858</v>
      </c>
      <c r="F4961" s="5" t="s">
        <v>375</v>
      </c>
      <c r="G4961" s="5" t="s">
        <v>376</v>
      </c>
      <c r="H4961" s="5" t="s">
        <v>377</v>
      </c>
      <c r="I4961" s="5" t="s">
        <v>378</v>
      </c>
    </row>
    <row r="4962" spans="1:9" x14ac:dyDescent="0.25">
      <c r="A4962" s="5" t="s">
        <v>12853</v>
      </c>
      <c r="B4962" s="5" t="s">
        <v>12854</v>
      </c>
      <c r="C4962" s="6" t="s">
        <v>1259</v>
      </c>
      <c r="D4962" s="6" t="str">
        <f t="shared" si="77"/>
        <v>0845-000-000-0000</v>
      </c>
      <c r="E4962" s="5" t="s">
        <v>1260</v>
      </c>
      <c r="F4962" s="5" t="s">
        <v>383</v>
      </c>
      <c r="G4962" s="5" t="s">
        <v>384</v>
      </c>
      <c r="H4962" s="5" t="s">
        <v>377</v>
      </c>
      <c r="I4962" s="5" t="s">
        <v>378</v>
      </c>
    </row>
    <row r="4963" spans="1:9" x14ac:dyDescent="0.25">
      <c r="A4963" s="5" t="s">
        <v>12855</v>
      </c>
      <c r="B4963" s="5" t="s">
        <v>12856</v>
      </c>
      <c r="C4963" s="6" t="s">
        <v>2529</v>
      </c>
      <c r="D4963" s="6" t="str">
        <f t="shared" si="77"/>
        <v>0815-000-000-0000</v>
      </c>
      <c r="E4963" s="5" t="s">
        <v>2530</v>
      </c>
      <c r="F4963" s="5" t="s">
        <v>383</v>
      </c>
      <c r="G4963" s="5" t="s">
        <v>384</v>
      </c>
      <c r="H4963" s="5" t="s">
        <v>1213</v>
      </c>
      <c r="I4963" s="5" t="s">
        <v>1214</v>
      </c>
    </row>
    <row r="4964" spans="1:9" x14ac:dyDescent="0.25">
      <c r="A4964" s="5" t="s">
        <v>12857</v>
      </c>
      <c r="B4964" s="5" t="s">
        <v>12858</v>
      </c>
      <c r="C4964" s="6" t="s">
        <v>12859</v>
      </c>
      <c r="D4964" s="6" t="str">
        <f t="shared" si="77"/>
        <v>1097-000-000-0000</v>
      </c>
      <c r="E4964" s="5" t="s">
        <v>12860</v>
      </c>
      <c r="F4964" s="5" t="s">
        <v>535</v>
      </c>
      <c r="G4964" s="5" t="s">
        <v>536</v>
      </c>
      <c r="H4964" s="5" t="s">
        <v>377</v>
      </c>
      <c r="I4964" s="5" t="s">
        <v>378</v>
      </c>
    </row>
    <row r="4965" spans="1:9" x14ac:dyDescent="0.25">
      <c r="A4965" s="5" t="s">
        <v>12861</v>
      </c>
      <c r="B4965" s="5" t="s">
        <v>12862</v>
      </c>
      <c r="C4965" s="6" t="s">
        <v>863</v>
      </c>
      <c r="D4965" s="6" t="str">
        <f t="shared" si="77"/>
        <v>0010-091-031-1100</v>
      </c>
      <c r="E4965" s="5" t="s">
        <v>864</v>
      </c>
      <c r="F4965" s="5" t="s">
        <v>399</v>
      </c>
      <c r="G4965" s="5" t="s">
        <v>400</v>
      </c>
      <c r="H4965" s="5" t="s">
        <v>377</v>
      </c>
      <c r="I4965" s="5" t="s">
        <v>378</v>
      </c>
    </row>
    <row r="4966" spans="1:9" x14ac:dyDescent="0.25">
      <c r="A4966" s="5" t="s">
        <v>12863</v>
      </c>
      <c r="B4966" s="5" t="s">
        <v>12864</v>
      </c>
      <c r="C4966" s="6" t="s">
        <v>945</v>
      </c>
      <c r="D4966" s="6" t="str">
        <f t="shared" si="77"/>
        <v>0010-035-141-1100</v>
      </c>
      <c r="E4966" s="5" t="s">
        <v>946</v>
      </c>
      <c r="F4966" s="5" t="s">
        <v>1974</v>
      </c>
      <c r="G4966" s="5" t="s">
        <v>1975</v>
      </c>
      <c r="H4966" s="5" t="s">
        <v>377</v>
      </c>
      <c r="I4966" s="5" t="s">
        <v>378</v>
      </c>
    </row>
    <row r="4967" spans="1:9" x14ac:dyDescent="0.25">
      <c r="A4967" s="5" t="s">
        <v>12865</v>
      </c>
      <c r="B4967" s="5" t="s">
        <v>12866</v>
      </c>
      <c r="C4967" s="6" t="s">
        <v>1087</v>
      </c>
      <c r="D4967" s="6" t="str">
        <f t="shared" si="77"/>
        <v>0026-000-000-0000</v>
      </c>
      <c r="E4967" s="5" t="s">
        <v>1088</v>
      </c>
      <c r="F4967" s="5" t="s">
        <v>383</v>
      </c>
      <c r="G4967" s="5" t="s">
        <v>384</v>
      </c>
      <c r="H4967" s="5" t="s">
        <v>377</v>
      </c>
      <c r="I4967" s="5" t="s">
        <v>378</v>
      </c>
    </row>
    <row r="4968" spans="1:9" x14ac:dyDescent="0.25">
      <c r="A4968" s="5" t="s">
        <v>12867</v>
      </c>
      <c r="B4968" s="5" t="s">
        <v>12868</v>
      </c>
      <c r="C4968" s="6" t="s">
        <v>2571</v>
      </c>
      <c r="D4968" s="6" t="str">
        <f t="shared" si="77"/>
        <v>0510-000-000-0000</v>
      </c>
      <c r="E4968" s="5" t="s">
        <v>2572</v>
      </c>
      <c r="F4968" s="5" t="s">
        <v>535</v>
      </c>
      <c r="G4968" s="5" t="s">
        <v>536</v>
      </c>
      <c r="H4968" s="5" t="s">
        <v>377</v>
      </c>
      <c r="I4968" s="5" t="s">
        <v>378</v>
      </c>
    </row>
    <row r="4969" spans="1:9" x14ac:dyDescent="0.25">
      <c r="A4969" s="5" t="s">
        <v>12869</v>
      </c>
      <c r="B4969" s="5" t="s">
        <v>12870</v>
      </c>
      <c r="C4969" s="6" t="s">
        <v>381</v>
      </c>
      <c r="D4969" s="6" t="str">
        <f t="shared" si="77"/>
        <v>0310-000-000-0000</v>
      </c>
      <c r="E4969" s="5" t="s">
        <v>382</v>
      </c>
      <c r="F4969" s="5" t="s">
        <v>383</v>
      </c>
      <c r="G4969" s="5" t="s">
        <v>384</v>
      </c>
      <c r="H4969" s="5" t="s">
        <v>513</v>
      </c>
      <c r="I4969" s="5" t="s">
        <v>514</v>
      </c>
    </row>
    <row r="4970" spans="1:9" x14ac:dyDescent="0.25">
      <c r="A4970" s="5" t="s">
        <v>12871</v>
      </c>
      <c r="B4970" s="5" t="s">
        <v>12872</v>
      </c>
      <c r="C4970" s="6" t="s">
        <v>3161</v>
      </c>
      <c r="D4970" s="6" t="str">
        <f t="shared" si="77"/>
        <v>0047-000-000-0000</v>
      </c>
      <c r="E4970" s="5" t="s">
        <v>3162</v>
      </c>
      <c r="F4970" s="5" t="s">
        <v>415</v>
      </c>
      <c r="G4970" s="5" t="s">
        <v>416</v>
      </c>
      <c r="H4970" s="5" t="s">
        <v>377</v>
      </c>
      <c r="I4970" s="5" t="s">
        <v>378</v>
      </c>
    </row>
    <row r="4971" spans="1:9" x14ac:dyDescent="0.25">
      <c r="A4971" s="5" t="s">
        <v>12873</v>
      </c>
      <c r="B4971" s="5" t="s">
        <v>12874</v>
      </c>
      <c r="C4971" s="6" t="s">
        <v>12875</v>
      </c>
      <c r="D4971" s="6" t="str">
        <f t="shared" si="77"/>
        <v>0690-000-000-0000</v>
      </c>
      <c r="E4971" s="5" t="s">
        <v>12876</v>
      </c>
      <c r="F4971" s="5" t="s">
        <v>535</v>
      </c>
      <c r="G4971" s="5" t="s">
        <v>536</v>
      </c>
      <c r="H4971" s="5" t="s">
        <v>377</v>
      </c>
      <c r="I4971" s="5" t="s">
        <v>378</v>
      </c>
    </row>
    <row r="4972" spans="1:9" x14ac:dyDescent="0.25">
      <c r="A4972" s="5" t="s">
        <v>12877</v>
      </c>
      <c r="B4972" s="5" t="s">
        <v>12878</v>
      </c>
      <c r="C4972" s="6" t="s">
        <v>3986</v>
      </c>
      <c r="D4972" s="6" t="str">
        <f t="shared" si="77"/>
        <v>1074-000-000-0000</v>
      </c>
      <c r="E4972" s="5" t="s">
        <v>3987</v>
      </c>
      <c r="F4972" s="5" t="s">
        <v>507</v>
      </c>
      <c r="G4972" s="5" t="s">
        <v>508</v>
      </c>
      <c r="H4972" s="5" t="s">
        <v>377</v>
      </c>
      <c r="I4972" s="5" t="s">
        <v>378</v>
      </c>
    </row>
    <row r="4973" spans="1:9" x14ac:dyDescent="0.25">
      <c r="A4973" s="5" t="s">
        <v>12879</v>
      </c>
      <c r="B4973" s="5" t="s">
        <v>12880</v>
      </c>
      <c r="C4973" s="6" t="s">
        <v>1462</v>
      </c>
      <c r="D4973" s="6" t="str">
        <f t="shared" si="77"/>
        <v>1133-000-000-0000</v>
      </c>
      <c r="E4973" s="5" t="s">
        <v>1463</v>
      </c>
      <c r="F4973" s="5" t="s">
        <v>383</v>
      </c>
      <c r="G4973" s="5" t="s">
        <v>384</v>
      </c>
      <c r="H4973" s="5" t="s">
        <v>377</v>
      </c>
      <c r="I4973" s="5" t="s">
        <v>378</v>
      </c>
    </row>
    <row r="4974" spans="1:9" x14ac:dyDescent="0.25">
      <c r="A4974" s="5" t="s">
        <v>12881</v>
      </c>
      <c r="B4974" s="5" t="s">
        <v>12882</v>
      </c>
      <c r="C4974" s="6" t="s">
        <v>9183</v>
      </c>
      <c r="D4974" s="6" t="str">
        <f t="shared" si="77"/>
        <v>0010-231-091-1100</v>
      </c>
      <c r="E4974" s="5" t="s">
        <v>9184</v>
      </c>
      <c r="F4974" s="5" t="s">
        <v>1177</v>
      </c>
      <c r="G4974" s="5" t="s">
        <v>1178</v>
      </c>
      <c r="H4974" s="5" t="s">
        <v>377</v>
      </c>
      <c r="I4974" s="5" t="s">
        <v>378</v>
      </c>
    </row>
    <row r="4975" spans="1:9" x14ac:dyDescent="0.25">
      <c r="A4975" s="5" t="s">
        <v>12883</v>
      </c>
      <c r="B4975" s="5" t="s">
        <v>12884</v>
      </c>
      <c r="C4975" s="6" t="s">
        <v>555</v>
      </c>
      <c r="D4975" s="6" t="str">
        <f t="shared" si="77"/>
        <v>0873-000-000-0000</v>
      </c>
      <c r="E4975" s="5" t="s">
        <v>556</v>
      </c>
      <c r="F4975" s="5" t="s">
        <v>383</v>
      </c>
      <c r="G4975" s="5" t="s">
        <v>384</v>
      </c>
      <c r="H4975" s="5" t="s">
        <v>377</v>
      </c>
      <c r="I4975" s="5" t="s">
        <v>378</v>
      </c>
    </row>
    <row r="4976" spans="1:9" x14ac:dyDescent="0.25">
      <c r="A4976" s="5" t="s">
        <v>12885</v>
      </c>
      <c r="B4976" s="5" t="s">
        <v>12886</v>
      </c>
      <c r="C4976" s="6" t="s">
        <v>781</v>
      </c>
      <c r="D4976" s="6" t="str">
        <f t="shared" si="77"/>
        <v>0430-000-000-0000</v>
      </c>
      <c r="E4976" s="5" t="s">
        <v>782</v>
      </c>
      <c r="F4976" s="5" t="s">
        <v>383</v>
      </c>
      <c r="G4976" s="5" t="s">
        <v>384</v>
      </c>
      <c r="H4976" s="5" t="s">
        <v>491</v>
      </c>
      <c r="I4976" s="5" t="s">
        <v>492</v>
      </c>
    </row>
    <row r="4977" spans="1:9" x14ac:dyDescent="0.25">
      <c r="A4977" s="5" t="s">
        <v>12887</v>
      </c>
      <c r="B4977" s="5" t="s">
        <v>12888</v>
      </c>
      <c r="C4977" s="6" t="s">
        <v>781</v>
      </c>
      <c r="D4977" s="6" t="str">
        <f t="shared" si="77"/>
        <v>0430-000-000-0000</v>
      </c>
      <c r="E4977" s="5" t="s">
        <v>782</v>
      </c>
      <c r="F4977" s="5" t="s">
        <v>383</v>
      </c>
      <c r="G4977" s="5" t="s">
        <v>384</v>
      </c>
      <c r="H4977" s="5" t="s">
        <v>377</v>
      </c>
      <c r="I4977" s="5" t="s">
        <v>378</v>
      </c>
    </row>
    <row r="4978" spans="1:9" x14ac:dyDescent="0.25">
      <c r="A4978" s="5" t="s">
        <v>12889</v>
      </c>
      <c r="B4978" s="5" t="s">
        <v>12890</v>
      </c>
      <c r="C4978" s="6" t="s">
        <v>12074</v>
      </c>
      <c r="D4978" s="6" t="str">
        <f t="shared" si="77"/>
        <v>1044-000-000-0000</v>
      </c>
      <c r="E4978" s="5" t="s">
        <v>12075</v>
      </c>
      <c r="F4978" s="5" t="s">
        <v>503</v>
      </c>
      <c r="G4978" s="5" t="s">
        <v>504</v>
      </c>
      <c r="H4978" s="5" t="s">
        <v>377</v>
      </c>
      <c r="I4978" s="5" t="s">
        <v>378</v>
      </c>
    </row>
    <row r="4979" spans="1:9" x14ac:dyDescent="0.25">
      <c r="A4979" s="5" t="s">
        <v>12891</v>
      </c>
      <c r="B4979" s="5" t="s">
        <v>12892</v>
      </c>
      <c r="C4979" s="6" t="s">
        <v>11251</v>
      </c>
      <c r="D4979" s="6" t="str">
        <f t="shared" si="77"/>
        <v>1151-000-000-0000</v>
      </c>
      <c r="E4979" s="5" t="s">
        <v>11252</v>
      </c>
      <c r="F4979" s="5" t="s">
        <v>503</v>
      </c>
      <c r="G4979" s="5" t="s">
        <v>504</v>
      </c>
      <c r="H4979" s="5" t="s">
        <v>377</v>
      </c>
      <c r="I4979" s="5" t="s">
        <v>378</v>
      </c>
    </row>
    <row r="4980" spans="1:9" x14ac:dyDescent="0.25">
      <c r="A4980" s="5" t="s">
        <v>12893</v>
      </c>
      <c r="B4980" s="5" t="s">
        <v>12894</v>
      </c>
      <c r="C4980" s="6" t="s">
        <v>445</v>
      </c>
      <c r="D4980" s="6" t="str">
        <f t="shared" si="77"/>
        <v>0032-000-000-0000</v>
      </c>
      <c r="E4980" s="5" t="s">
        <v>446</v>
      </c>
      <c r="F4980" s="5" t="s">
        <v>383</v>
      </c>
      <c r="G4980" s="5" t="s">
        <v>384</v>
      </c>
      <c r="H4980" s="5" t="s">
        <v>11790</v>
      </c>
      <c r="I4980" s="5" t="s">
        <v>11791</v>
      </c>
    </row>
    <row r="4981" spans="1:9" x14ac:dyDescent="0.25">
      <c r="A4981" s="5" t="s">
        <v>12895</v>
      </c>
      <c r="B4981" s="5" t="s">
        <v>12896</v>
      </c>
      <c r="C4981" s="6" t="s">
        <v>1466</v>
      </c>
      <c r="D4981" s="6" t="str">
        <f t="shared" si="77"/>
        <v>0650-000-000-0000</v>
      </c>
      <c r="E4981" s="5" t="s">
        <v>1467</v>
      </c>
      <c r="F4981" s="5" t="s">
        <v>383</v>
      </c>
      <c r="G4981" s="5" t="s">
        <v>384</v>
      </c>
      <c r="H4981" s="5" t="s">
        <v>377</v>
      </c>
      <c r="I4981" s="5" t="s">
        <v>378</v>
      </c>
    </row>
    <row r="4982" spans="1:9" x14ac:dyDescent="0.25">
      <c r="A4982" s="5" t="s">
        <v>12897</v>
      </c>
      <c r="B4982" s="5" t="s">
        <v>12898</v>
      </c>
      <c r="C4982" s="6" t="s">
        <v>445</v>
      </c>
      <c r="D4982" s="6" t="str">
        <f t="shared" si="77"/>
        <v>0032-000-000-0000</v>
      </c>
      <c r="E4982" s="5" t="s">
        <v>446</v>
      </c>
      <c r="F4982" s="5" t="s">
        <v>503</v>
      </c>
      <c r="G4982" s="5" t="s">
        <v>504</v>
      </c>
      <c r="H4982" s="5" t="s">
        <v>513</v>
      </c>
      <c r="I4982" s="5" t="s">
        <v>514</v>
      </c>
    </row>
    <row r="4983" spans="1:9" x14ac:dyDescent="0.25">
      <c r="A4983" s="5" t="s">
        <v>12899</v>
      </c>
      <c r="B4983" s="5" t="s">
        <v>12900</v>
      </c>
      <c r="C4983" s="6" t="s">
        <v>1946</v>
      </c>
      <c r="D4983" s="6" t="str">
        <f t="shared" si="77"/>
        <v>0010-163-031-1100</v>
      </c>
      <c r="E4983" s="5" t="s">
        <v>1947</v>
      </c>
      <c r="F4983" s="5" t="s">
        <v>383</v>
      </c>
      <c r="G4983" s="5" t="s">
        <v>384</v>
      </c>
      <c r="H4983" s="5" t="s">
        <v>377</v>
      </c>
      <c r="I4983" s="5" t="s">
        <v>378</v>
      </c>
    </row>
    <row r="4984" spans="1:9" x14ac:dyDescent="0.25">
      <c r="A4984" s="5" t="s">
        <v>12901</v>
      </c>
      <c r="B4984" s="5" t="s">
        <v>12902</v>
      </c>
      <c r="C4984" s="6" t="s">
        <v>2218</v>
      </c>
      <c r="D4984" s="6" t="str">
        <f t="shared" si="77"/>
        <v>0385-000-000-0000</v>
      </c>
      <c r="E4984" s="5" t="s">
        <v>2219</v>
      </c>
      <c r="F4984" s="5" t="s">
        <v>503</v>
      </c>
      <c r="G4984" s="5" t="s">
        <v>504</v>
      </c>
      <c r="H4984" s="5" t="s">
        <v>377</v>
      </c>
      <c r="I4984" s="5" t="s">
        <v>378</v>
      </c>
    </row>
    <row r="4985" spans="1:9" x14ac:dyDescent="0.25">
      <c r="A4985" s="5" t="s">
        <v>12903</v>
      </c>
      <c r="B4985" s="5" t="s">
        <v>12904</v>
      </c>
      <c r="C4985" s="6" t="s">
        <v>2265</v>
      </c>
      <c r="D4985" s="6" t="str">
        <f t="shared" si="77"/>
        <v>0260-000-000-0000</v>
      </c>
      <c r="E4985" s="5" t="s">
        <v>2266</v>
      </c>
      <c r="F4985" s="5" t="s">
        <v>383</v>
      </c>
      <c r="G4985" s="5" t="s">
        <v>384</v>
      </c>
      <c r="H4985" s="5" t="s">
        <v>401</v>
      </c>
      <c r="I4985" s="5" t="s">
        <v>402</v>
      </c>
    </row>
    <row r="4986" spans="1:9" x14ac:dyDescent="0.25">
      <c r="A4986" s="5" t="s">
        <v>12905</v>
      </c>
      <c r="B4986" s="5" t="s">
        <v>12906</v>
      </c>
      <c r="C4986" s="6" t="s">
        <v>485</v>
      </c>
      <c r="D4986" s="6" t="str">
        <f t="shared" si="77"/>
        <v>0330-000-000-0000</v>
      </c>
      <c r="E4986" s="5" t="s">
        <v>486</v>
      </c>
      <c r="F4986" s="5" t="s">
        <v>507</v>
      </c>
      <c r="G4986" s="5" t="s">
        <v>508</v>
      </c>
      <c r="H4986" s="5" t="s">
        <v>377</v>
      </c>
      <c r="I4986" s="5" t="s">
        <v>378</v>
      </c>
    </row>
    <row r="4987" spans="1:9" x14ac:dyDescent="0.25">
      <c r="A4987" s="5" t="s">
        <v>12907</v>
      </c>
      <c r="B4987" s="5" t="s">
        <v>12908</v>
      </c>
      <c r="C4987" s="6" t="s">
        <v>1962</v>
      </c>
      <c r="D4987" s="6" t="str">
        <f t="shared" si="77"/>
        <v>0413-000-000-0000</v>
      </c>
      <c r="E4987" s="5" t="s">
        <v>1963</v>
      </c>
      <c r="F4987" s="5" t="s">
        <v>383</v>
      </c>
      <c r="G4987" s="5" t="s">
        <v>384</v>
      </c>
      <c r="H4987" s="5" t="s">
        <v>377</v>
      </c>
      <c r="I4987" s="5" t="s">
        <v>378</v>
      </c>
    </row>
    <row r="4988" spans="1:9" x14ac:dyDescent="0.25">
      <c r="A4988" s="5" t="s">
        <v>12909</v>
      </c>
      <c r="B4988" s="5" t="s">
        <v>12910</v>
      </c>
      <c r="C4988" s="6" t="s">
        <v>4775</v>
      </c>
      <c r="D4988" s="6" t="str">
        <f t="shared" si="77"/>
        <v>0010-115-180-1300</v>
      </c>
      <c r="E4988" s="5" t="s">
        <v>4776</v>
      </c>
      <c r="F4988" s="5" t="s">
        <v>375</v>
      </c>
      <c r="G4988" s="5" t="s">
        <v>376</v>
      </c>
      <c r="H4988" s="5" t="s">
        <v>513</v>
      </c>
      <c r="I4988" s="5" t="s">
        <v>514</v>
      </c>
    </row>
    <row r="4989" spans="1:9" x14ac:dyDescent="0.25">
      <c r="A4989" s="5" t="s">
        <v>12911</v>
      </c>
      <c r="B4989" s="5" t="s">
        <v>12912</v>
      </c>
      <c r="C4989" s="6" t="s">
        <v>827</v>
      </c>
      <c r="D4989" s="6" t="str">
        <f t="shared" si="77"/>
        <v>0320-000-000-0000</v>
      </c>
      <c r="E4989" s="5" t="s">
        <v>828</v>
      </c>
      <c r="F4989" s="5" t="s">
        <v>383</v>
      </c>
      <c r="G4989" s="5" t="s">
        <v>384</v>
      </c>
      <c r="H4989" s="5" t="s">
        <v>377</v>
      </c>
      <c r="I4989" s="5" t="s">
        <v>378</v>
      </c>
    </row>
    <row r="4990" spans="1:9" x14ac:dyDescent="0.25">
      <c r="A4990" s="5" t="s">
        <v>12913</v>
      </c>
      <c r="B4990" s="5" t="s">
        <v>12914</v>
      </c>
      <c r="C4990" s="6" t="s">
        <v>8809</v>
      </c>
      <c r="D4990" s="6" t="str">
        <f t="shared" si="77"/>
        <v>0301-000-000-0000</v>
      </c>
      <c r="E4990" s="5" t="s">
        <v>8810</v>
      </c>
      <c r="F4990" s="5" t="s">
        <v>503</v>
      </c>
      <c r="G4990" s="5" t="s">
        <v>504</v>
      </c>
      <c r="H4990" s="5" t="s">
        <v>377</v>
      </c>
      <c r="I4990" s="5" t="s">
        <v>378</v>
      </c>
    </row>
    <row r="4991" spans="1:9" x14ac:dyDescent="0.25">
      <c r="A4991" s="5" t="s">
        <v>12915</v>
      </c>
      <c r="B4991" s="5" t="s">
        <v>12916</v>
      </c>
      <c r="C4991" s="6" t="s">
        <v>2008</v>
      </c>
      <c r="D4991" s="6" t="str">
        <f t="shared" si="77"/>
        <v>0670-000-000-0000</v>
      </c>
      <c r="E4991" s="5" t="s">
        <v>2009</v>
      </c>
      <c r="F4991" s="5" t="s">
        <v>383</v>
      </c>
      <c r="G4991" s="5" t="s">
        <v>384</v>
      </c>
      <c r="H4991" s="5" t="s">
        <v>377</v>
      </c>
      <c r="I4991" s="5" t="s">
        <v>378</v>
      </c>
    </row>
    <row r="4992" spans="1:9" x14ac:dyDescent="0.25">
      <c r="A4992" s="5" t="s">
        <v>12917</v>
      </c>
      <c r="B4992" s="5" t="s">
        <v>12918</v>
      </c>
      <c r="C4992" s="6" t="s">
        <v>2615</v>
      </c>
      <c r="D4992" s="6" t="str">
        <f t="shared" si="77"/>
        <v>0315-000-000-0000</v>
      </c>
      <c r="E4992" s="5" t="s">
        <v>2616</v>
      </c>
      <c r="F4992" s="5" t="s">
        <v>383</v>
      </c>
      <c r="G4992" s="5" t="s">
        <v>384</v>
      </c>
      <c r="H4992" s="5" t="s">
        <v>377</v>
      </c>
      <c r="I4992" s="5" t="s">
        <v>378</v>
      </c>
    </row>
    <row r="4993" spans="1:9" x14ac:dyDescent="0.25">
      <c r="A4993" s="5" t="s">
        <v>12919</v>
      </c>
      <c r="B4993" s="5" t="s">
        <v>12920</v>
      </c>
      <c r="C4993" s="6" t="s">
        <v>1438</v>
      </c>
      <c r="D4993" s="6" t="str">
        <f t="shared" si="77"/>
        <v>0010-027-090-1100</v>
      </c>
      <c r="E4993" s="5" t="s">
        <v>1439</v>
      </c>
      <c r="F4993" s="5" t="s">
        <v>375</v>
      </c>
      <c r="G4993" s="5" t="s">
        <v>376</v>
      </c>
      <c r="H4993" s="5" t="s">
        <v>513</v>
      </c>
      <c r="I4993" s="5" t="s">
        <v>514</v>
      </c>
    </row>
    <row r="4994" spans="1:9" x14ac:dyDescent="0.25">
      <c r="A4994" s="5" t="s">
        <v>12921</v>
      </c>
      <c r="B4994" s="5" t="s">
        <v>12922</v>
      </c>
      <c r="C4994" s="6" t="s">
        <v>4801</v>
      </c>
      <c r="D4994" s="6" t="str">
        <f t="shared" ref="D4994:D5057" si="78">TEXT(C4994,"0000-000-000-0000")</f>
        <v>0010-029-090-1200</v>
      </c>
      <c r="E4994" s="5" t="s">
        <v>4802</v>
      </c>
      <c r="F4994" s="5" t="s">
        <v>375</v>
      </c>
      <c r="G4994" s="5" t="s">
        <v>376</v>
      </c>
      <c r="H4994" s="5" t="s">
        <v>377</v>
      </c>
      <c r="I4994" s="5" t="s">
        <v>378</v>
      </c>
    </row>
    <row r="4995" spans="1:9" x14ac:dyDescent="0.25">
      <c r="A4995" s="5" t="s">
        <v>12923</v>
      </c>
      <c r="B4995" s="5" t="s">
        <v>12924</v>
      </c>
      <c r="C4995" s="6" t="s">
        <v>10232</v>
      </c>
      <c r="D4995" s="6" t="str">
        <f t="shared" si="78"/>
        <v>0010-058-051-3500</v>
      </c>
      <c r="E4995" s="5" t="s">
        <v>10233</v>
      </c>
      <c r="F4995" s="5" t="s">
        <v>375</v>
      </c>
      <c r="G4995" s="5" t="s">
        <v>376</v>
      </c>
      <c r="H4995" s="5" t="s">
        <v>1213</v>
      </c>
      <c r="I4995" s="5" t="s">
        <v>1214</v>
      </c>
    </row>
    <row r="4996" spans="1:9" x14ac:dyDescent="0.25">
      <c r="A4996" s="5" t="s">
        <v>12925</v>
      </c>
      <c r="B4996" s="5" t="s">
        <v>12926</v>
      </c>
      <c r="C4996" s="6" t="s">
        <v>2388</v>
      </c>
      <c r="D4996" s="6" t="str">
        <f t="shared" si="78"/>
        <v>0230-000-000-0000</v>
      </c>
      <c r="E4996" s="5" t="s">
        <v>2389</v>
      </c>
      <c r="F4996" s="5" t="s">
        <v>503</v>
      </c>
      <c r="G4996" s="5" t="s">
        <v>504</v>
      </c>
      <c r="H4996" s="5" t="s">
        <v>377</v>
      </c>
      <c r="I4996" s="5" t="s">
        <v>378</v>
      </c>
    </row>
    <row r="4997" spans="1:9" x14ac:dyDescent="0.25">
      <c r="A4997" s="5" t="s">
        <v>12927</v>
      </c>
      <c r="B4997" s="5" t="s">
        <v>12928</v>
      </c>
      <c r="C4997" s="6" t="s">
        <v>3680</v>
      </c>
      <c r="D4997" s="6" t="str">
        <f t="shared" si="78"/>
        <v>1072-000-000-0000</v>
      </c>
      <c r="E4997" s="5" t="s">
        <v>3681</v>
      </c>
      <c r="F4997" s="5" t="s">
        <v>383</v>
      </c>
      <c r="G4997" s="5" t="s">
        <v>384</v>
      </c>
      <c r="H4997" s="5" t="s">
        <v>377</v>
      </c>
      <c r="I4997" s="5" t="s">
        <v>378</v>
      </c>
    </row>
    <row r="4998" spans="1:9" x14ac:dyDescent="0.25">
      <c r="A4998" s="5" t="s">
        <v>12929</v>
      </c>
      <c r="B4998" s="5" t="s">
        <v>12930</v>
      </c>
      <c r="C4998" s="6" t="s">
        <v>9294</v>
      </c>
      <c r="D4998" s="6" t="str">
        <f t="shared" si="78"/>
        <v>0010-038-261-1500</v>
      </c>
      <c r="E4998" s="5" t="s">
        <v>9295</v>
      </c>
      <c r="F4998" s="5" t="s">
        <v>375</v>
      </c>
      <c r="G4998" s="5" t="s">
        <v>376</v>
      </c>
      <c r="H4998" s="5" t="s">
        <v>377</v>
      </c>
      <c r="I4998" s="5" t="s">
        <v>378</v>
      </c>
    </row>
    <row r="4999" spans="1:9" x14ac:dyDescent="0.25">
      <c r="A4999" s="5" t="s">
        <v>12931</v>
      </c>
      <c r="B4999" s="5" t="s">
        <v>12932</v>
      </c>
      <c r="C4999" s="6" t="s">
        <v>12933</v>
      </c>
      <c r="D4999" s="6" t="str">
        <f t="shared" si="78"/>
        <v>0010-162-121-1000</v>
      </c>
      <c r="E4999" s="5" t="s">
        <v>12934</v>
      </c>
      <c r="F4999" s="5" t="s">
        <v>1099</v>
      </c>
      <c r="G4999" s="5" t="s">
        <v>1100</v>
      </c>
      <c r="H4999" s="5" t="s">
        <v>377</v>
      </c>
      <c r="I4999" s="5" t="s">
        <v>378</v>
      </c>
    </row>
    <row r="5000" spans="1:9" x14ac:dyDescent="0.25">
      <c r="A5000" s="5" t="s">
        <v>12935</v>
      </c>
      <c r="B5000" s="5" t="s">
        <v>12936</v>
      </c>
      <c r="C5000" s="6" t="s">
        <v>3287</v>
      </c>
      <c r="D5000" s="6" t="str">
        <f t="shared" si="78"/>
        <v>0137-000-000-0000</v>
      </c>
      <c r="E5000" s="5" t="s">
        <v>3288</v>
      </c>
      <c r="F5000" s="5" t="s">
        <v>503</v>
      </c>
      <c r="G5000" s="5" t="s">
        <v>504</v>
      </c>
      <c r="H5000" s="5" t="s">
        <v>377</v>
      </c>
      <c r="I5000" s="5" t="s">
        <v>378</v>
      </c>
    </row>
    <row r="5001" spans="1:9" x14ac:dyDescent="0.25">
      <c r="A5001" s="5" t="s">
        <v>12937</v>
      </c>
      <c r="B5001" s="5" t="s">
        <v>12938</v>
      </c>
      <c r="C5001" s="6" t="s">
        <v>1065</v>
      </c>
      <c r="D5001" s="6" t="str">
        <f t="shared" si="78"/>
        <v>0906-000-000-0000</v>
      </c>
      <c r="E5001" s="5" t="s">
        <v>1066</v>
      </c>
      <c r="F5001" s="5" t="s">
        <v>415</v>
      </c>
      <c r="G5001" s="5" t="s">
        <v>416</v>
      </c>
      <c r="H5001" s="5" t="s">
        <v>377</v>
      </c>
      <c r="I5001" s="5" t="s">
        <v>378</v>
      </c>
    </row>
    <row r="5002" spans="1:9" x14ac:dyDescent="0.25">
      <c r="A5002" s="5" t="s">
        <v>12939</v>
      </c>
      <c r="B5002" s="5" t="s">
        <v>12940</v>
      </c>
      <c r="C5002" s="6" t="s">
        <v>12941</v>
      </c>
      <c r="D5002" s="6" t="str">
        <f t="shared" si="78"/>
        <v>1110-000-000-0000</v>
      </c>
      <c r="E5002" s="5" t="s">
        <v>12942</v>
      </c>
      <c r="F5002" s="5" t="s">
        <v>503</v>
      </c>
      <c r="G5002" s="5" t="s">
        <v>504</v>
      </c>
      <c r="H5002" s="5" t="s">
        <v>377</v>
      </c>
      <c r="I5002" s="5" t="s">
        <v>378</v>
      </c>
    </row>
    <row r="5003" spans="1:9" x14ac:dyDescent="0.25">
      <c r="A5003" s="5" t="s">
        <v>12943</v>
      </c>
      <c r="B5003" s="5" t="s">
        <v>12944</v>
      </c>
      <c r="C5003" s="6" t="s">
        <v>1263</v>
      </c>
      <c r="D5003" s="6" t="str">
        <f t="shared" si="78"/>
        <v>0010-060-071-1100</v>
      </c>
      <c r="E5003" s="5" t="s">
        <v>1264</v>
      </c>
      <c r="F5003" s="5" t="s">
        <v>375</v>
      </c>
      <c r="G5003" s="5" t="s">
        <v>376</v>
      </c>
      <c r="H5003" s="5" t="s">
        <v>377</v>
      </c>
      <c r="I5003" s="5" t="s">
        <v>378</v>
      </c>
    </row>
    <row r="5004" spans="1:9" x14ac:dyDescent="0.25">
      <c r="A5004" s="5" t="s">
        <v>12945</v>
      </c>
      <c r="B5004" s="5" t="s">
        <v>12946</v>
      </c>
      <c r="C5004" s="6" t="s">
        <v>12384</v>
      </c>
      <c r="D5004" s="6" t="str">
        <f t="shared" si="78"/>
        <v>0707-000-000-0000</v>
      </c>
      <c r="E5004" s="5" t="s">
        <v>12385</v>
      </c>
      <c r="F5004" s="5" t="s">
        <v>503</v>
      </c>
      <c r="G5004" s="5" t="s">
        <v>504</v>
      </c>
      <c r="H5004" s="5" t="s">
        <v>377</v>
      </c>
      <c r="I5004" s="5" t="s">
        <v>378</v>
      </c>
    </row>
    <row r="5005" spans="1:9" x14ac:dyDescent="0.25">
      <c r="A5005" s="5" t="s">
        <v>12947</v>
      </c>
      <c r="B5005" s="5" t="s">
        <v>12948</v>
      </c>
      <c r="C5005" s="6" t="s">
        <v>1490</v>
      </c>
      <c r="D5005" s="6" t="str">
        <f t="shared" si="78"/>
        <v>1043-000-000-0000</v>
      </c>
      <c r="E5005" s="5" t="s">
        <v>1491</v>
      </c>
      <c r="F5005" s="5" t="s">
        <v>503</v>
      </c>
      <c r="G5005" s="5" t="s">
        <v>504</v>
      </c>
      <c r="H5005" s="5" t="s">
        <v>377</v>
      </c>
      <c r="I5005" s="5" t="s">
        <v>378</v>
      </c>
    </row>
    <row r="5006" spans="1:9" x14ac:dyDescent="0.25">
      <c r="A5006" s="5" t="s">
        <v>12949</v>
      </c>
      <c r="B5006" s="5" t="s">
        <v>12950</v>
      </c>
      <c r="C5006" s="6" t="s">
        <v>12951</v>
      </c>
      <c r="D5006" s="6" t="str">
        <f t="shared" si="78"/>
        <v>1152-000-000-0000</v>
      </c>
      <c r="E5006" s="5" t="s">
        <v>12952</v>
      </c>
      <c r="F5006" s="5" t="s">
        <v>383</v>
      </c>
      <c r="G5006" s="5" t="s">
        <v>384</v>
      </c>
      <c r="H5006" s="5" t="s">
        <v>377</v>
      </c>
      <c r="I5006" s="5" t="s">
        <v>378</v>
      </c>
    </row>
    <row r="5007" spans="1:9" x14ac:dyDescent="0.25">
      <c r="A5007" s="5" t="s">
        <v>12953</v>
      </c>
      <c r="B5007" s="5" t="s">
        <v>12954</v>
      </c>
      <c r="C5007" s="6" t="s">
        <v>5184</v>
      </c>
      <c r="D5007" s="6" t="str">
        <f t="shared" si="78"/>
        <v>1018-000-000-0000</v>
      </c>
      <c r="E5007" s="5" t="s">
        <v>5185</v>
      </c>
      <c r="F5007" s="5" t="s">
        <v>383</v>
      </c>
      <c r="G5007" s="5" t="s">
        <v>384</v>
      </c>
      <c r="H5007" s="5" t="s">
        <v>513</v>
      </c>
      <c r="I5007" s="5" t="s">
        <v>514</v>
      </c>
    </row>
    <row r="5008" spans="1:9" x14ac:dyDescent="0.25">
      <c r="A5008" s="5" t="s">
        <v>12955</v>
      </c>
      <c r="B5008" s="5" t="s">
        <v>12956</v>
      </c>
      <c r="C5008" s="6" t="s">
        <v>6116</v>
      </c>
      <c r="D5008" s="6" t="str">
        <f t="shared" si="78"/>
        <v>0691-000-000-0000</v>
      </c>
      <c r="E5008" s="5" t="s">
        <v>6117</v>
      </c>
      <c r="F5008" s="5" t="s">
        <v>535</v>
      </c>
      <c r="G5008" s="5" t="s">
        <v>536</v>
      </c>
      <c r="H5008" s="5" t="s">
        <v>513</v>
      </c>
      <c r="I5008" s="5" t="s">
        <v>514</v>
      </c>
    </row>
    <row r="5009" spans="1:9" x14ac:dyDescent="0.25">
      <c r="A5009" s="5" t="s">
        <v>12957</v>
      </c>
      <c r="B5009" s="5" t="s">
        <v>12958</v>
      </c>
      <c r="C5009" s="6" t="s">
        <v>12959</v>
      </c>
      <c r="D5009" s="6" t="str">
        <f t="shared" si="78"/>
        <v>0675-249-000-0000</v>
      </c>
      <c r="E5009" s="5" t="s">
        <v>12960</v>
      </c>
      <c r="F5009" s="5" t="s">
        <v>503</v>
      </c>
      <c r="G5009" s="5" t="s">
        <v>504</v>
      </c>
      <c r="H5009" s="5" t="s">
        <v>389</v>
      </c>
      <c r="I5009" s="5" t="s">
        <v>390</v>
      </c>
    </row>
    <row r="5010" spans="1:9" x14ac:dyDescent="0.25">
      <c r="A5010" s="5" t="s">
        <v>12961</v>
      </c>
      <c r="B5010" s="5" t="s">
        <v>12962</v>
      </c>
      <c r="C5010" s="6" t="s">
        <v>1263</v>
      </c>
      <c r="D5010" s="6" t="str">
        <f t="shared" si="78"/>
        <v>0010-060-071-1100</v>
      </c>
      <c r="E5010" s="5" t="s">
        <v>1264</v>
      </c>
      <c r="F5010" s="5" t="s">
        <v>375</v>
      </c>
      <c r="G5010" s="5" t="s">
        <v>376</v>
      </c>
      <c r="H5010" s="5" t="s">
        <v>513</v>
      </c>
      <c r="I5010" s="5" t="s">
        <v>514</v>
      </c>
    </row>
    <row r="5011" spans="1:9" x14ac:dyDescent="0.25">
      <c r="A5011" s="5" t="s">
        <v>12963</v>
      </c>
      <c r="B5011" s="5" t="s">
        <v>12964</v>
      </c>
      <c r="C5011" s="6" t="s">
        <v>7474</v>
      </c>
      <c r="D5011" s="6" t="str">
        <f t="shared" si="78"/>
        <v>0010-090-081-1100</v>
      </c>
      <c r="E5011" s="5" t="s">
        <v>7475</v>
      </c>
      <c r="F5011" s="5" t="s">
        <v>375</v>
      </c>
      <c r="G5011" s="5" t="s">
        <v>376</v>
      </c>
      <c r="H5011" s="5" t="s">
        <v>377</v>
      </c>
      <c r="I5011" s="5" t="s">
        <v>378</v>
      </c>
    </row>
    <row r="5012" spans="1:9" x14ac:dyDescent="0.25">
      <c r="A5012" s="5" t="s">
        <v>12965</v>
      </c>
      <c r="B5012" s="5" t="s">
        <v>12966</v>
      </c>
      <c r="C5012" s="6" t="s">
        <v>1069</v>
      </c>
      <c r="D5012" s="6" t="str">
        <f t="shared" si="78"/>
        <v>0300-000-000-0000</v>
      </c>
      <c r="E5012" s="5" t="s">
        <v>1070</v>
      </c>
      <c r="F5012" s="5" t="s">
        <v>383</v>
      </c>
      <c r="G5012" s="5" t="s">
        <v>384</v>
      </c>
      <c r="H5012" s="5" t="s">
        <v>377</v>
      </c>
      <c r="I5012" s="5" t="s">
        <v>378</v>
      </c>
    </row>
    <row r="5013" spans="1:9" x14ac:dyDescent="0.25">
      <c r="A5013" s="5" t="s">
        <v>12967</v>
      </c>
      <c r="B5013" s="5" t="s">
        <v>12968</v>
      </c>
      <c r="C5013" s="6" t="s">
        <v>3437</v>
      </c>
      <c r="D5013" s="6" t="str">
        <f t="shared" si="78"/>
        <v>0010-163-021-1100</v>
      </c>
      <c r="E5013" s="5" t="s">
        <v>3438</v>
      </c>
      <c r="F5013" s="5" t="s">
        <v>375</v>
      </c>
      <c r="G5013" s="5" t="s">
        <v>376</v>
      </c>
      <c r="H5013" s="5" t="s">
        <v>377</v>
      </c>
      <c r="I5013" s="5" t="s">
        <v>378</v>
      </c>
    </row>
    <row r="5014" spans="1:9" x14ac:dyDescent="0.25">
      <c r="A5014" s="5" t="s">
        <v>12969</v>
      </c>
      <c r="B5014" s="5" t="s">
        <v>12970</v>
      </c>
      <c r="C5014" s="6" t="s">
        <v>1798</v>
      </c>
      <c r="D5014" s="6" t="str">
        <f t="shared" si="78"/>
        <v>0390-000-000-0000</v>
      </c>
      <c r="E5014" s="5" t="s">
        <v>1799</v>
      </c>
      <c r="F5014" s="5" t="s">
        <v>383</v>
      </c>
      <c r="G5014" s="5" t="s">
        <v>384</v>
      </c>
      <c r="H5014" s="5" t="s">
        <v>377</v>
      </c>
      <c r="I5014" s="5" t="s">
        <v>378</v>
      </c>
    </row>
    <row r="5015" spans="1:9" x14ac:dyDescent="0.25">
      <c r="A5015" s="5" t="s">
        <v>12971</v>
      </c>
      <c r="B5015" s="5" t="s">
        <v>12972</v>
      </c>
      <c r="C5015" s="6" t="s">
        <v>4625</v>
      </c>
      <c r="D5015" s="6" t="str">
        <f t="shared" si="78"/>
        <v>0193-000-000-0000</v>
      </c>
      <c r="E5015" s="5" t="s">
        <v>4626</v>
      </c>
      <c r="F5015" s="5" t="s">
        <v>383</v>
      </c>
      <c r="G5015" s="5" t="s">
        <v>384</v>
      </c>
      <c r="H5015" s="5" t="s">
        <v>377</v>
      </c>
      <c r="I5015" s="5" t="s">
        <v>378</v>
      </c>
    </row>
    <row r="5016" spans="1:9" x14ac:dyDescent="0.25">
      <c r="A5016" s="5" t="s">
        <v>12973</v>
      </c>
      <c r="B5016" s="5" t="s">
        <v>12974</v>
      </c>
      <c r="C5016" s="6" t="s">
        <v>12951</v>
      </c>
      <c r="D5016" s="6" t="str">
        <f t="shared" si="78"/>
        <v>1152-000-000-0000</v>
      </c>
      <c r="E5016" s="5" t="s">
        <v>12952</v>
      </c>
      <c r="F5016" s="5" t="s">
        <v>383</v>
      </c>
      <c r="G5016" s="5" t="s">
        <v>384</v>
      </c>
      <c r="H5016" s="5" t="s">
        <v>377</v>
      </c>
      <c r="I5016" s="5" t="s">
        <v>378</v>
      </c>
    </row>
    <row r="5017" spans="1:9" x14ac:dyDescent="0.25">
      <c r="A5017" s="5" t="s">
        <v>12975</v>
      </c>
      <c r="B5017" s="5" t="s">
        <v>12976</v>
      </c>
      <c r="C5017" s="6" t="s">
        <v>1865</v>
      </c>
      <c r="D5017" s="6" t="str">
        <f t="shared" si="78"/>
        <v>0757-000-000-0000</v>
      </c>
      <c r="E5017" s="5" t="s">
        <v>1866</v>
      </c>
      <c r="F5017" s="5" t="s">
        <v>503</v>
      </c>
      <c r="G5017" s="5" t="s">
        <v>504</v>
      </c>
      <c r="H5017" s="5" t="s">
        <v>377</v>
      </c>
      <c r="I5017" s="5" t="s">
        <v>378</v>
      </c>
    </row>
    <row r="5018" spans="1:9" x14ac:dyDescent="0.25">
      <c r="A5018" s="5" t="s">
        <v>12977</v>
      </c>
      <c r="B5018" s="5" t="s">
        <v>12978</v>
      </c>
      <c r="C5018" s="6" t="s">
        <v>12979</v>
      </c>
      <c r="D5018" s="6" t="str">
        <f t="shared" si="78"/>
        <v>1050-000-000-0000</v>
      </c>
      <c r="E5018" s="5" t="s">
        <v>12980</v>
      </c>
      <c r="F5018" s="5" t="s">
        <v>535</v>
      </c>
      <c r="G5018" s="5" t="s">
        <v>536</v>
      </c>
      <c r="H5018" s="5" t="s">
        <v>377</v>
      </c>
      <c r="I5018" s="5" t="s">
        <v>378</v>
      </c>
    </row>
    <row r="5019" spans="1:9" x14ac:dyDescent="0.25">
      <c r="A5019" s="5" t="s">
        <v>12981</v>
      </c>
      <c r="B5019" s="5" t="s">
        <v>12982</v>
      </c>
      <c r="C5019" s="6" t="s">
        <v>11988</v>
      </c>
      <c r="D5019" s="6" t="str">
        <f t="shared" si="78"/>
        <v>1132-000-000-0000</v>
      </c>
      <c r="E5019" s="5" t="s">
        <v>11989</v>
      </c>
      <c r="F5019" s="5" t="s">
        <v>535</v>
      </c>
      <c r="G5019" s="5" t="s">
        <v>536</v>
      </c>
      <c r="H5019" s="5" t="s">
        <v>377</v>
      </c>
      <c r="I5019" s="5" t="s">
        <v>378</v>
      </c>
    </row>
    <row r="5020" spans="1:9" x14ac:dyDescent="0.25">
      <c r="A5020" s="5" t="s">
        <v>12983</v>
      </c>
      <c r="B5020" s="5" t="s">
        <v>12984</v>
      </c>
      <c r="C5020" s="6" t="s">
        <v>7281</v>
      </c>
      <c r="D5020" s="6" t="str">
        <f t="shared" si="78"/>
        <v>0010-231-081-1100</v>
      </c>
      <c r="E5020" s="5" t="s">
        <v>7282</v>
      </c>
      <c r="F5020" s="5" t="s">
        <v>1177</v>
      </c>
      <c r="G5020" s="5" t="s">
        <v>1178</v>
      </c>
      <c r="H5020" s="5" t="s">
        <v>377</v>
      </c>
      <c r="I5020" s="5" t="s">
        <v>378</v>
      </c>
    </row>
    <row r="5021" spans="1:9" x14ac:dyDescent="0.25">
      <c r="A5021" s="5" t="s">
        <v>12985</v>
      </c>
      <c r="B5021" s="5" t="s">
        <v>12986</v>
      </c>
      <c r="C5021" s="6" t="s">
        <v>12951</v>
      </c>
      <c r="D5021" s="6" t="str">
        <f t="shared" si="78"/>
        <v>1152-000-000-0000</v>
      </c>
      <c r="E5021" s="5" t="s">
        <v>12952</v>
      </c>
      <c r="F5021" s="5" t="s">
        <v>535</v>
      </c>
      <c r="G5021" s="5" t="s">
        <v>536</v>
      </c>
      <c r="H5021" s="5" t="s">
        <v>377</v>
      </c>
      <c r="I5021" s="5" t="s">
        <v>378</v>
      </c>
    </row>
    <row r="5022" spans="1:9" x14ac:dyDescent="0.25">
      <c r="A5022" s="5" t="s">
        <v>12987</v>
      </c>
      <c r="B5022" s="5" t="s">
        <v>12988</v>
      </c>
      <c r="C5022" s="6" t="s">
        <v>1962</v>
      </c>
      <c r="D5022" s="6" t="str">
        <f t="shared" si="78"/>
        <v>0413-000-000-0000</v>
      </c>
      <c r="E5022" s="5" t="s">
        <v>1963</v>
      </c>
      <c r="F5022" s="5" t="s">
        <v>507</v>
      </c>
      <c r="G5022" s="5" t="s">
        <v>508</v>
      </c>
      <c r="H5022" s="5" t="s">
        <v>377</v>
      </c>
      <c r="I5022" s="5" t="s">
        <v>378</v>
      </c>
    </row>
    <row r="5023" spans="1:9" x14ac:dyDescent="0.25">
      <c r="A5023" s="5" t="s">
        <v>12989</v>
      </c>
      <c r="B5023" s="5" t="s">
        <v>12990</v>
      </c>
      <c r="C5023" s="6" t="s">
        <v>12991</v>
      </c>
      <c r="D5023" s="6" t="str">
        <f t="shared" si="78"/>
        <v>1060-000-000-0000</v>
      </c>
      <c r="E5023" s="5" t="s">
        <v>12992</v>
      </c>
      <c r="F5023" s="5" t="s">
        <v>503</v>
      </c>
      <c r="G5023" s="5" t="s">
        <v>504</v>
      </c>
      <c r="H5023" s="5" t="s">
        <v>377</v>
      </c>
      <c r="I5023" s="5" t="s">
        <v>378</v>
      </c>
    </row>
    <row r="5024" spans="1:9" x14ac:dyDescent="0.25">
      <c r="A5024" s="5" t="s">
        <v>12993</v>
      </c>
      <c r="B5024" s="5" t="s">
        <v>12994</v>
      </c>
      <c r="C5024" s="6" t="s">
        <v>11742</v>
      </c>
      <c r="D5024" s="6" t="str">
        <f t="shared" si="78"/>
        <v>0798-000-000-0000</v>
      </c>
      <c r="E5024" s="5" t="s">
        <v>11743</v>
      </c>
      <c r="F5024" s="5" t="s">
        <v>383</v>
      </c>
      <c r="G5024" s="5" t="s">
        <v>384</v>
      </c>
      <c r="H5024" s="5" t="s">
        <v>377</v>
      </c>
      <c r="I5024" s="5" t="s">
        <v>378</v>
      </c>
    </row>
    <row r="5025" spans="1:9" x14ac:dyDescent="0.25">
      <c r="A5025" s="5" t="s">
        <v>12995</v>
      </c>
      <c r="B5025" s="5" t="s">
        <v>12996</v>
      </c>
      <c r="C5025" s="6" t="s">
        <v>12500</v>
      </c>
      <c r="D5025" s="6" t="str">
        <f t="shared" si="78"/>
        <v>0323-000-000-0000</v>
      </c>
      <c r="E5025" s="5" t="s">
        <v>12501</v>
      </c>
      <c r="F5025" s="5" t="s">
        <v>383</v>
      </c>
      <c r="G5025" s="5" t="s">
        <v>384</v>
      </c>
      <c r="H5025" s="5" t="s">
        <v>377</v>
      </c>
      <c r="I5025" s="5" t="s">
        <v>378</v>
      </c>
    </row>
    <row r="5026" spans="1:9" x14ac:dyDescent="0.25">
      <c r="A5026" s="5" t="s">
        <v>12997</v>
      </c>
      <c r="B5026" s="5" t="s">
        <v>12998</v>
      </c>
      <c r="C5026" s="6" t="s">
        <v>7677</v>
      </c>
      <c r="D5026" s="6" t="str">
        <f t="shared" si="78"/>
        <v>0795-000-000-0000</v>
      </c>
      <c r="E5026" s="5" t="s">
        <v>7678</v>
      </c>
      <c r="F5026" s="5" t="s">
        <v>535</v>
      </c>
      <c r="G5026" s="5" t="s">
        <v>536</v>
      </c>
      <c r="H5026" s="5" t="s">
        <v>377</v>
      </c>
      <c r="I5026" s="5" t="s">
        <v>378</v>
      </c>
    </row>
    <row r="5027" spans="1:9" x14ac:dyDescent="0.25">
      <c r="A5027" s="5" t="s">
        <v>12999</v>
      </c>
      <c r="B5027" s="5" t="s">
        <v>13000</v>
      </c>
      <c r="C5027" s="6" t="s">
        <v>5784</v>
      </c>
      <c r="D5027" s="6" t="str">
        <f t="shared" si="78"/>
        <v>0242-000-000-0000</v>
      </c>
      <c r="E5027" s="5" t="s">
        <v>5785</v>
      </c>
      <c r="F5027" s="5" t="s">
        <v>535</v>
      </c>
      <c r="G5027" s="5" t="s">
        <v>536</v>
      </c>
      <c r="H5027" s="5" t="s">
        <v>377</v>
      </c>
      <c r="I5027" s="5" t="s">
        <v>378</v>
      </c>
    </row>
    <row r="5028" spans="1:9" x14ac:dyDescent="0.25">
      <c r="A5028" s="5" t="s">
        <v>13001</v>
      </c>
      <c r="B5028" s="5" t="s">
        <v>13002</v>
      </c>
      <c r="C5028" s="6" t="s">
        <v>2364</v>
      </c>
      <c r="D5028" s="6" t="str">
        <f t="shared" si="78"/>
        <v>0010-086-031-1100</v>
      </c>
      <c r="E5028" s="5" t="s">
        <v>2365</v>
      </c>
      <c r="F5028" s="5" t="s">
        <v>375</v>
      </c>
      <c r="G5028" s="5" t="s">
        <v>376</v>
      </c>
      <c r="H5028" s="5" t="s">
        <v>377</v>
      </c>
      <c r="I5028" s="5" t="s">
        <v>378</v>
      </c>
    </row>
    <row r="5029" spans="1:9" x14ac:dyDescent="0.25">
      <c r="A5029" s="5" t="s">
        <v>13003</v>
      </c>
      <c r="B5029" s="5" t="s">
        <v>13004</v>
      </c>
      <c r="C5029" s="6" t="s">
        <v>11598</v>
      </c>
      <c r="D5029" s="6" t="str">
        <f t="shared" si="78"/>
        <v>0599-000-000-0000</v>
      </c>
      <c r="E5029" s="5" t="s">
        <v>11599</v>
      </c>
      <c r="F5029" s="5" t="s">
        <v>383</v>
      </c>
      <c r="G5029" s="5" t="s">
        <v>384</v>
      </c>
      <c r="H5029" s="5" t="s">
        <v>513</v>
      </c>
      <c r="I5029" s="5" t="s">
        <v>514</v>
      </c>
    </row>
    <row r="5030" spans="1:9" x14ac:dyDescent="0.25">
      <c r="A5030" s="5" t="s">
        <v>13005</v>
      </c>
      <c r="B5030" s="5" t="s">
        <v>13006</v>
      </c>
      <c r="C5030" s="6" t="s">
        <v>13007</v>
      </c>
      <c r="D5030" s="6" t="str">
        <f t="shared" si="78"/>
        <v>1113-000-000-0000</v>
      </c>
      <c r="E5030" s="5" t="s">
        <v>13008</v>
      </c>
      <c r="F5030" s="5" t="s">
        <v>535</v>
      </c>
      <c r="G5030" s="5" t="s">
        <v>536</v>
      </c>
      <c r="H5030" s="5" t="s">
        <v>377</v>
      </c>
      <c r="I5030" s="5" t="s">
        <v>378</v>
      </c>
    </row>
    <row r="5031" spans="1:9" x14ac:dyDescent="0.25">
      <c r="A5031" s="5" t="s">
        <v>13009</v>
      </c>
      <c r="B5031" s="5" t="s">
        <v>13010</v>
      </c>
      <c r="C5031" s="6" t="s">
        <v>1175</v>
      </c>
      <c r="D5031" s="6" t="str">
        <f t="shared" si="78"/>
        <v>0010-231-060-1000</v>
      </c>
      <c r="E5031" s="5" t="s">
        <v>1176</v>
      </c>
      <c r="F5031" s="5" t="s">
        <v>1177</v>
      </c>
      <c r="G5031" s="5" t="s">
        <v>1178</v>
      </c>
      <c r="H5031" s="5" t="s">
        <v>377</v>
      </c>
      <c r="I5031" s="5" t="s">
        <v>378</v>
      </c>
    </row>
    <row r="5032" spans="1:9" x14ac:dyDescent="0.25">
      <c r="A5032" s="5" t="s">
        <v>13011</v>
      </c>
      <c r="B5032" s="5" t="s">
        <v>13012</v>
      </c>
      <c r="C5032" s="6" t="s">
        <v>2821</v>
      </c>
      <c r="D5032" s="6" t="str">
        <f t="shared" si="78"/>
        <v>0215-000-000-0000</v>
      </c>
      <c r="E5032" s="5" t="s">
        <v>2822</v>
      </c>
      <c r="F5032" s="5" t="s">
        <v>415</v>
      </c>
      <c r="G5032" s="5" t="s">
        <v>416</v>
      </c>
      <c r="H5032" s="5" t="s">
        <v>377</v>
      </c>
      <c r="I5032" s="5" t="s">
        <v>378</v>
      </c>
    </row>
    <row r="5033" spans="1:9" x14ac:dyDescent="0.25">
      <c r="A5033" s="5" t="s">
        <v>13013</v>
      </c>
      <c r="B5033" s="5" t="s">
        <v>13014</v>
      </c>
      <c r="C5033" s="6" t="s">
        <v>13015</v>
      </c>
      <c r="D5033" s="6" t="str">
        <f t="shared" si="78"/>
        <v>1115-000-000-0000</v>
      </c>
      <c r="E5033" s="5" t="s">
        <v>13016</v>
      </c>
      <c r="F5033" s="5" t="s">
        <v>503</v>
      </c>
      <c r="G5033" s="5" t="s">
        <v>504</v>
      </c>
      <c r="H5033" s="5" t="s">
        <v>377</v>
      </c>
      <c r="I5033" s="5" t="s">
        <v>378</v>
      </c>
    </row>
    <row r="5034" spans="1:9" x14ac:dyDescent="0.25">
      <c r="A5034" s="5" t="s">
        <v>13017</v>
      </c>
      <c r="B5034" s="5" t="s">
        <v>13018</v>
      </c>
      <c r="C5034" s="6" t="s">
        <v>2843</v>
      </c>
      <c r="D5034" s="6" t="str">
        <f t="shared" si="78"/>
        <v>0107-000-000-0000</v>
      </c>
      <c r="E5034" s="5" t="s">
        <v>2844</v>
      </c>
      <c r="F5034" s="5" t="s">
        <v>383</v>
      </c>
      <c r="G5034" s="5" t="s">
        <v>384</v>
      </c>
      <c r="H5034" s="5" t="s">
        <v>377</v>
      </c>
      <c r="I5034" s="5" t="s">
        <v>378</v>
      </c>
    </row>
    <row r="5035" spans="1:9" x14ac:dyDescent="0.25">
      <c r="A5035" s="5" t="s">
        <v>13019</v>
      </c>
      <c r="B5035" s="5" t="s">
        <v>13020</v>
      </c>
      <c r="C5035" s="6" t="s">
        <v>1494</v>
      </c>
      <c r="D5035" s="6" t="str">
        <f t="shared" si="78"/>
        <v>0944-000-000-0000</v>
      </c>
      <c r="E5035" s="5" t="s">
        <v>1495</v>
      </c>
      <c r="F5035" s="5" t="s">
        <v>383</v>
      </c>
      <c r="G5035" s="5" t="s">
        <v>384</v>
      </c>
      <c r="H5035" s="5" t="s">
        <v>377</v>
      </c>
      <c r="I5035" s="5" t="s">
        <v>378</v>
      </c>
    </row>
    <row r="5036" spans="1:9" x14ac:dyDescent="0.25">
      <c r="A5036" s="5" t="s">
        <v>13021</v>
      </c>
      <c r="B5036" s="5" t="s">
        <v>13022</v>
      </c>
      <c r="C5036" s="6" t="s">
        <v>13023</v>
      </c>
      <c r="D5036" s="6" t="str">
        <f t="shared" si="78"/>
        <v>0210-000-002-2200</v>
      </c>
      <c r="E5036" s="5" t="s">
        <v>13024</v>
      </c>
      <c r="F5036" s="5" t="s">
        <v>383</v>
      </c>
      <c r="G5036" s="5" t="s">
        <v>384</v>
      </c>
      <c r="H5036" s="5" t="s">
        <v>377</v>
      </c>
      <c r="I5036" s="5" t="s">
        <v>378</v>
      </c>
    </row>
    <row r="5037" spans="1:9" x14ac:dyDescent="0.25">
      <c r="A5037" s="5" t="s">
        <v>13025</v>
      </c>
      <c r="B5037" s="5" t="s">
        <v>13026</v>
      </c>
      <c r="C5037" s="6" t="s">
        <v>1253</v>
      </c>
      <c r="D5037" s="6" t="str">
        <f t="shared" si="78"/>
        <v>0010-030-031-1400</v>
      </c>
      <c r="E5037" s="5" t="s">
        <v>1254</v>
      </c>
      <c r="F5037" s="5" t="s">
        <v>383</v>
      </c>
      <c r="G5037" s="5" t="s">
        <v>384</v>
      </c>
      <c r="H5037" s="5" t="s">
        <v>377</v>
      </c>
      <c r="I5037" s="5" t="s">
        <v>378</v>
      </c>
    </row>
    <row r="5038" spans="1:9" x14ac:dyDescent="0.25">
      <c r="A5038" s="5" t="s">
        <v>13027</v>
      </c>
      <c r="B5038" s="5" t="s">
        <v>13028</v>
      </c>
      <c r="C5038" s="6" t="s">
        <v>6350</v>
      </c>
      <c r="D5038" s="6" t="str">
        <f t="shared" si="78"/>
        <v>0697-000-000-0000</v>
      </c>
      <c r="E5038" s="5" t="s">
        <v>6351</v>
      </c>
      <c r="F5038" s="5" t="s">
        <v>503</v>
      </c>
      <c r="G5038" s="5" t="s">
        <v>504</v>
      </c>
      <c r="H5038" s="5" t="s">
        <v>377</v>
      </c>
      <c r="I5038" s="5" t="s">
        <v>378</v>
      </c>
    </row>
    <row r="5039" spans="1:9" x14ac:dyDescent="0.25">
      <c r="A5039" s="5" t="s">
        <v>13029</v>
      </c>
      <c r="B5039" s="5" t="s">
        <v>13030</v>
      </c>
      <c r="C5039" s="6" t="s">
        <v>12688</v>
      </c>
      <c r="D5039" s="6" t="str">
        <f t="shared" si="78"/>
        <v>0958-000-000-0000</v>
      </c>
      <c r="E5039" s="5" t="s">
        <v>27874</v>
      </c>
      <c r="F5039" s="5" t="s">
        <v>503</v>
      </c>
      <c r="G5039" s="5" t="s">
        <v>504</v>
      </c>
      <c r="H5039" s="5" t="s">
        <v>513</v>
      </c>
      <c r="I5039" s="5" t="s">
        <v>514</v>
      </c>
    </row>
    <row r="5040" spans="1:9" x14ac:dyDescent="0.25">
      <c r="A5040" s="5" t="s">
        <v>13031</v>
      </c>
      <c r="B5040" s="5" t="s">
        <v>13032</v>
      </c>
      <c r="C5040" s="6" t="s">
        <v>2245</v>
      </c>
      <c r="D5040" s="6" t="str">
        <f t="shared" si="78"/>
        <v>0959-000-000-0000</v>
      </c>
      <c r="E5040" s="5" t="s">
        <v>2246</v>
      </c>
      <c r="F5040" s="5" t="s">
        <v>503</v>
      </c>
      <c r="G5040" s="5" t="s">
        <v>504</v>
      </c>
      <c r="H5040" s="5" t="s">
        <v>377</v>
      </c>
      <c r="I5040" s="5" t="s">
        <v>378</v>
      </c>
    </row>
    <row r="5041" spans="1:9" x14ac:dyDescent="0.25">
      <c r="A5041" s="5" t="s">
        <v>13033</v>
      </c>
      <c r="B5041" s="5" t="s">
        <v>13034</v>
      </c>
      <c r="C5041" s="6" t="s">
        <v>1782</v>
      </c>
      <c r="D5041" s="6" t="str">
        <f t="shared" si="78"/>
        <v>0940-000-000-0000</v>
      </c>
      <c r="E5041" s="5" t="s">
        <v>1783</v>
      </c>
      <c r="F5041" s="5" t="s">
        <v>503</v>
      </c>
      <c r="G5041" s="5" t="s">
        <v>504</v>
      </c>
      <c r="H5041" s="5" t="s">
        <v>377</v>
      </c>
      <c r="I5041" s="5" t="s">
        <v>378</v>
      </c>
    </row>
    <row r="5042" spans="1:9" x14ac:dyDescent="0.25">
      <c r="A5042" s="5" t="s">
        <v>13035</v>
      </c>
      <c r="B5042" s="5" t="s">
        <v>13036</v>
      </c>
      <c r="C5042" s="6" t="s">
        <v>2722</v>
      </c>
      <c r="D5042" s="6" t="str">
        <f t="shared" si="78"/>
        <v>0302-000-000-0000</v>
      </c>
      <c r="E5042" s="5" t="s">
        <v>2723</v>
      </c>
      <c r="F5042" s="5" t="s">
        <v>503</v>
      </c>
      <c r="G5042" s="5" t="s">
        <v>504</v>
      </c>
      <c r="H5042" s="5" t="s">
        <v>513</v>
      </c>
      <c r="I5042" s="5" t="s">
        <v>514</v>
      </c>
    </row>
    <row r="5043" spans="1:9" x14ac:dyDescent="0.25">
      <c r="A5043" s="5" t="s">
        <v>13037</v>
      </c>
      <c r="B5043" s="5" t="s">
        <v>13038</v>
      </c>
      <c r="C5043" s="6" t="s">
        <v>2871</v>
      </c>
      <c r="D5043" s="6" t="str">
        <f t="shared" si="78"/>
        <v>0235-000-000-0000</v>
      </c>
      <c r="E5043" s="5" t="s">
        <v>2872</v>
      </c>
      <c r="F5043" s="5" t="s">
        <v>383</v>
      </c>
      <c r="G5043" s="5" t="s">
        <v>384</v>
      </c>
      <c r="H5043" s="5" t="s">
        <v>377</v>
      </c>
      <c r="I5043" s="5" t="s">
        <v>378</v>
      </c>
    </row>
    <row r="5044" spans="1:9" x14ac:dyDescent="0.25">
      <c r="A5044" s="5" t="s">
        <v>13039</v>
      </c>
      <c r="B5044" s="5" t="s">
        <v>13040</v>
      </c>
      <c r="C5044" s="6" t="s">
        <v>1354</v>
      </c>
      <c r="D5044" s="6" t="str">
        <f t="shared" si="78"/>
        <v>0349-000-000-0000</v>
      </c>
      <c r="E5044" s="5" t="s">
        <v>1355</v>
      </c>
      <c r="F5044" s="5" t="s">
        <v>503</v>
      </c>
      <c r="G5044" s="5" t="s">
        <v>504</v>
      </c>
      <c r="H5044" s="5" t="s">
        <v>513</v>
      </c>
      <c r="I5044" s="5" t="s">
        <v>514</v>
      </c>
    </row>
    <row r="5045" spans="1:9" x14ac:dyDescent="0.25">
      <c r="A5045" s="5" t="s">
        <v>13041</v>
      </c>
      <c r="B5045" s="5" t="s">
        <v>13042</v>
      </c>
      <c r="C5045" s="6" t="s">
        <v>8570</v>
      </c>
      <c r="D5045" s="6" t="str">
        <f t="shared" si="78"/>
        <v>0010-081-031-1100</v>
      </c>
      <c r="E5045" s="5" t="s">
        <v>6375</v>
      </c>
      <c r="F5045" s="5" t="s">
        <v>375</v>
      </c>
      <c r="G5045" s="5" t="s">
        <v>376</v>
      </c>
      <c r="H5045" s="5" t="s">
        <v>377</v>
      </c>
      <c r="I5045" s="5" t="s">
        <v>378</v>
      </c>
    </row>
    <row r="5046" spans="1:9" x14ac:dyDescent="0.25">
      <c r="A5046" s="5" t="s">
        <v>13043</v>
      </c>
      <c r="B5046" s="5" t="s">
        <v>13044</v>
      </c>
      <c r="C5046" s="6" t="s">
        <v>2835</v>
      </c>
      <c r="D5046" s="6" t="str">
        <f t="shared" si="78"/>
        <v>0197-000-000-0000</v>
      </c>
      <c r="E5046" s="5" t="s">
        <v>2836</v>
      </c>
      <c r="F5046" s="5" t="s">
        <v>383</v>
      </c>
      <c r="G5046" s="5" t="s">
        <v>384</v>
      </c>
      <c r="H5046" s="5" t="s">
        <v>513</v>
      </c>
      <c r="I5046" s="5" t="s">
        <v>514</v>
      </c>
    </row>
    <row r="5047" spans="1:9" x14ac:dyDescent="0.25">
      <c r="A5047" s="5" t="s">
        <v>13045</v>
      </c>
      <c r="B5047" s="5" t="s">
        <v>13046</v>
      </c>
      <c r="C5047" s="6" t="s">
        <v>589</v>
      </c>
      <c r="D5047" s="6" t="str">
        <f t="shared" si="78"/>
        <v>0160-000-000-0000</v>
      </c>
      <c r="E5047" s="5" t="s">
        <v>590</v>
      </c>
      <c r="F5047" s="5" t="s">
        <v>383</v>
      </c>
      <c r="G5047" s="5" t="s">
        <v>384</v>
      </c>
      <c r="H5047" s="5" t="s">
        <v>513</v>
      </c>
      <c r="I5047" s="5" t="s">
        <v>514</v>
      </c>
    </row>
    <row r="5048" spans="1:9" x14ac:dyDescent="0.25">
      <c r="A5048" s="5" t="s">
        <v>13047</v>
      </c>
      <c r="B5048" s="5" t="s">
        <v>13048</v>
      </c>
      <c r="C5048" s="6" t="s">
        <v>469</v>
      </c>
      <c r="D5048" s="6" t="str">
        <f t="shared" si="78"/>
        <v>0152-000-000-0000</v>
      </c>
      <c r="E5048" s="5" t="s">
        <v>470</v>
      </c>
      <c r="F5048" s="5" t="s">
        <v>383</v>
      </c>
      <c r="G5048" s="5" t="s">
        <v>384</v>
      </c>
      <c r="H5048" s="5" t="s">
        <v>377</v>
      </c>
      <c r="I5048" s="5" t="s">
        <v>378</v>
      </c>
    </row>
    <row r="5049" spans="1:9" x14ac:dyDescent="0.25">
      <c r="A5049" s="5" t="s">
        <v>13049</v>
      </c>
      <c r="B5049" s="5" t="s">
        <v>13050</v>
      </c>
      <c r="C5049" s="6" t="s">
        <v>4168</v>
      </c>
      <c r="D5049" s="6" t="str">
        <f t="shared" si="78"/>
        <v>0571-000-000-0000</v>
      </c>
      <c r="E5049" s="5" t="s">
        <v>4169</v>
      </c>
      <c r="F5049" s="5" t="s">
        <v>535</v>
      </c>
      <c r="G5049" s="5" t="s">
        <v>536</v>
      </c>
      <c r="H5049" s="5" t="s">
        <v>377</v>
      </c>
      <c r="I5049" s="5" t="s">
        <v>378</v>
      </c>
    </row>
    <row r="5050" spans="1:9" x14ac:dyDescent="0.25">
      <c r="A5050" s="5" t="s">
        <v>13051</v>
      </c>
      <c r="B5050" s="5" t="s">
        <v>13052</v>
      </c>
      <c r="C5050" s="6" t="s">
        <v>3706</v>
      </c>
      <c r="D5050" s="6" t="str">
        <f t="shared" si="78"/>
        <v>0195-045-080-1100</v>
      </c>
      <c r="E5050" s="5" t="s">
        <v>3707</v>
      </c>
      <c r="F5050" s="5" t="s">
        <v>4593</v>
      </c>
      <c r="G5050" s="5" t="s">
        <v>4594</v>
      </c>
      <c r="H5050" s="5" t="s">
        <v>377</v>
      </c>
      <c r="I5050" s="5" t="s">
        <v>378</v>
      </c>
    </row>
    <row r="5051" spans="1:9" x14ac:dyDescent="0.25">
      <c r="A5051" s="5" t="s">
        <v>13053</v>
      </c>
      <c r="B5051" s="5" t="s">
        <v>13054</v>
      </c>
      <c r="C5051" s="6" t="s">
        <v>8529</v>
      </c>
      <c r="D5051" s="6" t="str">
        <f t="shared" si="78"/>
        <v>0010-038-181-1200</v>
      </c>
      <c r="E5051" s="5" t="s">
        <v>8530</v>
      </c>
      <c r="F5051" s="5" t="s">
        <v>375</v>
      </c>
      <c r="G5051" s="5" t="s">
        <v>376</v>
      </c>
      <c r="H5051" s="5" t="s">
        <v>377</v>
      </c>
      <c r="I5051" s="5" t="s">
        <v>378</v>
      </c>
    </row>
    <row r="5052" spans="1:9" x14ac:dyDescent="0.25">
      <c r="A5052" s="5" t="s">
        <v>13055</v>
      </c>
      <c r="B5052" s="5" t="s">
        <v>13056</v>
      </c>
      <c r="C5052" s="6" t="s">
        <v>12148</v>
      </c>
      <c r="D5052" s="6" t="str">
        <f t="shared" si="78"/>
        <v>0815-058-020-0000</v>
      </c>
      <c r="E5052" s="5" t="s">
        <v>12149</v>
      </c>
      <c r="F5052" s="5" t="s">
        <v>375</v>
      </c>
      <c r="G5052" s="5" t="s">
        <v>376</v>
      </c>
      <c r="H5052" s="5" t="s">
        <v>377</v>
      </c>
      <c r="I5052" s="5" t="s">
        <v>378</v>
      </c>
    </row>
    <row r="5053" spans="1:9" x14ac:dyDescent="0.25">
      <c r="A5053" s="5" t="s">
        <v>13057</v>
      </c>
      <c r="B5053" s="5" t="s">
        <v>13058</v>
      </c>
      <c r="C5053" s="6" t="s">
        <v>499</v>
      </c>
      <c r="D5053" s="6" t="str">
        <f t="shared" si="78"/>
        <v>0010-211-140-1100</v>
      </c>
      <c r="E5053" s="5" t="s">
        <v>500</v>
      </c>
      <c r="F5053" s="5" t="s">
        <v>375</v>
      </c>
      <c r="G5053" s="5" t="s">
        <v>376</v>
      </c>
      <c r="H5053" s="5" t="s">
        <v>377</v>
      </c>
      <c r="I5053" s="5" t="s">
        <v>378</v>
      </c>
    </row>
    <row r="5054" spans="1:9" x14ac:dyDescent="0.25">
      <c r="A5054" s="5" t="s">
        <v>13059</v>
      </c>
      <c r="B5054" s="5" t="s">
        <v>13060</v>
      </c>
      <c r="C5054" s="6" t="s">
        <v>2120</v>
      </c>
      <c r="D5054" s="6" t="str">
        <f t="shared" si="78"/>
        <v>0232-000-000-0000</v>
      </c>
      <c r="E5054" s="5" t="s">
        <v>2121</v>
      </c>
      <c r="F5054" s="5" t="s">
        <v>507</v>
      </c>
      <c r="G5054" s="5" t="s">
        <v>508</v>
      </c>
      <c r="H5054" s="5" t="s">
        <v>377</v>
      </c>
      <c r="I5054" s="5" t="s">
        <v>378</v>
      </c>
    </row>
    <row r="5055" spans="1:9" x14ac:dyDescent="0.25">
      <c r="A5055" s="5" t="s">
        <v>13061</v>
      </c>
      <c r="B5055" s="5" t="s">
        <v>13062</v>
      </c>
      <c r="C5055" s="6" t="s">
        <v>1518</v>
      </c>
      <c r="D5055" s="6" t="str">
        <f t="shared" si="78"/>
        <v>0675-000-000-0000</v>
      </c>
      <c r="E5055" s="5" t="s">
        <v>1519</v>
      </c>
      <c r="F5055" s="5" t="s">
        <v>383</v>
      </c>
      <c r="G5055" s="5" t="s">
        <v>384</v>
      </c>
      <c r="H5055" s="5" t="s">
        <v>377</v>
      </c>
      <c r="I5055" s="5" t="s">
        <v>378</v>
      </c>
    </row>
    <row r="5056" spans="1:9" x14ac:dyDescent="0.25">
      <c r="A5056" s="5" t="s">
        <v>13063</v>
      </c>
      <c r="B5056" s="5" t="s">
        <v>13064</v>
      </c>
      <c r="C5056" s="6" t="s">
        <v>3437</v>
      </c>
      <c r="D5056" s="6" t="str">
        <f t="shared" si="78"/>
        <v>0010-163-021-1100</v>
      </c>
      <c r="E5056" s="5" t="s">
        <v>3438</v>
      </c>
      <c r="F5056" s="5" t="s">
        <v>375</v>
      </c>
      <c r="G5056" s="5" t="s">
        <v>376</v>
      </c>
      <c r="H5056" s="5" t="s">
        <v>377</v>
      </c>
      <c r="I5056" s="5" t="s">
        <v>378</v>
      </c>
    </row>
    <row r="5057" spans="1:9" x14ac:dyDescent="0.25">
      <c r="A5057" s="5" t="s">
        <v>13065</v>
      </c>
      <c r="B5057" s="5" t="s">
        <v>13066</v>
      </c>
      <c r="C5057" s="6" t="s">
        <v>781</v>
      </c>
      <c r="D5057" s="6" t="str">
        <f t="shared" si="78"/>
        <v>0430-000-000-0000</v>
      </c>
      <c r="E5057" s="5" t="s">
        <v>782</v>
      </c>
      <c r="F5057" s="5" t="s">
        <v>383</v>
      </c>
      <c r="G5057" s="5" t="s">
        <v>384</v>
      </c>
      <c r="H5057" s="5" t="s">
        <v>377</v>
      </c>
      <c r="I5057" s="5" t="s">
        <v>378</v>
      </c>
    </row>
    <row r="5058" spans="1:9" x14ac:dyDescent="0.25">
      <c r="A5058" s="5" t="s">
        <v>13067</v>
      </c>
      <c r="B5058" s="5" t="s">
        <v>13068</v>
      </c>
      <c r="C5058" s="6" t="s">
        <v>724</v>
      </c>
      <c r="D5058" s="6" t="str">
        <f t="shared" ref="D5058:D5121" si="79">TEXT(C5058,"0000-000-000-0000")</f>
        <v>0283-000-000-0000</v>
      </c>
      <c r="E5058" s="5" t="s">
        <v>725</v>
      </c>
      <c r="F5058" s="5" t="s">
        <v>383</v>
      </c>
      <c r="G5058" s="5" t="s">
        <v>384</v>
      </c>
      <c r="H5058" s="5" t="s">
        <v>377</v>
      </c>
      <c r="I5058" s="5" t="s">
        <v>378</v>
      </c>
    </row>
    <row r="5059" spans="1:9" x14ac:dyDescent="0.25">
      <c r="A5059" s="5" t="s">
        <v>13069</v>
      </c>
      <c r="B5059" s="5" t="s">
        <v>13070</v>
      </c>
      <c r="C5059" s="6" t="s">
        <v>1360</v>
      </c>
      <c r="D5059" s="6" t="str">
        <f t="shared" si="79"/>
        <v>0133-000-000-0000</v>
      </c>
      <c r="E5059" s="5" t="s">
        <v>1361</v>
      </c>
      <c r="F5059" s="5" t="s">
        <v>383</v>
      </c>
      <c r="G5059" s="5" t="s">
        <v>384</v>
      </c>
      <c r="H5059" s="5" t="s">
        <v>377</v>
      </c>
      <c r="I5059" s="5" t="s">
        <v>378</v>
      </c>
    </row>
    <row r="5060" spans="1:9" x14ac:dyDescent="0.25">
      <c r="A5060" s="5" t="s">
        <v>13071</v>
      </c>
      <c r="B5060" s="5" t="s">
        <v>13072</v>
      </c>
      <c r="C5060" s="6" t="s">
        <v>2120</v>
      </c>
      <c r="D5060" s="6" t="str">
        <f t="shared" si="79"/>
        <v>0232-000-000-0000</v>
      </c>
      <c r="E5060" s="5" t="s">
        <v>2121</v>
      </c>
      <c r="F5060" s="5" t="s">
        <v>415</v>
      </c>
      <c r="G5060" s="5" t="s">
        <v>416</v>
      </c>
      <c r="H5060" s="5" t="s">
        <v>377</v>
      </c>
      <c r="I5060" s="5" t="s">
        <v>378</v>
      </c>
    </row>
    <row r="5061" spans="1:9" x14ac:dyDescent="0.25">
      <c r="A5061" s="5" t="s">
        <v>13073</v>
      </c>
      <c r="B5061" s="5" t="s">
        <v>13074</v>
      </c>
      <c r="C5061" s="6" t="s">
        <v>1702</v>
      </c>
      <c r="D5061" s="6" t="str">
        <f t="shared" si="79"/>
        <v>0601-000-000-0000</v>
      </c>
      <c r="E5061" s="5" t="s">
        <v>1703</v>
      </c>
      <c r="F5061" s="5" t="s">
        <v>383</v>
      </c>
      <c r="G5061" s="5" t="s">
        <v>384</v>
      </c>
      <c r="H5061" s="5" t="s">
        <v>377</v>
      </c>
      <c r="I5061" s="5" t="s">
        <v>378</v>
      </c>
    </row>
    <row r="5062" spans="1:9" x14ac:dyDescent="0.25">
      <c r="A5062" s="5" t="s">
        <v>13075</v>
      </c>
      <c r="B5062" s="5" t="s">
        <v>13076</v>
      </c>
      <c r="C5062" s="6" t="s">
        <v>2229</v>
      </c>
      <c r="D5062" s="6" t="str">
        <f t="shared" si="79"/>
        <v>1120-000-000-0000</v>
      </c>
      <c r="E5062" s="5" t="s">
        <v>2230</v>
      </c>
      <c r="F5062" s="5" t="s">
        <v>1974</v>
      </c>
      <c r="G5062" s="5" t="s">
        <v>1975</v>
      </c>
      <c r="H5062" s="5" t="s">
        <v>377</v>
      </c>
      <c r="I5062" s="5" t="s">
        <v>378</v>
      </c>
    </row>
    <row r="5063" spans="1:9" x14ac:dyDescent="0.25">
      <c r="A5063" s="5" t="s">
        <v>13077</v>
      </c>
      <c r="B5063" s="5" t="s">
        <v>13078</v>
      </c>
      <c r="C5063" s="6" t="s">
        <v>13079</v>
      </c>
      <c r="D5063" s="6" t="str">
        <f t="shared" si="79"/>
        <v>0821-000-000-0000</v>
      </c>
      <c r="E5063" s="5" t="s">
        <v>13080</v>
      </c>
      <c r="F5063" s="5" t="s">
        <v>383</v>
      </c>
      <c r="G5063" s="5" t="s">
        <v>384</v>
      </c>
      <c r="H5063" s="5" t="s">
        <v>377</v>
      </c>
      <c r="I5063" s="5" t="s">
        <v>378</v>
      </c>
    </row>
    <row r="5064" spans="1:9" x14ac:dyDescent="0.25">
      <c r="A5064" s="5" t="s">
        <v>13081</v>
      </c>
      <c r="B5064" s="5" t="s">
        <v>13082</v>
      </c>
      <c r="C5064" s="6" t="s">
        <v>1191</v>
      </c>
      <c r="D5064" s="6" t="str">
        <f t="shared" si="79"/>
        <v>0010-211-130-1100</v>
      </c>
      <c r="E5064" s="5" t="s">
        <v>1192</v>
      </c>
      <c r="F5064" s="5" t="s">
        <v>375</v>
      </c>
      <c r="G5064" s="5" t="s">
        <v>376</v>
      </c>
      <c r="H5064" s="5" t="s">
        <v>377</v>
      </c>
      <c r="I5064" s="5" t="s">
        <v>378</v>
      </c>
    </row>
    <row r="5065" spans="1:9" x14ac:dyDescent="0.25">
      <c r="A5065" s="5" t="s">
        <v>13083</v>
      </c>
      <c r="B5065" s="5" t="s">
        <v>13084</v>
      </c>
      <c r="C5065" s="6" t="s">
        <v>1283</v>
      </c>
      <c r="D5065" s="6" t="str">
        <f t="shared" si="79"/>
        <v>0338-000-000-0000</v>
      </c>
      <c r="E5065" s="5" t="s">
        <v>1284</v>
      </c>
      <c r="F5065" s="5" t="s">
        <v>2925</v>
      </c>
      <c r="G5065" s="5" t="s">
        <v>2926</v>
      </c>
      <c r="H5065" s="5" t="s">
        <v>377</v>
      </c>
      <c r="I5065" s="5" t="s">
        <v>378</v>
      </c>
    </row>
    <row r="5066" spans="1:9" x14ac:dyDescent="0.25">
      <c r="A5066" s="5" t="s">
        <v>13085</v>
      </c>
      <c r="B5066" s="5" t="s">
        <v>13086</v>
      </c>
      <c r="C5066" s="6" t="s">
        <v>13087</v>
      </c>
      <c r="D5066" s="6" t="str">
        <f t="shared" si="79"/>
        <v>0949-000-011-4900</v>
      </c>
      <c r="E5066" s="5" t="s">
        <v>13088</v>
      </c>
      <c r="F5066" s="5" t="s">
        <v>415</v>
      </c>
      <c r="G5066" s="5" t="s">
        <v>416</v>
      </c>
      <c r="H5066" s="5" t="s">
        <v>377</v>
      </c>
      <c r="I5066" s="5" t="s">
        <v>378</v>
      </c>
    </row>
    <row r="5067" spans="1:9" x14ac:dyDescent="0.25">
      <c r="A5067" s="5" t="s">
        <v>13089</v>
      </c>
      <c r="B5067" s="5" t="s">
        <v>13090</v>
      </c>
      <c r="C5067" s="6" t="s">
        <v>3233</v>
      </c>
      <c r="D5067" s="6" t="str">
        <f t="shared" si="79"/>
        <v>0582-000-000-0000</v>
      </c>
      <c r="E5067" s="5" t="s">
        <v>3234</v>
      </c>
      <c r="F5067" s="5" t="s">
        <v>503</v>
      </c>
      <c r="G5067" s="5" t="s">
        <v>504</v>
      </c>
      <c r="H5067" s="5" t="s">
        <v>513</v>
      </c>
      <c r="I5067" s="5" t="s">
        <v>514</v>
      </c>
    </row>
    <row r="5068" spans="1:9" x14ac:dyDescent="0.25">
      <c r="A5068" s="5" t="s">
        <v>13091</v>
      </c>
      <c r="B5068" s="5" t="s">
        <v>13092</v>
      </c>
      <c r="C5068" s="6" t="s">
        <v>543</v>
      </c>
      <c r="D5068" s="6" t="str">
        <f t="shared" si="79"/>
        <v>0185-000-000-0000</v>
      </c>
      <c r="E5068" s="5" t="s">
        <v>544</v>
      </c>
      <c r="F5068" s="5" t="s">
        <v>2925</v>
      </c>
      <c r="G5068" s="5" t="s">
        <v>2926</v>
      </c>
      <c r="H5068" s="5" t="s">
        <v>377</v>
      </c>
      <c r="I5068" s="5" t="s">
        <v>378</v>
      </c>
    </row>
    <row r="5069" spans="1:9" x14ac:dyDescent="0.25">
      <c r="A5069" s="5" t="s">
        <v>13093</v>
      </c>
      <c r="B5069" s="5" t="s">
        <v>13094</v>
      </c>
      <c r="C5069" s="6" t="s">
        <v>13095</v>
      </c>
      <c r="D5069" s="6" t="str">
        <f t="shared" si="79"/>
        <v>0508-000-000-0000</v>
      </c>
      <c r="E5069" s="5" t="s">
        <v>13096</v>
      </c>
      <c r="F5069" s="5" t="s">
        <v>383</v>
      </c>
      <c r="G5069" s="5" t="s">
        <v>384</v>
      </c>
      <c r="H5069" s="5" t="s">
        <v>377</v>
      </c>
      <c r="I5069" s="5" t="s">
        <v>378</v>
      </c>
    </row>
    <row r="5070" spans="1:9" x14ac:dyDescent="0.25">
      <c r="A5070" s="5" t="s">
        <v>13097</v>
      </c>
      <c r="B5070" s="5" t="s">
        <v>13098</v>
      </c>
      <c r="C5070" s="6" t="s">
        <v>2000</v>
      </c>
      <c r="D5070" s="6" t="str">
        <f t="shared" si="79"/>
        <v>0010-059-021-1100</v>
      </c>
      <c r="E5070" s="5" t="s">
        <v>2001</v>
      </c>
      <c r="F5070" s="5" t="s">
        <v>375</v>
      </c>
      <c r="G5070" s="5" t="s">
        <v>376</v>
      </c>
      <c r="H5070" s="5" t="s">
        <v>377</v>
      </c>
      <c r="I5070" s="5" t="s">
        <v>378</v>
      </c>
    </row>
    <row r="5071" spans="1:9" x14ac:dyDescent="0.25">
      <c r="A5071" s="5" t="s">
        <v>13099</v>
      </c>
      <c r="B5071" s="5" t="s">
        <v>13100</v>
      </c>
      <c r="C5071" s="6" t="s">
        <v>6868</v>
      </c>
      <c r="D5071" s="6" t="str">
        <f t="shared" si="79"/>
        <v>0010-163-051-1100</v>
      </c>
      <c r="E5071" s="5" t="s">
        <v>6869</v>
      </c>
      <c r="F5071" s="5" t="s">
        <v>375</v>
      </c>
      <c r="G5071" s="5" t="s">
        <v>376</v>
      </c>
      <c r="H5071" s="5" t="s">
        <v>377</v>
      </c>
      <c r="I5071" s="5" t="s">
        <v>378</v>
      </c>
    </row>
    <row r="5072" spans="1:9" x14ac:dyDescent="0.25">
      <c r="A5072" s="5" t="s">
        <v>13101</v>
      </c>
      <c r="B5072" s="5" t="s">
        <v>13102</v>
      </c>
      <c r="C5072" s="6" t="s">
        <v>2509</v>
      </c>
      <c r="D5072" s="6" t="str">
        <f t="shared" si="79"/>
        <v>0776-000-000-0000</v>
      </c>
      <c r="E5072" s="5" t="s">
        <v>2510</v>
      </c>
      <c r="F5072" s="5" t="s">
        <v>535</v>
      </c>
      <c r="G5072" s="5" t="s">
        <v>536</v>
      </c>
      <c r="H5072" s="5" t="s">
        <v>377</v>
      </c>
      <c r="I5072" s="5" t="s">
        <v>378</v>
      </c>
    </row>
    <row r="5073" spans="1:9" x14ac:dyDescent="0.25">
      <c r="A5073" s="5" t="s">
        <v>13103</v>
      </c>
      <c r="B5073" s="5" t="s">
        <v>13104</v>
      </c>
      <c r="C5073" s="6" t="s">
        <v>13105</v>
      </c>
      <c r="D5073" s="6" t="str">
        <f t="shared" si="79"/>
        <v>0820-000-004-4200</v>
      </c>
      <c r="E5073" s="5" t="s">
        <v>13106</v>
      </c>
      <c r="F5073" s="5" t="s">
        <v>383</v>
      </c>
      <c r="G5073" s="5" t="s">
        <v>384</v>
      </c>
      <c r="H5073" s="5" t="s">
        <v>377</v>
      </c>
      <c r="I5073" s="5" t="s">
        <v>378</v>
      </c>
    </row>
    <row r="5074" spans="1:9" x14ac:dyDescent="0.25">
      <c r="A5074" s="5" t="s">
        <v>13107</v>
      </c>
      <c r="B5074" s="5" t="s">
        <v>13108</v>
      </c>
      <c r="C5074" s="6" t="s">
        <v>634</v>
      </c>
      <c r="D5074" s="6" t="str">
        <f t="shared" si="79"/>
        <v>0625-000-000-0000</v>
      </c>
      <c r="E5074" s="5" t="s">
        <v>635</v>
      </c>
      <c r="F5074" s="5" t="s">
        <v>383</v>
      </c>
      <c r="G5074" s="5" t="s">
        <v>384</v>
      </c>
      <c r="H5074" s="5" t="s">
        <v>377</v>
      </c>
      <c r="I5074" s="5" t="s">
        <v>378</v>
      </c>
    </row>
    <row r="5075" spans="1:9" x14ac:dyDescent="0.25">
      <c r="A5075" s="5" t="s">
        <v>13109</v>
      </c>
      <c r="B5075" s="5" t="s">
        <v>13110</v>
      </c>
      <c r="C5075" s="6" t="s">
        <v>7749</v>
      </c>
      <c r="D5075" s="6" t="str">
        <f t="shared" si="79"/>
        <v>0010-060-111-1100</v>
      </c>
      <c r="E5075" s="5" t="s">
        <v>7750</v>
      </c>
      <c r="F5075" s="5" t="s">
        <v>375</v>
      </c>
      <c r="G5075" s="5" t="s">
        <v>376</v>
      </c>
      <c r="H5075" s="5" t="s">
        <v>377</v>
      </c>
      <c r="I5075" s="5" t="s">
        <v>378</v>
      </c>
    </row>
    <row r="5076" spans="1:9" x14ac:dyDescent="0.25">
      <c r="A5076" s="5" t="s">
        <v>13111</v>
      </c>
      <c r="B5076" s="5" t="s">
        <v>13112</v>
      </c>
      <c r="C5076" s="6" t="s">
        <v>3141</v>
      </c>
      <c r="D5076" s="6" t="str">
        <f t="shared" si="79"/>
        <v>0124-000-000-0000</v>
      </c>
      <c r="E5076" s="5" t="s">
        <v>3142</v>
      </c>
      <c r="F5076" s="5" t="s">
        <v>503</v>
      </c>
      <c r="G5076" s="5" t="s">
        <v>504</v>
      </c>
      <c r="H5076" s="5" t="s">
        <v>377</v>
      </c>
      <c r="I5076" s="5" t="s">
        <v>378</v>
      </c>
    </row>
    <row r="5077" spans="1:9" x14ac:dyDescent="0.25">
      <c r="A5077" s="5" t="s">
        <v>13113</v>
      </c>
      <c r="B5077" s="5" t="s">
        <v>13114</v>
      </c>
      <c r="C5077" s="6" t="s">
        <v>2410</v>
      </c>
      <c r="D5077" s="6" t="str">
        <f t="shared" si="79"/>
        <v>0279-000-000-0000</v>
      </c>
      <c r="E5077" s="5" t="s">
        <v>2411</v>
      </c>
      <c r="F5077" s="5" t="s">
        <v>383</v>
      </c>
      <c r="G5077" s="5" t="s">
        <v>384</v>
      </c>
      <c r="H5077" s="5" t="s">
        <v>377</v>
      </c>
      <c r="I5077" s="5" t="s">
        <v>378</v>
      </c>
    </row>
    <row r="5078" spans="1:9" x14ac:dyDescent="0.25">
      <c r="A5078" s="5" t="s">
        <v>13115</v>
      </c>
      <c r="B5078" s="5" t="s">
        <v>13116</v>
      </c>
      <c r="C5078" s="6" t="s">
        <v>5606</v>
      </c>
      <c r="D5078" s="6" t="str">
        <f t="shared" si="79"/>
        <v>0891-000-000-0000</v>
      </c>
      <c r="E5078" s="5" t="s">
        <v>5607</v>
      </c>
      <c r="F5078" s="5" t="s">
        <v>925</v>
      </c>
      <c r="G5078" s="5" t="s">
        <v>926</v>
      </c>
      <c r="H5078" s="5" t="s">
        <v>377</v>
      </c>
      <c r="I5078" s="5" t="s">
        <v>378</v>
      </c>
    </row>
    <row r="5079" spans="1:9" x14ac:dyDescent="0.25">
      <c r="A5079" s="5" t="s">
        <v>13117</v>
      </c>
      <c r="B5079" s="5" t="s">
        <v>13118</v>
      </c>
      <c r="C5079" s="6" t="s">
        <v>5784</v>
      </c>
      <c r="D5079" s="6" t="str">
        <f t="shared" si="79"/>
        <v>0242-000-000-0000</v>
      </c>
      <c r="E5079" s="5" t="s">
        <v>5785</v>
      </c>
      <c r="F5079" s="5" t="s">
        <v>383</v>
      </c>
      <c r="G5079" s="5" t="s">
        <v>384</v>
      </c>
      <c r="H5079" s="5" t="s">
        <v>377</v>
      </c>
      <c r="I5079" s="5" t="s">
        <v>378</v>
      </c>
    </row>
    <row r="5080" spans="1:9" x14ac:dyDescent="0.25">
      <c r="A5080" s="5" t="s">
        <v>13119</v>
      </c>
      <c r="B5080" s="5" t="s">
        <v>13120</v>
      </c>
      <c r="C5080" s="6" t="s">
        <v>1051</v>
      </c>
      <c r="D5080" s="6" t="str">
        <f t="shared" si="79"/>
        <v>0590-000-000-0000</v>
      </c>
      <c r="E5080" s="5" t="s">
        <v>1052</v>
      </c>
      <c r="F5080" s="5" t="s">
        <v>383</v>
      </c>
      <c r="G5080" s="5" t="s">
        <v>384</v>
      </c>
      <c r="H5080" s="5" t="s">
        <v>377</v>
      </c>
      <c r="I5080" s="5" t="s">
        <v>378</v>
      </c>
    </row>
    <row r="5081" spans="1:9" x14ac:dyDescent="0.25">
      <c r="A5081" s="5" t="s">
        <v>13121</v>
      </c>
      <c r="B5081" s="5" t="s">
        <v>13122</v>
      </c>
      <c r="C5081" s="6" t="s">
        <v>2196</v>
      </c>
      <c r="D5081" s="6" t="str">
        <f t="shared" si="79"/>
        <v>0924-000-000-0000</v>
      </c>
      <c r="E5081" s="5" t="s">
        <v>2197</v>
      </c>
      <c r="F5081" s="5" t="s">
        <v>415</v>
      </c>
      <c r="G5081" s="5" t="s">
        <v>416</v>
      </c>
      <c r="H5081" s="5" t="s">
        <v>513</v>
      </c>
      <c r="I5081" s="5" t="s">
        <v>514</v>
      </c>
    </row>
    <row r="5082" spans="1:9" x14ac:dyDescent="0.25">
      <c r="A5082" s="5" t="s">
        <v>13123</v>
      </c>
      <c r="B5082" s="5" t="s">
        <v>13124</v>
      </c>
      <c r="C5082" s="6" t="s">
        <v>13079</v>
      </c>
      <c r="D5082" s="6" t="str">
        <f t="shared" si="79"/>
        <v>0821-000-000-0000</v>
      </c>
      <c r="E5082" s="5" t="s">
        <v>13080</v>
      </c>
      <c r="F5082" s="5" t="s">
        <v>383</v>
      </c>
      <c r="G5082" s="5" t="s">
        <v>384</v>
      </c>
      <c r="H5082" s="5" t="s">
        <v>377</v>
      </c>
      <c r="I5082" s="5" t="s">
        <v>378</v>
      </c>
    </row>
    <row r="5083" spans="1:9" x14ac:dyDescent="0.25">
      <c r="A5083" s="5" t="s">
        <v>13125</v>
      </c>
      <c r="B5083" s="5" t="s">
        <v>13126</v>
      </c>
      <c r="C5083" s="6" t="s">
        <v>849</v>
      </c>
      <c r="D5083" s="6" t="str">
        <f t="shared" si="79"/>
        <v>0820-000-000-0000</v>
      </c>
      <c r="E5083" s="5" t="s">
        <v>850</v>
      </c>
      <c r="F5083" s="5" t="s">
        <v>383</v>
      </c>
      <c r="G5083" s="5" t="s">
        <v>384</v>
      </c>
      <c r="H5083" s="5" t="s">
        <v>377</v>
      </c>
      <c r="I5083" s="5" t="s">
        <v>378</v>
      </c>
    </row>
    <row r="5084" spans="1:9" x14ac:dyDescent="0.25">
      <c r="A5084" s="5" t="s">
        <v>13127</v>
      </c>
      <c r="B5084" s="5" t="s">
        <v>13128</v>
      </c>
      <c r="C5084" s="6" t="s">
        <v>7661</v>
      </c>
      <c r="D5084" s="6" t="str">
        <f t="shared" si="79"/>
        <v>1145-000-000-0000</v>
      </c>
      <c r="E5084" s="5" t="s">
        <v>7662</v>
      </c>
      <c r="F5084" s="5" t="s">
        <v>383</v>
      </c>
      <c r="G5084" s="5" t="s">
        <v>384</v>
      </c>
      <c r="H5084" s="5" t="s">
        <v>377</v>
      </c>
      <c r="I5084" s="5" t="s">
        <v>378</v>
      </c>
    </row>
    <row r="5085" spans="1:9" x14ac:dyDescent="0.25">
      <c r="A5085" s="5" t="s">
        <v>13129</v>
      </c>
      <c r="B5085" s="5" t="s">
        <v>13130</v>
      </c>
      <c r="C5085" s="6" t="s">
        <v>6061</v>
      </c>
      <c r="D5085" s="6" t="str">
        <f t="shared" si="79"/>
        <v>0897-000-000-0000</v>
      </c>
      <c r="E5085" s="5" t="s">
        <v>6062</v>
      </c>
      <c r="F5085" s="5" t="s">
        <v>383</v>
      </c>
      <c r="G5085" s="5" t="s">
        <v>384</v>
      </c>
      <c r="H5085" s="5" t="s">
        <v>377</v>
      </c>
      <c r="I5085" s="5" t="s">
        <v>378</v>
      </c>
    </row>
    <row r="5086" spans="1:9" x14ac:dyDescent="0.25">
      <c r="A5086" s="5" t="s">
        <v>13131</v>
      </c>
      <c r="B5086" s="5" t="s">
        <v>13132</v>
      </c>
      <c r="C5086" s="6" t="s">
        <v>1185</v>
      </c>
      <c r="D5086" s="6" t="str">
        <f t="shared" si="79"/>
        <v>0073-000-000-0000</v>
      </c>
      <c r="E5086" s="5" t="s">
        <v>1186</v>
      </c>
      <c r="F5086" s="5" t="s">
        <v>415</v>
      </c>
      <c r="G5086" s="5" t="s">
        <v>416</v>
      </c>
      <c r="H5086" s="5" t="s">
        <v>513</v>
      </c>
      <c r="I5086" s="5" t="s">
        <v>514</v>
      </c>
    </row>
    <row r="5087" spans="1:9" x14ac:dyDescent="0.25">
      <c r="A5087" s="5" t="s">
        <v>13133</v>
      </c>
      <c r="B5087" s="5" t="s">
        <v>13134</v>
      </c>
      <c r="C5087" s="6" t="s">
        <v>9183</v>
      </c>
      <c r="D5087" s="6" t="str">
        <f t="shared" si="79"/>
        <v>0010-231-091-1100</v>
      </c>
      <c r="E5087" s="5" t="s">
        <v>9184</v>
      </c>
      <c r="F5087" s="5" t="s">
        <v>1177</v>
      </c>
      <c r="G5087" s="5" t="s">
        <v>1178</v>
      </c>
      <c r="H5087" s="5" t="s">
        <v>377</v>
      </c>
      <c r="I5087" s="5" t="s">
        <v>378</v>
      </c>
    </row>
    <row r="5088" spans="1:9" x14ac:dyDescent="0.25">
      <c r="A5088" s="5" t="s">
        <v>13135</v>
      </c>
      <c r="B5088" s="5" t="s">
        <v>13136</v>
      </c>
      <c r="C5088" s="6" t="s">
        <v>3114</v>
      </c>
      <c r="D5088" s="6" t="str">
        <f t="shared" si="79"/>
        <v>0942-000-000-0000</v>
      </c>
      <c r="E5088" s="5" t="s">
        <v>3115</v>
      </c>
      <c r="F5088" s="5" t="s">
        <v>503</v>
      </c>
      <c r="G5088" s="5" t="s">
        <v>504</v>
      </c>
      <c r="H5088" s="5" t="s">
        <v>377</v>
      </c>
      <c r="I5088" s="5" t="s">
        <v>378</v>
      </c>
    </row>
    <row r="5089" spans="1:9" x14ac:dyDescent="0.25">
      <c r="A5089" s="5" t="s">
        <v>13137</v>
      </c>
      <c r="B5089" s="5" t="s">
        <v>13138</v>
      </c>
      <c r="C5089" s="6" t="s">
        <v>2265</v>
      </c>
      <c r="D5089" s="6" t="str">
        <f t="shared" si="79"/>
        <v>0260-000-000-0000</v>
      </c>
      <c r="E5089" s="5" t="s">
        <v>2266</v>
      </c>
      <c r="F5089" s="5" t="s">
        <v>415</v>
      </c>
      <c r="G5089" s="5" t="s">
        <v>416</v>
      </c>
      <c r="H5089" s="5" t="s">
        <v>377</v>
      </c>
      <c r="I5089" s="5" t="s">
        <v>378</v>
      </c>
    </row>
    <row r="5090" spans="1:9" x14ac:dyDescent="0.25">
      <c r="A5090" s="5" t="s">
        <v>13139</v>
      </c>
      <c r="B5090" s="5" t="s">
        <v>13140</v>
      </c>
      <c r="C5090" s="6" t="s">
        <v>3452</v>
      </c>
      <c r="D5090" s="6" t="str">
        <f t="shared" si="79"/>
        <v>0010-059-061-1100</v>
      </c>
      <c r="E5090" s="5" t="s">
        <v>3453</v>
      </c>
      <c r="F5090" s="5" t="s">
        <v>375</v>
      </c>
      <c r="G5090" s="5" t="s">
        <v>376</v>
      </c>
      <c r="H5090" s="5" t="s">
        <v>377</v>
      </c>
      <c r="I5090" s="5" t="s">
        <v>378</v>
      </c>
    </row>
    <row r="5091" spans="1:9" x14ac:dyDescent="0.25">
      <c r="A5091" s="5" t="s">
        <v>13141</v>
      </c>
      <c r="B5091" s="5" t="s">
        <v>13142</v>
      </c>
      <c r="C5091" s="6" t="s">
        <v>13143</v>
      </c>
      <c r="D5091" s="6" t="str">
        <f t="shared" si="79"/>
        <v>1109-000-000-0000</v>
      </c>
      <c r="E5091" s="5" t="s">
        <v>13144</v>
      </c>
      <c r="F5091" s="5" t="s">
        <v>535</v>
      </c>
      <c r="G5091" s="5" t="s">
        <v>536</v>
      </c>
      <c r="H5091" s="5" t="s">
        <v>513</v>
      </c>
      <c r="I5091" s="5" t="s">
        <v>514</v>
      </c>
    </row>
    <row r="5092" spans="1:9" x14ac:dyDescent="0.25">
      <c r="A5092" s="5" t="s">
        <v>13145</v>
      </c>
      <c r="B5092" s="5" t="s">
        <v>13146</v>
      </c>
      <c r="C5092" s="6" t="s">
        <v>724</v>
      </c>
      <c r="D5092" s="6" t="str">
        <f t="shared" si="79"/>
        <v>0283-000-000-0000</v>
      </c>
      <c r="E5092" s="5" t="s">
        <v>725</v>
      </c>
      <c r="F5092" s="5" t="s">
        <v>925</v>
      </c>
      <c r="G5092" s="5" t="s">
        <v>926</v>
      </c>
      <c r="H5092" s="5" t="s">
        <v>513</v>
      </c>
      <c r="I5092" s="5" t="s">
        <v>514</v>
      </c>
    </row>
    <row r="5093" spans="1:9" x14ac:dyDescent="0.25">
      <c r="A5093" s="5" t="s">
        <v>13147</v>
      </c>
      <c r="B5093" s="5" t="s">
        <v>13148</v>
      </c>
      <c r="C5093" s="6" t="s">
        <v>4775</v>
      </c>
      <c r="D5093" s="6" t="str">
        <f t="shared" si="79"/>
        <v>0010-115-180-1300</v>
      </c>
      <c r="E5093" s="5" t="s">
        <v>4776</v>
      </c>
      <c r="F5093" s="5" t="s">
        <v>375</v>
      </c>
      <c r="G5093" s="5" t="s">
        <v>376</v>
      </c>
      <c r="H5093" s="5" t="s">
        <v>513</v>
      </c>
      <c r="I5093" s="5" t="s">
        <v>514</v>
      </c>
    </row>
    <row r="5094" spans="1:9" x14ac:dyDescent="0.25">
      <c r="A5094" s="5" t="s">
        <v>13149</v>
      </c>
      <c r="B5094" s="5" t="s">
        <v>13150</v>
      </c>
      <c r="C5094" s="6" t="s">
        <v>2797</v>
      </c>
      <c r="D5094" s="6" t="str">
        <f t="shared" si="79"/>
        <v>0585-000-000-0000</v>
      </c>
      <c r="E5094" s="5" t="s">
        <v>2798</v>
      </c>
      <c r="F5094" s="5" t="s">
        <v>383</v>
      </c>
      <c r="G5094" s="5" t="s">
        <v>384</v>
      </c>
      <c r="H5094" s="5" t="s">
        <v>377</v>
      </c>
      <c r="I5094" s="5" t="s">
        <v>378</v>
      </c>
    </row>
    <row r="5095" spans="1:9" x14ac:dyDescent="0.25">
      <c r="A5095" s="5" t="s">
        <v>13151</v>
      </c>
      <c r="B5095" s="5" t="s">
        <v>13152</v>
      </c>
      <c r="C5095" s="6" t="s">
        <v>13153</v>
      </c>
      <c r="D5095" s="6" t="str">
        <f t="shared" si="79"/>
        <v>1136-000-000-0000</v>
      </c>
      <c r="E5095" s="5" t="s">
        <v>13154</v>
      </c>
      <c r="F5095" s="5" t="s">
        <v>535</v>
      </c>
      <c r="G5095" s="5" t="s">
        <v>536</v>
      </c>
      <c r="H5095" s="5" t="s">
        <v>377</v>
      </c>
      <c r="I5095" s="5" t="s">
        <v>378</v>
      </c>
    </row>
    <row r="5096" spans="1:9" x14ac:dyDescent="0.25">
      <c r="A5096" s="5" t="s">
        <v>13155</v>
      </c>
      <c r="B5096" s="5" t="s">
        <v>13156</v>
      </c>
      <c r="C5096" s="6" t="s">
        <v>13157</v>
      </c>
      <c r="D5096" s="6" t="str">
        <f t="shared" si="79"/>
        <v>1108-000-000-0000</v>
      </c>
      <c r="E5096" s="5" t="s">
        <v>13158</v>
      </c>
      <c r="F5096" s="5" t="s">
        <v>535</v>
      </c>
      <c r="G5096" s="5" t="s">
        <v>536</v>
      </c>
      <c r="H5096" s="5" t="s">
        <v>377</v>
      </c>
      <c r="I5096" s="5" t="s">
        <v>378</v>
      </c>
    </row>
    <row r="5097" spans="1:9" x14ac:dyDescent="0.25">
      <c r="A5097" s="5" t="s">
        <v>13159</v>
      </c>
      <c r="B5097" s="5" t="s">
        <v>13160</v>
      </c>
      <c r="C5097" s="6" t="s">
        <v>7102</v>
      </c>
      <c r="D5097" s="6" t="str">
        <f t="shared" si="79"/>
        <v>0010-076-051-1100</v>
      </c>
      <c r="E5097" s="5" t="s">
        <v>7103</v>
      </c>
      <c r="F5097" s="5" t="s">
        <v>375</v>
      </c>
      <c r="G5097" s="5" t="s">
        <v>376</v>
      </c>
      <c r="H5097" s="5" t="s">
        <v>377</v>
      </c>
      <c r="I5097" s="5" t="s">
        <v>378</v>
      </c>
    </row>
    <row r="5098" spans="1:9" x14ac:dyDescent="0.25">
      <c r="A5098" s="5" t="s">
        <v>13161</v>
      </c>
      <c r="B5098" s="5" t="s">
        <v>13162</v>
      </c>
      <c r="C5098" s="6" t="s">
        <v>555</v>
      </c>
      <c r="D5098" s="6" t="str">
        <f t="shared" si="79"/>
        <v>0873-000-000-0000</v>
      </c>
      <c r="E5098" s="5" t="s">
        <v>556</v>
      </c>
      <c r="F5098" s="5" t="s">
        <v>507</v>
      </c>
      <c r="G5098" s="5" t="s">
        <v>508</v>
      </c>
      <c r="H5098" s="5" t="s">
        <v>377</v>
      </c>
      <c r="I5098" s="5" t="s">
        <v>378</v>
      </c>
    </row>
    <row r="5099" spans="1:9" x14ac:dyDescent="0.25">
      <c r="A5099" s="5" t="s">
        <v>13163</v>
      </c>
      <c r="B5099" s="5" t="s">
        <v>13164</v>
      </c>
      <c r="C5099" s="6" t="s">
        <v>761</v>
      </c>
      <c r="D5099" s="6" t="str">
        <f t="shared" si="79"/>
        <v>0118-000-000-0000</v>
      </c>
      <c r="E5099" s="5" t="s">
        <v>762</v>
      </c>
      <c r="F5099" s="5" t="s">
        <v>503</v>
      </c>
      <c r="G5099" s="5" t="s">
        <v>504</v>
      </c>
      <c r="H5099" s="5" t="s">
        <v>377</v>
      </c>
      <c r="I5099" s="5" t="s">
        <v>378</v>
      </c>
    </row>
    <row r="5100" spans="1:9" x14ac:dyDescent="0.25">
      <c r="A5100" s="5" t="s">
        <v>13165</v>
      </c>
      <c r="B5100" s="5" t="s">
        <v>13166</v>
      </c>
      <c r="C5100" s="6" t="s">
        <v>12070</v>
      </c>
      <c r="D5100" s="6" t="str">
        <f t="shared" si="79"/>
        <v>0010-032-161-1100</v>
      </c>
      <c r="E5100" s="5" t="s">
        <v>12071</v>
      </c>
      <c r="F5100" s="5" t="s">
        <v>375</v>
      </c>
      <c r="G5100" s="5" t="s">
        <v>376</v>
      </c>
      <c r="H5100" s="5" t="s">
        <v>377</v>
      </c>
      <c r="I5100" s="5" t="s">
        <v>378</v>
      </c>
    </row>
    <row r="5101" spans="1:9" x14ac:dyDescent="0.25">
      <c r="A5101" s="5" t="s">
        <v>13167</v>
      </c>
      <c r="B5101" s="5" t="s">
        <v>13168</v>
      </c>
      <c r="C5101" s="6" t="s">
        <v>8426</v>
      </c>
      <c r="D5101" s="6" t="str">
        <f t="shared" si="79"/>
        <v>0010-059-031-1100</v>
      </c>
      <c r="E5101" s="5" t="s">
        <v>8427</v>
      </c>
      <c r="F5101" s="5" t="s">
        <v>399</v>
      </c>
      <c r="G5101" s="5" t="s">
        <v>400</v>
      </c>
      <c r="H5101" s="5" t="s">
        <v>377</v>
      </c>
      <c r="I5101" s="5" t="s">
        <v>378</v>
      </c>
    </row>
    <row r="5102" spans="1:9" x14ac:dyDescent="0.25">
      <c r="A5102" s="5" t="s">
        <v>13169</v>
      </c>
      <c r="B5102" s="5" t="s">
        <v>13170</v>
      </c>
      <c r="C5102" s="6" t="s">
        <v>7382</v>
      </c>
      <c r="D5102" s="6" t="str">
        <f t="shared" si="79"/>
        <v>0375-000-000-0000</v>
      </c>
      <c r="E5102" s="5" t="s">
        <v>7383</v>
      </c>
      <c r="F5102" s="5" t="s">
        <v>535</v>
      </c>
      <c r="G5102" s="5" t="s">
        <v>536</v>
      </c>
      <c r="H5102" s="5" t="s">
        <v>377</v>
      </c>
      <c r="I5102" s="5" t="s">
        <v>378</v>
      </c>
    </row>
    <row r="5103" spans="1:9" x14ac:dyDescent="0.25">
      <c r="A5103" s="5" t="s">
        <v>13171</v>
      </c>
      <c r="B5103" s="5" t="s">
        <v>13172</v>
      </c>
      <c r="C5103" s="6" t="s">
        <v>6655</v>
      </c>
      <c r="D5103" s="6" t="str">
        <f t="shared" si="79"/>
        <v>0977-247-000-0000</v>
      </c>
      <c r="E5103" s="5" t="s">
        <v>6656</v>
      </c>
      <c r="F5103" s="5" t="s">
        <v>383</v>
      </c>
      <c r="G5103" s="5" t="s">
        <v>384</v>
      </c>
      <c r="H5103" s="5" t="s">
        <v>377</v>
      </c>
      <c r="I5103" s="5" t="s">
        <v>378</v>
      </c>
    </row>
    <row r="5104" spans="1:9" x14ac:dyDescent="0.25">
      <c r="A5104" s="5" t="s">
        <v>13173</v>
      </c>
      <c r="B5104" s="5" t="s">
        <v>13174</v>
      </c>
      <c r="C5104" s="6" t="s">
        <v>622</v>
      </c>
      <c r="D5104" s="6" t="str">
        <f t="shared" si="79"/>
        <v>0010-035-131-1100</v>
      </c>
      <c r="E5104" s="5" t="s">
        <v>623</v>
      </c>
      <c r="F5104" s="5" t="s">
        <v>375</v>
      </c>
      <c r="G5104" s="5" t="s">
        <v>376</v>
      </c>
      <c r="H5104" s="5" t="s">
        <v>377</v>
      </c>
      <c r="I5104" s="5" t="s">
        <v>378</v>
      </c>
    </row>
    <row r="5105" spans="1:9" x14ac:dyDescent="0.25">
      <c r="A5105" s="5" t="s">
        <v>13175</v>
      </c>
      <c r="B5105" s="5" t="s">
        <v>13176</v>
      </c>
      <c r="C5105" s="6" t="s">
        <v>2060</v>
      </c>
      <c r="D5105" s="6" t="str">
        <f t="shared" si="79"/>
        <v>0280-000-000-0000</v>
      </c>
      <c r="E5105" s="5" t="s">
        <v>2061</v>
      </c>
      <c r="F5105" s="5" t="s">
        <v>415</v>
      </c>
      <c r="G5105" s="5" t="s">
        <v>416</v>
      </c>
      <c r="H5105" s="5" t="s">
        <v>377</v>
      </c>
      <c r="I5105" s="5" t="s">
        <v>378</v>
      </c>
    </row>
    <row r="5106" spans="1:9" x14ac:dyDescent="0.25">
      <c r="A5106" s="5" t="s">
        <v>13177</v>
      </c>
      <c r="B5106" s="5" t="s">
        <v>13178</v>
      </c>
      <c r="C5106" s="6" t="s">
        <v>781</v>
      </c>
      <c r="D5106" s="6" t="str">
        <f t="shared" si="79"/>
        <v>0430-000-000-0000</v>
      </c>
      <c r="E5106" s="5" t="s">
        <v>782</v>
      </c>
      <c r="F5106" s="5" t="s">
        <v>383</v>
      </c>
      <c r="G5106" s="5" t="s">
        <v>384</v>
      </c>
      <c r="H5106" s="5" t="s">
        <v>377</v>
      </c>
      <c r="I5106" s="5" t="s">
        <v>378</v>
      </c>
    </row>
    <row r="5107" spans="1:9" x14ac:dyDescent="0.25">
      <c r="A5107" s="5" t="s">
        <v>13179</v>
      </c>
      <c r="B5107" s="5" t="s">
        <v>13180</v>
      </c>
      <c r="C5107" s="6" t="s">
        <v>1195</v>
      </c>
      <c r="D5107" s="6" t="str">
        <f t="shared" si="79"/>
        <v>0010-090-131-1100</v>
      </c>
      <c r="E5107" s="5" t="s">
        <v>1196</v>
      </c>
      <c r="F5107" s="5" t="s">
        <v>375</v>
      </c>
      <c r="G5107" s="5" t="s">
        <v>376</v>
      </c>
      <c r="H5107" s="5" t="s">
        <v>513</v>
      </c>
      <c r="I5107" s="5" t="s">
        <v>514</v>
      </c>
    </row>
    <row r="5108" spans="1:9" x14ac:dyDescent="0.25">
      <c r="A5108" s="5" t="s">
        <v>13181</v>
      </c>
      <c r="B5108" s="5" t="s">
        <v>13182</v>
      </c>
      <c r="C5108" s="6" t="s">
        <v>954</v>
      </c>
      <c r="D5108" s="6" t="str">
        <f t="shared" si="79"/>
        <v>0120-000-000-0000</v>
      </c>
      <c r="E5108" s="5" t="s">
        <v>955</v>
      </c>
      <c r="F5108" s="5" t="s">
        <v>383</v>
      </c>
      <c r="G5108" s="5" t="s">
        <v>384</v>
      </c>
      <c r="H5108" s="5" t="s">
        <v>513</v>
      </c>
      <c r="I5108" s="5" t="s">
        <v>514</v>
      </c>
    </row>
    <row r="5109" spans="1:9" x14ac:dyDescent="0.25">
      <c r="A5109" s="5" t="s">
        <v>13183</v>
      </c>
      <c r="B5109" s="5" t="s">
        <v>13184</v>
      </c>
      <c r="C5109" s="6" t="s">
        <v>13185</v>
      </c>
      <c r="D5109" s="6" t="str">
        <f t="shared" si="79"/>
        <v>1054-000-000-0000</v>
      </c>
      <c r="E5109" s="5" t="s">
        <v>13186</v>
      </c>
      <c r="F5109" s="5" t="s">
        <v>383</v>
      </c>
      <c r="G5109" s="5" t="s">
        <v>384</v>
      </c>
      <c r="H5109" s="5" t="s">
        <v>377</v>
      </c>
      <c r="I5109" s="5" t="s">
        <v>378</v>
      </c>
    </row>
    <row r="5110" spans="1:9" x14ac:dyDescent="0.25">
      <c r="A5110" s="5" t="s">
        <v>13187</v>
      </c>
      <c r="B5110" s="5" t="s">
        <v>13188</v>
      </c>
      <c r="C5110" s="6" t="s">
        <v>5852</v>
      </c>
      <c r="D5110" s="6" t="str">
        <f t="shared" si="79"/>
        <v>0290-000-001-4500</v>
      </c>
      <c r="E5110" s="5" t="s">
        <v>5853</v>
      </c>
      <c r="F5110" s="5" t="s">
        <v>383</v>
      </c>
      <c r="G5110" s="5" t="s">
        <v>384</v>
      </c>
      <c r="H5110" s="5" t="s">
        <v>377</v>
      </c>
      <c r="I5110" s="5" t="s">
        <v>378</v>
      </c>
    </row>
    <row r="5111" spans="1:9" x14ac:dyDescent="0.25">
      <c r="A5111" s="5" t="s">
        <v>13189</v>
      </c>
      <c r="B5111" s="5" t="s">
        <v>13190</v>
      </c>
      <c r="C5111" s="6" t="s">
        <v>1852</v>
      </c>
      <c r="D5111" s="6" t="str">
        <f t="shared" si="79"/>
        <v>0586-000-000-0000</v>
      </c>
      <c r="E5111" s="5" t="s">
        <v>1853</v>
      </c>
      <c r="F5111" s="5" t="s">
        <v>383</v>
      </c>
      <c r="G5111" s="5" t="s">
        <v>384</v>
      </c>
      <c r="H5111" s="5" t="s">
        <v>377</v>
      </c>
      <c r="I5111" s="5" t="s">
        <v>378</v>
      </c>
    </row>
    <row r="5112" spans="1:9" x14ac:dyDescent="0.25">
      <c r="A5112" s="5" t="s">
        <v>13191</v>
      </c>
      <c r="B5112" s="5" t="s">
        <v>13192</v>
      </c>
      <c r="C5112" s="6" t="s">
        <v>457</v>
      </c>
      <c r="D5112" s="6" t="str">
        <f t="shared" si="79"/>
        <v>0913-000-000-0000</v>
      </c>
      <c r="E5112" s="5" t="s">
        <v>458</v>
      </c>
      <c r="F5112" s="5" t="s">
        <v>535</v>
      </c>
      <c r="G5112" s="5" t="s">
        <v>536</v>
      </c>
      <c r="H5112" s="5" t="s">
        <v>377</v>
      </c>
      <c r="I5112" s="5" t="s">
        <v>378</v>
      </c>
    </row>
    <row r="5113" spans="1:9" x14ac:dyDescent="0.25">
      <c r="A5113" s="5" t="s">
        <v>13193</v>
      </c>
      <c r="B5113" s="5" t="s">
        <v>13194</v>
      </c>
      <c r="C5113" s="6" t="s">
        <v>13195</v>
      </c>
      <c r="D5113" s="6" t="str">
        <f t="shared" si="79"/>
        <v>0010-060-091-1000</v>
      </c>
      <c r="E5113" s="5" t="s">
        <v>13196</v>
      </c>
      <c r="F5113" s="5" t="s">
        <v>1099</v>
      </c>
      <c r="G5113" s="5" t="s">
        <v>1100</v>
      </c>
      <c r="H5113" s="5" t="s">
        <v>377</v>
      </c>
      <c r="I5113" s="5" t="s">
        <v>378</v>
      </c>
    </row>
    <row r="5114" spans="1:9" x14ac:dyDescent="0.25">
      <c r="A5114" s="5" t="s">
        <v>13197</v>
      </c>
      <c r="B5114" s="5" t="s">
        <v>13198</v>
      </c>
      <c r="C5114" s="6" t="s">
        <v>7905</v>
      </c>
      <c r="D5114" s="6" t="str">
        <f t="shared" si="79"/>
        <v>0010-038-191-1300</v>
      </c>
      <c r="E5114" s="5" t="s">
        <v>7906</v>
      </c>
      <c r="F5114" s="5" t="s">
        <v>375</v>
      </c>
      <c r="G5114" s="5" t="s">
        <v>376</v>
      </c>
      <c r="H5114" s="5" t="s">
        <v>513</v>
      </c>
      <c r="I5114" s="5" t="s">
        <v>514</v>
      </c>
    </row>
    <row r="5115" spans="1:9" x14ac:dyDescent="0.25">
      <c r="A5115" s="5" t="s">
        <v>13199</v>
      </c>
      <c r="B5115" s="5" t="s">
        <v>13200</v>
      </c>
      <c r="C5115" s="6" t="s">
        <v>2885</v>
      </c>
      <c r="D5115" s="6" t="str">
        <f t="shared" si="79"/>
        <v>0077-000-000-0000</v>
      </c>
      <c r="E5115" s="5" t="s">
        <v>2886</v>
      </c>
      <c r="F5115" s="5" t="s">
        <v>1974</v>
      </c>
      <c r="G5115" s="5" t="s">
        <v>1975</v>
      </c>
      <c r="H5115" s="5" t="s">
        <v>377</v>
      </c>
      <c r="I5115" s="5" t="s">
        <v>378</v>
      </c>
    </row>
    <row r="5116" spans="1:9" x14ac:dyDescent="0.25">
      <c r="A5116" s="5" t="s">
        <v>13201</v>
      </c>
      <c r="B5116" s="5" t="s">
        <v>13202</v>
      </c>
      <c r="C5116" s="6" t="s">
        <v>12833</v>
      </c>
      <c r="D5116" s="6" t="str">
        <f t="shared" si="79"/>
        <v>0946-000-009-5100</v>
      </c>
      <c r="E5116" s="5" t="s">
        <v>12834</v>
      </c>
      <c r="F5116" s="5" t="s">
        <v>383</v>
      </c>
      <c r="G5116" s="5" t="s">
        <v>384</v>
      </c>
      <c r="H5116" s="5" t="s">
        <v>377</v>
      </c>
      <c r="I5116" s="5" t="s">
        <v>378</v>
      </c>
    </row>
    <row r="5117" spans="1:9" x14ac:dyDescent="0.25">
      <c r="A5117" s="5" t="s">
        <v>13203</v>
      </c>
      <c r="B5117" s="5" t="s">
        <v>13204</v>
      </c>
      <c r="C5117" s="6" t="s">
        <v>6472</v>
      </c>
      <c r="D5117" s="6" t="str">
        <f t="shared" si="79"/>
        <v>0010-090-111-1100</v>
      </c>
      <c r="E5117" s="5" t="s">
        <v>6473</v>
      </c>
      <c r="F5117" s="5" t="s">
        <v>383</v>
      </c>
      <c r="G5117" s="5" t="s">
        <v>384</v>
      </c>
      <c r="H5117" s="5" t="s">
        <v>377</v>
      </c>
      <c r="I5117" s="5" t="s">
        <v>378</v>
      </c>
    </row>
    <row r="5118" spans="1:9" x14ac:dyDescent="0.25">
      <c r="A5118" s="5" t="s">
        <v>13205</v>
      </c>
      <c r="B5118" s="5" t="s">
        <v>13206</v>
      </c>
      <c r="C5118" s="6" t="s">
        <v>5469</v>
      </c>
      <c r="D5118" s="6" t="str">
        <f t="shared" si="79"/>
        <v>0856-000-000-0000</v>
      </c>
      <c r="E5118" s="5" t="s">
        <v>5470</v>
      </c>
      <c r="F5118" s="5" t="s">
        <v>383</v>
      </c>
      <c r="G5118" s="5" t="s">
        <v>384</v>
      </c>
      <c r="H5118" s="5" t="s">
        <v>377</v>
      </c>
      <c r="I5118" s="5" t="s">
        <v>378</v>
      </c>
    </row>
    <row r="5119" spans="1:9" x14ac:dyDescent="0.25">
      <c r="A5119" s="5" t="s">
        <v>13207</v>
      </c>
      <c r="B5119" s="5" t="s">
        <v>13208</v>
      </c>
      <c r="C5119" s="6" t="s">
        <v>1299</v>
      </c>
      <c r="D5119" s="6" t="str">
        <f t="shared" si="79"/>
        <v>0016-000-000-0000</v>
      </c>
      <c r="E5119" s="5" t="s">
        <v>1300</v>
      </c>
      <c r="F5119" s="5" t="s">
        <v>383</v>
      </c>
      <c r="G5119" s="5" t="s">
        <v>384</v>
      </c>
      <c r="H5119" s="5" t="s">
        <v>377</v>
      </c>
      <c r="I5119" s="5" t="s">
        <v>378</v>
      </c>
    </row>
    <row r="5120" spans="1:9" x14ac:dyDescent="0.25">
      <c r="A5120" s="5" t="s">
        <v>13209</v>
      </c>
      <c r="B5120" s="5" t="s">
        <v>13210</v>
      </c>
      <c r="C5120" s="6" t="s">
        <v>1512</v>
      </c>
      <c r="D5120" s="6" t="str">
        <f t="shared" si="79"/>
        <v>0041-000-000-0000</v>
      </c>
      <c r="E5120" s="5" t="s">
        <v>1513</v>
      </c>
      <c r="F5120" s="5" t="s">
        <v>2925</v>
      </c>
      <c r="G5120" s="5" t="s">
        <v>2926</v>
      </c>
      <c r="H5120" s="5" t="s">
        <v>377</v>
      </c>
      <c r="I5120" s="5" t="s">
        <v>378</v>
      </c>
    </row>
    <row r="5121" spans="1:9" x14ac:dyDescent="0.25">
      <c r="A5121" s="5" t="s">
        <v>13211</v>
      </c>
      <c r="B5121" s="5" t="s">
        <v>13212</v>
      </c>
      <c r="C5121" s="6" t="s">
        <v>686</v>
      </c>
      <c r="D5121" s="6" t="str">
        <f t="shared" si="79"/>
        <v>0200-000-000-0000</v>
      </c>
      <c r="E5121" s="5" t="s">
        <v>687</v>
      </c>
      <c r="F5121" s="5" t="s">
        <v>503</v>
      </c>
      <c r="G5121" s="5" t="s">
        <v>504</v>
      </c>
      <c r="H5121" s="5" t="s">
        <v>377</v>
      </c>
      <c r="I5121" s="5" t="s">
        <v>378</v>
      </c>
    </row>
    <row r="5122" spans="1:9" x14ac:dyDescent="0.25">
      <c r="A5122" s="5" t="s">
        <v>13213</v>
      </c>
      <c r="B5122" s="5" t="s">
        <v>13214</v>
      </c>
      <c r="C5122" s="6" t="s">
        <v>2985</v>
      </c>
      <c r="D5122" s="6" t="str">
        <f t="shared" ref="D5122:D5185" si="80">TEXT(C5122,"0000-000-000-0000")</f>
        <v>0304-000-000-0000</v>
      </c>
      <c r="E5122" s="5" t="s">
        <v>2986</v>
      </c>
      <c r="F5122" s="5" t="s">
        <v>383</v>
      </c>
      <c r="G5122" s="5" t="s">
        <v>384</v>
      </c>
      <c r="H5122" s="5" t="s">
        <v>377</v>
      </c>
      <c r="I5122" s="5" t="s">
        <v>378</v>
      </c>
    </row>
    <row r="5123" spans="1:9" x14ac:dyDescent="0.25">
      <c r="A5123" s="5" t="s">
        <v>13215</v>
      </c>
      <c r="B5123" s="5" t="s">
        <v>13216</v>
      </c>
      <c r="C5123" s="6" t="s">
        <v>923</v>
      </c>
      <c r="D5123" s="6" t="str">
        <f t="shared" si="80"/>
        <v>0210-000-000-0000</v>
      </c>
      <c r="E5123" s="5" t="s">
        <v>924</v>
      </c>
      <c r="F5123" s="5" t="s">
        <v>383</v>
      </c>
      <c r="G5123" s="5" t="s">
        <v>384</v>
      </c>
      <c r="H5123" s="5" t="s">
        <v>1213</v>
      </c>
      <c r="I5123" s="5" t="s">
        <v>1214</v>
      </c>
    </row>
    <row r="5124" spans="1:9" x14ac:dyDescent="0.25">
      <c r="A5124" s="5" t="s">
        <v>13217</v>
      </c>
      <c r="B5124" s="5" t="s">
        <v>13218</v>
      </c>
      <c r="C5124" s="6" t="s">
        <v>1229</v>
      </c>
      <c r="D5124" s="6" t="str">
        <f t="shared" si="80"/>
        <v>0555-000-000-0000</v>
      </c>
      <c r="E5124" s="5" t="s">
        <v>1230</v>
      </c>
      <c r="F5124" s="5" t="s">
        <v>383</v>
      </c>
      <c r="G5124" s="5" t="s">
        <v>384</v>
      </c>
      <c r="H5124" s="5" t="s">
        <v>377</v>
      </c>
      <c r="I5124" s="5" t="s">
        <v>378</v>
      </c>
    </row>
    <row r="5125" spans="1:9" x14ac:dyDescent="0.25">
      <c r="A5125" s="5" t="s">
        <v>13219</v>
      </c>
      <c r="B5125" s="5" t="s">
        <v>13220</v>
      </c>
      <c r="C5125" s="6" t="s">
        <v>2056</v>
      </c>
      <c r="D5125" s="6" t="str">
        <f t="shared" si="80"/>
        <v>0035-000-000-0000</v>
      </c>
      <c r="E5125" s="5" t="s">
        <v>2057</v>
      </c>
      <c r="F5125" s="5" t="s">
        <v>383</v>
      </c>
      <c r="G5125" s="5" t="s">
        <v>384</v>
      </c>
      <c r="H5125" s="5" t="s">
        <v>377</v>
      </c>
      <c r="I5125" s="5" t="s">
        <v>378</v>
      </c>
    </row>
    <row r="5126" spans="1:9" x14ac:dyDescent="0.25">
      <c r="A5126" s="5" t="s">
        <v>13221</v>
      </c>
      <c r="B5126" s="5" t="s">
        <v>13222</v>
      </c>
      <c r="C5126" s="6" t="s">
        <v>13223</v>
      </c>
      <c r="D5126" s="6" t="str">
        <f t="shared" si="80"/>
        <v>0010-035-011-1000</v>
      </c>
      <c r="E5126" s="5" t="s">
        <v>13224</v>
      </c>
      <c r="F5126" s="5" t="s">
        <v>650</v>
      </c>
      <c r="G5126" s="5" t="s">
        <v>651</v>
      </c>
      <c r="H5126" s="5" t="s">
        <v>377</v>
      </c>
      <c r="I5126" s="5" t="s">
        <v>378</v>
      </c>
    </row>
    <row r="5127" spans="1:9" x14ac:dyDescent="0.25">
      <c r="A5127" s="5" t="s">
        <v>13225</v>
      </c>
      <c r="B5127" s="5" t="s">
        <v>13226</v>
      </c>
      <c r="C5127" s="6" t="s">
        <v>1398</v>
      </c>
      <c r="D5127" s="6" t="str">
        <f t="shared" si="80"/>
        <v>0116-000-000-0000</v>
      </c>
      <c r="E5127" s="5" t="s">
        <v>1399</v>
      </c>
      <c r="F5127" s="5" t="s">
        <v>535</v>
      </c>
      <c r="G5127" s="5" t="s">
        <v>536</v>
      </c>
      <c r="H5127" s="5" t="s">
        <v>377</v>
      </c>
      <c r="I5127" s="5" t="s">
        <v>378</v>
      </c>
    </row>
    <row r="5128" spans="1:9" x14ac:dyDescent="0.25">
      <c r="A5128" s="5" t="s">
        <v>13227</v>
      </c>
      <c r="B5128" s="5" t="s">
        <v>13228</v>
      </c>
      <c r="C5128" s="6" t="s">
        <v>5884</v>
      </c>
      <c r="D5128" s="6" t="str">
        <f t="shared" si="80"/>
        <v>0010-115-130-1500</v>
      </c>
      <c r="E5128" s="5" t="s">
        <v>5885</v>
      </c>
      <c r="F5128" s="5" t="s">
        <v>375</v>
      </c>
      <c r="G5128" s="5" t="s">
        <v>376</v>
      </c>
      <c r="H5128" s="5" t="s">
        <v>377</v>
      </c>
      <c r="I5128" s="5" t="s">
        <v>378</v>
      </c>
    </row>
    <row r="5129" spans="1:9" x14ac:dyDescent="0.25">
      <c r="A5129" s="5" t="s">
        <v>13229</v>
      </c>
      <c r="B5129" s="5" t="s">
        <v>13230</v>
      </c>
      <c r="C5129" s="6" t="s">
        <v>4134</v>
      </c>
      <c r="D5129" s="6" t="str">
        <f t="shared" si="80"/>
        <v>0010-044-111-0000</v>
      </c>
      <c r="E5129" s="5" t="s">
        <v>4135</v>
      </c>
      <c r="F5129" s="5" t="s">
        <v>873</v>
      </c>
      <c r="G5129" s="5" t="s">
        <v>874</v>
      </c>
      <c r="H5129" s="5" t="s">
        <v>377</v>
      </c>
      <c r="I5129" s="5" t="s">
        <v>378</v>
      </c>
    </row>
    <row r="5130" spans="1:9" x14ac:dyDescent="0.25">
      <c r="A5130" s="5" t="s">
        <v>13231</v>
      </c>
      <c r="B5130" s="5" t="s">
        <v>13232</v>
      </c>
      <c r="C5130" s="6" t="s">
        <v>12212</v>
      </c>
      <c r="D5130" s="6" t="str">
        <f t="shared" si="80"/>
        <v>0553-000-000-0000</v>
      </c>
      <c r="E5130" s="5" t="s">
        <v>12213</v>
      </c>
      <c r="F5130" s="5" t="s">
        <v>503</v>
      </c>
      <c r="G5130" s="5" t="s">
        <v>504</v>
      </c>
      <c r="H5130" s="5" t="s">
        <v>377</v>
      </c>
      <c r="I5130" s="5" t="s">
        <v>378</v>
      </c>
    </row>
    <row r="5131" spans="1:9" x14ac:dyDescent="0.25">
      <c r="A5131" s="5" t="s">
        <v>13233</v>
      </c>
      <c r="B5131" s="5" t="s">
        <v>13234</v>
      </c>
      <c r="C5131" s="6" t="s">
        <v>1051</v>
      </c>
      <c r="D5131" s="6" t="str">
        <f t="shared" si="80"/>
        <v>0590-000-000-0000</v>
      </c>
      <c r="E5131" s="5" t="s">
        <v>1052</v>
      </c>
      <c r="F5131" s="5" t="s">
        <v>383</v>
      </c>
      <c r="G5131" s="5" t="s">
        <v>384</v>
      </c>
      <c r="H5131" s="5" t="s">
        <v>377</v>
      </c>
      <c r="I5131" s="5" t="s">
        <v>378</v>
      </c>
    </row>
    <row r="5132" spans="1:9" x14ac:dyDescent="0.25">
      <c r="A5132" s="5" t="s">
        <v>13235</v>
      </c>
      <c r="B5132" s="5" t="s">
        <v>13236</v>
      </c>
      <c r="C5132" s="6" t="s">
        <v>13237</v>
      </c>
      <c r="D5132" s="6" t="str">
        <f t="shared" si="80"/>
        <v>0160-249-000-0000</v>
      </c>
      <c r="E5132" s="5" t="s">
        <v>13238</v>
      </c>
      <c r="F5132" s="5" t="s">
        <v>383</v>
      </c>
      <c r="G5132" s="5" t="s">
        <v>384</v>
      </c>
      <c r="H5132" s="5" t="s">
        <v>513</v>
      </c>
      <c r="I5132" s="5" t="s">
        <v>514</v>
      </c>
    </row>
    <row r="5133" spans="1:9" x14ac:dyDescent="0.25">
      <c r="A5133" s="5" t="s">
        <v>205</v>
      </c>
      <c r="B5133" s="5" t="s">
        <v>13239</v>
      </c>
      <c r="C5133" s="6" t="s">
        <v>4575</v>
      </c>
      <c r="D5133" s="6" t="str">
        <f t="shared" si="80"/>
        <v>0010-035-020-1300</v>
      </c>
      <c r="E5133" s="5" t="s">
        <v>4576</v>
      </c>
      <c r="F5133" s="5" t="s">
        <v>375</v>
      </c>
      <c r="G5133" s="5" t="s">
        <v>376</v>
      </c>
      <c r="H5133" s="5" t="s">
        <v>513</v>
      </c>
      <c r="I5133" s="5" t="s">
        <v>514</v>
      </c>
    </row>
    <row r="5134" spans="1:9" x14ac:dyDescent="0.25">
      <c r="A5134" s="5" t="s">
        <v>13240</v>
      </c>
      <c r="B5134" s="5" t="s">
        <v>13241</v>
      </c>
      <c r="C5134" s="6" t="s">
        <v>3074</v>
      </c>
      <c r="D5134" s="6" t="str">
        <f t="shared" si="80"/>
        <v>1101-000-000-0000</v>
      </c>
      <c r="E5134" s="5" t="s">
        <v>3075</v>
      </c>
      <c r="F5134" s="5" t="s">
        <v>535</v>
      </c>
      <c r="G5134" s="5" t="s">
        <v>536</v>
      </c>
      <c r="H5134" s="5" t="s">
        <v>377</v>
      </c>
      <c r="I5134" s="5" t="s">
        <v>378</v>
      </c>
    </row>
    <row r="5135" spans="1:9" x14ac:dyDescent="0.25">
      <c r="A5135" s="5" t="s">
        <v>13242</v>
      </c>
      <c r="B5135" s="5" t="s">
        <v>13243</v>
      </c>
      <c r="C5135" s="6" t="s">
        <v>3793</v>
      </c>
      <c r="D5135" s="6" t="str">
        <f t="shared" si="80"/>
        <v>0419-000-000-0000</v>
      </c>
      <c r="E5135" s="5" t="s">
        <v>3794</v>
      </c>
      <c r="F5135" s="5" t="s">
        <v>383</v>
      </c>
      <c r="G5135" s="5" t="s">
        <v>384</v>
      </c>
      <c r="H5135" s="5" t="s">
        <v>377</v>
      </c>
      <c r="I5135" s="5" t="s">
        <v>378</v>
      </c>
    </row>
    <row r="5136" spans="1:9" x14ac:dyDescent="0.25">
      <c r="A5136" s="5" t="s">
        <v>13244</v>
      </c>
      <c r="B5136" s="5" t="s">
        <v>13245</v>
      </c>
      <c r="C5136" s="6" t="s">
        <v>7594</v>
      </c>
      <c r="D5136" s="6" t="str">
        <f t="shared" si="80"/>
        <v>0303-312-000-0000</v>
      </c>
      <c r="E5136" s="5" t="s">
        <v>7595</v>
      </c>
      <c r="F5136" s="5" t="s">
        <v>2925</v>
      </c>
      <c r="G5136" s="5" t="s">
        <v>2926</v>
      </c>
      <c r="H5136" s="5" t="s">
        <v>377</v>
      </c>
      <c r="I5136" s="5" t="s">
        <v>378</v>
      </c>
    </row>
    <row r="5137" spans="1:9" x14ac:dyDescent="0.25">
      <c r="A5137" s="5" t="s">
        <v>13246</v>
      </c>
      <c r="B5137" s="5" t="s">
        <v>13247</v>
      </c>
      <c r="C5137" s="6" t="s">
        <v>8214</v>
      </c>
      <c r="D5137" s="6" t="str">
        <f t="shared" si="80"/>
        <v>0745-000-000-0000</v>
      </c>
      <c r="E5137" s="5" t="s">
        <v>8215</v>
      </c>
      <c r="F5137" s="5" t="s">
        <v>503</v>
      </c>
      <c r="G5137" s="5" t="s">
        <v>504</v>
      </c>
      <c r="H5137" s="5" t="s">
        <v>377</v>
      </c>
      <c r="I5137" s="5" t="s">
        <v>378</v>
      </c>
    </row>
    <row r="5138" spans="1:9" x14ac:dyDescent="0.25">
      <c r="A5138" s="5" t="s">
        <v>13248</v>
      </c>
      <c r="B5138" s="5" t="s">
        <v>13249</v>
      </c>
      <c r="C5138" s="6" t="s">
        <v>7538</v>
      </c>
      <c r="D5138" s="6" t="str">
        <f t="shared" si="80"/>
        <v>0898-000-000-0000</v>
      </c>
      <c r="E5138" s="5" t="s">
        <v>7539</v>
      </c>
      <c r="F5138" s="5" t="s">
        <v>383</v>
      </c>
      <c r="G5138" s="5" t="s">
        <v>384</v>
      </c>
      <c r="H5138" s="5" t="s">
        <v>377</v>
      </c>
      <c r="I5138" s="5" t="s">
        <v>378</v>
      </c>
    </row>
    <row r="5139" spans="1:9" x14ac:dyDescent="0.25">
      <c r="A5139" s="5" t="s">
        <v>13250</v>
      </c>
      <c r="B5139" s="5" t="s">
        <v>13251</v>
      </c>
      <c r="C5139" s="6" t="s">
        <v>2843</v>
      </c>
      <c r="D5139" s="6" t="str">
        <f t="shared" si="80"/>
        <v>0107-000-000-0000</v>
      </c>
      <c r="E5139" s="5" t="s">
        <v>2844</v>
      </c>
      <c r="F5139" s="5" t="s">
        <v>383</v>
      </c>
      <c r="G5139" s="5" t="s">
        <v>384</v>
      </c>
      <c r="H5139" s="5" t="s">
        <v>377</v>
      </c>
      <c r="I5139" s="5" t="s">
        <v>378</v>
      </c>
    </row>
    <row r="5140" spans="1:9" x14ac:dyDescent="0.25">
      <c r="A5140" s="5" t="s">
        <v>13252</v>
      </c>
      <c r="B5140" s="5" t="s">
        <v>13253</v>
      </c>
      <c r="C5140" s="6" t="s">
        <v>4973</v>
      </c>
      <c r="D5140" s="6" t="str">
        <f t="shared" si="80"/>
        <v>0010-071-041-1100</v>
      </c>
      <c r="E5140" s="5" t="s">
        <v>1158</v>
      </c>
      <c r="F5140" s="5" t="s">
        <v>375</v>
      </c>
      <c r="G5140" s="5" t="s">
        <v>376</v>
      </c>
      <c r="H5140" s="5" t="s">
        <v>513</v>
      </c>
      <c r="I5140" s="5" t="s">
        <v>514</v>
      </c>
    </row>
    <row r="5141" spans="1:9" x14ac:dyDescent="0.25">
      <c r="A5141" s="5" t="s">
        <v>13254</v>
      </c>
      <c r="B5141" s="5" t="s">
        <v>13255</v>
      </c>
      <c r="C5141" s="6" t="s">
        <v>3114</v>
      </c>
      <c r="D5141" s="6" t="str">
        <f t="shared" si="80"/>
        <v>0942-000-000-0000</v>
      </c>
      <c r="E5141" s="5" t="s">
        <v>3115</v>
      </c>
      <c r="F5141" s="5" t="s">
        <v>383</v>
      </c>
      <c r="G5141" s="5" t="s">
        <v>384</v>
      </c>
      <c r="H5141" s="5" t="s">
        <v>377</v>
      </c>
      <c r="I5141" s="5" t="s">
        <v>378</v>
      </c>
    </row>
    <row r="5142" spans="1:9" x14ac:dyDescent="0.25">
      <c r="A5142" s="5" t="s">
        <v>13256</v>
      </c>
      <c r="B5142" s="5" t="s">
        <v>13257</v>
      </c>
      <c r="C5142" s="6" t="s">
        <v>2229</v>
      </c>
      <c r="D5142" s="6" t="str">
        <f t="shared" si="80"/>
        <v>1120-000-000-0000</v>
      </c>
      <c r="E5142" s="5" t="s">
        <v>2230</v>
      </c>
      <c r="F5142" s="5" t="s">
        <v>383</v>
      </c>
      <c r="G5142" s="5" t="s">
        <v>384</v>
      </c>
      <c r="H5142" s="5" t="s">
        <v>377</v>
      </c>
      <c r="I5142" s="5" t="s">
        <v>378</v>
      </c>
    </row>
    <row r="5143" spans="1:9" x14ac:dyDescent="0.25">
      <c r="A5143" s="5" t="s">
        <v>13258</v>
      </c>
      <c r="B5143" s="5" t="s">
        <v>13259</v>
      </c>
      <c r="C5143" s="6" t="s">
        <v>2947</v>
      </c>
      <c r="D5143" s="6" t="str">
        <f t="shared" si="80"/>
        <v>0943-000-000-0000</v>
      </c>
      <c r="E5143" s="5" t="s">
        <v>2948</v>
      </c>
      <c r="F5143" s="5" t="s">
        <v>383</v>
      </c>
      <c r="G5143" s="5" t="s">
        <v>384</v>
      </c>
      <c r="H5143" s="5" t="s">
        <v>377</v>
      </c>
      <c r="I5143" s="5" t="s">
        <v>378</v>
      </c>
    </row>
    <row r="5144" spans="1:9" x14ac:dyDescent="0.25">
      <c r="A5144" s="5" t="s">
        <v>13260</v>
      </c>
      <c r="B5144" s="5" t="s">
        <v>13261</v>
      </c>
      <c r="C5144" s="6" t="s">
        <v>5678</v>
      </c>
      <c r="D5144" s="6" t="str">
        <f t="shared" si="80"/>
        <v>0010-046-061-1100</v>
      </c>
      <c r="E5144" s="5" t="s">
        <v>5679</v>
      </c>
      <c r="F5144" s="5" t="s">
        <v>375</v>
      </c>
      <c r="G5144" s="5" t="s">
        <v>376</v>
      </c>
      <c r="H5144" s="5" t="s">
        <v>377</v>
      </c>
      <c r="I5144" s="5" t="s">
        <v>378</v>
      </c>
    </row>
    <row r="5145" spans="1:9" x14ac:dyDescent="0.25">
      <c r="A5145" s="5" t="s">
        <v>13262</v>
      </c>
      <c r="B5145" s="5" t="s">
        <v>13263</v>
      </c>
      <c r="C5145" s="6" t="s">
        <v>6342</v>
      </c>
      <c r="D5145" s="6" t="str">
        <f t="shared" si="80"/>
        <v>0010-087-021-1100</v>
      </c>
      <c r="E5145" s="5" t="s">
        <v>6343</v>
      </c>
      <c r="F5145" s="5" t="s">
        <v>375</v>
      </c>
      <c r="G5145" s="5" t="s">
        <v>376</v>
      </c>
      <c r="H5145" s="5" t="s">
        <v>377</v>
      </c>
      <c r="I5145" s="5" t="s">
        <v>378</v>
      </c>
    </row>
    <row r="5146" spans="1:9" x14ac:dyDescent="0.25">
      <c r="A5146" s="5" t="s">
        <v>13264</v>
      </c>
      <c r="B5146" s="5" t="s">
        <v>13265</v>
      </c>
      <c r="C5146" s="6" t="s">
        <v>1665</v>
      </c>
      <c r="D5146" s="6" t="str">
        <f t="shared" si="80"/>
        <v>0903-000-000-0000</v>
      </c>
      <c r="E5146" s="5" t="s">
        <v>1666</v>
      </c>
      <c r="F5146" s="5" t="s">
        <v>383</v>
      </c>
      <c r="G5146" s="5" t="s">
        <v>384</v>
      </c>
      <c r="H5146" s="5" t="s">
        <v>377</v>
      </c>
      <c r="I5146" s="5" t="s">
        <v>378</v>
      </c>
    </row>
    <row r="5147" spans="1:9" x14ac:dyDescent="0.25">
      <c r="A5147" s="5" t="s">
        <v>13266</v>
      </c>
      <c r="B5147" s="5" t="s">
        <v>13267</v>
      </c>
      <c r="C5147" s="6" t="s">
        <v>1370</v>
      </c>
      <c r="D5147" s="6" t="str">
        <f t="shared" si="80"/>
        <v>0028-000-000-0000</v>
      </c>
      <c r="E5147" s="5" t="s">
        <v>1371</v>
      </c>
      <c r="F5147" s="5" t="s">
        <v>507</v>
      </c>
      <c r="G5147" s="5" t="s">
        <v>508</v>
      </c>
      <c r="H5147" s="5" t="s">
        <v>377</v>
      </c>
      <c r="I5147" s="5" t="s">
        <v>378</v>
      </c>
    </row>
    <row r="5148" spans="1:9" x14ac:dyDescent="0.25">
      <c r="A5148" s="5" t="s">
        <v>13268</v>
      </c>
      <c r="B5148" s="5" t="s">
        <v>13269</v>
      </c>
      <c r="C5148" s="6" t="s">
        <v>1518</v>
      </c>
      <c r="D5148" s="6" t="str">
        <f t="shared" si="80"/>
        <v>0675-000-000-0000</v>
      </c>
      <c r="E5148" s="5" t="s">
        <v>1519</v>
      </c>
      <c r="F5148" s="5" t="s">
        <v>383</v>
      </c>
      <c r="G5148" s="5" t="s">
        <v>384</v>
      </c>
      <c r="H5148" s="5" t="s">
        <v>377</v>
      </c>
      <c r="I5148" s="5" t="s">
        <v>378</v>
      </c>
    </row>
    <row r="5149" spans="1:9" x14ac:dyDescent="0.25">
      <c r="A5149" s="5" t="s">
        <v>13270</v>
      </c>
      <c r="B5149" s="5" t="s">
        <v>13271</v>
      </c>
      <c r="C5149" s="6" t="s">
        <v>6580</v>
      </c>
      <c r="D5149" s="6" t="str">
        <f t="shared" si="80"/>
        <v>0010-049-061-1100</v>
      </c>
      <c r="E5149" s="5" t="s">
        <v>2005</v>
      </c>
      <c r="F5149" s="5" t="s">
        <v>375</v>
      </c>
      <c r="G5149" s="5" t="s">
        <v>376</v>
      </c>
      <c r="H5149" s="5" t="s">
        <v>513</v>
      </c>
      <c r="I5149" s="5" t="s">
        <v>514</v>
      </c>
    </row>
    <row r="5150" spans="1:9" x14ac:dyDescent="0.25">
      <c r="A5150" s="5" t="s">
        <v>13272</v>
      </c>
      <c r="B5150" s="5" t="s">
        <v>13273</v>
      </c>
      <c r="C5150" s="6" t="s">
        <v>7474</v>
      </c>
      <c r="D5150" s="6" t="str">
        <f t="shared" si="80"/>
        <v>0010-090-081-1100</v>
      </c>
      <c r="E5150" s="5" t="s">
        <v>7475</v>
      </c>
      <c r="F5150" s="5" t="s">
        <v>399</v>
      </c>
      <c r="G5150" s="5" t="s">
        <v>400</v>
      </c>
      <c r="H5150" s="5" t="s">
        <v>377</v>
      </c>
      <c r="I5150" s="5" t="s">
        <v>378</v>
      </c>
    </row>
    <row r="5151" spans="1:9" x14ac:dyDescent="0.25">
      <c r="A5151" s="5" t="s">
        <v>13274</v>
      </c>
      <c r="B5151" s="5" t="s">
        <v>13275</v>
      </c>
      <c r="C5151" s="6" t="s">
        <v>1563</v>
      </c>
      <c r="D5151" s="6" t="str">
        <f t="shared" si="80"/>
        <v>0900-000-000-0000</v>
      </c>
      <c r="E5151" s="5" t="s">
        <v>1564</v>
      </c>
      <c r="F5151" s="5" t="s">
        <v>383</v>
      </c>
      <c r="G5151" s="5" t="s">
        <v>384</v>
      </c>
      <c r="H5151" s="5" t="s">
        <v>377</v>
      </c>
      <c r="I5151" s="5" t="s">
        <v>378</v>
      </c>
    </row>
    <row r="5152" spans="1:9" x14ac:dyDescent="0.25">
      <c r="A5152" s="5" t="s">
        <v>13276</v>
      </c>
      <c r="B5152" s="5" t="s">
        <v>13277</v>
      </c>
      <c r="C5152" s="6" t="s">
        <v>8298</v>
      </c>
      <c r="D5152" s="6" t="str">
        <f t="shared" si="80"/>
        <v>0010-091-051-1100</v>
      </c>
      <c r="E5152" s="5" t="s">
        <v>8299</v>
      </c>
      <c r="F5152" s="5" t="s">
        <v>375</v>
      </c>
      <c r="G5152" s="5" t="s">
        <v>376</v>
      </c>
      <c r="H5152" s="5" t="s">
        <v>377</v>
      </c>
      <c r="I5152" s="5" t="s">
        <v>378</v>
      </c>
    </row>
    <row r="5153" spans="1:9" x14ac:dyDescent="0.25">
      <c r="A5153" s="5" t="s">
        <v>13278</v>
      </c>
      <c r="B5153" s="5" t="s">
        <v>13279</v>
      </c>
      <c r="C5153" s="6" t="s">
        <v>8214</v>
      </c>
      <c r="D5153" s="6" t="str">
        <f t="shared" si="80"/>
        <v>0745-000-000-0000</v>
      </c>
      <c r="E5153" s="5" t="s">
        <v>8215</v>
      </c>
      <c r="F5153" s="5" t="s">
        <v>383</v>
      </c>
      <c r="G5153" s="5" t="s">
        <v>384</v>
      </c>
      <c r="H5153" s="5" t="s">
        <v>377</v>
      </c>
      <c r="I5153" s="5" t="s">
        <v>378</v>
      </c>
    </row>
    <row r="5154" spans="1:9" x14ac:dyDescent="0.25">
      <c r="A5154" s="5" t="s">
        <v>13280</v>
      </c>
      <c r="B5154" s="5" t="s">
        <v>13281</v>
      </c>
      <c r="C5154" s="6" t="s">
        <v>973</v>
      </c>
      <c r="D5154" s="6" t="str">
        <f t="shared" si="80"/>
        <v>0575-000-000-0000</v>
      </c>
      <c r="E5154" s="5" t="s">
        <v>974</v>
      </c>
      <c r="F5154" s="5" t="s">
        <v>383</v>
      </c>
      <c r="G5154" s="5" t="s">
        <v>384</v>
      </c>
      <c r="H5154" s="5" t="s">
        <v>377</v>
      </c>
      <c r="I5154" s="5" t="s">
        <v>378</v>
      </c>
    </row>
    <row r="5155" spans="1:9" x14ac:dyDescent="0.25">
      <c r="A5155" s="5" t="s">
        <v>13282</v>
      </c>
      <c r="B5155" s="5" t="s">
        <v>13283</v>
      </c>
      <c r="C5155" s="6" t="s">
        <v>3840</v>
      </c>
      <c r="D5155" s="6" t="str">
        <f t="shared" si="80"/>
        <v>0819-000-000-0000</v>
      </c>
      <c r="E5155" s="5" t="s">
        <v>3841</v>
      </c>
      <c r="F5155" s="5" t="s">
        <v>383</v>
      </c>
      <c r="G5155" s="5" t="s">
        <v>384</v>
      </c>
      <c r="H5155" s="5" t="s">
        <v>377</v>
      </c>
      <c r="I5155" s="5" t="s">
        <v>378</v>
      </c>
    </row>
    <row r="5156" spans="1:9" x14ac:dyDescent="0.25">
      <c r="A5156" s="5" t="s">
        <v>13284</v>
      </c>
      <c r="B5156" s="5" t="s">
        <v>13285</v>
      </c>
      <c r="C5156" s="6" t="s">
        <v>6061</v>
      </c>
      <c r="D5156" s="6" t="str">
        <f t="shared" si="80"/>
        <v>0897-000-000-0000</v>
      </c>
      <c r="E5156" s="5" t="s">
        <v>6062</v>
      </c>
      <c r="F5156" s="5" t="s">
        <v>535</v>
      </c>
      <c r="G5156" s="5" t="s">
        <v>536</v>
      </c>
      <c r="H5156" s="5" t="s">
        <v>377</v>
      </c>
      <c r="I5156" s="5" t="s">
        <v>378</v>
      </c>
    </row>
    <row r="5157" spans="1:9" x14ac:dyDescent="0.25">
      <c r="A5157" s="5" t="s">
        <v>13286</v>
      </c>
      <c r="B5157" s="5" t="s">
        <v>13287</v>
      </c>
      <c r="C5157" s="6" t="s">
        <v>5720</v>
      </c>
      <c r="D5157" s="6" t="str">
        <f t="shared" si="80"/>
        <v>0010-084-021-1200</v>
      </c>
      <c r="E5157" s="5" t="s">
        <v>5721</v>
      </c>
      <c r="F5157" s="5" t="s">
        <v>375</v>
      </c>
      <c r="G5157" s="5" t="s">
        <v>376</v>
      </c>
      <c r="H5157" s="5" t="s">
        <v>377</v>
      </c>
      <c r="I5157" s="5" t="s">
        <v>378</v>
      </c>
    </row>
    <row r="5158" spans="1:9" x14ac:dyDescent="0.25">
      <c r="A5158" s="5" t="s">
        <v>13288</v>
      </c>
      <c r="B5158" s="5" t="s">
        <v>13289</v>
      </c>
      <c r="C5158" s="6" t="s">
        <v>3950</v>
      </c>
      <c r="D5158" s="6" t="str">
        <f t="shared" si="80"/>
        <v>0612-000-000-0000</v>
      </c>
      <c r="E5158" s="5" t="s">
        <v>3951</v>
      </c>
      <c r="F5158" s="5" t="s">
        <v>503</v>
      </c>
      <c r="G5158" s="5" t="s">
        <v>504</v>
      </c>
      <c r="H5158" s="5" t="s">
        <v>377</v>
      </c>
      <c r="I5158" s="5" t="s">
        <v>378</v>
      </c>
    </row>
    <row r="5159" spans="1:9" x14ac:dyDescent="0.25">
      <c r="A5159" s="5" t="s">
        <v>13290</v>
      </c>
      <c r="B5159" s="5" t="s">
        <v>13291</v>
      </c>
      <c r="C5159" s="6" t="s">
        <v>7065</v>
      </c>
      <c r="D5159" s="6" t="str">
        <f t="shared" si="80"/>
        <v>0010-040-030-1300</v>
      </c>
      <c r="E5159" s="5" t="s">
        <v>7066</v>
      </c>
      <c r="F5159" s="5" t="s">
        <v>375</v>
      </c>
      <c r="G5159" s="5" t="s">
        <v>376</v>
      </c>
      <c r="H5159" s="5" t="s">
        <v>377</v>
      </c>
      <c r="I5159" s="5" t="s">
        <v>378</v>
      </c>
    </row>
    <row r="5160" spans="1:9" x14ac:dyDescent="0.25">
      <c r="A5160" s="5" t="s">
        <v>13292</v>
      </c>
      <c r="B5160" s="5" t="s">
        <v>13293</v>
      </c>
      <c r="C5160" s="6" t="s">
        <v>13294</v>
      </c>
      <c r="D5160" s="6" t="str">
        <f t="shared" si="80"/>
        <v>0010-163-031-1000</v>
      </c>
      <c r="E5160" s="5" t="s">
        <v>13295</v>
      </c>
      <c r="F5160" s="5" t="s">
        <v>1099</v>
      </c>
      <c r="G5160" s="5" t="s">
        <v>1100</v>
      </c>
      <c r="H5160" s="5" t="s">
        <v>377</v>
      </c>
      <c r="I5160" s="5" t="s">
        <v>378</v>
      </c>
    </row>
    <row r="5161" spans="1:9" x14ac:dyDescent="0.25">
      <c r="A5161" s="5" t="s">
        <v>13296</v>
      </c>
      <c r="B5161" s="5" t="s">
        <v>13297</v>
      </c>
      <c r="C5161" s="6" t="s">
        <v>521</v>
      </c>
      <c r="D5161" s="6" t="str">
        <f t="shared" si="80"/>
        <v>0950-000-000-0000</v>
      </c>
      <c r="E5161" s="5" t="s">
        <v>522</v>
      </c>
      <c r="F5161" s="5" t="s">
        <v>415</v>
      </c>
      <c r="G5161" s="5" t="s">
        <v>416</v>
      </c>
      <c r="H5161" s="5" t="s">
        <v>377</v>
      </c>
      <c r="I5161" s="5" t="s">
        <v>378</v>
      </c>
    </row>
    <row r="5162" spans="1:9" x14ac:dyDescent="0.25">
      <c r="A5162" s="5" t="s">
        <v>13298</v>
      </c>
      <c r="B5162" s="5" t="s">
        <v>13299</v>
      </c>
      <c r="C5162" s="6" t="s">
        <v>2673</v>
      </c>
      <c r="D5162" s="6" t="str">
        <f t="shared" si="80"/>
        <v>0219-000-000-0000</v>
      </c>
      <c r="E5162" s="5" t="s">
        <v>2674</v>
      </c>
      <c r="F5162" s="5" t="s">
        <v>383</v>
      </c>
      <c r="G5162" s="5" t="s">
        <v>384</v>
      </c>
      <c r="H5162" s="5" t="s">
        <v>377</v>
      </c>
      <c r="I5162" s="5" t="s">
        <v>378</v>
      </c>
    </row>
    <row r="5163" spans="1:9" x14ac:dyDescent="0.25">
      <c r="A5163" s="5" t="s">
        <v>13300</v>
      </c>
      <c r="B5163" s="5" t="s">
        <v>13301</v>
      </c>
      <c r="C5163" s="6" t="s">
        <v>5098</v>
      </c>
      <c r="D5163" s="6" t="str">
        <f t="shared" si="80"/>
        <v>0100-033-000-0000</v>
      </c>
      <c r="E5163" s="5" t="s">
        <v>5099</v>
      </c>
      <c r="F5163" s="5" t="s">
        <v>2740</v>
      </c>
      <c r="G5163" s="5" t="s">
        <v>2741</v>
      </c>
      <c r="H5163" s="5" t="s">
        <v>377</v>
      </c>
      <c r="I5163" s="5" t="s">
        <v>378</v>
      </c>
    </row>
    <row r="5164" spans="1:9" x14ac:dyDescent="0.25">
      <c r="A5164" s="5" t="s">
        <v>13302</v>
      </c>
      <c r="B5164" s="5" t="s">
        <v>13303</v>
      </c>
      <c r="C5164" s="6" t="s">
        <v>761</v>
      </c>
      <c r="D5164" s="6" t="str">
        <f t="shared" si="80"/>
        <v>0118-000-000-0000</v>
      </c>
      <c r="E5164" s="5" t="s">
        <v>762</v>
      </c>
      <c r="F5164" s="5" t="s">
        <v>383</v>
      </c>
      <c r="G5164" s="5" t="s">
        <v>384</v>
      </c>
      <c r="H5164" s="5" t="s">
        <v>377</v>
      </c>
      <c r="I5164" s="5" t="s">
        <v>378</v>
      </c>
    </row>
    <row r="5165" spans="1:9" x14ac:dyDescent="0.25">
      <c r="A5165" s="5" t="s">
        <v>13304</v>
      </c>
      <c r="B5165" s="5" t="s">
        <v>13305</v>
      </c>
      <c r="C5165" s="6" t="s">
        <v>945</v>
      </c>
      <c r="D5165" s="6" t="str">
        <f t="shared" si="80"/>
        <v>0010-035-141-1100</v>
      </c>
      <c r="E5165" s="5" t="s">
        <v>946</v>
      </c>
      <c r="F5165" s="5" t="s">
        <v>375</v>
      </c>
      <c r="G5165" s="5" t="s">
        <v>376</v>
      </c>
      <c r="H5165" s="5" t="s">
        <v>11413</v>
      </c>
      <c r="I5165" s="5" t="s">
        <v>11414</v>
      </c>
    </row>
    <row r="5166" spans="1:9" x14ac:dyDescent="0.25">
      <c r="A5166" s="5" t="s">
        <v>13306</v>
      </c>
      <c r="B5166" s="5" t="s">
        <v>13307</v>
      </c>
      <c r="C5166" s="6" t="s">
        <v>13308</v>
      </c>
      <c r="D5166" s="6" t="str">
        <f t="shared" si="80"/>
        <v>0619-000-000-0000</v>
      </c>
      <c r="E5166" s="5" t="s">
        <v>13309</v>
      </c>
      <c r="F5166" s="5" t="s">
        <v>383</v>
      </c>
      <c r="G5166" s="5" t="s">
        <v>384</v>
      </c>
      <c r="H5166" s="5" t="s">
        <v>377</v>
      </c>
      <c r="I5166" s="5" t="s">
        <v>378</v>
      </c>
    </row>
    <row r="5167" spans="1:9" x14ac:dyDescent="0.25">
      <c r="A5167" s="5" t="s">
        <v>13310</v>
      </c>
      <c r="B5167" s="5" t="s">
        <v>13311</v>
      </c>
      <c r="C5167" s="6" t="s">
        <v>9905</v>
      </c>
      <c r="D5167" s="6" t="str">
        <f t="shared" si="80"/>
        <v>0010-038-111-1500</v>
      </c>
      <c r="E5167" s="5" t="s">
        <v>9906</v>
      </c>
      <c r="F5167" s="5" t="s">
        <v>375</v>
      </c>
      <c r="G5167" s="5" t="s">
        <v>376</v>
      </c>
      <c r="H5167" s="5" t="s">
        <v>377</v>
      </c>
      <c r="I5167" s="5" t="s">
        <v>378</v>
      </c>
    </row>
    <row r="5168" spans="1:9" x14ac:dyDescent="0.25">
      <c r="A5168" s="5" t="s">
        <v>13312</v>
      </c>
      <c r="B5168" s="5" t="s">
        <v>13313</v>
      </c>
      <c r="C5168" s="6" t="s">
        <v>3017</v>
      </c>
      <c r="D5168" s="6" t="str">
        <f t="shared" si="80"/>
        <v>0597-000-000-0000</v>
      </c>
      <c r="E5168" s="5" t="s">
        <v>3018</v>
      </c>
      <c r="F5168" s="5" t="s">
        <v>383</v>
      </c>
      <c r="G5168" s="5" t="s">
        <v>384</v>
      </c>
      <c r="H5168" s="5" t="s">
        <v>377</v>
      </c>
      <c r="I5168" s="5" t="s">
        <v>378</v>
      </c>
    </row>
    <row r="5169" spans="1:9" x14ac:dyDescent="0.25">
      <c r="A5169" s="5" t="s">
        <v>13314</v>
      </c>
      <c r="B5169" s="5" t="s">
        <v>13315</v>
      </c>
      <c r="C5169" s="6" t="s">
        <v>3779</v>
      </c>
      <c r="D5169" s="6" t="str">
        <f t="shared" si="80"/>
        <v>0010-048-041-1100</v>
      </c>
      <c r="E5169" s="5" t="s">
        <v>3780</v>
      </c>
      <c r="F5169" s="5" t="s">
        <v>375</v>
      </c>
      <c r="G5169" s="5" t="s">
        <v>376</v>
      </c>
      <c r="H5169" s="5" t="s">
        <v>377</v>
      </c>
      <c r="I5169" s="5" t="s">
        <v>378</v>
      </c>
    </row>
    <row r="5170" spans="1:9" x14ac:dyDescent="0.25">
      <c r="A5170" s="5" t="s">
        <v>13316</v>
      </c>
      <c r="B5170" s="5" t="s">
        <v>13317</v>
      </c>
      <c r="C5170" s="6" t="s">
        <v>1119</v>
      </c>
      <c r="D5170" s="6" t="str">
        <f t="shared" si="80"/>
        <v>0914-000-000-0000</v>
      </c>
      <c r="E5170" s="5" t="s">
        <v>1120</v>
      </c>
      <c r="F5170" s="5" t="s">
        <v>503</v>
      </c>
      <c r="G5170" s="5" t="s">
        <v>504</v>
      </c>
      <c r="H5170" s="5" t="s">
        <v>377</v>
      </c>
      <c r="I5170" s="5" t="s">
        <v>378</v>
      </c>
    </row>
    <row r="5171" spans="1:9" x14ac:dyDescent="0.25">
      <c r="A5171" s="5" t="s">
        <v>13318</v>
      </c>
      <c r="B5171" s="5" t="s">
        <v>13319</v>
      </c>
      <c r="C5171" s="6" t="s">
        <v>1611</v>
      </c>
      <c r="D5171" s="6" t="str">
        <f t="shared" si="80"/>
        <v>0605-000-000-0000</v>
      </c>
      <c r="E5171" s="5" t="s">
        <v>1612</v>
      </c>
      <c r="F5171" s="5" t="s">
        <v>383</v>
      </c>
      <c r="G5171" s="5" t="s">
        <v>384</v>
      </c>
      <c r="H5171" s="5" t="s">
        <v>377</v>
      </c>
      <c r="I5171" s="5" t="s">
        <v>378</v>
      </c>
    </row>
    <row r="5172" spans="1:9" x14ac:dyDescent="0.25">
      <c r="A5172" s="5" t="s">
        <v>13320</v>
      </c>
      <c r="B5172" s="5" t="s">
        <v>13321</v>
      </c>
      <c r="C5172" s="6" t="s">
        <v>2471</v>
      </c>
      <c r="D5172" s="6" t="str">
        <f t="shared" si="80"/>
        <v>0183-000-000-0000</v>
      </c>
      <c r="E5172" s="5" t="s">
        <v>2472</v>
      </c>
      <c r="F5172" s="5" t="s">
        <v>383</v>
      </c>
      <c r="G5172" s="5" t="s">
        <v>384</v>
      </c>
      <c r="H5172" s="5" t="s">
        <v>377</v>
      </c>
      <c r="I5172" s="5" t="s">
        <v>378</v>
      </c>
    </row>
    <row r="5173" spans="1:9" x14ac:dyDescent="0.25">
      <c r="A5173" s="5" t="s">
        <v>13322</v>
      </c>
      <c r="B5173" s="5" t="s">
        <v>13323</v>
      </c>
      <c r="C5173" s="6" t="s">
        <v>445</v>
      </c>
      <c r="D5173" s="6" t="str">
        <f t="shared" si="80"/>
        <v>0032-000-000-0000</v>
      </c>
      <c r="E5173" s="5" t="s">
        <v>446</v>
      </c>
      <c r="F5173" s="5" t="s">
        <v>925</v>
      </c>
      <c r="G5173" s="5" t="s">
        <v>926</v>
      </c>
      <c r="H5173" s="5" t="s">
        <v>377</v>
      </c>
      <c r="I5173" s="5" t="s">
        <v>378</v>
      </c>
    </row>
    <row r="5174" spans="1:9" x14ac:dyDescent="0.25">
      <c r="A5174" s="5" t="s">
        <v>13324</v>
      </c>
      <c r="B5174" s="5" t="s">
        <v>13325</v>
      </c>
      <c r="C5174" s="6" t="s">
        <v>465</v>
      </c>
      <c r="D5174" s="6" t="str">
        <f t="shared" si="80"/>
        <v>0513-000-000-0000</v>
      </c>
      <c r="E5174" s="5" t="s">
        <v>466</v>
      </c>
      <c r="F5174" s="5" t="s">
        <v>383</v>
      </c>
      <c r="G5174" s="5" t="s">
        <v>384</v>
      </c>
      <c r="H5174" s="5" t="s">
        <v>513</v>
      </c>
      <c r="I5174" s="5" t="s">
        <v>514</v>
      </c>
    </row>
    <row r="5175" spans="1:9" x14ac:dyDescent="0.25">
      <c r="A5175" s="5" t="s">
        <v>13326</v>
      </c>
      <c r="B5175" s="5" t="s">
        <v>13327</v>
      </c>
      <c r="C5175" s="6" t="s">
        <v>13328</v>
      </c>
      <c r="D5175" s="6" t="str">
        <f t="shared" si="80"/>
        <v>1079-000-000-0000</v>
      </c>
      <c r="E5175" s="5" t="s">
        <v>13329</v>
      </c>
      <c r="F5175" s="5" t="s">
        <v>535</v>
      </c>
      <c r="G5175" s="5" t="s">
        <v>536</v>
      </c>
      <c r="H5175" s="5" t="s">
        <v>377</v>
      </c>
      <c r="I5175" s="5" t="s">
        <v>378</v>
      </c>
    </row>
    <row r="5176" spans="1:9" x14ac:dyDescent="0.25">
      <c r="A5176" s="5" t="s">
        <v>13330</v>
      </c>
      <c r="B5176" s="5" t="s">
        <v>13331</v>
      </c>
      <c r="C5176" s="6" t="s">
        <v>8601</v>
      </c>
      <c r="D5176" s="6" t="str">
        <f t="shared" si="80"/>
        <v>0584-000-000-0000</v>
      </c>
      <c r="E5176" s="5" t="s">
        <v>8602</v>
      </c>
      <c r="F5176" s="5" t="s">
        <v>535</v>
      </c>
      <c r="G5176" s="5" t="s">
        <v>536</v>
      </c>
      <c r="H5176" s="5" t="s">
        <v>377</v>
      </c>
      <c r="I5176" s="5" t="s">
        <v>378</v>
      </c>
    </row>
    <row r="5177" spans="1:9" x14ac:dyDescent="0.25">
      <c r="A5177" s="5" t="s">
        <v>13332</v>
      </c>
      <c r="B5177" s="5" t="s">
        <v>13333</v>
      </c>
      <c r="C5177" s="6" t="s">
        <v>2657</v>
      </c>
      <c r="D5177" s="6" t="str">
        <f t="shared" si="80"/>
        <v>0085-000-000-0000</v>
      </c>
      <c r="E5177" s="5" t="s">
        <v>2658</v>
      </c>
      <c r="F5177" s="5" t="s">
        <v>383</v>
      </c>
      <c r="G5177" s="5" t="s">
        <v>384</v>
      </c>
      <c r="H5177" s="5" t="s">
        <v>377</v>
      </c>
      <c r="I5177" s="5" t="s">
        <v>378</v>
      </c>
    </row>
    <row r="5178" spans="1:9" x14ac:dyDescent="0.25">
      <c r="A5178" s="5" t="s">
        <v>13334</v>
      </c>
      <c r="B5178" s="5" t="s">
        <v>13335</v>
      </c>
      <c r="C5178" s="6" t="s">
        <v>3561</v>
      </c>
      <c r="D5178" s="6" t="str">
        <f t="shared" si="80"/>
        <v>0377-000-000-0000</v>
      </c>
      <c r="E5178" s="5" t="s">
        <v>3562</v>
      </c>
      <c r="F5178" s="5" t="s">
        <v>383</v>
      </c>
      <c r="G5178" s="5" t="s">
        <v>384</v>
      </c>
      <c r="H5178" s="5" t="s">
        <v>377</v>
      </c>
      <c r="I5178" s="5" t="s">
        <v>378</v>
      </c>
    </row>
    <row r="5179" spans="1:9" x14ac:dyDescent="0.25">
      <c r="A5179" s="5" t="s">
        <v>13336</v>
      </c>
      <c r="B5179" s="5" t="s">
        <v>13337</v>
      </c>
      <c r="C5179" s="6" t="s">
        <v>2673</v>
      </c>
      <c r="D5179" s="6" t="str">
        <f t="shared" si="80"/>
        <v>0219-000-000-0000</v>
      </c>
      <c r="E5179" s="5" t="s">
        <v>2674</v>
      </c>
      <c r="F5179" s="5" t="s">
        <v>383</v>
      </c>
      <c r="G5179" s="5" t="s">
        <v>384</v>
      </c>
      <c r="H5179" s="5" t="s">
        <v>377</v>
      </c>
      <c r="I5179" s="5" t="s">
        <v>378</v>
      </c>
    </row>
    <row r="5180" spans="1:9" x14ac:dyDescent="0.25">
      <c r="A5180" s="5" t="s">
        <v>13338</v>
      </c>
      <c r="B5180" s="5" t="s">
        <v>13339</v>
      </c>
      <c r="C5180" s="6" t="s">
        <v>827</v>
      </c>
      <c r="D5180" s="6" t="str">
        <f t="shared" si="80"/>
        <v>0320-000-000-0000</v>
      </c>
      <c r="E5180" s="5" t="s">
        <v>828</v>
      </c>
      <c r="F5180" s="5" t="s">
        <v>2925</v>
      </c>
      <c r="G5180" s="5" t="s">
        <v>2926</v>
      </c>
      <c r="H5180" s="5" t="s">
        <v>377</v>
      </c>
      <c r="I5180" s="5" t="s">
        <v>378</v>
      </c>
    </row>
    <row r="5181" spans="1:9" x14ac:dyDescent="0.25">
      <c r="A5181" s="5" t="s">
        <v>13340</v>
      </c>
      <c r="B5181" s="5" t="s">
        <v>13341</v>
      </c>
      <c r="C5181" s="6" t="s">
        <v>453</v>
      </c>
      <c r="D5181" s="6" t="str">
        <f t="shared" si="80"/>
        <v>0010-040-020-1400</v>
      </c>
      <c r="E5181" s="5" t="s">
        <v>454</v>
      </c>
      <c r="F5181" s="5" t="s">
        <v>375</v>
      </c>
      <c r="G5181" s="5" t="s">
        <v>376</v>
      </c>
      <c r="H5181" s="5" t="s">
        <v>377</v>
      </c>
      <c r="I5181" s="5" t="s">
        <v>378</v>
      </c>
    </row>
    <row r="5182" spans="1:9" x14ac:dyDescent="0.25">
      <c r="A5182" s="5" t="s">
        <v>13342</v>
      </c>
      <c r="B5182" s="5" t="s">
        <v>13343</v>
      </c>
      <c r="C5182" s="6" t="s">
        <v>7244</v>
      </c>
      <c r="D5182" s="6" t="str">
        <f t="shared" si="80"/>
        <v>0982-000-000-0000</v>
      </c>
      <c r="E5182" s="5" t="s">
        <v>7245</v>
      </c>
      <c r="F5182" s="5" t="s">
        <v>535</v>
      </c>
      <c r="G5182" s="5" t="s">
        <v>536</v>
      </c>
      <c r="H5182" s="5" t="s">
        <v>377</v>
      </c>
      <c r="I5182" s="5" t="s">
        <v>378</v>
      </c>
    </row>
    <row r="5183" spans="1:9" x14ac:dyDescent="0.25">
      <c r="A5183" s="5" t="s">
        <v>13344</v>
      </c>
      <c r="B5183" s="5" t="s">
        <v>13345</v>
      </c>
      <c r="C5183" s="6" t="s">
        <v>429</v>
      </c>
      <c r="D5183" s="6" t="str">
        <f t="shared" si="80"/>
        <v>0239-000-000-0000</v>
      </c>
      <c r="E5183" s="5" t="s">
        <v>430</v>
      </c>
      <c r="F5183" s="5" t="s">
        <v>383</v>
      </c>
      <c r="G5183" s="5" t="s">
        <v>384</v>
      </c>
      <c r="H5183" s="5" t="s">
        <v>377</v>
      </c>
      <c r="I5183" s="5" t="s">
        <v>378</v>
      </c>
    </row>
    <row r="5184" spans="1:9" x14ac:dyDescent="0.25">
      <c r="A5184" s="5" t="s">
        <v>13346</v>
      </c>
      <c r="B5184" s="5" t="s">
        <v>13347</v>
      </c>
      <c r="C5184" s="6" t="s">
        <v>1991</v>
      </c>
      <c r="D5184" s="6" t="str">
        <f t="shared" si="80"/>
        <v>0010-030-021-1500</v>
      </c>
      <c r="E5184" s="5" t="s">
        <v>1992</v>
      </c>
      <c r="F5184" s="5" t="s">
        <v>375</v>
      </c>
      <c r="G5184" s="5" t="s">
        <v>376</v>
      </c>
      <c r="H5184" s="5" t="s">
        <v>1213</v>
      </c>
      <c r="I5184" s="5" t="s">
        <v>1214</v>
      </c>
    </row>
    <row r="5185" spans="1:9" x14ac:dyDescent="0.25">
      <c r="A5185" s="5" t="s">
        <v>13348</v>
      </c>
      <c r="B5185" s="5" t="s">
        <v>13349</v>
      </c>
      <c r="C5185" s="6" t="s">
        <v>7244</v>
      </c>
      <c r="D5185" s="6" t="str">
        <f t="shared" si="80"/>
        <v>0982-000-000-0000</v>
      </c>
      <c r="E5185" s="5" t="s">
        <v>7245</v>
      </c>
      <c r="F5185" s="5" t="s">
        <v>383</v>
      </c>
      <c r="G5185" s="5" t="s">
        <v>384</v>
      </c>
      <c r="H5185" s="5" t="s">
        <v>377</v>
      </c>
      <c r="I5185" s="5" t="s">
        <v>378</v>
      </c>
    </row>
    <row r="5186" spans="1:9" x14ac:dyDescent="0.25">
      <c r="A5186" s="5" t="s">
        <v>13350</v>
      </c>
      <c r="B5186" s="5" t="s">
        <v>13351</v>
      </c>
      <c r="C5186" s="6" t="s">
        <v>5508</v>
      </c>
      <c r="D5186" s="6" t="str">
        <f t="shared" ref="D5186:D5249" si="81">TEXT(C5186,"0000-000-000-0000")</f>
        <v>1015-000-000-0000</v>
      </c>
      <c r="E5186" s="5" t="s">
        <v>5509</v>
      </c>
      <c r="F5186" s="5" t="s">
        <v>503</v>
      </c>
      <c r="G5186" s="5" t="s">
        <v>504</v>
      </c>
      <c r="H5186" s="5" t="s">
        <v>377</v>
      </c>
      <c r="I5186" s="5" t="s">
        <v>378</v>
      </c>
    </row>
    <row r="5187" spans="1:9" x14ac:dyDescent="0.25">
      <c r="A5187" s="5" t="s">
        <v>13352</v>
      </c>
      <c r="B5187" s="5" t="s">
        <v>13353</v>
      </c>
      <c r="C5187" s="6" t="s">
        <v>6106</v>
      </c>
      <c r="D5187" s="6" t="str">
        <f t="shared" si="81"/>
        <v>0167-000-000-0000</v>
      </c>
      <c r="E5187" s="5" t="s">
        <v>6107</v>
      </c>
      <c r="F5187" s="5" t="s">
        <v>535</v>
      </c>
      <c r="G5187" s="5" t="s">
        <v>536</v>
      </c>
      <c r="H5187" s="5" t="s">
        <v>377</v>
      </c>
      <c r="I5187" s="5" t="s">
        <v>378</v>
      </c>
    </row>
    <row r="5188" spans="1:9" x14ac:dyDescent="0.25">
      <c r="A5188" s="5" t="s">
        <v>13354</v>
      </c>
      <c r="B5188" s="5" t="s">
        <v>13355</v>
      </c>
      <c r="C5188" s="6" t="s">
        <v>2843</v>
      </c>
      <c r="D5188" s="6" t="str">
        <f t="shared" si="81"/>
        <v>0107-000-000-0000</v>
      </c>
      <c r="E5188" s="5" t="s">
        <v>2844</v>
      </c>
      <c r="F5188" s="5" t="s">
        <v>383</v>
      </c>
      <c r="G5188" s="5" t="s">
        <v>384</v>
      </c>
      <c r="H5188" s="5" t="s">
        <v>377</v>
      </c>
      <c r="I5188" s="5" t="s">
        <v>378</v>
      </c>
    </row>
    <row r="5189" spans="1:9" x14ac:dyDescent="0.25">
      <c r="A5189" s="5" t="s">
        <v>13356</v>
      </c>
      <c r="B5189" s="5" t="s">
        <v>13357</v>
      </c>
      <c r="C5189" s="6" t="s">
        <v>660</v>
      </c>
      <c r="D5189" s="6" t="str">
        <f t="shared" si="81"/>
        <v>0080-000-000-0000</v>
      </c>
      <c r="E5189" s="5" t="s">
        <v>661</v>
      </c>
      <c r="F5189" s="5" t="s">
        <v>507</v>
      </c>
      <c r="G5189" s="5" t="s">
        <v>508</v>
      </c>
      <c r="H5189" s="5" t="s">
        <v>377</v>
      </c>
      <c r="I5189" s="5" t="s">
        <v>378</v>
      </c>
    </row>
    <row r="5190" spans="1:9" x14ac:dyDescent="0.25">
      <c r="A5190" s="5" t="s">
        <v>13358</v>
      </c>
      <c r="B5190" s="5" t="s">
        <v>13359</v>
      </c>
      <c r="C5190" s="6" t="s">
        <v>4100</v>
      </c>
      <c r="D5190" s="6" t="str">
        <f t="shared" si="81"/>
        <v>0214-000-000-0000</v>
      </c>
      <c r="E5190" s="5" t="s">
        <v>4101</v>
      </c>
      <c r="F5190" s="5" t="s">
        <v>383</v>
      </c>
      <c r="G5190" s="5" t="s">
        <v>384</v>
      </c>
      <c r="H5190" s="5" t="s">
        <v>377</v>
      </c>
      <c r="I5190" s="5" t="s">
        <v>378</v>
      </c>
    </row>
    <row r="5191" spans="1:9" x14ac:dyDescent="0.25">
      <c r="A5191" s="5" t="s">
        <v>13360</v>
      </c>
      <c r="B5191" s="5" t="s">
        <v>13361</v>
      </c>
      <c r="C5191" s="6" t="s">
        <v>13362</v>
      </c>
      <c r="D5191" s="6" t="str">
        <f t="shared" si="81"/>
        <v>0010-115-160-1400</v>
      </c>
      <c r="E5191" s="5" t="s">
        <v>13363</v>
      </c>
      <c r="F5191" s="5" t="s">
        <v>375</v>
      </c>
      <c r="G5191" s="5" t="s">
        <v>376</v>
      </c>
      <c r="H5191" s="5" t="s">
        <v>377</v>
      </c>
      <c r="I5191" s="5" t="s">
        <v>378</v>
      </c>
    </row>
    <row r="5192" spans="1:9" x14ac:dyDescent="0.25">
      <c r="A5192" s="5" t="s">
        <v>13364</v>
      </c>
      <c r="B5192" s="5" t="s">
        <v>13365</v>
      </c>
      <c r="C5192" s="6" t="s">
        <v>13095</v>
      </c>
      <c r="D5192" s="6" t="str">
        <f t="shared" si="81"/>
        <v>0508-000-000-0000</v>
      </c>
      <c r="E5192" s="5" t="s">
        <v>13096</v>
      </c>
      <c r="F5192" s="5" t="s">
        <v>535</v>
      </c>
      <c r="G5192" s="5" t="s">
        <v>536</v>
      </c>
      <c r="H5192" s="5" t="s">
        <v>377</v>
      </c>
      <c r="I5192" s="5" t="s">
        <v>378</v>
      </c>
    </row>
    <row r="5193" spans="1:9" x14ac:dyDescent="0.25">
      <c r="A5193" s="5" t="s">
        <v>13366</v>
      </c>
      <c r="B5193" s="5" t="s">
        <v>13367</v>
      </c>
      <c r="C5193" s="6" t="s">
        <v>6723</v>
      </c>
      <c r="D5193" s="6" t="str">
        <f t="shared" si="81"/>
        <v>0598-000-000-0000</v>
      </c>
      <c r="E5193" s="5" t="s">
        <v>6724</v>
      </c>
      <c r="F5193" s="5" t="s">
        <v>535</v>
      </c>
      <c r="G5193" s="5" t="s">
        <v>536</v>
      </c>
      <c r="H5193" s="5" t="s">
        <v>377</v>
      </c>
      <c r="I5193" s="5" t="s">
        <v>378</v>
      </c>
    </row>
    <row r="5194" spans="1:9" x14ac:dyDescent="0.25">
      <c r="A5194" s="5" t="s">
        <v>13368</v>
      </c>
      <c r="B5194" s="5" t="s">
        <v>13369</v>
      </c>
      <c r="C5194" s="6" t="s">
        <v>13370</v>
      </c>
      <c r="D5194" s="6" t="str">
        <f t="shared" si="81"/>
        <v>0678-000-000-0000</v>
      </c>
      <c r="E5194" s="5" t="s">
        <v>13371</v>
      </c>
      <c r="F5194" s="5" t="s">
        <v>535</v>
      </c>
      <c r="G5194" s="5" t="s">
        <v>536</v>
      </c>
      <c r="H5194" s="5" t="s">
        <v>377</v>
      </c>
      <c r="I5194" s="5" t="s">
        <v>378</v>
      </c>
    </row>
    <row r="5195" spans="1:9" x14ac:dyDescent="0.25">
      <c r="A5195" s="5" t="s">
        <v>13372</v>
      </c>
      <c r="B5195" s="5" t="s">
        <v>13373</v>
      </c>
      <c r="C5195" s="6" t="s">
        <v>485</v>
      </c>
      <c r="D5195" s="6" t="str">
        <f t="shared" si="81"/>
        <v>0330-000-000-0000</v>
      </c>
      <c r="E5195" s="5" t="s">
        <v>486</v>
      </c>
      <c r="F5195" s="5" t="s">
        <v>383</v>
      </c>
      <c r="G5195" s="5" t="s">
        <v>384</v>
      </c>
      <c r="H5195" s="5" t="s">
        <v>377</v>
      </c>
      <c r="I5195" s="5" t="s">
        <v>378</v>
      </c>
    </row>
    <row r="5196" spans="1:9" x14ac:dyDescent="0.25">
      <c r="A5196" s="5" t="s">
        <v>13374</v>
      </c>
      <c r="B5196" s="5" t="s">
        <v>13375</v>
      </c>
      <c r="C5196" s="6" t="s">
        <v>1235</v>
      </c>
      <c r="D5196" s="6" t="str">
        <f t="shared" si="81"/>
        <v>0100-250-000-0000</v>
      </c>
      <c r="E5196" s="5" t="s">
        <v>27851</v>
      </c>
      <c r="F5196" s="5" t="s">
        <v>2925</v>
      </c>
      <c r="G5196" s="5" t="s">
        <v>2926</v>
      </c>
      <c r="H5196" s="5" t="s">
        <v>377</v>
      </c>
      <c r="I5196" s="5" t="s">
        <v>378</v>
      </c>
    </row>
    <row r="5197" spans="1:9" x14ac:dyDescent="0.25">
      <c r="A5197" s="5" t="s">
        <v>13376</v>
      </c>
      <c r="B5197" s="5" t="s">
        <v>13377</v>
      </c>
      <c r="C5197" s="6" t="s">
        <v>1887</v>
      </c>
      <c r="D5197" s="6" t="str">
        <f t="shared" si="81"/>
        <v>0440-000-000-0000</v>
      </c>
      <c r="E5197" s="5" t="s">
        <v>1888</v>
      </c>
      <c r="F5197" s="5" t="s">
        <v>415</v>
      </c>
      <c r="G5197" s="5" t="s">
        <v>416</v>
      </c>
      <c r="H5197" s="5" t="s">
        <v>377</v>
      </c>
      <c r="I5197" s="5" t="s">
        <v>378</v>
      </c>
    </row>
    <row r="5198" spans="1:9" x14ac:dyDescent="0.25">
      <c r="A5198" s="5" t="s">
        <v>13378</v>
      </c>
      <c r="B5198" s="5" t="s">
        <v>13379</v>
      </c>
      <c r="C5198" s="6" t="s">
        <v>405</v>
      </c>
      <c r="D5198" s="6" t="str">
        <f t="shared" si="81"/>
        <v>0340-000-000-0000</v>
      </c>
      <c r="E5198" s="5" t="s">
        <v>406</v>
      </c>
      <c r="F5198" s="5" t="s">
        <v>383</v>
      </c>
      <c r="G5198" s="5" t="s">
        <v>384</v>
      </c>
      <c r="H5198" s="5" t="s">
        <v>1213</v>
      </c>
      <c r="I5198" s="5" t="s">
        <v>1214</v>
      </c>
    </row>
    <row r="5199" spans="1:9" x14ac:dyDescent="0.25">
      <c r="A5199" s="5" t="s">
        <v>13380</v>
      </c>
      <c r="B5199" s="5" t="s">
        <v>13381</v>
      </c>
      <c r="C5199" s="6" t="s">
        <v>1346</v>
      </c>
      <c r="D5199" s="6" t="str">
        <f t="shared" si="81"/>
        <v>0018-000-000-0000</v>
      </c>
      <c r="E5199" s="5" t="s">
        <v>1347</v>
      </c>
      <c r="F5199" s="5" t="s">
        <v>507</v>
      </c>
      <c r="G5199" s="5" t="s">
        <v>508</v>
      </c>
      <c r="H5199" s="5" t="s">
        <v>513</v>
      </c>
      <c r="I5199" s="5" t="s">
        <v>514</v>
      </c>
    </row>
    <row r="5200" spans="1:9" x14ac:dyDescent="0.25">
      <c r="A5200" s="5" t="s">
        <v>13382</v>
      </c>
      <c r="B5200" s="5" t="s">
        <v>13383</v>
      </c>
      <c r="C5200" s="6" t="s">
        <v>2803</v>
      </c>
      <c r="D5200" s="6" t="str">
        <f t="shared" si="81"/>
        <v>0217-000-000-0000</v>
      </c>
      <c r="E5200" s="5" t="s">
        <v>2804</v>
      </c>
      <c r="F5200" s="5" t="s">
        <v>383</v>
      </c>
      <c r="G5200" s="5" t="s">
        <v>384</v>
      </c>
      <c r="H5200" s="5" t="s">
        <v>377</v>
      </c>
      <c r="I5200" s="5" t="s">
        <v>378</v>
      </c>
    </row>
    <row r="5201" spans="1:9" x14ac:dyDescent="0.25">
      <c r="A5201" s="5" t="s">
        <v>13384</v>
      </c>
      <c r="B5201" s="5" t="s">
        <v>13385</v>
      </c>
      <c r="C5201" s="6" t="s">
        <v>5429</v>
      </c>
      <c r="D5201" s="6" t="str">
        <f t="shared" si="81"/>
        <v>0100-000-000-2500</v>
      </c>
      <c r="E5201" s="5" t="s">
        <v>5430</v>
      </c>
      <c r="F5201" s="5" t="s">
        <v>383</v>
      </c>
      <c r="G5201" s="5" t="s">
        <v>384</v>
      </c>
      <c r="H5201" s="5" t="s">
        <v>377</v>
      </c>
      <c r="I5201" s="5" t="s">
        <v>378</v>
      </c>
    </row>
    <row r="5202" spans="1:9" x14ac:dyDescent="0.25">
      <c r="A5202" s="5" t="s">
        <v>13386</v>
      </c>
      <c r="B5202" s="5" t="s">
        <v>13387</v>
      </c>
      <c r="C5202" s="6" t="s">
        <v>6045</v>
      </c>
      <c r="D5202" s="6" t="str">
        <f t="shared" si="81"/>
        <v>0117-000-000-0000</v>
      </c>
      <c r="E5202" s="5" t="s">
        <v>6046</v>
      </c>
      <c r="F5202" s="5" t="s">
        <v>383</v>
      </c>
      <c r="G5202" s="5" t="s">
        <v>384</v>
      </c>
      <c r="H5202" s="5" t="s">
        <v>513</v>
      </c>
      <c r="I5202" s="5" t="s">
        <v>514</v>
      </c>
    </row>
    <row r="5203" spans="1:9" x14ac:dyDescent="0.25">
      <c r="A5203" s="5" t="s">
        <v>13388</v>
      </c>
      <c r="B5203" s="5" t="s">
        <v>13389</v>
      </c>
      <c r="C5203" s="6" t="s">
        <v>13390</v>
      </c>
      <c r="D5203" s="6" t="str">
        <f t="shared" si="81"/>
        <v>0010-086-060-1500</v>
      </c>
      <c r="E5203" s="5" t="s">
        <v>13391</v>
      </c>
      <c r="F5203" s="5" t="s">
        <v>375</v>
      </c>
      <c r="G5203" s="5" t="s">
        <v>376</v>
      </c>
      <c r="H5203" s="5" t="s">
        <v>377</v>
      </c>
      <c r="I5203" s="5" t="s">
        <v>378</v>
      </c>
    </row>
    <row r="5204" spans="1:9" x14ac:dyDescent="0.25">
      <c r="A5204" s="5" t="s">
        <v>13392</v>
      </c>
      <c r="B5204" s="5" t="s">
        <v>13393</v>
      </c>
      <c r="C5204" s="6" t="s">
        <v>807</v>
      </c>
      <c r="D5204" s="6" t="str">
        <f t="shared" si="81"/>
        <v>0130-000-000-0000</v>
      </c>
      <c r="E5204" s="5" t="s">
        <v>808</v>
      </c>
      <c r="F5204" s="5" t="s">
        <v>507</v>
      </c>
      <c r="G5204" s="5" t="s">
        <v>508</v>
      </c>
      <c r="H5204" s="5" t="s">
        <v>377</v>
      </c>
      <c r="I5204" s="5" t="s">
        <v>378</v>
      </c>
    </row>
    <row r="5205" spans="1:9" x14ac:dyDescent="0.25">
      <c r="A5205" s="5" t="s">
        <v>13394</v>
      </c>
      <c r="B5205" s="5" t="s">
        <v>13395</v>
      </c>
      <c r="C5205" s="6" t="s">
        <v>3498</v>
      </c>
      <c r="D5205" s="6" t="str">
        <f t="shared" si="81"/>
        <v>0548-000-000-0000</v>
      </c>
      <c r="E5205" s="5" t="s">
        <v>3499</v>
      </c>
      <c r="F5205" s="5" t="s">
        <v>383</v>
      </c>
      <c r="G5205" s="5" t="s">
        <v>384</v>
      </c>
      <c r="H5205" s="5" t="s">
        <v>377</v>
      </c>
      <c r="I5205" s="5" t="s">
        <v>378</v>
      </c>
    </row>
    <row r="5206" spans="1:9" x14ac:dyDescent="0.25">
      <c r="A5206" s="5" t="s">
        <v>13396</v>
      </c>
      <c r="B5206" s="5" t="s">
        <v>13397</v>
      </c>
      <c r="C5206" s="6" t="s">
        <v>2913</v>
      </c>
      <c r="D5206" s="6" t="str">
        <f t="shared" si="81"/>
        <v>0918-000-000-0000</v>
      </c>
      <c r="E5206" s="5" t="s">
        <v>2914</v>
      </c>
      <c r="F5206" s="5" t="s">
        <v>383</v>
      </c>
      <c r="G5206" s="5" t="s">
        <v>384</v>
      </c>
      <c r="H5206" s="5" t="s">
        <v>377</v>
      </c>
      <c r="I5206" s="5" t="s">
        <v>378</v>
      </c>
    </row>
    <row r="5207" spans="1:9" x14ac:dyDescent="0.25">
      <c r="A5207" s="5" t="s">
        <v>13398</v>
      </c>
      <c r="B5207" s="5" t="s">
        <v>13399</v>
      </c>
      <c r="C5207" s="6" t="s">
        <v>7850</v>
      </c>
      <c r="D5207" s="6" t="str">
        <f t="shared" si="81"/>
        <v>0010-040-040-1200</v>
      </c>
      <c r="E5207" s="5" t="s">
        <v>7851</v>
      </c>
      <c r="F5207" s="5" t="s">
        <v>375</v>
      </c>
      <c r="G5207" s="5" t="s">
        <v>376</v>
      </c>
      <c r="H5207" s="5" t="s">
        <v>377</v>
      </c>
      <c r="I5207" s="5" t="s">
        <v>378</v>
      </c>
    </row>
    <row r="5208" spans="1:9" x14ac:dyDescent="0.25">
      <c r="A5208" s="5" t="s">
        <v>13400</v>
      </c>
      <c r="B5208" s="5" t="s">
        <v>13401</v>
      </c>
      <c r="C5208" s="6" t="s">
        <v>2078</v>
      </c>
      <c r="D5208" s="6" t="str">
        <f t="shared" si="81"/>
        <v>0370-305-000-0000</v>
      </c>
      <c r="E5208" s="5" t="s">
        <v>2079</v>
      </c>
      <c r="F5208" s="5" t="s">
        <v>2925</v>
      </c>
      <c r="G5208" s="5" t="s">
        <v>2926</v>
      </c>
      <c r="H5208" s="5" t="s">
        <v>377</v>
      </c>
      <c r="I5208" s="5" t="s">
        <v>378</v>
      </c>
    </row>
    <row r="5209" spans="1:9" x14ac:dyDescent="0.25">
      <c r="A5209" s="5" t="s">
        <v>13402</v>
      </c>
      <c r="B5209" s="5" t="s">
        <v>13403</v>
      </c>
      <c r="C5209" s="6" t="s">
        <v>3561</v>
      </c>
      <c r="D5209" s="6" t="str">
        <f t="shared" si="81"/>
        <v>0377-000-000-0000</v>
      </c>
      <c r="E5209" s="5" t="s">
        <v>3562</v>
      </c>
      <c r="F5209" s="5" t="s">
        <v>415</v>
      </c>
      <c r="G5209" s="5" t="s">
        <v>416</v>
      </c>
      <c r="H5209" s="5" t="s">
        <v>377</v>
      </c>
      <c r="I5209" s="5" t="s">
        <v>378</v>
      </c>
    </row>
    <row r="5210" spans="1:9" x14ac:dyDescent="0.25">
      <c r="A5210" s="5" t="s">
        <v>13404</v>
      </c>
      <c r="B5210" s="5" t="s">
        <v>13405</v>
      </c>
      <c r="C5210" s="6" t="s">
        <v>954</v>
      </c>
      <c r="D5210" s="6" t="str">
        <f t="shared" si="81"/>
        <v>0120-000-000-0000</v>
      </c>
      <c r="E5210" s="5" t="s">
        <v>955</v>
      </c>
      <c r="F5210" s="5" t="s">
        <v>383</v>
      </c>
      <c r="G5210" s="5" t="s">
        <v>384</v>
      </c>
      <c r="H5210" s="5" t="s">
        <v>377</v>
      </c>
      <c r="I5210" s="5" t="s">
        <v>378</v>
      </c>
    </row>
    <row r="5211" spans="1:9" x14ac:dyDescent="0.25">
      <c r="A5211" s="5" t="s">
        <v>13406</v>
      </c>
      <c r="B5211" s="5" t="s">
        <v>13407</v>
      </c>
      <c r="C5211" s="6" t="s">
        <v>13408</v>
      </c>
      <c r="D5211" s="6" t="str">
        <f t="shared" si="81"/>
        <v>0010-038-281-1300</v>
      </c>
      <c r="E5211" s="5" t="s">
        <v>13409</v>
      </c>
      <c r="F5211" s="5" t="s">
        <v>375</v>
      </c>
      <c r="G5211" s="5" t="s">
        <v>376</v>
      </c>
      <c r="H5211" s="5" t="s">
        <v>377</v>
      </c>
      <c r="I5211" s="5" t="s">
        <v>378</v>
      </c>
    </row>
    <row r="5212" spans="1:9" x14ac:dyDescent="0.25">
      <c r="A5212" s="5" t="s">
        <v>13410</v>
      </c>
      <c r="B5212" s="5" t="s">
        <v>13411</v>
      </c>
      <c r="C5212" s="6" t="s">
        <v>827</v>
      </c>
      <c r="D5212" s="6" t="str">
        <f t="shared" si="81"/>
        <v>0320-000-000-0000</v>
      </c>
      <c r="E5212" s="5" t="s">
        <v>828</v>
      </c>
      <c r="F5212" s="5" t="s">
        <v>507</v>
      </c>
      <c r="G5212" s="5" t="s">
        <v>508</v>
      </c>
      <c r="H5212" s="5" t="s">
        <v>1213</v>
      </c>
      <c r="I5212" s="5" t="s">
        <v>1214</v>
      </c>
    </row>
    <row r="5213" spans="1:9" x14ac:dyDescent="0.25">
      <c r="A5213" s="5" t="s">
        <v>13412</v>
      </c>
      <c r="B5213" s="5" t="s">
        <v>13413</v>
      </c>
      <c r="C5213" s="6" t="s">
        <v>13414</v>
      </c>
      <c r="D5213" s="6" t="str">
        <f t="shared" si="81"/>
        <v>0330-116-000-0000</v>
      </c>
      <c r="E5213" s="5" t="s">
        <v>13415</v>
      </c>
      <c r="F5213" s="5" t="s">
        <v>383</v>
      </c>
      <c r="G5213" s="5" t="s">
        <v>384</v>
      </c>
      <c r="H5213" s="5" t="s">
        <v>377</v>
      </c>
      <c r="I5213" s="5" t="s">
        <v>378</v>
      </c>
    </row>
    <row r="5214" spans="1:9" x14ac:dyDescent="0.25">
      <c r="A5214" s="5" t="s">
        <v>13416</v>
      </c>
      <c r="B5214" s="5" t="s">
        <v>13417</v>
      </c>
      <c r="C5214" s="6" t="s">
        <v>485</v>
      </c>
      <c r="D5214" s="6" t="str">
        <f t="shared" si="81"/>
        <v>0330-000-000-0000</v>
      </c>
      <c r="E5214" s="5" t="s">
        <v>486</v>
      </c>
      <c r="F5214" s="5" t="s">
        <v>383</v>
      </c>
      <c r="G5214" s="5" t="s">
        <v>384</v>
      </c>
      <c r="H5214" s="5" t="s">
        <v>377</v>
      </c>
      <c r="I5214" s="5" t="s">
        <v>378</v>
      </c>
    </row>
    <row r="5215" spans="1:9" x14ac:dyDescent="0.25">
      <c r="A5215" s="5" t="s">
        <v>13418</v>
      </c>
      <c r="B5215" s="5" t="s">
        <v>13419</v>
      </c>
      <c r="C5215" s="6" t="s">
        <v>1404</v>
      </c>
      <c r="D5215" s="6" t="str">
        <f t="shared" si="81"/>
        <v>0578-000-000-0000</v>
      </c>
      <c r="E5215" s="5" t="s">
        <v>1405</v>
      </c>
      <c r="F5215" s="5" t="s">
        <v>383</v>
      </c>
      <c r="G5215" s="5" t="s">
        <v>384</v>
      </c>
      <c r="H5215" s="5" t="s">
        <v>377</v>
      </c>
      <c r="I5215" s="5" t="s">
        <v>378</v>
      </c>
    </row>
    <row r="5216" spans="1:9" x14ac:dyDescent="0.25">
      <c r="A5216" s="5" t="s">
        <v>13420</v>
      </c>
      <c r="B5216" s="5" t="s">
        <v>13421</v>
      </c>
      <c r="C5216" s="6" t="s">
        <v>4052</v>
      </c>
      <c r="D5216" s="6" t="str">
        <f t="shared" si="81"/>
        <v>0285-000-000-0000</v>
      </c>
      <c r="E5216" s="5" t="s">
        <v>4053</v>
      </c>
      <c r="F5216" s="5" t="s">
        <v>383</v>
      </c>
      <c r="G5216" s="5" t="s">
        <v>384</v>
      </c>
      <c r="H5216" s="5" t="s">
        <v>377</v>
      </c>
      <c r="I5216" s="5" t="s">
        <v>378</v>
      </c>
    </row>
    <row r="5217" spans="1:9" x14ac:dyDescent="0.25">
      <c r="A5217" s="5" t="s">
        <v>13422</v>
      </c>
      <c r="B5217" s="5" t="s">
        <v>13423</v>
      </c>
      <c r="C5217" s="6" t="s">
        <v>1798</v>
      </c>
      <c r="D5217" s="6" t="str">
        <f t="shared" si="81"/>
        <v>0390-000-000-0000</v>
      </c>
      <c r="E5217" s="5" t="s">
        <v>1799</v>
      </c>
      <c r="F5217" s="5" t="s">
        <v>383</v>
      </c>
      <c r="G5217" s="5" t="s">
        <v>384</v>
      </c>
      <c r="H5217" s="5" t="s">
        <v>377</v>
      </c>
      <c r="I5217" s="5" t="s">
        <v>378</v>
      </c>
    </row>
    <row r="5218" spans="1:9" x14ac:dyDescent="0.25">
      <c r="A5218" s="5" t="s">
        <v>13424</v>
      </c>
      <c r="B5218" s="5" t="s">
        <v>13425</v>
      </c>
      <c r="C5218" s="6" t="s">
        <v>1448</v>
      </c>
      <c r="D5218" s="6" t="str">
        <f t="shared" si="81"/>
        <v>0125-000-000-0000</v>
      </c>
      <c r="E5218" s="5" t="s">
        <v>1449</v>
      </c>
      <c r="F5218" s="5" t="s">
        <v>507</v>
      </c>
      <c r="G5218" s="5" t="s">
        <v>508</v>
      </c>
      <c r="H5218" s="5" t="s">
        <v>377</v>
      </c>
      <c r="I5218" s="5" t="s">
        <v>378</v>
      </c>
    </row>
    <row r="5219" spans="1:9" x14ac:dyDescent="0.25">
      <c r="A5219" s="5" t="s">
        <v>13426</v>
      </c>
      <c r="B5219" s="5" t="s">
        <v>13427</v>
      </c>
      <c r="C5219" s="6" t="s">
        <v>781</v>
      </c>
      <c r="D5219" s="6" t="str">
        <f t="shared" si="81"/>
        <v>0430-000-000-0000</v>
      </c>
      <c r="E5219" s="5" t="s">
        <v>782</v>
      </c>
      <c r="F5219" s="5" t="s">
        <v>383</v>
      </c>
      <c r="G5219" s="5" t="s">
        <v>384</v>
      </c>
      <c r="H5219" s="5" t="s">
        <v>377</v>
      </c>
      <c r="I5219" s="5" t="s">
        <v>378</v>
      </c>
    </row>
    <row r="5220" spans="1:9" x14ac:dyDescent="0.25">
      <c r="A5220" s="5" t="s">
        <v>13428</v>
      </c>
      <c r="B5220" s="5" t="s">
        <v>13429</v>
      </c>
      <c r="C5220" s="6" t="s">
        <v>3397</v>
      </c>
      <c r="D5220" s="6" t="str">
        <f t="shared" si="81"/>
        <v>0169-000-000-0000</v>
      </c>
      <c r="E5220" s="5" t="s">
        <v>3398</v>
      </c>
      <c r="F5220" s="5" t="s">
        <v>383</v>
      </c>
      <c r="G5220" s="5" t="s">
        <v>384</v>
      </c>
      <c r="H5220" s="5" t="s">
        <v>377</v>
      </c>
      <c r="I5220" s="5" t="s">
        <v>378</v>
      </c>
    </row>
    <row r="5221" spans="1:9" x14ac:dyDescent="0.25">
      <c r="A5221" s="5" t="s">
        <v>13430</v>
      </c>
      <c r="B5221" s="5" t="s">
        <v>13431</v>
      </c>
      <c r="C5221" s="6" t="s">
        <v>511</v>
      </c>
      <c r="D5221" s="6" t="str">
        <f t="shared" si="81"/>
        <v>0110-000-000-0000</v>
      </c>
      <c r="E5221" s="5" t="s">
        <v>512</v>
      </c>
      <c r="F5221" s="5" t="s">
        <v>383</v>
      </c>
      <c r="G5221" s="5" t="s">
        <v>384</v>
      </c>
      <c r="H5221" s="5" t="s">
        <v>377</v>
      </c>
      <c r="I5221" s="5" t="s">
        <v>378</v>
      </c>
    </row>
    <row r="5222" spans="1:9" x14ac:dyDescent="0.25">
      <c r="A5222" s="5" t="s">
        <v>13432</v>
      </c>
      <c r="B5222" s="5" t="s">
        <v>13433</v>
      </c>
      <c r="C5222" s="6" t="s">
        <v>3233</v>
      </c>
      <c r="D5222" s="6" t="str">
        <f t="shared" si="81"/>
        <v>0582-000-000-0000</v>
      </c>
      <c r="E5222" s="5" t="s">
        <v>3234</v>
      </c>
      <c r="F5222" s="5" t="s">
        <v>415</v>
      </c>
      <c r="G5222" s="5" t="s">
        <v>416</v>
      </c>
      <c r="H5222" s="5" t="s">
        <v>377</v>
      </c>
      <c r="I5222" s="5" t="s">
        <v>378</v>
      </c>
    </row>
    <row r="5223" spans="1:9" x14ac:dyDescent="0.25">
      <c r="A5223" s="5" t="s">
        <v>13434</v>
      </c>
      <c r="B5223" s="5" t="s">
        <v>13435</v>
      </c>
      <c r="C5223" s="6" t="s">
        <v>381</v>
      </c>
      <c r="D5223" s="6" t="str">
        <f t="shared" si="81"/>
        <v>0310-000-000-0000</v>
      </c>
      <c r="E5223" s="5" t="s">
        <v>382</v>
      </c>
      <c r="F5223" s="5" t="s">
        <v>383</v>
      </c>
      <c r="G5223" s="5" t="s">
        <v>384</v>
      </c>
      <c r="H5223" s="5" t="s">
        <v>377</v>
      </c>
      <c r="I5223" s="5" t="s">
        <v>378</v>
      </c>
    </row>
    <row r="5224" spans="1:9" x14ac:dyDescent="0.25">
      <c r="A5224" s="5" t="s">
        <v>13436</v>
      </c>
      <c r="B5224" s="5" t="s">
        <v>13437</v>
      </c>
      <c r="C5224" s="6" t="s">
        <v>1635</v>
      </c>
      <c r="D5224" s="6" t="str">
        <f t="shared" si="81"/>
        <v>0010-211-010-9900</v>
      </c>
      <c r="E5224" s="5" t="s">
        <v>1636</v>
      </c>
      <c r="F5224" s="5" t="s">
        <v>1099</v>
      </c>
      <c r="G5224" s="5" t="s">
        <v>1100</v>
      </c>
      <c r="H5224" s="5" t="s">
        <v>377</v>
      </c>
      <c r="I5224" s="5" t="s">
        <v>378</v>
      </c>
    </row>
    <row r="5225" spans="1:9" x14ac:dyDescent="0.25">
      <c r="A5225" s="5" t="s">
        <v>13438</v>
      </c>
      <c r="B5225" s="5" t="s">
        <v>13439</v>
      </c>
      <c r="C5225" s="6" t="s">
        <v>381</v>
      </c>
      <c r="D5225" s="6" t="str">
        <f t="shared" si="81"/>
        <v>0310-000-000-0000</v>
      </c>
      <c r="E5225" s="5" t="s">
        <v>382</v>
      </c>
      <c r="F5225" s="5" t="s">
        <v>507</v>
      </c>
      <c r="G5225" s="5" t="s">
        <v>508</v>
      </c>
      <c r="H5225" s="5" t="s">
        <v>377</v>
      </c>
      <c r="I5225" s="5" t="s">
        <v>378</v>
      </c>
    </row>
    <row r="5226" spans="1:9" x14ac:dyDescent="0.25">
      <c r="A5226" s="5" t="s">
        <v>13440</v>
      </c>
      <c r="B5226" s="5" t="s">
        <v>13441</v>
      </c>
      <c r="C5226" s="6" t="s">
        <v>405</v>
      </c>
      <c r="D5226" s="6" t="str">
        <f t="shared" si="81"/>
        <v>0340-000-000-0000</v>
      </c>
      <c r="E5226" s="5" t="s">
        <v>406</v>
      </c>
      <c r="F5226" s="5" t="s">
        <v>383</v>
      </c>
      <c r="G5226" s="5" t="s">
        <v>384</v>
      </c>
      <c r="H5226" s="5" t="s">
        <v>377</v>
      </c>
      <c r="I5226" s="5" t="s">
        <v>378</v>
      </c>
    </row>
    <row r="5227" spans="1:9" x14ac:dyDescent="0.25">
      <c r="A5227" s="5" t="s">
        <v>13442</v>
      </c>
      <c r="B5227" s="5" t="s">
        <v>13443</v>
      </c>
      <c r="C5227" s="6" t="s">
        <v>2871</v>
      </c>
      <c r="D5227" s="6" t="str">
        <f t="shared" si="81"/>
        <v>0235-000-000-0000</v>
      </c>
      <c r="E5227" s="5" t="s">
        <v>2872</v>
      </c>
      <c r="F5227" s="5" t="s">
        <v>507</v>
      </c>
      <c r="G5227" s="5" t="s">
        <v>508</v>
      </c>
      <c r="H5227" s="5" t="s">
        <v>491</v>
      </c>
      <c r="I5227" s="5" t="s">
        <v>492</v>
      </c>
    </row>
    <row r="5228" spans="1:9" x14ac:dyDescent="0.25">
      <c r="A5228" s="5" t="s">
        <v>13444</v>
      </c>
      <c r="B5228" s="5" t="s">
        <v>13445</v>
      </c>
      <c r="C5228" s="6" t="s">
        <v>2229</v>
      </c>
      <c r="D5228" s="6" t="str">
        <f t="shared" si="81"/>
        <v>1120-000-000-0000</v>
      </c>
      <c r="E5228" s="5" t="s">
        <v>2230</v>
      </c>
      <c r="F5228" s="5" t="s">
        <v>507</v>
      </c>
      <c r="G5228" s="5" t="s">
        <v>508</v>
      </c>
      <c r="H5228" s="5" t="s">
        <v>513</v>
      </c>
      <c r="I5228" s="5" t="s">
        <v>514</v>
      </c>
    </row>
    <row r="5229" spans="1:9" x14ac:dyDescent="0.25">
      <c r="A5229" s="5" t="s">
        <v>13446</v>
      </c>
      <c r="B5229" s="5" t="s">
        <v>13447</v>
      </c>
      <c r="C5229" s="6" t="s">
        <v>2775</v>
      </c>
      <c r="D5229" s="6" t="str">
        <f t="shared" si="81"/>
        <v>0325-000-000-0000</v>
      </c>
      <c r="E5229" s="5" t="s">
        <v>2776</v>
      </c>
      <c r="F5229" s="5" t="s">
        <v>383</v>
      </c>
      <c r="G5229" s="5" t="s">
        <v>384</v>
      </c>
      <c r="H5229" s="5" t="s">
        <v>377</v>
      </c>
      <c r="I5229" s="5" t="s">
        <v>378</v>
      </c>
    </row>
    <row r="5230" spans="1:9" x14ac:dyDescent="0.25">
      <c r="A5230" s="5" t="s">
        <v>13448</v>
      </c>
      <c r="B5230" s="5" t="s">
        <v>13449</v>
      </c>
      <c r="C5230" s="6" t="s">
        <v>1873</v>
      </c>
      <c r="D5230" s="6" t="str">
        <f t="shared" si="81"/>
        <v>0335-000-000-0000</v>
      </c>
      <c r="E5230" s="5" t="s">
        <v>1874</v>
      </c>
      <c r="F5230" s="5" t="s">
        <v>507</v>
      </c>
      <c r="G5230" s="5" t="s">
        <v>508</v>
      </c>
      <c r="H5230" s="5" t="s">
        <v>377</v>
      </c>
      <c r="I5230" s="5" t="s">
        <v>378</v>
      </c>
    </row>
    <row r="5231" spans="1:9" x14ac:dyDescent="0.25">
      <c r="A5231" s="5" t="s">
        <v>13450</v>
      </c>
      <c r="B5231" s="5" t="s">
        <v>13451</v>
      </c>
      <c r="C5231" s="6" t="s">
        <v>815</v>
      </c>
      <c r="D5231" s="6" t="str">
        <f t="shared" si="81"/>
        <v>0660-000-000-0000</v>
      </c>
      <c r="E5231" s="5" t="s">
        <v>816</v>
      </c>
      <c r="F5231" s="5" t="s">
        <v>507</v>
      </c>
      <c r="G5231" s="5" t="s">
        <v>508</v>
      </c>
      <c r="H5231" s="5" t="s">
        <v>377</v>
      </c>
      <c r="I5231" s="5" t="s">
        <v>378</v>
      </c>
    </row>
    <row r="5232" spans="1:9" x14ac:dyDescent="0.25">
      <c r="A5232" s="5" t="s">
        <v>13452</v>
      </c>
      <c r="B5232" s="5" t="s">
        <v>13453</v>
      </c>
      <c r="C5232" s="6" t="s">
        <v>3337</v>
      </c>
      <c r="D5232" s="6" t="str">
        <f t="shared" si="81"/>
        <v>0010-083-031-1100</v>
      </c>
      <c r="E5232" s="5" t="s">
        <v>3338</v>
      </c>
      <c r="F5232" s="5" t="s">
        <v>375</v>
      </c>
      <c r="G5232" s="5" t="s">
        <v>376</v>
      </c>
      <c r="H5232" s="5" t="s">
        <v>377</v>
      </c>
      <c r="I5232" s="5" t="s">
        <v>378</v>
      </c>
    </row>
    <row r="5233" spans="1:9" x14ac:dyDescent="0.25">
      <c r="A5233" s="5" t="s">
        <v>241</v>
      </c>
      <c r="B5233" s="5" t="s">
        <v>13454</v>
      </c>
      <c r="C5233" s="6" t="s">
        <v>3213</v>
      </c>
      <c r="D5233" s="6" t="str">
        <f t="shared" si="81"/>
        <v>0010-071-031-1100</v>
      </c>
      <c r="E5233" s="5" t="s">
        <v>3214</v>
      </c>
      <c r="F5233" s="5" t="s">
        <v>375</v>
      </c>
      <c r="G5233" s="5" t="s">
        <v>376</v>
      </c>
      <c r="H5233" s="5" t="s">
        <v>377</v>
      </c>
      <c r="I5233" s="5" t="s">
        <v>378</v>
      </c>
    </row>
    <row r="5234" spans="1:9" x14ac:dyDescent="0.25">
      <c r="A5234" s="5" t="s">
        <v>13455</v>
      </c>
      <c r="B5234" s="5" t="s">
        <v>13456</v>
      </c>
      <c r="C5234" s="6" t="s">
        <v>797</v>
      </c>
      <c r="D5234" s="6" t="str">
        <f t="shared" si="81"/>
        <v>0350-000-000-0000</v>
      </c>
      <c r="E5234" s="5" t="s">
        <v>798</v>
      </c>
      <c r="F5234" s="5" t="s">
        <v>2925</v>
      </c>
      <c r="G5234" s="5" t="s">
        <v>2926</v>
      </c>
      <c r="H5234" s="5" t="s">
        <v>377</v>
      </c>
      <c r="I5234" s="5" t="s">
        <v>378</v>
      </c>
    </row>
    <row r="5235" spans="1:9" x14ac:dyDescent="0.25">
      <c r="A5235" s="5" t="s">
        <v>13457</v>
      </c>
      <c r="B5235" s="5" t="s">
        <v>13458</v>
      </c>
      <c r="C5235" s="6" t="s">
        <v>9608</v>
      </c>
      <c r="D5235" s="6" t="str">
        <f t="shared" si="81"/>
        <v>0655-000-000-0000</v>
      </c>
      <c r="E5235" s="5" t="s">
        <v>9609</v>
      </c>
      <c r="F5235" s="5" t="s">
        <v>383</v>
      </c>
      <c r="G5235" s="5" t="s">
        <v>384</v>
      </c>
      <c r="H5235" s="5" t="s">
        <v>377</v>
      </c>
      <c r="I5235" s="5" t="s">
        <v>378</v>
      </c>
    </row>
    <row r="5236" spans="1:9" x14ac:dyDescent="0.25">
      <c r="A5236" s="5" t="s">
        <v>13459</v>
      </c>
      <c r="B5236" s="5" t="s">
        <v>13460</v>
      </c>
      <c r="C5236" s="6" t="s">
        <v>7641</v>
      </c>
      <c r="D5236" s="6" t="str">
        <f t="shared" si="81"/>
        <v>0077-309-000-0000</v>
      </c>
      <c r="E5236" s="5" t="s">
        <v>7642</v>
      </c>
      <c r="F5236" s="5" t="s">
        <v>703</v>
      </c>
      <c r="G5236" s="5" t="s">
        <v>704</v>
      </c>
      <c r="H5236" s="5" t="s">
        <v>377</v>
      </c>
      <c r="I5236" s="5" t="s">
        <v>378</v>
      </c>
    </row>
    <row r="5237" spans="1:9" x14ac:dyDescent="0.25">
      <c r="A5237" s="5" t="s">
        <v>13461</v>
      </c>
      <c r="B5237" s="5" t="s">
        <v>13462</v>
      </c>
      <c r="C5237" s="6" t="s">
        <v>13463</v>
      </c>
      <c r="D5237" s="6" t="str">
        <f t="shared" si="81"/>
        <v>0430-000-004-3100</v>
      </c>
      <c r="E5237" s="5" t="s">
        <v>13464</v>
      </c>
      <c r="F5237" s="5" t="s">
        <v>383</v>
      </c>
      <c r="G5237" s="5" t="s">
        <v>384</v>
      </c>
      <c r="H5237" s="5" t="s">
        <v>377</v>
      </c>
      <c r="I5237" s="5" t="s">
        <v>378</v>
      </c>
    </row>
    <row r="5238" spans="1:9" x14ac:dyDescent="0.25">
      <c r="A5238" s="5" t="s">
        <v>13465</v>
      </c>
      <c r="B5238" s="5" t="s">
        <v>13466</v>
      </c>
      <c r="C5238" s="6" t="s">
        <v>1619</v>
      </c>
      <c r="D5238" s="6" t="str">
        <f t="shared" si="81"/>
        <v>0370-000-000-0000</v>
      </c>
      <c r="E5238" s="5" t="s">
        <v>1620</v>
      </c>
      <c r="F5238" s="5" t="s">
        <v>383</v>
      </c>
      <c r="G5238" s="5" t="s">
        <v>384</v>
      </c>
      <c r="H5238" s="5" t="s">
        <v>491</v>
      </c>
      <c r="I5238" s="5" t="s">
        <v>492</v>
      </c>
    </row>
    <row r="5239" spans="1:9" x14ac:dyDescent="0.25">
      <c r="A5239" s="5" t="s">
        <v>13467</v>
      </c>
      <c r="B5239" s="5" t="s">
        <v>13468</v>
      </c>
      <c r="C5239" s="6" t="s">
        <v>1091</v>
      </c>
      <c r="D5239" s="6" t="str">
        <f t="shared" si="81"/>
        <v>0957-000-000-0000</v>
      </c>
      <c r="E5239" s="5" t="s">
        <v>1092</v>
      </c>
      <c r="F5239" s="5" t="s">
        <v>383</v>
      </c>
      <c r="G5239" s="5" t="s">
        <v>384</v>
      </c>
      <c r="H5239" s="5" t="s">
        <v>377</v>
      </c>
      <c r="I5239" s="5" t="s">
        <v>378</v>
      </c>
    </row>
    <row r="5240" spans="1:9" x14ac:dyDescent="0.25">
      <c r="A5240" s="5" t="s">
        <v>13469</v>
      </c>
      <c r="B5240" s="5" t="s">
        <v>13470</v>
      </c>
      <c r="C5240" s="6" t="s">
        <v>885</v>
      </c>
      <c r="D5240" s="6" t="str">
        <f t="shared" si="81"/>
        <v>0339-000-000-0000</v>
      </c>
      <c r="E5240" s="5" t="s">
        <v>886</v>
      </c>
      <c r="F5240" s="5" t="s">
        <v>383</v>
      </c>
      <c r="G5240" s="5" t="s">
        <v>384</v>
      </c>
      <c r="H5240" s="5" t="s">
        <v>377</v>
      </c>
      <c r="I5240" s="5" t="s">
        <v>378</v>
      </c>
    </row>
    <row r="5241" spans="1:9" x14ac:dyDescent="0.25">
      <c r="A5241" s="5" t="s">
        <v>13471</v>
      </c>
      <c r="B5241" s="5" t="s">
        <v>13472</v>
      </c>
      <c r="C5241" s="6" t="s">
        <v>13473</v>
      </c>
      <c r="D5241" s="6" t="str">
        <f t="shared" si="81"/>
        <v>0010-163-041-1000</v>
      </c>
      <c r="E5241" s="5" t="s">
        <v>13474</v>
      </c>
      <c r="F5241" s="5" t="s">
        <v>1099</v>
      </c>
      <c r="G5241" s="5" t="s">
        <v>1100</v>
      </c>
      <c r="H5241" s="5" t="s">
        <v>377</v>
      </c>
      <c r="I5241" s="5" t="s">
        <v>378</v>
      </c>
    </row>
    <row r="5242" spans="1:9" x14ac:dyDescent="0.25">
      <c r="A5242" s="5" t="s">
        <v>13475</v>
      </c>
      <c r="B5242" s="5" t="s">
        <v>13476</v>
      </c>
      <c r="C5242" s="6" t="s">
        <v>1474</v>
      </c>
      <c r="D5242" s="6" t="str">
        <f t="shared" si="81"/>
        <v>0695-000-000-0000</v>
      </c>
      <c r="E5242" s="5" t="s">
        <v>1475</v>
      </c>
      <c r="F5242" s="5" t="s">
        <v>383</v>
      </c>
      <c r="G5242" s="5" t="s">
        <v>384</v>
      </c>
      <c r="H5242" s="5" t="s">
        <v>377</v>
      </c>
      <c r="I5242" s="5" t="s">
        <v>378</v>
      </c>
    </row>
    <row r="5243" spans="1:9" x14ac:dyDescent="0.25">
      <c r="A5243" s="5" t="s">
        <v>13477</v>
      </c>
      <c r="B5243" s="5" t="s">
        <v>13478</v>
      </c>
      <c r="C5243" s="6" t="s">
        <v>5256</v>
      </c>
      <c r="D5243" s="6" t="str">
        <f t="shared" si="81"/>
        <v>1059-000-000-0000</v>
      </c>
      <c r="E5243" s="5" t="s">
        <v>5257</v>
      </c>
      <c r="F5243" s="5" t="s">
        <v>383</v>
      </c>
      <c r="G5243" s="5" t="s">
        <v>384</v>
      </c>
      <c r="H5243" s="5" t="s">
        <v>377</v>
      </c>
      <c r="I5243" s="5" t="s">
        <v>378</v>
      </c>
    </row>
    <row r="5244" spans="1:9" x14ac:dyDescent="0.25">
      <c r="A5244" s="5" t="s">
        <v>13479</v>
      </c>
      <c r="B5244" s="5" t="s">
        <v>13480</v>
      </c>
      <c r="C5244" s="6" t="s">
        <v>1175</v>
      </c>
      <c r="D5244" s="6" t="str">
        <f t="shared" si="81"/>
        <v>0010-231-060-1000</v>
      </c>
      <c r="E5244" s="5" t="s">
        <v>1176</v>
      </c>
      <c r="F5244" s="5" t="s">
        <v>1177</v>
      </c>
      <c r="G5244" s="5" t="s">
        <v>1178</v>
      </c>
      <c r="H5244" s="5" t="s">
        <v>377</v>
      </c>
      <c r="I5244" s="5" t="s">
        <v>378</v>
      </c>
    </row>
    <row r="5245" spans="1:9" x14ac:dyDescent="0.25">
      <c r="A5245" s="5" t="s">
        <v>13481</v>
      </c>
      <c r="B5245" s="5" t="s">
        <v>13482</v>
      </c>
      <c r="C5245" s="6" t="s">
        <v>13483</v>
      </c>
      <c r="D5245" s="6" t="str">
        <f t="shared" si="81"/>
        <v>0830-000-000-0000</v>
      </c>
      <c r="E5245" s="5" t="s">
        <v>13484</v>
      </c>
      <c r="F5245" s="5" t="s">
        <v>507</v>
      </c>
      <c r="G5245" s="5" t="s">
        <v>508</v>
      </c>
      <c r="H5245" s="5" t="s">
        <v>377</v>
      </c>
      <c r="I5245" s="5" t="s">
        <v>378</v>
      </c>
    </row>
    <row r="5246" spans="1:9" x14ac:dyDescent="0.25">
      <c r="A5246" s="5" t="s">
        <v>13485</v>
      </c>
      <c r="B5246" s="5" t="s">
        <v>13486</v>
      </c>
      <c r="C5246" s="6" t="s">
        <v>7260</v>
      </c>
      <c r="D5246" s="6" t="str">
        <f t="shared" si="81"/>
        <v>0125-033-000-0000</v>
      </c>
      <c r="E5246" s="5" t="s">
        <v>7261</v>
      </c>
      <c r="F5246" s="5" t="s">
        <v>2740</v>
      </c>
      <c r="G5246" s="5" t="s">
        <v>2741</v>
      </c>
      <c r="H5246" s="5" t="s">
        <v>377</v>
      </c>
      <c r="I5246" s="5" t="s">
        <v>378</v>
      </c>
    </row>
    <row r="5247" spans="1:9" x14ac:dyDescent="0.25">
      <c r="A5247" s="5" t="s">
        <v>13487</v>
      </c>
      <c r="B5247" s="5" t="s">
        <v>13488</v>
      </c>
      <c r="C5247" s="6" t="s">
        <v>2789</v>
      </c>
      <c r="D5247" s="6" t="str">
        <f t="shared" si="81"/>
        <v>0190-000-000-0000</v>
      </c>
      <c r="E5247" s="5" t="s">
        <v>2790</v>
      </c>
      <c r="F5247" s="5" t="s">
        <v>383</v>
      </c>
      <c r="G5247" s="5" t="s">
        <v>384</v>
      </c>
      <c r="H5247" s="5" t="s">
        <v>377</v>
      </c>
      <c r="I5247" s="5" t="s">
        <v>378</v>
      </c>
    </row>
    <row r="5248" spans="1:9" x14ac:dyDescent="0.25">
      <c r="A5248" s="5" t="s">
        <v>13489</v>
      </c>
      <c r="B5248" s="5" t="s">
        <v>13490</v>
      </c>
      <c r="C5248" s="6" t="s">
        <v>5824</v>
      </c>
      <c r="D5248" s="6" t="str">
        <f t="shared" si="81"/>
        <v>0010-043-030-1100</v>
      </c>
      <c r="E5248" s="5" t="s">
        <v>5825</v>
      </c>
      <c r="F5248" s="5" t="s">
        <v>375</v>
      </c>
      <c r="G5248" s="5" t="s">
        <v>376</v>
      </c>
      <c r="H5248" s="5" t="s">
        <v>513</v>
      </c>
      <c r="I5248" s="5" t="s">
        <v>514</v>
      </c>
    </row>
    <row r="5249" spans="1:9" x14ac:dyDescent="0.25">
      <c r="A5249" s="5" t="s">
        <v>13491</v>
      </c>
      <c r="B5249" s="5" t="s">
        <v>13492</v>
      </c>
      <c r="C5249" s="6" t="s">
        <v>13493</v>
      </c>
      <c r="D5249" s="6" t="str">
        <f t="shared" si="81"/>
        <v>1093-000-000-0000</v>
      </c>
      <c r="E5249" s="5" t="s">
        <v>13494</v>
      </c>
      <c r="F5249" s="5" t="s">
        <v>535</v>
      </c>
      <c r="G5249" s="5" t="s">
        <v>536</v>
      </c>
      <c r="H5249" s="5" t="s">
        <v>11790</v>
      </c>
      <c r="I5249" s="5" t="s">
        <v>11791</v>
      </c>
    </row>
    <row r="5250" spans="1:9" x14ac:dyDescent="0.25">
      <c r="A5250" s="5" t="s">
        <v>13495</v>
      </c>
      <c r="B5250" s="5" t="s">
        <v>13496</v>
      </c>
      <c r="C5250" s="6" t="s">
        <v>511</v>
      </c>
      <c r="D5250" s="6" t="str">
        <f t="shared" ref="D5250:D5313" si="82">TEXT(C5250,"0000-000-000-0000")</f>
        <v>0110-000-000-0000</v>
      </c>
      <c r="E5250" s="5" t="s">
        <v>512</v>
      </c>
      <c r="F5250" s="5" t="s">
        <v>383</v>
      </c>
      <c r="G5250" s="5" t="s">
        <v>384</v>
      </c>
      <c r="H5250" s="5" t="s">
        <v>377</v>
      </c>
      <c r="I5250" s="5" t="s">
        <v>378</v>
      </c>
    </row>
    <row r="5251" spans="1:9" x14ac:dyDescent="0.25">
      <c r="A5251" s="5" t="s">
        <v>13497</v>
      </c>
      <c r="B5251" s="5" t="s">
        <v>13498</v>
      </c>
      <c r="C5251" s="6" t="s">
        <v>5018</v>
      </c>
      <c r="D5251" s="6" t="str">
        <f t="shared" si="82"/>
        <v>1123-000-000-0000</v>
      </c>
      <c r="E5251" s="5" t="s">
        <v>5019</v>
      </c>
      <c r="F5251" s="5" t="s">
        <v>383</v>
      </c>
      <c r="G5251" s="5" t="s">
        <v>384</v>
      </c>
      <c r="H5251" s="5" t="s">
        <v>377</v>
      </c>
      <c r="I5251" s="5" t="s">
        <v>378</v>
      </c>
    </row>
    <row r="5252" spans="1:9" x14ac:dyDescent="0.25">
      <c r="A5252" s="5" t="s">
        <v>13499</v>
      </c>
      <c r="B5252" s="5" t="s">
        <v>13500</v>
      </c>
      <c r="C5252" s="6" t="s">
        <v>1127</v>
      </c>
      <c r="D5252" s="6" t="str">
        <f t="shared" si="82"/>
        <v>0839-000-000-0000</v>
      </c>
      <c r="E5252" s="5" t="s">
        <v>1128</v>
      </c>
      <c r="F5252" s="5" t="s">
        <v>383</v>
      </c>
      <c r="G5252" s="5" t="s">
        <v>384</v>
      </c>
      <c r="H5252" s="5" t="s">
        <v>377</v>
      </c>
      <c r="I5252" s="5" t="s">
        <v>378</v>
      </c>
    </row>
    <row r="5253" spans="1:9" x14ac:dyDescent="0.25">
      <c r="A5253" s="5" t="s">
        <v>13501</v>
      </c>
      <c r="B5253" s="5" t="s">
        <v>13502</v>
      </c>
      <c r="C5253" s="6" t="s">
        <v>2817</v>
      </c>
      <c r="D5253" s="6" t="str">
        <f t="shared" si="82"/>
        <v>1029-000-000-0000</v>
      </c>
      <c r="E5253" s="5" t="s">
        <v>2818</v>
      </c>
      <c r="F5253" s="5" t="s">
        <v>383</v>
      </c>
      <c r="G5253" s="5" t="s">
        <v>384</v>
      </c>
      <c r="H5253" s="5" t="s">
        <v>377</v>
      </c>
      <c r="I5253" s="5" t="s">
        <v>378</v>
      </c>
    </row>
    <row r="5254" spans="1:9" x14ac:dyDescent="0.25">
      <c r="A5254" s="5" t="s">
        <v>13503</v>
      </c>
      <c r="B5254" s="5" t="s">
        <v>13504</v>
      </c>
      <c r="C5254" s="6" t="s">
        <v>8136</v>
      </c>
      <c r="D5254" s="6" t="str">
        <f t="shared" si="82"/>
        <v>0600-000-000-0000</v>
      </c>
      <c r="E5254" s="5" t="s">
        <v>8137</v>
      </c>
      <c r="F5254" s="5" t="s">
        <v>383</v>
      </c>
      <c r="G5254" s="5" t="s">
        <v>384</v>
      </c>
      <c r="H5254" s="5" t="s">
        <v>377</v>
      </c>
      <c r="I5254" s="5" t="s">
        <v>378</v>
      </c>
    </row>
    <row r="5255" spans="1:9" x14ac:dyDescent="0.25">
      <c r="A5255" s="5" t="s">
        <v>13505</v>
      </c>
      <c r="B5255" s="5" t="s">
        <v>13506</v>
      </c>
      <c r="C5255" s="6" t="s">
        <v>807</v>
      </c>
      <c r="D5255" s="6" t="str">
        <f t="shared" si="82"/>
        <v>0130-000-000-0000</v>
      </c>
      <c r="E5255" s="5" t="s">
        <v>808</v>
      </c>
      <c r="F5255" s="5" t="s">
        <v>415</v>
      </c>
      <c r="G5255" s="5" t="s">
        <v>416</v>
      </c>
      <c r="H5255" s="5" t="s">
        <v>513</v>
      </c>
      <c r="I5255" s="5" t="s">
        <v>514</v>
      </c>
    </row>
    <row r="5256" spans="1:9" x14ac:dyDescent="0.25">
      <c r="A5256" s="5" t="s">
        <v>13507</v>
      </c>
      <c r="B5256" s="5" t="s">
        <v>13508</v>
      </c>
      <c r="C5256" s="6" t="s">
        <v>5104</v>
      </c>
      <c r="D5256" s="6" t="str">
        <f t="shared" si="82"/>
        <v>0123-000-000-0000</v>
      </c>
      <c r="E5256" s="5" t="s">
        <v>5105</v>
      </c>
      <c r="F5256" s="5" t="s">
        <v>503</v>
      </c>
      <c r="G5256" s="5" t="s">
        <v>504</v>
      </c>
      <c r="H5256" s="5" t="s">
        <v>513</v>
      </c>
      <c r="I5256" s="5" t="s">
        <v>514</v>
      </c>
    </row>
    <row r="5257" spans="1:9" x14ac:dyDescent="0.25">
      <c r="A5257" s="5" t="s">
        <v>13509</v>
      </c>
      <c r="B5257" s="5" t="s">
        <v>13510</v>
      </c>
      <c r="C5257" s="6" t="s">
        <v>807</v>
      </c>
      <c r="D5257" s="6" t="str">
        <f t="shared" si="82"/>
        <v>0130-000-000-0000</v>
      </c>
      <c r="E5257" s="5" t="s">
        <v>808</v>
      </c>
      <c r="F5257" s="5" t="s">
        <v>507</v>
      </c>
      <c r="G5257" s="5" t="s">
        <v>508</v>
      </c>
      <c r="H5257" s="5" t="s">
        <v>377</v>
      </c>
      <c r="I5257" s="5" t="s">
        <v>378</v>
      </c>
    </row>
    <row r="5258" spans="1:9" x14ac:dyDescent="0.25">
      <c r="A5258" s="5" t="s">
        <v>13511</v>
      </c>
      <c r="B5258" s="5" t="s">
        <v>13512</v>
      </c>
      <c r="C5258" s="6" t="s">
        <v>7731</v>
      </c>
      <c r="D5258" s="6" t="str">
        <f t="shared" si="82"/>
        <v>1098-000-000-0000</v>
      </c>
      <c r="E5258" s="5" t="s">
        <v>7732</v>
      </c>
      <c r="F5258" s="5" t="s">
        <v>535</v>
      </c>
      <c r="G5258" s="5" t="s">
        <v>536</v>
      </c>
      <c r="H5258" s="5" t="s">
        <v>377</v>
      </c>
      <c r="I5258" s="5" t="s">
        <v>378</v>
      </c>
    </row>
    <row r="5259" spans="1:9" x14ac:dyDescent="0.25">
      <c r="A5259" s="5" t="s">
        <v>13513</v>
      </c>
      <c r="B5259" s="5" t="s">
        <v>13514</v>
      </c>
      <c r="C5259" s="6" t="s">
        <v>13515</v>
      </c>
      <c r="D5259" s="6" t="str">
        <f t="shared" si="82"/>
        <v>0720-000-000-0000</v>
      </c>
      <c r="E5259" s="5" t="s">
        <v>13516</v>
      </c>
      <c r="F5259" s="5" t="s">
        <v>535</v>
      </c>
      <c r="G5259" s="5" t="s">
        <v>536</v>
      </c>
      <c r="H5259" s="5" t="s">
        <v>377</v>
      </c>
      <c r="I5259" s="5" t="s">
        <v>378</v>
      </c>
    </row>
    <row r="5260" spans="1:9" x14ac:dyDescent="0.25">
      <c r="A5260" s="5" t="s">
        <v>13517</v>
      </c>
      <c r="B5260" s="5" t="s">
        <v>13518</v>
      </c>
      <c r="C5260" s="6" t="s">
        <v>11952</v>
      </c>
      <c r="D5260" s="6" t="str">
        <f t="shared" si="82"/>
        <v>1076-000-000-0000</v>
      </c>
      <c r="E5260" s="5" t="s">
        <v>11953</v>
      </c>
      <c r="F5260" s="5" t="s">
        <v>383</v>
      </c>
      <c r="G5260" s="5" t="s">
        <v>384</v>
      </c>
      <c r="H5260" s="5" t="s">
        <v>377</v>
      </c>
      <c r="I5260" s="5" t="s">
        <v>378</v>
      </c>
    </row>
    <row r="5261" spans="1:9" x14ac:dyDescent="0.25">
      <c r="A5261" s="5" t="s">
        <v>13519</v>
      </c>
      <c r="B5261" s="5" t="s">
        <v>13520</v>
      </c>
      <c r="C5261" s="6" t="s">
        <v>1798</v>
      </c>
      <c r="D5261" s="6" t="str">
        <f t="shared" si="82"/>
        <v>0390-000-000-0000</v>
      </c>
      <c r="E5261" s="5" t="s">
        <v>1799</v>
      </c>
      <c r="F5261" s="5" t="s">
        <v>507</v>
      </c>
      <c r="G5261" s="5" t="s">
        <v>508</v>
      </c>
      <c r="H5261" s="5" t="s">
        <v>377</v>
      </c>
      <c r="I5261" s="5" t="s">
        <v>378</v>
      </c>
    </row>
    <row r="5262" spans="1:9" x14ac:dyDescent="0.25">
      <c r="A5262" s="5" t="s">
        <v>13521</v>
      </c>
      <c r="B5262" s="5" t="s">
        <v>13522</v>
      </c>
      <c r="C5262" s="6" t="s">
        <v>923</v>
      </c>
      <c r="D5262" s="6" t="str">
        <f t="shared" si="82"/>
        <v>0210-000-000-0000</v>
      </c>
      <c r="E5262" s="5" t="s">
        <v>924</v>
      </c>
      <c r="F5262" s="5" t="s">
        <v>507</v>
      </c>
      <c r="G5262" s="5" t="s">
        <v>508</v>
      </c>
      <c r="H5262" s="5" t="s">
        <v>377</v>
      </c>
      <c r="I5262" s="5" t="s">
        <v>378</v>
      </c>
    </row>
    <row r="5263" spans="1:9" x14ac:dyDescent="0.25">
      <c r="A5263" s="5" t="s">
        <v>13523</v>
      </c>
      <c r="B5263" s="5" t="s">
        <v>13524</v>
      </c>
      <c r="C5263" s="6" t="s">
        <v>911</v>
      </c>
      <c r="D5263" s="6" t="str">
        <f t="shared" si="82"/>
        <v>0168-000-000-0000</v>
      </c>
      <c r="E5263" s="5" t="s">
        <v>912</v>
      </c>
      <c r="F5263" s="5" t="s">
        <v>383</v>
      </c>
      <c r="G5263" s="5" t="s">
        <v>384</v>
      </c>
      <c r="H5263" s="5" t="s">
        <v>377</v>
      </c>
      <c r="I5263" s="5" t="s">
        <v>378</v>
      </c>
    </row>
    <row r="5264" spans="1:9" x14ac:dyDescent="0.25">
      <c r="A5264" s="5" t="s">
        <v>13525</v>
      </c>
      <c r="B5264" s="5" t="s">
        <v>13526</v>
      </c>
      <c r="C5264" s="6" t="s">
        <v>3561</v>
      </c>
      <c r="D5264" s="6" t="str">
        <f t="shared" si="82"/>
        <v>0377-000-000-0000</v>
      </c>
      <c r="E5264" s="5" t="s">
        <v>3562</v>
      </c>
      <c r="F5264" s="5" t="s">
        <v>507</v>
      </c>
      <c r="G5264" s="5" t="s">
        <v>508</v>
      </c>
      <c r="H5264" s="5" t="s">
        <v>377</v>
      </c>
      <c r="I5264" s="5" t="s">
        <v>378</v>
      </c>
    </row>
    <row r="5265" spans="1:9" x14ac:dyDescent="0.25">
      <c r="A5265" s="5" t="s">
        <v>13527</v>
      </c>
      <c r="B5265" s="5" t="s">
        <v>13528</v>
      </c>
      <c r="C5265" s="6" t="s">
        <v>559</v>
      </c>
      <c r="D5265" s="6" t="str">
        <f t="shared" si="82"/>
        <v>0010-049-041-1100</v>
      </c>
      <c r="E5265" s="5" t="s">
        <v>560</v>
      </c>
      <c r="F5265" s="5" t="s">
        <v>375</v>
      </c>
      <c r="G5265" s="5" t="s">
        <v>376</v>
      </c>
      <c r="H5265" s="5" t="s">
        <v>377</v>
      </c>
      <c r="I5265" s="5" t="s">
        <v>378</v>
      </c>
    </row>
    <row r="5266" spans="1:9" x14ac:dyDescent="0.25">
      <c r="A5266" s="5" t="s">
        <v>13529</v>
      </c>
      <c r="B5266" s="5" t="s">
        <v>13530</v>
      </c>
      <c r="C5266" s="6" t="s">
        <v>2683</v>
      </c>
      <c r="D5266" s="6" t="str">
        <f t="shared" si="82"/>
        <v>0286-000-000-0000</v>
      </c>
      <c r="E5266" s="5" t="s">
        <v>2684</v>
      </c>
      <c r="F5266" s="5" t="s">
        <v>535</v>
      </c>
      <c r="G5266" s="5" t="s">
        <v>536</v>
      </c>
      <c r="H5266" s="5" t="s">
        <v>377</v>
      </c>
      <c r="I5266" s="5" t="s">
        <v>378</v>
      </c>
    </row>
    <row r="5267" spans="1:9" x14ac:dyDescent="0.25">
      <c r="A5267" s="5" t="s">
        <v>13531</v>
      </c>
      <c r="B5267" s="5" t="s">
        <v>13532</v>
      </c>
      <c r="C5267" s="6" t="s">
        <v>3508</v>
      </c>
      <c r="D5267" s="6" t="str">
        <f t="shared" si="82"/>
        <v>0243-000-000-0000</v>
      </c>
      <c r="E5267" s="5" t="s">
        <v>3509</v>
      </c>
      <c r="F5267" s="5" t="s">
        <v>415</v>
      </c>
      <c r="G5267" s="5" t="s">
        <v>416</v>
      </c>
      <c r="H5267" s="5" t="s">
        <v>377</v>
      </c>
      <c r="I5267" s="5" t="s">
        <v>378</v>
      </c>
    </row>
    <row r="5268" spans="1:9" x14ac:dyDescent="0.25">
      <c r="A5268" s="5" t="s">
        <v>13533</v>
      </c>
      <c r="B5268" s="5" t="s">
        <v>13534</v>
      </c>
      <c r="C5268" s="6" t="s">
        <v>907</v>
      </c>
      <c r="D5268" s="6" t="str">
        <f t="shared" si="82"/>
        <v>0843-000-000-0000</v>
      </c>
      <c r="E5268" s="5" t="s">
        <v>908</v>
      </c>
      <c r="F5268" s="5" t="s">
        <v>535</v>
      </c>
      <c r="G5268" s="5" t="s">
        <v>536</v>
      </c>
      <c r="H5268" s="5" t="s">
        <v>377</v>
      </c>
      <c r="I5268" s="5" t="s">
        <v>378</v>
      </c>
    </row>
    <row r="5269" spans="1:9" x14ac:dyDescent="0.25">
      <c r="A5269" s="5" t="s">
        <v>13535</v>
      </c>
      <c r="B5269" s="5" t="s">
        <v>13536</v>
      </c>
      <c r="C5269" s="6" t="s">
        <v>12941</v>
      </c>
      <c r="D5269" s="6" t="str">
        <f t="shared" si="82"/>
        <v>1110-000-000-0000</v>
      </c>
      <c r="E5269" s="5" t="s">
        <v>12942</v>
      </c>
      <c r="F5269" s="5" t="s">
        <v>535</v>
      </c>
      <c r="G5269" s="5" t="s">
        <v>536</v>
      </c>
      <c r="H5269" s="5" t="s">
        <v>377</v>
      </c>
      <c r="I5269" s="5" t="s">
        <v>378</v>
      </c>
    </row>
    <row r="5270" spans="1:9" x14ac:dyDescent="0.25">
      <c r="A5270" s="5" t="s">
        <v>13537</v>
      </c>
      <c r="B5270" s="5" t="s">
        <v>13538</v>
      </c>
      <c r="C5270" s="6" t="s">
        <v>8250</v>
      </c>
      <c r="D5270" s="6" t="str">
        <f t="shared" si="82"/>
        <v>0140-000-000-0000</v>
      </c>
      <c r="E5270" s="5" t="s">
        <v>8251</v>
      </c>
      <c r="F5270" s="5" t="s">
        <v>383</v>
      </c>
      <c r="G5270" s="5" t="s">
        <v>384</v>
      </c>
      <c r="H5270" s="5" t="s">
        <v>377</v>
      </c>
      <c r="I5270" s="5" t="s">
        <v>378</v>
      </c>
    </row>
    <row r="5271" spans="1:9" x14ac:dyDescent="0.25">
      <c r="A5271" s="5" t="s">
        <v>13539</v>
      </c>
      <c r="B5271" s="5" t="s">
        <v>13540</v>
      </c>
      <c r="C5271" s="6" t="s">
        <v>13541</v>
      </c>
      <c r="D5271" s="6" t="str">
        <f t="shared" si="82"/>
        <v>0220-000-005-1200</v>
      </c>
      <c r="E5271" s="5" t="s">
        <v>13542</v>
      </c>
      <c r="F5271" s="5" t="s">
        <v>383</v>
      </c>
      <c r="G5271" s="5" t="s">
        <v>384</v>
      </c>
      <c r="H5271" s="5" t="s">
        <v>377</v>
      </c>
      <c r="I5271" s="5" t="s">
        <v>378</v>
      </c>
    </row>
    <row r="5272" spans="1:9" x14ac:dyDescent="0.25">
      <c r="A5272" s="5" t="s">
        <v>13543</v>
      </c>
      <c r="B5272" s="5" t="s">
        <v>13544</v>
      </c>
      <c r="C5272" s="6" t="s">
        <v>701</v>
      </c>
      <c r="D5272" s="6" t="str">
        <f t="shared" si="82"/>
        <v>0320-301-000-0000</v>
      </c>
      <c r="E5272" s="5" t="s">
        <v>702</v>
      </c>
      <c r="F5272" s="5" t="s">
        <v>415</v>
      </c>
      <c r="G5272" s="5" t="s">
        <v>416</v>
      </c>
      <c r="H5272" s="5" t="s">
        <v>513</v>
      </c>
      <c r="I5272" s="5" t="s">
        <v>514</v>
      </c>
    </row>
    <row r="5273" spans="1:9" x14ac:dyDescent="0.25">
      <c r="A5273" s="5" t="s">
        <v>13545</v>
      </c>
      <c r="B5273" s="5" t="s">
        <v>13546</v>
      </c>
      <c r="C5273" s="6" t="s">
        <v>1887</v>
      </c>
      <c r="D5273" s="6" t="str">
        <f t="shared" si="82"/>
        <v>0440-000-000-0000</v>
      </c>
      <c r="E5273" s="5" t="s">
        <v>1888</v>
      </c>
      <c r="F5273" s="5" t="s">
        <v>383</v>
      </c>
      <c r="G5273" s="5" t="s">
        <v>384</v>
      </c>
      <c r="H5273" s="5" t="s">
        <v>377</v>
      </c>
      <c r="I5273" s="5" t="s">
        <v>378</v>
      </c>
    </row>
    <row r="5274" spans="1:9" x14ac:dyDescent="0.25">
      <c r="A5274" s="5" t="s">
        <v>13547</v>
      </c>
      <c r="B5274" s="5" t="s">
        <v>13548</v>
      </c>
      <c r="C5274" s="6" t="s">
        <v>7118</v>
      </c>
      <c r="D5274" s="6" t="str">
        <f t="shared" si="82"/>
        <v>1062-000-000-0000</v>
      </c>
      <c r="E5274" s="5" t="s">
        <v>7119</v>
      </c>
      <c r="F5274" s="5" t="s">
        <v>383</v>
      </c>
      <c r="G5274" s="5" t="s">
        <v>384</v>
      </c>
      <c r="H5274" s="5" t="s">
        <v>377</v>
      </c>
      <c r="I5274" s="5" t="s">
        <v>378</v>
      </c>
    </row>
    <row r="5275" spans="1:9" x14ac:dyDescent="0.25">
      <c r="A5275" s="5" t="s">
        <v>13549</v>
      </c>
      <c r="B5275" s="5" t="s">
        <v>13550</v>
      </c>
      <c r="C5275" s="6" t="s">
        <v>433</v>
      </c>
      <c r="D5275" s="6" t="str">
        <f t="shared" si="82"/>
        <v>1028-000-000-0000</v>
      </c>
      <c r="E5275" s="5" t="s">
        <v>434</v>
      </c>
      <c r="F5275" s="5" t="s">
        <v>503</v>
      </c>
      <c r="G5275" s="5" t="s">
        <v>504</v>
      </c>
      <c r="H5275" s="5" t="s">
        <v>377</v>
      </c>
      <c r="I5275" s="5" t="s">
        <v>378</v>
      </c>
    </row>
    <row r="5276" spans="1:9" x14ac:dyDescent="0.25">
      <c r="A5276" s="5" t="s">
        <v>13551</v>
      </c>
      <c r="B5276" s="5" t="s">
        <v>13552</v>
      </c>
      <c r="C5276" s="6" t="s">
        <v>1897</v>
      </c>
      <c r="D5276" s="6" t="str">
        <f t="shared" si="82"/>
        <v>0360-000-000-0000</v>
      </c>
      <c r="E5276" s="5" t="s">
        <v>1898</v>
      </c>
      <c r="F5276" s="5" t="s">
        <v>383</v>
      </c>
      <c r="G5276" s="5" t="s">
        <v>384</v>
      </c>
      <c r="H5276" s="5" t="s">
        <v>377</v>
      </c>
      <c r="I5276" s="5" t="s">
        <v>378</v>
      </c>
    </row>
    <row r="5277" spans="1:9" x14ac:dyDescent="0.25">
      <c r="A5277" s="5" t="s">
        <v>13553</v>
      </c>
      <c r="B5277" s="5" t="s">
        <v>13554</v>
      </c>
      <c r="C5277" s="6" t="s">
        <v>6616</v>
      </c>
      <c r="D5277" s="6" t="str">
        <f t="shared" si="82"/>
        <v>1008-000-000-0000</v>
      </c>
      <c r="E5277" s="5" t="s">
        <v>6617</v>
      </c>
      <c r="F5277" s="5" t="s">
        <v>507</v>
      </c>
      <c r="G5277" s="5" t="s">
        <v>508</v>
      </c>
      <c r="H5277" s="5" t="s">
        <v>377</v>
      </c>
      <c r="I5277" s="5" t="s">
        <v>378</v>
      </c>
    </row>
    <row r="5278" spans="1:9" x14ac:dyDescent="0.25">
      <c r="A5278" s="5" t="s">
        <v>13555</v>
      </c>
      <c r="B5278" s="5" t="s">
        <v>13556</v>
      </c>
      <c r="C5278" s="6" t="s">
        <v>1221</v>
      </c>
      <c r="D5278" s="6" t="str">
        <f t="shared" si="82"/>
        <v>0201-000-000-0000</v>
      </c>
      <c r="E5278" s="5" t="s">
        <v>1222</v>
      </c>
      <c r="F5278" s="5" t="s">
        <v>383</v>
      </c>
      <c r="G5278" s="5" t="s">
        <v>384</v>
      </c>
      <c r="H5278" s="5" t="s">
        <v>377</v>
      </c>
      <c r="I5278" s="5" t="s">
        <v>378</v>
      </c>
    </row>
    <row r="5279" spans="1:9" x14ac:dyDescent="0.25">
      <c r="A5279" s="5" t="s">
        <v>13557</v>
      </c>
      <c r="B5279" s="5" t="s">
        <v>13558</v>
      </c>
      <c r="C5279" s="6" t="s">
        <v>457</v>
      </c>
      <c r="D5279" s="6" t="str">
        <f t="shared" si="82"/>
        <v>0913-000-000-0000</v>
      </c>
      <c r="E5279" s="5" t="s">
        <v>458</v>
      </c>
      <c r="F5279" s="5" t="s">
        <v>503</v>
      </c>
      <c r="G5279" s="5" t="s">
        <v>504</v>
      </c>
      <c r="H5279" s="5" t="s">
        <v>377</v>
      </c>
      <c r="I5279" s="5" t="s">
        <v>378</v>
      </c>
    </row>
    <row r="5280" spans="1:9" x14ac:dyDescent="0.25">
      <c r="A5280" s="5" t="s">
        <v>13559</v>
      </c>
      <c r="B5280" s="5" t="s">
        <v>13560</v>
      </c>
      <c r="C5280" s="6" t="s">
        <v>2471</v>
      </c>
      <c r="D5280" s="6" t="str">
        <f t="shared" si="82"/>
        <v>0183-000-000-0000</v>
      </c>
      <c r="E5280" s="5" t="s">
        <v>2472</v>
      </c>
      <c r="F5280" s="5" t="s">
        <v>507</v>
      </c>
      <c r="G5280" s="5" t="s">
        <v>508</v>
      </c>
      <c r="H5280" s="5" t="s">
        <v>377</v>
      </c>
      <c r="I5280" s="5" t="s">
        <v>378</v>
      </c>
    </row>
    <row r="5281" spans="1:9" x14ac:dyDescent="0.25">
      <c r="A5281" s="5" t="s">
        <v>13561</v>
      </c>
      <c r="B5281" s="5" t="s">
        <v>13562</v>
      </c>
      <c r="C5281" s="6" t="s">
        <v>3591</v>
      </c>
      <c r="D5281" s="6" t="str">
        <f t="shared" si="82"/>
        <v>0165-000-000-0000</v>
      </c>
      <c r="E5281" s="5" t="s">
        <v>3592</v>
      </c>
      <c r="F5281" s="5" t="s">
        <v>383</v>
      </c>
      <c r="G5281" s="5" t="s">
        <v>384</v>
      </c>
      <c r="H5281" s="5" t="s">
        <v>377</v>
      </c>
      <c r="I5281" s="5" t="s">
        <v>378</v>
      </c>
    </row>
    <row r="5282" spans="1:9" x14ac:dyDescent="0.25">
      <c r="A5282" s="5" t="s">
        <v>13563</v>
      </c>
      <c r="B5282" s="5" t="s">
        <v>13564</v>
      </c>
      <c r="C5282" s="6" t="s">
        <v>1573</v>
      </c>
      <c r="D5282" s="6" t="str">
        <f t="shared" si="82"/>
        <v>0213-000-000-0000</v>
      </c>
      <c r="E5282" s="5" t="s">
        <v>1574</v>
      </c>
      <c r="F5282" s="5" t="s">
        <v>383</v>
      </c>
      <c r="G5282" s="5" t="s">
        <v>384</v>
      </c>
      <c r="H5282" s="5" t="s">
        <v>377</v>
      </c>
      <c r="I5282" s="5" t="s">
        <v>378</v>
      </c>
    </row>
    <row r="5283" spans="1:9" x14ac:dyDescent="0.25">
      <c r="A5283" s="5" t="s">
        <v>13565</v>
      </c>
      <c r="B5283" s="5" t="s">
        <v>13566</v>
      </c>
      <c r="C5283" s="6" t="s">
        <v>5154</v>
      </c>
      <c r="D5283" s="6" t="str">
        <f t="shared" si="82"/>
        <v>0416-000-000-0000</v>
      </c>
      <c r="E5283" s="5" t="s">
        <v>5155</v>
      </c>
      <c r="F5283" s="5" t="s">
        <v>383</v>
      </c>
      <c r="G5283" s="5" t="s">
        <v>384</v>
      </c>
      <c r="H5283" s="5" t="s">
        <v>377</v>
      </c>
      <c r="I5283" s="5" t="s">
        <v>378</v>
      </c>
    </row>
    <row r="5284" spans="1:9" x14ac:dyDescent="0.25">
      <c r="A5284" s="5" t="s">
        <v>13567</v>
      </c>
      <c r="B5284" s="5" t="s">
        <v>13568</v>
      </c>
      <c r="C5284" s="6" t="s">
        <v>7108</v>
      </c>
      <c r="D5284" s="6" t="str">
        <f t="shared" si="82"/>
        <v>0010-060-031-1100</v>
      </c>
      <c r="E5284" s="5" t="s">
        <v>7109</v>
      </c>
      <c r="F5284" s="5" t="s">
        <v>375</v>
      </c>
      <c r="G5284" s="5" t="s">
        <v>376</v>
      </c>
      <c r="H5284" s="5" t="s">
        <v>377</v>
      </c>
      <c r="I5284" s="5" t="s">
        <v>378</v>
      </c>
    </row>
    <row r="5285" spans="1:9" x14ac:dyDescent="0.25">
      <c r="A5285" s="5" t="s">
        <v>13569</v>
      </c>
      <c r="B5285" s="5" t="s">
        <v>13570</v>
      </c>
      <c r="C5285" s="6" t="s">
        <v>7212</v>
      </c>
      <c r="D5285" s="6" t="str">
        <f t="shared" si="82"/>
        <v>0010-060-091-1100</v>
      </c>
      <c r="E5285" s="5" t="s">
        <v>7213</v>
      </c>
      <c r="F5285" s="5" t="s">
        <v>375</v>
      </c>
      <c r="G5285" s="5" t="s">
        <v>376</v>
      </c>
      <c r="H5285" s="5" t="s">
        <v>377</v>
      </c>
      <c r="I5285" s="5" t="s">
        <v>378</v>
      </c>
    </row>
    <row r="5286" spans="1:9" x14ac:dyDescent="0.25">
      <c r="A5286" s="5" t="s">
        <v>13571</v>
      </c>
      <c r="B5286" s="5" t="s">
        <v>13572</v>
      </c>
      <c r="C5286" s="6" t="s">
        <v>3383</v>
      </c>
      <c r="D5286" s="6" t="str">
        <f t="shared" si="82"/>
        <v>0851-000-000-0000</v>
      </c>
      <c r="E5286" s="5" t="s">
        <v>3384</v>
      </c>
      <c r="F5286" s="5" t="s">
        <v>415</v>
      </c>
      <c r="G5286" s="5" t="s">
        <v>416</v>
      </c>
      <c r="H5286" s="5" t="s">
        <v>377</v>
      </c>
      <c r="I5286" s="5" t="s">
        <v>378</v>
      </c>
    </row>
    <row r="5287" spans="1:9" x14ac:dyDescent="0.25">
      <c r="A5287" s="5" t="s">
        <v>13573</v>
      </c>
      <c r="B5287" s="5" t="s">
        <v>13574</v>
      </c>
      <c r="C5287" s="6" t="s">
        <v>8815</v>
      </c>
      <c r="D5287" s="6" t="str">
        <f t="shared" si="82"/>
        <v>0100-000-000-1600</v>
      </c>
      <c r="E5287" s="5" t="s">
        <v>8816</v>
      </c>
      <c r="F5287" s="5" t="s">
        <v>2925</v>
      </c>
      <c r="G5287" s="5" t="s">
        <v>2926</v>
      </c>
      <c r="H5287" s="5" t="s">
        <v>377</v>
      </c>
      <c r="I5287" s="5" t="s">
        <v>378</v>
      </c>
    </row>
    <row r="5288" spans="1:9" x14ac:dyDescent="0.25">
      <c r="A5288" s="5" t="s">
        <v>13575</v>
      </c>
      <c r="B5288" s="5" t="s">
        <v>13576</v>
      </c>
      <c r="C5288" s="6" t="s">
        <v>9294</v>
      </c>
      <c r="D5288" s="6" t="str">
        <f t="shared" si="82"/>
        <v>0010-038-261-1500</v>
      </c>
      <c r="E5288" s="5" t="s">
        <v>9295</v>
      </c>
      <c r="F5288" s="5" t="s">
        <v>375</v>
      </c>
      <c r="G5288" s="5" t="s">
        <v>376</v>
      </c>
      <c r="H5288" s="5" t="s">
        <v>377</v>
      </c>
      <c r="I5288" s="5" t="s">
        <v>378</v>
      </c>
    </row>
    <row r="5289" spans="1:9" x14ac:dyDescent="0.25">
      <c r="A5289" s="5" t="s">
        <v>13577</v>
      </c>
      <c r="B5289" s="5" t="s">
        <v>13578</v>
      </c>
      <c r="C5289" s="6" t="s">
        <v>5469</v>
      </c>
      <c r="D5289" s="6" t="str">
        <f t="shared" si="82"/>
        <v>0856-000-000-0000</v>
      </c>
      <c r="E5289" s="5" t="s">
        <v>5470</v>
      </c>
      <c r="F5289" s="5" t="s">
        <v>535</v>
      </c>
      <c r="G5289" s="5" t="s">
        <v>536</v>
      </c>
      <c r="H5289" s="5" t="s">
        <v>377</v>
      </c>
      <c r="I5289" s="5" t="s">
        <v>378</v>
      </c>
    </row>
    <row r="5290" spans="1:9" x14ac:dyDescent="0.25">
      <c r="A5290" s="5" t="s">
        <v>13579</v>
      </c>
      <c r="B5290" s="5" t="s">
        <v>13580</v>
      </c>
      <c r="C5290" s="6" t="s">
        <v>1175</v>
      </c>
      <c r="D5290" s="6" t="str">
        <f t="shared" si="82"/>
        <v>0010-231-060-1000</v>
      </c>
      <c r="E5290" s="5" t="s">
        <v>1176</v>
      </c>
      <c r="F5290" s="5" t="s">
        <v>1177</v>
      </c>
      <c r="G5290" s="5" t="s">
        <v>1178</v>
      </c>
      <c r="H5290" s="5" t="s">
        <v>377</v>
      </c>
      <c r="I5290" s="5" t="s">
        <v>378</v>
      </c>
    </row>
    <row r="5291" spans="1:9" x14ac:dyDescent="0.25">
      <c r="A5291" s="5" t="s">
        <v>13581</v>
      </c>
      <c r="B5291" s="5" t="s">
        <v>13582</v>
      </c>
      <c r="C5291" s="6" t="s">
        <v>2585</v>
      </c>
      <c r="D5291" s="6" t="str">
        <f t="shared" si="82"/>
        <v>0082-000-000-0000</v>
      </c>
      <c r="E5291" s="5" t="s">
        <v>2586</v>
      </c>
      <c r="F5291" s="5" t="s">
        <v>383</v>
      </c>
      <c r="G5291" s="5" t="s">
        <v>384</v>
      </c>
      <c r="H5291" s="5" t="s">
        <v>377</v>
      </c>
      <c r="I5291" s="5" t="s">
        <v>378</v>
      </c>
    </row>
    <row r="5292" spans="1:9" x14ac:dyDescent="0.25">
      <c r="A5292" s="5" t="s">
        <v>13583</v>
      </c>
      <c r="B5292" s="5" t="s">
        <v>13584</v>
      </c>
      <c r="C5292" s="6" t="s">
        <v>3779</v>
      </c>
      <c r="D5292" s="6" t="str">
        <f t="shared" si="82"/>
        <v>0010-048-041-1100</v>
      </c>
      <c r="E5292" s="5" t="s">
        <v>3780</v>
      </c>
      <c r="F5292" s="5" t="s">
        <v>375</v>
      </c>
      <c r="G5292" s="5" t="s">
        <v>376</v>
      </c>
      <c r="H5292" s="5" t="s">
        <v>377</v>
      </c>
      <c r="I5292" s="5" t="s">
        <v>378</v>
      </c>
    </row>
    <row r="5293" spans="1:9" x14ac:dyDescent="0.25">
      <c r="A5293" s="5" t="s">
        <v>13585</v>
      </c>
      <c r="B5293" s="5" t="s">
        <v>13586</v>
      </c>
      <c r="C5293" s="6" t="s">
        <v>831</v>
      </c>
      <c r="D5293" s="6" t="str">
        <f t="shared" si="82"/>
        <v>0874-000-000-0000</v>
      </c>
      <c r="E5293" s="5" t="s">
        <v>832</v>
      </c>
      <c r="F5293" s="5" t="s">
        <v>383</v>
      </c>
      <c r="G5293" s="5" t="s">
        <v>384</v>
      </c>
      <c r="H5293" s="5" t="s">
        <v>377</v>
      </c>
      <c r="I5293" s="5" t="s">
        <v>378</v>
      </c>
    </row>
    <row r="5294" spans="1:9" x14ac:dyDescent="0.25">
      <c r="A5294" s="5" t="s">
        <v>13587</v>
      </c>
      <c r="B5294" s="5" t="s">
        <v>13588</v>
      </c>
      <c r="C5294" s="6" t="s">
        <v>849</v>
      </c>
      <c r="D5294" s="6" t="str">
        <f t="shared" si="82"/>
        <v>0820-000-000-0000</v>
      </c>
      <c r="E5294" s="5" t="s">
        <v>850</v>
      </c>
      <c r="F5294" s="5" t="s">
        <v>383</v>
      </c>
      <c r="G5294" s="5" t="s">
        <v>384</v>
      </c>
      <c r="H5294" s="5" t="s">
        <v>377</v>
      </c>
      <c r="I5294" s="5" t="s">
        <v>378</v>
      </c>
    </row>
    <row r="5295" spans="1:9" x14ac:dyDescent="0.25">
      <c r="A5295" s="5" t="s">
        <v>13589</v>
      </c>
      <c r="B5295" s="5" t="s">
        <v>13590</v>
      </c>
      <c r="C5295" s="6" t="s">
        <v>985</v>
      </c>
      <c r="D5295" s="6" t="str">
        <f t="shared" si="82"/>
        <v>0180-000-000-0000</v>
      </c>
      <c r="E5295" s="5" t="s">
        <v>986</v>
      </c>
      <c r="F5295" s="5" t="s">
        <v>383</v>
      </c>
      <c r="G5295" s="5" t="s">
        <v>384</v>
      </c>
      <c r="H5295" s="5" t="s">
        <v>377</v>
      </c>
      <c r="I5295" s="5" t="s">
        <v>378</v>
      </c>
    </row>
    <row r="5296" spans="1:9" x14ac:dyDescent="0.25">
      <c r="A5296" s="5" t="s">
        <v>13591</v>
      </c>
      <c r="B5296" s="5" t="s">
        <v>13592</v>
      </c>
      <c r="C5296" s="6" t="s">
        <v>4703</v>
      </c>
      <c r="D5296" s="6" t="str">
        <f t="shared" si="82"/>
        <v>0010-032-171-1100</v>
      </c>
      <c r="E5296" s="5" t="s">
        <v>4704</v>
      </c>
      <c r="F5296" s="5" t="s">
        <v>375</v>
      </c>
      <c r="G5296" s="5" t="s">
        <v>376</v>
      </c>
      <c r="H5296" s="5" t="s">
        <v>377</v>
      </c>
      <c r="I5296" s="5" t="s">
        <v>378</v>
      </c>
    </row>
    <row r="5297" spans="1:9" x14ac:dyDescent="0.25">
      <c r="A5297" s="5" t="s">
        <v>13593</v>
      </c>
      <c r="B5297" s="5" t="s">
        <v>13594</v>
      </c>
      <c r="C5297" s="6" t="s">
        <v>5504</v>
      </c>
      <c r="D5297" s="6" t="str">
        <f t="shared" si="82"/>
        <v>0216-000-000-0000</v>
      </c>
      <c r="E5297" s="5" t="s">
        <v>5505</v>
      </c>
      <c r="F5297" s="5" t="s">
        <v>383</v>
      </c>
      <c r="G5297" s="5" t="s">
        <v>384</v>
      </c>
      <c r="H5297" s="5" t="s">
        <v>377</v>
      </c>
      <c r="I5297" s="5" t="s">
        <v>378</v>
      </c>
    </row>
    <row r="5298" spans="1:9" x14ac:dyDescent="0.25">
      <c r="A5298" s="5" t="s">
        <v>13595</v>
      </c>
      <c r="B5298" s="5" t="s">
        <v>13596</v>
      </c>
      <c r="C5298" s="6" t="s">
        <v>5816</v>
      </c>
      <c r="D5298" s="6" t="str">
        <f t="shared" si="82"/>
        <v>0786-000-000-0000</v>
      </c>
      <c r="E5298" s="5" t="s">
        <v>5817</v>
      </c>
      <c r="F5298" s="5" t="s">
        <v>383</v>
      </c>
      <c r="G5298" s="5" t="s">
        <v>384</v>
      </c>
      <c r="H5298" s="5" t="s">
        <v>377</v>
      </c>
      <c r="I5298" s="5" t="s">
        <v>378</v>
      </c>
    </row>
    <row r="5299" spans="1:9" x14ac:dyDescent="0.25">
      <c r="A5299" s="5" t="s">
        <v>13597</v>
      </c>
      <c r="B5299" s="5" t="s">
        <v>13598</v>
      </c>
      <c r="C5299" s="6" t="s">
        <v>9738</v>
      </c>
      <c r="D5299" s="6" t="str">
        <f t="shared" si="82"/>
        <v>0010-086-021-1100</v>
      </c>
      <c r="E5299" s="5" t="s">
        <v>9739</v>
      </c>
      <c r="F5299" s="5" t="s">
        <v>375</v>
      </c>
      <c r="G5299" s="5" t="s">
        <v>376</v>
      </c>
      <c r="H5299" s="5" t="s">
        <v>513</v>
      </c>
      <c r="I5299" s="5" t="s">
        <v>514</v>
      </c>
    </row>
    <row r="5300" spans="1:9" x14ac:dyDescent="0.25">
      <c r="A5300" s="5" t="s">
        <v>13599</v>
      </c>
      <c r="B5300" s="5" t="s">
        <v>13600</v>
      </c>
      <c r="C5300" s="6" t="s">
        <v>7824</v>
      </c>
      <c r="D5300" s="6" t="str">
        <f t="shared" si="82"/>
        <v>0677-000-000-0000</v>
      </c>
      <c r="E5300" s="5" t="s">
        <v>7825</v>
      </c>
      <c r="F5300" s="5" t="s">
        <v>383</v>
      </c>
      <c r="G5300" s="5" t="s">
        <v>384</v>
      </c>
      <c r="H5300" s="5" t="s">
        <v>377</v>
      </c>
      <c r="I5300" s="5" t="s">
        <v>378</v>
      </c>
    </row>
    <row r="5301" spans="1:9" x14ac:dyDescent="0.25">
      <c r="A5301" s="5" t="s">
        <v>13601</v>
      </c>
      <c r="B5301" s="5" t="s">
        <v>13602</v>
      </c>
      <c r="C5301" s="6" t="s">
        <v>1199</v>
      </c>
      <c r="D5301" s="6" t="str">
        <f t="shared" si="82"/>
        <v>0010-027-121-1100</v>
      </c>
      <c r="E5301" s="5" t="s">
        <v>1200</v>
      </c>
      <c r="F5301" s="5" t="s">
        <v>375</v>
      </c>
      <c r="G5301" s="5" t="s">
        <v>376</v>
      </c>
      <c r="H5301" s="5" t="s">
        <v>377</v>
      </c>
      <c r="I5301" s="5" t="s">
        <v>378</v>
      </c>
    </row>
    <row r="5302" spans="1:9" x14ac:dyDescent="0.25">
      <c r="A5302" s="5" t="s">
        <v>13603</v>
      </c>
      <c r="B5302" s="5" t="s">
        <v>13604</v>
      </c>
      <c r="C5302" s="6" t="s">
        <v>10911</v>
      </c>
      <c r="D5302" s="6" t="str">
        <f t="shared" si="82"/>
        <v>0010-162-120-2300</v>
      </c>
      <c r="E5302" s="5" t="s">
        <v>10912</v>
      </c>
      <c r="F5302" s="5" t="s">
        <v>375</v>
      </c>
      <c r="G5302" s="5" t="s">
        <v>376</v>
      </c>
      <c r="H5302" s="5" t="s">
        <v>377</v>
      </c>
      <c r="I5302" s="5" t="s">
        <v>378</v>
      </c>
    </row>
    <row r="5303" spans="1:9" x14ac:dyDescent="0.25">
      <c r="A5303" s="5" t="s">
        <v>13605</v>
      </c>
      <c r="B5303" s="5" t="s">
        <v>13606</v>
      </c>
      <c r="C5303" s="6" t="s">
        <v>985</v>
      </c>
      <c r="D5303" s="6" t="str">
        <f t="shared" si="82"/>
        <v>0180-000-000-0000</v>
      </c>
      <c r="E5303" s="5" t="s">
        <v>986</v>
      </c>
      <c r="F5303" s="5" t="s">
        <v>415</v>
      </c>
      <c r="G5303" s="5" t="s">
        <v>416</v>
      </c>
      <c r="H5303" s="5" t="s">
        <v>377</v>
      </c>
      <c r="I5303" s="5" t="s">
        <v>378</v>
      </c>
    </row>
    <row r="5304" spans="1:9" x14ac:dyDescent="0.25">
      <c r="A5304" s="5" t="s">
        <v>13607</v>
      </c>
      <c r="B5304" s="5" t="s">
        <v>13608</v>
      </c>
      <c r="C5304" s="6" t="s">
        <v>559</v>
      </c>
      <c r="D5304" s="6" t="str">
        <f t="shared" si="82"/>
        <v>0010-049-041-1100</v>
      </c>
      <c r="E5304" s="5" t="s">
        <v>560</v>
      </c>
      <c r="F5304" s="5" t="s">
        <v>375</v>
      </c>
      <c r="G5304" s="5" t="s">
        <v>376</v>
      </c>
      <c r="H5304" s="5" t="s">
        <v>377</v>
      </c>
      <c r="I5304" s="5" t="s">
        <v>378</v>
      </c>
    </row>
    <row r="5305" spans="1:9" x14ac:dyDescent="0.25">
      <c r="A5305" s="5" t="s">
        <v>13609</v>
      </c>
      <c r="B5305" s="5" t="s">
        <v>13610</v>
      </c>
      <c r="C5305" s="6" t="s">
        <v>5714</v>
      </c>
      <c r="D5305" s="6" t="str">
        <f t="shared" si="82"/>
        <v>0010-093-021-1100</v>
      </c>
      <c r="E5305" s="5" t="s">
        <v>5715</v>
      </c>
      <c r="F5305" s="5" t="s">
        <v>375</v>
      </c>
      <c r="G5305" s="5" t="s">
        <v>376</v>
      </c>
      <c r="H5305" s="5" t="s">
        <v>377</v>
      </c>
      <c r="I5305" s="5" t="s">
        <v>378</v>
      </c>
    </row>
    <row r="5306" spans="1:9" x14ac:dyDescent="0.25">
      <c r="A5306" s="5" t="s">
        <v>13611</v>
      </c>
      <c r="B5306" s="5" t="s">
        <v>13612</v>
      </c>
      <c r="C5306" s="6" t="s">
        <v>1165</v>
      </c>
      <c r="D5306" s="6" t="str">
        <f t="shared" si="82"/>
        <v>0808-000-000-0000</v>
      </c>
      <c r="E5306" s="5" t="s">
        <v>1166</v>
      </c>
      <c r="F5306" s="5" t="s">
        <v>507</v>
      </c>
      <c r="G5306" s="5" t="s">
        <v>508</v>
      </c>
      <c r="H5306" s="5" t="s">
        <v>377</v>
      </c>
      <c r="I5306" s="5" t="s">
        <v>378</v>
      </c>
    </row>
    <row r="5307" spans="1:9" x14ac:dyDescent="0.25">
      <c r="A5307" s="5" t="s">
        <v>13613</v>
      </c>
      <c r="B5307" s="5" t="s">
        <v>13614</v>
      </c>
      <c r="C5307" s="6" t="s">
        <v>7677</v>
      </c>
      <c r="D5307" s="6" t="str">
        <f t="shared" si="82"/>
        <v>0795-000-000-0000</v>
      </c>
      <c r="E5307" s="5" t="s">
        <v>7678</v>
      </c>
      <c r="F5307" s="5" t="s">
        <v>383</v>
      </c>
      <c r="G5307" s="5" t="s">
        <v>384</v>
      </c>
      <c r="H5307" s="5" t="s">
        <v>377</v>
      </c>
      <c r="I5307" s="5" t="s">
        <v>378</v>
      </c>
    </row>
    <row r="5308" spans="1:9" x14ac:dyDescent="0.25">
      <c r="A5308" s="5" t="s">
        <v>13615</v>
      </c>
      <c r="B5308" s="5" t="s">
        <v>13616</v>
      </c>
      <c r="C5308" s="6" t="s">
        <v>1881</v>
      </c>
      <c r="D5308" s="6" t="str">
        <f t="shared" si="82"/>
        <v>0290-035-000-0000</v>
      </c>
      <c r="E5308" s="5" t="s">
        <v>1882</v>
      </c>
      <c r="F5308" s="5" t="s">
        <v>1883</v>
      </c>
      <c r="G5308" s="5" t="s">
        <v>1884</v>
      </c>
      <c r="H5308" s="5" t="s">
        <v>377</v>
      </c>
      <c r="I5308" s="5" t="s">
        <v>378</v>
      </c>
    </row>
    <row r="5309" spans="1:9" x14ac:dyDescent="0.25">
      <c r="A5309" s="5" t="s">
        <v>13617</v>
      </c>
      <c r="B5309" s="5" t="s">
        <v>13618</v>
      </c>
      <c r="C5309" s="6" t="s">
        <v>4414</v>
      </c>
      <c r="D5309" s="6" t="str">
        <f t="shared" si="82"/>
        <v>0010-030-081-1300</v>
      </c>
      <c r="E5309" s="5" t="s">
        <v>4415</v>
      </c>
      <c r="F5309" s="5" t="s">
        <v>375</v>
      </c>
      <c r="G5309" s="5" t="s">
        <v>376</v>
      </c>
      <c r="H5309" s="5" t="s">
        <v>377</v>
      </c>
      <c r="I5309" s="5" t="s">
        <v>378</v>
      </c>
    </row>
    <row r="5310" spans="1:9" x14ac:dyDescent="0.25">
      <c r="A5310" s="5" t="s">
        <v>13619</v>
      </c>
      <c r="B5310" s="5" t="s">
        <v>13620</v>
      </c>
      <c r="C5310" s="6" t="s">
        <v>1111</v>
      </c>
      <c r="D5310" s="6" t="str">
        <f t="shared" si="82"/>
        <v>0401-000-000-0000</v>
      </c>
      <c r="E5310" s="5" t="s">
        <v>1112</v>
      </c>
      <c r="F5310" s="5" t="s">
        <v>383</v>
      </c>
      <c r="G5310" s="5" t="s">
        <v>384</v>
      </c>
      <c r="H5310" s="5" t="s">
        <v>377</v>
      </c>
      <c r="I5310" s="5" t="s">
        <v>378</v>
      </c>
    </row>
    <row r="5311" spans="1:9" x14ac:dyDescent="0.25">
      <c r="A5311" s="5" t="s">
        <v>13621</v>
      </c>
      <c r="B5311" s="5" t="s">
        <v>13622</v>
      </c>
      <c r="C5311" s="6" t="s">
        <v>12815</v>
      </c>
      <c r="D5311" s="6" t="str">
        <f t="shared" si="82"/>
        <v>0010-090-021-1100</v>
      </c>
      <c r="E5311" s="5" t="s">
        <v>12816</v>
      </c>
      <c r="F5311" s="5" t="s">
        <v>375</v>
      </c>
      <c r="G5311" s="5" t="s">
        <v>376</v>
      </c>
      <c r="H5311" s="5" t="s">
        <v>377</v>
      </c>
      <c r="I5311" s="5" t="s">
        <v>378</v>
      </c>
    </row>
    <row r="5312" spans="1:9" x14ac:dyDescent="0.25">
      <c r="A5312" s="5" t="s">
        <v>13623</v>
      </c>
      <c r="B5312" s="5" t="s">
        <v>13624</v>
      </c>
      <c r="C5312" s="6" t="s">
        <v>5996</v>
      </c>
      <c r="D5312" s="6" t="str">
        <f t="shared" si="82"/>
        <v>0010-162-141-1100</v>
      </c>
      <c r="E5312" s="5" t="s">
        <v>5997</v>
      </c>
      <c r="F5312" s="5" t="s">
        <v>375</v>
      </c>
      <c r="G5312" s="5" t="s">
        <v>376</v>
      </c>
      <c r="H5312" s="5" t="s">
        <v>377</v>
      </c>
      <c r="I5312" s="5" t="s">
        <v>378</v>
      </c>
    </row>
    <row r="5313" spans="1:9" x14ac:dyDescent="0.25">
      <c r="A5313" s="5" t="s">
        <v>13625</v>
      </c>
      <c r="B5313" s="5" t="s">
        <v>13626</v>
      </c>
      <c r="C5313" s="6" t="s">
        <v>1175</v>
      </c>
      <c r="D5313" s="6" t="str">
        <f t="shared" si="82"/>
        <v>0010-231-060-1000</v>
      </c>
      <c r="E5313" s="5" t="s">
        <v>1176</v>
      </c>
      <c r="F5313" s="5" t="s">
        <v>1177</v>
      </c>
      <c r="G5313" s="5" t="s">
        <v>1178</v>
      </c>
      <c r="H5313" s="5" t="s">
        <v>377</v>
      </c>
      <c r="I5313" s="5" t="s">
        <v>378</v>
      </c>
    </row>
    <row r="5314" spans="1:9" x14ac:dyDescent="0.25">
      <c r="A5314" s="5" t="s">
        <v>13627</v>
      </c>
      <c r="B5314" s="5" t="s">
        <v>13628</v>
      </c>
      <c r="C5314" s="6" t="s">
        <v>11351</v>
      </c>
      <c r="D5314" s="6" t="str">
        <f t="shared" ref="D5314:D5377" si="83">TEXT(C5314,"0000-000-000-0000")</f>
        <v>0931-000-000-0000</v>
      </c>
      <c r="E5314" s="5" t="s">
        <v>11352</v>
      </c>
      <c r="F5314" s="5" t="s">
        <v>383</v>
      </c>
      <c r="G5314" s="5" t="s">
        <v>384</v>
      </c>
      <c r="H5314" s="5" t="s">
        <v>1213</v>
      </c>
      <c r="I5314" s="5" t="s">
        <v>1214</v>
      </c>
    </row>
    <row r="5315" spans="1:9" x14ac:dyDescent="0.25">
      <c r="A5315" s="5" t="s">
        <v>13629</v>
      </c>
      <c r="B5315" s="5" t="s">
        <v>13630</v>
      </c>
      <c r="C5315" s="6" t="s">
        <v>2237</v>
      </c>
      <c r="D5315" s="6" t="str">
        <f t="shared" si="83"/>
        <v>0917-000-000-0000</v>
      </c>
      <c r="E5315" s="5" t="s">
        <v>2238</v>
      </c>
      <c r="F5315" s="5" t="s">
        <v>415</v>
      </c>
      <c r="G5315" s="5" t="s">
        <v>416</v>
      </c>
      <c r="H5315" s="5" t="s">
        <v>377</v>
      </c>
      <c r="I5315" s="5" t="s">
        <v>378</v>
      </c>
    </row>
    <row r="5316" spans="1:9" x14ac:dyDescent="0.25">
      <c r="A5316" s="5" t="s">
        <v>13631</v>
      </c>
      <c r="B5316" s="5" t="s">
        <v>13632</v>
      </c>
      <c r="C5316" s="6" t="s">
        <v>8815</v>
      </c>
      <c r="D5316" s="6" t="str">
        <f t="shared" si="83"/>
        <v>0100-000-000-1600</v>
      </c>
      <c r="E5316" s="5" t="s">
        <v>8816</v>
      </c>
      <c r="F5316" s="5" t="s">
        <v>383</v>
      </c>
      <c r="G5316" s="5" t="s">
        <v>384</v>
      </c>
      <c r="H5316" s="5" t="s">
        <v>377</v>
      </c>
      <c r="I5316" s="5" t="s">
        <v>378</v>
      </c>
    </row>
    <row r="5317" spans="1:9" x14ac:dyDescent="0.25">
      <c r="A5317" s="5" t="s">
        <v>13633</v>
      </c>
      <c r="B5317" s="5" t="s">
        <v>13634</v>
      </c>
      <c r="C5317" s="6" t="s">
        <v>889</v>
      </c>
      <c r="D5317" s="6" t="str">
        <f t="shared" si="83"/>
        <v>0621-000-000-0000</v>
      </c>
      <c r="E5317" s="5" t="s">
        <v>890</v>
      </c>
      <c r="F5317" s="5" t="s">
        <v>1974</v>
      </c>
      <c r="G5317" s="5" t="s">
        <v>1975</v>
      </c>
      <c r="H5317" s="5" t="s">
        <v>377</v>
      </c>
      <c r="I5317" s="5" t="s">
        <v>378</v>
      </c>
    </row>
    <row r="5318" spans="1:9" x14ac:dyDescent="0.25">
      <c r="A5318" s="5" t="s">
        <v>13635</v>
      </c>
      <c r="B5318" s="5" t="s">
        <v>13636</v>
      </c>
      <c r="C5318" s="6" t="s">
        <v>13637</v>
      </c>
      <c r="D5318" s="6" t="str">
        <f t="shared" si="83"/>
        <v>0010-090-081-1000</v>
      </c>
      <c r="E5318" s="5" t="s">
        <v>13638</v>
      </c>
      <c r="F5318" s="5" t="s">
        <v>1099</v>
      </c>
      <c r="G5318" s="5" t="s">
        <v>1100</v>
      </c>
      <c r="H5318" s="5" t="s">
        <v>377</v>
      </c>
      <c r="I5318" s="5" t="s">
        <v>378</v>
      </c>
    </row>
    <row r="5319" spans="1:9" x14ac:dyDescent="0.25">
      <c r="A5319" s="5" t="s">
        <v>13639</v>
      </c>
      <c r="B5319" s="5" t="s">
        <v>13640</v>
      </c>
      <c r="C5319" s="6" t="s">
        <v>7358</v>
      </c>
      <c r="D5319" s="6" t="str">
        <f t="shared" si="83"/>
        <v>0010-040-020-1200</v>
      </c>
      <c r="E5319" s="5" t="s">
        <v>7359</v>
      </c>
      <c r="F5319" s="5" t="s">
        <v>375</v>
      </c>
      <c r="G5319" s="5" t="s">
        <v>376</v>
      </c>
      <c r="H5319" s="5" t="s">
        <v>377</v>
      </c>
      <c r="I5319" s="5" t="s">
        <v>378</v>
      </c>
    </row>
    <row r="5320" spans="1:9" x14ac:dyDescent="0.25">
      <c r="A5320" s="5" t="s">
        <v>13641</v>
      </c>
      <c r="B5320" s="5" t="s">
        <v>13642</v>
      </c>
      <c r="C5320" s="6" t="s">
        <v>5098</v>
      </c>
      <c r="D5320" s="6" t="str">
        <f t="shared" si="83"/>
        <v>0100-033-000-0000</v>
      </c>
      <c r="E5320" s="5" t="s">
        <v>5099</v>
      </c>
      <c r="F5320" s="5" t="s">
        <v>2740</v>
      </c>
      <c r="G5320" s="5" t="s">
        <v>2741</v>
      </c>
      <c r="H5320" s="5" t="s">
        <v>377</v>
      </c>
      <c r="I5320" s="5" t="s">
        <v>378</v>
      </c>
    </row>
    <row r="5321" spans="1:9" x14ac:dyDescent="0.25">
      <c r="A5321" s="5" t="s">
        <v>275</v>
      </c>
      <c r="B5321" s="5" t="s">
        <v>13643</v>
      </c>
      <c r="C5321" s="6" t="s">
        <v>626</v>
      </c>
      <c r="D5321" s="6" t="str">
        <f t="shared" si="83"/>
        <v>0437-000-000-0000</v>
      </c>
      <c r="E5321" s="5" t="s">
        <v>627</v>
      </c>
      <c r="F5321" s="5" t="s">
        <v>503</v>
      </c>
      <c r="G5321" s="5" t="s">
        <v>504</v>
      </c>
      <c r="H5321" s="5" t="s">
        <v>377</v>
      </c>
      <c r="I5321" s="5" t="s">
        <v>378</v>
      </c>
    </row>
    <row r="5322" spans="1:9" x14ac:dyDescent="0.25">
      <c r="A5322" s="5" t="s">
        <v>13644</v>
      </c>
      <c r="B5322" s="5" t="s">
        <v>13645</v>
      </c>
      <c r="C5322" s="6" t="s">
        <v>569</v>
      </c>
      <c r="D5322" s="6" t="str">
        <f t="shared" si="83"/>
        <v>0665-000-000-0000</v>
      </c>
      <c r="E5322" s="5" t="s">
        <v>570</v>
      </c>
      <c r="F5322" s="5" t="s">
        <v>507</v>
      </c>
      <c r="G5322" s="5" t="s">
        <v>508</v>
      </c>
      <c r="H5322" s="5" t="s">
        <v>377</v>
      </c>
      <c r="I5322" s="5" t="s">
        <v>378</v>
      </c>
    </row>
    <row r="5323" spans="1:9" x14ac:dyDescent="0.25">
      <c r="A5323" s="5" t="s">
        <v>13646</v>
      </c>
      <c r="B5323" s="5" t="s">
        <v>13647</v>
      </c>
      <c r="C5323" s="6" t="s">
        <v>499</v>
      </c>
      <c r="D5323" s="6" t="str">
        <f t="shared" si="83"/>
        <v>0010-211-140-1100</v>
      </c>
      <c r="E5323" s="5" t="s">
        <v>500</v>
      </c>
      <c r="F5323" s="5" t="s">
        <v>375</v>
      </c>
      <c r="G5323" s="5" t="s">
        <v>376</v>
      </c>
      <c r="H5323" s="5" t="s">
        <v>377</v>
      </c>
      <c r="I5323" s="5" t="s">
        <v>378</v>
      </c>
    </row>
    <row r="5324" spans="1:9" x14ac:dyDescent="0.25">
      <c r="A5324" s="5" t="s">
        <v>13648</v>
      </c>
      <c r="B5324" s="5" t="s">
        <v>13649</v>
      </c>
      <c r="C5324" s="6" t="s">
        <v>4275</v>
      </c>
      <c r="D5324" s="6" t="str">
        <f t="shared" si="83"/>
        <v>0010-029-100-1300</v>
      </c>
      <c r="E5324" s="5" t="s">
        <v>4276</v>
      </c>
      <c r="F5324" s="5" t="s">
        <v>383</v>
      </c>
      <c r="G5324" s="5" t="s">
        <v>384</v>
      </c>
      <c r="H5324" s="5" t="s">
        <v>377</v>
      </c>
      <c r="I5324" s="5" t="s">
        <v>378</v>
      </c>
    </row>
    <row r="5325" spans="1:9" x14ac:dyDescent="0.25">
      <c r="A5325" s="5" t="s">
        <v>13650</v>
      </c>
      <c r="B5325" s="5" t="s">
        <v>13651</v>
      </c>
      <c r="C5325" s="6" t="s">
        <v>589</v>
      </c>
      <c r="D5325" s="6" t="str">
        <f t="shared" si="83"/>
        <v>0160-000-000-0000</v>
      </c>
      <c r="E5325" s="5" t="s">
        <v>590</v>
      </c>
      <c r="F5325" s="5" t="s">
        <v>383</v>
      </c>
      <c r="G5325" s="5" t="s">
        <v>384</v>
      </c>
      <c r="H5325" s="5" t="s">
        <v>377</v>
      </c>
      <c r="I5325" s="5" t="s">
        <v>378</v>
      </c>
    </row>
    <row r="5326" spans="1:9" x14ac:dyDescent="0.25">
      <c r="A5326" s="5" t="s">
        <v>13652</v>
      </c>
      <c r="B5326" s="5" t="s">
        <v>13653</v>
      </c>
      <c r="C5326" s="6" t="s">
        <v>13654</v>
      </c>
      <c r="D5326" s="6" t="str">
        <f t="shared" si="83"/>
        <v>0711-000-000-0000</v>
      </c>
      <c r="E5326" s="5" t="s">
        <v>13655</v>
      </c>
      <c r="F5326" s="5" t="s">
        <v>383</v>
      </c>
      <c r="G5326" s="5" t="s">
        <v>384</v>
      </c>
      <c r="H5326" s="5" t="s">
        <v>377</v>
      </c>
      <c r="I5326" s="5" t="s">
        <v>378</v>
      </c>
    </row>
    <row r="5327" spans="1:9" x14ac:dyDescent="0.25">
      <c r="A5327" s="5" t="s">
        <v>13656</v>
      </c>
      <c r="B5327" s="5" t="s">
        <v>13657</v>
      </c>
      <c r="C5327" s="6" t="s">
        <v>405</v>
      </c>
      <c r="D5327" s="6" t="str">
        <f t="shared" si="83"/>
        <v>0340-000-000-0000</v>
      </c>
      <c r="E5327" s="5" t="s">
        <v>406</v>
      </c>
      <c r="F5327" s="5" t="s">
        <v>383</v>
      </c>
      <c r="G5327" s="5" t="s">
        <v>384</v>
      </c>
      <c r="H5327" s="5" t="s">
        <v>377</v>
      </c>
      <c r="I5327" s="5" t="s">
        <v>378</v>
      </c>
    </row>
    <row r="5328" spans="1:9" x14ac:dyDescent="0.25">
      <c r="A5328" s="5" t="s">
        <v>13658</v>
      </c>
      <c r="B5328" s="5" t="s">
        <v>13659</v>
      </c>
      <c r="C5328" s="6" t="s">
        <v>3896</v>
      </c>
      <c r="D5328" s="6" t="str">
        <f t="shared" si="83"/>
        <v>0410-000-000-0000</v>
      </c>
      <c r="E5328" s="5" t="s">
        <v>3897</v>
      </c>
      <c r="F5328" s="5" t="s">
        <v>383</v>
      </c>
      <c r="G5328" s="5" t="s">
        <v>384</v>
      </c>
      <c r="H5328" s="5" t="s">
        <v>513</v>
      </c>
      <c r="I5328" s="5" t="s">
        <v>514</v>
      </c>
    </row>
    <row r="5329" spans="1:9" x14ac:dyDescent="0.25">
      <c r="A5329" s="5" t="s">
        <v>13660</v>
      </c>
      <c r="B5329" s="5" t="s">
        <v>13661</v>
      </c>
      <c r="C5329" s="6" t="s">
        <v>2509</v>
      </c>
      <c r="D5329" s="6" t="str">
        <f t="shared" si="83"/>
        <v>0776-000-000-0000</v>
      </c>
      <c r="E5329" s="5" t="s">
        <v>2510</v>
      </c>
      <c r="F5329" s="5" t="s">
        <v>383</v>
      </c>
      <c r="G5329" s="5" t="s">
        <v>384</v>
      </c>
      <c r="H5329" s="5" t="s">
        <v>377</v>
      </c>
      <c r="I5329" s="5" t="s">
        <v>378</v>
      </c>
    </row>
    <row r="5330" spans="1:9" x14ac:dyDescent="0.25">
      <c r="A5330" s="5" t="s">
        <v>13662</v>
      </c>
      <c r="B5330" s="5" t="s">
        <v>13663</v>
      </c>
      <c r="C5330" s="6" t="s">
        <v>2140</v>
      </c>
      <c r="D5330" s="6" t="str">
        <f t="shared" si="83"/>
        <v>0353-000-000-0000</v>
      </c>
      <c r="E5330" s="5" t="s">
        <v>2141</v>
      </c>
      <c r="F5330" s="5" t="s">
        <v>383</v>
      </c>
      <c r="G5330" s="5" t="s">
        <v>384</v>
      </c>
      <c r="H5330" s="5" t="s">
        <v>377</v>
      </c>
      <c r="I5330" s="5" t="s">
        <v>378</v>
      </c>
    </row>
    <row r="5331" spans="1:9" x14ac:dyDescent="0.25">
      <c r="A5331" s="5" t="s">
        <v>13664</v>
      </c>
      <c r="B5331" s="5" t="s">
        <v>13665</v>
      </c>
      <c r="C5331" s="6" t="s">
        <v>3779</v>
      </c>
      <c r="D5331" s="6" t="str">
        <f t="shared" si="83"/>
        <v>0010-048-041-1100</v>
      </c>
      <c r="E5331" s="5" t="s">
        <v>3780</v>
      </c>
      <c r="F5331" s="5" t="s">
        <v>399</v>
      </c>
      <c r="G5331" s="5" t="s">
        <v>400</v>
      </c>
      <c r="H5331" s="5" t="s">
        <v>377</v>
      </c>
      <c r="I5331" s="5" t="s">
        <v>378</v>
      </c>
    </row>
    <row r="5332" spans="1:9" x14ac:dyDescent="0.25">
      <c r="A5332" s="5" t="s">
        <v>13666</v>
      </c>
      <c r="B5332" s="5" t="s">
        <v>13667</v>
      </c>
      <c r="C5332" s="6" t="s">
        <v>13668</v>
      </c>
      <c r="D5332" s="6" t="str">
        <f t="shared" si="83"/>
        <v>0010-033-051-1100</v>
      </c>
      <c r="E5332" s="5" t="s">
        <v>13669</v>
      </c>
      <c r="F5332" s="5" t="s">
        <v>375</v>
      </c>
      <c r="G5332" s="5" t="s">
        <v>376</v>
      </c>
      <c r="H5332" s="5" t="s">
        <v>377</v>
      </c>
      <c r="I5332" s="5" t="s">
        <v>378</v>
      </c>
    </row>
    <row r="5333" spans="1:9" x14ac:dyDescent="0.25">
      <c r="A5333" s="5" t="s">
        <v>13670</v>
      </c>
      <c r="B5333" s="5" t="s">
        <v>13671</v>
      </c>
      <c r="C5333" s="6" t="s">
        <v>807</v>
      </c>
      <c r="D5333" s="6" t="str">
        <f t="shared" si="83"/>
        <v>0130-000-000-0000</v>
      </c>
      <c r="E5333" s="5" t="s">
        <v>808</v>
      </c>
      <c r="F5333" s="5" t="s">
        <v>415</v>
      </c>
      <c r="G5333" s="5" t="s">
        <v>416</v>
      </c>
      <c r="H5333" s="5" t="s">
        <v>377</v>
      </c>
      <c r="I5333" s="5" t="s">
        <v>378</v>
      </c>
    </row>
    <row r="5334" spans="1:9" x14ac:dyDescent="0.25">
      <c r="A5334" s="5" t="s">
        <v>13672</v>
      </c>
      <c r="B5334" s="5" t="s">
        <v>13673</v>
      </c>
      <c r="C5334" s="6" t="s">
        <v>1526</v>
      </c>
      <c r="D5334" s="6" t="str">
        <f t="shared" si="83"/>
        <v>0480-000-000-0000</v>
      </c>
      <c r="E5334" s="5" t="s">
        <v>1527</v>
      </c>
      <c r="F5334" s="5" t="s">
        <v>507</v>
      </c>
      <c r="G5334" s="5" t="s">
        <v>508</v>
      </c>
      <c r="H5334" s="5" t="s">
        <v>377</v>
      </c>
      <c r="I5334" s="5" t="s">
        <v>378</v>
      </c>
    </row>
    <row r="5335" spans="1:9" x14ac:dyDescent="0.25">
      <c r="A5335" s="5" t="s">
        <v>13674</v>
      </c>
      <c r="B5335" s="5" t="s">
        <v>13675</v>
      </c>
      <c r="C5335" s="6" t="s">
        <v>2683</v>
      </c>
      <c r="D5335" s="6" t="str">
        <f t="shared" si="83"/>
        <v>0286-000-000-0000</v>
      </c>
      <c r="E5335" s="5" t="s">
        <v>2684</v>
      </c>
      <c r="F5335" s="5" t="s">
        <v>503</v>
      </c>
      <c r="G5335" s="5" t="s">
        <v>504</v>
      </c>
      <c r="H5335" s="5" t="s">
        <v>377</v>
      </c>
      <c r="I5335" s="5" t="s">
        <v>378</v>
      </c>
    </row>
    <row r="5336" spans="1:9" x14ac:dyDescent="0.25">
      <c r="A5336" s="5" t="s">
        <v>13676</v>
      </c>
      <c r="B5336" s="5" t="s">
        <v>13677</v>
      </c>
      <c r="C5336" s="6" t="s">
        <v>7404</v>
      </c>
      <c r="D5336" s="6" t="str">
        <f t="shared" si="83"/>
        <v>1027-000-000-0000</v>
      </c>
      <c r="E5336" s="5" t="s">
        <v>7405</v>
      </c>
      <c r="F5336" s="5" t="s">
        <v>535</v>
      </c>
      <c r="G5336" s="5" t="s">
        <v>536</v>
      </c>
      <c r="H5336" s="5" t="s">
        <v>513</v>
      </c>
      <c r="I5336" s="5" t="s">
        <v>514</v>
      </c>
    </row>
    <row r="5337" spans="1:9" x14ac:dyDescent="0.25">
      <c r="A5337" s="5" t="s">
        <v>13678</v>
      </c>
      <c r="B5337" s="5" t="s">
        <v>13679</v>
      </c>
      <c r="C5337" s="6" t="s">
        <v>5996</v>
      </c>
      <c r="D5337" s="6" t="str">
        <f t="shared" si="83"/>
        <v>0010-162-141-1100</v>
      </c>
      <c r="E5337" s="5" t="s">
        <v>5997</v>
      </c>
      <c r="F5337" s="5" t="s">
        <v>399</v>
      </c>
      <c r="G5337" s="5" t="s">
        <v>400</v>
      </c>
      <c r="H5337" s="5" t="s">
        <v>377</v>
      </c>
      <c r="I5337" s="5" t="s">
        <v>378</v>
      </c>
    </row>
    <row r="5338" spans="1:9" x14ac:dyDescent="0.25">
      <c r="A5338" s="5" t="s">
        <v>13680</v>
      </c>
      <c r="B5338" s="5" t="s">
        <v>13681</v>
      </c>
      <c r="C5338" s="6" t="s">
        <v>615</v>
      </c>
      <c r="D5338" s="6" t="str">
        <f t="shared" si="83"/>
        <v>0170-000-000-0000</v>
      </c>
      <c r="E5338" s="5" t="s">
        <v>616</v>
      </c>
      <c r="F5338" s="5" t="s">
        <v>383</v>
      </c>
      <c r="G5338" s="5" t="s">
        <v>384</v>
      </c>
      <c r="H5338" s="5" t="s">
        <v>513</v>
      </c>
      <c r="I5338" s="5" t="s">
        <v>514</v>
      </c>
    </row>
    <row r="5339" spans="1:9" x14ac:dyDescent="0.25">
      <c r="A5339" s="5" t="s">
        <v>13682</v>
      </c>
      <c r="B5339" s="5" t="s">
        <v>13683</v>
      </c>
      <c r="C5339" s="6" t="s">
        <v>6462</v>
      </c>
      <c r="D5339" s="6" t="str">
        <f t="shared" si="83"/>
        <v>0010-046-051-1100</v>
      </c>
      <c r="E5339" s="5" t="s">
        <v>6463</v>
      </c>
      <c r="F5339" s="5" t="s">
        <v>375</v>
      </c>
      <c r="G5339" s="5" t="s">
        <v>376</v>
      </c>
      <c r="H5339" s="5" t="s">
        <v>377</v>
      </c>
      <c r="I5339" s="5" t="s">
        <v>378</v>
      </c>
    </row>
    <row r="5340" spans="1:9" x14ac:dyDescent="0.25">
      <c r="A5340" s="5" t="s">
        <v>13684</v>
      </c>
      <c r="B5340" s="5" t="s">
        <v>13685</v>
      </c>
      <c r="C5340" s="6" t="s">
        <v>12833</v>
      </c>
      <c r="D5340" s="6" t="str">
        <f t="shared" si="83"/>
        <v>0946-000-009-5100</v>
      </c>
      <c r="E5340" s="5" t="s">
        <v>12834</v>
      </c>
      <c r="F5340" s="5" t="s">
        <v>383</v>
      </c>
      <c r="G5340" s="5" t="s">
        <v>384</v>
      </c>
      <c r="H5340" s="5" t="s">
        <v>377</v>
      </c>
      <c r="I5340" s="5" t="s">
        <v>378</v>
      </c>
    </row>
    <row r="5341" spans="1:9" x14ac:dyDescent="0.25">
      <c r="A5341" s="5" t="s">
        <v>13686</v>
      </c>
      <c r="B5341" s="5" t="s">
        <v>13687</v>
      </c>
      <c r="C5341" s="6" t="s">
        <v>8214</v>
      </c>
      <c r="D5341" s="6" t="str">
        <f t="shared" si="83"/>
        <v>0745-000-000-0000</v>
      </c>
      <c r="E5341" s="5" t="s">
        <v>8215</v>
      </c>
      <c r="F5341" s="5" t="s">
        <v>383</v>
      </c>
      <c r="G5341" s="5" t="s">
        <v>384</v>
      </c>
      <c r="H5341" s="5" t="s">
        <v>377</v>
      </c>
      <c r="I5341" s="5" t="s">
        <v>378</v>
      </c>
    </row>
    <row r="5342" spans="1:9" x14ac:dyDescent="0.25">
      <c r="A5342" s="5" t="s">
        <v>13688</v>
      </c>
      <c r="B5342" s="5" t="s">
        <v>13689</v>
      </c>
      <c r="C5342" s="6" t="s">
        <v>469</v>
      </c>
      <c r="D5342" s="6" t="str">
        <f t="shared" si="83"/>
        <v>0152-000-000-0000</v>
      </c>
      <c r="E5342" s="5" t="s">
        <v>470</v>
      </c>
      <c r="F5342" s="5" t="s">
        <v>925</v>
      </c>
      <c r="G5342" s="5" t="s">
        <v>926</v>
      </c>
      <c r="H5342" s="5" t="s">
        <v>377</v>
      </c>
      <c r="I5342" s="5" t="s">
        <v>378</v>
      </c>
    </row>
    <row r="5343" spans="1:9" x14ac:dyDescent="0.25">
      <c r="A5343" s="5" t="s">
        <v>13690</v>
      </c>
      <c r="B5343" s="5" t="s">
        <v>13691</v>
      </c>
      <c r="C5343" s="6" t="s">
        <v>724</v>
      </c>
      <c r="D5343" s="6" t="str">
        <f t="shared" si="83"/>
        <v>0283-000-000-0000</v>
      </c>
      <c r="E5343" s="5" t="s">
        <v>725</v>
      </c>
      <c r="F5343" s="5" t="s">
        <v>383</v>
      </c>
      <c r="G5343" s="5" t="s">
        <v>384</v>
      </c>
      <c r="H5343" s="5" t="s">
        <v>377</v>
      </c>
      <c r="I5343" s="5" t="s">
        <v>378</v>
      </c>
    </row>
    <row r="5344" spans="1:9" x14ac:dyDescent="0.25">
      <c r="A5344" s="5" t="s">
        <v>13692</v>
      </c>
      <c r="B5344" s="5" t="s">
        <v>13693</v>
      </c>
      <c r="C5344" s="6" t="s">
        <v>13694</v>
      </c>
      <c r="D5344" s="6" t="str">
        <f t="shared" si="83"/>
        <v>1156-000-000-0000</v>
      </c>
      <c r="E5344" s="5" t="s">
        <v>13695</v>
      </c>
      <c r="F5344" s="5" t="s">
        <v>535</v>
      </c>
      <c r="G5344" s="5" t="s">
        <v>536</v>
      </c>
      <c r="H5344" s="5" t="s">
        <v>377</v>
      </c>
      <c r="I5344" s="5" t="s">
        <v>378</v>
      </c>
    </row>
    <row r="5345" spans="1:9" x14ac:dyDescent="0.25">
      <c r="A5345" s="5" t="s">
        <v>310</v>
      </c>
      <c r="B5345" s="5" t="s">
        <v>13696</v>
      </c>
      <c r="C5345" s="6" t="s">
        <v>5079</v>
      </c>
      <c r="D5345" s="6" t="str">
        <f t="shared" si="83"/>
        <v>0834-000-000-0000</v>
      </c>
      <c r="E5345" s="5" t="s">
        <v>5080</v>
      </c>
      <c r="F5345" s="5" t="s">
        <v>383</v>
      </c>
      <c r="G5345" s="5" t="s">
        <v>384</v>
      </c>
      <c r="H5345" s="5" t="s">
        <v>377</v>
      </c>
      <c r="I5345" s="5" t="s">
        <v>378</v>
      </c>
    </row>
    <row r="5346" spans="1:9" x14ac:dyDescent="0.25">
      <c r="A5346" s="5" t="s">
        <v>13697</v>
      </c>
      <c r="B5346" s="5" t="s">
        <v>13698</v>
      </c>
      <c r="C5346" s="6" t="s">
        <v>3621</v>
      </c>
      <c r="D5346" s="6" t="str">
        <f t="shared" si="83"/>
        <v>0205-000-000-0000</v>
      </c>
      <c r="E5346" s="5" t="s">
        <v>3622</v>
      </c>
      <c r="F5346" s="5" t="s">
        <v>383</v>
      </c>
      <c r="G5346" s="5" t="s">
        <v>384</v>
      </c>
      <c r="H5346" s="5" t="s">
        <v>377</v>
      </c>
      <c r="I5346" s="5" t="s">
        <v>378</v>
      </c>
    </row>
    <row r="5347" spans="1:9" x14ac:dyDescent="0.25">
      <c r="A5347" s="5" t="s">
        <v>13699</v>
      </c>
      <c r="B5347" s="5" t="s">
        <v>13700</v>
      </c>
      <c r="C5347" s="6" t="s">
        <v>3157</v>
      </c>
      <c r="D5347" s="6" t="str">
        <f t="shared" si="83"/>
        <v>0010-041-021-1200</v>
      </c>
      <c r="E5347" s="5" t="s">
        <v>3158</v>
      </c>
      <c r="F5347" s="5" t="s">
        <v>3980</v>
      </c>
      <c r="G5347" s="5" t="s">
        <v>3981</v>
      </c>
      <c r="H5347" s="5" t="s">
        <v>377</v>
      </c>
      <c r="I5347" s="5" t="s">
        <v>378</v>
      </c>
    </row>
    <row r="5348" spans="1:9" x14ac:dyDescent="0.25">
      <c r="A5348" s="5" t="s">
        <v>13701</v>
      </c>
      <c r="B5348" s="5" t="s">
        <v>13702</v>
      </c>
      <c r="C5348" s="6" t="s">
        <v>7108</v>
      </c>
      <c r="D5348" s="6" t="str">
        <f t="shared" si="83"/>
        <v>0010-060-031-1100</v>
      </c>
      <c r="E5348" s="5" t="s">
        <v>7109</v>
      </c>
      <c r="F5348" s="5" t="s">
        <v>375</v>
      </c>
      <c r="G5348" s="5" t="s">
        <v>376</v>
      </c>
      <c r="H5348" s="5" t="s">
        <v>377</v>
      </c>
      <c r="I5348" s="5" t="s">
        <v>378</v>
      </c>
    </row>
    <row r="5349" spans="1:9" x14ac:dyDescent="0.25">
      <c r="A5349" s="5" t="s">
        <v>13703</v>
      </c>
      <c r="B5349" s="5" t="s">
        <v>13704</v>
      </c>
      <c r="C5349" s="6" t="s">
        <v>3498</v>
      </c>
      <c r="D5349" s="6" t="str">
        <f t="shared" si="83"/>
        <v>0548-000-000-0000</v>
      </c>
      <c r="E5349" s="5" t="s">
        <v>3499</v>
      </c>
      <c r="F5349" s="5" t="s">
        <v>535</v>
      </c>
      <c r="G5349" s="5" t="s">
        <v>536</v>
      </c>
      <c r="H5349" s="5" t="s">
        <v>377</v>
      </c>
      <c r="I5349" s="5" t="s">
        <v>378</v>
      </c>
    </row>
    <row r="5350" spans="1:9" x14ac:dyDescent="0.25">
      <c r="A5350" s="5" t="s">
        <v>13705</v>
      </c>
      <c r="B5350" s="5" t="s">
        <v>13706</v>
      </c>
      <c r="C5350" s="6" t="s">
        <v>2196</v>
      </c>
      <c r="D5350" s="6" t="str">
        <f t="shared" si="83"/>
        <v>0924-000-000-0000</v>
      </c>
      <c r="E5350" s="5" t="s">
        <v>2197</v>
      </c>
      <c r="F5350" s="5" t="s">
        <v>415</v>
      </c>
      <c r="G5350" s="5" t="s">
        <v>416</v>
      </c>
      <c r="H5350" s="5" t="s">
        <v>377</v>
      </c>
      <c r="I5350" s="5" t="s">
        <v>378</v>
      </c>
    </row>
    <row r="5351" spans="1:9" x14ac:dyDescent="0.25">
      <c r="A5351" s="5" t="s">
        <v>13707</v>
      </c>
      <c r="B5351" s="5" t="s">
        <v>13708</v>
      </c>
      <c r="C5351" s="6" t="s">
        <v>5824</v>
      </c>
      <c r="D5351" s="6" t="str">
        <f t="shared" si="83"/>
        <v>0010-043-030-1100</v>
      </c>
      <c r="E5351" s="5" t="s">
        <v>5825</v>
      </c>
      <c r="F5351" s="5" t="s">
        <v>375</v>
      </c>
      <c r="G5351" s="5" t="s">
        <v>376</v>
      </c>
      <c r="H5351" s="5" t="s">
        <v>377</v>
      </c>
      <c r="I5351" s="5" t="s">
        <v>378</v>
      </c>
    </row>
    <row r="5352" spans="1:9" x14ac:dyDescent="0.25">
      <c r="A5352" s="5" t="s">
        <v>13709</v>
      </c>
      <c r="B5352" s="5" t="s">
        <v>13710</v>
      </c>
      <c r="C5352" s="6" t="s">
        <v>3021</v>
      </c>
      <c r="D5352" s="6" t="str">
        <f t="shared" si="83"/>
        <v>0191-000-000-0000</v>
      </c>
      <c r="E5352" s="5" t="s">
        <v>3022</v>
      </c>
      <c r="F5352" s="5" t="s">
        <v>383</v>
      </c>
      <c r="G5352" s="5" t="s">
        <v>384</v>
      </c>
      <c r="H5352" s="5" t="s">
        <v>377</v>
      </c>
      <c r="I5352" s="5" t="s">
        <v>378</v>
      </c>
    </row>
    <row r="5353" spans="1:9" x14ac:dyDescent="0.25">
      <c r="A5353" s="5" t="s">
        <v>13711</v>
      </c>
      <c r="B5353" s="5" t="s">
        <v>13712</v>
      </c>
      <c r="C5353" s="6" t="s">
        <v>7108</v>
      </c>
      <c r="D5353" s="6" t="str">
        <f t="shared" si="83"/>
        <v>0010-060-031-1100</v>
      </c>
      <c r="E5353" s="5" t="s">
        <v>7109</v>
      </c>
      <c r="F5353" s="5" t="s">
        <v>375</v>
      </c>
      <c r="G5353" s="5" t="s">
        <v>376</v>
      </c>
      <c r="H5353" s="5" t="s">
        <v>513</v>
      </c>
      <c r="I5353" s="5" t="s">
        <v>514</v>
      </c>
    </row>
    <row r="5354" spans="1:9" x14ac:dyDescent="0.25">
      <c r="A5354" s="5" t="s">
        <v>13713</v>
      </c>
      <c r="B5354" s="5" t="s">
        <v>13714</v>
      </c>
      <c r="C5354" s="6" t="s">
        <v>3587</v>
      </c>
      <c r="D5354" s="6" t="str">
        <f t="shared" si="83"/>
        <v>0606-000-000-0000</v>
      </c>
      <c r="E5354" s="5" t="s">
        <v>3588</v>
      </c>
      <c r="F5354" s="5" t="s">
        <v>383</v>
      </c>
      <c r="G5354" s="5" t="s">
        <v>384</v>
      </c>
      <c r="H5354" s="5" t="s">
        <v>377</v>
      </c>
      <c r="I5354" s="5" t="s">
        <v>378</v>
      </c>
    </row>
    <row r="5355" spans="1:9" x14ac:dyDescent="0.25">
      <c r="A5355" s="5" t="s">
        <v>13715</v>
      </c>
      <c r="B5355" s="5" t="s">
        <v>13716</v>
      </c>
      <c r="C5355" s="6" t="s">
        <v>6643</v>
      </c>
      <c r="D5355" s="6" t="str">
        <f t="shared" si="83"/>
        <v>0505-000-000-0000</v>
      </c>
      <c r="E5355" s="5" t="s">
        <v>6644</v>
      </c>
      <c r="F5355" s="5" t="s">
        <v>535</v>
      </c>
      <c r="G5355" s="5" t="s">
        <v>536</v>
      </c>
      <c r="H5355" s="5" t="s">
        <v>377</v>
      </c>
      <c r="I5355" s="5" t="s">
        <v>378</v>
      </c>
    </row>
    <row r="5356" spans="1:9" x14ac:dyDescent="0.25">
      <c r="A5356" s="5" t="s">
        <v>13717</v>
      </c>
      <c r="B5356" s="5" t="s">
        <v>13718</v>
      </c>
      <c r="C5356" s="6" t="s">
        <v>6302</v>
      </c>
      <c r="D5356" s="6" t="str">
        <f t="shared" si="83"/>
        <v>0342-000-000-0000</v>
      </c>
      <c r="E5356" s="5" t="s">
        <v>6303</v>
      </c>
      <c r="F5356" s="5" t="s">
        <v>503</v>
      </c>
      <c r="G5356" s="5" t="s">
        <v>504</v>
      </c>
      <c r="H5356" s="5" t="s">
        <v>377</v>
      </c>
      <c r="I5356" s="5" t="s">
        <v>378</v>
      </c>
    </row>
    <row r="5357" spans="1:9" x14ac:dyDescent="0.25">
      <c r="A5357" s="5" t="s">
        <v>13719</v>
      </c>
      <c r="B5357" s="5" t="s">
        <v>13720</v>
      </c>
      <c r="C5357" s="6" t="s">
        <v>1045</v>
      </c>
      <c r="D5357" s="6" t="str">
        <f t="shared" si="83"/>
        <v>0270-000-000-0000</v>
      </c>
      <c r="E5357" s="5" t="s">
        <v>1046</v>
      </c>
      <c r="F5357" s="5" t="s">
        <v>383</v>
      </c>
      <c r="G5357" s="5" t="s">
        <v>384</v>
      </c>
      <c r="H5357" s="5" t="s">
        <v>513</v>
      </c>
      <c r="I5357" s="5" t="s">
        <v>514</v>
      </c>
    </row>
    <row r="5358" spans="1:9" x14ac:dyDescent="0.25">
      <c r="A5358" s="5" t="s">
        <v>13721</v>
      </c>
      <c r="B5358" s="5" t="s">
        <v>13722</v>
      </c>
      <c r="C5358" s="6" t="s">
        <v>11602</v>
      </c>
      <c r="D5358" s="6" t="str">
        <f t="shared" si="83"/>
        <v>0948-000-000-0000</v>
      </c>
      <c r="E5358" s="5" t="s">
        <v>11603</v>
      </c>
      <c r="F5358" s="5" t="s">
        <v>535</v>
      </c>
      <c r="G5358" s="5" t="s">
        <v>536</v>
      </c>
      <c r="H5358" s="5" t="s">
        <v>513</v>
      </c>
      <c r="I5358" s="5" t="s">
        <v>514</v>
      </c>
    </row>
    <row r="5359" spans="1:9" x14ac:dyDescent="0.25">
      <c r="A5359" s="5" t="s">
        <v>13723</v>
      </c>
      <c r="B5359" s="5" t="s">
        <v>13724</v>
      </c>
      <c r="C5359" s="6" t="s">
        <v>1619</v>
      </c>
      <c r="D5359" s="6" t="str">
        <f t="shared" si="83"/>
        <v>0370-000-000-0000</v>
      </c>
      <c r="E5359" s="5" t="s">
        <v>1620</v>
      </c>
      <c r="F5359" s="5" t="s">
        <v>415</v>
      </c>
      <c r="G5359" s="5" t="s">
        <v>416</v>
      </c>
      <c r="H5359" s="5" t="s">
        <v>377</v>
      </c>
      <c r="I5359" s="5" t="s">
        <v>378</v>
      </c>
    </row>
    <row r="5360" spans="1:9" x14ac:dyDescent="0.25">
      <c r="A5360" s="5" t="s">
        <v>13725</v>
      </c>
      <c r="B5360" s="5" t="s">
        <v>13726</v>
      </c>
      <c r="C5360" s="6" t="s">
        <v>11616</v>
      </c>
      <c r="D5360" s="6" t="str">
        <f t="shared" si="83"/>
        <v>0305-000-000-0000</v>
      </c>
      <c r="E5360" s="5" t="s">
        <v>11617</v>
      </c>
      <c r="F5360" s="5" t="s">
        <v>503</v>
      </c>
      <c r="G5360" s="5" t="s">
        <v>504</v>
      </c>
      <c r="H5360" s="5" t="s">
        <v>377</v>
      </c>
      <c r="I5360" s="5" t="s">
        <v>378</v>
      </c>
    </row>
    <row r="5361" spans="1:9" x14ac:dyDescent="0.25">
      <c r="A5361" s="5" t="s">
        <v>13727</v>
      </c>
      <c r="B5361" s="5" t="s">
        <v>13728</v>
      </c>
      <c r="C5361" s="6" t="s">
        <v>923</v>
      </c>
      <c r="D5361" s="6" t="str">
        <f t="shared" si="83"/>
        <v>0210-000-000-0000</v>
      </c>
      <c r="E5361" s="5" t="s">
        <v>924</v>
      </c>
      <c r="F5361" s="5" t="s">
        <v>383</v>
      </c>
      <c r="G5361" s="5" t="s">
        <v>384</v>
      </c>
      <c r="H5361" s="5" t="s">
        <v>377</v>
      </c>
      <c r="I5361" s="5" t="s">
        <v>378</v>
      </c>
    </row>
    <row r="5362" spans="1:9" x14ac:dyDescent="0.25">
      <c r="A5362" s="5" t="s">
        <v>13729</v>
      </c>
      <c r="B5362" s="5" t="s">
        <v>13730</v>
      </c>
      <c r="C5362" s="6" t="s">
        <v>3850</v>
      </c>
      <c r="D5362" s="6" t="str">
        <f t="shared" si="83"/>
        <v>0015-000-000-0000</v>
      </c>
      <c r="E5362" s="5" t="s">
        <v>3851</v>
      </c>
      <c r="F5362" s="5" t="s">
        <v>383</v>
      </c>
      <c r="G5362" s="5" t="s">
        <v>384</v>
      </c>
      <c r="H5362" s="5" t="s">
        <v>377</v>
      </c>
      <c r="I5362" s="5" t="s">
        <v>378</v>
      </c>
    </row>
    <row r="5363" spans="1:9" x14ac:dyDescent="0.25">
      <c r="A5363" s="5" t="s">
        <v>13731</v>
      </c>
      <c r="B5363" s="5" t="s">
        <v>13732</v>
      </c>
      <c r="C5363" s="6" t="s">
        <v>13733</v>
      </c>
      <c r="D5363" s="6" t="str">
        <f t="shared" si="83"/>
        <v>0195-045-080-1200</v>
      </c>
      <c r="E5363" s="5" t="s">
        <v>13734</v>
      </c>
      <c r="F5363" s="5" t="s">
        <v>383</v>
      </c>
      <c r="G5363" s="5" t="s">
        <v>384</v>
      </c>
      <c r="H5363" s="5" t="s">
        <v>1213</v>
      </c>
      <c r="I5363" s="5" t="s">
        <v>1214</v>
      </c>
    </row>
    <row r="5364" spans="1:9" x14ac:dyDescent="0.25">
      <c r="A5364" s="5" t="s">
        <v>13735</v>
      </c>
      <c r="B5364" s="5" t="s">
        <v>13736</v>
      </c>
      <c r="C5364" s="6" t="s">
        <v>6167</v>
      </c>
      <c r="D5364" s="6" t="str">
        <f t="shared" si="83"/>
        <v>0010-090-091-1100</v>
      </c>
      <c r="E5364" s="5" t="s">
        <v>6168</v>
      </c>
      <c r="F5364" s="5" t="s">
        <v>375</v>
      </c>
      <c r="G5364" s="5" t="s">
        <v>376</v>
      </c>
      <c r="H5364" s="5" t="s">
        <v>11413</v>
      </c>
      <c r="I5364" s="5" t="s">
        <v>11414</v>
      </c>
    </row>
    <row r="5365" spans="1:9" x14ac:dyDescent="0.25">
      <c r="A5365" s="5" t="s">
        <v>13737</v>
      </c>
      <c r="B5365" s="5" t="s">
        <v>13738</v>
      </c>
      <c r="C5365" s="6" t="s">
        <v>2237</v>
      </c>
      <c r="D5365" s="6" t="str">
        <f t="shared" si="83"/>
        <v>0917-000-000-0000</v>
      </c>
      <c r="E5365" s="5" t="s">
        <v>2238</v>
      </c>
      <c r="F5365" s="5" t="s">
        <v>415</v>
      </c>
      <c r="G5365" s="5" t="s">
        <v>416</v>
      </c>
      <c r="H5365" s="5" t="s">
        <v>377</v>
      </c>
      <c r="I5365" s="5" t="s">
        <v>378</v>
      </c>
    </row>
    <row r="5366" spans="1:9" x14ac:dyDescent="0.25">
      <c r="A5366" s="5" t="s">
        <v>13739</v>
      </c>
      <c r="B5366" s="5" t="s">
        <v>13740</v>
      </c>
      <c r="C5366" s="6" t="s">
        <v>13741</v>
      </c>
      <c r="D5366" s="6" t="str">
        <f t="shared" si="83"/>
        <v>0567-000-000-0000</v>
      </c>
      <c r="E5366" s="5" t="s">
        <v>13742</v>
      </c>
      <c r="F5366" s="5" t="s">
        <v>503</v>
      </c>
      <c r="G5366" s="5" t="s">
        <v>504</v>
      </c>
      <c r="H5366" s="5" t="s">
        <v>377</v>
      </c>
      <c r="I5366" s="5" t="s">
        <v>378</v>
      </c>
    </row>
    <row r="5367" spans="1:9" x14ac:dyDescent="0.25">
      <c r="A5367" s="5" t="s">
        <v>13743</v>
      </c>
      <c r="B5367" s="5" t="s">
        <v>13744</v>
      </c>
      <c r="C5367" s="6" t="s">
        <v>13745</v>
      </c>
      <c r="D5367" s="6" t="str">
        <f t="shared" si="83"/>
        <v>0549-000-000-0000</v>
      </c>
      <c r="E5367" s="5" t="s">
        <v>13746</v>
      </c>
      <c r="F5367" s="5" t="s">
        <v>535</v>
      </c>
      <c r="G5367" s="5" t="s">
        <v>536</v>
      </c>
      <c r="H5367" s="5" t="s">
        <v>377</v>
      </c>
      <c r="I5367" s="5" t="s">
        <v>378</v>
      </c>
    </row>
    <row r="5368" spans="1:9" x14ac:dyDescent="0.25">
      <c r="A5368" s="5" t="s">
        <v>13747</v>
      </c>
      <c r="B5368" s="5" t="s">
        <v>13748</v>
      </c>
      <c r="C5368" s="6" t="s">
        <v>543</v>
      </c>
      <c r="D5368" s="6" t="str">
        <f t="shared" si="83"/>
        <v>0185-000-000-0000</v>
      </c>
      <c r="E5368" s="5" t="s">
        <v>544</v>
      </c>
      <c r="F5368" s="5" t="s">
        <v>383</v>
      </c>
      <c r="G5368" s="5" t="s">
        <v>384</v>
      </c>
      <c r="H5368" s="5" t="s">
        <v>377</v>
      </c>
      <c r="I5368" s="5" t="s">
        <v>378</v>
      </c>
    </row>
    <row r="5369" spans="1:9" x14ac:dyDescent="0.25">
      <c r="A5369" s="5" t="s">
        <v>13749</v>
      </c>
      <c r="B5369" s="5" t="s">
        <v>13750</v>
      </c>
      <c r="C5369" s="6" t="s">
        <v>409</v>
      </c>
      <c r="D5369" s="6" t="str">
        <f t="shared" si="83"/>
        <v>0357-000-000-0000</v>
      </c>
      <c r="E5369" s="5" t="s">
        <v>410</v>
      </c>
      <c r="F5369" s="5" t="s">
        <v>383</v>
      </c>
      <c r="G5369" s="5" t="s">
        <v>384</v>
      </c>
      <c r="H5369" s="5" t="s">
        <v>377</v>
      </c>
      <c r="I5369" s="5" t="s">
        <v>378</v>
      </c>
    </row>
    <row r="5370" spans="1:9" x14ac:dyDescent="0.25">
      <c r="A5370" s="5" t="s">
        <v>13751</v>
      </c>
      <c r="B5370" s="5" t="s">
        <v>13752</v>
      </c>
      <c r="C5370" s="6" t="s">
        <v>8815</v>
      </c>
      <c r="D5370" s="6" t="str">
        <f t="shared" si="83"/>
        <v>0100-000-000-1600</v>
      </c>
      <c r="E5370" s="5" t="s">
        <v>8816</v>
      </c>
      <c r="F5370" s="5" t="s">
        <v>383</v>
      </c>
      <c r="G5370" s="5" t="s">
        <v>384</v>
      </c>
      <c r="H5370" s="5" t="s">
        <v>377</v>
      </c>
      <c r="I5370" s="5" t="s">
        <v>378</v>
      </c>
    </row>
    <row r="5371" spans="1:9" x14ac:dyDescent="0.25">
      <c r="A5371" s="5" t="s">
        <v>13753</v>
      </c>
      <c r="B5371" s="5" t="s">
        <v>13754</v>
      </c>
      <c r="C5371" s="6" t="s">
        <v>1123</v>
      </c>
      <c r="D5371" s="6" t="str">
        <f t="shared" si="83"/>
        <v>0171-000-000-0000</v>
      </c>
      <c r="E5371" s="5" t="s">
        <v>1124</v>
      </c>
      <c r="F5371" s="5" t="s">
        <v>503</v>
      </c>
      <c r="G5371" s="5" t="s">
        <v>504</v>
      </c>
      <c r="H5371" s="5" t="s">
        <v>377</v>
      </c>
      <c r="I5371" s="5" t="s">
        <v>378</v>
      </c>
    </row>
    <row r="5372" spans="1:9" x14ac:dyDescent="0.25">
      <c r="A5372" s="5" t="s">
        <v>13755</v>
      </c>
      <c r="B5372" s="5" t="s">
        <v>13756</v>
      </c>
      <c r="C5372" s="6" t="s">
        <v>5884</v>
      </c>
      <c r="D5372" s="6" t="str">
        <f t="shared" si="83"/>
        <v>0010-115-130-1500</v>
      </c>
      <c r="E5372" s="5" t="s">
        <v>5885</v>
      </c>
      <c r="F5372" s="5" t="s">
        <v>375</v>
      </c>
      <c r="G5372" s="5" t="s">
        <v>376</v>
      </c>
      <c r="H5372" s="5" t="s">
        <v>377</v>
      </c>
      <c r="I5372" s="5" t="s">
        <v>378</v>
      </c>
    </row>
    <row r="5373" spans="1:9" x14ac:dyDescent="0.25">
      <c r="A5373" s="5" t="s">
        <v>13757</v>
      </c>
      <c r="B5373" s="5" t="s">
        <v>13758</v>
      </c>
      <c r="C5373" s="6" t="s">
        <v>13759</v>
      </c>
      <c r="D5373" s="6" t="str">
        <f t="shared" si="83"/>
        <v>1098-249-000-0000</v>
      </c>
      <c r="E5373" s="5" t="s">
        <v>13760</v>
      </c>
      <c r="F5373" s="5" t="s">
        <v>383</v>
      </c>
      <c r="G5373" s="5" t="s">
        <v>384</v>
      </c>
      <c r="H5373" s="5" t="s">
        <v>377</v>
      </c>
      <c r="I5373" s="5" t="s">
        <v>378</v>
      </c>
    </row>
    <row r="5374" spans="1:9" x14ac:dyDescent="0.25">
      <c r="A5374" s="5" t="s">
        <v>13761</v>
      </c>
      <c r="B5374" s="5" t="s">
        <v>13762</v>
      </c>
      <c r="C5374" s="6" t="s">
        <v>2843</v>
      </c>
      <c r="D5374" s="6" t="str">
        <f t="shared" si="83"/>
        <v>0107-000-000-0000</v>
      </c>
      <c r="E5374" s="5" t="s">
        <v>2844</v>
      </c>
      <c r="F5374" s="5" t="s">
        <v>383</v>
      </c>
      <c r="G5374" s="5" t="s">
        <v>384</v>
      </c>
      <c r="H5374" s="5" t="s">
        <v>377</v>
      </c>
      <c r="I5374" s="5" t="s">
        <v>378</v>
      </c>
    </row>
    <row r="5375" spans="1:9" x14ac:dyDescent="0.25">
      <c r="A5375" s="5" t="s">
        <v>13763</v>
      </c>
      <c r="B5375" s="5" t="s">
        <v>13764</v>
      </c>
      <c r="C5375" s="6" t="s">
        <v>2519</v>
      </c>
      <c r="D5375" s="6" t="str">
        <f t="shared" si="83"/>
        <v>0946-000-000-0000</v>
      </c>
      <c r="E5375" s="5" t="s">
        <v>2520</v>
      </c>
      <c r="F5375" s="5" t="s">
        <v>383</v>
      </c>
      <c r="G5375" s="5" t="s">
        <v>384</v>
      </c>
      <c r="H5375" s="5" t="s">
        <v>377</v>
      </c>
      <c r="I5375" s="5" t="s">
        <v>378</v>
      </c>
    </row>
    <row r="5376" spans="1:9" x14ac:dyDescent="0.25">
      <c r="A5376" s="5" t="s">
        <v>13765</v>
      </c>
      <c r="B5376" s="5" t="s">
        <v>13766</v>
      </c>
      <c r="C5376" s="6" t="s">
        <v>6082</v>
      </c>
      <c r="D5376" s="6" t="str">
        <f t="shared" si="83"/>
        <v>0814-000-000-0000</v>
      </c>
      <c r="E5376" s="5" t="s">
        <v>6083</v>
      </c>
      <c r="F5376" s="5" t="s">
        <v>503</v>
      </c>
      <c r="G5376" s="5" t="s">
        <v>504</v>
      </c>
      <c r="H5376" s="5" t="s">
        <v>377</v>
      </c>
      <c r="I5376" s="5" t="s">
        <v>378</v>
      </c>
    </row>
    <row r="5377" spans="1:9" x14ac:dyDescent="0.25">
      <c r="A5377" s="5" t="s">
        <v>13767</v>
      </c>
      <c r="B5377" s="5" t="s">
        <v>13768</v>
      </c>
      <c r="C5377" s="6" t="s">
        <v>2985</v>
      </c>
      <c r="D5377" s="6" t="str">
        <f t="shared" si="83"/>
        <v>0304-000-000-0000</v>
      </c>
      <c r="E5377" s="5" t="s">
        <v>2986</v>
      </c>
      <c r="F5377" s="5" t="s">
        <v>535</v>
      </c>
      <c r="G5377" s="5" t="s">
        <v>536</v>
      </c>
      <c r="H5377" s="5" t="s">
        <v>377</v>
      </c>
      <c r="I5377" s="5" t="s">
        <v>378</v>
      </c>
    </row>
    <row r="5378" spans="1:9" x14ac:dyDescent="0.25">
      <c r="A5378" s="5" t="s">
        <v>13769</v>
      </c>
      <c r="B5378" s="5" t="s">
        <v>13770</v>
      </c>
      <c r="C5378" s="6" t="s">
        <v>797</v>
      </c>
      <c r="D5378" s="6" t="str">
        <f t="shared" ref="D5378:D5441" si="84">TEXT(C5378,"0000-000-000-0000")</f>
        <v>0350-000-000-0000</v>
      </c>
      <c r="E5378" s="5" t="s">
        <v>798</v>
      </c>
      <c r="F5378" s="5" t="s">
        <v>383</v>
      </c>
      <c r="G5378" s="5" t="s">
        <v>384</v>
      </c>
      <c r="H5378" s="5" t="s">
        <v>377</v>
      </c>
      <c r="I5378" s="5" t="s">
        <v>378</v>
      </c>
    </row>
    <row r="5379" spans="1:9" x14ac:dyDescent="0.25">
      <c r="A5379" s="5" t="s">
        <v>13771</v>
      </c>
      <c r="B5379" s="5" t="s">
        <v>13772</v>
      </c>
      <c r="C5379" s="6" t="s">
        <v>1518</v>
      </c>
      <c r="D5379" s="6" t="str">
        <f t="shared" si="84"/>
        <v>0675-000-000-0000</v>
      </c>
      <c r="E5379" s="5" t="s">
        <v>1519</v>
      </c>
      <c r="F5379" s="5" t="s">
        <v>535</v>
      </c>
      <c r="G5379" s="5" t="s">
        <v>536</v>
      </c>
      <c r="H5379" s="5" t="s">
        <v>377</v>
      </c>
      <c r="I5379" s="5" t="s">
        <v>378</v>
      </c>
    </row>
    <row r="5380" spans="1:9" x14ac:dyDescent="0.25">
      <c r="A5380" s="5" t="s">
        <v>13773</v>
      </c>
      <c r="B5380" s="5" t="s">
        <v>13774</v>
      </c>
      <c r="C5380" s="6" t="s">
        <v>7661</v>
      </c>
      <c r="D5380" s="6" t="str">
        <f t="shared" si="84"/>
        <v>1145-000-000-0000</v>
      </c>
      <c r="E5380" s="5" t="s">
        <v>7662</v>
      </c>
      <c r="F5380" s="5" t="s">
        <v>383</v>
      </c>
      <c r="G5380" s="5" t="s">
        <v>384</v>
      </c>
      <c r="H5380" s="5" t="s">
        <v>377</v>
      </c>
      <c r="I5380" s="5" t="s">
        <v>378</v>
      </c>
    </row>
    <row r="5381" spans="1:9" x14ac:dyDescent="0.25">
      <c r="A5381" s="5" t="s">
        <v>13775</v>
      </c>
      <c r="B5381" s="5" t="s">
        <v>13776</v>
      </c>
      <c r="C5381" s="6" t="s">
        <v>2214</v>
      </c>
      <c r="D5381" s="6" t="str">
        <f t="shared" si="84"/>
        <v>0010-162-120-2400</v>
      </c>
      <c r="E5381" s="5" t="s">
        <v>2215</v>
      </c>
      <c r="F5381" s="5" t="s">
        <v>375</v>
      </c>
      <c r="G5381" s="5" t="s">
        <v>376</v>
      </c>
      <c r="H5381" s="5" t="s">
        <v>377</v>
      </c>
      <c r="I5381" s="5" t="s">
        <v>378</v>
      </c>
    </row>
    <row r="5382" spans="1:9" x14ac:dyDescent="0.25">
      <c r="A5382" s="5" t="s">
        <v>13777</v>
      </c>
      <c r="B5382" s="5" t="s">
        <v>13778</v>
      </c>
      <c r="C5382" s="6" t="s">
        <v>3940</v>
      </c>
      <c r="D5382" s="6" t="str">
        <f t="shared" si="84"/>
        <v>1099-000-000-0000</v>
      </c>
      <c r="E5382" s="5" t="s">
        <v>3941</v>
      </c>
      <c r="F5382" s="5" t="s">
        <v>383</v>
      </c>
      <c r="G5382" s="5" t="s">
        <v>384</v>
      </c>
      <c r="H5382" s="5" t="s">
        <v>377</v>
      </c>
      <c r="I5382" s="5" t="s">
        <v>378</v>
      </c>
    </row>
    <row r="5383" spans="1:9" x14ac:dyDescent="0.25">
      <c r="A5383" s="5" t="s">
        <v>13779</v>
      </c>
      <c r="B5383" s="5" t="s">
        <v>13780</v>
      </c>
      <c r="C5383" s="6" t="s">
        <v>7298</v>
      </c>
      <c r="D5383" s="6" t="str">
        <f t="shared" si="84"/>
        <v>0010-115-150-1800</v>
      </c>
      <c r="E5383" s="5" t="s">
        <v>7299</v>
      </c>
      <c r="F5383" s="5" t="s">
        <v>375</v>
      </c>
      <c r="G5383" s="5" t="s">
        <v>376</v>
      </c>
      <c r="H5383" s="5" t="s">
        <v>513</v>
      </c>
      <c r="I5383" s="5" t="s">
        <v>514</v>
      </c>
    </row>
    <row r="5384" spans="1:9" x14ac:dyDescent="0.25">
      <c r="A5384" s="5" t="s">
        <v>13781</v>
      </c>
      <c r="B5384" s="5" t="s">
        <v>13782</v>
      </c>
      <c r="C5384" s="6" t="s">
        <v>1181</v>
      </c>
      <c r="D5384" s="6" t="str">
        <f t="shared" si="84"/>
        <v>0844-000-000-0000</v>
      </c>
      <c r="E5384" s="5" t="s">
        <v>1182</v>
      </c>
      <c r="F5384" s="5" t="s">
        <v>383</v>
      </c>
      <c r="G5384" s="5" t="s">
        <v>384</v>
      </c>
      <c r="H5384" s="5" t="s">
        <v>377</v>
      </c>
      <c r="I5384" s="5" t="s">
        <v>378</v>
      </c>
    </row>
    <row r="5385" spans="1:9" x14ac:dyDescent="0.25">
      <c r="A5385" s="5" t="s">
        <v>13783</v>
      </c>
      <c r="B5385" s="5" t="s">
        <v>13784</v>
      </c>
      <c r="C5385" s="6" t="s">
        <v>3096</v>
      </c>
      <c r="D5385" s="6" t="str">
        <f t="shared" si="84"/>
        <v>0758-000-000-0000</v>
      </c>
      <c r="E5385" s="5" t="s">
        <v>3097</v>
      </c>
      <c r="F5385" s="5" t="s">
        <v>383</v>
      </c>
      <c r="G5385" s="5" t="s">
        <v>384</v>
      </c>
      <c r="H5385" s="5" t="s">
        <v>377</v>
      </c>
      <c r="I5385" s="5" t="s">
        <v>378</v>
      </c>
    </row>
    <row r="5386" spans="1:9" x14ac:dyDescent="0.25">
      <c r="A5386" s="5" t="s">
        <v>13785</v>
      </c>
      <c r="B5386" s="5" t="s">
        <v>13786</v>
      </c>
      <c r="C5386" s="6" t="s">
        <v>2036</v>
      </c>
      <c r="D5386" s="6" t="str">
        <f t="shared" si="84"/>
        <v>0303-035-000-0000</v>
      </c>
      <c r="E5386" s="5" t="s">
        <v>2037</v>
      </c>
      <c r="F5386" s="5" t="s">
        <v>1883</v>
      </c>
      <c r="G5386" s="5" t="s">
        <v>1884</v>
      </c>
      <c r="H5386" s="5" t="s">
        <v>377</v>
      </c>
      <c r="I5386" s="5" t="s">
        <v>378</v>
      </c>
    </row>
    <row r="5387" spans="1:9" x14ac:dyDescent="0.25">
      <c r="A5387" s="5" t="s">
        <v>13787</v>
      </c>
      <c r="B5387" s="5" t="s">
        <v>13788</v>
      </c>
      <c r="C5387" s="6" t="s">
        <v>853</v>
      </c>
      <c r="D5387" s="6" t="str">
        <f t="shared" si="84"/>
        <v>0945-000-000-0000</v>
      </c>
      <c r="E5387" s="5" t="s">
        <v>854</v>
      </c>
      <c r="F5387" s="5" t="s">
        <v>507</v>
      </c>
      <c r="G5387" s="5" t="s">
        <v>508</v>
      </c>
      <c r="H5387" s="5" t="s">
        <v>377</v>
      </c>
      <c r="I5387" s="5" t="s">
        <v>378</v>
      </c>
    </row>
    <row r="5388" spans="1:9" x14ac:dyDescent="0.25">
      <c r="A5388" s="5" t="s">
        <v>13789</v>
      </c>
      <c r="B5388" s="5" t="s">
        <v>13790</v>
      </c>
      <c r="C5388" s="6" t="s">
        <v>13791</v>
      </c>
      <c r="D5388" s="6" t="str">
        <f t="shared" si="84"/>
        <v>1118-000-000-0000</v>
      </c>
      <c r="E5388" s="5" t="s">
        <v>13792</v>
      </c>
      <c r="F5388" s="5" t="s">
        <v>535</v>
      </c>
      <c r="G5388" s="5" t="s">
        <v>536</v>
      </c>
      <c r="H5388" s="5" t="s">
        <v>377</v>
      </c>
      <c r="I5388" s="5" t="s">
        <v>378</v>
      </c>
    </row>
    <row r="5389" spans="1:9" x14ac:dyDescent="0.25">
      <c r="A5389" s="5" t="s">
        <v>13793</v>
      </c>
      <c r="B5389" s="5" t="s">
        <v>13794</v>
      </c>
      <c r="C5389" s="6" t="s">
        <v>694</v>
      </c>
      <c r="D5389" s="6" t="str">
        <f t="shared" si="84"/>
        <v>0220-000-000-0000</v>
      </c>
      <c r="E5389" s="5" t="s">
        <v>695</v>
      </c>
      <c r="F5389" s="5" t="s">
        <v>383</v>
      </c>
      <c r="G5389" s="5" t="s">
        <v>384</v>
      </c>
      <c r="H5389" s="5" t="s">
        <v>377</v>
      </c>
      <c r="I5389" s="5" t="s">
        <v>378</v>
      </c>
    </row>
    <row r="5390" spans="1:9" x14ac:dyDescent="0.25">
      <c r="A5390" s="5" t="s">
        <v>13795</v>
      </c>
      <c r="B5390" s="5" t="s">
        <v>13796</v>
      </c>
      <c r="C5390" s="6" t="s">
        <v>1342</v>
      </c>
      <c r="D5390" s="6" t="str">
        <f t="shared" si="84"/>
        <v>0010-049-051-1100</v>
      </c>
      <c r="E5390" s="5" t="s">
        <v>1343</v>
      </c>
      <c r="F5390" s="5" t="s">
        <v>375</v>
      </c>
      <c r="G5390" s="5" t="s">
        <v>376</v>
      </c>
      <c r="H5390" s="5" t="s">
        <v>377</v>
      </c>
      <c r="I5390" s="5" t="s">
        <v>378</v>
      </c>
    </row>
    <row r="5391" spans="1:9" x14ac:dyDescent="0.25">
      <c r="A5391" s="5" t="s">
        <v>13797</v>
      </c>
      <c r="B5391" s="5" t="s">
        <v>13798</v>
      </c>
      <c r="C5391" s="6" t="s">
        <v>10400</v>
      </c>
      <c r="D5391" s="6" t="str">
        <f t="shared" si="84"/>
        <v>0010-058-021-4200</v>
      </c>
      <c r="E5391" s="5" t="s">
        <v>10401</v>
      </c>
      <c r="F5391" s="5" t="s">
        <v>383</v>
      </c>
      <c r="G5391" s="5" t="s">
        <v>384</v>
      </c>
      <c r="H5391" s="5" t="s">
        <v>513</v>
      </c>
      <c r="I5391" s="5" t="s">
        <v>514</v>
      </c>
    </row>
    <row r="5392" spans="1:9" x14ac:dyDescent="0.25">
      <c r="A5392" s="5" t="s">
        <v>13799</v>
      </c>
      <c r="B5392" s="5" t="s">
        <v>13800</v>
      </c>
      <c r="C5392" s="6" t="s">
        <v>4703</v>
      </c>
      <c r="D5392" s="6" t="str">
        <f t="shared" si="84"/>
        <v>0010-032-171-1100</v>
      </c>
      <c r="E5392" s="5" t="s">
        <v>4704</v>
      </c>
      <c r="F5392" s="5" t="s">
        <v>375</v>
      </c>
      <c r="G5392" s="5" t="s">
        <v>376</v>
      </c>
      <c r="H5392" s="5" t="s">
        <v>377</v>
      </c>
      <c r="I5392" s="5" t="s">
        <v>378</v>
      </c>
    </row>
    <row r="5393" spans="1:9" x14ac:dyDescent="0.25">
      <c r="A5393" s="5" t="s">
        <v>13801</v>
      </c>
      <c r="B5393" s="5" t="s">
        <v>13802</v>
      </c>
      <c r="C5393" s="6" t="s">
        <v>6432</v>
      </c>
      <c r="D5393" s="6" t="str">
        <f t="shared" si="84"/>
        <v>0111-033-000-0000</v>
      </c>
      <c r="E5393" s="5" t="s">
        <v>6433</v>
      </c>
      <c r="F5393" s="5" t="s">
        <v>2740</v>
      </c>
      <c r="G5393" s="5" t="s">
        <v>2741</v>
      </c>
      <c r="H5393" s="5" t="s">
        <v>377</v>
      </c>
      <c r="I5393" s="5" t="s">
        <v>378</v>
      </c>
    </row>
    <row r="5394" spans="1:9" x14ac:dyDescent="0.25">
      <c r="A5394" s="5" t="s">
        <v>13803</v>
      </c>
      <c r="B5394" s="5" t="s">
        <v>13804</v>
      </c>
      <c r="C5394" s="6" t="s">
        <v>13805</v>
      </c>
      <c r="D5394" s="6" t="str">
        <f t="shared" si="84"/>
        <v>0290-045-090-1200</v>
      </c>
      <c r="E5394" s="5" t="s">
        <v>13806</v>
      </c>
      <c r="F5394" s="5" t="s">
        <v>415</v>
      </c>
      <c r="G5394" s="5" t="s">
        <v>416</v>
      </c>
      <c r="H5394" s="5" t="s">
        <v>377</v>
      </c>
      <c r="I5394" s="5" t="s">
        <v>378</v>
      </c>
    </row>
    <row r="5395" spans="1:9" x14ac:dyDescent="0.25">
      <c r="A5395" s="5" t="s">
        <v>13807</v>
      </c>
      <c r="B5395" s="5" t="s">
        <v>13808</v>
      </c>
      <c r="C5395" s="6" t="s">
        <v>13809</v>
      </c>
      <c r="D5395" s="6" t="str">
        <f t="shared" si="84"/>
        <v>0100-000-000-1700</v>
      </c>
      <c r="E5395" s="5" t="s">
        <v>13810</v>
      </c>
      <c r="F5395" s="5" t="s">
        <v>415</v>
      </c>
      <c r="G5395" s="5" t="s">
        <v>416</v>
      </c>
      <c r="H5395" s="5" t="s">
        <v>377</v>
      </c>
      <c r="I5395" s="5" t="s">
        <v>378</v>
      </c>
    </row>
    <row r="5396" spans="1:9" x14ac:dyDescent="0.25">
      <c r="A5396" s="5" t="s">
        <v>13811</v>
      </c>
      <c r="B5396" s="5" t="s">
        <v>13812</v>
      </c>
      <c r="C5396" s="6" t="s">
        <v>2394</v>
      </c>
      <c r="D5396" s="6" t="str">
        <f t="shared" si="84"/>
        <v>0290-000-000-0000</v>
      </c>
      <c r="E5396" s="5" t="s">
        <v>2395</v>
      </c>
      <c r="F5396" s="5" t="s">
        <v>1974</v>
      </c>
      <c r="G5396" s="5" t="s">
        <v>1975</v>
      </c>
      <c r="H5396" s="5" t="s">
        <v>377</v>
      </c>
      <c r="I5396" s="5" t="s">
        <v>378</v>
      </c>
    </row>
    <row r="5397" spans="1:9" x14ac:dyDescent="0.25">
      <c r="A5397" s="5" t="s">
        <v>13813</v>
      </c>
      <c r="B5397" s="5" t="s">
        <v>13814</v>
      </c>
      <c r="C5397" s="6" t="s">
        <v>13815</v>
      </c>
      <c r="D5397" s="6" t="str">
        <f t="shared" si="84"/>
        <v>0010-049-051-1000</v>
      </c>
      <c r="E5397" s="5" t="s">
        <v>13816</v>
      </c>
      <c r="F5397" s="5" t="s">
        <v>1099</v>
      </c>
      <c r="G5397" s="5" t="s">
        <v>1100</v>
      </c>
      <c r="H5397" s="5" t="s">
        <v>377</v>
      </c>
      <c r="I5397" s="5" t="s">
        <v>378</v>
      </c>
    </row>
    <row r="5398" spans="1:9" x14ac:dyDescent="0.25">
      <c r="A5398" s="5" t="s">
        <v>13817</v>
      </c>
      <c r="B5398" s="5" t="s">
        <v>13818</v>
      </c>
      <c r="C5398" s="6" t="s">
        <v>1573</v>
      </c>
      <c r="D5398" s="6" t="str">
        <f t="shared" si="84"/>
        <v>0213-000-000-0000</v>
      </c>
      <c r="E5398" s="5" t="s">
        <v>1574</v>
      </c>
      <c r="F5398" s="5" t="s">
        <v>383</v>
      </c>
      <c r="G5398" s="5" t="s">
        <v>384</v>
      </c>
      <c r="H5398" s="5" t="s">
        <v>377</v>
      </c>
      <c r="I5398" s="5" t="s">
        <v>378</v>
      </c>
    </row>
    <row r="5399" spans="1:9" x14ac:dyDescent="0.25">
      <c r="A5399" s="5" t="s">
        <v>235</v>
      </c>
      <c r="B5399" s="5" t="s">
        <v>13819</v>
      </c>
      <c r="C5399" s="6" t="s">
        <v>2394</v>
      </c>
      <c r="D5399" s="6" t="str">
        <f t="shared" si="84"/>
        <v>0290-000-000-0000</v>
      </c>
      <c r="E5399" s="5" t="s">
        <v>2395</v>
      </c>
      <c r="F5399" s="5" t="s">
        <v>383</v>
      </c>
      <c r="G5399" s="5" t="s">
        <v>384</v>
      </c>
      <c r="H5399" s="5" t="s">
        <v>377</v>
      </c>
      <c r="I5399" s="5" t="s">
        <v>378</v>
      </c>
    </row>
    <row r="5400" spans="1:9" x14ac:dyDescent="0.25">
      <c r="A5400" s="5" t="s">
        <v>13820</v>
      </c>
      <c r="B5400" s="5" t="s">
        <v>13821</v>
      </c>
      <c r="C5400" s="6" t="s">
        <v>2781</v>
      </c>
      <c r="D5400" s="6" t="str">
        <f t="shared" si="84"/>
        <v>0010-162-120-2600</v>
      </c>
      <c r="E5400" s="5" t="s">
        <v>2782</v>
      </c>
      <c r="F5400" s="5" t="s">
        <v>375</v>
      </c>
      <c r="G5400" s="5" t="s">
        <v>376</v>
      </c>
      <c r="H5400" s="5" t="s">
        <v>377</v>
      </c>
      <c r="I5400" s="5" t="s">
        <v>378</v>
      </c>
    </row>
    <row r="5401" spans="1:9" x14ac:dyDescent="0.25">
      <c r="A5401" s="5" t="s">
        <v>13822</v>
      </c>
      <c r="B5401" s="5" t="s">
        <v>13823</v>
      </c>
      <c r="C5401" s="6" t="s">
        <v>849</v>
      </c>
      <c r="D5401" s="6" t="str">
        <f t="shared" si="84"/>
        <v>0820-000-000-0000</v>
      </c>
      <c r="E5401" s="5" t="s">
        <v>850</v>
      </c>
      <c r="F5401" s="5" t="s">
        <v>383</v>
      </c>
      <c r="G5401" s="5" t="s">
        <v>384</v>
      </c>
      <c r="H5401" s="5" t="s">
        <v>377</v>
      </c>
      <c r="I5401" s="5" t="s">
        <v>378</v>
      </c>
    </row>
    <row r="5402" spans="1:9" x14ac:dyDescent="0.25">
      <c r="A5402" s="5" t="s">
        <v>13824</v>
      </c>
      <c r="B5402" s="5" t="s">
        <v>13825</v>
      </c>
      <c r="C5402" s="6" t="s">
        <v>13826</v>
      </c>
      <c r="D5402" s="6" t="str">
        <f t="shared" si="84"/>
        <v>0010-046-021-1100</v>
      </c>
      <c r="E5402" s="5" t="s">
        <v>13827</v>
      </c>
      <c r="F5402" s="5" t="s">
        <v>375</v>
      </c>
      <c r="G5402" s="5" t="s">
        <v>376</v>
      </c>
      <c r="H5402" s="5" t="s">
        <v>513</v>
      </c>
      <c r="I5402" s="5" t="s">
        <v>514</v>
      </c>
    </row>
    <row r="5403" spans="1:9" x14ac:dyDescent="0.25">
      <c r="A5403" s="5" t="s">
        <v>13828</v>
      </c>
      <c r="B5403" s="5" t="s">
        <v>13829</v>
      </c>
      <c r="C5403" s="6" t="s">
        <v>4729</v>
      </c>
      <c r="D5403" s="6" t="str">
        <f t="shared" si="84"/>
        <v>0010-086-031-1200</v>
      </c>
      <c r="E5403" s="5" t="s">
        <v>4730</v>
      </c>
      <c r="F5403" s="5" t="s">
        <v>375</v>
      </c>
      <c r="G5403" s="5" t="s">
        <v>376</v>
      </c>
      <c r="H5403" s="5" t="s">
        <v>377</v>
      </c>
      <c r="I5403" s="5" t="s">
        <v>378</v>
      </c>
    </row>
    <row r="5404" spans="1:9" x14ac:dyDescent="0.25">
      <c r="A5404" s="5" t="s">
        <v>13830</v>
      </c>
      <c r="B5404" s="5" t="s">
        <v>13831</v>
      </c>
      <c r="C5404" s="6" t="s">
        <v>1253</v>
      </c>
      <c r="D5404" s="6" t="str">
        <f t="shared" si="84"/>
        <v>0010-030-031-1400</v>
      </c>
      <c r="E5404" s="5" t="s">
        <v>1254</v>
      </c>
      <c r="F5404" s="5" t="s">
        <v>13832</v>
      </c>
      <c r="G5404" s="5" t="s">
        <v>13833</v>
      </c>
      <c r="H5404" s="5" t="s">
        <v>377</v>
      </c>
      <c r="I5404" s="5" t="s">
        <v>378</v>
      </c>
    </row>
    <row r="5405" spans="1:9" x14ac:dyDescent="0.25">
      <c r="A5405" s="5" t="s">
        <v>13834</v>
      </c>
      <c r="B5405" s="5" t="s">
        <v>13835</v>
      </c>
      <c r="C5405" s="6" t="s">
        <v>2400</v>
      </c>
      <c r="D5405" s="6" t="str">
        <f t="shared" si="84"/>
        <v>0031-000-000-0000</v>
      </c>
      <c r="E5405" s="5" t="s">
        <v>2401</v>
      </c>
      <c r="F5405" s="5" t="s">
        <v>535</v>
      </c>
      <c r="G5405" s="5" t="s">
        <v>536</v>
      </c>
      <c r="H5405" s="5" t="s">
        <v>377</v>
      </c>
      <c r="I5405" s="5" t="s">
        <v>378</v>
      </c>
    </row>
    <row r="5406" spans="1:9" x14ac:dyDescent="0.25">
      <c r="A5406" s="5" t="s">
        <v>13836</v>
      </c>
      <c r="B5406" s="5" t="s">
        <v>13837</v>
      </c>
      <c r="C5406" s="6" t="s">
        <v>9879</v>
      </c>
      <c r="D5406" s="6" t="str">
        <f t="shared" si="84"/>
        <v>0010-058-041-1200</v>
      </c>
      <c r="E5406" s="5" t="s">
        <v>9880</v>
      </c>
      <c r="F5406" s="5" t="s">
        <v>375</v>
      </c>
      <c r="G5406" s="5" t="s">
        <v>376</v>
      </c>
      <c r="H5406" s="5" t="s">
        <v>377</v>
      </c>
      <c r="I5406" s="5" t="s">
        <v>378</v>
      </c>
    </row>
    <row r="5407" spans="1:9" x14ac:dyDescent="0.25">
      <c r="A5407" s="5" t="s">
        <v>13838</v>
      </c>
      <c r="B5407" s="5" t="s">
        <v>13839</v>
      </c>
      <c r="C5407" s="6" t="s">
        <v>1619</v>
      </c>
      <c r="D5407" s="6" t="str">
        <f t="shared" si="84"/>
        <v>0370-000-000-0000</v>
      </c>
      <c r="E5407" s="5" t="s">
        <v>1620</v>
      </c>
      <c r="F5407" s="5" t="s">
        <v>1974</v>
      </c>
      <c r="G5407" s="5" t="s">
        <v>1975</v>
      </c>
      <c r="H5407" s="5" t="s">
        <v>377</v>
      </c>
      <c r="I5407" s="5" t="s">
        <v>378</v>
      </c>
    </row>
    <row r="5408" spans="1:9" x14ac:dyDescent="0.25">
      <c r="A5408" s="5" t="s">
        <v>13840</v>
      </c>
      <c r="B5408" s="5" t="s">
        <v>13841</v>
      </c>
      <c r="C5408" s="6" t="s">
        <v>409</v>
      </c>
      <c r="D5408" s="6" t="str">
        <f t="shared" si="84"/>
        <v>0357-000-000-0000</v>
      </c>
      <c r="E5408" s="5" t="s">
        <v>410</v>
      </c>
      <c r="F5408" s="5" t="s">
        <v>383</v>
      </c>
      <c r="G5408" s="5" t="s">
        <v>384</v>
      </c>
      <c r="H5408" s="5" t="s">
        <v>377</v>
      </c>
      <c r="I5408" s="5" t="s">
        <v>378</v>
      </c>
    </row>
    <row r="5409" spans="1:9" x14ac:dyDescent="0.25">
      <c r="A5409" s="5" t="s">
        <v>13842</v>
      </c>
      <c r="B5409" s="5" t="s">
        <v>13843</v>
      </c>
      <c r="C5409" s="6" t="s">
        <v>724</v>
      </c>
      <c r="D5409" s="6" t="str">
        <f t="shared" si="84"/>
        <v>0283-000-000-0000</v>
      </c>
      <c r="E5409" s="5" t="s">
        <v>725</v>
      </c>
      <c r="F5409" s="5" t="s">
        <v>383</v>
      </c>
      <c r="G5409" s="5" t="s">
        <v>384</v>
      </c>
      <c r="H5409" s="5" t="s">
        <v>377</v>
      </c>
      <c r="I5409" s="5" t="s">
        <v>378</v>
      </c>
    </row>
    <row r="5410" spans="1:9" x14ac:dyDescent="0.25">
      <c r="A5410" s="5" t="s">
        <v>13844</v>
      </c>
      <c r="B5410" s="5" t="s">
        <v>13845</v>
      </c>
      <c r="C5410" s="6" t="s">
        <v>5536</v>
      </c>
      <c r="D5410" s="6" t="str">
        <f t="shared" si="84"/>
        <v>0525-000-000-0000</v>
      </c>
      <c r="E5410" s="5" t="s">
        <v>5537</v>
      </c>
      <c r="F5410" s="5" t="s">
        <v>383</v>
      </c>
      <c r="G5410" s="5" t="s">
        <v>384</v>
      </c>
      <c r="H5410" s="5" t="s">
        <v>11413</v>
      </c>
      <c r="I5410" s="5" t="s">
        <v>11414</v>
      </c>
    </row>
    <row r="5411" spans="1:9" x14ac:dyDescent="0.25">
      <c r="A5411" s="5" t="s">
        <v>13846</v>
      </c>
      <c r="B5411" s="5" t="s">
        <v>13847</v>
      </c>
      <c r="C5411" s="6" t="s">
        <v>4424</v>
      </c>
      <c r="D5411" s="6" t="str">
        <f t="shared" si="84"/>
        <v>0577-000-000-0000</v>
      </c>
      <c r="E5411" s="5" t="s">
        <v>4425</v>
      </c>
      <c r="F5411" s="5" t="s">
        <v>503</v>
      </c>
      <c r="G5411" s="5" t="s">
        <v>504</v>
      </c>
      <c r="H5411" s="5" t="s">
        <v>513</v>
      </c>
      <c r="I5411" s="5" t="s">
        <v>514</v>
      </c>
    </row>
    <row r="5412" spans="1:9" x14ac:dyDescent="0.25">
      <c r="A5412" s="5" t="s">
        <v>13848</v>
      </c>
      <c r="B5412" s="5" t="s">
        <v>13849</v>
      </c>
      <c r="C5412" s="6" t="s">
        <v>517</v>
      </c>
      <c r="D5412" s="6" t="str">
        <f t="shared" si="84"/>
        <v>0250-000-000-0000</v>
      </c>
      <c r="E5412" s="5" t="s">
        <v>518</v>
      </c>
      <c r="F5412" s="5" t="s">
        <v>503</v>
      </c>
      <c r="G5412" s="5" t="s">
        <v>504</v>
      </c>
      <c r="H5412" s="5" t="s">
        <v>377</v>
      </c>
      <c r="I5412" s="5" t="s">
        <v>378</v>
      </c>
    </row>
    <row r="5413" spans="1:9" x14ac:dyDescent="0.25">
      <c r="A5413" s="5" t="s">
        <v>13850</v>
      </c>
      <c r="B5413" s="5" t="s">
        <v>13851</v>
      </c>
      <c r="C5413" s="6" t="s">
        <v>2519</v>
      </c>
      <c r="D5413" s="6" t="str">
        <f t="shared" si="84"/>
        <v>0946-000-000-0000</v>
      </c>
      <c r="E5413" s="5" t="s">
        <v>2520</v>
      </c>
      <c r="F5413" s="5" t="s">
        <v>383</v>
      </c>
      <c r="G5413" s="5" t="s">
        <v>384</v>
      </c>
      <c r="H5413" s="5" t="s">
        <v>377</v>
      </c>
      <c r="I5413" s="5" t="s">
        <v>378</v>
      </c>
    </row>
    <row r="5414" spans="1:9" x14ac:dyDescent="0.25">
      <c r="A5414" s="5" t="s">
        <v>13852</v>
      </c>
      <c r="B5414" s="5" t="s">
        <v>13853</v>
      </c>
      <c r="C5414" s="6" t="s">
        <v>682</v>
      </c>
      <c r="D5414" s="6" t="str">
        <f t="shared" si="84"/>
        <v>0790-000-000-0000</v>
      </c>
      <c r="E5414" s="5" t="s">
        <v>683</v>
      </c>
      <c r="F5414" s="5" t="s">
        <v>535</v>
      </c>
      <c r="G5414" s="5" t="s">
        <v>536</v>
      </c>
      <c r="H5414" s="5" t="s">
        <v>377</v>
      </c>
      <c r="I5414" s="5" t="s">
        <v>378</v>
      </c>
    </row>
    <row r="5415" spans="1:9" x14ac:dyDescent="0.25">
      <c r="A5415" s="5" t="s">
        <v>13854</v>
      </c>
      <c r="B5415" s="5" t="s">
        <v>13855</v>
      </c>
      <c r="C5415" s="6" t="s">
        <v>2487</v>
      </c>
      <c r="D5415" s="6" t="str">
        <f t="shared" si="84"/>
        <v>0010-032-181-1100</v>
      </c>
      <c r="E5415" s="5" t="s">
        <v>2488</v>
      </c>
      <c r="F5415" s="5" t="s">
        <v>375</v>
      </c>
      <c r="G5415" s="5" t="s">
        <v>376</v>
      </c>
      <c r="H5415" s="5" t="s">
        <v>377</v>
      </c>
      <c r="I5415" s="5" t="s">
        <v>378</v>
      </c>
    </row>
    <row r="5416" spans="1:9" x14ac:dyDescent="0.25">
      <c r="A5416" s="5" t="s">
        <v>13856</v>
      </c>
      <c r="B5416" s="5" t="s">
        <v>13857</v>
      </c>
      <c r="C5416" s="6" t="s">
        <v>911</v>
      </c>
      <c r="D5416" s="6" t="str">
        <f t="shared" si="84"/>
        <v>0168-000-000-0000</v>
      </c>
      <c r="E5416" s="5" t="s">
        <v>912</v>
      </c>
      <c r="F5416" s="5" t="s">
        <v>415</v>
      </c>
      <c r="G5416" s="5" t="s">
        <v>416</v>
      </c>
      <c r="H5416" s="5" t="s">
        <v>377</v>
      </c>
      <c r="I5416" s="5" t="s">
        <v>378</v>
      </c>
    </row>
    <row r="5417" spans="1:9" x14ac:dyDescent="0.25">
      <c r="A5417" s="5" t="s">
        <v>13858</v>
      </c>
      <c r="B5417" s="5" t="s">
        <v>13859</v>
      </c>
      <c r="C5417" s="6" t="s">
        <v>3141</v>
      </c>
      <c r="D5417" s="6" t="str">
        <f t="shared" si="84"/>
        <v>0124-000-000-0000</v>
      </c>
      <c r="E5417" s="5" t="s">
        <v>3142</v>
      </c>
      <c r="F5417" s="5" t="s">
        <v>383</v>
      </c>
      <c r="G5417" s="5" t="s">
        <v>384</v>
      </c>
      <c r="H5417" s="5" t="s">
        <v>377</v>
      </c>
      <c r="I5417" s="5" t="s">
        <v>378</v>
      </c>
    </row>
    <row r="5418" spans="1:9" x14ac:dyDescent="0.25">
      <c r="A5418" s="5" t="s">
        <v>13860</v>
      </c>
      <c r="B5418" s="5" t="s">
        <v>13861</v>
      </c>
      <c r="C5418" s="6" t="s">
        <v>13862</v>
      </c>
      <c r="D5418" s="6" t="str">
        <f t="shared" si="84"/>
        <v>0010-032-181-1000</v>
      </c>
      <c r="E5418" s="5" t="s">
        <v>13863</v>
      </c>
      <c r="F5418" s="5" t="s">
        <v>1099</v>
      </c>
      <c r="G5418" s="5" t="s">
        <v>1100</v>
      </c>
      <c r="H5418" s="5" t="s">
        <v>377</v>
      </c>
      <c r="I5418" s="5" t="s">
        <v>378</v>
      </c>
    </row>
    <row r="5419" spans="1:9" x14ac:dyDescent="0.25">
      <c r="A5419" s="5" t="s">
        <v>13864</v>
      </c>
      <c r="B5419" s="5" t="s">
        <v>13865</v>
      </c>
      <c r="C5419" s="6" t="s">
        <v>3096</v>
      </c>
      <c r="D5419" s="6" t="str">
        <f t="shared" si="84"/>
        <v>0758-000-000-0000</v>
      </c>
      <c r="E5419" s="5" t="s">
        <v>3097</v>
      </c>
      <c r="F5419" s="5" t="s">
        <v>383</v>
      </c>
      <c r="G5419" s="5" t="s">
        <v>384</v>
      </c>
      <c r="H5419" s="5" t="s">
        <v>377</v>
      </c>
      <c r="I5419" s="5" t="s">
        <v>378</v>
      </c>
    </row>
    <row r="5420" spans="1:9" x14ac:dyDescent="0.25">
      <c r="A5420" s="5" t="s">
        <v>13866</v>
      </c>
      <c r="B5420" s="5" t="s">
        <v>13867</v>
      </c>
      <c r="C5420" s="6" t="s">
        <v>521</v>
      </c>
      <c r="D5420" s="6" t="str">
        <f t="shared" si="84"/>
        <v>0950-000-000-0000</v>
      </c>
      <c r="E5420" s="5" t="s">
        <v>522</v>
      </c>
      <c r="F5420" s="5" t="s">
        <v>383</v>
      </c>
      <c r="G5420" s="5" t="s">
        <v>384</v>
      </c>
      <c r="H5420" s="5" t="s">
        <v>377</v>
      </c>
      <c r="I5420" s="5" t="s">
        <v>378</v>
      </c>
    </row>
    <row r="5421" spans="1:9" x14ac:dyDescent="0.25">
      <c r="A5421" s="5" t="s">
        <v>13868</v>
      </c>
      <c r="B5421" s="5" t="s">
        <v>13869</v>
      </c>
      <c r="C5421" s="6" t="s">
        <v>4076</v>
      </c>
      <c r="D5421" s="6" t="str">
        <f t="shared" si="84"/>
        <v>0308-000-000-0000</v>
      </c>
      <c r="E5421" s="5" t="s">
        <v>4077</v>
      </c>
      <c r="F5421" s="5" t="s">
        <v>383</v>
      </c>
      <c r="G5421" s="5" t="s">
        <v>384</v>
      </c>
      <c r="H5421" s="5" t="s">
        <v>11790</v>
      </c>
      <c r="I5421" s="5" t="s">
        <v>11791</v>
      </c>
    </row>
    <row r="5422" spans="1:9" x14ac:dyDescent="0.25">
      <c r="A5422" s="5" t="s">
        <v>13870</v>
      </c>
      <c r="B5422" s="5" t="s">
        <v>13871</v>
      </c>
      <c r="C5422" s="6" t="s">
        <v>1133</v>
      </c>
      <c r="D5422" s="6" t="str">
        <f t="shared" si="84"/>
        <v>1042-000-000-0000</v>
      </c>
      <c r="E5422" s="5" t="s">
        <v>1134</v>
      </c>
      <c r="F5422" s="5" t="s">
        <v>1974</v>
      </c>
      <c r="G5422" s="5" t="s">
        <v>1975</v>
      </c>
      <c r="H5422" s="5" t="s">
        <v>377</v>
      </c>
      <c r="I5422" s="5" t="s">
        <v>378</v>
      </c>
    </row>
    <row r="5423" spans="1:9" x14ac:dyDescent="0.25">
      <c r="A5423" s="5" t="s">
        <v>13872</v>
      </c>
      <c r="B5423" s="5" t="s">
        <v>13873</v>
      </c>
      <c r="C5423" s="6" t="s">
        <v>3064</v>
      </c>
      <c r="D5423" s="6" t="str">
        <f t="shared" si="84"/>
        <v>1160-000-000-0000</v>
      </c>
      <c r="E5423" s="5" t="s">
        <v>3065</v>
      </c>
      <c r="F5423" s="5" t="s">
        <v>503</v>
      </c>
      <c r="G5423" s="5" t="s">
        <v>504</v>
      </c>
      <c r="H5423" s="5" t="s">
        <v>377</v>
      </c>
      <c r="I5423" s="5" t="s">
        <v>378</v>
      </c>
    </row>
    <row r="5424" spans="1:9" x14ac:dyDescent="0.25">
      <c r="A5424" s="5" t="s">
        <v>13874</v>
      </c>
      <c r="B5424" s="5" t="s">
        <v>13875</v>
      </c>
      <c r="C5424" s="6" t="s">
        <v>945</v>
      </c>
      <c r="D5424" s="6" t="str">
        <f t="shared" si="84"/>
        <v>0010-035-141-1100</v>
      </c>
      <c r="E5424" s="5" t="s">
        <v>946</v>
      </c>
      <c r="F5424" s="5" t="s">
        <v>375</v>
      </c>
      <c r="G5424" s="5" t="s">
        <v>376</v>
      </c>
      <c r="H5424" s="5" t="s">
        <v>11413</v>
      </c>
      <c r="I5424" s="5" t="s">
        <v>11414</v>
      </c>
    </row>
    <row r="5425" spans="1:9" x14ac:dyDescent="0.25">
      <c r="A5425" s="5" t="s">
        <v>13876</v>
      </c>
      <c r="B5425" s="5" t="s">
        <v>13877</v>
      </c>
      <c r="C5425" s="6" t="s">
        <v>11598</v>
      </c>
      <c r="D5425" s="6" t="str">
        <f t="shared" si="84"/>
        <v>0599-000-000-0000</v>
      </c>
      <c r="E5425" s="5" t="s">
        <v>11599</v>
      </c>
      <c r="F5425" s="5" t="s">
        <v>383</v>
      </c>
      <c r="G5425" s="5" t="s">
        <v>384</v>
      </c>
      <c r="H5425" s="5" t="s">
        <v>11790</v>
      </c>
      <c r="I5425" s="5" t="s">
        <v>11791</v>
      </c>
    </row>
    <row r="5426" spans="1:9" x14ac:dyDescent="0.25">
      <c r="A5426" s="5" t="s">
        <v>13878</v>
      </c>
      <c r="B5426" s="5" t="s">
        <v>13879</v>
      </c>
      <c r="C5426" s="6" t="s">
        <v>13880</v>
      </c>
      <c r="D5426" s="6" t="str">
        <f t="shared" si="84"/>
        <v>0073-249-000-0000</v>
      </c>
      <c r="E5426" s="5" t="s">
        <v>13881</v>
      </c>
      <c r="F5426" s="5" t="s">
        <v>415</v>
      </c>
      <c r="G5426" s="5" t="s">
        <v>416</v>
      </c>
      <c r="H5426" s="5" t="s">
        <v>389</v>
      </c>
      <c r="I5426" s="5" t="s">
        <v>390</v>
      </c>
    </row>
    <row r="5427" spans="1:9" x14ac:dyDescent="0.25">
      <c r="A5427" s="5" t="s">
        <v>13882</v>
      </c>
      <c r="B5427" s="5" t="s">
        <v>13883</v>
      </c>
      <c r="C5427" s="6" t="s">
        <v>10053</v>
      </c>
      <c r="D5427" s="6" t="str">
        <f t="shared" si="84"/>
        <v>0010-058-051-3700</v>
      </c>
      <c r="E5427" s="5" t="s">
        <v>10054</v>
      </c>
      <c r="F5427" s="5" t="s">
        <v>399</v>
      </c>
      <c r="G5427" s="5" t="s">
        <v>400</v>
      </c>
      <c r="H5427" s="5" t="s">
        <v>377</v>
      </c>
      <c r="I5427" s="5" t="s">
        <v>378</v>
      </c>
    </row>
    <row r="5428" spans="1:9" x14ac:dyDescent="0.25">
      <c r="A5428" s="5" t="s">
        <v>13884</v>
      </c>
      <c r="B5428" s="5" t="s">
        <v>13885</v>
      </c>
      <c r="C5428" s="6" t="s">
        <v>13886</v>
      </c>
      <c r="D5428" s="6" t="str">
        <f t="shared" si="84"/>
        <v>1045-000-000-0000</v>
      </c>
      <c r="E5428" s="5" t="s">
        <v>13887</v>
      </c>
      <c r="F5428" s="5" t="s">
        <v>503</v>
      </c>
      <c r="G5428" s="5" t="s">
        <v>504</v>
      </c>
      <c r="H5428" s="5" t="s">
        <v>377</v>
      </c>
      <c r="I5428" s="5" t="s">
        <v>378</v>
      </c>
    </row>
    <row r="5429" spans="1:9" x14ac:dyDescent="0.25">
      <c r="A5429" s="5" t="s">
        <v>13888</v>
      </c>
      <c r="B5429" s="5" t="s">
        <v>13889</v>
      </c>
      <c r="C5429" s="6" t="s">
        <v>5884</v>
      </c>
      <c r="D5429" s="6" t="str">
        <f t="shared" si="84"/>
        <v>0010-115-130-1500</v>
      </c>
      <c r="E5429" s="5" t="s">
        <v>5885</v>
      </c>
      <c r="F5429" s="5" t="s">
        <v>375</v>
      </c>
      <c r="G5429" s="5" t="s">
        <v>376</v>
      </c>
      <c r="H5429" s="5" t="s">
        <v>377</v>
      </c>
      <c r="I5429" s="5" t="s">
        <v>378</v>
      </c>
    </row>
    <row r="5430" spans="1:9" x14ac:dyDescent="0.25">
      <c r="A5430" s="5" t="s">
        <v>13890</v>
      </c>
      <c r="B5430" s="5" t="s">
        <v>13891</v>
      </c>
      <c r="C5430" s="6" t="s">
        <v>13892</v>
      </c>
      <c r="D5430" s="6" t="str">
        <f t="shared" si="84"/>
        <v>1121-000-000-0000</v>
      </c>
      <c r="E5430" s="5" t="s">
        <v>13893</v>
      </c>
      <c r="F5430" s="5" t="s">
        <v>535</v>
      </c>
      <c r="G5430" s="5" t="s">
        <v>536</v>
      </c>
      <c r="H5430" s="5" t="s">
        <v>377</v>
      </c>
      <c r="I5430" s="5" t="s">
        <v>378</v>
      </c>
    </row>
    <row r="5431" spans="1:9" x14ac:dyDescent="0.25">
      <c r="A5431" s="5" t="s">
        <v>13894</v>
      </c>
      <c r="B5431" s="5" t="s">
        <v>13895</v>
      </c>
      <c r="C5431" s="6" t="s">
        <v>2973</v>
      </c>
      <c r="D5431" s="6" t="str">
        <f t="shared" si="84"/>
        <v>0417-000-000-0000</v>
      </c>
      <c r="E5431" s="5" t="s">
        <v>2974</v>
      </c>
      <c r="F5431" s="5" t="s">
        <v>383</v>
      </c>
      <c r="G5431" s="5" t="s">
        <v>384</v>
      </c>
      <c r="H5431" s="5" t="s">
        <v>377</v>
      </c>
      <c r="I5431" s="5" t="s">
        <v>378</v>
      </c>
    </row>
    <row r="5432" spans="1:9" x14ac:dyDescent="0.25">
      <c r="A5432" s="5" t="s">
        <v>13896</v>
      </c>
      <c r="B5432" s="5" t="s">
        <v>13897</v>
      </c>
      <c r="C5432" s="6" t="s">
        <v>2148</v>
      </c>
      <c r="D5432" s="6" t="str">
        <f t="shared" si="84"/>
        <v>0810-000-000-0000</v>
      </c>
      <c r="E5432" s="5" t="s">
        <v>2149</v>
      </c>
      <c r="F5432" s="5" t="s">
        <v>383</v>
      </c>
      <c r="G5432" s="5" t="s">
        <v>384</v>
      </c>
      <c r="H5432" s="5" t="s">
        <v>377</v>
      </c>
      <c r="I5432" s="5" t="s">
        <v>378</v>
      </c>
    </row>
    <row r="5433" spans="1:9" x14ac:dyDescent="0.25">
      <c r="A5433" s="5" t="s">
        <v>13898</v>
      </c>
      <c r="B5433" s="5" t="s">
        <v>13899</v>
      </c>
      <c r="C5433" s="6" t="s">
        <v>1045</v>
      </c>
      <c r="D5433" s="6" t="str">
        <f t="shared" si="84"/>
        <v>0270-000-000-0000</v>
      </c>
      <c r="E5433" s="5" t="s">
        <v>1046</v>
      </c>
      <c r="F5433" s="5" t="s">
        <v>415</v>
      </c>
      <c r="G5433" s="5" t="s">
        <v>416</v>
      </c>
      <c r="H5433" s="5" t="s">
        <v>513</v>
      </c>
      <c r="I5433" s="5" t="s">
        <v>514</v>
      </c>
    </row>
    <row r="5434" spans="1:9" x14ac:dyDescent="0.25">
      <c r="A5434" s="5" t="s">
        <v>13900</v>
      </c>
      <c r="B5434" s="5" t="s">
        <v>13901</v>
      </c>
      <c r="C5434" s="6" t="s">
        <v>8677</v>
      </c>
      <c r="D5434" s="6" t="str">
        <f t="shared" si="84"/>
        <v>1116-000-000-0000</v>
      </c>
      <c r="E5434" s="5" t="s">
        <v>8678</v>
      </c>
      <c r="F5434" s="5" t="s">
        <v>535</v>
      </c>
      <c r="G5434" s="5" t="s">
        <v>536</v>
      </c>
      <c r="H5434" s="5" t="s">
        <v>377</v>
      </c>
      <c r="I5434" s="5" t="s">
        <v>378</v>
      </c>
    </row>
    <row r="5435" spans="1:9" x14ac:dyDescent="0.25">
      <c r="A5435" s="5" t="s">
        <v>13902</v>
      </c>
      <c r="B5435" s="5" t="s">
        <v>13903</v>
      </c>
      <c r="C5435" s="6" t="s">
        <v>8136</v>
      </c>
      <c r="D5435" s="6" t="str">
        <f t="shared" si="84"/>
        <v>0600-000-000-0000</v>
      </c>
      <c r="E5435" s="5" t="s">
        <v>8137</v>
      </c>
      <c r="F5435" s="5" t="s">
        <v>535</v>
      </c>
      <c r="G5435" s="5" t="s">
        <v>536</v>
      </c>
      <c r="H5435" s="5" t="s">
        <v>377</v>
      </c>
      <c r="I5435" s="5" t="s">
        <v>378</v>
      </c>
    </row>
    <row r="5436" spans="1:9" x14ac:dyDescent="0.25">
      <c r="A5436" s="5" t="s">
        <v>13904</v>
      </c>
      <c r="B5436" s="5" t="s">
        <v>13905</v>
      </c>
      <c r="C5436" s="6" t="s">
        <v>3295</v>
      </c>
      <c r="D5436" s="6" t="str">
        <f t="shared" si="84"/>
        <v>0762-000-000-0000</v>
      </c>
      <c r="E5436" s="5" t="s">
        <v>3296</v>
      </c>
      <c r="F5436" s="5" t="s">
        <v>535</v>
      </c>
      <c r="G5436" s="5" t="s">
        <v>536</v>
      </c>
      <c r="H5436" s="5" t="s">
        <v>513</v>
      </c>
      <c r="I5436" s="5" t="s">
        <v>514</v>
      </c>
    </row>
    <row r="5437" spans="1:9" x14ac:dyDescent="0.25">
      <c r="A5437" s="5" t="s">
        <v>13906</v>
      </c>
      <c r="B5437" s="5" t="s">
        <v>13907</v>
      </c>
      <c r="C5437" s="6" t="s">
        <v>4100</v>
      </c>
      <c r="D5437" s="6" t="str">
        <f t="shared" si="84"/>
        <v>0214-000-000-0000</v>
      </c>
      <c r="E5437" s="5" t="s">
        <v>4101</v>
      </c>
      <c r="F5437" s="5" t="s">
        <v>383</v>
      </c>
      <c r="G5437" s="5" t="s">
        <v>384</v>
      </c>
      <c r="H5437" s="5" t="s">
        <v>377</v>
      </c>
      <c r="I5437" s="5" t="s">
        <v>378</v>
      </c>
    </row>
    <row r="5438" spans="1:9" x14ac:dyDescent="0.25">
      <c r="A5438" s="5" t="s">
        <v>13908</v>
      </c>
      <c r="B5438" s="5" t="s">
        <v>13909</v>
      </c>
      <c r="C5438" s="6" t="s">
        <v>954</v>
      </c>
      <c r="D5438" s="6" t="str">
        <f t="shared" si="84"/>
        <v>0120-000-000-0000</v>
      </c>
      <c r="E5438" s="5" t="s">
        <v>955</v>
      </c>
      <c r="F5438" s="5" t="s">
        <v>383</v>
      </c>
      <c r="G5438" s="5" t="s">
        <v>384</v>
      </c>
      <c r="H5438" s="5" t="s">
        <v>377</v>
      </c>
      <c r="I5438" s="5" t="s">
        <v>378</v>
      </c>
    </row>
    <row r="5439" spans="1:9" x14ac:dyDescent="0.25">
      <c r="A5439" s="5" t="s">
        <v>13910</v>
      </c>
      <c r="B5439" s="5" t="s">
        <v>13911</v>
      </c>
      <c r="C5439" s="6" t="s">
        <v>615</v>
      </c>
      <c r="D5439" s="6" t="str">
        <f t="shared" si="84"/>
        <v>0170-000-000-0000</v>
      </c>
      <c r="E5439" s="5" t="s">
        <v>616</v>
      </c>
      <c r="F5439" s="5" t="s">
        <v>415</v>
      </c>
      <c r="G5439" s="5" t="s">
        <v>416</v>
      </c>
      <c r="H5439" s="5" t="s">
        <v>513</v>
      </c>
      <c r="I5439" s="5" t="s">
        <v>514</v>
      </c>
    </row>
    <row r="5440" spans="1:9" x14ac:dyDescent="0.25">
      <c r="A5440" s="5" t="s">
        <v>13912</v>
      </c>
      <c r="B5440" s="5" t="s">
        <v>13913</v>
      </c>
      <c r="C5440" s="6" t="s">
        <v>2098</v>
      </c>
      <c r="D5440" s="6" t="str">
        <f t="shared" si="84"/>
        <v>0785-000-000-0000</v>
      </c>
      <c r="E5440" s="5" t="s">
        <v>2099</v>
      </c>
      <c r="F5440" s="5" t="s">
        <v>383</v>
      </c>
      <c r="G5440" s="5" t="s">
        <v>384</v>
      </c>
      <c r="H5440" s="5" t="s">
        <v>377</v>
      </c>
      <c r="I5440" s="5" t="s">
        <v>378</v>
      </c>
    </row>
    <row r="5441" spans="1:9" x14ac:dyDescent="0.25">
      <c r="A5441" s="5" t="s">
        <v>13914</v>
      </c>
      <c r="B5441" s="5" t="s">
        <v>13915</v>
      </c>
      <c r="C5441" s="6" t="s">
        <v>13916</v>
      </c>
      <c r="D5441" s="6" t="str">
        <f t="shared" si="84"/>
        <v>0736-000-000-0000</v>
      </c>
      <c r="E5441" s="5" t="s">
        <v>13917</v>
      </c>
      <c r="F5441" s="5" t="s">
        <v>503</v>
      </c>
      <c r="G5441" s="5" t="s">
        <v>504</v>
      </c>
      <c r="H5441" s="5" t="s">
        <v>377</v>
      </c>
      <c r="I5441" s="5" t="s">
        <v>378</v>
      </c>
    </row>
    <row r="5442" spans="1:9" x14ac:dyDescent="0.25">
      <c r="A5442" s="5" t="s">
        <v>13918</v>
      </c>
      <c r="B5442" s="5" t="s">
        <v>13919</v>
      </c>
      <c r="C5442" s="6" t="s">
        <v>2014</v>
      </c>
      <c r="D5442" s="6" t="str">
        <f t="shared" ref="D5442:D5505" si="85">TEXT(C5442,"0000-000-000-0000")</f>
        <v>0025-000-000-0000</v>
      </c>
      <c r="E5442" s="5" t="s">
        <v>2015</v>
      </c>
      <c r="F5442" s="5" t="s">
        <v>507</v>
      </c>
      <c r="G5442" s="5" t="s">
        <v>508</v>
      </c>
      <c r="H5442" s="5" t="s">
        <v>377</v>
      </c>
      <c r="I5442" s="5" t="s">
        <v>378</v>
      </c>
    </row>
    <row r="5443" spans="1:9" x14ac:dyDescent="0.25">
      <c r="A5443" s="5" t="s">
        <v>13920</v>
      </c>
      <c r="B5443" s="5" t="s">
        <v>13921</v>
      </c>
      <c r="C5443" s="6" t="s">
        <v>1119</v>
      </c>
      <c r="D5443" s="6" t="str">
        <f t="shared" si="85"/>
        <v>0914-000-000-0000</v>
      </c>
      <c r="E5443" s="5" t="s">
        <v>1120</v>
      </c>
      <c r="F5443" s="5" t="s">
        <v>535</v>
      </c>
      <c r="G5443" s="5" t="s">
        <v>536</v>
      </c>
      <c r="H5443" s="5" t="s">
        <v>377</v>
      </c>
      <c r="I5443" s="5" t="s">
        <v>378</v>
      </c>
    </row>
    <row r="5444" spans="1:9" x14ac:dyDescent="0.25">
      <c r="A5444" s="5" t="s">
        <v>13922</v>
      </c>
      <c r="B5444" s="5" t="s">
        <v>13923</v>
      </c>
      <c r="C5444" s="6" t="s">
        <v>6225</v>
      </c>
      <c r="D5444" s="6" t="str">
        <f t="shared" si="85"/>
        <v>0332-000-000-0000</v>
      </c>
      <c r="E5444" s="5" t="s">
        <v>6226</v>
      </c>
      <c r="F5444" s="5" t="s">
        <v>383</v>
      </c>
      <c r="G5444" s="5" t="s">
        <v>384</v>
      </c>
      <c r="H5444" s="5" t="s">
        <v>377</v>
      </c>
      <c r="I5444" s="5" t="s">
        <v>378</v>
      </c>
    </row>
    <row r="5445" spans="1:9" x14ac:dyDescent="0.25">
      <c r="A5445" s="5" t="s">
        <v>13924</v>
      </c>
      <c r="B5445" s="5" t="s">
        <v>13925</v>
      </c>
      <c r="C5445" s="6" t="s">
        <v>1764</v>
      </c>
      <c r="D5445" s="6" t="str">
        <f t="shared" si="85"/>
        <v>0040-000-000-0000</v>
      </c>
      <c r="E5445" s="5" t="s">
        <v>1765</v>
      </c>
      <c r="F5445" s="5" t="s">
        <v>383</v>
      </c>
      <c r="G5445" s="5" t="s">
        <v>384</v>
      </c>
      <c r="H5445" s="5" t="s">
        <v>377</v>
      </c>
      <c r="I5445" s="5" t="s">
        <v>378</v>
      </c>
    </row>
    <row r="5446" spans="1:9" x14ac:dyDescent="0.25">
      <c r="A5446" s="5" t="s">
        <v>13926</v>
      </c>
      <c r="B5446" s="5" t="s">
        <v>13927</v>
      </c>
      <c r="C5446" s="6" t="s">
        <v>5144</v>
      </c>
      <c r="D5446" s="6" t="str">
        <f t="shared" si="85"/>
        <v>0010-040-050-1100</v>
      </c>
      <c r="E5446" s="5" t="s">
        <v>5145</v>
      </c>
      <c r="F5446" s="5" t="s">
        <v>375</v>
      </c>
      <c r="G5446" s="5" t="s">
        <v>376</v>
      </c>
      <c r="H5446" s="5" t="s">
        <v>377</v>
      </c>
      <c r="I5446" s="5" t="s">
        <v>378</v>
      </c>
    </row>
    <row r="5447" spans="1:9" x14ac:dyDescent="0.25">
      <c r="A5447" s="5" t="s">
        <v>13928</v>
      </c>
      <c r="B5447" s="5" t="s">
        <v>13929</v>
      </c>
      <c r="C5447" s="6" t="s">
        <v>6813</v>
      </c>
      <c r="D5447" s="6" t="str">
        <f t="shared" si="85"/>
        <v>0010-092-020-1100</v>
      </c>
      <c r="E5447" s="5" t="s">
        <v>6814</v>
      </c>
      <c r="F5447" s="5" t="s">
        <v>399</v>
      </c>
      <c r="G5447" s="5" t="s">
        <v>400</v>
      </c>
      <c r="H5447" s="5" t="s">
        <v>377</v>
      </c>
      <c r="I5447" s="5" t="s">
        <v>378</v>
      </c>
    </row>
    <row r="5448" spans="1:9" x14ac:dyDescent="0.25">
      <c r="A5448" s="5" t="s">
        <v>13930</v>
      </c>
      <c r="B5448" s="5" t="s">
        <v>13931</v>
      </c>
      <c r="C5448" s="6" t="s">
        <v>13932</v>
      </c>
      <c r="D5448" s="6" t="str">
        <f t="shared" si="85"/>
        <v>1065-000-000-0000</v>
      </c>
      <c r="E5448" s="5" t="s">
        <v>13933</v>
      </c>
      <c r="F5448" s="5" t="s">
        <v>383</v>
      </c>
      <c r="G5448" s="5" t="s">
        <v>384</v>
      </c>
      <c r="H5448" s="5" t="s">
        <v>377</v>
      </c>
      <c r="I5448" s="5" t="s">
        <v>378</v>
      </c>
    </row>
    <row r="5449" spans="1:9" x14ac:dyDescent="0.25">
      <c r="A5449" s="5" t="s">
        <v>13934</v>
      </c>
      <c r="B5449" s="5" t="s">
        <v>13935</v>
      </c>
      <c r="C5449" s="6" t="s">
        <v>2549</v>
      </c>
      <c r="D5449" s="6" t="str">
        <f t="shared" si="85"/>
        <v>0750-000-000-0000</v>
      </c>
      <c r="E5449" s="5" t="s">
        <v>2550</v>
      </c>
      <c r="F5449" s="5" t="s">
        <v>383</v>
      </c>
      <c r="G5449" s="5" t="s">
        <v>384</v>
      </c>
      <c r="H5449" s="5" t="s">
        <v>377</v>
      </c>
      <c r="I5449" s="5" t="s">
        <v>378</v>
      </c>
    </row>
    <row r="5450" spans="1:9" x14ac:dyDescent="0.25">
      <c r="A5450" s="5" t="s">
        <v>13936</v>
      </c>
      <c r="B5450" s="5" t="s">
        <v>13937</v>
      </c>
      <c r="C5450" s="6" t="s">
        <v>13938</v>
      </c>
      <c r="D5450" s="6" t="str">
        <f t="shared" si="85"/>
        <v>0010-076-041-1100</v>
      </c>
      <c r="E5450" s="5" t="s">
        <v>13939</v>
      </c>
      <c r="F5450" s="5" t="s">
        <v>375</v>
      </c>
      <c r="G5450" s="5" t="s">
        <v>376</v>
      </c>
      <c r="H5450" s="5" t="s">
        <v>377</v>
      </c>
      <c r="I5450" s="5" t="s">
        <v>378</v>
      </c>
    </row>
    <row r="5451" spans="1:9" x14ac:dyDescent="0.25">
      <c r="A5451" s="5" t="s">
        <v>13940</v>
      </c>
      <c r="B5451" s="5" t="s">
        <v>13941</v>
      </c>
      <c r="C5451" s="6" t="s">
        <v>6616</v>
      </c>
      <c r="D5451" s="6" t="str">
        <f t="shared" si="85"/>
        <v>1008-000-000-0000</v>
      </c>
      <c r="E5451" s="5" t="s">
        <v>6617</v>
      </c>
      <c r="F5451" s="5" t="s">
        <v>535</v>
      </c>
      <c r="G5451" s="5" t="s">
        <v>536</v>
      </c>
      <c r="H5451" s="5" t="s">
        <v>377</v>
      </c>
      <c r="I5451" s="5" t="s">
        <v>378</v>
      </c>
    </row>
    <row r="5452" spans="1:9" x14ac:dyDescent="0.25">
      <c r="A5452" s="5" t="s">
        <v>13942</v>
      </c>
      <c r="B5452" s="5" t="s">
        <v>13943</v>
      </c>
      <c r="C5452" s="6" t="s">
        <v>11602</v>
      </c>
      <c r="D5452" s="6" t="str">
        <f t="shared" si="85"/>
        <v>0948-000-000-0000</v>
      </c>
      <c r="E5452" s="5" t="s">
        <v>11603</v>
      </c>
      <c r="F5452" s="5" t="s">
        <v>383</v>
      </c>
      <c r="G5452" s="5" t="s">
        <v>384</v>
      </c>
      <c r="H5452" s="5" t="s">
        <v>513</v>
      </c>
      <c r="I5452" s="5" t="s">
        <v>514</v>
      </c>
    </row>
    <row r="5453" spans="1:9" x14ac:dyDescent="0.25">
      <c r="A5453" s="5" t="s">
        <v>13944</v>
      </c>
      <c r="B5453" s="5" t="s">
        <v>13945</v>
      </c>
      <c r="C5453" s="6" t="s">
        <v>3896</v>
      </c>
      <c r="D5453" s="6" t="str">
        <f t="shared" si="85"/>
        <v>0410-000-000-0000</v>
      </c>
      <c r="E5453" s="5" t="s">
        <v>3897</v>
      </c>
      <c r="F5453" s="5" t="s">
        <v>383</v>
      </c>
      <c r="G5453" s="5" t="s">
        <v>384</v>
      </c>
      <c r="H5453" s="5" t="s">
        <v>377</v>
      </c>
      <c r="I5453" s="5" t="s">
        <v>378</v>
      </c>
    </row>
    <row r="5454" spans="1:9" x14ac:dyDescent="0.25">
      <c r="A5454" s="5" t="s">
        <v>13946</v>
      </c>
      <c r="B5454" s="5" t="s">
        <v>13947</v>
      </c>
      <c r="C5454" s="6" t="s">
        <v>2730</v>
      </c>
      <c r="D5454" s="6" t="str">
        <f t="shared" si="85"/>
        <v>0131-000-000-0000</v>
      </c>
      <c r="E5454" s="5" t="s">
        <v>2731</v>
      </c>
      <c r="F5454" s="5" t="s">
        <v>383</v>
      </c>
      <c r="G5454" s="5" t="s">
        <v>384</v>
      </c>
      <c r="H5454" s="5" t="s">
        <v>377</v>
      </c>
      <c r="I5454" s="5" t="s">
        <v>378</v>
      </c>
    </row>
    <row r="5455" spans="1:9" x14ac:dyDescent="0.25">
      <c r="A5455" s="5" t="s">
        <v>13948</v>
      </c>
      <c r="B5455" s="5" t="s">
        <v>13949</v>
      </c>
      <c r="C5455" s="6" t="s">
        <v>1873</v>
      </c>
      <c r="D5455" s="6" t="str">
        <f t="shared" si="85"/>
        <v>0335-000-000-0000</v>
      </c>
      <c r="E5455" s="5" t="s">
        <v>1874</v>
      </c>
      <c r="F5455" s="5" t="s">
        <v>383</v>
      </c>
      <c r="G5455" s="5" t="s">
        <v>384</v>
      </c>
      <c r="H5455" s="5" t="s">
        <v>377</v>
      </c>
      <c r="I5455" s="5" t="s">
        <v>378</v>
      </c>
    </row>
    <row r="5456" spans="1:9" x14ac:dyDescent="0.25">
      <c r="A5456" s="5" t="s">
        <v>13950</v>
      </c>
      <c r="B5456" s="5" t="s">
        <v>13951</v>
      </c>
      <c r="C5456" s="6" t="s">
        <v>13952</v>
      </c>
      <c r="D5456" s="6" t="str">
        <f t="shared" si="85"/>
        <v>0430-000-006-4800</v>
      </c>
      <c r="E5456" s="5" t="s">
        <v>13953</v>
      </c>
      <c r="F5456" s="5" t="s">
        <v>383</v>
      </c>
      <c r="G5456" s="5" t="s">
        <v>384</v>
      </c>
      <c r="H5456" s="5" t="s">
        <v>377</v>
      </c>
      <c r="I5456" s="5" t="s">
        <v>378</v>
      </c>
    </row>
    <row r="5457" spans="1:9" x14ac:dyDescent="0.25">
      <c r="A5457" s="5" t="s">
        <v>13954</v>
      </c>
      <c r="B5457" s="5" t="s">
        <v>13955</v>
      </c>
      <c r="C5457" s="6" t="s">
        <v>3213</v>
      </c>
      <c r="D5457" s="6" t="str">
        <f t="shared" si="85"/>
        <v>0010-071-031-1100</v>
      </c>
      <c r="E5457" s="5" t="s">
        <v>3214</v>
      </c>
      <c r="F5457" s="5" t="s">
        <v>375</v>
      </c>
      <c r="G5457" s="5" t="s">
        <v>376</v>
      </c>
      <c r="H5457" s="5" t="s">
        <v>377</v>
      </c>
      <c r="I5457" s="5" t="s">
        <v>378</v>
      </c>
    </row>
    <row r="5458" spans="1:9" x14ac:dyDescent="0.25">
      <c r="A5458" s="5" t="s">
        <v>13956</v>
      </c>
      <c r="B5458" s="5" t="s">
        <v>13957</v>
      </c>
      <c r="C5458" s="6" t="s">
        <v>555</v>
      </c>
      <c r="D5458" s="6" t="str">
        <f t="shared" si="85"/>
        <v>0873-000-000-0000</v>
      </c>
      <c r="E5458" s="5" t="s">
        <v>556</v>
      </c>
      <c r="F5458" s="5" t="s">
        <v>507</v>
      </c>
      <c r="G5458" s="5" t="s">
        <v>508</v>
      </c>
      <c r="H5458" s="5" t="s">
        <v>377</v>
      </c>
      <c r="I5458" s="5" t="s">
        <v>378</v>
      </c>
    </row>
    <row r="5459" spans="1:9" x14ac:dyDescent="0.25">
      <c r="A5459" s="5" t="s">
        <v>13958</v>
      </c>
      <c r="B5459" s="5" t="s">
        <v>13959</v>
      </c>
      <c r="C5459" s="6" t="s">
        <v>1559</v>
      </c>
      <c r="D5459" s="6" t="str">
        <f t="shared" si="85"/>
        <v>0070-000-000-0000</v>
      </c>
      <c r="E5459" s="5" t="s">
        <v>1560</v>
      </c>
      <c r="F5459" s="5" t="s">
        <v>507</v>
      </c>
      <c r="G5459" s="5" t="s">
        <v>508</v>
      </c>
      <c r="H5459" s="5" t="s">
        <v>377</v>
      </c>
      <c r="I5459" s="5" t="s">
        <v>378</v>
      </c>
    </row>
    <row r="5460" spans="1:9" x14ac:dyDescent="0.25">
      <c r="A5460" s="5" t="s">
        <v>13960</v>
      </c>
      <c r="B5460" s="5" t="s">
        <v>13961</v>
      </c>
      <c r="C5460" s="6" t="s">
        <v>3850</v>
      </c>
      <c r="D5460" s="6" t="str">
        <f t="shared" si="85"/>
        <v>0015-000-000-0000</v>
      </c>
      <c r="E5460" s="5" t="s">
        <v>3851</v>
      </c>
      <c r="F5460" s="5" t="s">
        <v>383</v>
      </c>
      <c r="G5460" s="5" t="s">
        <v>384</v>
      </c>
      <c r="H5460" s="5" t="s">
        <v>377</v>
      </c>
      <c r="I5460" s="5" t="s">
        <v>378</v>
      </c>
    </row>
    <row r="5461" spans="1:9" x14ac:dyDescent="0.25">
      <c r="A5461" s="5" t="s">
        <v>13962</v>
      </c>
      <c r="B5461" s="5" t="s">
        <v>13963</v>
      </c>
      <c r="C5461" s="6" t="s">
        <v>13964</v>
      </c>
      <c r="D5461" s="6" t="str">
        <f t="shared" si="85"/>
        <v>1157-000-000-0000</v>
      </c>
      <c r="E5461" s="5" t="s">
        <v>13965</v>
      </c>
      <c r="F5461" s="5" t="s">
        <v>383</v>
      </c>
      <c r="G5461" s="5" t="s">
        <v>384</v>
      </c>
      <c r="H5461" s="5" t="s">
        <v>377</v>
      </c>
      <c r="I5461" s="5" t="s">
        <v>378</v>
      </c>
    </row>
    <row r="5462" spans="1:9" x14ac:dyDescent="0.25">
      <c r="A5462" s="5" t="s">
        <v>13966</v>
      </c>
      <c r="B5462" s="5" t="s">
        <v>13967</v>
      </c>
      <c r="C5462" s="6" t="s">
        <v>1619</v>
      </c>
      <c r="D5462" s="6" t="str">
        <f t="shared" si="85"/>
        <v>0370-000-000-0000</v>
      </c>
      <c r="E5462" s="5" t="s">
        <v>1620</v>
      </c>
      <c r="F5462" s="5" t="s">
        <v>383</v>
      </c>
      <c r="G5462" s="5" t="s">
        <v>384</v>
      </c>
      <c r="H5462" s="5" t="s">
        <v>513</v>
      </c>
      <c r="I5462" s="5" t="s">
        <v>514</v>
      </c>
    </row>
    <row r="5463" spans="1:9" x14ac:dyDescent="0.25">
      <c r="A5463" s="5" t="s">
        <v>13968</v>
      </c>
      <c r="B5463" s="5" t="s">
        <v>13969</v>
      </c>
      <c r="C5463" s="6" t="s">
        <v>6432</v>
      </c>
      <c r="D5463" s="6" t="str">
        <f t="shared" si="85"/>
        <v>0111-033-000-0000</v>
      </c>
      <c r="E5463" s="5" t="s">
        <v>6433</v>
      </c>
      <c r="F5463" s="5" t="s">
        <v>2740</v>
      </c>
      <c r="G5463" s="5" t="s">
        <v>2741</v>
      </c>
      <c r="H5463" s="5" t="s">
        <v>377</v>
      </c>
      <c r="I5463" s="5" t="s">
        <v>378</v>
      </c>
    </row>
    <row r="5464" spans="1:9" x14ac:dyDescent="0.25">
      <c r="A5464" s="5" t="s">
        <v>13970</v>
      </c>
      <c r="B5464" s="5" t="s">
        <v>13971</v>
      </c>
      <c r="C5464" s="6" t="s">
        <v>13308</v>
      </c>
      <c r="D5464" s="6" t="str">
        <f t="shared" si="85"/>
        <v>0619-000-000-0000</v>
      </c>
      <c r="E5464" s="5" t="s">
        <v>13309</v>
      </c>
      <c r="F5464" s="5" t="s">
        <v>383</v>
      </c>
      <c r="G5464" s="5" t="s">
        <v>384</v>
      </c>
      <c r="H5464" s="5" t="s">
        <v>377</v>
      </c>
      <c r="I5464" s="5" t="s">
        <v>378</v>
      </c>
    </row>
    <row r="5465" spans="1:9" x14ac:dyDescent="0.25">
      <c r="A5465" s="5" t="s">
        <v>13972</v>
      </c>
      <c r="B5465" s="5" t="s">
        <v>13973</v>
      </c>
      <c r="C5465" s="6" t="s">
        <v>923</v>
      </c>
      <c r="D5465" s="6" t="str">
        <f t="shared" si="85"/>
        <v>0210-000-000-0000</v>
      </c>
      <c r="E5465" s="5" t="s">
        <v>924</v>
      </c>
      <c r="F5465" s="5" t="s">
        <v>383</v>
      </c>
      <c r="G5465" s="5" t="s">
        <v>384</v>
      </c>
      <c r="H5465" s="5" t="s">
        <v>377</v>
      </c>
      <c r="I5465" s="5" t="s">
        <v>378</v>
      </c>
    </row>
    <row r="5466" spans="1:9" x14ac:dyDescent="0.25">
      <c r="A5466" s="5" t="s">
        <v>13974</v>
      </c>
      <c r="B5466" s="5" t="s">
        <v>13975</v>
      </c>
      <c r="C5466" s="6" t="s">
        <v>539</v>
      </c>
      <c r="D5466" s="6" t="str">
        <f t="shared" si="85"/>
        <v>0850-000-000-0000</v>
      </c>
      <c r="E5466" s="5" t="s">
        <v>540</v>
      </c>
      <c r="F5466" s="5" t="s">
        <v>507</v>
      </c>
      <c r="G5466" s="5" t="s">
        <v>508</v>
      </c>
      <c r="H5466" s="5" t="s">
        <v>377</v>
      </c>
      <c r="I5466" s="5" t="s">
        <v>378</v>
      </c>
    </row>
    <row r="5467" spans="1:9" x14ac:dyDescent="0.25">
      <c r="A5467" s="5" t="s">
        <v>13976</v>
      </c>
      <c r="B5467" s="5" t="s">
        <v>13977</v>
      </c>
      <c r="C5467" s="6" t="s">
        <v>4428</v>
      </c>
      <c r="D5467" s="6" t="str">
        <f t="shared" si="85"/>
        <v>0990-000-000-0000</v>
      </c>
      <c r="E5467" s="5" t="s">
        <v>4429</v>
      </c>
      <c r="F5467" s="5" t="s">
        <v>535</v>
      </c>
      <c r="G5467" s="5" t="s">
        <v>536</v>
      </c>
      <c r="H5467" s="5" t="s">
        <v>377</v>
      </c>
      <c r="I5467" s="5" t="s">
        <v>378</v>
      </c>
    </row>
    <row r="5468" spans="1:9" x14ac:dyDescent="0.25">
      <c r="A5468" s="5" t="s">
        <v>13978</v>
      </c>
      <c r="B5468" s="5" t="s">
        <v>13979</v>
      </c>
      <c r="C5468" s="6" t="s">
        <v>1494</v>
      </c>
      <c r="D5468" s="6" t="str">
        <f t="shared" si="85"/>
        <v>0944-000-000-0000</v>
      </c>
      <c r="E5468" s="5" t="s">
        <v>1495</v>
      </c>
      <c r="F5468" s="5" t="s">
        <v>383</v>
      </c>
      <c r="G5468" s="5" t="s">
        <v>384</v>
      </c>
      <c r="H5468" s="5" t="s">
        <v>377</v>
      </c>
      <c r="I5468" s="5" t="s">
        <v>378</v>
      </c>
    </row>
    <row r="5469" spans="1:9" x14ac:dyDescent="0.25">
      <c r="A5469" s="5" t="s">
        <v>13980</v>
      </c>
      <c r="B5469" s="5" t="s">
        <v>13981</v>
      </c>
      <c r="C5469" s="6" t="s">
        <v>13982</v>
      </c>
      <c r="D5469" s="6" t="str">
        <f t="shared" si="85"/>
        <v>0428-000-006-8900</v>
      </c>
      <c r="E5469" s="5" t="s">
        <v>13983</v>
      </c>
      <c r="F5469" s="5" t="s">
        <v>383</v>
      </c>
      <c r="G5469" s="5" t="s">
        <v>384</v>
      </c>
      <c r="H5469" s="5" t="s">
        <v>11790</v>
      </c>
      <c r="I5469" s="5" t="s">
        <v>11791</v>
      </c>
    </row>
    <row r="5470" spans="1:9" x14ac:dyDescent="0.25">
      <c r="A5470" s="5" t="s">
        <v>13984</v>
      </c>
      <c r="B5470" s="5" t="s">
        <v>13985</v>
      </c>
      <c r="C5470" s="6" t="s">
        <v>13986</v>
      </c>
      <c r="D5470" s="6" t="str">
        <f t="shared" si="85"/>
        <v>0829-000-000-0000</v>
      </c>
      <c r="E5470" s="5" t="s">
        <v>13987</v>
      </c>
      <c r="F5470" s="5" t="s">
        <v>503</v>
      </c>
      <c r="G5470" s="5" t="s">
        <v>504</v>
      </c>
      <c r="H5470" s="5" t="s">
        <v>377</v>
      </c>
      <c r="I5470" s="5" t="s">
        <v>378</v>
      </c>
    </row>
    <row r="5471" spans="1:9" x14ac:dyDescent="0.25">
      <c r="A5471" s="5" t="s">
        <v>197</v>
      </c>
      <c r="B5471" s="5" t="s">
        <v>13988</v>
      </c>
      <c r="C5471" s="6" t="s">
        <v>9734</v>
      </c>
      <c r="D5471" s="6" t="str">
        <f t="shared" si="85"/>
        <v>0010-214-201-1200</v>
      </c>
      <c r="E5471" s="5" t="s">
        <v>9735</v>
      </c>
      <c r="F5471" s="5" t="s">
        <v>375</v>
      </c>
      <c r="G5471" s="5" t="s">
        <v>376</v>
      </c>
      <c r="H5471" s="5" t="s">
        <v>1213</v>
      </c>
      <c r="I5471" s="5" t="s">
        <v>1214</v>
      </c>
    </row>
    <row r="5472" spans="1:9" x14ac:dyDescent="0.25">
      <c r="A5472" s="5" t="s">
        <v>13989</v>
      </c>
      <c r="B5472" s="5" t="s">
        <v>13990</v>
      </c>
      <c r="C5472" s="6" t="s">
        <v>985</v>
      </c>
      <c r="D5472" s="6" t="str">
        <f t="shared" si="85"/>
        <v>0180-000-000-0000</v>
      </c>
      <c r="E5472" s="5" t="s">
        <v>986</v>
      </c>
      <c r="F5472" s="5" t="s">
        <v>2925</v>
      </c>
      <c r="G5472" s="5" t="s">
        <v>2926</v>
      </c>
      <c r="H5472" s="5" t="s">
        <v>513</v>
      </c>
      <c r="I5472" s="5" t="s">
        <v>514</v>
      </c>
    </row>
    <row r="5473" spans="1:9" x14ac:dyDescent="0.25">
      <c r="A5473" s="5" t="s">
        <v>13991</v>
      </c>
      <c r="B5473" s="5" t="s">
        <v>13992</v>
      </c>
      <c r="C5473" s="6" t="s">
        <v>797</v>
      </c>
      <c r="D5473" s="6" t="str">
        <f t="shared" si="85"/>
        <v>0350-000-000-0000</v>
      </c>
      <c r="E5473" s="5" t="s">
        <v>798</v>
      </c>
      <c r="F5473" s="5" t="s">
        <v>415</v>
      </c>
      <c r="G5473" s="5" t="s">
        <v>416</v>
      </c>
      <c r="H5473" s="5" t="s">
        <v>377</v>
      </c>
      <c r="I5473" s="5" t="s">
        <v>378</v>
      </c>
    </row>
    <row r="5474" spans="1:9" x14ac:dyDescent="0.25">
      <c r="A5474" s="5" t="s">
        <v>13993</v>
      </c>
      <c r="B5474" s="5" t="s">
        <v>13994</v>
      </c>
      <c r="C5474" s="6" t="s">
        <v>12432</v>
      </c>
      <c r="D5474" s="6" t="str">
        <f t="shared" si="85"/>
        <v>1011-000-000-0000</v>
      </c>
      <c r="E5474" s="5" t="s">
        <v>12433</v>
      </c>
      <c r="F5474" s="5" t="s">
        <v>535</v>
      </c>
      <c r="G5474" s="5" t="s">
        <v>536</v>
      </c>
      <c r="H5474" s="5" t="s">
        <v>377</v>
      </c>
      <c r="I5474" s="5" t="s">
        <v>378</v>
      </c>
    </row>
    <row r="5475" spans="1:9" x14ac:dyDescent="0.25">
      <c r="A5475" s="5" t="s">
        <v>13995</v>
      </c>
      <c r="B5475" s="5" t="s">
        <v>13996</v>
      </c>
      <c r="C5475" s="6" t="s">
        <v>6350</v>
      </c>
      <c r="D5475" s="6" t="str">
        <f t="shared" si="85"/>
        <v>0697-000-000-0000</v>
      </c>
      <c r="E5475" s="5" t="s">
        <v>6351</v>
      </c>
      <c r="F5475" s="5" t="s">
        <v>383</v>
      </c>
      <c r="G5475" s="5" t="s">
        <v>384</v>
      </c>
      <c r="H5475" s="5" t="s">
        <v>401</v>
      </c>
      <c r="I5475" s="5" t="s">
        <v>402</v>
      </c>
    </row>
    <row r="5476" spans="1:9" x14ac:dyDescent="0.25">
      <c r="A5476" s="5" t="s">
        <v>13997</v>
      </c>
      <c r="B5476" s="5" t="s">
        <v>13998</v>
      </c>
      <c r="C5476" s="6" t="s">
        <v>421</v>
      </c>
      <c r="D5476" s="6" t="str">
        <f t="shared" si="85"/>
        <v>0835-000-000-0000</v>
      </c>
      <c r="E5476" s="5" t="s">
        <v>422</v>
      </c>
      <c r="F5476" s="5" t="s">
        <v>383</v>
      </c>
      <c r="G5476" s="5" t="s">
        <v>384</v>
      </c>
      <c r="H5476" s="5" t="s">
        <v>1213</v>
      </c>
      <c r="I5476" s="5" t="s">
        <v>1214</v>
      </c>
    </row>
    <row r="5477" spans="1:9" x14ac:dyDescent="0.25">
      <c r="A5477" s="5" t="s">
        <v>13999</v>
      </c>
      <c r="B5477" s="5" t="s">
        <v>14000</v>
      </c>
      <c r="C5477" s="6" t="s">
        <v>14001</v>
      </c>
      <c r="D5477" s="6" t="str">
        <f t="shared" si="85"/>
        <v>0010-033-051-1000</v>
      </c>
      <c r="E5477" s="5" t="s">
        <v>14002</v>
      </c>
      <c r="F5477" s="5" t="s">
        <v>1099</v>
      </c>
      <c r="G5477" s="5" t="s">
        <v>1100</v>
      </c>
      <c r="H5477" s="5" t="s">
        <v>377</v>
      </c>
      <c r="I5477" s="5" t="s">
        <v>378</v>
      </c>
    </row>
    <row r="5478" spans="1:9" x14ac:dyDescent="0.25">
      <c r="A5478" s="5" t="s">
        <v>14003</v>
      </c>
      <c r="B5478" s="5" t="s">
        <v>14004</v>
      </c>
      <c r="C5478" s="6" t="s">
        <v>5678</v>
      </c>
      <c r="D5478" s="6" t="str">
        <f t="shared" si="85"/>
        <v>0010-046-061-1100</v>
      </c>
      <c r="E5478" s="5" t="s">
        <v>5679</v>
      </c>
      <c r="F5478" s="5" t="s">
        <v>375</v>
      </c>
      <c r="G5478" s="5" t="s">
        <v>376</v>
      </c>
      <c r="H5478" s="5" t="s">
        <v>377</v>
      </c>
      <c r="I5478" s="5" t="s">
        <v>378</v>
      </c>
    </row>
    <row r="5479" spans="1:9" x14ac:dyDescent="0.25">
      <c r="A5479" s="5" t="s">
        <v>14005</v>
      </c>
      <c r="B5479" s="5" t="s">
        <v>14006</v>
      </c>
      <c r="C5479" s="6" t="s">
        <v>3383</v>
      </c>
      <c r="D5479" s="6" t="str">
        <f t="shared" si="85"/>
        <v>0851-000-000-0000</v>
      </c>
      <c r="E5479" s="5" t="s">
        <v>3384</v>
      </c>
      <c r="F5479" s="5" t="s">
        <v>383</v>
      </c>
      <c r="G5479" s="5" t="s">
        <v>384</v>
      </c>
      <c r="H5479" s="5" t="s">
        <v>377</v>
      </c>
      <c r="I5479" s="5" t="s">
        <v>378</v>
      </c>
    </row>
    <row r="5480" spans="1:9" x14ac:dyDescent="0.25">
      <c r="A5480" s="5" t="s">
        <v>14007</v>
      </c>
      <c r="B5480" s="5" t="s">
        <v>14008</v>
      </c>
      <c r="C5480" s="6" t="s">
        <v>2913</v>
      </c>
      <c r="D5480" s="6" t="str">
        <f t="shared" si="85"/>
        <v>0918-000-000-0000</v>
      </c>
      <c r="E5480" s="5" t="s">
        <v>2914</v>
      </c>
      <c r="F5480" s="5" t="s">
        <v>383</v>
      </c>
      <c r="G5480" s="5" t="s">
        <v>384</v>
      </c>
      <c r="H5480" s="5" t="s">
        <v>377</v>
      </c>
      <c r="I5480" s="5" t="s">
        <v>378</v>
      </c>
    </row>
    <row r="5481" spans="1:9" x14ac:dyDescent="0.25">
      <c r="A5481" s="5" t="s">
        <v>14009</v>
      </c>
      <c r="B5481" s="5" t="s">
        <v>14010</v>
      </c>
      <c r="C5481" s="6" t="s">
        <v>4363</v>
      </c>
      <c r="D5481" s="6" t="str">
        <f t="shared" si="85"/>
        <v>0010-030-031-1200</v>
      </c>
      <c r="E5481" s="5" t="s">
        <v>4364</v>
      </c>
      <c r="F5481" s="5" t="s">
        <v>375</v>
      </c>
      <c r="G5481" s="5" t="s">
        <v>376</v>
      </c>
      <c r="H5481" s="5" t="s">
        <v>513</v>
      </c>
      <c r="I5481" s="5" t="s">
        <v>514</v>
      </c>
    </row>
    <row r="5482" spans="1:9" x14ac:dyDescent="0.25">
      <c r="A5482" s="5" t="s">
        <v>14011</v>
      </c>
      <c r="B5482" s="5" t="s">
        <v>14012</v>
      </c>
      <c r="C5482" s="6" t="s">
        <v>393</v>
      </c>
      <c r="D5482" s="6" t="str">
        <f t="shared" si="85"/>
        <v>0418-000-000-0000</v>
      </c>
      <c r="E5482" s="5" t="s">
        <v>394</v>
      </c>
      <c r="F5482" s="5" t="s">
        <v>415</v>
      </c>
      <c r="G5482" s="5" t="s">
        <v>416</v>
      </c>
      <c r="H5482" s="5" t="s">
        <v>377</v>
      </c>
      <c r="I5482" s="5" t="s">
        <v>378</v>
      </c>
    </row>
    <row r="5483" spans="1:9" x14ac:dyDescent="0.25">
      <c r="A5483" s="5" t="s">
        <v>14013</v>
      </c>
      <c r="B5483" s="5" t="s">
        <v>14014</v>
      </c>
      <c r="C5483" s="6" t="s">
        <v>3706</v>
      </c>
      <c r="D5483" s="6" t="str">
        <f t="shared" si="85"/>
        <v>0195-045-080-1100</v>
      </c>
      <c r="E5483" s="5" t="s">
        <v>3707</v>
      </c>
      <c r="F5483" s="5" t="s">
        <v>415</v>
      </c>
      <c r="G5483" s="5" t="s">
        <v>416</v>
      </c>
      <c r="H5483" s="5" t="s">
        <v>377</v>
      </c>
      <c r="I5483" s="5" t="s">
        <v>378</v>
      </c>
    </row>
    <row r="5484" spans="1:9" x14ac:dyDescent="0.25">
      <c r="A5484" s="5" t="s">
        <v>14015</v>
      </c>
      <c r="B5484" s="5" t="s">
        <v>14016</v>
      </c>
      <c r="C5484" s="6" t="s">
        <v>1346</v>
      </c>
      <c r="D5484" s="6" t="str">
        <f t="shared" si="85"/>
        <v>0018-000-000-0000</v>
      </c>
      <c r="E5484" s="5" t="s">
        <v>1347</v>
      </c>
      <c r="F5484" s="5" t="s">
        <v>383</v>
      </c>
      <c r="G5484" s="5" t="s">
        <v>384</v>
      </c>
      <c r="H5484" s="5" t="s">
        <v>377</v>
      </c>
      <c r="I5484" s="5" t="s">
        <v>378</v>
      </c>
    </row>
    <row r="5485" spans="1:9" x14ac:dyDescent="0.25">
      <c r="A5485" s="5" t="s">
        <v>14017</v>
      </c>
      <c r="B5485" s="5" t="s">
        <v>14018</v>
      </c>
      <c r="C5485" s="6" t="s">
        <v>10911</v>
      </c>
      <c r="D5485" s="6" t="str">
        <f t="shared" si="85"/>
        <v>0010-162-120-2300</v>
      </c>
      <c r="E5485" s="5" t="s">
        <v>10912</v>
      </c>
      <c r="F5485" s="5" t="s">
        <v>375</v>
      </c>
      <c r="G5485" s="5" t="s">
        <v>376</v>
      </c>
      <c r="H5485" s="5" t="s">
        <v>377</v>
      </c>
      <c r="I5485" s="5" t="s">
        <v>378</v>
      </c>
    </row>
    <row r="5486" spans="1:9" x14ac:dyDescent="0.25">
      <c r="A5486" s="5" t="s">
        <v>14019</v>
      </c>
      <c r="B5486" s="5" t="s">
        <v>14020</v>
      </c>
      <c r="C5486" s="6" t="s">
        <v>469</v>
      </c>
      <c r="D5486" s="6" t="str">
        <f t="shared" si="85"/>
        <v>0152-000-000-0000</v>
      </c>
      <c r="E5486" s="5" t="s">
        <v>470</v>
      </c>
      <c r="F5486" s="5" t="s">
        <v>383</v>
      </c>
      <c r="G5486" s="5" t="s">
        <v>384</v>
      </c>
      <c r="H5486" s="5" t="s">
        <v>377</v>
      </c>
      <c r="I5486" s="5" t="s">
        <v>378</v>
      </c>
    </row>
    <row r="5487" spans="1:9" x14ac:dyDescent="0.25">
      <c r="A5487" s="5" t="s">
        <v>14021</v>
      </c>
      <c r="B5487" s="5" t="s">
        <v>14022</v>
      </c>
      <c r="C5487" s="6" t="s">
        <v>6106</v>
      </c>
      <c r="D5487" s="6" t="str">
        <f t="shared" si="85"/>
        <v>0167-000-000-0000</v>
      </c>
      <c r="E5487" s="5" t="s">
        <v>6107</v>
      </c>
      <c r="F5487" s="5" t="s">
        <v>503</v>
      </c>
      <c r="G5487" s="5" t="s">
        <v>504</v>
      </c>
      <c r="H5487" s="5" t="s">
        <v>377</v>
      </c>
      <c r="I5487" s="5" t="s">
        <v>378</v>
      </c>
    </row>
    <row r="5488" spans="1:9" x14ac:dyDescent="0.25">
      <c r="A5488" s="5" t="s">
        <v>14023</v>
      </c>
      <c r="B5488" s="5" t="s">
        <v>14024</v>
      </c>
      <c r="C5488" s="6" t="s">
        <v>1091</v>
      </c>
      <c r="D5488" s="6" t="str">
        <f t="shared" si="85"/>
        <v>0957-000-000-0000</v>
      </c>
      <c r="E5488" s="5" t="s">
        <v>1092</v>
      </c>
      <c r="F5488" s="5" t="s">
        <v>383</v>
      </c>
      <c r="G5488" s="5" t="s">
        <v>384</v>
      </c>
      <c r="H5488" s="5" t="s">
        <v>377</v>
      </c>
      <c r="I5488" s="5" t="s">
        <v>378</v>
      </c>
    </row>
    <row r="5489" spans="1:9" x14ac:dyDescent="0.25">
      <c r="A5489" s="5" t="s">
        <v>14025</v>
      </c>
      <c r="B5489" s="5" t="s">
        <v>14026</v>
      </c>
      <c r="C5489" s="6" t="s">
        <v>2947</v>
      </c>
      <c r="D5489" s="6" t="str">
        <f t="shared" si="85"/>
        <v>0943-000-000-0000</v>
      </c>
      <c r="E5489" s="5" t="s">
        <v>2948</v>
      </c>
      <c r="F5489" s="5" t="s">
        <v>383</v>
      </c>
      <c r="G5489" s="5" t="s">
        <v>384</v>
      </c>
      <c r="H5489" s="5" t="s">
        <v>491</v>
      </c>
      <c r="I5489" s="5" t="s">
        <v>492</v>
      </c>
    </row>
    <row r="5490" spans="1:9" x14ac:dyDescent="0.25">
      <c r="A5490" s="5" t="s">
        <v>14027</v>
      </c>
      <c r="B5490" s="5" t="s">
        <v>14028</v>
      </c>
      <c r="C5490" s="6" t="s">
        <v>757</v>
      </c>
      <c r="D5490" s="6" t="str">
        <f t="shared" si="85"/>
        <v>0871-000-000-0000</v>
      </c>
      <c r="E5490" s="5" t="s">
        <v>758</v>
      </c>
      <c r="F5490" s="5" t="s">
        <v>383</v>
      </c>
      <c r="G5490" s="5" t="s">
        <v>384</v>
      </c>
      <c r="H5490" s="5" t="s">
        <v>377</v>
      </c>
      <c r="I5490" s="5" t="s">
        <v>378</v>
      </c>
    </row>
    <row r="5491" spans="1:9" x14ac:dyDescent="0.25">
      <c r="A5491" s="5" t="s">
        <v>14029</v>
      </c>
      <c r="B5491" s="5" t="s">
        <v>14030</v>
      </c>
      <c r="C5491" s="6" t="s">
        <v>1595</v>
      </c>
      <c r="D5491" s="6" t="str">
        <f t="shared" si="85"/>
        <v>0303-000-000-0000</v>
      </c>
      <c r="E5491" s="5" t="s">
        <v>1596</v>
      </c>
      <c r="F5491" s="5" t="s">
        <v>383</v>
      </c>
      <c r="G5491" s="5" t="s">
        <v>384</v>
      </c>
      <c r="H5491" s="5" t="s">
        <v>377</v>
      </c>
      <c r="I5491" s="5" t="s">
        <v>378</v>
      </c>
    </row>
    <row r="5492" spans="1:9" x14ac:dyDescent="0.25">
      <c r="A5492" s="5" t="s">
        <v>14031</v>
      </c>
      <c r="B5492" s="5" t="s">
        <v>14032</v>
      </c>
      <c r="C5492" s="6" t="s">
        <v>4058</v>
      </c>
      <c r="D5492" s="6" t="str">
        <f t="shared" si="85"/>
        <v>0411-000-000-0000</v>
      </c>
      <c r="E5492" s="5" t="s">
        <v>4059</v>
      </c>
      <c r="F5492" s="5" t="s">
        <v>383</v>
      </c>
      <c r="G5492" s="5" t="s">
        <v>384</v>
      </c>
      <c r="H5492" s="5" t="s">
        <v>377</v>
      </c>
      <c r="I5492" s="5" t="s">
        <v>378</v>
      </c>
    </row>
    <row r="5493" spans="1:9" x14ac:dyDescent="0.25">
      <c r="A5493" s="5" t="s">
        <v>14033</v>
      </c>
      <c r="B5493" s="5" t="s">
        <v>14034</v>
      </c>
      <c r="C5493" s="6" t="s">
        <v>4349</v>
      </c>
      <c r="D5493" s="6" t="str">
        <f t="shared" si="85"/>
        <v>0010-069-020-1100</v>
      </c>
      <c r="E5493" s="5" t="s">
        <v>4350</v>
      </c>
      <c r="F5493" s="5" t="s">
        <v>375</v>
      </c>
      <c r="G5493" s="5" t="s">
        <v>376</v>
      </c>
      <c r="H5493" s="5" t="s">
        <v>377</v>
      </c>
      <c r="I5493" s="5" t="s">
        <v>378</v>
      </c>
    </row>
    <row r="5494" spans="1:9" x14ac:dyDescent="0.25">
      <c r="A5494" s="5" t="s">
        <v>14035</v>
      </c>
      <c r="B5494" s="5" t="s">
        <v>14036</v>
      </c>
      <c r="C5494" s="6" t="s">
        <v>3896</v>
      </c>
      <c r="D5494" s="6" t="str">
        <f t="shared" si="85"/>
        <v>0410-000-000-0000</v>
      </c>
      <c r="E5494" s="5" t="s">
        <v>3897</v>
      </c>
      <c r="F5494" s="5" t="s">
        <v>507</v>
      </c>
      <c r="G5494" s="5" t="s">
        <v>508</v>
      </c>
      <c r="H5494" s="5" t="s">
        <v>377</v>
      </c>
      <c r="I5494" s="5" t="s">
        <v>378</v>
      </c>
    </row>
    <row r="5495" spans="1:9" x14ac:dyDescent="0.25">
      <c r="A5495" s="5" t="s">
        <v>14037</v>
      </c>
      <c r="B5495" s="5" t="s">
        <v>14038</v>
      </c>
      <c r="C5495" s="6" t="s">
        <v>7474</v>
      </c>
      <c r="D5495" s="6" t="str">
        <f t="shared" si="85"/>
        <v>0010-090-081-1100</v>
      </c>
      <c r="E5495" s="5" t="s">
        <v>7475</v>
      </c>
      <c r="F5495" s="5" t="s">
        <v>375</v>
      </c>
      <c r="G5495" s="5" t="s">
        <v>376</v>
      </c>
      <c r="H5495" s="5" t="s">
        <v>377</v>
      </c>
      <c r="I5495" s="5" t="s">
        <v>378</v>
      </c>
    </row>
    <row r="5496" spans="1:9" x14ac:dyDescent="0.25">
      <c r="A5496" s="5" t="s">
        <v>14039</v>
      </c>
      <c r="B5496" s="5" t="s">
        <v>14040</v>
      </c>
      <c r="C5496" s="6" t="s">
        <v>1259</v>
      </c>
      <c r="D5496" s="6" t="str">
        <f t="shared" si="85"/>
        <v>0845-000-000-0000</v>
      </c>
      <c r="E5496" s="5" t="s">
        <v>1260</v>
      </c>
      <c r="F5496" s="5" t="s">
        <v>383</v>
      </c>
      <c r="G5496" s="5" t="s">
        <v>384</v>
      </c>
      <c r="H5496" s="5" t="s">
        <v>377</v>
      </c>
      <c r="I5496" s="5" t="s">
        <v>378</v>
      </c>
    </row>
    <row r="5497" spans="1:9" x14ac:dyDescent="0.25">
      <c r="A5497" s="5" t="s">
        <v>14041</v>
      </c>
      <c r="B5497" s="5" t="s">
        <v>14042</v>
      </c>
      <c r="C5497" s="6" t="s">
        <v>3337</v>
      </c>
      <c r="D5497" s="6" t="str">
        <f t="shared" si="85"/>
        <v>0010-083-031-1100</v>
      </c>
      <c r="E5497" s="5" t="s">
        <v>3338</v>
      </c>
      <c r="F5497" s="5" t="s">
        <v>375</v>
      </c>
      <c r="G5497" s="5" t="s">
        <v>376</v>
      </c>
      <c r="H5497" s="5" t="s">
        <v>377</v>
      </c>
      <c r="I5497" s="5" t="s">
        <v>378</v>
      </c>
    </row>
    <row r="5498" spans="1:9" x14ac:dyDescent="0.25">
      <c r="A5498" s="5" t="s">
        <v>14043</v>
      </c>
      <c r="B5498" s="5" t="s">
        <v>14044</v>
      </c>
      <c r="C5498" s="6" t="s">
        <v>1185</v>
      </c>
      <c r="D5498" s="6" t="str">
        <f t="shared" si="85"/>
        <v>0073-000-000-0000</v>
      </c>
      <c r="E5498" s="5" t="s">
        <v>1186</v>
      </c>
      <c r="F5498" s="5" t="s">
        <v>383</v>
      </c>
      <c r="G5498" s="5" t="s">
        <v>384</v>
      </c>
      <c r="H5498" s="5" t="s">
        <v>377</v>
      </c>
      <c r="I5498" s="5" t="s">
        <v>378</v>
      </c>
    </row>
    <row r="5499" spans="1:9" x14ac:dyDescent="0.25">
      <c r="A5499" s="5" t="s">
        <v>14045</v>
      </c>
      <c r="B5499" s="5" t="s">
        <v>14046</v>
      </c>
      <c r="C5499" s="6" t="s">
        <v>3307</v>
      </c>
      <c r="D5499" s="6" t="str">
        <f t="shared" si="85"/>
        <v>1138-000-000-0000</v>
      </c>
      <c r="E5499" s="5" t="s">
        <v>3308</v>
      </c>
      <c r="F5499" s="5" t="s">
        <v>535</v>
      </c>
      <c r="G5499" s="5" t="s">
        <v>536</v>
      </c>
      <c r="H5499" s="5" t="s">
        <v>377</v>
      </c>
      <c r="I5499" s="5" t="s">
        <v>378</v>
      </c>
    </row>
    <row r="5500" spans="1:9" x14ac:dyDescent="0.25">
      <c r="A5500" s="5" t="s">
        <v>14047</v>
      </c>
      <c r="B5500" s="5" t="s">
        <v>14048</v>
      </c>
      <c r="C5500" s="6" t="s">
        <v>2913</v>
      </c>
      <c r="D5500" s="6" t="str">
        <f t="shared" si="85"/>
        <v>0918-000-000-0000</v>
      </c>
      <c r="E5500" s="5" t="s">
        <v>2914</v>
      </c>
      <c r="F5500" s="5" t="s">
        <v>383</v>
      </c>
      <c r="G5500" s="5" t="s">
        <v>384</v>
      </c>
      <c r="H5500" s="5" t="s">
        <v>377</v>
      </c>
      <c r="I5500" s="5" t="s">
        <v>378</v>
      </c>
    </row>
    <row r="5501" spans="1:9" x14ac:dyDescent="0.25">
      <c r="A5501" s="5" t="s">
        <v>14049</v>
      </c>
      <c r="B5501" s="5" t="s">
        <v>14050</v>
      </c>
      <c r="C5501" s="6" t="s">
        <v>5144</v>
      </c>
      <c r="D5501" s="6" t="str">
        <f t="shared" si="85"/>
        <v>0010-040-050-1100</v>
      </c>
      <c r="E5501" s="5" t="s">
        <v>5145</v>
      </c>
      <c r="F5501" s="5" t="s">
        <v>375</v>
      </c>
      <c r="G5501" s="5" t="s">
        <v>376</v>
      </c>
      <c r="H5501" s="5" t="s">
        <v>377</v>
      </c>
      <c r="I5501" s="5" t="s">
        <v>378</v>
      </c>
    </row>
    <row r="5502" spans="1:9" x14ac:dyDescent="0.25">
      <c r="A5502" s="5" t="s">
        <v>14051</v>
      </c>
      <c r="B5502" s="5" t="s">
        <v>14052</v>
      </c>
      <c r="C5502" s="6" t="s">
        <v>10087</v>
      </c>
      <c r="D5502" s="6" t="str">
        <f t="shared" si="85"/>
        <v>0010-058-071-1200</v>
      </c>
      <c r="E5502" s="5" t="s">
        <v>10088</v>
      </c>
      <c r="F5502" s="5" t="s">
        <v>375</v>
      </c>
      <c r="G5502" s="5" t="s">
        <v>376</v>
      </c>
      <c r="H5502" s="5" t="s">
        <v>513</v>
      </c>
      <c r="I5502" s="5" t="s">
        <v>514</v>
      </c>
    </row>
    <row r="5503" spans="1:9" x14ac:dyDescent="0.25">
      <c r="A5503" s="5" t="s">
        <v>14053</v>
      </c>
      <c r="B5503" s="5" t="s">
        <v>14054</v>
      </c>
      <c r="C5503" s="6" t="s">
        <v>827</v>
      </c>
      <c r="D5503" s="6" t="str">
        <f t="shared" si="85"/>
        <v>0320-000-000-0000</v>
      </c>
      <c r="E5503" s="5" t="s">
        <v>828</v>
      </c>
      <c r="F5503" s="5" t="s">
        <v>383</v>
      </c>
      <c r="G5503" s="5" t="s">
        <v>384</v>
      </c>
      <c r="H5503" s="5" t="s">
        <v>377</v>
      </c>
      <c r="I5503" s="5" t="s">
        <v>378</v>
      </c>
    </row>
    <row r="5504" spans="1:9" x14ac:dyDescent="0.25">
      <c r="A5504" s="5" t="s">
        <v>14055</v>
      </c>
      <c r="B5504" s="5" t="s">
        <v>14056</v>
      </c>
      <c r="C5504" s="6" t="s">
        <v>4243</v>
      </c>
      <c r="D5504" s="6" t="str">
        <f t="shared" si="85"/>
        <v>0010-043-020-1100</v>
      </c>
      <c r="E5504" s="5" t="s">
        <v>4244</v>
      </c>
      <c r="F5504" s="5" t="s">
        <v>375</v>
      </c>
      <c r="G5504" s="5" t="s">
        <v>376</v>
      </c>
      <c r="H5504" s="5" t="s">
        <v>377</v>
      </c>
      <c r="I5504" s="5" t="s">
        <v>378</v>
      </c>
    </row>
    <row r="5505" spans="1:9" x14ac:dyDescent="0.25">
      <c r="A5505" s="5" t="s">
        <v>14057</v>
      </c>
      <c r="B5505" s="5" t="s">
        <v>14058</v>
      </c>
      <c r="C5505" s="6" t="s">
        <v>13745</v>
      </c>
      <c r="D5505" s="6" t="str">
        <f t="shared" si="85"/>
        <v>0549-000-000-0000</v>
      </c>
      <c r="E5505" s="5" t="s">
        <v>13746</v>
      </c>
      <c r="F5505" s="5" t="s">
        <v>503</v>
      </c>
      <c r="G5505" s="5" t="s">
        <v>504</v>
      </c>
      <c r="H5505" s="5" t="s">
        <v>377</v>
      </c>
      <c r="I5505" s="5" t="s">
        <v>378</v>
      </c>
    </row>
    <row r="5506" spans="1:9" x14ac:dyDescent="0.25">
      <c r="A5506" s="5" t="s">
        <v>14059</v>
      </c>
      <c r="B5506" s="5" t="s">
        <v>14060</v>
      </c>
      <c r="C5506" s="6" t="s">
        <v>2132</v>
      </c>
      <c r="D5506" s="6" t="str">
        <f t="shared" ref="D5506:D5569" si="86">TEXT(C5506,"0000-000-000-0000")</f>
        <v>0350-302-000-0000</v>
      </c>
      <c r="E5506" s="5" t="s">
        <v>2133</v>
      </c>
      <c r="F5506" s="5" t="s">
        <v>415</v>
      </c>
      <c r="G5506" s="5" t="s">
        <v>416</v>
      </c>
      <c r="H5506" s="5" t="s">
        <v>377</v>
      </c>
      <c r="I5506" s="5" t="s">
        <v>378</v>
      </c>
    </row>
    <row r="5507" spans="1:9" x14ac:dyDescent="0.25">
      <c r="A5507" s="5" t="s">
        <v>14061</v>
      </c>
      <c r="B5507" s="5" t="s">
        <v>14062</v>
      </c>
      <c r="C5507" s="6" t="s">
        <v>14063</v>
      </c>
      <c r="D5507" s="6" t="str">
        <f t="shared" si="86"/>
        <v>0120-000-001-7700</v>
      </c>
      <c r="E5507" s="5" t="s">
        <v>14064</v>
      </c>
      <c r="F5507" s="5" t="s">
        <v>383</v>
      </c>
      <c r="G5507" s="5" t="s">
        <v>384</v>
      </c>
      <c r="H5507" s="5" t="s">
        <v>377</v>
      </c>
      <c r="I5507" s="5" t="s">
        <v>378</v>
      </c>
    </row>
    <row r="5508" spans="1:9" x14ac:dyDescent="0.25">
      <c r="A5508" s="5" t="s">
        <v>14065</v>
      </c>
      <c r="B5508" s="5" t="s">
        <v>14066</v>
      </c>
      <c r="C5508" s="6" t="s">
        <v>14067</v>
      </c>
      <c r="D5508" s="6" t="str">
        <f t="shared" si="86"/>
        <v>0310-000-003-1100</v>
      </c>
      <c r="E5508" s="5" t="s">
        <v>14068</v>
      </c>
      <c r="F5508" s="5" t="s">
        <v>383</v>
      </c>
      <c r="G5508" s="5" t="s">
        <v>384</v>
      </c>
      <c r="H5508" s="5" t="s">
        <v>377</v>
      </c>
      <c r="I5508" s="5" t="s">
        <v>378</v>
      </c>
    </row>
    <row r="5509" spans="1:9" x14ac:dyDescent="0.25">
      <c r="A5509" s="5" t="s">
        <v>14069</v>
      </c>
      <c r="B5509" s="5" t="s">
        <v>14070</v>
      </c>
      <c r="C5509" s="6" t="s">
        <v>3452</v>
      </c>
      <c r="D5509" s="6" t="str">
        <f t="shared" si="86"/>
        <v>0010-059-061-1100</v>
      </c>
      <c r="E5509" s="5" t="s">
        <v>3453</v>
      </c>
      <c r="F5509" s="5" t="s">
        <v>375</v>
      </c>
      <c r="G5509" s="5" t="s">
        <v>376</v>
      </c>
      <c r="H5509" s="5" t="s">
        <v>377</v>
      </c>
      <c r="I5509" s="5" t="s">
        <v>378</v>
      </c>
    </row>
    <row r="5510" spans="1:9" x14ac:dyDescent="0.25">
      <c r="A5510" s="5" t="s">
        <v>14071</v>
      </c>
      <c r="B5510" s="5" t="s">
        <v>14072</v>
      </c>
      <c r="C5510" s="6" t="s">
        <v>14073</v>
      </c>
      <c r="D5510" s="6" t="str">
        <f t="shared" si="86"/>
        <v>0010-163-041-1100</v>
      </c>
      <c r="E5510" s="5" t="s">
        <v>14074</v>
      </c>
      <c r="F5510" s="5" t="s">
        <v>383</v>
      </c>
      <c r="G5510" s="5" t="s">
        <v>384</v>
      </c>
      <c r="H5510" s="5" t="s">
        <v>377</v>
      </c>
      <c r="I5510" s="5" t="s">
        <v>378</v>
      </c>
    </row>
    <row r="5511" spans="1:9" x14ac:dyDescent="0.25">
      <c r="A5511" s="5" t="s">
        <v>14075</v>
      </c>
      <c r="B5511" s="5" t="s">
        <v>14076</v>
      </c>
      <c r="C5511" s="6" t="s">
        <v>421</v>
      </c>
      <c r="D5511" s="6" t="str">
        <f t="shared" si="86"/>
        <v>0835-000-000-0000</v>
      </c>
      <c r="E5511" s="5" t="s">
        <v>422</v>
      </c>
      <c r="F5511" s="5" t="s">
        <v>383</v>
      </c>
      <c r="G5511" s="5" t="s">
        <v>384</v>
      </c>
      <c r="H5511" s="5" t="s">
        <v>377</v>
      </c>
      <c r="I5511" s="5" t="s">
        <v>378</v>
      </c>
    </row>
    <row r="5512" spans="1:9" x14ac:dyDescent="0.25">
      <c r="A5512" s="5" t="s">
        <v>14077</v>
      </c>
      <c r="B5512" s="5" t="s">
        <v>14078</v>
      </c>
      <c r="C5512" s="6" t="s">
        <v>2060</v>
      </c>
      <c r="D5512" s="6" t="str">
        <f t="shared" si="86"/>
        <v>0280-000-000-0000</v>
      </c>
      <c r="E5512" s="5" t="s">
        <v>2061</v>
      </c>
      <c r="F5512" s="5" t="s">
        <v>383</v>
      </c>
      <c r="G5512" s="5" t="s">
        <v>384</v>
      </c>
      <c r="H5512" s="5" t="s">
        <v>377</v>
      </c>
      <c r="I5512" s="5" t="s">
        <v>378</v>
      </c>
    </row>
    <row r="5513" spans="1:9" x14ac:dyDescent="0.25">
      <c r="A5513" s="5" t="s">
        <v>14079</v>
      </c>
      <c r="B5513" s="5" t="s">
        <v>14080</v>
      </c>
      <c r="C5513" s="6" t="s">
        <v>2008</v>
      </c>
      <c r="D5513" s="6" t="str">
        <f t="shared" si="86"/>
        <v>0670-000-000-0000</v>
      </c>
      <c r="E5513" s="5" t="s">
        <v>2009</v>
      </c>
      <c r="F5513" s="5" t="s">
        <v>415</v>
      </c>
      <c r="G5513" s="5" t="s">
        <v>416</v>
      </c>
      <c r="H5513" s="5" t="s">
        <v>11413</v>
      </c>
      <c r="I5513" s="5" t="s">
        <v>11414</v>
      </c>
    </row>
    <row r="5514" spans="1:9" x14ac:dyDescent="0.25">
      <c r="A5514" s="5" t="s">
        <v>14081</v>
      </c>
      <c r="B5514" s="5" t="s">
        <v>14082</v>
      </c>
      <c r="C5514" s="6" t="s">
        <v>5154</v>
      </c>
      <c r="D5514" s="6" t="str">
        <f t="shared" si="86"/>
        <v>0416-000-000-0000</v>
      </c>
      <c r="E5514" s="5" t="s">
        <v>5155</v>
      </c>
      <c r="F5514" s="5" t="s">
        <v>507</v>
      </c>
      <c r="G5514" s="5" t="s">
        <v>508</v>
      </c>
      <c r="H5514" s="5" t="s">
        <v>377</v>
      </c>
      <c r="I5514" s="5" t="s">
        <v>378</v>
      </c>
    </row>
    <row r="5515" spans="1:9" x14ac:dyDescent="0.25">
      <c r="A5515" s="5" t="s">
        <v>14083</v>
      </c>
      <c r="B5515" s="5" t="s">
        <v>14084</v>
      </c>
      <c r="C5515" s="6" t="s">
        <v>3064</v>
      </c>
      <c r="D5515" s="6" t="str">
        <f t="shared" si="86"/>
        <v>1160-000-000-0000</v>
      </c>
      <c r="E5515" s="5" t="s">
        <v>3065</v>
      </c>
      <c r="F5515" s="5" t="s">
        <v>535</v>
      </c>
      <c r="G5515" s="5" t="s">
        <v>536</v>
      </c>
      <c r="H5515" s="5" t="s">
        <v>377</v>
      </c>
      <c r="I5515" s="5" t="s">
        <v>378</v>
      </c>
    </row>
    <row r="5516" spans="1:9" x14ac:dyDescent="0.25">
      <c r="A5516" s="5" t="s">
        <v>14085</v>
      </c>
      <c r="B5516" s="5" t="s">
        <v>14086</v>
      </c>
      <c r="C5516" s="6" t="s">
        <v>3587</v>
      </c>
      <c r="D5516" s="6" t="str">
        <f t="shared" si="86"/>
        <v>0606-000-000-0000</v>
      </c>
      <c r="E5516" s="5" t="s">
        <v>3588</v>
      </c>
      <c r="F5516" s="5" t="s">
        <v>925</v>
      </c>
      <c r="G5516" s="5" t="s">
        <v>926</v>
      </c>
      <c r="H5516" s="5" t="s">
        <v>513</v>
      </c>
      <c r="I5516" s="5" t="s">
        <v>514</v>
      </c>
    </row>
    <row r="5517" spans="1:9" x14ac:dyDescent="0.25">
      <c r="A5517" s="5" t="s">
        <v>14087</v>
      </c>
      <c r="B5517" s="5" t="s">
        <v>14088</v>
      </c>
      <c r="C5517" s="6" t="s">
        <v>985</v>
      </c>
      <c r="D5517" s="6" t="str">
        <f t="shared" si="86"/>
        <v>0180-000-000-0000</v>
      </c>
      <c r="E5517" s="5" t="s">
        <v>986</v>
      </c>
      <c r="F5517" s="5" t="s">
        <v>383</v>
      </c>
      <c r="G5517" s="5" t="s">
        <v>384</v>
      </c>
      <c r="H5517" s="5" t="s">
        <v>377</v>
      </c>
      <c r="I5517" s="5" t="s">
        <v>378</v>
      </c>
    </row>
    <row r="5518" spans="1:9" x14ac:dyDescent="0.25">
      <c r="A5518" s="5" t="s">
        <v>14089</v>
      </c>
      <c r="B5518" s="5" t="s">
        <v>14090</v>
      </c>
      <c r="C5518" s="6" t="s">
        <v>441</v>
      </c>
      <c r="D5518" s="6" t="str">
        <f t="shared" si="86"/>
        <v>0550-000-000-0000</v>
      </c>
      <c r="E5518" s="5" t="s">
        <v>442</v>
      </c>
      <c r="F5518" s="5" t="s">
        <v>383</v>
      </c>
      <c r="G5518" s="5" t="s">
        <v>384</v>
      </c>
      <c r="H5518" s="5" t="s">
        <v>377</v>
      </c>
      <c r="I5518" s="5" t="s">
        <v>378</v>
      </c>
    </row>
    <row r="5519" spans="1:9" x14ac:dyDescent="0.25">
      <c r="A5519" s="5" t="s">
        <v>14091</v>
      </c>
      <c r="B5519" s="5" t="s">
        <v>14092</v>
      </c>
      <c r="C5519" s="6" t="s">
        <v>2188</v>
      </c>
      <c r="D5519" s="6" t="str">
        <f t="shared" si="86"/>
        <v>0010-067-030-1100</v>
      </c>
      <c r="E5519" s="5" t="s">
        <v>2189</v>
      </c>
      <c r="F5519" s="5" t="s">
        <v>375</v>
      </c>
      <c r="G5519" s="5" t="s">
        <v>376</v>
      </c>
      <c r="H5519" s="5" t="s">
        <v>377</v>
      </c>
      <c r="I5519" s="5" t="s">
        <v>378</v>
      </c>
    </row>
    <row r="5520" spans="1:9" x14ac:dyDescent="0.25">
      <c r="A5520" s="5" t="s">
        <v>14093</v>
      </c>
      <c r="B5520" s="5" t="s">
        <v>14094</v>
      </c>
      <c r="C5520" s="6" t="s">
        <v>8334</v>
      </c>
      <c r="D5520" s="6" t="str">
        <f t="shared" si="86"/>
        <v>1134-000-000-0000</v>
      </c>
      <c r="E5520" s="5" t="s">
        <v>8335</v>
      </c>
      <c r="F5520" s="5" t="s">
        <v>383</v>
      </c>
      <c r="G5520" s="5" t="s">
        <v>384</v>
      </c>
      <c r="H5520" s="5" t="s">
        <v>377</v>
      </c>
      <c r="I5520" s="5" t="s">
        <v>378</v>
      </c>
    </row>
    <row r="5521" spans="1:9" x14ac:dyDescent="0.25">
      <c r="A5521" s="5" t="s">
        <v>14095</v>
      </c>
      <c r="B5521" s="5" t="s">
        <v>14096</v>
      </c>
      <c r="C5521" s="6" t="s">
        <v>7160</v>
      </c>
      <c r="D5521" s="6" t="str">
        <f t="shared" si="86"/>
        <v>0424-000-000-0000</v>
      </c>
      <c r="E5521" s="5" t="s">
        <v>7161</v>
      </c>
      <c r="F5521" s="5" t="s">
        <v>535</v>
      </c>
      <c r="G5521" s="5" t="s">
        <v>536</v>
      </c>
      <c r="H5521" s="5" t="s">
        <v>377</v>
      </c>
      <c r="I5521" s="5" t="s">
        <v>378</v>
      </c>
    </row>
    <row r="5522" spans="1:9" x14ac:dyDescent="0.25">
      <c r="A5522" s="5" t="s">
        <v>14097</v>
      </c>
      <c r="B5522" s="5" t="s">
        <v>14098</v>
      </c>
      <c r="C5522" s="6" t="s">
        <v>985</v>
      </c>
      <c r="D5522" s="6" t="str">
        <f t="shared" si="86"/>
        <v>0180-000-000-0000</v>
      </c>
      <c r="E5522" s="5" t="s">
        <v>986</v>
      </c>
      <c r="F5522" s="5" t="s">
        <v>383</v>
      </c>
      <c r="G5522" s="5" t="s">
        <v>384</v>
      </c>
      <c r="H5522" s="5" t="s">
        <v>377</v>
      </c>
      <c r="I5522" s="5" t="s">
        <v>378</v>
      </c>
    </row>
    <row r="5523" spans="1:9" x14ac:dyDescent="0.25">
      <c r="A5523" s="5" t="s">
        <v>14099</v>
      </c>
      <c r="B5523" s="5" t="s">
        <v>14100</v>
      </c>
      <c r="C5523" s="6" t="s">
        <v>867</v>
      </c>
      <c r="D5523" s="6" t="str">
        <f t="shared" si="86"/>
        <v>1143-000-000-0000</v>
      </c>
      <c r="E5523" s="5" t="s">
        <v>868</v>
      </c>
      <c r="F5523" s="5" t="s">
        <v>383</v>
      </c>
      <c r="G5523" s="5" t="s">
        <v>384</v>
      </c>
      <c r="H5523" s="5" t="s">
        <v>377</v>
      </c>
      <c r="I5523" s="5" t="s">
        <v>378</v>
      </c>
    </row>
    <row r="5524" spans="1:9" x14ac:dyDescent="0.25">
      <c r="A5524" s="5" t="s">
        <v>14101</v>
      </c>
      <c r="B5524" s="5" t="s">
        <v>14102</v>
      </c>
      <c r="C5524" s="6" t="s">
        <v>14103</v>
      </c>
      <c r="D5524" s="6" t="str">
        <f t="shared" si="86"/>
        <v>0218-000-002-2800</v>
      </c>
      <c r="E5524" s="5" t="s">
        <v>14104</v>
      </c>
      <c r="F5524" s="5" t="s">
        <v>383</v>
      </c>
      <c r="G5524" s="5" t="s">
        <v>384</v>
      </c>
      <c r="H5524" s="5" t="s">
        <v>377</v>
      </c>
      <c r="I5524" s="5" t="s">
        <v>378</v>
      </c>
    </row>
    <row r="5525" spans="1:9" x14ac:dyDescent="0.25">
      <c r="A5525" s="5" t="s">
        <v>14105</v>
      </c>
      <c r="B5525" s="5" t="s">
        <v>14106</v>
      </c>
      <c r="C5525" s="6" t="s">
        <v>14107</v>
      </c>
      <c r="D5525" s="6" t="str">
        <f t="shared" si="86"/>
        <v>0010-046-061-1000</v>
      </c>
      <c r="E5525" s="5" t="s">
        <v>14108</v>
      </c>
      <c r="F5525" s="5" t="s">
        <v>1099</v>
      </c>
      <c r="G5525" s="5" t="s">
        <v>1100</v>
      </c>
      <c r="H5525" s="5" t="s">
        <v>377</v>
      </c>
      <c r="I5525" s="5" t="s">
        <v>378</v>
      </c>
    </row>
    <row r="5526" spans="1:9" x14ac:dyDescent="0.25">
      <c r="A5526" s="5" t="s">
        <v>14109</v>
      </c>
      <c r="B5526" s="5" t="s">
        <v>14110</v>
      </c>
      <c r="C5526" s="6" t="s">
        <v>10212</v>
      </c>
      <c r="D5526" s="6" t="str">
        <f t="shared" si="86"/>
        <v>1141-000-000-0000</v>
      </c>
      <c r="E5526" s="5" t="s">
        <v>10213</v>
      </c>
      <c r="F5526" s="5" t="s">
        <v>535</v>
      </c>
      <c r="G5526" s="5" t="s">
        <v>536</v>
      </c>
      <c r="H5526" s="5" t="s">
        <v>377</v>
      </c>
      <c r="I5526" s="5" t="s">
        <v>378</v>
      </c>
    </row>
    <row r="5527" spans="1:9" x14ac:dyDescent="0.25">
      <c r="A5527" s="5" t="s">
        <v>14111</v>
      </c>
      <c r="B5527" s="5" t="s">
        <v>14112</v>
      </c>
      <c r="C5527" s="6" t="s">
        <v>6651</v>
      </c>
      <c r="D5527" s="6" t="str">
        <f t="shared" si="86"/>
        <v>0791-000-000-0000</v>
      </c>
      <c r="E5527" s="5" t="s">
        <v>6652</v>
      </c>
      <c r="F5527" s="5" t="s">
        <v>383</v>
      </c>
      <c r="G5527" s="5" t="s">
        <v>384</v>
      </c>
      <c r="H5527" s="5" t="s">
        <v>377</v>
      </c>
      <c r="I5527" s="5" t="s">
        <v>378</v>
      </c>
    </row>
    <row r="5528" spans="1:9" x14ac:dyDescent="0.25">
      <c r="A5528" s="5" t="s">
        <v>14113</v>
      </c>
      <c r="B5528" s="5" t="s">
        <v>14114</v>
      </c>
      <c r="C5528" s="6" t="s">
        <v>1585</v>
      </c>
      <c r="D5528" s="6" t="str">
        <f t="shared" si="86"/>
        <v>0134-000-000-0000</v>
      </c>
      <c r="E5528" s="5" t="s">
        <v>1586</v>
      </c>
      <c r="F5528" s="5" t="s">
        <v>383</v>
      </c>
      <c r="G5528" s="5" t="s">
        <v>384</v>
      </c>
      <c r="H5528" s="5" t="s">
        <v>377</v>
      </c>
      <c r="I5528" s="5" t="s">
        <v>378</v>
      </c>
    </row>
    <row r="5529" spans="1:9" x14ac:dyDescent="0.25">
      <c r="A5529" s="5" t="s">
        <v>14115</v>
      </c>
      <c r="B5529" s="5" t="s">
        <v>14116</v>
      </c>
      <c r="C5529" s="6" t="s">
        <v>6045</v>
      </c>
      <c r="D5529" s="6" t="str">
        <f t="shared" si="86"/>
        <v>0117-000-000-0000</v>
      </c>
      <c r="E5529" s="5" t="s">
        <v>6046</v>
      </c>
      <c r="F5529" s="5" t="s">
        <v>535</v>
      </c>
      <c r="G5529" s="5" t="s">
        <v>536</v>
      </c>
      <c r="H5529" s="5" t="s">
        <v>377</v>
      </c>
      <c r="I5529" s="5" t="s">
        <v>378</v>
      </c>
    </row>
    <row r="5530" spans="1:9" x14ac:dyDescent="0.25">
      <c r="A5530" s="5" t="s">
        <v>14117</v>
      </c>
      <c r="B5530" s="5" t="s">
        <v>14118</v>
      </c>
      <c r="C5530" s="6" t="s">
        <v>781</v>
      </c>
      <c r="D5530" s="6" t="str">
        <f t="shared" si="86"/>
        <v>0430-000-000-0000</v>
      </c>
      <c r="E5530" s="5" t="s">
        <v>782</v>
      </c>
      <c r="F5530" s="5" t="s">
        <v>383</v>
      </c>
      <c r="G5530" s="5" t="s">
        <v>384</v>
      </c>
      <c r="H5530" s="5" t="s">
        <v>377</v>
      </c>
      <c r="I5530" s="5" t="s">
        <v>378</v>
      </c>
    </row>
    <row r="5531" spans="1:9" x14ac:dyDescent="0.25">
      <c r="A5531" s="5" t="s">
        <v>14119</v>
      </c>
      <c r="B5531" s="5" t="s">
        <v>14120</v>
      </c>
      <c r="C5531" s="6" t="s">
        <v>525</v>
      </c>
      <c r="D5531" s="6" t="str">
        <f t="shared" si="86"/>
        <v>0065-000-000-0000</v>
      </c>
      <c r="E5531" s="5" t="s">
        <v>526</v>
      </c>
      <c r="F5531" s="5" t="s">
        <v>383</v>
      </c>
      <c r="G5531" s="5" t="s">
        <v>384</v>
      </c>
      <c r="H5531" s="5" t="s">
        <v>377</v>
      </c>
      <c r="I5531" s="5" t="s">
        <v>378</v>
      </c>
    </row>
    <row r="5532" spans="1:9" x14ac:dyDescent="0.25">
      <c r="A5532" s="5" t="s">
        <v>14121</v>
      </c>
      <c r="B5532" s="5" t="s">
        <v>14122</v>
      </c>
      <c r="C5532" s="6" t="s">
        <v>3874</v>
      </c>
      <c r="D5532" s="6" t="str">
        <f t="shared" si="86"/>
        <v>0010-076-031-1100</v>
      </c>
      <c r="E5532" s="5" t="s">
        <v>3875</v>
      </c>
      <c r="F5532" s="5" t="s">
        <v>375</v>
      </c>
      <c r="G5532" s="5" t="s">
        <v>376</v>
      </c>
      <c r="H5532" s="5" t="s">
        <v>377</v>
      </c>
      <c r="I5532" s="5" t="s">
        <v>378</v>
      </c>
    </row>
    <row r="5533" spans="1:9" x14ac:dyDescent="0.25">
      <c r="A5533" s="5" t="s">
        <v>14123</v>
      </c>
      <c r="B5533" s="5" t="s">
        <v>14124</v>
      </c>
      <c r="C5533" s="6" t="s">
        <v>2722</v>
      </c>
      <c r="D5533" s="6" t="str">
        <f t="shared" si="86"/>
        <v>0302-000-000-0000</v>
      </c>
      <c r="E5533" s="5" t="s">
        <v>2723</v>
      </c>
      <c r="F5533" s="5" t="s">
        <v>535</v>
      </c>
      <c r="G5533" s="5" t="s">
        <v>536</v>
      </c>
      <c r="H5533" s="5" t="s">
        <v>377</v>
      </c>
      <c r="I5533" s="5" t="s">
        <v>378</v>
      </c>
    </row>
    <row r="5534" spans="1:9" x14ac:dyDescent="0.25">
      <c r="A5534" s="5" t="s">
        <v>14125</v>
      </c>
      <c r="B5534" s="5" t="s">
        <v>14126</v>
      </c>
      <c r="C5534" s="6" t="s">
        <v>2933</v>
      </c>
      <c r="D5534" s="6" t="str">
        <f t="shared" si="86"/>
        <v>0610-000-000-0000</v>
      </c>
      <c r="E5534" s="5" t="s">
        <v>2934</v>
      </c>
      <c r="F5534" s="5" t="s">
        <v>415</v>
      </c>
      <c r="G5534" s="5" t="s">
        <v>416</v>
      </c>
      <c r="H5534" s="5" t="s">
        <v>377</v>
      </c>
      <c r="I5534" s="5" t="s">
        <v>378</v>
      </c>
    </row>
    <row r="5535" spans="1:9" x14ac:dyDescent="0.25">
      <c r="A5535" s="5" t="s">
        <v>14127</v>
      </c>
      <c r="B5535" s="5" t="s">
        <v>14128</v>
      </c>
      <c r="C5535" s="6" t="s">
        <v>6848</v>
      </c>
      <c r="D5535" s="6" t="str">
        <f t="shared" si="86"/>
        <v>0010-211-261-1100</v>
      </c>
      <c r="E5535" s="5" t="s">
        <v>6849</v>
      </c>
      <c r="F5535" s="5" t="s">
        <v>375</v>
      </c>
      <c r="G5535" s="5" t="s">
        <v>376</v>
      </c>
      <c r="H5535" s="5" t="s">
        <v>377</v>
      </c>
      <c r="I5535" s="5" t="s">
        <v>378</v>
      </c>
    </row>
    <row r="5536" spans="1:9" x14ac:dyDescent="0.25">
      <c r="A5536" s="5" t="s">
        <v>14129</v>
      </c>
      <c r="B5536" s="5" t="s">
        <v>14130</v>
      </c>
      <c r="C5536" s="6" t="s">
        <v>14131</v>
      </c>
      <c r="D5536" s="6" t="str">
        <f t="shared" si="86"/>
        <v>1143-116-000-0000</v>
      </c>
      <c r="E5536" s="5" t="s">
        <v>14132</v>
      </c>
      <c r="F5536" s="5" t="s">
        <v>383</v>
      </c>
      <c r="G5536" s="5" t="s">
        <v>384</v>
      </c>
      <c r="H5536" s="5" t="s">
        <v>377</v>
      </c>
      <c r="I5536" s="5" t="s">
        <v>378</v>
      </c>
    </row>
    <row r="5537" spans="1:9" x14ac:dyDescent="0.25">
      <c r="A5537" s="5" t="s">
        <v>14133</v>
      </c>
      <c r="B5537" s="5" t="s">
        <v>14134</v>
      </c>
      <c r="C5537" s="6" t="s">
        <v>954</v>
      </c>
      <c r="D5537" s="6" t="str">
        <f t="shared" si="86"/>
        <v>0120-000-000-0000</v>
      </c>
      <c r="E5537" s="5" t="s">
        <v>955</v>
      </c>
      <c r="F5537" s="5" t="s">
        <v>383</v>
      </c>
      <c r="G5537" s="5" t="s">
        <v>384</v>
      </c>
      <c r="H5537" s="5" t="s">
        <v>491</v>
      </c>
      <c r="I5537" s="5" t="s">
        <v>492</v>
      </c>
    </row>
    <row r="5538" spans="1:9" x14ac:dyDescent="0.25">
      <c r="A5538" s="5" t="s">
        <v>14135</v>
      </c>
      <c r="B5538" s="5" t="s">
        <v>14136</v>
      </c>
      <c r="C5538" s="6" t="s">
        <v>889</v>
      </c>
      <c r="D5538" s="6" t="str">
        <f t="shared" si="86"/>
        <v>0621-000-000-0000</v>
      </c>
      <c r="E5538" s="5" t="s">
        <v>890</v>
      </c>
      <c r="F5538" s="5" t="s">
        <v>383</v>
      </c>
      <c r="G5538" s="5" t="s">
        <v>384</v>
      </c>
      <c r="H5538" s="5" t="s">
        <v>377</v>
      </c>
      <c r="I5538" s="5" t="s">
        <v>378</v>
      </c>
    </row>
    <row r="5539" spans="1:9" x14ac:dyDescent="0.25">
      <c r="A5539" s="5" t="s">
        <v>14137</v>
      </c>
      <c r="B5539" s="5" t="s">
        <v>14138</v>
      </c>
      <c r="C5539" s="6" t="s">
        <v>2394</v>
      </c>
      <c r="D5539" s="6" t="str">
        <f t="shared" si="86"/>
        <v>0290-000-000-0000</v>
      </c>
      <c r="E5539" s="5" t="s">
        <v>2395</v>
      </c>
      <c r="F5539" s="5" t="s">
        <v>383</v>
      </c>
      <c r="G5539" s="5" t="s">
        <v>384</v>
      </c>
      <c r="H5539" s="5" t="s">
        <v>377</v>
      </c>
      <c r="I5539" s="5" t="s">
        <v>378</v>
      </c>
    </row>
    <row r="5540" spans="1:9" x14ac:dyDescent="0.25">
      <c r="A5540" s="5" t="s">
        <v>14139</v>
      </c>
      <c r="B5540" s="5" t="s">
        <v>14140</v>
      </c>
      <c r="C5540" s="6" t="s">
        <v>3840</v>
      </c>
      <c r="D5540" s="6" t="str">
        <f t="shared" si="86"/>
        <v>0819-000-000-0000</v>
      </c>
      <c r="E5540" s="5" t="s">
        <v>3841</v>
      </c>
      <c r="F5540" s="5" t="s">
        <v>415</v>
      </c>
      <c r="G5540" s="5" t="s">
        <v>416</v>
      </c>
      <c r="H5540" s="5" t="s">
        <v>377</v>
      </c>
      <c r="I5540" s="5" t="s">
        <v>378</v>
      </c>
    </row>
    <row r="5541" spans="1:9" x14ac:dyDescent="0.25">
      <c r="A5541" s="5" t="s">
        <v>14141</v>
      </c>
      <c r="B5541" s="5" t="s">
        <v>14142</v>
      </c>
      <c r="C5541" s="6" t="s">
        <v>551</v>
      </c>
      <c r="D5541" s="6" t="str">
        <f t="shared" si="86"/>
        <v>0355-000-000-0000</v>
      </c>
      <c r="E5541" s="5" t="s">
        <v>552</v>
      </c>
      <c r="F5541" s="5" t="s">
        <v>383</v>
      </c>
      <c r="G5541" s="5" t="s">
        <v>384</v>
      </c>
      <c r="H5541" s="5" t="s">
        <v>513</v>
      </c>
      <c r="I5541" s="5" t="s">
        <v>514</v>
      </c>
    </row>
    <row r="5542" spans="1:9" x14ac:dyDescent="0.25">
      <c r="A5542" s="5" t="s">
        <v>14143</v>
      </c>
      <c r="B5542" s="5" t="s">
        <v>14144</v>
      </c>
      <c r="C5542" s="6" t="s">
        <v>6817</v>
      </c>
      <c r="D5542" s="6" t="str">
        <f t="shared" si="86"/>
        <v>0180-045-070-1200</v>
      </c>
      <c r="E5542" s="5" t="s">
        <v>6818</v>
      </c>
      <c r="F5542" s="5" t="s">
        <v>415</v>
      </c>
      <c r="G5542" s="5" t="s">
        <v>416</v>
      </c>
      <c r="H5542" s="5" t="s">
        <v>377</v>
      </c>
      <c r="I5542" s="5" t="s">
        <v>378</v>
      </c>
    </row>
    <row r="5543" spans="1:9" x14ac:dyDescent="0.25">
      <c r="A5543" s="5" t="s">
        <v>14145</v>
      </c>
      <c r="B5543" s="5" t="s">
        <v>14146</v>
      </c>
      <c r="C5543" s="6" t="s">
        <v>835</v>
      </c>
      <c r="D5543" s="6" t="str">
        <f t="shared" si="86"/>
        <v>0195-000-000-0000</v>
      </c>
      <c r="E5543" s="5" t="s">
        <v>836</v>
      </c>
      <c r="F5543" s="5" t="s">
        <v>383</v>
      </c>
      <c r="G5543" s="5" t="s">
        <v>384</v>
      </c>
      <c r="H5543" s="5" t="s">
        <v>377</v>
      </c>
      <c r="I5543" s="5" t="s">
        <v>378</v>
      </c>
    </row>
    <row r="5544" spans="1:9" x14ac:dyDescent="0.25">
      <c r="A5544" s="5" t="s">
        <v>14147</v>
      </c>
      <c r="B5544" s="5" t="s">
        <v>14148</v>
      </c>
      <c r="C5544" s="6" t="s">
        <v>5154</v>
      </c>
      <c r="D5544" s="6" t="str">
        <f t="shared" si="86"/>
        <v>0416-000-000-0000</v>
      </c>
      <c r="E5544" s="5" t="s">
        <v>5155</v>
      </c>
      <c r="F5544" s="5" t="s">
        <v>507</v>
      </c>
      <c r="G5544" s="5" t="s">
        <v>508</v>
      </c>
      <c r="H5544" s="5" t="s">
        <v>377</v>
      </c>
      <c r="I5544" s="5" t="s">
        <v>378</v>
      </c>
    </row>
    <row r="5545" spans="1:9" x14ac:dyDescent="0.25">
      <c r="A5545" s="5" t="s">
        <v>14149</v>
      </c>
      <c r="B5545" s="5" t="s">
        <v>14150</v>
      </c>
      <c r="C5545" s="6" t="s">
        <v>13938</v>
      </c>
      <c r="D5545" s="6" t="str">
        <f t="shared" si="86"/>
        <v>0010-076-041-1100</v>
      </c>
      <c r="E5545" s="5" t="s">
        <v>13939</v>
      </c>
      <c r="F5545" s="5" t="s">
        <v>375</v>
      </c>
      <c r="G5545" s="5" t="s">
        <v>376</v>
      </c>
      <c r="H5545" s="5" t="s">
        <v>11790</v>
      </c>
      <c r="I5545" s="5" t="s">
        <v>11791</v>
      </c>
    </row>
    <row r="5546" spans="1:9" x14ac:dyDescent="0.25">
      <c r="A5546" s="5" t="s">
        <v>14151</v>
      </c>
      <c r="B5546" s="5" t="s">
        <v>14152</v>
      </c>
      <c r="C5546" s="6" t="s">
        <v>3452</v>
      </c>
      <c r="D5546" s="6" t="str">
        <f t="shared" si="86"/>
        <v>0010-059-061-1100</v>
      </c>
      <c r="E5546" s="5" t="s">
        <v>3453</v>
      </c>
      <c r="F5546" s="5" t="s">
        <v>375</v>
      </c>
      <c r="G5546" s="5" t="s">
        <v>376</v>
      </c>
      <c r="H5546" s="5" t="s">
        <v>513</v>
      </c>
      <c r="I5546" s="5" t="s">
        <v>514</v>
      </c>
    </row>
    <row r="5547" spans="1:9" x14ac:dyDescent="0.25">
      <c r="A5547" s="5" t="s">
        <v>14153</v>
      </c>
      <c r="B5547" s="5" t="s">
        <v>14154</v>
      </c>
      <c r="C5547" s="6" t="s">
        <v>3591</v>
      </c>
      <c r="D5547" s="6" t="str">
        <f t="shared" si="86"/>
        <v>0165-000-000-0000</v>
      </c>
      <c r="E5547" s="5" t="s">
        <v>3592</v>
      </c>
      <c r="F5547" s="5" t="s">
        <v>383</v>
      </c>
      <c r="G5547" s="5" t="s">
        <v>384</v>
      </c>
      <c r="H5547" s="5" t="s">
        <v>377</v>
      </c>
      <c r="I5547" s="5" t="s">
        <v>378</v>
      </c>
    </row>
    <row r="5548" spans="1:9" x14ac:dyDescent="0.25">
      <c r="A5548" s="5" t="s">
        <v>14155</v>
      </c>
      <c r="B5548" s="5" t="s">
        <v>14156</v>
      </c>
      <c r="C5548" s="6" t="s">
        <v>1438</v>
      </c>
      <c r="D5548" s="6" t="str">
        <f t="shared" si="86"/>
        <v>0010-027-090-1100</v>
      </c>
      <c r="E5548" s="5" t="s">
        <v>1439</v>
      </c>
      <c r="F5548" s="5" t="s">
        <v>375</v>
      </c>
      <c r="G5548" s="5" t="s">
        <v>376</v>
      </c>
      <c r="H5548" s="5" t="s">
        <v>377</v>
      </c>
      <c r="I5548" s="5" t="s">
        <v>378</v>
      </c>
    </row>
    <row r="5549" spans="1:9" x14ac:dyDescent="0.25">
      <c r="A5549" s="5" t="s">
        <v>14157</v>
      </c>
      <c r="B5549" s="5" t="s">
        <v>14158</v>
      </c>
      <c r="C5549" s="6" t="s">
        <v>12666</v>
      </c>
      <c r="D5549" s="6" t="str">
        <f t="shared" si="86"/>
        <v>1124-000-000-0000</v>
      </c>
      <c r="E5549" s="5" t="s">
        <v>12667</v>
      </c>
      <c r="F5549" s="5" t="s">
        <v>383</v>
      </c>
      <c r="G5549" s="5" t="s">
        <v>384</v>
      </c>
      <c r="H5549" s="5" t="s">
        <v>377</v>
      </c>
      <c r="I5549" s="5" t="s">
        <v>378</v>
      </c>
    </row>
    <row r="5550" spans="1:9" x14ac:dyDescent="0.25">
      <c r="A5550" s="5" t="s">
        <v>14159</v>
      </c>
      <c r="B5550" s="5" t="s">
        <v>14160</v>
      </c>
      <c r="C5550" s="6" t="s">
        <v>12090</v>
      </c>
      <c r="D5550" s="6" t="str">
        <f t="shared" si="86"/>
        <v>0039-000-000-0000</v>
      </c>
      <c r="E5550" s="5" t="s">
        <v>12091</v>
      </c>
      <c r="F5550" s="5" t="s">
        <v>383</v>
      </c>
      <c r="G5550" s="5" t="s">
        <v>384</v>
      </c>
      <c r="H5550" s="5" t="s">
        <v>377</v>
      </c>
      <c r="I5550" s="5" t="s">
        <v>378</v>
      </c>
    </row>
    <row r="5551" spans="1:9" x14ac:dyDescent="0.25">
      <c r="A5551" s="5" t="s">
        <v>14161</v>
      </c>
      <c r="B5551" s="5" t="s">
        <v>14162</v>
      </c>
      <c r="C5551" s="6" t="s">
        <v>1019</v>
      </c>
      <c r="D5551" s="6" t="str">
        <f t="shared" si="86"/>
        <v>0515-000-000-0000</v>
      </c>
      <c r="E5551" s="5" t="s">
        <v>1020</v>
      </c>
      <c r="F5551" s="5" t="s">
        <v>383</v>
      </c>
      <c r="G5551" s="5" t="s">
        <v>384</v>
      </c>
      <c r="H5551" s="5" t="s">
        <v>377</v>
      </c>
      <c r="I5551" s="5" t="s">
        <v>378</v>
      </c>
    </row>
    <row r="5552" spans="1:9" x14ac:dyDescent="0.25">
      <c r="A5552" s="5" t="s">
        <v>14163</v>
      </c>
      <c r="B5552" s="5" t="s">
        <v>14164</v>
      </c>
      <c r="C5552" s="6" t="s">
        <v>4439</v>
      </c>
      <c r="D5552" s="6" t="str">
        <f t="shared" si="86"/>
        <v>1000-000-000-0000</v>
      </c>
      <c r="E5552" s="5" t="s">
        <v>4440</v>
      </c>
      <c r="F5552" s="5" t="s">
        <v>383</v>
      </c>
      <c r="G5552" s="5" t="s">
        <v>384</v>
      </c>
      <c r="H5552" s="5" t="s">
        <v>377</v>
      </c>
      <c r="I5552" s="5" t="s">
        <v>378</v>
      </c>
    </row>
    <row r="5553" spans="1:9" x14ac:dyDescent="0.25">
      <c r="A5553" s="5" t="s">
        <v>14165</v>
      </c>
      <c r="B5553" s="5" t="s">
        <v>14166</v>
      </c>
      <c r="C5553" s="6" t="s">
        <v>5714</v>
      </c>
      <c r="D5553" s="6" t="str">
        <f t="shared" si="86"/>
        <v>0010-093-021-1100</v>
      </c>
      <c r="E5553" s="5" t="s">
        <v>5715</v>
      </c>
      <c r="F5553" s="5" t="s">
        <v>375</v>
      </c>
      <c r="G5553" s="5" t="s">
        <v>376</v>
      </c>
      <c r="H5553" s="5" t="s">
        <v>377</v>
      </c>
      <c r="I5553" s="5" t="s">
        <v>378</v>
      </c>
    </row>
    <row r="5554" spans="1:9" x14ac:dyDescent="0.25">
      <c r="A5554" s="5" t="s">
        <v>14167</v>
      </c>
      <c r="B5554" s="5" t="s">
        <v>14168</v>
      </c>
      <c r="C5554" s="6" t="s">
        <v>1205</v>
      </c>
      <c r="D5554" s="6" t="str">
        <f t="shared" si="86"/>
        <v>0724-000-000-0000</v>
      </c>
      <c r="E5554" s="5" t="s">
        <v>1206</v>
      </c>
      <c r="F5554" s="5" t="s">
        <v>383</v>
      </c>
      <c r="G5554" s="5" t="s">
        <v>384</v>
      </c>
      <c r="H5554" s="5" t="s">
        <v>377</v>
      </c>
      <c r="I5554" s="5" t="s">
        <v>378</v>
      </c>
    </row>
    <row r="5555" spans="1:9" x14ac:dyDescent="0.25">
      <c r="A5555" s="5" t="s">
        <v>14169</v>
      </c>
      <c r="B5555" s="5" t="s">
        <v>14170</v>
      </c>
      <c r="C5555" s="6" t="s">
        <v>694</v>
      </c>
      <c r="D5555" s="6" t="str">
        <f t="shared" si="86"/>
        <v>0220-000-000-0000</v>
      </c>
      <c r="E5555" s="5" t="s">
        <v>695</v>
      </c>
      <c r="F5555" s="5" t="s">
        <v>383</v>
      </c>
      <c r="G5555" s="5" t="s">
        <v>384</v>
      </c>
      <c r="H5555" s="5" t="s">
        <v>377</v>
      </c>
      <c r="I5555" s="5" t="s">
        <v>378</v>
      </c>
    </row>
    <row r="5556" spans="1:9" x14ac:dyDescent="0.25">
      <c r="A5556" s="5" t="s">
        <v>14171</v>
      </c>
      <c r="B5556" s="5" t="s">
        <v>14172</v>
      </c>
      <c r="C5556" s="6" t="s">
        <v>2821</v>
      </c>
      <c r="D5556" s="6" t="str">
        <f t="shared" si="86"/>
        <v>0215-000-000-0000</v>
      </c>
      <c r="E5556" s="5" t="s">
        <v>2822</v>
      </c>
      <c r="F5556" s="5" t="s">
        <v>383</v>
      </c>
      <c r="G5556" s="5" t="s">
        <v>384</v>
      </c>
      <c r="H5556" s="5" t="s">
        <v>513</v>
      </c>
      <c r="I5556" s="5" t="s">
        <v>514</v>
      </c>
    </row>
    <row r="5557" spans="1:9" x14ac:dyDescent="0.25">
      <c r="A5557" s="5" t="s">
        <v>14173</v>
      </c>
      <c r="B5557" s="5" t="s">
        <v>14174</v>
      </c>
      <c r="C5557" s="6" t="s">
        <v>2394</v>
      </c>
      <c r="D5557" s="6" t="str">
        <f t="shared" si="86"/>
        <v>0290-000-000-0000</v>
      </c>
      <c r="E5557" s="5" t="s">
        <v>2395</v>
      </c>
      <c r="F5557" s="5" t="s">
        <v>383</v>
      </c>
      <c r="G5557" s="5" t="s">
        <v>384</v>
      </c>
      <c r="H5557" s="5" t="s">
        <v>377</v>
      </c>
      <c r="I5557" s="5" t="s">
        <v>378</v>
      </c>
    </row>
    <row r="5558" spans="1:9" x14ac:dyDescent="0.25">
      <c r="A5558" s="5" t="s">
        <v>14175</v>
      </c>
      <c r="B5558" s="5" t="s">
        <v>14176</v>
      </c>
      <c r="C5558" s="6" t="s">
        <v>2132</v>
      </c>
      <c r="D5558" s="6" t="str">
        <f t="shared" si="86"/>
        <v>0350-302-000-0000</v>
      </c>
      <c r="E5558" s="5" t="s">
        <v>2133</v>
      </c>
      <c r="F5558" s="5" t="s">
        <v>2925</v>
      </c>
      <c r="G5558" s="5" t="s">
        <v>2926</v>
      </c>
      <c r="H5558" s="5" t="s">
        <v>377</v>
      </c>
      <c r="I5558" s="5" t="s">
        <v>378</v>
      </c>
    </row>
    <row r="5559" spans="1:9" x14ac:dyDescent="0.25">
      <c r="A5559" s="5" t="s">
        <v>14177</v>
      </c>
      <c r="B5559" s="5" t="s">
        <v>14178</v>
      </c>
      <c r="C5559" s="6" t="s">
        <v>555</v>
      </c>
      <c r="D5559" s="6" t="str">
        <f t="shared" si="86"/>
        <v>0873-000-000-0000</v>
      </c>
      <c r="E5559" s="5" t="s">
        <v>556</v>
      </c>
      <c r="F5559" s="5" t="s">
        <v>383</v>
      </c>
      <c r="G5559" s="5" t="s">
        <v>384</v>
      </c>
      <c r="H5559" s="5" t="s">
        <v>513</v>
      </c>
      <c r="I5559" s="5" t="s">
        <v>514</v>
      </c>
    </row>
    <row r="5560" spans="1:9" x14ac:dyDescent="0.25">
      <c r="A5560" s="5" t="s">
        <v>14179</v>
      </c>
      <c r="B5560" s="5" t="s">
        <v>14180</v>
      </c>
      <c r="C5560" s="6" t="s">
        <v>1091</v>
      </c>
      <c r="D5560" s="6" t="str">
        <f t="shared" si="86"/>
        <v>0957-000-000-0000</v>
      </c>
      <c r="E5560" s="5" t="s">
        <v>1092</v>
      </c>
      <c r="F5560" s="5" t="s">
        <v>383</v>
      </c>
      <c r="G5560" s="5" t="s">
        <v>384</v>
      </c>
      <c r="H5560" s="5" t="s">
        <v>513</v>
      </c>
      <c r="I5560" s="5" t="s">
        <v>514</v>
      </c>
    </row>
    <row r="5561" spans="1:9" x14ac:dyDescent="0.25">
      <c r="A5561" s="5" t="s">
        <v>14181</v>
      </c>
      <c r="B5561" s="5" t="s">
        <v>14182</v>
      </c>
      <c r="C5561" s="6" t="s">
        <v>14183</v>
      </c>
      <c r="D5561" s="6" t="str">
        <f t="shared" si="86"/>
        <v>0200-116-000-0000</v>
      </c>
      <c r="E5561" s="5" t="s">
        <v>14184</v>
      </c>
      <c r="F5561" s="5" t="s">
        <v>383</v>
      </c>
      <c r="G5561" s="5" t="s">
        <v>384</v>
      </c>
      <c r="H5561" s="5" t="s">
        <v>14185</v>
      </c>
      <c r="I5561" s="5" t="s">
        <v>14186</v>
      </c>
    </row>
    <row r="5562" spans="1:9" x14ac:dyDescent="0.25">
      <c r="A5562" s="5" t="s">
        <v>14187</v>
      </c>
      <c r="B5562" s="5" t="s">
        <v>14188</v>
      </c>
      <c r="C5562" s="6" t="s">
        <v>954</v>
      </c>
      <c r="D5562" s="6" t="str">
        <f t="shared" si="86"/>
        <v>0120-000-000-0000</v>
      </c>
      <c r="E5562" s="5" t="s">
        <v>955</v>
      </c>
      <c r="F5562" s="5" t="s">
        <v>383</v>
      </c>
      <c r="G5562" s="5" t="s">
        <v>384</v>
      </c>
      <c r="H5562" s="5" t="s">
        <v>377</v>
      </c>
      <c r="I5562" s="5" t="s">
        <v>378</v>
      </c>
    </row>
    <row r="5563" spans="1:9" x14ac:dyDescent="0.25">
      <c r="A5563" s="5" t="s">
        <v>14189</v>
      </c>
      <c r="B5563" s="5" t="s">
        <v>14190</v>
      </c>
      <c r="C5563" s="6" t="s">
        <v>4243</v>
      </c>
      <c r="D5563" s="6" t="str">
        <f t="shared" si="86"/>
        <v>0010-043-020-1100</v>
      </c>
      <c r="E5563" s="5" t="s">
        <v>4244</v>
      </c>
      <c r="F5563" s="5" t="s">
        <v>375</v>
      </c>
      <c r="G5563" s="5" t="s">
        <v>376</v>
      </c>
      <c r="H5563" s="5" t="s">
        <v>377</v>
      </c>
      <c r="I5563" s="5" t="s">
        <v>378</v>
      </c>
    </row>
    <row r="5564" spans="1:9" x14ac:dyDescent="0.25">
      <c r="A5564" s="5" t="s">
        <v>14191</v>
      </c>
      <c r="B5564" s="5" t="s">
        <v>14192</v>
      </c>
      <c r="C5564" s="6" t="s">
        <v>1530</v>
      </c>
      <c r="D5564" s="6" t="str">
        <f t="shared" si="86"/>
        <v>0122-000-000-0000</v>
      </c>
      <c r="E5564" s="5" t="s">
        <v>1531</v>
      </c>
      <c r="F5564" s="5" t="s">
        <v>535</v>
      </c>
      <c r="G5564" s="5" t="s">
        <v>536</v>
      </c>
      <c r="H5564" s="5" t="s">
        <v>377</v>
      </c>
      <c r="I5564" s="5" t="s">
        <v>378</v>
      </c>
    </row>
    <row r="5565" spans="1:9" x14ac:dyDescent="0.25">
      <c r="A5565" s="5" t="s">
        <v>14193</v>
      </c>
      <c r="B5565" s="5" t="s">
        <v>14194</v>
      </c>
      <c r="C5565" s="6" t="s">
        <v>5728</v>
      </c>
      <c r="D5565" s="6" t="str">
        <f t="shared" si="86"/>
        <v>0180-045-070-1100</v>
      </c>
      <c r="E5565" s="5" t="s">
        <v>5729</v>
      </c>
      <c r="F5565" s="5" t="s">
        <v>415</v>
      </c>
      <c r="G5565" s="5" t="s">
        <v>416</v>
      </c>
      <c r="H5565" s="5" t="s">
        <v>513</v>
      </c>
      <c r="I5565" s="5" t="s">
        <v>514</v>
      </c>
    </row>
    <row r="5566" spans="1:9" x14ac:dyDescent="0.25">
      <c r="A5566" s="5" t="s">
        <v>14195</v>
      </c>
      <c r="B5566" s="5" t="s">
        <v>14196</v>
      </c>
      <c r="C5566" s="6" t="s">
        <v>3819</v>
      </c>
      <c r="D5566" s="6" t="str">
        <f t="shared" si="86"/>
        <v>0627-000-000-0000</v>
      </c>
      <c r="E5566" s="5" t="s">
        <v>3820</v>
      </c>
      <c r="F5566" s="5" t="s">
        <v>503</v>
      </c>
      <c r="G5566" s="5" t="s">
        <v>504</v>
      </c>
      <c r="H5566" s="5" t="s">
        <v>377</v>
      </c>
      <c r="I5566" s="5" t="s">
        <v>378</v>
      </c>
    </row>
    <row r="5567" spans="1:9" x14ac:dyDescent="0.25">
      <c r="A5567" s="5" t="s">
        <v>14197</v>
      </c>
      <c r="B5567" s="5" t="s">
        <v>14198</v>
      </c>
      <c r="C5567" s="6" t="s">
        <v>2394</v>
      </c>
      <c r="D5567" s="6" t="str">
        <f t="shared" si="86"/>
        <v>0290-000-000-0000</v>
      </c>
      <c r="E5567" s="5" t="s">
        <v>2395</v>
      </c>
      <c r="F5567" s="5" t="s">
        <v>2925</v>
      </c>
      <c r="G5567" s="5" t="s">
        <v>2926</v>
      </c>
      <c r="H5567" s="5" t="s">
        <v>377</v>
      </c>
      <c r="I5567" s="5" t="s">
        <v>378</v>
      </c>
    </row>
    <row r="5568" spans="1:9" x14ac:dyDescent="0.25">
      <c r="A5568" s="5" t="s">
        <v>14199</v>
      </c>
      <c r="B5568" s="5" t="s">
        <v>14200</v>
      </c>
      <c r="C5568" s="6" t="s">
        <v>13886</v>
      </c>
      <c r="D5568" s="6" t="str">
        <f t="shared" si="86"/>
        <v>1045-000-000-0000</v>
      </c>
      <c r="E5568" s="5" t="s">
        <v>13887</v>
      </c>
      <c r="F5568" s="5" t="s">
        <v>535</v>
      </c>
      <c r="G5568" s="5" t="s">
        <v>536</v>
      </c>
      <c r="H5568" s="5" t="s">
        <v>377</v>
      </c>
      <c r="I5568" s="5" t="s">
        <v>378</v>
      </c>
    </row>
    <row r="5569" spans="1:9" x14ac:dyDescent="0.25">
      <c r="A5569" s="5" t="s">
        <v>320</v>
      </c>
      <c r="B5569" s="5" t="s">
        <v>14201</v>
      </c>
      <c r="C5569" s="6" t="s">
        <v>14202</v>
      </c>
      <c r="D5569" s="6" t="str">
        <f t="shared" si="86"/>
        <v>0817-000-000-0000</v>
      </c>
      <c r="E5569" s="5" t="s">
        <v>14203</v>
      </c>
      <c r="F5569" s="5" t="s">
        <v>535</v>
      </c>
      <c r="G5569" s="5" t="s">
        <v>536</v>
      </c>
      <c r="H5569" s="5" t="s">
        <v>377</v>
      </c>
      <c r="I5569" s="5" t="s">
        <v>378</v>
      </c>
    </row>
    <row r="5570" spans="1:9" x14ac:dyDescent="0.25">
      <c r="A5570" s="5" t="s">
        <v>14204</v>
      </c>
      <c r="B5570" s="5" t="s">
        <v>14205</v>
      </c>
      <c r="C5570" s="6" t="s">
        <v>831</v>
      </c>
      <c r="D5570" s="6" t="str">
        <f t="shared" ref="D5570:D5633" si="87">TEXT(C5570,"0000-000-000-0000")</f>
        <v>0874-000-000-0000</v>
      </c>
      <c r="E5570" s="5" t="s">
        <v>832</v>
      </c>
      <c r="F5570" s="5" t="s">
        <v>383</v>
      </c>
      <c r="G5570" s="5" t="s">
        <v>384</v>
      </c>
      <c r="H5570" s="5" t="s">
        <v>377</v>
      </c>
      <c r="I5570" s="5" t="s">
        <v>378</v>
      </c>
    </row>
    <row r="5571" spans="1:9" x14ac:dyDescent="0.25">
      <c r="A5571" s="5" t="s">
        <v>14206</v>
      </c>
      <c r="B5571" s="5" t="s">
        <v>14207</v>
      </c>
      <c r="C5571" s="6" t="s">
        <v>2184</v>
      </c>
      <c r="D5571" s="6" t="str">
        <f t="shared" si="87"/>
        <v>0893-000-000-0000</v>
      </c>
      <c r="E5571" s="5" t="s">
        <v>2185</v>
      </c>
      <c r="F5571" s="5" t="s">
        <v>383</v>
      </c>
      <c r="G5571" s="5" t="s">
        <v>384</v>
      </c>
      <c r="H5571" s="5" t="s">
        <v>377</v>
      </c>
      <c r="I5571" s="5" t="s">
        <v>378</v>
      </c>
    </row>
    <row r="5572" spans="1:9" x14ac:dyDescent="0.25">
      <c r="A5572" s="5" t="s">
        <v>14208</v>
      </c>
      <c r="B5572" s="5" t="s">
        <v>14209</v>
      </c>
      <c r="C5572" s="6" t="s">
        <v>8256</v>
      </c>
      <c r="D5572" s="6" t="str">
        <f t="shared" si="87"/>
        <v>0043-000-000-0000</v>
      </c>
      <c r="E5572" s="5" t="s">
        <v>8257</v>
      </c>
      <c r="F5572" s="5" t="s">
        <v>383</v>
      </c>
      <c r="G5572" s="5" t="s">
        <v>384</v>
      </c>
      <c r="H5572" s="5" t="s">
        <v>377</v>
      </c>
      <c r="I5572" s="5" t="s">
        <v>378</v>
      </c>
    </row>
    <row r="5573" spans="1:9" x14ac:dyDescent="0.25">
      <c r="A5573" s="5" t="s">
        <v>14210</v>
      </c>
      <c r="B5573" s="5" t="s">
        <v>14211</v>
      </c>
      <c r="C5573" s="6" t="s">
        <v>4363</v>
      </c>
      <c r="D5573" s="6" t="str">
        <f t="shared" si="87"/>
        <v>0010-030-031-1200</v>
      </c>
      <c r="E5573" s="5" t="s">
        <v>4364</v>
      </c>
      <c r="F5573" s="5" t="s">
        <v>375</v>
      </c>
      <c r="G5573" s="5" t="s">
        <v>376</v>
      </c>
      <c r="H5573" s="5" t="s">
        <v>377</v>
      </c>
      <c r="I5573" s="5" t="s">
        <v>378</v>
      </c>
    </row>
    <row r="5574" spans="1:9" x14ac:dyDescent="0.25">
      <c r="A5574" s="5" t="s">
        <v>14212</v>
      </c>
      <c r="B5574" s="5" t="s">
        <v>14213</v>
      </c>
      <c r="C5574" s="6" t="s">
        <v>7102</v>
      </c>
      <c r="D5574" s="6" t="str">
        <f t="shared" si="87"/>
        <v>0010-076-051-1100</v>
      </c>
      <c r="E5574" s="5" t="s">
        <v>7103</v>
      </c>
      <c r="F5574" s="5" t="s">
        <v>375</v>
      </c>
      <c r="G5574" s="5" t="s">
        <v>376</v>
      </c>
      <c r="H5574" s="5" t="s">
        <v>377</v>
      </c>
      <c r="I5574" s="5" t="s">
        <v>378</v>
      </c>
    </row>
    <row r="5575" spans="1:9" x14ac:dyDescent="0.25">
      <c r="A5575" s="5" t="s">
        <v>14214</v>
      </c>
      <c r="B5575" s="5" t="s">
        <v>14215</v>
      </c>
      <c r="C5575" s="6" t="s">
        <v>2843</v>
      </c>
      <c r="D5575" s="6" t="str">
        <f t="shared" si="87"/>
        <v>0107-000-000-0000</v>
      </c>
      <c r="E5575" s="5" t="s">
        <v>2844</v>
      </c>
      <c r="F5575" s="5" t="s">
        <v>2925</v>
      </c>
      <c r="G5575" s="5" t="s">
        <v>2926</v>
      </c>
      <c r="H5575" s="5" t="s">
        <v>377</v>
      </c>
      <c r="I5575" s="5" t="s">
        <v>378</v>
      </c>
    </row>
    <row r="5576" spans="1:9" x14ac:dyDescent="0.25">
      <c r="A5576" s="5" t="s">
        <v>247</v>
      </c>
      <c r="B5576" s="5" t="s">
        <v>14216</v>
      </c>
      <c r="C5576" s="6" t="s">
        <v>1685</v>
      </c>
      <c r="D5576" s="6" t="str">
        <f t="shared" si="87"/>
        <v>0337-000-000-0000</v>
      </c>
      <c r="E5576" s="5" t="s">
        <v>1686</v>
      </c>
      <c r="F5576" s="5" t="s">
        <v>507</v>
      </c>
      <c r="G5576" s="5" t="s">
        <v>508</v>
      </c>
      <c r="H5576" s="5" t="s">
        <v>377</v>
      </c>
      <c r="I5576" s="5" t="s">
        <v>378</v>
      </c>
    </row>
    <row r="5577" spans="1:9" x14ac:dyDescent="0.25">
      <c r="A5577" s="5" t="s">
        <v>14217</v>
      </c>
      <c r="B5577" s="5" t="s">
        <v>14218</v>
      </c>
      <c r="C5577" s="6" t="s">
        <v>2913</v>
      </c>
      <c r="D5577" s="6" t="str">
        <f t="shared" si="87"/>
        <v>0918-000-000-0000</v>
      </c>
      <c r="E5577" s="5" t="s">
        <v>2914</v>
      </c>
      <c r="F5577" s="5" t="s">
        <v>383</v>
      </c>
      <c r="G5577" s="5" t="s">
        <v>384</v>
      </c>
      <c r="H5577" s="5" t="s">
        <v>377</v>
      </c>
      <c r="I5577" s="5" t="s">
        <v>378</v>
      </c>
    </row>
    <row r="5578" spans="1:9" x14ac:dyDescent="0.25">
      <c r="A5578" s="5" t="s">
        <v>14219</v>
      </c>
      <c r="B5578" s="5" t="s">
        <v>14220</v>
      </c>
      <c r="C5578" s="6" t="s">
        <v>3940</v>
      </c>
      <c r="D5578" s="6" t="str">
        <f t="shared" si="87"/>
        <v>1099-000-000-0000</v>
      </c>
      <c r="E5578" s="5" t="s">
        <v>3941</v>
      </c>
      <c r="F5578" s="5" t="s">
        <v>535</v>
      </c>
      <c r="G5578" s="5" t="s">
        <v>536</v>
      </c>
      <c r="H5578" s="5" t="s">
        <v>377</v>
      </c>
      <c r="I5578" s="5" t="s">
        <v>378</v>
      </c>
    </row>
    <row r="5579" spans="1:9" x14ac:dyDescent="0.25">
      <c r="A5579" s="5" t="s">
        <v>14221</v>
      </c>
      <c r="B5579" s="5" t="s">
        <v>14222</v>
      </c>
      <c r="C5579" s="6" t="s">
        <v>8913</v>
      </c>
      <c r="D5579" s="6" t="str">
        <f t="shared" si="87"/>
        <v>0582-033-000-0000</v>
      </c>
      <c r="E5579" s="5" t="s">
        <v>8914</v>
      </c>
      <c r="F5579" s="5" t="s">
        <v>383</v>
      </c>
      <c r="G5579" s="5" t="s">
        <v>384</v>
      </c>
      <c r="H5579" s="5" t="s">
        <v>513</v>
      </c>
      <c r="I5579" s="5" t="s">
        <v>514</v>
      </c>
    </row>
    <row r="5580" spans="1:9" x14ac:dyDescent="0.25">
      <c r="A5580" s="5" t="s">
        <v>14223</v>
      </c>
      <c r="B5580" s="5" t="s">
        <v>14224</v>
      </c>
      <c r="C5580" s="6" t="s">
        <v>2716</v>
      </c>
      <c r="D5580" s="6" t="str">
        <f t="shared" si="87"/>
        <v>0100-000-000-1100</v>
      </c>
      <c r="E5580" s="5" t="s">
        <v>2717</v>
      </c>
      <c r="F5580" s="5" t="s">
        <v>383</v>
      </c>
      <c r="G5580" s="5" t="s">
        <v>384</v>
      </c>
      <c r="H5580" s="5" t="s">
        <v>377</v>
      </c>
      <c r="I5580" s="5" t="s">
        <v>378</v>
      </c>
    </row>
    <row r="5581" spans="1:9" x14ac:dyDescent="0.25">
      <c r="A5581" s="5" t="s">
        <v>14225</v>
      </c>
      <c r="B5581" s="5" t="s">
        <v>14226</v>
      </c>
      <c r="C5581" s="6" t="s">
        <v>781</v>
      </c>
      <c r="D5581" s="6" t="str">
        <f t="shared" si="87"/>
        <v>0430-000-000-0000</v>
      </c>
      <c r="E5581" s="5" t="s">
        <v>782</v>
      </c>
      <c r="F5581" s="5" t="s">
        <v>383</v>
      </c>
      <c r="G5581" s="5" t="s">
        <v>384</v>
      </c>
      <c r="H5581" s="5" t="s">
        <v>377</v>
      </c>
      <c r="I5581" s="5" t="s">
        <v>378</v>
      </c>
    </row>
    <row r="5582" spans="1:9" x14ac:dyDescent="0.25">
      <c r="A5582" s="5" t="s">
        <v>14227</v>
      </c>
      <c r="B5582" s="5" t="s">
        <v>14228</v>
      </c>
      <c r="C5582" s="6" t="s">
        <v>2885</v>
      </c>
      <c r="D5582" s="6" t="str">
        <f t="shared" si="87"/>
        <v>0077-000-000-0000</v>
      </c>
      <c r="E5582" s="5" t="s">
        <v>2886</v>
      </c>
      <c r="F5582" s="5" t="s">
        <v>1974</v>
      </c>
      <c r="G5582" s="5" t="s">
        <v>1975</v>
      </c>
      <c r="H5582" s="5" t="s">
        <v>513</v>
      </c>
      <c r="I5582" s="5" t="s">
        <v>514</v>
      </c>
    </row>
    <row r="5583" spans="1:9" x14ac:dyDescent="0.25">
      <c r="A5583" s="5" t="s">
        <v>14229</v>
      </c>
      <c r="B5583" s="5" t="s">
        <v>14230</v>
      </c>
      <c r="C5583" s="6" t="s">
        <v>827</v>
      </c>
      <c r="D5583" s="6" t="str">
        <f t="shared" si="87"/>
        <v>0320-000-000-0000</v>
      </c>
      <c r="E5583" s="5" t="s">
        <v>828</v>
      </c>
      <c r="F5583" s="5" t="s">
        <v>383</v>
      </c>
      <c r="G5583" s="5" t="s">
        <v>384</v>
      </c>
      <c r="H5583" s="5" t="s">
        <v>377</v>
      </c>
      <c r="I5583" s="5" t="s">
        <v>378</v>
      </c>
    </row>
    <row r="5584" spans="1:9" x14ac:dyDescent="0.25">
      <c r="A5584" s="5" t="s">
        <v>14231</v>
      </c>
      <c r="B5584" s="5" t="s">
        <v>14232</v>
      </c>
      <c r="C5584" s="6" t="s">
        <v>485</v>
      </c>
      <c r="D5584" s="6" t="str">
        <f t="shared" si="87"/>
        <v>0330-000-000-0000</v>
      </c>
      <c r="E5584" s="5" t="s">
        <v>486</v>
      </c>
      <c r="F5584" s="5" t="s">
        <v>383</v>
      </c>
      <c r="G5584" s="5" t="s">
        <v>384</v>
      </c>
      <c r="H5584" s="5" t="s">
        <v>377</v>
      </c>
      <c r="I5584" s="5" t="s">
        <v>378</v>
      </c>
    </row>
    <row r="5585" spans="1:9" x14ac:dyDescent="0.25">
      <c r="A5585" s="5" t="s">
        <v>255</v>
      </c>
      <c r="B5585" s="5" t="s">
        <v>14233</v>
      </c>
      <c r="C5585" s="6" t="s">
        <v>11668</v>
      </c>
      <c r="D5585" s="6" t="str">
        <f t="shared" si="87"/>
        <v>1125-000-000-0000</v>
      </c>
      <c r="E5585" s="5" t="s">
        <v>11669</v>
      </c>
      <c r="F5585" s="5" t="s">
        <v>535</v>
      </c>
      <c r="G5585" s="5" t="s">
        <v>536</v>
      </c>
      <c r="H5585" s="5" t="s">
        <v>377</v>
      </c>
      <c r="I5585" s="5" t="s">
        <v>378</v>
      </c>
    </row>
    <row r="5586" spans="1:9" x14ac:dyDescent="0.25">
      <c r="A5586" s="5" t="s">
        <v>14234</v>
      </c>
      <c r="B5586" s="5" t="s">
        <v>14235</v>
      </c>
      <c r="C5586" s="6" t="s">
        <v>827</v>
      </c>
      <c r="D5586" s="6" t="str">
        <f t="shared" si="87"/>
        <v>0320-000-000-0000</v>
      </c>
      <c r="E5586" s="5" t="s">
        <v>828</v>
      </c>
      <c r="F5586" s="5" t="s">
        <v>1974</v>
      </c>
      <c r="G5586" s="5" t="s">
        <v>1975</v>
      </c>
      <c r="H5586" s="5" t="s">
        <v>377</v>
      </c>
      <c r="I5586" s="5" t="s">
        <v>378</v>
      </c>
    </row>
    <row r="5587" spans="1:9" x14ac:dyDescent="0.25">
      <c r="A5587" s="5" t="s">
        <v>14236</v>
      </c>
      <c r="B5587" s="5" t="s">
        <v>14237</v>
      </c>
      <c r="C5587" s="6" t="s">
        <v>3856</v>
      </c>
      <c r="D5587" s="6" t="str">
        <f t="shared" si="87"/>
        <v>0380-000-000-0000</v>
      </c>
      <c r="E5587" s="5" t="s">
        <v>3857</v>
      </c>
      <c r="F5587" s="5" t="s">
        <v>383</v>
      </c>
      <c r="G5587" s="5" t="s">
        <v>384</v>
      </c>
      <c r="H5587" s="5" t="s">
        <v>377</v>
      </c>
      <c r="I5587" s="5" t="s">
        <v>378</v>
      </c>
    </row>
    <row r="5588" spans="1:9" x14ac:dyDescent="0.25">
      <c r="A5588" s="5" t="s">
        <v>14238</v>
      </c>
      <c r="B5588" s="5" t="s">
        <v>14239</v>
      </c>
      <c r="C5588" s="6" t="s">
        <v>3856</v>
      </c>
      <c r="D5588" s="6" t="str">
        <f t="shared" si="87"/>
        <v>0380-000-000-0000</v>
      </c>
      <c r="E5588" s="5" t="s">
        <v>3857</v>
      </c>
      <c r="F5588" s="5" t="s">
        <v>383</v>
      </c>
      <c r="G5588" s="5" t="s">
        <v>384</v>
      </c>
      <c r="H5588" s="5" t="s">
        <v>513</v>
      </c>
      <c r="I5588" s="5" t="s">
        <v>514</v>
      </c>
    </row>
    <row r="5589" spans="1:9" x14ac:dyDescent="0.25">
      <c r="A5589" s="5" t="s">
        <v>14240</v>
      </c>
      <c r="B5589" s="5" t="s">
        <v>14241</v>
      </c>
      <c r="C5589" s="6" t="s">
        <v>2098</v>
      </c>
      <c r="D5589" s="6" t="str">
        <f t="shared" si="87"/>
        <v>0785-000-000-0000</v>
      </c>
      <c r="E5589" s="5" t="s">
        <v>2099</v>
      </c>
      <c r="F5589" s="5" t="s">
        <v>383</v>
      </c>
      <c r="G5589" s="5" t="s">
        <v>384</v>
      </c>
      <c r="H5589" s="5" t="s">
        <v>377</v>
      </c>
      <c r="I5589" s="5" t="s">
        <v>378</v>
      </c>
    </row>
    <row r="5590" spans="1:9" x14ac:dyDescent="0.25">
      <c r="A5590" s="5" t="s">
        <v>14242</v>
      </c>
      <c r="B5590" s="5" t="s">
        <v>14243</v>
      </c>
      <c r="C5590" s="6" t="s">
        <v>718</v>
      </c>
      <c r="D5590" s="6" t="str">
        <f t="shared" si="87"/>
        <v>0010-044-091-0000</v>
      </c>
      <c r="E5590" s="5" t="s">
        <v>719</v>
      </c>
      <c r="F5590" s="5" t="s">
        <v>873</v>
      </c>
      <c r="G5590" s="5" t="s">
        <v>874</v>
      </c>
      <c r="H5590" s="5" t="s">
        <v>377</v>
      </c>
      <c r="I5590" s="5" t="s">
        <v>378</v>
      </c>
    </row>
    <row r="5591" spans="1:9" x14ac:dyDescent="0.25">
      <c r="A5591" s="5" t="s">
        <v>14244</v>
      </c>
      <c r="B5591" s="5" t="s">
        <v>14245</v>
      </c>
      <c r="C5591" s="6" t="s">
        <v>1329</v>
      </c>
      <c r="D5591" s="6" t="str">
        <f t="shared" si="87"/>
        <v>0100-000-000-7600</v>
      </c>
      <c r="E5591" s="5" t="s">
        <v>1330</v>
      </c>
      <c r="F5591" s="5" t="s">
        <v>383</v>
      </c>
      <c r="G5591" s="5" t="s">
        <v>384</v>
      </c>
      <c r="H5591" s="5" t="s">
        <v>377</v>
      </c>
      <c r="I5591" s="5" t="s">
        <v>378</v>
      </c>
    </row>
    <row r="5592" spans="1:9" x14ac:dyDescent="0.25">
      <c r="A5592" s="5" t="s">
        <v>14246</v>
      </c>
      <c r="B5592" s="5" t="s">
        <v>14247</v>
      </c>
      <c r="C5592" s="6" t="s">
        <v>13938</v>
      </c>
      <c r="D5592" s="6" t="str">
        <f t="shared" si="87"/>
        <v>0010-076-041-1100</v>
      </c>
      <c r="E5592" s="5" t="s">
        <v>13939</v>
      </c>
      <c r="F5592" s="5" t="s">
        <v>375</v>
      </c>
      <c r="G5592" s="5" t="s">
        <v>376</v>
      </c>
      <c r="H5592" s="5" t="s">
        <v>377</v>
      </c>
      <c r="I5592" s="5" t="s">
        <v>378</v>
      </c>
    </row>
    <row r="5593" spans="1:9" x14ac:dyDescent="0.25">
      <c r="A5593" s="5" t="s">
        <v>14248</v>
      </c>
      <c r="B5593" s="5" t="s">
        <v>14249</v>
      </c>
      <c r="C5593" s="6" t="s">
        <v>5144</v>
      </c>
      <c r="D5593" s="6" t="str">
        <f t="shared" si="87"/>
        <v>0010-040-050-1100</v>
      </c>
      <c r="E5593" s="5" t="s">
        <v>5145</v>
      </c>
      <c r="F5593" s="5" t="s">
        <v>399</v>
      </c>
      <c r="G5593" s="5" t="s">
        <v>400</v>
      </c>
      <c r="H5593" s="5" t="s">
        <v>377</v>
      </c>
      <c r="I5593" s="5" t="s">
        <v>378</v>
      </c>
    </row>
    <row r="5594" spans="1:9" x14ac:dyDescent="0.25">
      <c r="A5594" s="5" t="s">
        <v>14250</v>
      </c>
      <c r="B5594" s="5" t="s">
        <v>14251</v>
      </c>
      <c r="C5594" s="6" t="s">
        <v>1984</v>
      </c>
      <c r="D5594" s="6" t="str">
        <f t="shared" si="87"/>
        <v>0100-045-050-1100</v>
      </c>
      <c r="E5594" s="5" t="s">
        <v>1985</v>
      </c>
      <c r="F5594" s="5" t="s">
        <v>415</v>
      </c>
      <c r="G5594" s="5" t="s">
        <v>416</v>
      </c>
      <c r="H5594" s="5" t="s">
        <v>377</v>
      </c>
      <c r="I5594" s="5" t="s">
        <v>378</v>
      </c>
    </row>
    <row r="5595" spans="1:9" x14ac:dyDescent="0.25">
      <c r="A5595" s="5" t="s">
        <v>14252</v>
      </c>
      <c r="B5595" s="5" t="s">
        <v>14253</v>
      </c>
      <c r="C5595" s="6" t="s">
        <v>3096</v>
      </c>
      <c r="D5595" s="6" t="str">
        <f t="shared" si="87"/>
        <v>0758-000-000-0000</v>
      </c>
      <c r="E5595" s="5" t="s">
        <v>3097</v>
      </c>
      <c r="F5595" s="5" t="s">
        <v>383</v>
      </c>
      <c r="G5595" s="5" t="s">
        <v>384</v>
      </c>
      <c r="H5595" s="5" t="s">
        <v>377</v>
      </c>
      <c r="I5595" s="5" t="s">
        <v>378</v>
      </c>
    </row>
    <row r="5596" spans="1:9" x14ac:dyDescent="0.25">
      <c r="A5596" s="5" t="s">
        <v>14254</v>
      </c>
      <c r="B5596" s="5" t="s">
        <v>14255</v>
      </c>
      <c r="C5596" s="6" t="s">
        <v>5494</v>
      </c>
      <c r="D5596" s="6" t="str">
        <f t="shared" si="87"/>
        <v>0570-000-000-0000</v>
      </c>
      <c r="E5596" s="5" t="s">
        <v>5495</v>
      </c>
      <c r="F5596" s="5" t="s">
        <v>535</v>
      </c>
      <c r="G5596" s="5" t="s">
        <v>536</v>
      </c>
      <c r="H5596" s="5" t="s">
        <v>513</v>
      </c>
      <c r="I5596" s="5" t="s">
        <v>514</v>
      </c>
    </row>
    <row r="5597" spans="1:9" x14ac:dyDescent="0.25">
      <c r="A5597" s="5" t="s">
        <v>14256</v>
      </c>
      <c r="B5597" s="5" t="s">
        <v>14257</v>
      </c>
      <c r="C5597" s="6" t="s">
        <v>13986</v>
      </c>
      <c r="D5597" s="6" t="str">
        <f t="shared" si="87"/>
        <v>0829-000-000-0000</v>
      </c>
      <c r="E5597" s="5" t="s">
        <v>13987</v>
      </c>
      <c r="F5597" s="5" t="s">
        <v>535</v>
      </c>
      <c r="G5597" s="5" t="s">
        <v>536</v>
      </c>
      <c r="H5597" s="5" t="s">
        <v>377</v>
      </c>
      <c r="I5597" s="5" t="s">
        <v>378</v>
      </c>
    </row>
    <row r="5598" spans="1:9" x14ac:dyDescent="0.25">
      <c r="A5598" s="5" t="s">
        <v>14258</v>
      </c>
      <c r="B5598" s="5" t="s">
        <v>14259</v>
      </c>
      <c r="C5598" s="6" t="s">
        <v>14260</v>
      </c>
      <c r="D5598" s="6" t="str">
        <f t="shared" si="87"/>
        <v>0010-083-011-1000</v>
      </c>
      <c r="E5598" s="5" t="s">
        <v>14261</v>
      </c>
      <c r="F5598" s="5" t="s">
        <v>650</v>
      </c>
      <c r="G5598" s="5" t="s">
        <v>651</v>
      </c>
      <c r="H5598" s="5" t="s">
        <v>377</v>
      </c>
      <c r="I5598" s="5" t="s">
        <v>378</v>
      </c>
    </row>
    <row r="5599" spans="1:9" x14ac:dyDescent="0.25">
      <c r="A5599" s="5" t="s">
        <v>14262</v>
      </c>
      <c r="B5599" s="5" t="s">
        <v>14263</v>
      </c>
      <c r="C5599" s="6" t="s">
        <v>2102</v>
      </c>
      <c r="D5599" s="6" t="str">
        <f t="shared" si="87"/>
        <v>0196-000-000-0000</v>
      </c>
      <c r="E5599" s="5" t="s">
        <v>2103</v>
      </c>
      <c r="F5599" s="5" t="s">
        <v>383</v>
      </c>
      <c r="G5599" s="5" t="s">
        <v>384</v>
      </c>
      <c r="H5599" s="5" t="s">
        <v>377</v>
      </c>
      <c r="I5599" s="5" t="s">
        <v>378</v>
      </c>
    </row>
    <row r="5600" spans="1:9" x14ac:dyDescent="0.25">
      <c r="A5600" s="5" t="s">
        <v>14264</v>
      </c>
      <c r="B5600" s="5" t="s">
        <v>14265</v>
      </c>
      <c r="C5600" s="6" t="s">
        <v>10232</v>
      </c>
      <c r="D5600" s="6" t="str">
        <f t="shared" si="87"/>
        <v>0010-058-051-3500</v>
      </c>
      <c r="E5600" s="5" t="s">
        <v>10233</v>
      </c>
      <c r="F5600" s="5" t="s">
        <v>399</v>
      </c>
      <c r="G5600" s="5" t="s">
        <v>400</v>
      </c>
      <c r="H5600" s="5" t="s">
        <v>377</v>
      </c>
      <c r="I5600" s="5" t="s">
        <v>378</v>
      </c>
    </row>
    <row r="5601" spans="1:9" x14ac:dyDescent="0.25">
      <c r="A5601" s="5" t="s">
        <v>14266</v>
      </c>
      <c r="B5601" s="5" t="s">
        <v>14267</v>
      </c>
      <c r="C5601" s="6" t="s">
        <v>3587</v>
      </c>
      <c r="D5601" s="6" t="str">
        <f t="shared" si="87"/>
        <v>0606-000-000-0000</v>
      </c>
      <c r="E5601" s="5" t="s">
        <v>3588</v>
      </c>
      <c r="F5601" s="5" t="s">
        <v>383</v>
      </c>
      <c r="G5601" s="5" t="s">
        <v>384</v>
      </c>
      <c r="H5601" s="5" t="s">
        <v>377</v>
      </c>
      <c r="I5601" s="5" t="s">
        <v>378</v>
      </c>
    </row>
    <row r="5602" spans="1:9" x14ac:dyDescent="0.25">
      <c r="A5602" s="5" t="s">
        <v>14268</v>
      </c>
      <c r="B5602" s="5" t="s">
        <v>14269</v>
      </c>
      <c r="C5602" s="6" t="s">
        <v>3797</v>
      </c>
      <c r="D5602" s="6" t="str">
        <f t="shared" si="87"/>
        <v>1082-000-000-0000</v>
      </c>
      <c r="E5602" s="5" t="s">
        <v>3798</v>
      </c>
      <c r="F5602" s="5" t="s">
        <v>383</v>
      </c>
      <c r="G5602" s="5" t="s">
        <v>384</v>
      </c>
      <c r="H5602" s="5" t="s">
        <v>377</v>
      </c>
      <c r="I5602" s="5" t="s">
        <v>378</v>
      </c>
    </row>
    <row r="5603" spans="1:9" x14ac:dyDescent="0.25">
      <c r="A5603" s="5" t="s">
        <v>14270</v>
      </c>
      <c r="B5603" s="5" t="s">
        <v>14271</v>
      </c>
      <c r="C5603" s="6" t="s">
        <v>6673</v>
      </c>
      <c r="D5603" s="6" t="str">
        <f t="shared" si="87"/>
        <v>1130-000-000-0000</v>
      </c>
      <c r="E5603" s="5" t="s">
        <v>6674</v>
      </c>
      <c r="F5603" s="5" t="s">
        <v>383</v>
      </c>
      <c r="G5603" s="5" t="s">
        <v>384</v>
      </c>
      <c r="H5603" s="5" t="s">
        <v>377</v>
      </c>
      <c r="I5603" s="5" t="s">
        <v>378</v>
      </c>
    </row>
    <row r="5604" spans="1:9" x14ac:dyDescent="0.25">
      <c r="A5604" s="5" t="s">
        <v>14272</v>
      </c>
      <c r="B5604" s="5" t="s">
        <v>14273</v>
      </c>
      <c r="C5604" s="6" t="s">
        <v>969</v>
      </c>
      <c r="D5604" s="6" t="str">
        <f t="shared" si="87"/>
        <v>0010-045-021-1100</v>
      </c>
      <c r="E5604" s="5" t="s">
        <v>970</v>
      </c>
      <c r="F5604" s="5" t="s">
        <v>375</v>
      </c>
      <c r="G5604" s="5" t="s">
        <v>376</v>
      </c>
      <c r="H5604" s="5" t="s">
        <v>377</v>
      </c>
      <c r="I5604" s="5" t="s">
        <v>378</v>
      </c>
    </row>
    <row r="5605" spans="1:9" x14ac:dyDescent="0.25">
      <c r="A5605" s="5" t="s">
        <v>14274</v>
      </c>
      <c r="B5605" s="5" t="s">
        <v>14275</v>
      </c>
      <c r="C5605" s="6" t="s">
        <v>10159</v>
      </c>
      <c r="D5605" s="6" t="str">
        <f t="shared" si="87"/>
        <v>0010-058-071-1700</v>
      </c>
      <c r="E5605" s="5" t="s">
        <v>10160</v>
      </c>
      <c r="F5605" s="5" t="s">
        <v>399</v>
      </c>
      <c r="G5605" s="5" t="s">
        <v>400</v>
      </c>
      <c r="H5605" s="5" t="s">
        <v>377</v>
      </c>
      <c r="I5605" s="5" t="s">
        <v>378</v>
      </c>
    </row>
    <row r="5606" spans="1:9" x14ac:dyDescent="0.25">
      <c r="A5606" s="5" t="s">
        <v>14276</v>
      </c>
      <c r="B5606" s="5" t="s">
        <v>14277</v>
      </c>
      <c r="C5606" s="6" t="s">
        <v>1635</v>
      </c>
      <c r="D5606" s="6" t="str">
        <f t="shared" si="87"/>
        <v>0010-211-010-9900</v>
      </c>
      <c r="E5606" s="5" t="s">
        <v>1636</v>
      </c>
      <c r="F5606" s="5" t="s">
        <v>375</v>
      </c>
      <c r="G5606" s="5" t="s">
        <v>376</v>
      </c>
      <c r="H5606" s="5" t="s">
        <v>377</v>
      </c>
      <c r="I5606" s="5" t="s">
        <v>378</v>
      </c>
    </row>
    <row r="5607" spans="1:9" x14ac:dyDescent="0.25">
      <c r="A5607" s="5" t="s">
        <v>14278</v>
      </c>
      <c r="B5607" s="5" t="s">
        <v>14279</v>
      </c>
      <c r="C5607" s="6" t="s">
        <v>13308</v>
      </c>
      <c r="D5607" s="6" t="str">
        <f t="shared" si="87"/>
        <v>0619-000-000-0000</v>
      </c>
      <c r="E5607" s="5" t="s">
        <v>13309</v>
      </c>
      <c r="F5607" s="5" t="s">
        <v>535</v>
      </c>
      <c r="G5607" s="5" t="s">
        <v>536</v>
      </c>
      <c r="H5607" s="5" t="s">
        <v>377</v>
      </c>
      <c r="I5607" s="5" t="s">
        <v>378</v>
      </c>
    </row>
    <row r="5608" spans="1:9" x14ac:dyDescent="0.25">
      <c r="A5608" s="5" t="s">
        <v>14280</v>
      </c>
      <c r="B5608" s="5" t="s">
        <v>14281</v>
      </c>
      <c r="C5608" s="6" t="s">
        <v>2835</v>
      </c>
      <c r="D5608" s="6" t="str">
        <f t="shared" si="87"/>
        <v>0197-000-000-0000</v>
      </c>
      <c r="E5608" s="5" t="s">
        <v>2836</v>
      </c>
      <c r="F5608" s="5" t="s">
        <v>383</v>
      </c>
      <c r="G5608" s="5" t="s">
        <v>384</v>
      </c>
      <c r="H5608" s="5" t="s">
        <v>377</v>
      </c>
      <c r="I5608" s="5" t="s">
        <v>378</v>
      </c>
    </row>
    <row r="5609" spans="1:9" x14ac:dyDescent="0.25">
      <c r="A5609" s="5" t="s">
        <v>14282</v>
      </c>
      <c r="B5609" s="5" t="s">
        <v>14283</v>
      </c>
      <c r="C5609" s="6" t="s">
        <v>5218</v>
      </c>
      <c r="D5609" s="6" t="str">
        <f t="shared" si="87"/>
        <v>0415-000-000-0000</v>
      </c>
      <c r="E5609" s="5" t="s">
        <v>5219</v>
      </c>
      <c r="F5609" s="5" t="s">
        <v>383</v>
      </c>
      <c r="G5609" s="5" t="s">
        <v>384</v>
      </c>
      <c r="H5609" s="5" t="s">
        <v>377</v>
      </c>
      <c r="I5609" s="5" t="s">
        <v>378</v>
      </c>
    </row>
    <row r="5610" spans="1:9" x14ac:dyDescent="0.25">
      <c r="A5610" s="5" t="s">
        <v>14284</v>
      </c>
      <c r="B5610" s="5" t="s">
        <v>14285</v>
      </c>
      <c r="C5610" s="6" t="s">
        <v>2148</v>
      </c>
      <c r="D5610" s="6" t="str">
        <f t="shared" si="87"/>
        <v>0810-000-000-0000</v>
      </c>
      <c r="E5610" s="5" t="s">
        <v>2149</v>
      </c>
      <c r="F5610" s="5" t="s">
        <v>383</v>
      </c>
      <c r="G5610" s="5" t="s">
        <v>384</v>
      </c>
      <c r="H5610" s="5" t="s">
        <v>377</v>
      </c>
      <c r="I5610" s="5" t="s">
        <v>378</v>
      </c>
    </row>
    <row r="5611" spans="1:9" x14ac:dyDescent="0.25">
      <c r="A5611" s="5" t="s">
        <v>14286</v>
      </c>
      <c r="B5611" s="5" t="s">
        <v>14287</v>
      </c>
      <c r="C5611" s="6" t="s">
        <v>3233</v>
      </c>
      <c r="D5611" s="6" t="str">
        <f t="shared" si="87"/>
        <v>0582-000-000-0000</v>
      </c>
      <c r="E5611" s="5" t="s">
        <v>3234</v>
      </c>
      <c r="F5611" s="5" t="s">
        <v>383</v>
      </c>
      <c r="G5611" s="5" t="s">
        <v>384</v>
      </c>
      <c r="H5611" s="5" t="s">
        <v>377</v>
      </c>
      <c r="I5611" s="5" t="s">
        <v>378</v>
      </c>
    </row>
    <row r="5612" spans="1:9" x14ac:dyDescent="0.25">
      <c r="A5612" s="5" t="s">
        <v>14288</v>
      </c>
      <c r="B5612" s="5" t="s">
        <v>14289</v>
      </c>
      <c r="C5612" s="6" t="s">
        <v>5526</v>
      </c>
      <c r="D5612" s="6" t="str">
        <f t="shared" si="87"/>
        <v>0681-000-000-0000</v>
      </c>
      <c r="E5612" s="5" t="s">
        <v>5527</v>
      </c>
      <c r="F5612" s="5" t="s">
        <v>503</v>
      </c>
      <c r="G5612" s="5" t="s">
        <v>504</v>
      </c>
      <c r="H5612" s="5" t="s">
        <v>377</v>
      </c>
      <c r="I5612" s="5" t="s">
        <v>378</v>
      </c>
    </row>
    <row r="5613" spans="1:9" x14ac:dyDescent="0.25">
      <c r="A5613" s="5" t="s">
        <v>14290</v>
      </c>
      <c r="B5613" s="5" t="s">
        <v>14291</v>
      </c>
      <c r="C5613" s="6" t="s">
        <v>5732</v>
      </c>
      <c r="D5613" s="6" t="str">
        <f t="shared" si="87"/>
        <v>0788-000-000-0000</v>
      </c>
      <c r="E5613" s="5" t="s">
        <v>5733</v>
      </c>
      <c r="F5613" s="5" t="s">
        <v>507</v>
      </c>
      <c r="G5613" s="5" t="s">
        <v>508</v>
      </c>
      <c r="H5613" s="5" t="s">
        <v>513</v>
      </c>
      <c r="I5613" s="5" t="s">
        <v>514</v>
      </c>
    </row>
    <row r="5614" spans="1:9" x14ac:dyDescent="0.25">
      <c r="A5614" s="5" t="s">
        <v>14292</v>
      </c>
      <c r="B5614" s="5" t="s">
        <v>14293</v>
      </c>
      <c r="C5614" s="6" t="s">
        <v>2716</v>
      </c>
      <c r="D5614" s="6" t="str">
        <f t="shared" si="87"/>
        <v>0100-000-000-1100</v>
      </c>
      <c r="E5614" s="5" t="s">
        <v>2717</v>
      </c>
      <c r="F5614" s="5" t="s">
        <v>415</v>
      </c>
      <c r="G5614" s="5" t="s">
        <v>416</v>
      </c>
      <c r="H5614" s="5" t="s">
        <v>377</v>
      </c>
      <c r="I5614" s="5" t="s">
        <v>378</v>
      </c>
    </row>
    <row r="5615" spans="1:9" x14ac:dyDescent="0.25">
      <c r="A5615" s="5" t="s">
        <v>14294</v>
      </c>
      <c r="B5615" s="5" t="s">
        <v>14295</v>
      </c>
      <c r="C5615" s="6" t="s">
        <v>1782</v>
      </c>
      <c r="D5615" s="6" t="str">
        <f t="shared" si="87"/>
        <v>0940-000-000-0000</v>
      </c>
      <c r="E5615" s="5" t="s">
        <v>1783</v>
      </c>
      <c r="F5615" s="5" t="s">
        <v>383</v>
      </c>
      <c r="G5615" s="5" t="s">
        <v>384</v>
      </c>
      <c r="H5615" s="5" t="s">
        <v>11413</v>
      </c>
      <c r="I5615" s="5" t="s">
        <v>11414</v>
      </c>
    </row>
    <row r="5616" spans="1:9" x14ac:dyDescent="0.25">
      <c r="A5616" s="5" t="s">
        <v>14296</v>
      </c>
      <c r="B5616" s="5" t="s">
        <v>14297</v>
      </c>
      <c r="C5616" s="6" t="s">
        <v>1283</v>
      </c>
      <c r="D5616" s="6" t="str">
        <f t="shared" si="87"/>
        <v>0338-000-000-0000</v>
      </c>
      <c r="E5616" s="5" t="s">
        <v>1284</v>
      </c>
      <c r="F5616" s="5" t="s">
        <v>383</v>
      </c>
      <c r="G5616" s="5" t="s">
        <v>384</v>
      </c>
      <c r="H5616" s="5" t="s">
        <v>377</v>
      </c>
      <c r="I5616" s="5" t="s">
        <v>378</v>
      </c>
    </row>
    <row r="5617" spans="1:9" x14ac:dyDescent="0.25">
      <c r="A5617" s="5" t="s">
        <v>14298</v>
      </c>
      <c r="B5617" s="5" t="s">
        <v>14299</v>
      </c>
      <c r="C5617" s="6" t="s">
        <v>2615</v>
      </c>
      <c r="D5617" s="6" t="str">
        <f t="shared" si="87"/>
        <v>0315-000-000-0000</v>
      </c>
      <c r="E5617" s="5" t="s">
        <v>2616</v>
      </c>
      <c r="F5617" s="5" t="s">
        <v>507</v>
      </c>
      <c r="G5617" s="5" t="s">
        <v>508</v>
      </c>
      <c r="H5617" s="5" t="s">
        <v>377</v>
      </c>
      <c r="I5617" s="5" t="s">
        <v>378</v>
      </c>
    </row>
    <row r="5618" spans="1:9" x14ac:dyDescent="0.25">
      <c r="A5618" s="5" t="s">
        <v>14300</v>
      </c>
      <c r="B5618" s="5" t="s">
        <v>14301</v>
      </c>
      <c r="C5618" s="6" t="s">
        <v>14302</v>
      </c>
      <c r="D5618" s="6" t="str">
        <f t="shared" si="87"/>
        <v>1064-000-000-0000</v>
      </c>
      <c r="E5618" s="5" t="s">
        <v>14303</v>
      </c>
      <c r="F5618" s="5" t="s">
        <v>535</v>
      </c>
      <c r="G5618" s="5" t="s">
        <v>536</v>
      </c>
      <c r="H5618" s="5" t="s">
        <v>377</v>
      </c>
      <c r="I5618" s="5" t="s">
        <v>378</v>
      </c>
    </row>
    <row r="5619" spans="1:9" x14ac:dyDescent="0.25">
      <c r="A5619" s="5" t="s">
        <v>14304</v>
      </c>
      <c r="B5619" s="5" t="s">
        <v>14305</v>
      </c>
      <c r="C5619" s="6" t="s">
        <v>1438</v>
      </c>
      <c r="D5619" s="6" t="str">
        <f t="shared" si="87"/>
        <v>0010-027-090-1100</v>
      </c>
      <c r="E5619" s="5" t="s">
        <v>1439</v>
      </c>
      <c r="F5619" s="5" t="s">
        <v>375</v>
      </c>
      <c r="G5619" s="5" t="s">
        <v>376</v>
      </c>
      <c r="H5619" s="5" t="s">
        <v>377</v>
      </c>
      <c r="I5619" s="5" t="s">
        <v>378</v>
      </c>
    </row>
    <row r="5620" spans="1:9" x14ac:dyDescent="0.25">
      <c r="A5620" s="5" t="s">
        <v>14306</v>
      </c>
      <c r="B5620" s="5" t="s">
        <v>14307</v>
      </c>
      <c r="C5620" s="6" t="s">
        <v>694</v>
      </c>
      <c r="D5620" s="6" t="str">
        <f t="shared" si="87"/>
        <v>0220-000-000-0000</v>
      </c>
      <c r="E5620" s="5" t="s">
        <v>695</v>
      </c>
      <c r="F5620" s="5" t="s">
        <v>383</v>
      </c>
      <c r="G5620" s="5" t="s">
        <v>384</v>
      </c>
      <c r="H5620" s="5" t="s">
        <v>377</v>
      </c>
      <c r="I5620" s="5" t="s">
        <v>378</v>
      </c>
    </row>
    <row r="5621" spans="1:9" x14ac:dyDescent="0.25">
      <c r="A5621" s="5" t="s">
        <v>14308</v>
      </c>
      <c r="B5621" s="5" t="s">
        <v>14309</v>
      </c>
      <c r="C5621" s="6" t="s">
        <v>923</v>
      </c>
      <c r="D5621" s="6" t="str">
        <f t="shared" si="87"/>
        <v>0210-000-000-0000</v>
      </c>
      <c r="E5621" s="5" t="s">
        <v>924</v>
      </c>
      <c r="F5621" s="5" t="s">
        <v>383</v>
      </c>
      <c r="G5621" s="5" t="s">
        <v>384</v>
      </c>
      <c r="H5621" s="5" t="s">
        <v>377</v>
      </c>
      <c r="I5621" s="5" t="s">
        <v>378</v>
      </c>
    </row>
    <row r="5622" spans="1:9" x14ac:dyDescent="0.25">
      <c r="A5622" s="5" t="s">
        <v>14310</v>
      </c>
      <c r="B5622" s="5" t="s">
        <v>14311</v>
      </c>
      <c r="C5622" s="6" t="s">
        <v>3743</v>
      </c>
      <c r="D5622" s="6" t="str">
        <f t="shared" si="87"/>
        <v>0702-000-000-0000</v>
      </c>
      <c r="E5622" s="5" t="s">
        <v>3744</v>
      </c>
      <c r="F5622" s="5" t="s">
        <v>535</v>
      </c>
      <c r="G5622" s="5" t="s">
        <v>536</v>
      </c>
      <c r="H5622" s="5" t="s">
        <v>377</v>
      </c>
      <c r="I5622" s="5" t="s">
        <v>378</v>
      </c>
    </row>
    <row r="5623" spans="1:9" x14ac:dyDescent="0.25">
      <c r="A5623" s="5" t="s">
        <v>14312</v>
      </c>
      <c r="B5623" s="5" t="s">
        <v>14313</v>
      </c>
      <c r="C5623" s="6" t="s">
        <v>4100</v>
      </c>
      <c r="D5623" s="6" t="str">
        <f t="shared" si="87"/>
        <v>0214-000-000-0000</v>
      </c>
      <c r="E5623" s="5" t="s">
        <v>4101</v>
      </c>
      <c r="F5623" s="5" t="s">
        <v>383</v>
      </c>
      <c r="G5623" s="5" t="s">
        <v>384</v>
      </c>
      <c r="H5623" s="5" t="s">
        <v>377</v>
      </c>
      <c r="I5623" s="5" t="s">
        <v>378</v>
      </c>
    </row>
    <row r="5624" spans="1:9" x14ac:dyDescent="0.25">
      <c r="A5624" s="5" t="s">
        <v>14314</v>
      </c>
      <c r="B5624" s="5" t="s">
        <v>14315</v>
      </c>
      <c r="C5624" s="6" t="s">
        <v>12500</v>
      </c>
      <c r="D5624" s="6" t="str">
        <f t="shared" si="87"/>
        <v>0323-000-000-0000</v>
      </c>
      <c r="E5624" s="5" t="s">
        <v>12501</v>
      </c>
      <c r="F5624" s="5" t="s">
        <v>535</v>
      </c>
      <c r="G5624" s="5" t="s">
        <v>536</v>
      </c>
      <c r="H5624" s="5" t="s">
        <v>377</v>
      </c>
      <c r="I5624" s="5" t="s">
        <v>378</v>
      </c>
    </row>
    <row r="5625" spans="1:9" x14ac:dyDescent="0.25">
      <c r="A5625" s="5" t="s">
        <v>14316</v>
      </c>
      <c r="B5625" s="5" t="s">
        <v>14317</v>
      </c>
      <c r="C5625" s="6" t="s">
        <v>2394</v>
      </c>
      <c r="D5625" s="6" t="str">
        <f t="shared" si="87"/>
        <v>0290-000-000-0000</v>
      </c>
      <c r="E5625" s="5" t="s">
        <v>2395</v>
      </c>
      <c r="F5625" s="5" t="s">
        <v>383</v>
      </c>
      <c r="G5625" s="5" t="s">
        <v>384</v>
      </c>
      <c r="H5625" s="5" t="s">
        <v>377</v>
      </c>
      <c r="I5625" s="5" t="s">
        <v>378</v>
      </c>
    </row>
    <row r="5626" spans="1:9" x14ac:dyDescent="0.25">
      <c r="A5626" s="5" t="s">
        <v>14318</v>
      </c>
      <c r="B5626" s="5" t="s">
        <v>14319</v>
      </c>
      <c r="C5626" s="6" t="s">
        <v>2673</v>
      </c>
      <c r="D5626" s="6" t="str">
        <f t="shared" si="87"/>
        <v>0219-000-000-0000</v>
      </c>
      <c r="E5626" s="5" t="s">
        <v>2674</v>
      </c>
      <c r="F5626" s="5" t="s">
        <v>383</v>
      </c>
      <c r="G5626" s="5" t="s">
        <v>384</v>
      </c>
      <c r="H5626" s="5" t="s">
        <v>377</v>
      </c>
      <c r="I5626" s="5" t="s">
        <v>378</v>
      </c>
    </row>
    <row r="5627" spans="1:9" x14ac:dyDescent="0.25">
      <c r="A5627" s="5" t="s">
        <v>14320</v>
      </c>
      <c r="B5627" s="5" t="s">
        <v>14321</v>
      </c>
      <c r="C5627" s="6" t="s">
        <v>1151</v>
      </c>
      <c r="D5627" s="6" t="str">
        <f t="shared" si="87"/>
        <v>0105-000-000-0000</v>
      </c>
      <c r="E5627" s="5" t="s">
        <v>1152</v>
      </c>
      <c r="F5627" s="5" t="s">
        <v>383</v>
      </c>
      <c r="G5627" s="5" t="s">
        <v>384</v>
      </c>
      <c r="H5627" s="5" t="s">
        <v>377</v>
      </c>
      <c r="I5627" s="5" t="s">
        <v>378</v>
      </c>
    </row>
    <row r="5628" spans="1:9" x14ac:dyDescent="0.25">
      <c r="A5628" s="5" t="s">
        <v>14322</v>
      </c>
      <c r="B5628" s="5" t="s">
        <v>14323</v>
      </c>
      <c r="C5628" s="6" t="s">
        <v>8396</v>
      </c>
      <c r="D5628" s="6" t="str">
        <f t="shared" si="87"/>
        <v>0743-000-000-0000</v>
      </c>
      <c r="E5628" s="5" t="s">
        <v>8397</v>
      </c>
      <c r="F5628" s="5" t="s">
        <v>383</v>
      </c>
      <c r="G5628" s="5" t="s">
        <v>384</v>
      </c>
      <c r="H5628" s="5" t="s">
        <v>377</v>
      </c>
      <c r="I5628" s="5" t="s">
        <v>378</v>
      </c>
    </row>
    <row r="5629" spans="1:9" x14ac:dyDescent="0.25">
      <c r="A5629" s="5" t="s">
        <v>14324</v>
      </c>
      <c r="B5629" s="5" t="s">
        <v>14325</v>
      </c>
      <c r="C5629" s="6" t="s">
        <v>2789</v>
      </c>
      <c r="D5629" s="6" t="str">
        <f t="shared" si="87"/>
        <v>0190-000-000-0000</v>
      </c>
      <c r="E5629" s="5" t="s">
        <v>2790</v>
      </c>
      <c r="F5629" s="5" t="s">
        <v>383</v>
      </c>
      <c r="G5629" s="5" t="s">
        <v>384</v>
      </c>
      <c r="H5629" s="5" t="s">
        <v>377</v>
      </c>
      <c r="I5629" s="5" t="s">
        <v>378</v>
      </c>
    </row>
    <row r="5630" spans="1:9" x14ac:dyDescent="0.25">
      <c r="A5630" s="5" t="s">
        <v>14326</v>
      </c>
      <c r="B5630" s="5" t="s">
        <v>14327</v>
      </c>
      <c r="C5630" s="6" t="s">
        <v>1619</v>
      </c>
      <c r="D5630" s="6" t="str">
        <f t="shared" si="87"/>
        <v>0370-000-000-0000</v>
      </c>
      <c r="E5630" s="5" t="s">
        <v>1620</v>
      </c>
      <c r="F5630" s="5" t="s">
        <v>383</v>
      </c>
      <c r="G5630" s="5" t="s">
        <v>384</v>
      </c>
      <c r="H5630" s="5" t="s">
        <v>377</v>
      </c>
      <c r="I5630" s="5" t="s">
        <v>378</v>
      </c>
    </row>
    <row r="5631" spans="1:9" x14ac:dyDescent="0.25">
      <c r="A5631" s="5" t="s">
        <v>14328</v>
      </c>
      <c r="B5631" s="5" t="s">
        <v>14329</v>
      </c>
      <c r="C5631" s="6" t="s">
        <v>6225</v>
      </c>
      <c r="D5631" s="6" t="str">
        <f t="shared" si="87"/>
        <v>0332-000-000-0000</v>
      </c>
      <c r="E5631" s="5" t="s">
        <v>6226</v>
      </c>
      <c r="F5631" s="5" t="s">
        <v>535</v>
      </c>
      <c r="G5631" s="5" t="s">
        <v>536</v>
      </c>
      <c r="H5631" s="5" t="s">
        <v>377</v>
      </c>
      <c r="I5631" s="5" t="s">
        <v>378</v>
      </c>
    </row>
    <row r="5632" spans="1:9" x14ac:dyDescent="0.25">
      <c r="A5632" s="5" t="s">
        <v>14330</v>
      </c>
      <c r="B5632" s="5" t="s">
        <v>14331</v>
      </c>
      <c r="C5632" s="6" t="s">
        <v>14332</v>
      </c>
      <c r="D5632" s="6" t="str">
        <f t="shared" si="87"/>
        <v>1070-000-000-0000</v>
      </c>
      <c r="E5632" s="5" t="s">
        <v>14333</v>
      </c>
      <c r="F5632" s="5" t="s">
        <v>535</v>
      </c>
      <c r="G5632" s="5" t="s">
        <v>536</v>
      </c>
      <c r="H5632" s="5" t="s">
        <v>377</v>
      </c>
      <c r="I5632" s="5" t="s">
        <v>378</v>
      </c>
    </row>
    <row r="5633" spans="1:9" x14ac:dyDescent="0.25">
      <c r="A5633" s="5" t="s">
        <v>14334</v>
      </c>
      <c r="B5633" s="5" t="s">
        <v>14335</v>
      </c>
      <c r="C5633" s="6" t="s">
        <v>797</v>
      </c>
      <c r="D5633" s="6" t="str">
        <f t="shared" si="87"/>
        <v>0350-000-000-0000</v>
      </c>
      <c r="E5633" s="5" t="s">
        <v>798</v>
      </c>
      <c r="F5633" s="5" t="s">
        <v>415</v>
      </c>
      <c r="G5633" s="5" t="s">
        <v>416</v>
      </c>
      <c r="H5633" s="5" t="s">
        <v>513</v>
      </c>
      <c r="I5633" s="5" t="s">
        <v>514</v>
      </c>
    </row>
    <row r="5634" spans="1:9" x14ac:dyDescent="0.25">
      <c r="A5634" s="5" t="s">
        <v>14336</v>
      </c>
      <c r="B5634" s="5" t="s">
        <v>14337</v>
      </c>
      <c r="C5634" s="6" t="s">
        <v>1259</v>
      </c>
      <c r="D5634" s="6" t="str">
        <f t="shared" ref="D5634:D5697" si="88">TEXT(C5634,"0000-000-000-0000")</f>
        <v>0845-000-000-0000</v>
      </c>
      <c r="E5634" s="5" t="s">
        <v>1260</v>
      </c>
      <c r="F5634" s="5" t="s">
        <v>383</v>
      </c>
      <c r="G5634" s="5" t="s">
        <v>384</v>
      </c>
      <c r="H5634" s="5" t="s">
        <v>377</v>
      </c>
      <c r="I5634" s="5" t="s">
        <v>378</v>
      </c>
    </row>
    <row r="5635" spans="1:9" x14ac:dyDescent="0.25">
      <c r="A5635" s="5" t="s">
        <v>14338</v>
      </c>
      <c r="B5635" s="5" t="s">
        <v>14339</v>
      </c>
      <c r="C5635" s="6" t="s">
        <v>14340</v>
      </c>
      <c r="D5635" s="6" t="str">
        <f t="shared" si="88"/>
        <v>0283-000-004-9500</v>
      </c>
      <c r="E5635" s="5" t="s">
        <v>14341</v>
      </c>
      <c r="F5635" s="5" t="s">
        <v>383</v>
      </c>
      <c r="G5635" s="5" t="s">
        <v>384</v>
      </c>
      <c r="H5635" s="5" t="s">
        <v>377</v>
      </c>
      <c r="I5635" s="5" t="s">
        <v>378</v>
      </c>
    </row>
    <row r="5636" spans="1:9" x14ac:dyDescent="0.25">
      <c r="A5636" s="5" t="s">
        <v>14342</v>
      </c>
      <c r="B5636" s="5" t="s">
        <v>14343</v>
      </c>
      <c r="C5636" s="6" t="s">
        <v>903</v>
      </c>
      <c r="D5636" s="6" t="str">
        <f t="shared" si="88"/>
        <v>0010-067-020-1100</v>
      </c>
      <c r="E5636" s="5" t="s">
        <v>904</v>
      </c>
      <c r="F5636" s="5" t="s">
        <v>399</v>
      </c>
      <c r="G5636" s="5" t="s">
        <v>400</v>
      </c>
      <c r="H5636" s="5" t="s">
        <v>377</v>
      </c>
      <c r="I5636" s="5" t="s">
        <v>378</v>
      </c>
    </row>
    <row r="5637" spans="1:9" x14ac:dyDescent="0.25">
      <c r="A5637" s="5" t="s">
        <v>14344</v>
      </c>
      <c r="B5637" s="5" t="s">
        <v>14345</v>
      </c>
      <c r="C5637" s="6" t="s">
        <v>2913</v>
      </c>
      <c r="D5637" s="6" t="str">
        <f t="shared" si="88"/>
        <v>0918-000-000-0000</v>
      </c>
      <c r="E5637" s="5" t="s">
        <v>2914</v>
      </c>
      <c r="F5637" s="5" t="s">
        <v>2925</v>
      </c>
      <c r="G5637" s="5" t="s">
        <v>2926</v>
      </c>
      <c r="H5637" s="5" t="s">
        <v>377</v>
      </c>
      <c r="I5637" s="5" t="s">
        <v>378</v>
      </c>
    </row>
    <row r="5638" spans="1:9" x14ac:dyDescent="0.25">
      <c r="A5638" s="5" t="s">
        <v>14346</v>
      </c>
      <c r="B5638" s="5" t="s">
        <v>14347</v>
      </c>
      <c r="C5638" s="6" t="s">
        <v>14348</v>
      </c>
      <c r="D5638" s="6" t="str">
        <f t="shared" si="88"/>
        <v>0010-090-101-1000</v>
      </c>
      <c r="E5638" s="5" t="s">
        <v>14349</v>
      </c>
      <c r="F5638" s="5" t="s">
        <v>1099</v>
      </c>
      <c r="G5638" s="5" t="s">
        <v>1100</v>
      </c>
      <c r="H5638" s="5" t="s">
        <v>377</v>
      </c>
      <c r="I5638" s="5" t="s">
        <v>378</v>
      </c>
    </row>
    <row r="5639" spans="1:9" x14ac:dyDescent="0.25">
      <c r="A5639" s="5" t="s">
        <v>14350</v>
      </c>
      <c r="B5639" s="5" t="s">
        <v>14351</v>
      </c>
      <c r="C5639" s="6" t="s">
        <v>12608</v>
      </c>
      <c r="D5639" s="6" t="str">
        <f t="shared" si="88"/>
        <v>0518-000-000-0000</v>
      </c>
      <c r="E5639" s="5" t="s">
        <v>12609</v>
      </c>
      <c r="F5639" s="5" t="s">
        <v>383</v>
      </c>
      <c r="G5639" s="5" t="s">
        <v>384</v>
      </c>
      <c r="H5639" s="5" t="s">
        <v>377</v>
      </c>
      <c r="I5639" s="5" t="s">
        <v>378</v>
      </c>
    </row>
    <row r="5640" spans="1:9" x14ac:dyDescent="0.25">
      <c r="A5640" s="5" t="s">
        <v>14352</v>
      </c>
      <c r="B5640" s="5" t="s">
        <v>14353</v>
      </c>
      <c r="C5640" s="6" t="s">
        <v>793</v>
      </c>
      <c r="D5640" s="6" t="str">
        <f t="shared" si="88"/>
        <v>0115-000-000-0000</v>
      </c>
      <c r="E5640" s="5" t="s">
        <v>794</v>
      </c>
      <c r="F5640" s="5" t="s">
        <v>535</v>
      </c>
      <c r="G5640" s="5" t="s">
        <v>536</v>
      </c>
      <c r="H5640" s="5" t="s">
        <v>377</v>
      </c>
      <c r="I5640" s="5" t="s">
        <v>378</v>
      </c>
    </row>
    <row r="5641" spans="1:9" x14ac:dyDescent="0.25">
      <c r="A5641" s="5" t="s">
        <v>14354</v>
      </c>
      <c r="B5641" s="5" t="s">
        <v>14355</v>
      </c>
      <c r="C5641" s="6" t="s">
        <v>14356</v>
      </c>
      <c r="D5641" s="6" t="str">
        <f t="shared" si="88"/>
        <v>0764-000-000-0000</v>
      </c>
      <c r="E5641" s="5" t="s">
        <v>14357</v>
      </c>
      <c r="F5641" s="5" t="s">
        <v>503</v>
      </c>
      <c r="G5641" s="5" t="s">
        <v>504</v>
      </c>
      <c r="H5641" s="5" t="s">
        <v>377</v>
      </c>
      <c r="I5641" s="5" t="s">
        <v>378</v>
      </c>
    </row>
    <row r="5642" spans="1:9" x14ac:dyDescent="0.25">
      <c r="A5642" s="5" t="s">
        <v>14358</v>
      </c>
      <c r="B5642" s="5" t="s">
        <v>14359</v>
      </c>
      <c r="C5642" s="6" t="s">
        <v>8256</v>
      </c>
      <c r="D5642" s="6" t="str">
        <f t="shared" si="88"/>
        <v>0043-000-000-0000</v>
      </c>
      <c r="E5642" s="5" t="s">
        <v>8257</v>
      </c>
      <c r="F5642" s="5" t="s">
        <v>535</v>
      </c>
      <c r="G5642" s="5" t="s">
        <v>536</v>
      </c>
      <c r="H5642" s="5" t="s">
        <v>377</v>
      </c>
      <c r="I5642" s="5" t="s">
        <v>378</v>
      </c>
    </row>
    <row r="5643" spans="1:9" x14ac:dyDescent="0.25">
      <c r="A5643" s="5" t="s">
        <v>14360</v>
      </c>
      <c r="B5643" s="5" t="s">
        <v>14361</v>
      </c>
      <c r="C5643" s="6" t="s">
        <v>4723</v>
      </c>
      <c r="D5643" s="6" t="str">
        <f t="shared" si="88"/>
        <v>0917-044-000-0000</v>
      </c>
      <c r="E5643" s="5" t="s">
        <v>4724</v>
      </c>
      <c r="F5643" s="5" t="s">
        <v>383</v>
      </c>
      <c r="G5643" s="5" t="s">
        <v>384</v>
      </c>
      <c r="H5643" s="5" t="s">
        <v>377</v>
      </c>
      <c r="I5643" s="5" t="s">
        <v>378</v>
      </c>
    </row>
    <row r="5644" spans="1:9" x14ac:dyDescent="0.25">
      <c r="A5644" s="5" t="s">
        <v>14362</v>
      </c>
      <c r="B5644" s="5" t="s">
        <v>14363</v>
      </c>
      <c r="C5644" s="6" t="s">
        <v>13938</v>
      </c>
      <c r="D5644" s="6" t="str">
        <f t="shared" si="88"/>
        <v>0010-076-041-1100</v>
      </c>
      <c r="E5644" s="5" t="s">
        <v>13939</v>
      </c>
      <c r="F5644" s="5" t="s">
        <v>375</v>
      </c>
      <c r="G5644" s="5" t="s">
        <v>376</v>
      </c>
      <c r="H5644" s="5" t="s">
        <v>377</v>
      </c>
      <c r="I5644" s="5" t="s">
        <v>378</v>
      </c>
    </row>
    <row r="5645" spans="1:9" x14ac:dyDescent="0.25">
      <c r="A5645" s="5" t="s">
        <v>14364</v>
      </c>
      <c r="B5645" s="5" t="s">
        <v>14365</v>
      </c>
      <c r="C5645" s="6" t="s">
        <v>1253</v>
      </c>
      <c r="D5645" s="6" t="str">
        <f t="shared" si="88"/>
        <v>0010-030-031-1400</v>
      </c>
      <c r="E5645" s="5" t="s">
        <v>1254</v>
      </c>
      <c r="F5645" s="5" t="s">
        <v>375</v>
      </c>
      <c r="G5645" s="5" t="s">
        <v>376</v>
      </c>
      <c r="H5645" s="5" t="s">
        <v>377</v>
      </c>
      <c r="I5645" s="5" t="s">
        <v>378</v>
      </c>
    </row>
    <row r="5646" spans="1:9" x14ac:dyDescent="0.25">
      <c r="A5646" s="5" t="s">
        <v>14366</v>
      </c>
      <c r="B5646" s="5" t="s">
        <v>14367</v>
      </c>
      <c r="C5646" s="6" t="s">
        <v>14368</v>
      </c>
      <c r="D5646" s="6" t="str">
        <f t="shared" si="88"/>
        <v>0010-065-021-1100</v>
      </c>
      <c r="E5646" s="5" t="s">
        <v>14369</v>
      </c>
      <c r="F5646" s="5" t="s">
        <v>399</v>
      </c>
      <c r="G5646" s="5" t="s">
        <v>400</v>
      </c>
      <c r="H5646" s="5" t="s">
        <v>377</v>
      </c>
      <c r="I5646" s="5" t="s">
        <v>378</v>
      </c>
    </row>
    <row r="5647" spans="1:9" x14ac:dyDescent="0.25">
      <c r="A5647" s="5" t="s">
        <v>14370</v>
      </c>
      <c r="B5647" s="5" t="s">
        <v>14371</v>
      </c>
      <c r="C5647" s="6" t="s">
        <v>12815</v>
      </c>
      <c r="D5647" s="6" t="str">
        <f t="shared" si="88"/>
        <v>0010-090-021-1100</v>
      </c>
      <c r="E5647" s="5" t="s">
        <v>12816</v>
      </c>
      <c r="F5647" s="5" t="s">
        <v>375</v>
      </c>
      <c r="G5647" s="5" t="s">
        <v>376</v>
      </c>
      <c r="H5647" s="5" t="s">
        <v>377</v>
      </c>
      <c r="I5647" s="5" t="s">
        <v>378</v>
      </c>
    </row>
    <row r="5648" spans="1:9" x14ac:dyDescent="0.25">
      <c r="A5648" s="5" t="s">
        <v>14372</v>
      </c>
      <c r="B5648" s="5" t="s">
        <v>14373</v>
      </c>
      <c r="C5648" s="6" t="s">
        <v>381</v>
      </c>
      <c r="D5648" s="6" t="str">
        <f t="shared" si="88"/>
        <v>0310-000-000-0000</v>
      </c>
      <c r="E5648" s="5" t="s">
        <v>382</v>
      </c>
      <c r="F5648" s="5" t="s">
        <v>1974</v>
      </c>
      <c r="G5648" s="5" t="s">
        <v>1975</v>
      </c>
      <c r="H5648" s="5" t="s">
        <v>377</v>
      </c>
      <c r="I5648" s="5" t="s">
        <v>378</v>
      </c>
    </row>
    <row r="5649" spans="1:9" x14ac:dyDescent="0.25">
      <c r="A5649" s="5" t="s">
        <v>14374</v>
      </c>
      <c r="B5649" s="5" t="s">
        <v>14375</v>
      </c>
      <c r="C5649" s="6" t="s">
        <v>4625</v>
      </c>
      <c r="D5649" s="6" t="str">
        <f t="shared" si="88"/>
        <v>0193-000-000-0000</v>
      </c>
      <c r="E5649" s="5" t="s">
        <v>4626</v>
      </c>
      <c r="F5649" s="5" t="s">
        <v>535</v>
      </c>
      <c r="G5649" s="5" t="s">
        <v>536</v>
      </c>
      <c r="H5649" s="5" t="s">
        <v>377</v>
      </c>
      <c r="I5649" s="5" t="s">
        <v>378</v>
      </c>
    </row>
    <row r="5650" spans="1:9" x14ac:dyDescent="0.25">
      <c r="A5650" s="5" t="s">
        <v>14376</v>
      </c>
      <c r="B5650" s="5" t="s">
        <v>14377</v>
      </c>
      <c r="C5650" s="6" t="s">
        <v>1619</v>
      </c>
      <c r="D5650" s="6" t="str">
        <f t="shared" si="88"/>
        <v>0370-000-000-0000</v>
      </c>
      <c r="E5650" s="5" t="s">
        <v>1620</v>
      </c>
      <c r="F5650" s="5" t="s">
        <v>383</v>
      </c>
      <c r="G5650" s="5" t="s">
        <v>384</v>
      </c>
      <c r="H5650" s="5" t="s">
        <v>377</v>
      </c>
      <c r="I5650" s="5" t="s">
        <v>378</v>
      </c>
    </row>
    <row r="5651" spans="1:9" x14ac:dyDescent="0.25">
      <c r="A5651" s="5" t="s">
        <v>14378</v>
      </c>
      <c r="B5651" s="5" t="s">
        <v>14379</v>
      </c>
      <c r="C5651" s="6" t="s">
        <v>749</v>
      </c>
      <c r="D5651" s="6" t="str">
        <f t="shared" si="88"/>
        <v>0112-000-000-0000</v>
      </c>
      <c r="E5651" s="5" t="s">
        <v>750</v>
      </c>
      <c r="F5651" s="5" t="s">
        <v>383</v>
      </c>
      <c r="G5651" s="5" t="s">
        <v>384</v>
      </c>
      <c r="H5651" s="5" t="s">
        <v>377</v>
      </c>
      <c r="I5651" s="5" t="s">
        <v>378</v>
      </c>
    </row>
    <row r="5652" spans="1:9" x14ac:dyDescent="0.25">
      <c r="A5652" s="5" t="s">
        <v>14380</v>
      </c>
      <c r="B5652" s="5" t="s">
        <v>14381</v>
      </c>
      <c r="C5652" s="6" t="s">
        <v>14382</v>
      </c>
      <c r="D5652" s="6" t="str">
        <f t="shared" si="88"/>
        <v>1155-000-000-0000</v>
      </c>
      <c r="E5652" s="5" t="s">
        <v>14383</v>
      </c>
      <c r="F5652" s="5" t="s">
        <v>503</v>
      </c>
      <c r="G5652" s="5" t="s">
        <v>504</v>
      </c>
      <c r="H5652" s="5" t="s">
        <v>377</v>
      </c>
      <c r="I5652" s="5" t="s">
        <v>378</v>
      </c>
    </row>
    <row r="5653" spans="1:9" x14ac:dyDescent="0.25">
      <c r="A5653" s="5" t="s">
        <v>14384</v>
      </c>
      <c r="B5653" s="5" t="s">
        <v>14385</v>
      </c>
      <c r="C5653" s="6" t="s">
        <v>555</v>
      </c>
      <c r="D5653" s="6" t="str">
        <f t="shared" si="88"/>
        <v>0873-000-000-0000</v>
      </c>
      <c r="E5653" s="5" t="s">
        <v>556</v>
      </c>
      <c r="F5653" s="5" t="s">
        <v>383</v>
      </c>
      <c r="G5653" s="5" t="s">
        <v>384</v>
      </c>
      <c r="H5653" s="5" t="s">
        <v>377</v>
      </c>
      <c r="I5653" s="5" t="s">
        <v>378</v>
      </c>
    </row>
    <row r="5654" spans="1:9" x14ac:dyDescent="0.25">
      <c r="A5654" s="5" t="s">
        <v>14386</v>
      </c>
      <c r="B5654" s="5" t="s">
        <v>14387</v>
      </c>
      <c r="C5654" s="6" t="s">
        <v>923</v>
      </c>
      <c r="D5654" s="6" t="str">
        <f t="shared" si="88"/>
        <v>0210-000-000-0000</v>
      </c>
      <c r="E5654" s="5" t="s">
        <v>924</v>
      </c>
      <c r="F5654" s="5" t="s">
        <v>383</v>
      </c>
      <c r="G5654" s="5" t="s">
        <v>384</v>
      </c>
      <c r="H5654" s="5" t="s">
        <v>377</v>
      </c>
      <c r="I5654" s="5" t="s">
        <v>378</v>
      </c>
    </row>
    <row r="5655" spans="1:9" x14ac:dyDescent="0.25">
      <c r="A5655" s="5" t="s">
        <v>14388</v>
      </c>
      <c r="B5655" s="5" t="s">
        <v>14389</v>
      </c>
      <c r="C5655" s="6" t="s">
        <v>7065</v>
      </c>
      <c r="D5655" s="6" t="str">
        <f t="shared" si="88"/>
        <v>0010-040-030-1300</v>
      </c>
      <c r="E5655" s="5" t="s">
        <v>7066</v>
      </c>
      <c r="F5655" s="5" t="s">
        <v>375</v>
      </c>
      <c r="G5655" s="5" t="s">
        <v>376</v>
      </c>
      <c r="H5655" s="5" t="s">
        <v>377</v>
      </c>
      <c r="I5655" s="5" t="s">
        <v>378</v>
      </c>
    </row>
    <row r="5656" spans="1:9" x14ac:dyDescent="0.25">
      <c r="A5656" s="5" t="s">
        <v>14390</v>
      </c>
      <c r="B5656" s="5" t="s">
        <v>14391</v>
      </c>
      <c r="C5656" s="6" t="s">
        <v>13938</v>
      </c>
      <c r="D5656" s="6" t="str">
        <f t="shared" si="88"/>
        <v>0010-076-041-1100</v>
      </c>
      <c r="E5656" s="5" t="s">
        <v>13939</v>
      </c>
      <c r="F5656" s="5" t="s">
        <v>375</v>
      </c>
      <c r="G5656" s="5" t="s">
        <v>376</v>
      </c>
      <c r="H5656" s="5" t="s">
        <v>377</v>
      </c>
      <c r="I5656" s="5" t="s">
        <v>378</v>
      </c>
    </row>
    <row r="5657" spans="1:9" x14ac:dyDescent="0.25">
      <c r="A5657" s="5" t="s">
        <v>14392</v>
      </c>
      <c r="B5657" s="5" t="s">
        <v>14393</v>
      </c>
      <c r="C5657" s="6" t="s">
        <v>1619</v>
      </c>
      <c r="D5657" s="6" t="str">
        <f t="shared" si="88"/>
        <v>0370-000-000-0000</v>
      </c>
      <c r="E5657" s="5" t="s">
        <v>1620</v>
      </c>
      <c r="F5657" s="5" t="s">
        <v>1974</v>
      </c>
      <c r="G5657" s="5" t="s">
        <v>1975</v>
      </c>
      <c r="H5657" s="5" t="s">
        <v>513</v>
      </c>
      <c r="I5657" s="5" t="s">
        <v>514</v>
      </c>
    </row>
    <row r="5658" spans="1:9" x14ac:dyDescent="0.25">
      <c r="A5658" s="5" t="s">
        <v>14394</v>
      </c>
      <c r="B5658" s="5" t="s">
        <v>14395</v>
      </c>
      <c r="C5658" s="6" t="s">
        <v>14368</v>
      </c>
      <c r="D5658" s="6" t="str">
        <f t="shared" si="88"/>
        <v>0010-065-021-1100</v>
      </c>
      <c r="E5658" s="5" t="s">
        <v>14369</v>
      </c>
      <c r="F5658" s="5" t="s">
        <v>399</v>
      </c>
      <c r="G5658" s="5" t="s">
        <v>400</v>
      </c>
      <c r="H5658" s="5" t="s">
        <v>377</v>
      </c>
      <c r="I5658" s="5" t="s">
        <v>378</v>
      </c>
    </row>
    <row r="5659" spans="1:9" x14ac:dyDescent="0.25">
      <c r="A5659" s="5" t="s">
        <v>14396</v>
      </c>
      <c r="B5659" s="5" t="s">
        <v>14397</v>
      </c>
      <c r="C5659" s="6" t="s">
        <v>533</v>
      </c>
      <c r="D5659" s="6" t="str">
        <f t="shared" si="88"/>
        <v>0050-000-000-0000</v>
      </c>
      <c r="E5659" s="5" t="s">
        <v>534</v>
      </c>
      <c r="F5659" s="5" t="s">
        <v>383</v>
      </c>
      <c r="G5659" s="5" t="s">
        <v>384</v>
      </c>
      <c r="H5659" s="5" t="s">
        <v>377</v>
      </c>
      <c r="I5659" s="5" t="s">
        <v>378</v>
      </c>
    </row>
    <row r="5660" spans="1:9" x14ac:dyDescent="0.25">
      <c r="A5660" s="5" t="s">
        <v>14398</v>
      </c>
      <c r="B5660" s="5" t="s">
        <v>14399</v>
      </c>
      <c r="C5660" s="6" t="s">
        <v>8352</v>
      </c>
      <c r="D5660" s="6" t="str">
        <f t="shared" si="88"/>
        <v>1140-000-000-0000</v>
      </c>
      <c r="E5660" s="5" t="s">
        <v>8353</v>
      </c>
      <c r="F5660" s="5" t="s">
        <v>383</v>
      </c>
      <c r="G5660" s="5" t="s">
        <v>384</v>
      </c>
      <c r="H5660" s="5" t="s">
        <v>11413</v>
      </c>
      <c r="I5660" s="5" t="s">
        <v>11414</v>
      </c>
    </row>
    <row r="5661" spans="1:9" x14ac:dyDescent="0.25">
      <c r="A5661" s="5" t="s">
        <v>14400</v>
      </c>
      <c r="B5661" s="5" t="s">
        <v>14401</v>
      </c>
      <c r="C5661" s="6" t="s">
        <v>2388</v>
      </c>
      <c r="D5661" s="6" t="str">
        <f t="shared" si="88"/>
        <v>0230-000-000-0000</v>
      </c>
      <c r="E5661" s="5" t="s">
        <v>2389</v>
      </c>
      <c r="F5661" s="5" t="s">
        <v>383</v>
      </c>
      <c r="G5661" s="5" t="s">
        <v>384</v>
      </c>
      <c r="H5661" s="5" t="s">
        <v>491</v>
      </c>
      <c r="I5661" s="5" t="s">
        <v>492</v>
      </c>
    </row>
    <row r="5662" spans="1:9" x14ac:dyDescent="0.25">
      <c r="A5662" s="5" t="s">
        <v>14402</v>
      </c>
      <c r="B5662" s="5" t="s">
        <v>14403</v>
      </c>
      <c r="C5662" s="6" t="s">
        <v>14404</v>
      </c>
      <c r="D5662" s="6" t="str">
        <f t="shared" si="88"/>
        <v>1056-000-000-0000</v>
      </c>
      <c r="E5662" s="5" t="s">
        <v>14405</v>
      </c>
      <c r="F5662" s="5" t="s">
        <v>535</v>
      </c>
      <c r="G5662" s="5" t="s">
        <v>536</v>
      </c>
      <c r="H5662" s="5" t="s">
        <v>377</v>
      </c>
      <c r="I5662" s="5" t="s">
        <v>378</v>
      </c>
    </row>
    <row r="5663" spans="1:9" x14ac:dyDescent="0.25">
      <c r="A5663" s="5" t="s">
        <v>14406</v>
      </c>
      <c r="B5663" s="5" t="s">
        <v>14407</v>
      </c>
      <c r="C5663" s="6" t="s">
        <v>2881</v>
      </c>
      <c r="D5663" s="6" t="str">
        <f t="shared" si="88"/>
        <v>0285-000-003-9200</v>
      </c>
      <c r="E5663" s="5" t="s">
        <v>2882</v>
      </c>
      <c r="F5663" s="5" t="s">
        <v>383</v>
      </c>
      <c r="G5663" s="5" t="s">
        <v>384</v>
      </c>
      <c r="H5663" s="5" t="s">
        <v>377</v>
      </c>
      <c r="I5663" s="5" t="s">
        <v>378</v>
      </c>
    </row>
    <row r="5664" spans="1:9" x14ac:dyDescent="0.25">
      <c r="A5664" s="5" t="s">
        <v>14408</v>
      </c>
      <c r="B5664" s="5" t="s">
        <v>14409</v>
      </c>
      <c r="C5664" s="6" t="s">
        <v>9608</v>
      </c>
      <c r="D5664" s="6" t="str">
        <f t="shared" si="88"/>
        <v>0655-000-000-0000</v>
      </c>
      <c r="E5664" s="5" t="s">
        <v>9609</v>
      </c>
      <c r="F5664" s="5" t="s">
        <v>503</v>
      </c>
      <c r="G5664" s="5" t="s">
        <v>504</v>
      </c>
      <c r="H5664" s="5" t="s">
        <v>377</v>
      </c>
      <c r="I5664" s="5" t="s">
        <v>378</v>
      </c>
    </row>
    <row r="5665" spans="1:9" x14ac:dyDescent="0.25">
      <c r="A5665" s="5" t="s">
        <v>14410</v>
      </c>
      <c r="B5665" s="5" t="s">
        <v>14411</v>
      </c>
      <c r="C5665" s="6" t="s">
        <v>2170</v>
      </c>
      <c r="D5665" s="6" t="str">
        <f t="shared" si="88"/>
        <v>0475-000-000-0000</v>
      </c>
      <c r="E5665" s="5" t="s">
        <v>2171</v>
      </c>
      <c r="F5665" s="5" t="s">
        <v>383</v>
      </c>
      <c r="G5665" s="5" t="s">
        <v>384</v>
      </c>
      <c r="H5665" s="5" t="s">
        <v>377</v>
      </c>
      <c r="I5665" s="5" t="s">
        <v>378</v>
      </c>
    </row>
    <row r="5666" spans="1:9" x14ac:dyDescent="0.25">
      <c r="A5666" s="5" t="s">
        <v>14412</v>
      </c>
      <c r="B5666" s="5" t="s">
        <v>14413</v>
      </c>
      <c r="C5666" s="6" t="s">
        <v>11351</v>
      </c>
      <c r="D5666" s="6" t="str">
        <f t="shared" si="88"/>
        <v>0931-000-000-0000</v>
      </c>
      <c r="E5666" s="5" t="s">
        <v>11352</v>
      </c>
      <c r="F5666" s="5" t="s">
        <v>383</v>
      </c>
      <c r="G5666" s="5" t="s">
        <v>384</v>
      </c>
      <c r="H5666" s="5" t="s">
        <v>377</v>
      </c>
      <c r="I5666" s="5" t="s">
        <v>378</v>
      </c>
    </row>
    <row r="5667" spans="1:9" x14ac:dyDescent="0.25">
      <c r="A5667" s="5" t="s">
        <v>14414</v>
      </c>
      <c r="B5667" s="5" t="s">
        <v>14415</v>
      </c>
      <c r="C5667" s="6" t="s">
        <v>551</v>
      </c>
      <c r="D5667" s="6" t="str">
        <f t="shared" si="88"/>
        <v>0355-000-000-0000</v>
      </c>
      <c r="E5667" s="5" t="s">
        <v>552</v>
      </c>
      <c r="F5667" s="5" t="s">
        <v>507</v>
      </c>
      <c r="G5667" s="5" t="s">
        <v>508</v>
      </c>
      <c r="H5667" s="5" t="s">
        <v>377</v>
      </c>
      <c r="I5667" s="5" t="s">
        <v>378</v>
      </c>
    </row>
    <row r="5668" spans="1:9" x14ac:dyDescent="0.25">
      <c r="A5668" s="5" t="s">
        <v>14416</v>
      </c>
      <c r="B5668" s="5" t="s">
        <v>14417</v>
      </c>
      <c r="C5668" s="6" t="s">
        <v>4243</v>
      </c>
      <c r="D5668" s="6" t="str">
        <f t="shared" si="88"/>
        <v>0010-043-020-1100</v>
      </c>
      <c r="E5668" s="5" t="s">
        <v>4244</v>
      </c>
      <c r="F5668" s="5" t="s">
        <v>375</v>
      </c>
      <c r="G5668" s="5" t="s">
        <v>376</v>
      </c>
      <c r="H5668" s="5" t="s">
        <v>377</v>
      </c>
      <c r="I5668" s="5" t="s">
        <v>378</v>
      </c>
    </row>
    <row r="5669" spans="1:9" x14ac:dyDescent="0.25">
      <c r="A5669" s="5" t="s">
        <v>14418</v>
      </c>
      <c r="B5669" s="5" t="s">
        <v>14419</v>
      </c>
      <c r="C5669" s="6" t="s">
        <v>941</v>
      </c>
      <c r="D5669" s="6" t="str">
        <f t="shared" si="88"/>
        <v>0111-000-000-0000</v>
      </c>
      <c r="E5669" s="5" t="s">
        <v>942</v>
      </c>
      <c r="F5669" s="5" t="s">
        <v>14420</v>
      </c>
      <c r="G5669" s="5" t="s">
        <v>14421</v>
      </c>
      <c r="H5669" s="5" t="s">
        <v>377</v>
      </c>
      <c r="I5669" s="5" t="s">
        <v>378</v>
      </c>
    </row>
    <row r="5670" spans="1:9" x14ac:dyDescent="0.25">
      <c r="A5670" s="5" t="s">
        <v>14422</v>
      </c>
      <c r="B5670" s="5" t="s">
        <v>14423</v>
      </c>
      <c r="C5670" s="6" t="s">
        <v>3452</v>
      </c>
      <c r="D5670" s="6" t="str">
        <f t="shared" si="88"/>
        <v>0010-059-061-1100</v>
      </c>
      <c r="E5670" s="5" t="s">
        <v>3453</v>
      </c>
      <c r="F5670" s="5" t="s">
        <v>375</v>
      </c>
      <c r="G5670" s="5" t="s">
        <v>376</v>
      </c>
      <c r="H5670" s="5" t="s">
        <v>377</v>
      </c>
      <c r="I5670" s="5" t="s">
        <v>378</v>
      </c>
    </row>
    <row r="5671" spans="1:9" x14ac:dyDescent="0.25">
      <c r="A5671" s="5" t="s">
        <v>14424</v>
      </c>
      <c r="B5671" s="5" t="s">
        <v>14425</v>
      </c>
      <c r="C5671" s="6" t="s">
        <v>889</v>
      </c>
      <c r="D5671" s="6" t="str">
        <f t="shared" si="88"/>
        <v>0621-000-000-0000</v>
      </c>
      <c r="E5671" s="5" t="s">
        <v>890</v>
      </c>
      <c r="F5671" s="5" t="s">
        <v>383</v>
      </c>
      <c r="G5671" s="5" t="s">
        <v>384</v>
      </c>
      <c r="H5671" s="5" t="s">
        <v>377</v>
      </c>
      <c r="I5671" s="5" t="s">
        <v>378</v>
      </c>
    </row>
    <row r="5672" spans="1:9" x14ac:dyDescent="0.25">
      <c r="A5672" s="5" t="s">
        <v>14426</v>
      </c>
      <c r="B5672" s="5" t="s">
        <v>14427</v>
      </c>
      <c r="C5672" s="6" t="s">
        <v>555</v>
      </c>
      <c r="D5672" s="6" t="str">
        <f t="shared" si="88"/>
        <v>0873-000-000-0000</v>
      </c>
      <c r="E5672" s="5" t="s">
        <v>556</v>
      </c>
      <c r="F5672" s="5" t="s">
        <v>383</v>
      </c>
      <c r="G5672" s="5" t="s">
        <v>384</v>
      </c>
      <c r="H5672" s="5" t="s">
        <v>377</v>
      </c>
      <c r="I5672" s="5" t="s">
        <v>378</v>
      </c>
    </row>
    <row r="5673" spans="1:9" x14ac:dyDescent="0.25">
      <c r="A5673" s="5" t="s">
        <v>14428</v>
      </c>
      <c r="B5673" s="5" t="s">
        <v>14429</v>
      </c>
      <c r="C5673" s="6" t="s">
        <v>3631</v>
      </c>
      <c r="D5673" s="6" t="str">
        <f t="shared" si="88"/>
        <v>0340-306-000-0000</v>
      </c>
      <c r="E5673" s="5" t="s">
        <v>3632</v>
      </c>
      <c r="F5673" s="5" t="s">
        <v>2925</v>
      </c>
      <c r="G5673" s="5" t="s">
        <v>2926</v>
      </c>
      <c r="H5673" s="5" t="s">
        <v>377</v>
      </c>
      <c r="I5673" s="5" t="s">
        <v>378</v>
      </c>
    </row>
    <row r="5674" spans="1:9" x14ac:dyDescent="0.25">
      <c r="A5674" s="5" t="s">
        <v>14430</v>
      </c>
      <c r="B5674" s="5" t="s">
        <v>14431</v>
      </c>
      <c r="C5674" s="6" t="s">
        <v>2372</v>
      </c>
      <c r="D5674" s="6" t="str">
        <f t="shared" si="88"/>
        <v>1096-000-000-0000</v>
      </c>
      <c r="E5674" s="5" t="s">
        <v>2373</v>
      </c>
      <c r="F5674" s="5" t="s">
        <v>383</v>
      </c>
      <c r="G5674" s="5" t="s">
        <v>384</v>
      </c>
      <c r="H5674" s="5" t="s">
        <v>377</v>
      </c>
      <c r="I5674" s="5" t="s">
        <v>378</v>
      </c>
    </row>
    <row r="5675" spans="1:9" x14ac:dyDescent="0.25">
      <c r="A5675" s="5" t="s">
        <v>14432</v>
      </c>
      <c r="B5675" s="5" t="s">
        <v>14433</v>
      </c>
      <c r="C5675" s="6" t="s">
        <v>4851</v>
      </c>
      <c r="D5675" s="6" t="str">
        <f t="shared" si="88"/>
        <v>0010-040-040-1400</v>
      </c>
      <c r="E5675" s="5" t="s">
        <v>4852</v>
      </c>
      <c r="F5675" s="5" t="s">
        <v>375</v>
      </c>
      <c r="G5675" s="5" t="s">
        <v>376</v>
      </c>
      <c r="H5675" s="5" t="s">
        <v>377</v>
      </c>
      <c r="I5675" s="5" t="s">
        <v>378</v>
      </c>
    </row>
    <row r="5676" spans="1:9" x14ac:dyDescent="0.25">
      <c r="A5676" s="5" t="s">
        <v>14434</v>
      </c>
      <c r="B5676" s="5" t="s">
        <v>14435</v>
      </c>
      <c r="C5676" s="6" t="s">
        <v>14436</v>
      </c>
      <c r="D5676" s="6" t="str">
        <f t="shared" si="88"/>
        <v>0010-162-120-1800</v>
      </c>
      <c r="E5676" s="5" t="s">
        <v>14437</v>
      </c>
      <c r="F5676" s="5" t="s">
        <v>375</v>
      </c>
      <c r="G5676" s="5" t="s">
        <v>376</v>
      </c>
      <c r="H5676" s="5" t="s">
        <v>377</v>
      </c>
      <c r="I5676" s="5" t="s">
        <v>378</v>
      </c>
    </row>
    <row r="5677" spans="1:9" x14ac:dyDescent="0.25">
      <c r="A5677" s="5" t="s">
        <v>14438</v>
      </c>
      <c r="B5677" s="5" t="s">
        <v>14439</v>
      </c>
      <c r="C5677" s="6" t="s">
        <v>6802</v>
      </c>
      <c r="D5677" s="6" t="str">
        <f t="shared" si="88"/>
        <v>0010-076-021-1100</v>
      </c>
      <c r="E5677" s="5" t="s">
        <v>3740</v>
      </c>
      <c r="F5677" s="5" t="s">
        <v>375</v>
      </c>
      <c r="G5677" s="5" t="s">
        <v>376</v>
      </c>
      <c r="H5677" s="5" t="s">
        <v>377</v>
      </c>
      <c r="I5677" s="5" t="s">
        <v>378</v>
      </c>
    </row>
    <row r="5678" spans="1:9" x14ac:dyDescent="0.25">
      <c r="A5678" s="5" t="s">
        <v>14440</v>
      </c>
      <c r="B5678" s="5" t="s">
        <v>14441</v>
      </c>
      <c r="C5678" s="6" t="s">
        <v>969</v>
      </c>
      <c r="D5678" s="6" t="str">
        <f t="shared" si="88"/>
        <v>0010-045-021-1100</v>
      </c>
      <c r="E5678" s="5" t="s">
        <v>970</v>
      </c>
      <c r="F5678" s="5" t="s">
        <v>375</v>
      </c>
      <c r="G5678" s="5" t="s">
        <v>376</v>
      </c>
      <c r="H5678" s="5" t="s">
        <v>377</v>
      </c>
      <c r="I5678" s="5" t="s">
        <v>378</v>
      </c>
    </row>
    <row r="5679" spans="1:9" x14ac:dyDescent="0.25">
      <c r="A5679" s="5" t="s">
        <v>14442</v>
      </c>
      <c r="B5679" s="5" t="s">
        <v>14443</v>
      </c>
      <c r="C5679" s="6" t="s">
        <v>8677</v>
      </c>
      <c r="D5679" s="6" t="str">
        <f t="shared" si="88"/>
        <v>1116-000-000-0000</v>
      </c>
      <c r="E5679" s="5" t="s">
        <v>8678</v>
      </c>
      <c r="F5679" s="5" t="s">
        <v>383</v>
      </c>
      <c r="G5679" s="5" t="s">
        <v>384</v>
      </c>
      <c r="H5679" s="5" t="s">
        <v>377</v>
      </c>
      <c r="I5679" s="5" t="s">
        <v>378</v>
      </c>
    </row>
    <row r="5680" spans="1:9" x14ac:dyDescent="0.25">
      <c r="A5680" s="5" t="s">
        <v>14444</v>
      </c>
      <c r="B5680" s="5" t="s">
        <v>14445</v>
      </c>
      <c r="C5680" s="6" t="s">
        <v>3391</v>
      </c>
      <c r="D5680" s="6" t="str">
        <f t="shared" si="88"/>
        <v>0010-086-060-1600</v>
      </c>
      <c r="E5680" s="5" t="s">
        <v>3392</v>
      </c>
      <c r="F5680" s="5" t="s">
        <v>399</v>
      </c>
      <c r="G5680" s="5" t="s">
        <v>400</v>
      </c>
      <c r="H5680" s="5" t="s">
        <v>377</v>
      </c>
      <c r="I5680" s="5" t="s">
        <v>378</v>
      </c>
    </row>
    <row r="5681" spans="1:9" x14ac:dyDescent="0.25">
      <c r="A5681" s="5" t="s">
        <v>14446</v>
      </c>
      <c r="B5681" s="5" t="s">
        <v>14447</v>
      </c>
      <c r="C5681" s="6" t="s">
        <v>4018</v>
      </c>
      <c r="D5681" s="6" t="str">
        <f t="shared" si="88"/>
        <v>1103-000-000-0000</v>
      </c>
      <c r="E5681" s="5" t="s">
        <v>4019</v>
      </c>
      <c r="F5681" s="5" t="s">
        <v>383</v>
      </c>
      <c r="G5681" s="5" t="s">
        <v>384</v>
      </c>
      <c r="H5681" s="5" t="s">
        <v>513</v>
      </c>
      <c r="I5681" s="5" t="s">
        <v>514</v>
      </c>
    </row>
    <row r="5682" spans="1:9" x14ac:dyDescent="0.25">
      <c r="A5682" s="5" t="s">
        <v>14448</v>
      </c>
      <c r="B5682" s="5" t="s">
        <v>14449</v>
      </c>
      <c r="C5682" s="6" t="s">
        <v>3383</v>
      </c>
      <c r="D5682" s="6" t="str">
        <f t="shared" si="88"/>
        <v>0851-000-000-0000</v>
      </c>
      <c r="E5682" s="5" t="s">
        <v>3384</v>
      </c>
      <c r="F5682" s="5" t="s">
        <v>383</v>
      </c>
      <c r="G5682" s="5" t="s">
        <v>384</v>
      </c>
      <c r="H5682" s="5" t="s">
        <v>377</v>
      </c>
      <c r="I5682" s="5" t="s">
        <v>378</v>
      </c>
    </row>
    <row r="5683" spans="1:9" x14ac:dyDescent="0.25">
      <c r="A5683" s="5" t="s">
        <v>14450</v>
      </c>
      <c r="B5683" s="5" t="s">
        <v>14451</v>
      </c>
      <c r="C5683" s="6" t="s">
        <v>3165</v>
      </c>
      <c r="D5683" s="6" t="str">
        <f t="shared" si="88"/>
        <v>0010-029-120-1300</v>
      </c>
      <c r="E5683" s="5" t="s">
        <v>3166</v>
      </c>
      <c r="F5683" s="5" t="s">
        <v>375</v>
      </c>
      <c r="G5683" s="5" t="s">
        <v>376</v>
      </c>
      <c r="H5683" s="5" t="s">
        <v>377</v>
      </c>
      <c r="I5683" s="5" t="s">
        <v>378</v>
      </c>
    </row>
    <row r="5684" spans="1:9" x14ac:dyDescent="0.25">
      <c r="A5684" s="5" t="s">
        <v>14452</v>
      </c>
      <c r="B5684" s="5" t="s">
        <v>14453</v>
      </c>
      <c r="C5684" s="6" t="s">
        <v>4100</v>
      </c>
      <c r="D5684" s="6" t="str">
        <f t="shared" si="88"/>
        <v>0214-000-000-0000</v>
      </c>
      <c r="E5684" s="5" t="s">
        <v>4101</v>
      </c>
      <c r="F5684" s="5" t="s">
        <v>383</v>
      </c>
      <c r="G5684" s="5" t="s">
        <v>384</v>
      </c>
      <c r="H5684" s="5" t="s">
        <v>377</v>
      </c>
      <c r="I5684" s="5" t="s">
        <v>378</v>
      </c>
    </row>
    <row r="5685" spans="1:9" x14ac:dyDescent="0.25">
      <c r="A5685" s="5" t="s">
        <v>14454</v>
      </c>
      <c r="B5685" s="5" t="s">
        <v>14455</v>
      </c>
      <c r="C5685" s="6" t="s">
        <v>14456</v>
      </c>
      <c r="D5685" s="6" t="str">
        <f t="shared" si="88"/>
        <v>0370-090-101-1100</v>
      </c>
      <c r="E5685" s="5" t="s">
        <v>14457</v>
      </c>
      <c r="F5685" s="5" t="s">
        <v>399</v>
      </c>
      <c r="G5685" s="5" t="s">
        <v>400</v>
      </c>
      <c r="H5685" s="5" t="s">
        <v>513</v>
      </c>
      <c r="I5685" s="5" t="s">
        <v>514</v>
      </c>
    </row>
    <row r="5686" spans="1:9" x14ac:dyDescent="0.25">
      <c r="A5686" s="5" t="s">
        <v>14458</v>
      </c>
      <c r="B5686" s="5" t="s">
        <v>14459</v>
      </c>
      <c r="C5686" s="6" t="s">
        <v>8595</v>
      </c>
      <c r="D5686" s="6" t="str">
        <f t="shared" si="88"/>
        <v>0752-000-000-0000</v>
      </c>
      <c r="E5686" s="5" t="s">
        <v>8596</v>
      </c>
      <c r="F5686" s="5" t="s">
        <v>535</v>
      </c>
      <c r="G5686" s="5" t="s">
        <v>536</v>
      </c>
      <c r="H5686" s="5" t="s">
        <v>377</v>
      </c>
      <c r="I5686" s="5" t="s">
        <v>378</v>
      </c>
    </row>
    <row r="5687" spans="1:9" x14ac:dyDescent="0.25">
      <c r="A5687" s="5" t="s">
        <v>14460</v>
      </c>
      <c r="B5687" s="5" t="s">
        <v>14461</v>
      </c>
      <c r="C5687" s="6" t="s">
        <v>7850</v>
      </c>
      <c r="D5687" s="6" t="str">
        <f t="shared" si="88"/>
        <v>0010-040-040-1200</v>
      </c>
      <c r="E5687" s="5" t="s">
        <v>7851</v>
      </c>
      <c r="F5687" s="5" t="s">
        <v>399</v>
      </c>
      <c r="G5687" s="5" t="s">
        <v>400</v>
      </c>
      <c r="H5687" s="5" t="s">
        <v>377</v>
      </c>
      <c r="I5687" s="5" t="s">
        <v>378</v>
      </c>
    </row>
    <row r="5688" spans="1:9" x14ac:dyDescent="0.25">
      <c r="A5688" s="5" t="s">
        <v>14462</v>
      </c>
      <c r="B5688" s="5" t="s">
        <v>14463</v>
      </c>
      <c r="C5688" s="6" t="s">
        <v>8214</v>
      </c>
      <c r="D5688" s="6" t="str">
        <f t="shared" si="88"/>
        <v>0745-000-000-0000</v>
      </c>
      <c r="E5688" s="5" t="s">
        <v>8215</v>
      </c>
      <c r="F5688" s="5" t="s">
        <v>383</v>
      </c>
      <c r="G5688" s="5" t="s">
        <v>384</v>
      </c>
      <c r="H5688" s="5" t="s">
        <v>377</v>
      </c>
      <c r="I5688" s="5" t="s">
        <v>378</v>
      </c>
    </row>
    <row r="5689" spans="1:9" x14ac:dyDescent="0.25">
      <c r="A5689" s="5" t="s">
        <v>14464</v>
      </c>
      <c r="B5689" s="5" t="s">
        <v>14465</v>
      </c>
      <c r="C5689" s="6" t="s">
        <v>2400</v>
      </c>
      <c r="D5689" s="6" t="str">
        <f t="shared" si="88"/>
        <v>0031-000-000-0000</v>
      </c>
      <c r="E5689" s="5" t="s">
        <v>2401</v>
      </c>
      <c r="F5689" s="5" t="s">
        <v>415</v>
      </c>
      <c r="G5689" s="5" t="s">
        <v>416</v>
      </c>
      <c r="H5689" s="5" t="s">
        <v>377</v>
      </c>
      <c r="I5689" s="5" t="s">
        <v>378</v>
      </c>
    </row>
    <row r="5690" spans="1:9" x14ac:dyDescent="0.25">
      <c r="A5690" s="5" t="s">
        <v>14466</v>
      </c>
      <c r="B5690" s="5" t="s">
        <v>14467</v>
      </c>
      <c r="C5690" s="6" t="s">
        <v>724</v>
      </c>
      <c r="D5690" s="6" t="str">
        <f t="shared" si="88"/>
        <v>0283-000-000-0000</v>
      </c>
      <c r="E5690" s="5" t="s">
        <v>725</v>
      </c>
      <c r="F5690" s="5" t="s">
        <v>415</v>
      </c>
      <c r="G5690" s="5" t="s">
        <v>416</v>
      </c>
      <c r="H5690" s="5" t="s">
        <v>377</v>
      </c>
      <c r="I5690" s="5" t="s">
        <v>378</v>
      </c>
    </row>
    <row r="5691" spans="1:9" x14ac:dyDescent="0.25">
      <c r="A5691" s="5" t="s">
        <v>14468</v>
      </c>
      <c r="B5691" s="5" t="s">
        <v>14469</v>
      </c>
      <c r="C5691" s="6" t="s">
        <v>827</v>
      </c>
      <c r="D5691" s="6" t="str">
        <f t="shared" si="88"/>
        <v>0320-000-000-0000</v>
      </c>
      <c r="E5691" s="5" t="s">
        <v>828</v>
      </c>
      <c r="F5691" s="5" t="s">
        <v>383</v>
      </c>
      <c r="G5691" s="5" t="s">
        <v>384</v>
      </c>
      <c r="H5691" s="5" t="s">
        <v>377</v>
      </c>
      <c r="I5691" s="5" t="s">
        <v>378</v>
      </c>
    </row>
    <row r="5692" spans="1:9" x14ac:dyDescent="0.25">
      <c r="A5692" s="5" t="s">
        <v>14470</v>
      </c>
      <c r="B5692" s="5" t="s">
        <v>14471</v>
      </c>
      <c r="C5692" s="6" t="s">
        <v>2471</v>
      </c>
      <c r="D5692" s="6" t="str">
        <f t="shared" si="88"/>
        <v>0183-000-000-0000</v>
      </c>
      <c r="E5692" s="5" t="s">
        <v>2472</v>
      </c>
      <c r="F5692" s="5" t="s">
        <v>383</v>
      </c>
      <c r="G5692" s="5" t="s">
        <v>384</v>
      </c>
      <c r="H5692" s="5" t="s">
        <v>377</v>
      </c>
      <c r="I5692" s="5" t="s">
        <v>378</v>
      </c>
    </row>
    <row r="5693" spans="1:9" x14ac:dyDescent="0.25">
      <c r="A5693" s="5" t="s">
        <v>14472</v>
      </c>
      <c r="B5693" s="5" t="s">
        <v>14473</v>
      </c>
      <c r="C5693" s="6" t="s">
        <v>9931</v>
      </c>
      <c r="D5693" s="6" t="str">
        <f t="shared" si="88"/>
        <v>0010-058-051-1100</v>
      </c>
      <c r="E5693" s="5" t="s">
        <v>9932</v>
      </c>
      <c r="F5693" s="5" t="s">
        <v>399</v>
      </c>
      <c r="G5693" s="5" t="s">
        <v>400</v>
      </c>
      <c r="H5693" s="5" t="s">
        <v>377</v>
      </c>
      <c r="I5693" s="5" t="s">
        <v>378</v>
      </c>
    </row>
    <row r="5694" spans="1:9" x14ac:dyDescent="0.25">
      <c r="A5694" s="5" t="s">
        <v>14474</v>
      </c>
      <c r="B5694" s="5" t="s">
        <v>14475</v>
      </c>
      <c r="C5694" s="6" t="s">
        <v>7244</v>
      </c>
      <c r="D5694" s="6" t="str">
        <f t="shared" si="88"/>
        <v>0982-000-000-0000</v>
      </c>
      <c r="E5694" s="5" t="s">
        <v>7245</v>
      </c>
      <c r="F5694" s="5" t="s">
        <v>383</v>
      </c>
      <c r="G5694" s="5" t="s">
        <v>384</v>
      </c>
      <c r="H5694" s="5" t="s">
        <v>377</v>
      </c>
      <c r="I5694" s="5" t="s">
        <v>378</v>
      </c>
    </row>
    <row r="5695" spans="1:9" x14ac:dyDescent="0.25">
      <c r="A5695" s="5" t="s">
        <v>14476</v>
      </c>
      <c r="B5695" s="5" t="s">
        <v>14477</v>
      </c>
      <c r="C5695" s="6" t="s">
        <v>421</v>
      </c>
      <c r="D5695" s="6" t="str">
        <f t="shared" si="88"/>
        <v>0835-000-000-0000</v>
      </c>
      <c r="E5695" s="5" t="s">
        <v>422</v>
      </c>
      <c r="F5695" s="5" t="s">
        <v>383</v>
      </c>
      <c r="G5695" s="5" t="s">
        <v>384</v>
      </c>
      <c r="H5695" s="5" t="s">
        <v>377</v>
      </c>
      <c r="I5695" s="5" t="s">
        <v>378</v>
      </c>
    </row>
    <row r="5696" spans="1:9" x14ac:dyDescent="0.25">
      <c r="A5696" s="5" t="s">
        <v>14478</v>
      </c>
      <c r="B5696" s="5" t="s">
        <v>14479</v>
      </c>
      <c r="C5696" s="6" t="s">
        <v>2140</v>
      </c>
      <c r="D5696" s="6" t="str">
        <f t="shared" si="88"/>
        <v>0353-000-000-0000</v>
      </c>
      <c r="E5696" s="5" t="s">
        <v>2141</v>
      </c>
      <c r="F5696" s="5" t="s">
        <v>383</v>
      </c>
      <c r="G5696" s="5" t="s">
        <v>384</v>
      </c>
      <c r="H5696" s="5" t="s">
        <v>377</v>
      </c>
      <c r="I5696" s="5" t="s">
        <v>378</v>
      </c>
    </row>
    <row r="5697" spans="1:9" x14ac:dyDescent="0.25">
      <c r="A5697" s="5" t="s">
        <v>14480</v>
      </c>
      <c r="B5697" s="5" t="s">
        <v>14481</v>
      </c>
      <c r="C5697" s="6" t="s">
        <v>985</v>
      </c>
      <c r="D5697" s="6" t="str">
        <f t="shared" si="88"/>
        <v>0180-000-000-0000</v>
      </c>
      <c r="E5697" s="5" t="s">
        <v>986</v>
      </c>
      <c r="F5697" s="5" t="s">
        <v>383</v>
      </c>
      <c r="G5697" s="5" t="s">
        <v>384</v>
      </c>
      <c r="H5697" s="5" t="s">
        <v>377</v>
      </c>
      <c r="I5697" s="5" t="s">
        <v>378</v>
      </c>
    </row>
    <row r="5698" spans="1:9" x14ac:dyDescent="0.25">
      <c r="A5698" s="5" t="s">
        <v>14482</v>
      </c>
      <c r="B5698" s="5" t="s">
        <v>14483</v>
      </c>
      <c r="C5698" s="6" t="s">
        <v>533</v>
      </c>
      <c r="D5698" s="6" t="str">
        <f t="shared" ref="D5698:D5761" si="89">TEXT(C5698,"0000-000-000-0000")</f>
        <v>0050-000-000-0000</v>
      </c>
      <c r="E5698" s="5" t="s">
        <v>534</v>
      </c>
      <c r="F5698" s="5" t="s">
        <v>383</v>
      </c>
      <c r="G5698" s="5" t="s">
        <v>384</v>
      </c>
      <c r="H5698" s="5" t="s">
        <v>377</v>
      </c>
      <c r="I5698" s="5" t="s">
        <v>378</v>
      </c>
    </row>
    <row r="5699" spans="1:9" x14ac:dyDescent="0.25">
      <c r="A5699" s="5" t="s">
        <v>14484</v>
      </c>
      <c r="B5699" s="5" t="s">
        <v>14485</v>
      </c>
      <c r="C5699" s="6" t="s">
        <v>4018</v>
      </c>
      <c r="D5699" s="6" t="str">
        <f t="shared" si="89"/>
        <v>1103-000-000-0000</v>
      </c>
      <c r="E5699" s="5" t="s">
        <v>4019</v>
      </c>
      <c r="F5699" s="5" t="s">
        <v>383</v>
      </c>
      <c r="G5699" s="5" t="s">
        <v>384</v>
      </c>
      <c r="H5699" s="5" t="s">
        <v>377</v>
      </c>
      <c r="I5699" s="5" t="s">
        <v>378</v>
      </c>
    </row>
    <row r="5700" spans="1:9" x14ac:dyDescent="0.25">
      <c r="A5700" s="5" t="s">
        <v>14486</v>
      </c>
      <c r="B5700" s="5" t="s">
        <v>14487</v>
      </c>
      <c r="C5700" s="6" t="s">
        <v>13932</v>
      </c>
      <c r="D5700" s="6" t="str">
        <f t="shared" si="89"/>
        <v>1065-000-000-0000</v>
      </c>
      <c r="E5700" s="5" t="s">
        <v>13933</v>
      </c>
      <c r="F5700" s="5" t="s">
        <v>535</v>
      </c>
      <c r="G5700" s="5" t="s">
        <v>536</v>
      </c>
      <c r="H5700" s="5" t="s">
        <v>377</v>
      </c>
      <c r="I5700" s="5" t="s">
        <v>378</v>
      </c>
    </row>
    <row r="5701" spans="1:9" x14ac:dyDescent="0.25">
      <c r="A5701" s="5" t="s">
        <v>14488</v>
      </c>
      <c r="B5701" s="5" t="s">
        <v>14489</v>
      </c>
      <c r="C5701" s="6" t="s">
        <v>807</v>
      </c>
      <c r="D5701" s="6" t="str">
        <f t="shared" si="89"/>
        <v>0130-000-000-0000</v>
      </c>
      <c r="E5701" s="5" t="s">
        <v>808</v>
      </c>
      <c r="F5701" s="5" t="s">
        <v>2925</v>
      </c>
      <c r="G5701" s="5" t="s">
        <v>2926</v>
      </c>
      <c r="H5701" s="5" t="s">
        <v>377</v>
      </c>
      <c r="I5701" s="5" t="s">
        <v>378</v>
      </c>
    </row>
    <row r="5702" spans="1:9" x14ac:dyDescent="0.25">
      <c r="A5702" s="5" t="s">
        <v>14490</v>
      </c>
      <c r="B5702" s="5" t="s">
        <v>14491</v>
      </c>
      <c r="C5702" s="6" t="s">
        <v>555</v>
      </c>
      <c r="D5702" s="6" t="str">
        <f t="shared" si="89"/>
        <v>0873-000-000-0000</v>
      </c>
      <c r="E5702" s="5" t="s">
        <v>556</v>
      </c>
      <c r="F5702" s="5" t="s">
        <v>383</v>
      </c>
      <c r="G5702" s="5" t="s">
        <v>384</v>
      </c>
      <c r="H5702" s="5" t="s">
        <v>377</v>
      </c>
      <c r="I5702" s="5" t="s">
        <v>378</v>
      </c>
    </row>
    <row r="5703" spans="1:9" x14ac:dyDescent="0.25">
      <c r="A5703" s="5" t="s">
        <v>14492</v>
      </c>
      <c r="B5703" s="5" t="s">
        <v>14493</v>
      </c>
      <c r="C5703" s="6" t="s">
        <v>8677</v>
      </c>
      <c r="D5703" s="6" t="str">
        <f t="shared" si="89"/>
        <v>1116-000-000-0000</v>
      </c>
      <c r="E5703" s="5" t="s">
        <v>8678</v>
      </c>
      <c r="F5703" s="5" t="s">
        <v>383</v>
      </c>
      <c r="G5703" s="5" t="s">
        <v>384</v>
      </c>
      <c r="H5703" s="5" t="s">
        <v>377</v>
      </c>
      <c r="I5703" s="5" t="s">
        <v>378</v>
      </c>
    </row>
    <row r="5704" spans="1:9" x14ac:dyDescent="0.25">
      <c r="A5704" s="5" t="s">
        <v>14494</v>
      </c>
      <c r="B5704" s="5" t="s">
        <v>14495</v>
      </c>
      <c r="C5704" s="6" t="s">
        <v>12070</v>
      </c>
      <c r="D5704" s="6" t="str">
        <f t="shared" si="89"/>
        <v>0010-032-161-1100</v>
      </c>
      <c r="E5704" s="5" t="s">
        <v>12071</v>
      </c>
      <c r="F5704" s="5" t="s">
        <v>375</v>
      </c>
      <c r="G5704" s="5" t="s">
        <v>376</v>
      </c>
      <c r="H5704" s="5" t="s">
        <v>377</v>
      </c>
      <c r="I5704" s="5" t="s">
        <v>378</v>
      </c>
    </row>
    <row r="5705" spans="1:9" x14ac:dyDescent="0.25">
      <c r="A5705" s="5" t="s">
        <v>14496</v>
      </c>
      <c r="B5705" s="5" t="s">
        <v>14497</v>
      </c>
      <c r="C5705" s="6" t="s">
        <v>2947</v>
      </c>
      <c r="D5705" s="6" t="str">
        <f t="shared" si="89"/>
        <v>0943-000-000-0000</v>
      </c>
      <c r="E5705" s="5" t="s">
        <v>2948</v>
      </c>
      <c r="F5705" s="5" t="s">
        <v>383</v>
      </c>
      <c r="G5705" s="5" t="s">
        <v>384</v>
      </c>
      <c r="H5705" s="5" t="s">
        <v>377</v>
      </c>
      <c r="I5705" s="5" t="s">
        <v>378</v>
      </c>
    </row>
    <row r="5706" spans="1:9" x14ac:dyDescent="0.25">
      <c r="A5706" s="5" t="s">
        <v>14498</v>
      </c>
      <c r="B5706" s="5" t="s">
        <v>14499</v>
      </c>
      <c r="C5706" s="6" t="s">
        <v>1354</v>
      </c>
      <c r="D5706" s="6" t="str">
        <f t="shared" si="89"/>
        <v>0349-000-000-0000</v>
      </c>
      <c r="E5706" s="5" t="s">
        <v>1355</v>
      </c>
      <c r="F5706" s="5" t="s">
        <v>535</v>
      </c>
      <c r="G5706" s="5" t="s">
        <v>536</v>
      </c>
      <c r="H5706" s="5" t="s">
        <v>377</v>
      </c>
      <c r="I5706" s="5" t="s">
        <v>378</v>
      </c>
    </row>
    <row r="5707" spans="1:9" x14ac:dyDescent="0.25">
      <c r="A5707" s="5" t="s">
        <v>14500</v>
      </c>
      <c r="B5707" s="5" t="s">
        <v>14501</v>
      </c>
      <c r="C5707" s="6" t="s">
        <v>13964</v>
      </c>
      <c r="D5707" s="6" t="str">
        <f t="shared" si="89"/>
        <v>1157-000-000-0000</v>
      </c>
      <c r="E5707" s="5" t="s">
        <v>13965</v>
      </c>
      <c r="F5707" s="5" t="s">
        <v>383</v>
      </c>
      <c r="G5707" s="5" t="s">
        <v>384</v>
      </c>
      <c r="H5707" s="5" t="s">
        <v>513</v>
      </c>
      <c r="I5707" s="5" t="s">
        <v>514</v>
      </c>
    </row>
    <row r="5708" spans="1:9" x14ac:dyDescent="0.25">
      <c r="A5708" s="5" t="s">
        <v>14502</v>
      </c>
      <c r="B5708" s="5" t="s">
        <v>14503</v>
      </c>
      <c r="C5708" s="6" t="s">
        <v>441</v>
      </c>
      <c r="D5708" s="6" t="str">
        <f t="shared" si="89"/>
        <v>0550-000-000-0000</v>
      </c>
      <c r="E5708" s="5" t="s">
        <v>442</v>
      </c>
      <c r="F5708" s="5" t="s">
        <v>503</v>
      </c>
      <c r="G5708" s="5" t="s">
        <v>504</v>
      </c>
      <c r="H5708" s="5" t="s">
        <v>377</v>
      </c>
      <c r="I5708" s="5" t="s">
        <v>378</v>
      </c>
    </row>
    <row r="5709" spans="1:9" x14ac:dyDescent="0.25">
      <c r="A5709" s="5" t="s">
        <v>14504</v>
      </c>
      <c r="B5709" s="5" t="s">
        <v>14505</v>
      </c>
      <c r="C5709" s="6" t="s">
        <v>409</v>
      </c>
      <c r="D5709" s="6" t="str">
        <f t="shared" si="89"/>
        <v>0357-000-000-0000</v>
      </c>
      <c r="E5709" s="5" t="s">
        <v>410</v>
      </c>
      <c r="F5709" s="5" t="s">
        <v>383</v>
      </c>
      <c r="G5709" s="5" t="s">
        <v>384</v>
      </c>
      <c r="H5709" s="5" t="s">
        <v>377</v>
      </c>
      <c r="I5709" s="5" t="s">
        <v>378</v>
      </c>
    </row>
    <row r="5710" spans="1:9" x14ac:dyDescent="0.25">
      <c r="A5710" s="5" t="s">
        <v>14506</v>
      </c>
      <c r="B5710" s="5" t="s">
        <v>14507</v>
      </c>
      <c r="C5710" s="6" t="s">
        <v>1732</v>
      </c>
      <c r="D5710" s="6" t="str">
        <f t="shared" si="89"/>
        <v>0030-000-000-0000</v>
      </c>
      <c r="E5710" s="5" t="s">
        <v>1733</v>
      </c>
      <c r="F5710" s="5" t="s">
        <v>383</v>
      </c>
      <c r="G5710" s="5" t="s">
        <v>384</v>
      </c>
      <c r="H5710" s="5" t="s">
        <v>377</v>
      </c>
      <c r="I5710" s="5" t="s">
        <v>378</v>
      </c>
    </row>
    <row r="5711" spans="1:9" x14ac:dyDescent="0.25">
      <c r="A5711" s="5" t="s">
        <v>14508</v>
      </c>
      <c r="B5711" s="5" t="s">
        <v>14509</v>
      </c>
      <c r="C5711" s="6" t="s">
        <v>14510</v>
      </c>
      <c r="D5711" s="6" t="str">
        <f t="shared" si="89"/>
        <v>1058-000-000-0000</v>
      </c>
      <c r="E5711" s="5" t="s">
        <v>14511</v>
      </c>
      <c r="F5711" s="5" t="s">
        <v>535</v>
      </c>
      <c r="G5711" s="5" t="s">
        <v>536</v>
      </c>
      <c r="H5711" s="5" t="s">
        <v>377</v>
      </c>
      <c r="I5711" s="5" t="s">
        <v>378</v>
      </c>
    </row>
    <row r="5712" spans="1:9" x14ac:dyDescent="0.25">
      <c r="A5712" s="5" t="s">
        <v>14512</v>
      </c>
      <c r="B5712" s="5" t="s">
        <v>14513</v>
      </c>
      <c r="C5712" s="6" t="s">
        <v>433</v>
      </c>
      <c r="D5712" s="6" t="str">
        <f t="shared" si="89"/>
        <v>1028-000-000-0000</v>
      </c>
      <c r="E5712" s="5" t="s">
        <v>434</v>
      </c>
      <c r="F5712" s="5" t="s">
        <v>383</v>
      </c>
      <c r="G5712" s="5" t="s">
        <v>384</v>
      </c>
      <c r="H5712" s="5" t="s">
        <v>377</v>
      </c>
      <c r="I5712" s="5" t="s">
        <v>378</v>
      </c>
    </row>
    <row r="5713" spans="1:9" x14ac:dyDescent="0.25">
      <c r="A5713" s="5" t="s">
        <v>14514</v>
      </c>
      <c r="B5713" s="5" t="s">
        <v>14515</v>
      </c>
      <c r="C5713" s="6" t="s">
        <v>405</v>
      </c>
      <c r="D5713" s="6" t="str">
        <f t="shared" si="89"/>
        <v>0340-000-000-0000</v>
      </c>
      <c r="E5713" s="5" t="s">
        <v>406</v>
      </c>
      <c r="F5713" s="5" t="s">
        <v>415</v>
      </c>
      <c r="G5713" s="5" t="s">
        <v>416</v>
      </c>
      <c r="H5713" s="5" t="s">
        <v>377</v>
      </c>
      <c r="I5713" s="5" t="s">
        <v>378</v>
      </c>
    </row>
    <row r="5714" spans="1:9" x14ac:dyDescent="0.25">
      <c r="A5714" s="5" t="s">
        <v>14516</v>
      </c>
      <c r="B5714" s="5" t="s">
        <v>14517</v>
      </c>
      <c r="C5714" s="6" t="s">
        <v>765</v>
      </c>
      <c r="D5714" s="6" t="str">
        <f t="shared" si="89"/>
        <v>0010-069-030-1100</v>
      </c>
      <c r="E5714" s="5" t="s">
        <v>766</v>
      </c>
      <c r="F5714" s="5" t="s">
        <v>375</v>
      </c>
      <c r="G5714" s="5" t="s">
        <v>376</v>
      </c>
      <c r="H5714" s="5" t="s">
        <v>513</v>
      </c>
      <c r="I5714" s="5" t="s">
        <v>514</v>
      </c>
    </row>
    <row r="5715" spans="1:9" x14ac:dyDescent="0.25">
      <c r="A5715" s="5" t="s">
        <v>14518</v>
      </c>
      <c r="B5715" s="5" t="s">
        <v>14519</v>
      </c>
      <c r="C5715" s="6" t="s">
        <v>14520</v>
      </c>
      <c r="D5715" s="6" t="str">
        <f t="shared" si="89"/>
        <v>0010-084-021-1100</v>
      </c>
      <c r="E5715" s="5" t="s">
        <v>14521</v>
      </c>
      <c r="F5715" s="5" t="s">
        <v>375</v>
      </c>
      <c r="G5715" s="5" t="s">
        <v>376</v>
      </c>
      <c r="H5715" s="5" t="s">
        <v>377</v>
      </c>
      <c r="I5715" s="5" t="s">
        <v>378</v>
      </c>
    </row>
    <row r="5716" spans="1:9" x14ac:dyDescent="0.25">
      <c r="A5716" s="5" t="s">
        <v>14522</v>
      </c>
      <c r="B5716" s="5" t="s">
        <v>14523</v>
      </c>
      <c r="C5716" s="6" t="s">
        <v>2754</v>
      </c>
      <c r="D5716" s="6" t="str">
        <f t="shared" si="89"/>
        <v>0835-250-000-0000</v>
      </c>
      <c r="E5716" s="5" t="s">
        <v>27855</v>
      </c>
      <c r="F5716" s="5" t="s">
        <v>415</v>
      </c>
      <c r="G5716" s="5" t="s">
        <v>416</v>
      </c>
      <c r="H5716" s="5" t="s">
        <v>513</v>
      </c>
      <c r="I5716" s="5" t="s">
        <v>514</v>
      </c>
    </row>
    <row r="5717" spans="1:9" x14ac:dyDescent="0.25">
      <c r="A5717" s="5" t="s">
        <v>14524</v>
      </c>
      <c r="B5717" s="5" t="s">
        <v>14525</v>
      </c>
      <c r="C5717" s="6" t="s">
        <v>10206</v>
      </c>
      <c r="D5717" s="6" t="str">
        <f t="shared" si="89"/>
        <v>0010-030-081-1400</v>
      </c>
      <c r="E5717" s="5" t="s">
        <v>10207</v>
      </c>
      <c r="F5717" s="5" t="s">
        <v>375</v>
      </c>
      <c r="G5717" s="5" t="s">
        <v>376</v>
      </c>
      <c r="H5717" s="5" t="s">
        <v>377</v>
      </c>
      <c r="I5717" s="5" t="s">
        <v>378</v>
      </c>
    </row>
    <row r="5718" spans="1:9" x14ac:dyDescent="0.25">
      <c r="A5718" s="5" t="s">
        <v>14526</v>
      </c>
      <c r="B5718" s="5" t="s">
        <v>14527</v>
      </c>
      <c r="C5718" s="6" t="s">
        <v>489</v>
      </c>
      <c r="D5718" s="6" t="str">
        <f t="shared" si="89"/>
        <v>0010-063-031-1100</v>
      </c>
      <c r="E5718" s="5" t="s">
        <v>490</v>
      </c>
      <c r="F5718" s="5" t="s">
        <v>399</v>
      </c>
      <c r="G5718" s="5" t="s">
        <v>400</v>
      </c>
      <c r="H5718" s="5" t="s">
        <v>377</v>
      </c>
      <c r="I5718" s="5" t="s">
        <v>378</v>
      </c>
    </row>
    <row r="5719" spans="1:9" x14ac:dyDescent="0.25">
      <c r="A5719" s="5" t="s">
        <v>14528</v>
      </c>
      <c r="B5719" s="5" t="s">
        <v>14529</v>
      </c>
      <c r="C5719" s="6" t="s">
        <v>757</v>
      </c>
      <c r="D5719" s="6" t="str">
        <f t="shared" si="89"/>
        <v>0871-000-000-0000</v>
      </c>
      <c r="E5719" s="5" t="s">
        <v>758</v>
      </c>
      <c r="F5719" s="5" t="s">
        <v>383</v>
      </c>
      <c r="G5719" s="5" t="s">
        <v>384</v>
      </c>
      <c r="H5719" s="5" t="s">
        <v>377</v>
      </c>
      <c r="I5719" s="5" t="s">
        <v>378</v>
      </c>
    </row>
    <row r="5720" spans="1:9" x14ac:dyDescent="0.25">
      <c r="A5720" s="5" t="s">
        <v>14530</v>
      </c>
      <c r="B5720" s="5" t="s">
        <v>14531</v>
      </c>
      <c r="C5720" s="6" t="s">
        <v>14532</v>
      </c>
      <c r="D5720" s="6" t="str">
        <f t="shared" si="89"/>
        <v>0621-249-000-0000</v>
      </c>
      <c r="E5720" s="5" t="s">
        <v>14533</v>
      </c>
      <c r="F5720" s="5" t="s">
        <v>383</v>
      </c>
      <c r="G5720" s="5" t="s">
        <v>384</v>
      </c>
      <c r="H5720" s="5" t="s">
        <v>1774</v>
      </c>
      <c r="I5720" s="5" t="s">
        <v>1775</v>
      </c>
    </row>
    <row r="5721" spans="1:9" x14ac:dyDescent="0.25">
      <c r="A5721" s="5" t="s">
        <v>14534</v>
      </c>
      <c r="B5721" s="5" t="s">
        <v>14535</v>
      </c>
      <c r="C5721" s="6" t="s">
        <v>2821</v>
      </c>
      <c r="D5721" s="6" t="str">
        <f t="shared" si="89"/>
        <v>0215-000-000-0000</v>
      </c>
      <c r="E5721" s="5" t="s">
        <v>2822</v>
      </c>
      <c r="F5721" s="5" t="s">
        <v>383</v>
      </c>
      <c r="G5721" s="5" t="s">
        <v>384</v>
      </c>
      <c r="H5721" s="5" t="s">
        <v>377</v>
      </c>
      <c r="I5721" s="5" t="s">
        <v>378</v>
      </c>
    </row>
    <row r="5722" spans="1:9" x14ac:dyDescent="0.25">
      <c r="A5722" s="5" t="s">
        <v>14536</v>
      </c>
      <c r="B5722" s="5" t="s">
        <v>14537</v>
      </c>
      <c r="C5722" s="6" t="s">
        <v>1980</v>
      </c>
      <c r="D5722" s="6" t="str">
        <f t="shared" si="89"/>
        <v>0051-000-000-0000</v>
      </c>
      <c r="E5722" s="5" t="s">
        <v>1981</v>
      </c>
      <c r="F5722" s="5" t="s">
        <v>383</v>
      </c>
      <c r="G5722" s="5" t="s">
        <v>384</v>
      </c>
      <c r="H5722" s="5" t="s">
        <v>377</v>
      </c>
      <c r="I5722" s="5" t="s">
        <v>378</v>
      </c>
    </row>
    <row r="5723" spans="1:9" x14ac:dyDescent="0.25">
      <c r="A5723" s="5" t="s">
        <v>14538</v>
      </c>
      <c r="B5723" s="5" t="s">
        <v>14539</v>
      </c>
      <c r="C5723" s="6" t="s">
        <v>6432</v>
      </c>
      <c r="D5723" s="6" t="str">
        <f t="shared" si="89"/>
        <v>0111-033-000-0000</v>
      </c>
      <c r="E5723" s="5" t="s">
        <v>6433</v>
      </c>
      <c r="F5723" s="5" t="s">
        <v>383</v>
      </c>
      <c r="G5723" s="5" t="s">
        <v>384</v>
      </c>
      <c r="H5723" s="5" t="s">
        <v>1213</v>
      </c>
      <c r="I5723" s="5" t="s">
        <v>1214</v>
      </c>
    </row>
    <row r="5724" spans="1:9" x14ac:dyDescent="0.25">
      <c r="A5724" s="5" t="s">
        <v>14540</v>
      </c>
      <c r="B5724" s="5" t="s">
        <v>14541</v>
      </c>
      <c r="C5724" s="6" t="s">
        <v>14542</v>
      </c>
      <c r="D5724" s="6" t="str">
        <f t="shared" si="89"/>
        <v>1069-000-000-0000</v>
      </c>
      <c r="E5724" s="5" t="s">
        <v>14543</v>
      </c>
      <c r="F5724" s="5" t="s">
        <v>415</v>
      </c>
      <c r="G5724" s="5" t="s">
        <v>416</v>
      </c>
      <c r="H5724" s="5" t="s">
        <v>377</v>
      </c>
      <c r="I5724" s="5" t="s">
        <v>378</v>
      </c>
    </row>
    <row r="5725" spans="1:9" x14ac:dyDescent="0.25">
      <c r="A5725" s="5" t="s">
        <v>14544</v>
      </c>
      <c r="B5725" s="5" t="s">
        <v>14545</v>
      </c>
      <c r="C5725" s="6" t="s">
        <v>931</v>
      </c>
      <c r="D5725" s="6" t="str">
        <f t="shared" si="89"/>
        <v>0045-000-000-0000</v>
      </c>
      <c r="E5725" s="5" t="s">
        <v>932</v>
      </c>
      <c r="F5725" s="5" t="s">
        <v>383</v>
      </c>
      <c r="G5725" s="5" t="s">
        <v>384</v>
      </c>
      <c r="H5725" s="5" t="s">
        <v>377</v>
      </c>
      <c r="I5725" s="5" t="s">
        <v>378</v>
      </c>
    </row>
    <row r="5726" spans="1:9" x14ac:dyDescent="0.25">
      <c r="A5726" s="5" t="s">
        <v>14546</v>
      </c>
      <c r="B5726" s="5" t="s">
        <v>14547</v>
      </c>
      <c r="C5726" s="6" t="s">
        <v>5098</v>
      </c>
      <c r="D5726" s="6" t="str">
        <f t="shared" si="89"/>
        <v>0100-033-000-0000</v>
      </c>
      <c r="E5726" s="5" t="s">
        <v>5099</v>
      </c>
      <c r="F5726" s="5" t="s">
        <v>2740</v>
      </c>
      <c r="G5726" s="5" t="s">
        <v>2741</v>
      </c>
      <c r="H5726" s="5" t="s">
        <v>377</v>
      </c>
      <c r="I5726" s="5" t="s">
        <v>378</v>
      </c>
    </row>
    <row r="5727" spans="1:9" x14ac:dyDescent="0.25">
      <c r="A5727" s="5" t="s">
        <v>14548</v>
      </c>
      <c r="B5727" s="5" t="s">
        <v>14549</v>
      </c>
      <c r="C5727" s="6" t="s">
        <v>1111</v>
      </c>
      <c r="D5727" s="6" t="str">
        <f t="shared" si="89"/>
        <v>0401-000-000-0000</v>
      </c>
      <c r="E5727" s="5" t="s">
        <v>1112</v>
      </c>
      <c r="F5727" s="5" t="s">
        <v>383</v>
      </c>
      <c r="G5727" s="5" t="s">
        <v>384</v>
      </c>
      <c r="H5727" s="5" t="s">
        <v>377</v>
      </c>
      <c r="I5727" s="5" t="s">
        <v>378</v>
      </c>
    </row>
    <row r="5728" spans="1:9" x14ac:dyDescent="0.25">
      <c r="A5728" s="5" t="s">
        <v>14550</v>
      </c>
      <c r="B5728" s="5" t="s">
        <v>14551</v>
      </c>
      <c r="C5728" s="6" t="s">
        <v>1069</v>
      </c>
      <c r="D5728" s="6" t="str">
        <f t="shared" si="89"/>
        <v>0300-000-000-0000</v>
      </c>
      <c r="E5728" s="5" t="s">
        <v>1070</v>
      </c>
      <c r="F5728" s="5" t="s">
        <v>383</v>
      </c>
      <c r="G5728" s="5" t="s">
        <v>384</v>
      </c>
      <c r="H5728" s="5" t="s">
        <v>377</v>
      </c>
      <c r="I5728" s="5" t="s">
        <v>378</v>
      </c>
    </row>
    <row r="5729" spans="1:9" x14ac:dyDescent="0.25">
      <c r="A5729" s="5" t="s">
        <v>14552</v>
      </c>
      <c r="B5729" s="5" t="s">
        <v>14553</v>
      </c>
      <c r="C5729" s="6" t="s">
        <v>14554</v>
      </c>
      <c r="D5729" s="6" t="str">
        <f t="shared" si="89"/>
        <v>0010-030-081-1500</v>
      </c>
      <c r="E5729" s="5" t="s">
        <v>14555</v>
      </c>
      <c r="F5729" s="5" t="s">
        <v>375</v>
      </c>
      <c r="G5729" s="5" t="s">
        <v>376</v>
      </c>
      <c r="H5729" s="5" t="s">
        <v>513</v>
      </c>
      <c r="I5729" s="5" t="s">
        <v>514</v>
      </c>
    </row>
    <row r="5730" spans="1:9" x14ac:dyDescent="0.25">
      <c r="A5730" s="5" t="s">
        <v>14556</v>
      </c>
      <c r="B5730" s="5" t="s">
        <v>14557</v>
      </c>
      <c r="C5730" s="6" t="s">
        <v>4986</v>
      </c>
      <c r="D5730" s="6" t="str">
        <f t="shared" si="89"/>
        <v>0010-058-031-1200</v>
      </c>
      <c r="E5730" s="5" t="s">
        <v>4987</v>
      </c>
      <c r="F5730" s="5" t="s">
        <v>383</v>
      </c>
      <c r="G5730" s="5" t="s">
        <v>384</v>
      </c>
      <c r="H5730" s="5" t="s">
        <v>513</v>
      </c>
      <c r="I5730" s="5" t="s">
        <v>514</v>
      </c>
    </row>
    <row r="5731" spans="1:9" x14ac:dyDescent="0.25">
      <c r="A5731" s="5" t="s">
        <v>14558</v>
      </c>
      <c r="B5731" s="5" t="s">
        <v>14559</v>
      </c>
      <c r="C5731" s="6" t="s">
        <v>3591</v>
      </c>
      <c r="D5731" s="6" t="str">
        <f t="shared" si="89"/>
        <v>0165-000-000-0000</v>
      </c>
      <c r="E5731" s="5" t="s">
        <v>3592</v>
      </c>
      <c r="F5731" s="5" t="s">
        <v>383</v>
      </c>
      <c r="G5731" s="5" t="s">
        <v>384</v>
      </c>
      <c r="H5731" s="5" t="s">
        <v>377</v>
      </c>
      <c r="I5731" s="5" t="s">
        <v>378</v>
      </c>
    </row>
    <row r="5732" spans="1:9" x14ac:dyDescent="0.25">
      <c r="A5732" s="5" t="s">
        <v>14560</v>
      </c>
      <c r="B5732" s="5" t="s">
        <v>14561</v>
      </c>
      <c r="C5732" s="6" t="s">
        <v>3591</v>
      </c>
      <c r="D5732" s="6" t="str">
        <f t="shared" si="89"/>
        <v>0165-000-000-0000</v>
      </c>
      <c r="E5732" s="5" t="s">
        <v>3592</v>
      </c>
      <c r="F5732" s="5" t="s">
        <v>2925</v>
      </c>
      <c r="G5732" s="5" t="s">
        <v>2926</v>
      </c>
      <c r="H5732" s="5" t="s">
        <v>513</v>
      </c>
      <c r="I5732" s="5" t="s">
        <v>514</v>
      </c>
    </row>
    <row r="5733" spans="1:9" x14ac:dyDescent="0.25">
      <c r="A5733" s="5" t="s">
        <v>14562</v>
      </c>
      <c r="B5733" s="5" t="s">
        <v>14563</v>
      </c>
      <c r="C5733" s="6" t="s">
        <v>1199</v>
      </c>
      <c r="D5733" s="6" t="str">
        <f t="shared" si="89"/>
        <v>0010-027-121-1100</v>
      </c>
      <c r="E5733" s="5" t="s">
        <v>1200</v>
      </c>
      <c r="F5733" s="5" t="s">
        <v>375</v>
      </c>
      <c r="G5733" s="5" t="s">
        <v>376</v>
      </c>
      <c r="H5733" s="5" t="s">
        <v>377</v>
      </c>
      <c r="I5733" s="5" t="s">
        <v>378</v>
      </c>
    </row>
    <row r="5734" spans="1:9" x14ac:dyDescent="0.25">
      <c r="A5734" s="5" t="s">
        <v>14564</v>
      </c>
      <c r="B5734" s="5" t="s">
        <v>14565</v>
      </c>
      <c r="C5734" s="6" t="s">
        <v>789</v>
      </c>
      <c r="D5734" s="6" t="str">
        <f t="shared" si="89"/>
        <v>0727-000-000-0000</v>
      </c>
      <c r="E5734" s="5" t="s">
        <v>790</v>
      </c>
      <c r="F5734" s="5" t="s">
        <v>507</v>
      </c>
      <c r="G5734" s="5" t="s">
        <v>508</v>
      </c>
      <c r="H5734" s="5" t="s">
        <v>377</v>
      </c>
      <c r="I5734" s="5" t="s">
        <v>378</v>
      </c>
    </row>
    <row r="5735" spans="1:9" x14ac:dyDescent="0.25">
      <c r="A5735" s="5" t="s">
        <v>14566</v>
      </c>
      <c r="B5735" s="5" t="s">
        <v>14567</v>
      </c>
      <c r="C5735" s="6" t="s">
        <v>14382</v>
      </c>
      <c r="D5735" s="6" t="str">
        <f t="shared" si="89"/>
        <v>1155-000-000-0000</v>
      </c>
      <c r="E5735" s="5" t="s">
        <v>14383</v>
      </c>
      <c r="F5735" s="5" t="s">
        <v>535</v>
      </c>
      <c r="G5735" s="5" t="s">
        <v>536</v>
      </c>
      <c r="H5735" s="5" t="s">
        <v>377</v>
      </c>
      <c r="I5735" s="5" t="s">
        <v>378</v>
      </c>
    </row>
    <row r="5736" spans="1:9" x14ac:dyDescent="0.25">
      <c r="A5736" s="5" t="s">
        <v>14568</v>
      </c>
      <c r="B5736" s="5" t="s">
        <v>14569</v>
      </c>
      <c r="C5736" s="6" t="s">
        <v>1494</v>
      </c>
      <c r="D5736" s="6" t="str">
        <f t="shared" si="89"/>
        <v>0944-000-000-0000</v>
      </c>
      <c r="E5736" s="5" t="s">
        <v>1495</v>
      </c>
      <c r="F5736" s="5" t="s">
        <v>383</v>
      </c>
      <c r="G5736" s="5" t="s">
        <v>384</v>
      </c>
      <c r="H5736" s="5" t="s">
        <v>377</v>
      </c>
      <c r="I5736" s="5" t="s">
        <v>378</v>
      </c>
    </row>
    <row r="5737" spans="1:9" x14ac:dyDescent="0.25">
      <c r="A5737" s="5" t="s">
        <v>14570</v>
      </c>
      <c r="B5737" s="5" t="s">
        <v>14571</v>
      </c>
      <c r="C5737" s="6" t="s">
        <v>13079</v>
      </c>
      <c r="D5737" s="6" t="str">
        <f t="shared" si="89"/>
        <v>0821-000-000-0000</v>
      </c>
      <c r="E5737" s="5" t="s">
        <v>13080</v>
      </c>
      <c r="F5737" s="5" t="s">
        <v>535</v>
      </c>
      <c r="G5737" s="5" t="s">
        <v>536</v>
      </c>
      <c r="H5737" s="5" t="s">
        <v>377</v>
      </c>
      <c r="I5737" s="5" t="s">
        <v>378</v>
      </c>
    </row>
    <row r="5738" spans="1:9" x14ac:dyDescent="0.25">
      <c r="A5738" s="5" t="s">
        <v>14572</v>
      </c>
      <c r="B5738" s="5" t="s">
        <v>14573</v>
      </c>
      <c r="C5738" s="6" t="s">
        <v>3017</v>
      </c>
      <c r="D5738" s="6" t="str">
        <f t="shared" si="89"/>
        <v>0597-000-000-0000</v>
      </c>
      <c r="E5738" s="5" t="s">
        <v>3018</v>
      </c>
      <c r="F5738" s="5" t="s">
        <v>383</v>
      </c>
      <c r="G5738" s="5" t="s">
        <v>384</v>
      </c>
      <c r="H5738" s="5" t="s">
        <v>377</v>
      </c>
      <c r="I5738" s="5" t="s">
        <v>378</v>
      </c>
    </row>
    <row r="5739" spans="1:9" x14ac:dyDescent="0.25">
      <c r="A5739" s="5" t="s">
        <v>14574</v>
      </c>
      <c r="B5739" s="5" t="s">
        <v>14575</v>
      </c>
      <c r="C5739" s="6" t="s">
        <v>664</v>
      </c>
      <c r="D5739" s="6" t="str">
        <f t="shared" si="89"/>
        <v>0470-000-000-0000</v>
      </c>
      <c r="E5739" s="5" t="s">
        <v>665</v>
      </c>
      <c r="F5739" s="5" t="s">
        <v>383</v>
      </c>
      <c r="G5739" s="5" t="s">
        <v>384</v>
      </c>
      <c r="H5739" s="5" t="s">
        <v>377</v>
      </c>
      <c r="I5739" s="5" t="s">
        <v>378</v>
      </c>
    </row>
    <row r="5740" spans="1:9" x14ac:dyDescent="0.25">
      <c r="A5740" s="5" t="s">
        <v>14576</v>
      </c>
      <c r="B5740" s="5" t="s">
        <v>14577</v>
      </c>
      <c r="C5740" s="6" t="s">
        <v>2237</v>
      </c>
      <c r="D5740" s="6" t="str">
        <f t="shared" si="89"/>
        <v>0917-000-000-0000</v>
      </c>
      <c r="E5740" s="5" t="s">
        <v>2238</v>
      </c>
      <c r="F5740" s="5" t="s">
        <v>383</v>
      </c>
      <c r="G5740" s="5" t="s">
        <v>384</v>
      </c>
      <c r="H5740" s="5" t="s">
        <v>377</v>
      </c>
      <c r="I5740" s="5" t="s">
        <v>378</v>
      </c>
    </row>
    <row r="5741" spans="1:9" x14ac:dyDescent="0.25">
      <c r="A5741" s="5" t="s">
        <v>14578</v>
      </c>
      <c r="B5741" s="5" t="s">
        <v>14579</v>
      </c>
      <c r="C5741" s="6" t="s">
        <v>686</v>
      </c>
      <c r="D5741" s="6" t="str">
        <f t="shared" si="89"/>
        <v>0200-000-000-0000</v>
      </c>
      <c r="E5741" s="5" t="s">
        <v>687</v>
      </c>
      <c r="F5741" s="5" t="s">
        <v>383</v>
      </c>
      <c r="G5741" s="5" t="s">
        <v>384</v>
      </c>
      <c r="H5741" s="5" t="s">
        <v>377</v>
      </c>
      <c r="I5741" s="5" t="s">
        <v>378</v>
      </c>
    </row>
    <row r="5742" spans="1:9" x14ac:dyDescent="0.25">
      <c r="A5742" s="5" t="s">
        <v>14580</v>
      </c>
      <c r="B5742" s="5" t="s">
        <v>14581</v>
      </c>
      <c r="C5742" s="6" t="s">
        <v>2265</v>
      </c>
      <c r="D5742" s="6" t="str">
        <f t="shared" si="89"/>
        <v>0260-000-000-0000</v>
      </c>
      <c r="E5742" s="5" t="s">
        <v>2266</v>
      </c>
      <c r="F5742" s="5" t="s">
        <v>383</v>
      </c>
      <c r="G5742" s="5" t="s">
        <v>384</v>
      </c>
      <c r="H5742" s="5" t="s">
        <v>377</v>
      </c>
      <c r="I5742" s="5" t="s">
        <v>378</v>
      </c>
    </row>
    <row r="5743" spans="1:9" x14ac:dyDescent="0.25">
      <c r="A5743" s="5" t="s">
        <v>14582</v>
      </c>
      <c r="B5743" s="5" t="s">
        <v>14583</v>
      </c>
      <c r="C5743" s="6" t="s">
        <v>5098</v>
      </c>
      <c r="D5743" s="6" t="str">
        <f t="shared" si="89"/>
        <v>0100-033-000-0000</v>
      </c>
      <c r="E5743" s="5" t="s">
        <v>5099</v>
      </c>
      <c r="F5743" s="5" t="s">
        <v>2740</v>
      </c>
      <c r="G5743" s="5" t="s">
        <v>2741</v>
      </c>
      <c r="H5743" s="5" t="s">
        <v>11413</v>
      </c>
      <c r="I5743" s="5" t="s">
        <v>11414</v>
      </c>
    </row>
    <row r="5744" spans="1:9" x14ac:dyDescent="0.25">
      <c r="A5744" s="5" t="s">
        <v>14584</v>
      </c>
      <c r="B5744" s="5" t="s">
        <v>14585</v>
      </c>
      <c r="C5744" s="6" t="s">
        <v>3449</v>
      </c>
      <c r="D5744" s="6" t="str">
        <f t="shared" si="89"/>
        <v>0618-000-000-0000</v>
      </c>
      <c r="E5744" s="5" t="s">
        <v>27856</v>
      </c>
      <c r="F5744" s="5" t="s">
        <v>535</v>
      </c>
      <c r="G5744" s="5" t="s">
        <v>536</v>
      </c>
      <c r="H5744" s="5" t="s">
        <v>377</v>
      </c>
      <c r="I5744" s="5" t="s">
        <v>378</v>
      </c>
    </row>
    <row r="5745" spans="1:9" x14ac:dyDescent="0.25">
      <c r="A5745" s="5" t="s">
        <v>14586</v>
      </c>
      <c r="B5745" s="5" t="s">
        <v>14587</v>
      </c>
      <c r="C5745" s="6" t="s">
        <v>1091</v>
      </c>
      <c r="D5745" s="6" t="str">
        <f t="shared" si="89"/>
        <v>0957-000-000-0000</v>
      </c>
      <c r="E5745" s="5" t="s">
        <v>1092</v>
      </c>
      <c r="F5745" s="5" t="s">
        <v>383</v>
      </c>
      <c r="G5745" s="5" t="s">
        <v>384</v>
      </c>
      <c r="H5745" s="5" t="s">
        <v>377</v>
      </c>
      <c r="I5745" s="5" t="s">
        <v>378</v>
      </c>
    </row>
    <row r="5746" spans="1:9" x14ac:dyDescent="0.25">
      <c r="A5746" s="5" t="s">
        <v>14588</v>
      </c>
      <c r="B5746" s="5" t="s">
        <v>14589</v>
      </c>
      <c r="C5746" s="6" t="s">
        <v>2188</v>
      </c>
      <c r="D5746" s="6" t="str">
        <f t="shared" si="89"/>
        <v>0010-067-030-1100</v>
      </c>
      <c r="E5746" s="5" t="s">
        <v>2189</v>
      </c>
      <c r="F5746" s="5" t="s">
        <v>375</v>
      </c>
      <c r="G5746" s="5" t="s">
        <v>376</v>
      </c>
      <c r="H5746" s="5" t="s">
        <v>377</v>
      </c>
      <c r="I5746" s="5" t="s">
        <v>378</v>
      </c>
    </row>
    <row r="5747" spans="1:9" x14ac:dyDescent="0.25">
      <c r="A5747" s="5" t="s">
        <v>14590</v>
      </c>
      <c r="B5747" s="5" t="s">
        <v>14591</v>
      </c>
      <c r="C5747" s="6" t="s">
        <v>2533</v>
      </c>
      <c r="D5747" s="6" t="str">
        <f t="shared" si="89"/>
        <v>0860-000-000-0000</v>
      </c>
      <c r="E5747" s="5" t="s">
        <v>2534</v>
      </c>
      <c r="F5747" s="5" t="s">
        <v>383</v>
      </c>
      <c r="G5747" s="5" t="s">
        <v>384</v>
      </c>
      <c r="H5747" s="5" t="s">
        <v>377</v>
      </c>
      <c r="I5747" s="5" t="s">
        <v>378</v>
      </c>
    </row>
    <row r="5748" spans="1:9" x14ac:dyDescent="0.25">
      <c r="A5748" s="5" t="s">
        <v>14592</v>
      </c>
      <c r="B5748" s="5" t="s">
        <v>14593</v>
      </c>
      <c r="C5748" s="6" t="s">
        <v>1980</v>
      </c>
      <c r="D5748" s="6" t="str">
        <f t="shared" si="89"/>
        <v>0051-000-000-0000</v>
      </c>
      <c r="E5748" s="5" t="s">
        <v>1981</v>
      </c>
      <c r="F5748" s="5" t="s">
        <v>383</v>
      </c>
      <c r="G5748" s="5" t="s">
        <v>384</v>
      </c>
      <c r="H5748" s="5" t="s">
        <v>377</v>
      </c>
      <c r="I5748" s="5" t="s">
        <v>378</v>
      </c>
    </row>
    <row r="5749" spans="1:9" x14ac:dyDescent="0.25">
      <c r="A5749" s="5" t="s">
        <v>14594</v>
      </c>
      <c r="B5749" s="5" t="s">
        <v>14595</v>
      </c>
      <c r="C5749" s="6" t="s">
        <v>405</v>
      </c>
      <c r="D5749" s="6" t="str">
        <f t="shared" si="89"/>
        <v>0340-000-000-0000</v>
      </c>
      <c r="E5749" s="5" t="s">
        <v>406</v>
      </c>
      <c r="F5749" s="5" t="s">
        <v>383</v>
      </c>
      <c r="G5749" s="5" t="s">
        <v>384</v>
      </c>
      <c r="H5749" s="5" t="s">
        <v>377</v>
      </c>
      <c r="I5749" s="5" t="s">
        <v>378</v>
      </c>
    </row>
    <row r="5750" spans="1:9" x14ac:dyDescent="0.25">
      <c r="A5750" s="5" t="s">
        <v>14596</v>
      </c>
      <c r="B5750" s="5" t="s">
        <v>14597</v>
      </c>
      <c r="C5750" s="6" t="s">
        <v>517</v>
      </c>
      <c r="D5750" s="6" t="str">
        <f t="shared" si="89"/>
        <v>0250-000-000-0000</v>
      </c>
      <c r="E5750" s="5" t="s">
        <v>518</v>
      </c>
      <c r="F5750" s="5" t="s">
        <v>383</v>
      </c>
      <c r="G5750" s="5" t="s">
        <v>384</v>
      </c>
      <c r="H5750" s="5" t="s">
        <v>377</v>
      </c>
      <c r="I5750" s="5" t="s">
        <v>378</v>
      </c>
    </row>
    <row r="5751" spans="1:9" x14ac:dyDescent="0.25">
      <c r="A5751" s="5" t="s">
        <v>14598</v>
      </c>
      <c r="B5751" s="5" t="s">
        <v>14599</v>
      </c>
      <c r="C5751" s="6" t="s">
        <v>1873</v>
      </c>
      <c r="D5751" s="6" t="str">
        <f t="shared" si="89"/>
        <v>0335-000-000-0000</v>
      </c>
      <c r="E5751" s="5" t="s">
        <v>1874</v>
      </c>
      <c r="F5751" s="5" t="s">
        <v>383</v>
      </c>
      <c r="G5751" s="5" t="s">
        <v>384</v>
      </c>
      <c r="H5751" s="5" t="s">
        <v>377</v>
      </c>
      <c r="I5751" s="5" t="s">
        <v>378</v>
      </c>
    </row>
    <row r="5752" spans="1:9" x14ac:dyDescent="0.25">
      <c r="A5752" s="5" t="s">
        <v>14600</v>
      </c>
      <c r="B5752" s="5" t="s">
        <v>14601</v>
      </c>
      <c r="C5752" s="6" t="s">
        <v>1589</v>
      </c>
      <c r="D5752" s="6" t="str">
        <f t="shared" si="89"/>
        <v>0010-072-031-1100</v>
      </c>
      <c r="E5752" s="5" t="s">
        <v>1590</v>
      </c>
      <c r="F5752" s="5" t="s">
        <v>399</v>
      </c>
      <c r="G5752" s="5" t="s">
        <v>400</v>
      </c>
      <c r="H5752" s="5" t="s">
        <v>1213</v>
      </c>
      <c r="I5752" s="5" t="s">
        <v>1214</v>
      </c>
    </row>
    <row r="5753" spans="1:9" x14ac:dyDescent="0.25">
      <c r="A5753" s="5" t="s">
        <v>14602</v>
      </c>
      <c r="B5753" s="5" t="s">
        <v>14603</v>
      </c>
      <c r="C5753" s="6" t="s">
        <v>14604</v>
      </c>
      <c r="D5753" s="6" t="str">
        <f t="shared" si="89"/>
        <v>0217-249-000-0000</v>
      </c>
      <c r="E5753" s="5" t="s">
        <v>14605</v>
      </c>
      <c r="F5753" s="5" t="s">
        <v>383</v>
      </c>
      <c r="G5753" s="5" t="s">
        <v>384</v>
      </c>
      <c r="H5753" s="5" t="s">
        <v>389</v>
      </c>
      <c r="I5753" s="5" t="s">
        <v>390</v>
      </c>
    </row>
    <row r="5754" spans="1:9" x14ac:dyDescent="0.25">
      <c r="A5754" s="5" t="s">
        <v>14606</v>
      </c>
      <c r="B5754" s="5" t="s">
        <v>14607</v>
      </c>
      <c r="C5754" s="6" t="s">
        <v>13733</v>
      </c>
      <c r="D5754" s="6" t="str">
        <f t="shared" si="89"/>
        <v>0195-045-080-1200</v>
      </c>
      <c r="E5754" s="5" t="s">
        <v>13734</v>
      </c>
      <c r="F5754" s="5" t="s">
        <v>383</v>
      </c>
      <c r="G5754" s="5" t="s">
        <v>384</v>
      </c>
      <c r="H5754" s="5" t="s">
        <v>1213</v>
      </c>
      <c r="I5754" s="5" t="s">
        <v>1214</v>
      </c>
    </row>
    <row r="5755" spans="1:9" x14ac:dyDescent="0.25">
      <c r="A5755" s="5" t="s">
        <v>14608</v>
      </c>
      <c r="B5755" s="5" t="s">
        <v>14609</v>
      </c>
      <c r="C5755" s="6" t="s">
        <v>911</v>
      </c>
      <c r="D5755" s="6" t="str">
        <f t="shared" si="89"/>
        <v>0168-000-000-0000</v>
      </c>
      <c r="E5755" s="5" t="s">
        <v>912</v>
      </c>
      <c r="F5755" s="5" t="s">
        <v>383</v>
      </c>
      <c r="G5755" s="5" t="s">
        <v>384</v>
      </c>
      <c r="H5755" s="5" t="s">
        <v>377</v>
      </c>
      <c r="I5755" s="5" t="s">
        <v>378</v>
      </c>
    </row>
    <row r="5756" spans="1:9" x14ac:dyDescent="0.25">
      <c r="A5756" s="5" t="s">
        <v>14610</v>
      </c>
      <c r="B5756" s="5" t="s">
        <v>14611</v>
      </c>
      <c r="C5756" s="6" t="s">
        <v>7382</v>
      </c>
      <c r="D5756" s="6" t="str">
        <f t="shared" si="89"/>
        <v>0375-000-000-0000</v>
      </c>
      <c r="E5756" s="5" t="s">
        <v>7383</v>
      </c>
      <c r="F5756" s="5" t="s">
        <v>383</v>
      </c>
      <c r="G5756" s="5" t="s">
        <v>384</v>
      </c>
      <c r="H5756" s="5" t="s">
        <v>377</v>
      </c>
      <c r="I5756" s="5" t="s">
        <v>378</v>
      </c>
    </row>
    <row r="5757" spans="1:9" x14ac:dyDescent="0.25">
      <c r="A5757" s="5" t="s">
        <v>14612</v>
      </c>
      <c r="B5757" s="5" t="s">
        <v>14613</v>
      </c>
      <c r="C5757" s="6" t="s">
        <v>3591</v>
      </c>
      <c r="D5757" s="6" t="str">
        <f t="shared" si="89"/>
        <v>0165-000-000-0000</v>
      </c>
      <c r="E5757" s="5" t="s">
        <v>3592</v>
      </c>
      <c r="F5757" s="5" t="s">
        <v>415</v>
      </c>
      <c r="G5757" s="5" t="s">
        <v>416</v>
      </c>
      <c r="H5757" s="5" t="s">
        <v>491</v>
      </c>
      <c r="I5757" s="5" t="s">
        <v>492</v>
      </c>
    </row>
    <row r="5758" spans="1:9" x14ac:dyDescent="0.25">
      <c r="A5758" s="5" t="s">
        <v>14614</v>
      </c>
      <c r="B5758" s="5" t="s">
        <v>14615</v>
      </c>
      <c r="C5758" s="6" t="s">
        <v>14616</v>
      </c>
      <c r="D5758" s="6" t="str">
        <f t="shared" si="89"/>
        <v>1042-116-000-0000</v>
      </c>
      <c r="E5758" s="5" t="s">
        <v>14617</v>
      </c>
      <c r="F5758" s="5" t="s">
        <v>383</v>
      </c>
      <c r="G5758" s="5" t="s">
        <v>384</v>
      </c>
      <c r="H5758" s="5" t="s">
        <v>377</v>
      </c>
      <c r="I5758" s="5" t="s">
        <v>378</v>
      </c>
    </row>
    <row r="5759" spans="1:9" x14ac:dyDescent="0.25">
      <c r="A5759" s="5" t="s">
        <v>14618</v>
      </c>
      <c r="B5759" s="5" t="s">
        <v>14619</v>
      </c>
      <c r="C5759" s="6" t="s">
        <v>8426</v>
      </c>
      <c r="D5759" s="6" t="str">
        <f t="shared" si="89"/>
        <v>0010-059-031-1100</v>
      </c>
      <c r="E5759" s="5" t="s">
        <v>8427</v>
      </c>
      <c r="F5759" s="5" t="s">
        <v>375</v>
      </c>
      <c r="G5759" s="5" t="s">
        <v>376</v>
      </c>
      <c r="H5759" s="5" t="s">
        <v>377</v>
      </c>
      <c r="I5759" s="5" t="s">
        <v>378</v>
      </c>
    </row>
    <row r="5760" spans="1:9" x14ac:dyDescent="0.25">
      <c r="A5760" s="5" t="s">
        <v>14620</v>
      </c>
      <c r="B5760" s="5" t="s">
        <v>14621</v>
      </c>
      <c r="C5760" s="6" t="s">
        <v>1770</v>
      </c>
      <c r="D5760" s="6" t="str">
        <f t="shared" si="89"/>
        <v>0412-000-000-0000</v>
      </c>
      <c r="E5760" s="5" t="s">
        <v>1771</v>
      </c>
      <c r="F5760" s="5" t="s">
        <v>383</v>
      </c>
      <c r="G5760" s="5" t="s">
        <v>384</v>
      </c>
      <c r="H5760" s="5" t="s">
        <v>377</v>
      </c>
      <c r="I5760" s="5" t="s">
        <v>378</v>
      </c>
    </row>
    <row r="5761" spans="1:9" x14ac:dyDescent="0.25">
      <c r="A5761" s="5" t="s">
        <v>14622</v>
      </c>
      <c r="B5761" s="5" t="s">
        <v>14623</v>
      </c>
      <c r="C5761" s="6" t="s">
        <v>14624</v>
      </c>
      <c r="D5761" s="6" t="str">
        <f t="shared" si="89"/>
        <v>1144-000-000-0000</v>
      </c>
      <c r="E5761" s="5" t="s">
        <v>14625</v>
      </c>
      <c r="F5761" s="5" t="s">
        <v>503</v>
      </c>
      <c r="G5761" s="5" t="s">
        <v>504</v>
      </c>
      <c r="H5761" s="5" t="s">
        <v>513</v>
      </c>
      <c r="I5761" s="5" t="s">
        <v>514</v>
      </c>
    </row>
    <row r="5762" spans="1:9" x14ac:dyDescent="0.25">
      <c r="A5762" s="5" t="s">
        <v>14626</v>
      </c>
      <c r="B5762" s="5" t="s">
        <v>14627</v>
      </c>
      <c r="C5762" s="6" t="s">
        <v>1111</v>
      </c>
      <c r="D5762" s="6" t="str">
        <f t="shared" ref="D5762:D5825" si="90">TEXT(C5762,"0000-000-000-0000")</f>
        <v>0401-000-000-0000</v>
      </c>
      <c r="E5762" s="5" t="s">
        <v>1112</v>
      </c>
      <c r="F5762" s="5" t="s">
        <v>383</v>
      </c>
      <c r="G5762" s="5" t="s">
        <v>384</v>
      </c>
      <c r="H5762" s="5" t="s">
        <v>377</v>
      </c>
      <c r="I5762" s="5" t="s">
        <v>378</v>
      </c>
    </row>
    <row r="5763" spans="1:9" x14ac:dyDescent="0.25">
      <c r="A5763" s="5" t="s">
        <v>14628</v>
      </c>
      <c r="B5763" s="5" t="s">
        <v>14629</v>
      </c>
      <c r="C5763" s="6" t="s">
        <v>1559</v>
      </c>
      <c r="D5763" s="6" t="str">
        <f t="shared" si="90"/>
        <v>0070-000-000-0000</v>
      </c>
      <c r="E5763" s="5" t="s">
        <v>1560</v>
      </c>
      <c r="F5763" s="5" t="s">
        <v>383</v>
      </c>
      <c r="G5763" s="5" t="s">
        <v>384</v>
      </c>
      <c r="H5763" s="5" t="s">
        <v>513</v>
      </c>
      <c r="I5763" s="5" t="s">
        <v>514</v>
      </c>
    </row>
    <row r="5764" spans="1:9" x14ac:dyDescent="0.25">
      <c r="A5764" s="5" t="s">
        <v>14630</v>
      </c>
      <c r="B5764" s="5" t="s">
        <v>14631</v>
      </c>
      <c r="C5764" s="6" t="s">
        <v>1619</v>
      </c>
      <c r="D5764" s="6" t="str">
        <f t="shared" si="90"/>
        <v>0370-000-000-0000</v>
      </c>
      <c r="E5764" s="5" t="s">
        <v>1620</v>
      </c>
      <c r="F5764" s="5" t="s">
        <v>383</v>
      </c>
      <c r="G5764" s="5" t="s">
        <v>384</v>
      </c>
      <c r="H5764" s="5" t="s">
        <v>513</v>
      </c>
      <c r="I5764" s="5" t="s">
        <v>514</v>
      </c>
    </row>
    <row r="5765" spans="1:9" x14ac:dyDescent="0.25">
      <c r="A5765" s="5" t="s">
        <v>14632</v>
      </c>
      <c r="B5765" s="5" t="s">
        <v>14633</v>
      </c>
      <c r="C5765" s="6" t="s">
        <v>5144</v>
      </c>
      <c r="D5765" s="6" t="str">
        <f t="shared" si="90"/>
        <v>0010-040-050-1100</v>
      </c>
      <c r="E5765" s="5" t="s">
        <v>5145</v>
      </c>
      <c r="F5765" s="5" t="s">
        <v>375</v>
      </c>
      <c r="G5765" s="5" t="s">
        <v>376</v>
      </c>
      <c r="H5765" s="5" t="s">
        <v>377</v>
      </c>
      <c r="I5765" s="5" t="s">
        <v>378</v>
      </c>
    </row>
    <row r="5766" spans="1:9" x14ac:dyDescent="0.25">
      <c r="A5766" s="5" t="s">
        <v>14634</v>
      </c>
      <c r="B5766" s="5" t="s">
        <v>14635</v>
      </c>
      <c r="C5766" s="6" t="s">
        <v>2657</v>
      </c>
      <c r="D5766" s="6" t="str">
        <f t="shared" si="90"/>
        <v>0085-000-000-0000</v>
      </c>
      <c r="E5766" s="5" t="s">
        <v>2658</v>
      </c>
      <c r="F5766" s="5" t="s">
        <v>415</v>
      </c>
      <c r="G5766" s="5" t="s">
        <v>416</v>
      </c>
      <c r="H5766" s="5" t="s">
        <v>377</v>
      </c>
      <c r="I5766" s="5" t="s">
        <v>378</v>
      </c>
    </row>
    <row r="5767" spans="1:9" x14ac:dyDescent="0.25">
      <c r="A5767" s="5" t="s">
        <v>14636</v>
      </c>
      <c r="B5767" s="5" t="s">
        <v>14637</v>
      </c>
      <c r="C5767" s="6" t="s">
        <v>6366</v>
      </c>
      <c r="D5767" s="6" t="str">
        <f t="shared" si="90"/>
        <v>1004-000-000-0000</v>
      </c>
      <c r="E5767" s="5" t="s">
        <v>6367</v>
      </c>
      <c r="F5767" s="5" t="s">
        <v>383</v>
      </c>
      <c r="G5767" s="5" t="s">
        <v>384</v>
      </c>
      <c r="H5767" s="5" t="s">
        <v>377</v>
      </c>
      <c r="I5767" s="5" t="s">
        <v>378</v>
      </c>
    </row>
    <row r="5768" spans="1:9" x14ac:dyDescent="0.25">
      <c r="A5768" s="5" t="s">
        <v>14638</v>
      </c>
      <c r="B5768" s="5" t="s">
        <v>14639</v>
      </c>
      <c r="C5768" s="6" t="s">
        <v>2913</v>
      </c>
      <c r="D5768" s="6" t="str">
        <f t="shared" si="90"/>
        <v>0918-000-000-0000</v>
      </c>
      <c r="E5768" s="5" t="s">
        <v>2914</v>
      </c>
      <c r="F5768" s="5" t="s">
        <v>383</v>
      </c>
      <c r="G5768" s="5" t="s">
        <v>384</v>
      </c>
      <c r="H5768" s="5" t="s">
        <v>377</v>
      </c>
      <c r="I5768" s="5" t="s">
        <v>378</v>
      </c>
    </row>
    <row r="5769" spans="1:9" x14ac:dyDescent="0.25">
      <c r="A5769" s="5" t="s">
        <v>14640</v>
      </c>
      <c r="B5769" s="5" t="s">
        <v>14641</v>
      </c>
      <c r="C5769" s="6" t="s">
        <v>7358</v>
      </c>
      <c r="D5769" s="6" t="str">
        <f t="shared" si="90"/>
        <v>0010-040-020-1200</v>
      </c>
      <c r="E5769" s="5" t="s">
        <v>7359</v>
      </c>
      <c r="F5769" s="5" t="s">
        <v>375</v>
      </c>
      <c r="G5769" s="5" t="s">
        <v>376</v>
      </c>
      <c r="H5769" s="5" t="s">
        <v>377</v>
      </c>
      <c r="I5769" s="5" t="s">
        <v>378</v>
      </c>
    </row>
    <row r="5770" spans="1:9" x14ac:dyDescent="0.25">
      <c r="A5770" s="5" t="s">
        <v>14642</v>
      </c>
      <c r="B5770" s="5" t="s">
        <v>14643</v>
      </c>
      <c r="C5770" s="6" t="s">
        <v>1619</v>
      </c>
      <c r="D5770" s="6" t="str">
        <f t="shared" si="90"/>
        <v>0370-000-000-0000</v>
      </c>
      <c r="E5770" s="5" t="s">
        <v>1620</v>
      </c>
      <c r="F5770" s="5" t="s">
        <v>415</v>
      </c>
      <c r="G5770" s="5" t="s">
        <v>416</v>
      </c>
      <c r="H5770" s="5" t="s">
        <v>377</v>
      </c>
      <c r="I5770" s="5" t="s">
        <v>378</v>
      </c>
    </row>
    <row r="5771" spans="1:9" x14ac:dyDescent="0.25">
      <c r="A5771" s="5" t="s">
        <v>14644</v>
      </c>
      <c r="B5771" s="5" t="s">
        <v>14645</v>
      </c>
      <c r="C5771" s="6" t="s">
        <v>2032</v>
      </c>
      <c r="D5771" s="6" t="str">
        <f t="shared" si="90"/>
        <v>0560-000-000-0000</v>
      </c>
      <c r="E5771" s="5" t="s">
        <v>2033</v>
      </c>
      <c r="F5771" s="5" t="s">
        <v>535</v>
      </c>
      <c r="G5771" s="5" t="s">
        <v>536</v>
      </c>
      <c r="H5771" s="5" t="s">
        <v>377</v>
      </c>
      <c r="I5771" s="5" t="s">
        <v>378</v>
      </c>
    </row>
    <row r="5772" spans="1:9" x14ac:dyDescent="0.25">
      <c r="A5772" s="5" t="s">
        <v>14646</v>
      </c>
      <c r="B5772" s="5" t="s">
        <v>14647</v>
      </c>
      <c r="C5772" s="6" t="s">
        <v>2615</v>
      </c>
      <c r="D5772" s="6" t="str">
        <f t="shared" si="90"/>
        <v>0315-000-000-0000</v>
      </c>
      <c r="E5772" s="5" t="s">
        <v>2616</v>
      </c>
      <c r="F5772" s="5" t="s">
        <v>507</v>
      </c>
      <c r="G5772" s="5" t="s">
        <v>508</v>
      </c>
      <c r="H5772" s="5" t="s">
        <v>377</v>
      </c>
      <c r="I5772" s="5" t="s">
        <v>378</v>
      </c>
    </row>
    <row r="5773" spans="1:9" x14ac:dyDescent="0.25">
      <c r="A5773" s="5" t="s">
        <v>14648</v>
      </c>
      <c r="B5773" s="5" t="s">
        <v>14649</v>
      </c>
      <c r="C5773" s="6" t="s">
        <v>1952</v>
      </c>
      <c r="D5773" s="6" t="str">
        <f t="shared" si="90"/>
        <v>0655-247-000-0000</v>
      </c>
      <c r="E5773" s="5" t="s">
        <v>1953</v>
      </c>
      <c r="F5773" s="5" t="s">
        <v>415</v>
      </c>
      <c r="G5773" s="5" t="s">
        <v>416</v>
      </c>
      <c r="H5773" s="5" t="s">
        <v>377</v>
      </c>
      <c r="I5773" s="5" t="s">
        <v>378</v>
      </c>
    </row>
    <row r="5774" spans="1:9" x14ac:dyDescent="0.25">
      <c r="A5774" s="5" t="s">
        <v>14650</v>
      </c>
      <c r="B5774" s="5" t="s">
        <v>14651</v>
      </c>
      <c r="C5774" s="6" t="s">
        <v>827</v>
      </c>
      <c r="D5774" s="6" t="str">
        <f t="shared" si="90"/>
        <v>0320-000-000-0000</v>
      </c>
      <c r="E5774" s="5" t="s">
        <v>828</v>
      </c>
      <c r="F5774" s="5" t="s">
        <v>383</v>
      </c>
      <c r="G5774" s="5" t="s">
        <v>384</v>
      </c>
      <c r="H5774" s="5" t="s">
        <v>377</v>
      </c>
      <c r="I5774" s="5" t="s">
        <v>378</v>
      </c>
    </row>
    <row r="5775" spans="1:9" x14ac:dyDescent="0.25">
      <c r="A5775" s="5" t="s">
        <v>14652</v>
      </c>
      <c r="B5775" s="5" t="s">
        <v>14653</v>
      </c>
      <c r="C5775" s="6" t="s">
        <v>3161</v>
      </c>
      <c r="D5775" s="6" t="str">
        <f t="shared" si="90"/>
        <v>0047-000-000-0000</v>
      </c>
      <c r="E5775" s="5" t="s">
        <v>3162</v>
      </c>
      <c r="F5775" s="5" t="s">
        <v>507</v>
      </c>
      <c r="G5775" s="5" t="s">
        <v>508</v>
      </c>
      <c r="H5775" s="5" t="s">
        <v>491</v>
      </c>
      <c r="I5775" s="5" t="s">
        <v>492</v>
      </c>
    </row>
    <row r="5776" spans="1:9" x14ac:dyDescent="0.25">
      <c r="A5776" s="5" t="s">
        <v>14654</v>
      </c>
      <c r="B5776" s="5" t="s">
        <v>14655</v>
      </c>
      <c r="C5776" s="6" t="s">
        <v>13938</v>
      </c>
      <c r="D5776" s="6" t="str">
        <f t="shared" si="90"/>
        <v>0010-076-041-1100</v>
      </c>
      <c r="E5776" s="5" t="s">
        <v>13939</v>
      </c>
      <c r="F5776" s="5" t="s">
        <v>375</v>
      </c>
      <c r="G5776" s="5" t="s">
        <v>376</v>
      </c>
      <c r="H5776" s="5" t="s">
        <v>377</v>
      </c>
      <c r="I5776" s="5" t="s">
        <v>378</v>
      </c>
    </row>
    <row r="5777" spans="1:9" x14ac:dyDescent="0.25">
      <c r="A5777" s="5" t="s">
        <v>14656</v>
      </c>
      <c r="B5777" s="5" t="s">
        <v>14657</v>
      </c>
      <c r="C5777" s="6" t="s">
        <v>3452</v>
      </c>
      <c r="D5777" s="6" t="str">
        <f t="shared" si="90"/>
        <v>0010-059-061-1100</v>
      </c>
      <c r="E5777" s="5" t="s">
        <v>3453</v>
      </c>
      <c r="F5777" s="5" t="s">
        <v>375</v>
      </c>
      <c r="G5777" s="5" t="s">
        <v>376</v>
      </c>
      <c r="H5777" s="5" t="s">
        <v>377</v>
      </c>
      <c r="I5777" s="5" t="s">
        <v>378</v>
      </c>
    </row>
    <row r="5778" spans="1:9" x14ac:dyDescent="0.25">
      <c r="A5778" s="5" t="s">
        <v>14658</v>
      </c>
      <c r="B5778" s="5" t="s">
        <v>14659</v>
      </c>
      <c r="C5778" s="6" t="s">
        <v>7836</v>
      </c>
      <c r="D5778" s="6" t="str">
        <f t="shared" si="90"/>
        <v>1010-000-000-0000</v>
      </c>
      <c r="E5778" s="5" t="s">
        <v>7837</v>
      </c>
      <c r="F5778" s="5" t="s">
        <v>535</v>
      </c>
      <c r="G5778" s="5" t="s">
        <v>536</v>
      </c>
      <c r="H5778" s="5" t="s">
        <v>377</v>
      </c>
      <c r="I5778" s="5" t="s">
        <v>378</v>
      </c>
    </row>
    <row r="5779" spans="1:9" x14ac:dyDescent="0.25">
      <c r="A5779" s="5" t="s">
        <v>14660</v>
      </c>
      <c r="B5779" s="5" t="s">
        <v>14661</v>
      </c>
      <c r="C5779" s="6" t="s">
        <v>2196</v>
      </c>
      <c r="D5779" s="6" t="str">
        <f t="shared" si="90"/>
        <v>0924-000-000-0000</v>
      </c>
      <c r="E5779" s="5" t="s">
        <v>2197</v>
      </c>
      <c r="F5779" s="5" t="s">
        <v>383</v>
      </c>
      <c r="G5779" s="5" t="s">
        <v>384</v>
      </c>
      <c r="H5779" s="5" t="s">
        <v>377</v>
      </c>
      <c r="I5779" s="5" t="s">
        <v>378</v>
      </c>
    </row>
    <row r="5780" spans="1:9" x14ac:dyDescent="0.25">
      <c r="A5780" s="5" t="s">
        <v>240</v>
      </c>
      <c r="B5780" s="5" t="s">
        <v>14662</v>
      </c>
      <c r="C5780" s="6" t="s">
        <v>3161</v>
      </c>
      <c r="D5780" s="6" t="str">
        <f t="shared" si="90"/>
        <v>0047-000-000-0000</v>
      </c>
      <c r="E5780" s="5" t="s">
        <v>3162</v>
      </c>
      <c r="F5780" s="5" t="s">
        <v>507</v>
      </c>
      <c r="G5780" s="5" t="s">
        <v>508</v>
      </c>
      <c r="H5780" s="5" t="s">
        <v>377</v>
      </c>
      <c r="I5780" s="5" t="s">
        <v>378</v>
      </c>
    </row>
    <row r="5781" spans="1:9" x14ac:dyDescent="0.25">
      <c r="A5781" s="5" t="s">
        <v>14663</v>
      </c>
      <c r="B5781" s="5" t="s">
        <v>14664</v>
      </c>
      <c r="C5781" s="6" t="s">
        <v>8326</v>
      </c>
      <c r="D5781" s="6" t="str">
        <f t="shared" si="90"/>
        <v>0457-000-000-0000</v>
      </c>
      <c r="E5781" s="5" t="s">
        <v>8327</v>
      </c>
      <c r="F5781" s="5" t="s">
        <v>535</v>
      </c>
      <c r="G5781" s="5" t="s">
        <v>536</v>
      </c>
      <c r="H5781" s="5" t="s">
        <v>377</v>
      </c>
      <c r="I5781" s="5" t="s">
        <v>378</v>
      </c>
    </row>
    <row r="5782" spans="1:9" x14ac:dyDescent="0.25">
      <c r="A5782" s="5" t="s">
        <v>14665</v>
      </c>
      <c r="B5782" s="5" t="s">
        <v>14666</v>
      </c>
      <c r="C5782" s="6" t="s">
        <v>1079</v>
      </c>
      <c r="D5782" s="6" t="str">
        <f t="shared" si="90"/>
        <v>0042-000-000-0000</v>
      </c>
      <c r="E5782" s="5" t="s">
        <v>1080</v>
      </c>
      <c r="F5782" s="5" t="s">
        <v>383</v>
      </c>
      <c r="G5782" s="5" t="s">
        <v>384</v>
      </c>
      <c r="H5782" s="5" t="s">
        <v>377</v>
      </c>
      <c r="I5782" s="5" t="s">
        <v>378</v>
      </c>
    </row>
    <row r="5783" spans="1:9" x14ac:dyDescent="0.25">
      <c r="A5783" s="5" t="s">
        <v>14667</v>
      </c>
      <c r="B5783" s="5" t="s">
        <v>14668</v>
      </c>
      <c r="C5783" s="6" t="s">
        <v>797</v>
      </c>
      <c r="D5783" s="6" t="str">
        <f t="shared" si="90"/>
        <v>0350-000-000-0000</v>
      </c>
      <c r="E5783" s="5" t="s">
        <v>798</v>
      </c>
      <c r="F5783" s="5" t="s">
        <v>383</v>
      </c>
      <c r="G5783" s="5" t="s">
        <v>384</v>
      </c>
      <c r="H5783" s="5" t="s">
        <v>377</v>
      </c>
      <c r="I5783" s="5" t="s">
        <v>378</v>
      </c>
    </row>
    <row r="5784" spans="1:9" x14ac:dyDescent="0.25">
      <c r="A5784" s="5" t="s">
        <v>14669</v>
      </c>
      <c r="B5784" s="5" t="s">
        <v>14670</v>
      </c>
      <c r="C5784" s="6" t="s">
        <v>1764</v>
      </c>
      <c r="D5784" s="6" t="str">
        <f t="shared" si="90"/>
        <v>0040-000-000-0000</v>
      </c>
      <c r="E5784" s="5" t="s">
        <v>1765</v>
      </c>
      <c r="F5784" s="5" t="s">
        <v>383</v>
      </c>
      <c r="G5784" s="5" t="s">
        <v>384</v>
      </c>
      <c r="H5784" s="5" t="s">
        <v>377</v>
      </c>
      <c r="I5784" s="5" t="s">
        <v>378</v>
      </c>
    </row>
    <row r="5785" spans="1:9" x14ac:dyDescent="0.25">
      <c r="A5785" s="5" t="s">
        <v>14671</v>
      </c>
      <c r="B5785" s="5" t="s">
        <v>14672</v>
      </c>
      <c r="C5785" s="6" t="s">
        <v>7474</v>
      </c>
      <c r="D5785" s="6" t="str">
        <f t="shared" si="90"/>
        <v>0010-090-081-1100</v>
      </c>
      <c r="E5785" s="5" t="s">
        <v>7475</v>
      </c>
      <c r="F5785" s="5" t="s">
        <v>375</v>
      </c>
      <c r="G5785" s="5" t="s">
        <v>376</v>
      </c>
      <c r="H5785" s="5" t="s">
        <v>377</v>
      </c>
      <c r="I5785" s="5" t="s">
        <v>378</v>
      </c>
    </row>
    <row r="5786" spans="1:9" x14ac:dyDescent="0.25">
      <c r="A5786" s="5" t="s">
        <v>14673</v>
      </c>
      <c r="B5786" s="5" t="s">
        <v>14674</v>
      </c>
      <c r="C5786" s="6" t="s">
        <v>7108</v>
      </c>
      <c r="D5786" s="6" t="str">
        <f t="shared" si="90"/>
        <v>0010-060-031-1100</v>
      </c>
      <c r="E5786" s="5" t="s">
        <v>7109</v>
      </c>
      <c r="F5786" s="5" t="s">
        <v>507</v>
      </c>
      <c r="G5786" s="5" t="s">
        <v>508</v>
      </c>
      <c r="H5786" s="5" t="s">
        <v>377</v>
      </c>
      <c r="I5786" s="5" t="s">
        <v>378</v>
      </c>
    </row>
    <row r="5787" spans="1:9" x14ac:dyDescent="0.25">
      <c r="A5787" s="5" t="s">
        <v>14675</v>
      </c>
      <c r="B5787" s="5" t="s">
        <v>14676</v>
      </c>
      <c r="C5787" s="6" t="s">
        <v>12951</v>
      </c>
      <c r="D5787" s="6" t="str">
        <f t="shared" si="90"/>
        <v>1152-000-000-0000</v>
      </c>
      <c r="E5787" s="5" t="s">
        <v>12952</v>
      </c>
      <c r="F5787" s="5" t="s">
        <v>503</v>
      </c>
      <c r="G5787" s="5" t="s">
        <v>504</v>
      </c>
      <c r="H5787" s="5" t="s">
        <v>377</v>
      </c>
      <c r="I5787" s="5" t="s">
        <v>378</v>
      </c>
    </row>
    <row r="5788" spans="1:9" x14ac:dyDescent="0.25">
      <c r="A5788" s="5" t="s">
        <v>14677</v>
      </c>
      <c r="B5788" s="5" t="s">
        <v>14678</v>
      </c>
      <c r="C5788" s="6" t="s">
        <v>1790</v>
      </c>
      <c r="D5788" s="6" t="str">
        <f t="shared" si="90"/>
        <v>0010-085-031-1100</v>
      </c>
      <c r="E5788" s="5" t="s">
        <v>1791</v>
      </c>
      <c r="F5788" s="5" t="s">
        <v>375</v>
      </c>
      <c r="G5788" s="5" t="s">
        <v>376</v>
      </c>
      <c r="H5788" s="5" t="s">
        <v>377</v>
      </c>
      <c r="I5788" s="5" t="s">
        <v>378</v>
      </c>
    </row>
    <row r="5789" spans="1:9" x14ac:dyDescent="0.25">
      <c r="A5789" s="5" t="s">
        <v>14679</v>
      </c>
      <c r="B5789" s="5" t="s">
        <v>14680</v>
      </c>
      <c r="C5789" s="6" t="s">
        <v>989</v>
      </c>
      <c r="D5789" s="6" t="str">
        <f t="shared" si="90"/>
        <v>0207-000-000-0000</v>
      </c>
      <c r="E5789" s="5" t="s">
        <v>990</v>
      </c>
      <c r="F5789" s="5" t="s">
        <v>383</v>
      </c>
      <c r="G5789" s="5" t="s">
        <v>384</v>
      </c>
      <c r="H5789" s="5" t="s">
        <v>377</v>
      </c>
      <c r="I5789" s="5" t="s">
        <v>378</v>
      </c>
    </row>
    <row r="5790" spans="1:9" x14ac:dyDescent="0.25">
      <c r="A5790" s="5" t="s">
        <v>14681</v>
      </c>
      <c r="B5790" s="5" t="s">
        <v>14682</v>
      </c>
      <c r="C5790" s="6" t="s">
        <v>13938</v>
      </c>
      <c r="D5790" s="6" t="str">
        <f t="shared" si="90"/>
        <v>0010-076-041-1100</v>
      </c>
      <c r="E5790" s="5" t="s">
        <v>13939</v>
      </c>
      <c r="F5790" s="5" t="s">
        <v>375</v>
      </c>
      <c r="G5790" s="5" t="s">
        <v>376</v>
      </c>
      <c r="H5790" s="5" t="s">
        <v>11413</v>
      </c>
      <c r="I5790" s="5" t="s">
        <v>11414</v>
      </c>
    </row>
    <row r="5791" spans="1:9" x14ac:dyDescent="0.25">
      <c r="A5791" s="5" t="s">
        <v>14683</v>
      </c>
      <c r="B5791" s="5" t="s">
        <v>14684</v>
      </c>
      <c r="C5791" s="6" t="s">
        <v>2716</v>
      </c>
      <c r="D5791" s="6" t="str">
        <f t="shared" si="90"/>
        <v>0100-000-000-1100</v>
      </c>
      <c r="E5791" s="5" t="s">
        <v>2717</v>
      </c>
      <c r="F5791" s="5" t="s">
        <v>383</v>
      </c>
      <c r="G5791" s="5" t="s">
        <v>384</v>
      </c>
      <c r="H5791" s="5" t="s">
        <v>377</v>
      </c>
      <c r="I5791" s="5" t="s">
        <v>378</v>
      </c>
    </row>
    <row r="5792" spans="1:9" x14ac:dyDescent="0.25">
      <c r="A5792" s="5" t="s">
        <v>14685</v>
      </c>
      <c r="B5792" s="5" t="s">
        <v>14686</v>
      </c>
      <c r="C5792" s="6" t="s">
        <v>4058</v>
      </c>
      <c r="D5792" s="6" t="str">
        <f t="shared" si="90"/>
        <v>0411-000-000-0000</v>
      </c>
      <c r="E5792" s="5" t="s">
        <v>4059</v>
      </c>
      <c r="F5792" s="5" t="s">
        <v>535</v>
      </c>
      <c r="G5792" s="5" t="s">
        <v>536</v>
      </c>
      <c r="H5792" s="5" t="s">
        <v>377</v>
      </c>
      <c r="I5792" s="5" t="s">
        <v>378</v>
      </c>
    </row>
    <row r="5793" spans="1:9" x14ac:dyDescent="0.25">
      <c r="A5793" s="5" t="s">
        <v>14687</v>
      </c>
      <c r="B5793" s="5" t="s">
        <v>14688</v>
      </c>
      <c r="C5793" s="6" t="s">
        <v>13886</v>
      </c>
      <c r="D5793" s="6" t="str">
        <f t="shared" si="90"/>
        <v>1045-000-000-0000</v>
      </c>
      <c r="E5793" s="5" t="s">
        <v>13887</v>
      </c>
      <c r="F5793" s="5" t="s">
        <v>383</v>
      </c>
      <c r="G5793" s="5" t="s">
        <v>384</v>
      </c>
      <c r="H5793" s="5" t="s">
        <v>377</v>
      </c>
      <c r="I5793" s="5" t="s">
        <v>378</v>
      </c>
    </row>
    <row r="5794" spans="1:9" x14ac:dyDescent="0.25">
      <c r="A5794" s="5" t="s">
        <v>14689</v>
      </c>
      <c r="B5794" s="5" t="s">
        <v>14690</v>
      </c>
      <c r="C5794" s="6" t="s">
        <v>3856</v>
      </c>
      <c r="D5794" s="6" t="str">
        <f t="shared" si="90"/>
        <v>0380-000-000-0000</v>
      </c>
      <c r="E5794" s="5" t="s">
        <v>3857</v>
      </c>
      <c r="F5794" s="5" t="s">
        <v>383</v>
      </c>
      <c r="G5794" s="5" t="s">
        <v>384</v>
      </c>
      <c r="H5794" s="5" t="s">
        <v>377</v>
      </c>
      <c r="I5794" s="5" t="s">
        <v>378</v>
      </c>
    </row>
    <row r="5795" spans="1:9" x14ac:dyDescent="0.25">
      <c r="A5795" s="5" t="s">
        <v>14691</v>
      </c>
      <c r="B5795" s="5" t="s">
        <v>14692</v>
      </c>
      <c r="C5795" s="6" t="s">
        <v>7358</v>
      </c>
      <c r="D5795" s="6" t="str">
        <f t="shared" si="90"/>
        <v>0010-040-020-1200</v>
      </c>
      <c r="E5795" s="5" t="s">
        <v>7359</v>
      </c>
      <c r="F5795" s="5" t="s">
        <v>375</v>
      </c>
      <c r="G5795" s="5" t="s">
        <v>376</v>
      </c>
      <c r="H5795" s="5" t="s">
        <v>377</v>
      </c>
      <c r="I5795" s="5" t="s">
        <v>378</v>
      </c>
    </row>
    <row r="5796" spans="1:9" x14ac:dyDescent="0.25">
      <c r="A5796" s="5" t="s">
        <v>14693</v>
      </c>
      <c r="B5796" s="5" t="s">
        <v>14694</v>
      </c>
      <c r="C5796" s="6" t="s">
        <v>7824</v>
      </c>
      <c r="D5796" s="6" t="str">
        <f t="shared" si="90"/>
        <v>0677-000-000-0000</v>
      </c>
      <c r="E5796" s="5" t="s">
        <v>7825</v>
      </c>
      <c r="F5796" s="5" t="s">
        <v>383</v>
      </c>
      <c r="G5796" s="5" t="s">
        <v>384</v>
      </c>
      <c r="H5796" s="5" t="s">
        <v>377</v>
      </c>
      <c r="I5796" s="5" t="s">
        <v>378</v>
      </c>
    </row>
    <row r="5797" spans="1:9" x14ac:dyDescent="0.25">
      <c r="A5797" s="5" t="s">
        <v>14695</v>
      </c>
      <c r="B5797" s="5" t="s">
        <v>14696</v>
      </c>
      <c r="C5797" s="6" t="s">
        <v>5638</v>
      </c>
      <c r="D5797" s="6" t="str">
        <f t="shared" si="90"/>
        <v>0901-000-000-0000</v>
      </c>
      <c r="E5797" s="5" t="s">
        <v>5639</v>
      </c>
      <c r="F5797" s="5" t="s">
        <v>503</v>
      </c>
      <c r="G5797" s="5" t="s">
        <v>504</v>
      </c>
      <c r="H5797" s="5" t="s">
        <v>377</v>
      </c>
      <c r="I5797" s="5" t="s">
        <v>378</v>
      </c>
    </row>
    <row r="5798" spans="1:9" x14ac:dyDescent="0.25">
      <c r="A5798" s="5" t="s">
        <v>14697</v>
      </c>
      <c r="B5798" s="5" t="s">
        <v>14698</v>
      </c>
      <c r="C5798" s="6" t="s">
        <v>2364</v>
      </c>
      <c r="D5798" s="6" t="str">
        <f t="shared" si="90"/>
        <v>0010-086-031-1100</v>
      </c>
      <c r="E5798" s="5" t="s">
        <v>2365</v>
      </c>
      <c r="F5798" s="5" t="s">
        <v>399</v>
      </c>
      <c r="G5798" s="5" t="s">
        <v>400</v>
      </c>
      <c r="H5798" s="5" t="s">
        <v>377</v>
      </c>
      <c r="I5798" s="5" t="s">
        <v>378</v>
      </c>
    </row>
    <row r="5799" spans="1:9" x14ac:dyDescent="0.25">
      <c r="A5799" s="5" t="s">
        <v>14699</v>
      </c>
      <c r="B5799" s="5" t="s">
        <v>14700</v>
      </c>
      <c r="C5799" s="6" t="s">
        <v>6802</v>
      </c>
      <c r="D5799" s="6" t="str">
        <f t="shared" si="90"/>
        <v>0010-076-021-1100</v>
      </c>
      <c r="E5799" s="5" t="s">
        <v>3740</v>
      </c>
      <c r="F5799" s="5" t="s">
        <v>375</v>
      </c>
      <c r="G5799" s="5" t="s">
        <v>376</v>
      </c>
      <c r="H5799" s="5" t="s">
        <v>377</v>
      </c>
      <c r="I5799" s="5" t="s">
        <v>378</v>
      </c>
    </row>
    <row r="5800" spans="1:9" x14ac:dyDescent="0.25">
      <c r="A5800" s="5" t="s">
        <v>14701</v>
      </c>
      <c r="B5800" s="5" t="s">
        <v>14702</v>
      </c>
      <c r="C5800" s="6" t="s">
        <v>985</v>
      </c>
      <c r="D5800" s="6" t="str">
        <f t="shared" si="90"/>
        <v>0180-000-000-0000</v>
      </c>
      <c r="E5800" s="5" t="s">
        <v>986</v>
      </c>
      <c r="F5800" s="5" t="s">
        <v>383</v>
      </c>
      <c r="G5800" s="5" t="s">
        <v>384</v>
      </c>
      <c r="H5800" s="5" t="s">
        <v>377</v>
      </c>
      <c r="I5800" s="5" t="s">
        <v>378</v>
      </c>
    </row>
    <row r="5801" spans="1:9" x14ac:dyDescent="0.25">
      <c r="A5801" s="5" t="s">
        <v>14703</v>
      </c>
      <c r="B5801" s="5" t="s">
        <v>14704</v>
      </c>
      <c r="C5801" s="6" t="s">
        <v>6061</v>
      </c>
      <c r="D5801" s="6" t="str">
        <f t="shared" si="90"/>
        <v>0897-000-000-0000</v>
      </c>
      <c r="E5801" s="5" t="s">
        <v>6062</v>
      </c>
      <c r="F5801" s="5" t="s">
        <v>383</v>
      </c>
      <c r="G5801" s="5" t="s">
        <v>384</v>
      </c>
      <c r="H5801" s="5" t="s">
        <v>377</v>
      </c>
      <c r="I5801" s="5" t="s">
        <v>378</v>
      </c>
    </row>
    <row r="5802" spans="1:9" x14ac:dyDescent="0.25">
      <c r="A5802" s="5" t="s">
        <v>14705</v>
      </c>
      <c r="B5802" s="5" t="s">
        <v>14706</v>
      </c>
      <c r="C5802" s="6" t="s">
        <v>1079</v>
      </c>
      <c r="D5802" s="6" t="str">
        <f t="shared" si="90"/>
        <v>0042-000-000-0000</v>
      </c>
      <c r="E5802" s="5" t="s">
        <v>1080</v>
      </c>
      <c r="F5802" s="5" t="s">
        <v>383</v>
      </c>
      <c r="G5802" s="5" t="s">
        <v>384</v>
      </c>
      <c r="H5802" s="5" t="s">
        <v>377</v>
      </c>
      <c r="I5802" s="5" t="s">
        <v>378</v>
      </c>
    </row>
    <row r="5803" spans="1:9" x14ac:dyDescent="0.25">
      <c r="A5803" s="5" t="s">
        <v>14707</v>
      </c>
      <c r="B5803" s="5" t="s">
        <v>14708</v>
      </c>
      <c r="C5803" s="6" t="s">
        <v>4018</v>
      </c>
      <c r="D5803" s="6" t="str">
        <f t="shared" si="90"/>
        <v>1103-000-000-0000</v>
      </c>
      <c r="E5803" s="5" t="s">
        <v>4019</v>
      </c>
      <c r="F5803" s="5" t="s">
        <v>503</v>
      </c>
      <c r="G5803" s="5" t="s">
        <v>504</v>
      </c>
      <c r="H5803" s="5" t="s">
        <v>377</v>
      </c>
      <c r="I5803" s="5" t="s">
        <v>378</v>
      </c>
    </row>
    <row r="5804" spans="1:9" x14ac:dyDescent="0.25">
      <c r="A5804" s="5" t="s">
        <v>14709</v>
      </c>
      <c r="B5804" s="5" t="s">
        <v>14710</v>
      </c>
      <c r="C5804" s="6" t="s">
        <v>449</v>
      </c>
      <c r="D5804" s="6" t="str">
        <f t="shared" si="90"/>
        <v>0965-000-000-0000</v>
      </c>
      <c r="E5804" s="5" t="s">
        <v>450</v>
      </c>
      <c r="F5804" s="5" t="s">
        <v>383</v>
      </c>
      <c r="G5804" s="5" t="s">
        <v>384</v>
      </c>
      <c r="H5804" s="5" t="s">
        <v>377</v>
      </c>
      <c r="I5804" s="5" t="s">
        <v>378</v>
      </c>
    </row>
    <row r="5805" spans="1:9" x14ac:dyDescent="0.25">
      <c r="A5805" s="5" t="s">
        <v>14711</v>
      </c>
      <c r="B5805" s="5" t="s">
        <v>14712</v>
      </c>
      <c r="C5805" s="6" t="s">
        <v>1635</v>
      </c>
      <c r="D5805" s="6" t="str">
        <f t="shared" si="90"/>
        <v>0010-211-010-9900</v>
      </c>
      <c r="E5805" s="5" t="s">
        <v>1636</v>
      </c>
      <c r="F5805" s="5" t="s">
        <v>375</v>
      </c>
      <c r="G5805" s="5" t="s">
        <v>376</v>
      </c>
      <c r="H5805" s="5" t="s">
        <v>377</v>
      </c>
      <c r="I5805" s="5" t="s">
        <v>378</v>
      </c>
    </row>
    <row r="5806" spans="1:9" x14ac:dyDescent="0.25">
      <c r="A5806" s="5" t="s">
        <v>14713</v>
      </c>
      <c r="B5806" s="5" t="s">
        <v>14714</v>
      </c>
      <c r="C5806" s="6" t="s">
        <v>757</v>
      </c>
      <c r="D5806" s="6" t="str">
        <f t="shared" si="90"/>
        <v>0871-000-000-0000</v>
      </c>
      <c r="E5806" s="5" t="s">
        <v>758</v>
      </c>
      <c r="F5806" s="5" t="s">
        <v>383</v>
      </c>
      <c r="G5806" s="5" t="s">
        <v>384</v>
      </c>
      <c r="H5806" s="5" t="s">
        <v>377</v>
      </c>
      <c r="I5806" s="5" t="s">
        <v>378</v>
      </c>
    </row>
    <row r="5807" spans="1:9" x14ac:dyDescent="0.25">
      <c r="A5807" s="5" t="s">
        <v>14715</v>
      </c>
      <c r="B5807" s="5" t="s">
        <v>14716</v>
      </c>
      <c r="C5807" s="6" t="s">
        <v>2237</v>
      </c>
      <c r="D5807" s="6" t="str">
        <f t="shared" si="90"/>
        <v>0917-000-000-0000</v>
      </c>
      <c r="E5807" s="5" t="s">
        <v>2238</v>
      </c>
      <c r="F5807" s="5" t="s">
        <v>383</v>
      </c>
      <c r="G5807" s="5" t="s">
        <v>384</v>
      </c>
      <c r="H5807" s="5" t="s">
        <v>377</v>
      </c>
      <c r="I5807" s="5" t="s">
        <v>378</v>
      </c>
    </row>
    <row r="5808" spans="1:9" x14ac:dyDescent="0.25">
      <c r="A5808" s="5" t="s">
        <v>14717</v>
      </c>
      <c r="B5808" s="5" t="s">
        <v>14718</v>
      </c>
      <c r="C5808" s="6" t="s">
        <v>8010</v>
      </c>
      <c r="D5808" s="6" t="str">
        <f t="shared" si="90"/>
        <v>1107-000-000-0000</v>
      </c>
      <c r="E5808" s="5" t="s">
        <v>8011</v>
      </c>
      <c r="F5808" s="5" t="s">
        <v>383</v>
      </c>
      <c r="G5808" s="5" t="s">
        <v>384</v>
      </c>
      <c r="H5808" s="5" t="s">
        <v>377</v>
      </c>
      <c r="I5808" s="5" t="s">
        <v>378</v>
      </c>
    </row>
    <row r="5809" spans="1:9" x14ac:dyDescent="0.25">
      <c r="A5809" s="5" t="s">
        <v>14719</v>
      </c>
      <c r="B5809" s="5" t="s">
        <v>14720</v>
      </c>
      <c r="C5809" s="6" t="s">
        <v>694</v>
      </c>
      <c r="D5809" s="6" t="str">
        <f t="shared" si="90"/>
        <v>0220-000-000-0000</v>
      </c>
      <c r="E5809" s="5" t="s">
        <v>695</v>
      </c>
      <c r="F5809" s="5" t="s">
        <v>383</v>
      </c>
      <c r="G5809" s="5" t="s">
        <v>384</v>
      </c>
      <c r="H5809" s="5" t="s">
        <v>377</v>
      </c>
      <c r="I5809" s="5" t="s">
        <v>378</v>
      </c>
    </row>
    <row r="5810" spans="1:9" x14ac:dyDescent="0.25">
      <c r="A5810" s="5" t="s">
        <v>14721</v>
      </c>
      <c r="B5810" s="5" t="s">
        <v>14722</v>
      </c>
      <c r="C5810" s="6" t="s">
        <v>8178</v>
      </c>
      <c r="D5810" s="6" t="str">
        <f t="shared" si="90"/>
        <v>0937-000-000-0000</v>
      </c>
      <c r="E5810" s="5" t="s">
        <v>8179</v>
      </c>
      <c r="F5810" s="5" t="s">
        <v>383</v>
      </c>
      <c r="G5810" s="5" t="s">
        <v>384</v>
      </c>
      <c r="H5810" s="5" t="s">
        <v>377</v>
      </c>
      <c r="I5810" s="5" t="s">
        <v>378</v>
      </c>
    </row>
    <row r="5811" spans="1:9" x14ac:dyDescent="0.25">
      <c r="A5811" s="5" t="s">
        <v>14723</v>
      </c>
      <c r="B5811" s="5" t="s">
        <v>14724</v>
      </c>
      <c r="C5811" s="6" t="s">
        <v>2673</v>
      </c>
      <c r="D5811" s="6" t="str">
        <f t="shared" si="90"/>
        <v>0219-000-000-0000</v>
      </c>
      <c r="E5811" s="5" t="s">
        <v>2674</v>
      </c>
      <c r="F5811" s="5" t="s">
        <v>383</v>
      </c>
      <c r="G5811" s="5" t="s">
        <v>384</v>
      </c>
      <c r="H5811" s="5" t="s">
        <v>377</v>
      </c>
      <c r="I5811" s="5" t="s">
        <v>378</v>
      </c>
    </row>
    <row r="5812" spans="1:9" x14ac:dyDescent="0.25">
      <c r="A5812" s="5" t="s">
        <v>14725</v>
      </c>
      <c r="B5812" s="5" t="s">
        <v>14726</v>
      </c>
      <c r="C5812" s="6" t="s">
        <v>421</v>
      </c>
      <c r="D5812" s="6" t="str">
        <f t="shared" si="90"/>
        <v>0835-000-000-0000</v>
      </c>
      <c r="E5812" s="5" t="s">
        <v>422</v>
      </c>
      <c r="F5812" s="5" t="s">
        <v>383</v>
      </c>
      <c r="G5812" s="5" t="s">
        <v>384</v>
      </c>
      <c r="H5812" s="5" t="s">
        <v>377</v>
      </c>
      <c r="I5812" s="5" t="s">
        <v>378</v>
      </c>
    </row>
    <row r="5813" spans="1:9" x14ac:dyDescent="0.25">
      <c r="A5813" s="5" t="s">
        <v>14727</v>
      </c>
      <c r="B5813" s="5" t="s">
        <v>14728</v>
      </c>
      <c r="C5813" s="6" t="s">
        <v>9917</v>
      </c>
      <c r="D5813" s="6" t="str">
        <f t="shared" si="90"/>
        <v>0010-090-121-1100</v>
      </c>
      <c r="E5813" s="5" t="s">
        <v>9918</v>
      </c>
      <c r="F5813" s="5" t="s">
        <v>375</v>
      </c>
      <c r="G5813" s="5" t="s">
        <v>376</v>
      </c>
      <c r="H5813" s="5" t="s">
        <v>513</v>
      </c>
      <c r="I5813" s="5" t="s">
        <v>514</v>
      </c>
    </row>
    <row r="5814" spans="1:9" x14ac:dyDescent="0.25">
      <c r="A5814" s="5" t="s">
        <v>14729</v>
      </c>
      <c r="B5814" s="5" t="s">
        <v>14730</v>
      </c>
      <c r="C5814" s="6" t="s">
        <v>4709</v>
      </c>
      <c r="D5814" s="6" t="str">
        <f t="shared" si="90"/>
        <v>0010-029-110-1100</v>
      </c>
      <c r="E5814" s="5" t="s">
        <v>4710</v>
      </c>
      <c r="F5814" s="5" t="s">
        <v>375</v>
      </c>
      <c r="G5814" s="5" t="s">
        <v>376</v>
      </c>
      <c r="H5814" s="5" t="s">
        <v>377</v>
      </c>
      <c r="I5814" s="5" t="s">
        <v>378</v>
      </c>
    </row>
    <row r="5815" spans="1:9" x14ac:dyDescent="0.25">
      <c r="A5815" s="5" t="s">
        <v>14731</v>
      </c>
      <c r="B5815" s="5" t="s">
        <v>14732</v>
      </c>
      <c r="C5815" s="6" t="s">
        <v>2082</v>
      </c>
      <c r="D5815" s="6" t="str">
        <f t="shared" si="90"/>
        <v>0895-000-000-0000</v>
      </c>
      <c r="E5815" s="5" t="s">
        <v>2083</v>
      </c>
      <c r="F5815" s="5" t="s">
        <v>383</v>
      </c>
      <c r="G5815" s="5" t="s">
        <v>384</v>
      </c>
      <c r="H5815" s="5" t="s">
        <v>377</v>
      </c>
      <c r="I5815" s="5" t="s">
        <v>378</v>
      </c>
    </row>
    <row r="5816" spans="1:9" x14ac:dyDescent="0.25">
      <c r="A5816" s="5" t="s">
        <v>14733</v>
      </c>
      <c r="B5816" s="5" t="s">
        <v>14734</v>
      </c>
      <c r="C5816" s="6" t="s">
        <v>13079</v>
      </c>
      <c r="D5816" s="6" t="str">
        <f t="shared" si="90"/>
        <v>0821-000-000-0000</v>
      </c>
      <c r="E5816" s="5" t="s">
        <v>13080</v>
      </c>
      <c r="F5816" s="5" t="s">
        <v>503</v>
      </c>
      <c r="G5816" s="5" t="s">
        <v>504</v>
      </c>
      <c r="H5816" s="5" t="s">
        <v>377</v>
      </c>
      <c r="I5816" s="5" t="s">
        <v>378</v>
      </c>
    </row>
    <row r="5817" spans="1:9" x14ac:dyDescent="0.25">
      <c r="A5817" s="5" t="s">
        <v>14735</v>
      </c>
      <c r="B5817" s="5" t="s">
        <v>14736</v>
      </c>
      <c r="C5817" s="6" t="s">
        <v>4986</v>
      </c>
      <c r="D5817" s="6" t="str">
        <f t="shared" si="90"/>
        <v>0010-058-031-1200</v>
      </c>
      <c r="E5817" s="5" t="s">
        <v>4987</v>
      </c>
      <c r="F5817" s="5" t="s">
        <v>383</v>
      </c>
      <c r="G5817" s="5" t="s">
        <v>384</v>
      </c>
      <c r="H5817" s="5" t="s">
        <v>377</v>
      </c>
      <c r="I5817" s="5" t="s">
        <v>378</v>
      </c>
    </row>
    <row r="5818" spans="1:9" x14ac:dyDescent="0.25">
      <c r="A5818" s="5" t="s">
        <v>14737</v>
      </c>
      <c r="B5818" s="5" t="s">
        <v>14738</v>
      </c>
      <c r="C5818" s="6" t="s">
        <v>1635</v>
      </c>
      <c r="D5818" s="6" t="str">
        <f t="shared" si="90"/>
        <v>0010-211-010-9900</v>
      </c>
      <c r="E5818" s="5" t="s">
        <v>1636</v>
      </c>
      <c r="F5818" s="5" t="s">
        <v>399</v>
      </c>
      <c r="G5818" s="5" t="s">
        <v>400</v>
      </c>
      <c r="H5818" s="5" t="s">
        <v>377</v>
      </c>
      <c r="I5818" s="5" t="s">
        <v>378</v>
      </c>
    </row>
    <row r="5819" spans="1:9" x14ac:dyDescent="0.25">
      <c r="A5819" s="5" t="s">
        <v>14739</v>
      </c>
      <c r="B5819" s="5" t="s">
        <v>14740</v>
      </c>
      <c r="C5819" s="6" t="s">
        <v>2022</v>
      </c>
      <c r="D5819" s="6" t="str">
        <f t="shared" si="90"/>
        <v>0010-030-081-1200</v>
      </c>
      <c r="E5819" s="5" t="s">
        <v>2023</v>
      </c>
      <c r="F5819" s="5" t="s">
        <v>375</v>
      </c>
      <c r="G5819" s="5" t="s">
        <v>376</v>
      </c>
      <c r="H5819" s="5" t="s">
        <v>377</v>
      </c>
      <c r="I5819" s="5" t="s">
        <v>378</v>
      </c>
    </row>
    <row r="5820" spans="1:9" x14ac:dyDescent="0.25">
      <c r="A5820" s="5" t="s">
        <v>14741</v>
      </c>
      <c r="B5820" s="5" t="s">
        <v>14742</v>
      </c>
      <c r="C5820" s="6" t="s">
        <v>3896</v>
      </c>
      <c r="D5820" s="6" t="str">
        <f t="shared" si="90"/>
        <v>0410-000-000-0000</v>
      </c>
      <c r="E5820" s="5" t="s">
        <v>3897</v>
      </c>
      <c r="F5820" s="5" t="s">
        <v>383</v>
      </c>
      <c r="G5820" s="5" t="s">
        <v>384</v>
      </c>
      <c r="H5820" s="5" t="s">
        <v>377</v>
      </c>
      <c r="I5820" s="5" t="s">
        <v>378</v>
      </c>
    </row>
    <row r="5821" spans="1:9" x14ac:dyDescent="0.25">
      <c r="A5821" s="5" t="s">
        <v>14743</v>
      </c>
      <c r="B5821" s="5" t="s">
        <v>14744</v>
      </c>
      <c r="C5821" s="6" t="s">
        <v>6755</v>
      </c>
      <c r="D5821" s="6" t="str">
        <f t="shared" si="90"/>
        <v>0010-081-021-1100</v>
      </c>
      <c r="E5821" s="5" t="s">
        <v>6756</v>
      </c>
      <c r="F5821" s="5" t="s">
        <v>375</v>
      </c>
      <c r="G5821" s="5" t="s">
        <v>376</v>
      </c>
      <c r="H5821" s="5" t="s">
        <v>377</v>
      </c>
      <c r="I5821" s="5" t="s">
        <v>378</v>
      </c>
    </row>
    <row r="5822" spans="1:9" x14ac:dyDescent="0.25">
      <c r="A5822" s="5" t="s">
        <v>14745</v>
      </c>
      <c r="B5822" s="5" t="s">
        <v>14746</v>
      </c>
      <c r="C5822" s="6" t="s">
        <v>1195</v>
      </c>
      <c r="D5822" s="6" t="str">
        <f t="shared" si="90"/>
        <v>0010-090-131-1100</v>
      </c>
      <c r="E5822" s="5" t="s">
        <v>1196</v>
      </c>
      <c r="F5822" s="5" t="s">
        <v>399</v>
      </c>
      <c r="G5822" s="5" t="s">
        <v>400</v>
      </c>
      <c r="H5822" s="5" t="s">
        <v>377</v>
      </c>
      <c r="I5822" s="5" t="s">
        <v>378</v>
      </c>
    </row>
    <row r="5823" spans="1:9" x14ac:dyDescent="0.25">
      <c r="A5823" s="5" t="s">
        <v>14747</v>
      </c>
      <c r="B5823" s="5" t="s">
        <v>14748</v>
      </c>
      <c r="C5823" s="6" t="s">
        <v>2871</v>
      </c>
      <c r="D5823" s="6" t="str">
        <f t="shared" si="90"/>
        <v>0235-000-000-0000</v>
      </c>
      <c r="E5823" s="5" t="s">
        <v>2872</v>
      </c>
      <c r="F5823" s="5" t="s">
        <v>383</v>
      </c>
      <c r="G5823" s="5" t="s">
        <v>384</v>
      </c>
      <c r="H5823" s="5" t="s">
        <v>377</v>
      </c>
      <c r="I5823" s="5" t="s">
        <v>378</v>
      </c>
    </row>
    <row r="5824" spans="1:9" x14ac:dyDescent="0.25">
      <c r="A5824" s="5" t="s">
        <v>14749</v>
      </c>
      <c r="B5824" s="5" t="s">
        <v>14750</v>
      </c>
      <c r="C5824" s="6" t="s">
        <v>4134</v>
      </c>
      <c r="D5824" s="6" t="str">
        <f t="shared" si="90"/>
        <v>0010-044-111-0000</v>
      </c>
      <c r="E5824" s="5" t="s">
        <v>4135</v>
      </c>
      <c r="F5824" s="5" t="s">
        <v>873</v>
      </c>
      <c r="G5824" s="5" t="s">
        <v>874</v>
      </c>
      <c r="H5824" s="5" t="s">
        <v>377</v>
      </c>
      <c r="I5824" s="5" t="s">
        <v>378</v>
      </c>
    </row>
    <row r="5825" spans="1:9" x14ac:dyDescent="0.25">
      <c r="A5825" s="5" t="s">
        <v>14751</v>
      </c>
      <c r="B5825" s="5" t="s">
        <v>14752</v>
      </c>
      <c r="C5825" s="6" t="s">
        <v>5154</v>
      </c>
      <c r="D5825" s="6" t="str">
        <f t="shared" si="90"/>
        <v>0416-000-000-0000</v>
      </c>
      <c r="E5825" s="5" t="s">
        <v>5155</v>
      </c>
      <c r="F5825" s="5" t="s">
        <v>383</v>
      </c>
      <c r="G5825" s="5" t="s">
        <v>384</v>
      </c>
      <c r="H5825" s="5" t="s">
        <v>513</v>
      </c>
      <c r="I5825" s="5" t="s">
        <v>514</v>
      </c>
    </row>
    <row r="5826" spans="1:9" x14ac:dyDescent="0.25">
      <c r="A5826" s="5" t="s">
        <v>14753</v>
      </c>
      <c r="B5826" s="5" t="s">
        <v>14754</v>
      </c>
      <c r="C5826" s="6" t="s">
        <v>1494</v>
      </c>
      <c r="D5826" s="6" t="str">
        <f t="shared" ref="D5826:D5889" si="91">TEXT(C5826,"0000-000-000-0000")</f>
        <v>0944-000-000-0000</v>
      </c>
      <c r="E5826" s="5" t="s">
        <v>1495</v>
      </c>
      <c r="F5826" s="5" t="s">
        <v>383</v>
      </c>
      <c r="G5826" s="5" t="s">
        <v>384</v>
      </c>
      <c r="H5826" s="5" t="s">
        <v>377</v>
      </c>
      <c r="I5826" s="5" t="s">
        <v>378</v>
      </c>
    </row>
    <row r="5827" spans="1:9" x14ac:dyDescent="0.25">
      <c r="A5827" s="5" t="s">
        <v>14755</v>
      </c>
      <c r="B5827" s="5" t="s">
        <v>14756</v>
      </c>
      <c r="C5827" s="6" t="s">
        <v>781</v>
      </c>
      <c r="D5827" s="6" t="str">
        <f t="shared" si="91"/>
        <v>0430-000-000-0000</v>
      </c>
      <c r="E5827" s="5" t="s">
        <v>782</v>
      </c>
      <c r="F5827" s="5" t="s">
        <v>383</v>
      </c>
      <c r="G5827" s="5" t="s">
        <v>384</v>
      </c>
      <c r="H5827" s="5" t="s">
        <v>377</v>
      </c>
      <c r="I5827" s="5" t="s">
        <v>378</v>
      </c>
    </row>
    <row r="5828" spans="1:9" x14ac:dyDescent="0.25">
      <c r="A5828" s="5" t="s">
        <v>14757</v>
      </c>
      <c r="B5828" s="5" t="s">
        <v>14758</v>
      </c>
      <c r="C5828" s="6" t="s">
        <v>405</v>
      </c>
      <c r="D5828" s="6" t="str">
        <f t="shared" si="91"/>
        <v>0340-000-000-0000</v>
      </c>
      <c r="E5828" s="5" t="s">
        <v>406</v>
      </c>
      <c r="F5828" s="5" t="s">
        <v>383</v>
      </c>
      <c r="G5828" s="5" t="s">
        <v>384</v>
      </c>
      <c r="H5828" s="5" t="s">
        <v>377</v>
      </c>
      <c r="I5828" s="5" t="s">
        <v>378</v>
      </c>
    </row>
    <row r="5829" spans="1:9" x14ac:dyDescent="0.25">
      <c r="A5829" s="5" t="s">
        <v>14759</v>
      </c>
      <c r="B5829" s="5" t="s">
        <v>14760</v>
      </c>
      <c r="C5829" s="6" t="s">
        <v>8334</v>
      </c>
      <c r="D5829" s="6" t="str">
        <f t="shared" si="91"/>
        <v>1134-000-000-0000</v>
      </c>
      <c r="E5829" s="5" t="s">
        <v>8335</v>
      </c>
      <c r="F5829" s="5" t="s">
        <v>383</v>
      </c>
      <c r="G5829" s="5" t="s">
        <v>384</v>
      </c>
      <c r="H5829" s="5" t="s">
        <v>377</v>
      </c>
      <c r="I5829" s="5" t="s">
        <v>378</v>
      </c>
    </row>
    <row r="5830" spans="1:9" x14ac:dyDescent="0.25">
      <c r="A5830" s="5" t="s">
        <v>14761</v>
      </c>
      <c r="B5830" s="5" t="s">
        <v>14762</v>
      </c>
      <c r="C5830" s="6" t="s">
        <v>5714</v>
      </c>
      <c r="D5830" s="6" t="str">
        <f t="shared" si="91"/>
        <v>0010-093-021-1100</v>
      </c>
      <c r="E5830" s="5" t="s">
        <v>5715</v>
      </c>
      <c r="F5830" s="5" t="s">
        <v>375</v>
      </c>
      <c r="G5830" s="5" t="s">
        <v>376</v>
      </c>
      <c r="H5830" s="5" t="s">
        <v>377</v>
      </c>
      <c r="I5830" s="5" t="s">
        <v>378</v>
      </c>
    </row>
    <row r="5831" spans="1:9" x14ac:dyDescent="0.25">
      <c r="A5831" s="5" t="s">
        <v>14763</v>
      </c>
      <c r="B5831" s="5" t="s">
        <v>14764</v>
      </c>
      <c r="C5831" s="6" t="s">
        <v>4973</v>
      </c>
      <c r="D5831" s="6" t="str">
        <f t="shared" si="91"/>
        <v>0010-071-041-1100</v>
      </c>
      <c r="E5831" s="5" t="s">
        <v>1158</v>
      </c>
      <c r="F5831" s="5" t="s">
        <v>375</v>
      </c>
      <c r="G5831" s="5" t="s">
        <v>376</v>
      </c>
      <c r="H5831" s="5" t="s">
        <v>377</v>
      </c>
      <c r="I5831" s="5" t="s">
        <v>378</v>
      </c>
    </row>
    <row r="5832" spans="1:9" x14ac:dyDescent="0.25">
      <c r="A5832" s="5" t="s">
        <v>14765</v>
      </c>
      <c r="B5832" s="5" t="s">
        <v>14766</v>
      </c>
      <c r="C5832" s="6" t="s">
        <v>11716</v>
      </c>
      <c r="D5832" s="6" t="str">
        <f t="shared" si="91"/>
        <v>0713-000-000-0000</v>
      </c>
      <c r="E5832" s="5" t="s">
        <v>11717</v>
      </c>
      <c r="F5832" s="5" t="s">
        <v>383</v>
      </c>
      <c r="G5832" s="5" t="s">
        <v>384</v>
      </c>
      <c r="H5832" s="5" t="s">
        <v>377</v>
      </c>
      <c r="I5832" s="5" t="s">
        <v>378</v>
      </c>
    </row>
    <row r="5833" spans="1:9" x14ac:dyDescent="0.25">
      <c r="A5833" s="5" t="s">
        <v>14767</v>
      </c>
      <c r="B5833" s="5" t="s">
        <v>14768</v>
      </c>
      <c r="C5833" s="6" t="s">
        <v>5694</v>
      </c>
      <c r="D5833" s="6" t="str">
        <f t="shared" si="91"/>
        <v>0922-000-000-0000</v>
      </c>
      <c r="E5833" s="5" t="s">
        <v>5695</v>
      </c>
      <c r="F5833" s="5" t="s">
        <v>383</v>
      </c>
      <c r="G5833" s="5" t="s">
        <v>384</v>
      </c>
      <c r="H5833" s="5" t="s">
        <v>377</v>
      </c>
      <c r="I5833" s="5" t="s">
        <v>378</v>
      </c>
    </row>
    <row r="5834" spans="1:9" x14ac:dyDescent="0.25">
      <c r="A5834" s="5" t="s">
        <v>14769</v>
      </c>
      <c r="B5834" s="5" t="s">
        <v>14770</v>
      </c>
      <c r="C5834" s="6" t="s">
        <v>3896</v>
      </c>
      <c r="D5834" s="6" t="str">
        <f t="shared" si="91"/>
        <v>0410-000-000-0000</v>
      </c>
      <c r="E5834" s="5" t="s">
        <v>3897</v>
      </c>
      <c r="F5834" s="5" t="s">
        <v>507</v>
      </c>
      <c r="G5834" s="5" t="s">
        <v>508</v>
      </c>
      <c r="H5834" s="5" t="s">
        <v>377</v>
      </c>
      <c r="I5834" s="5" t="s">
        <v>378</v>
      </c>
    </row>
    <row r="5835" spans="1:9" x14ac:dyDescent="0.25">
      <c r="A5835" s="5" t="s">
        <v>14771</v>
      </c>
      <c r="B5835" s="5" t="s">
        <v>14772</v>
      </c>
      <c r="C5835" s="6" t="s">
        <v>14773</v>
      </c>
      <c r="D5835" s="6" t="str">
        <f t="shared" si="91"/>
        <v>0602-000-000-0000</v>
      </c>
      <c r="E5835" s="5" t="s">
        <v>14774</v>
      </c>
      <c r="F5835" s="5" t="s">
        <v>535</v>
      </c>
      <c r="G5835" s="5" t="s">
        <v>536</v>
      </c>
      <c r="H5835" s="5" t="s">
        <v>377</v>
      </c>
      <c r="I5835" s="5" t="s">
        <v>378</v>
      </c>
    </row>
    <row r="5836" spans="1:9" x14ac:dyDescent="0.25">
      <c r="A5836" s="5" t="s">
        <v>14775</v>
      </c>
      <c r="B5836" s="5" t="s">
        <v>14776</v>
      </c>
      <c r="C5836" s="6" t="s">
        <v>1091</v>
      </c>
      <c r="D5836" s="6" t="str">
        <f t="shared" si="91"/>
        <v>0957-000-000-0000</v>
      </c>
      <c r="E5836" s="5" t="s">
        <v>1092</v>
      </c>
      <c r="F5836" s="5" t="s">
        <v>415</v>
      </c>
      <c r="G5836" s="5" t="s">
        <v>416</v>
      </c>
      <c r="H5836" s="5" t="s">
        <v>377</v>
      </c>
      <c r="I5836" s="5" t="s">
        <v>378</v>
      </c>
    </row>
    <row r="5837" spans="1:9" x14ac:dyDescent="0.25">
      <c r="A5837" s="5" t="s">
        <v>14777</v>
      </c>
      <c r="B5837" s="5" t="s">
        <v>14778</v>
      </c>
      <c r="C5837" s="6" t="s">
        <v>2170</v>
      </c>
      <c r="D5837" s="6" t="str">
        <f t="shared" si="91"/>
        <v>0475-000-000-0000</v>
      </c>
      <c r="E5837" s="5" t="s">
        <v>2171</v>
      </c>
      <c r="F5837" s="5" t="s">
        <v>383</v>
      </c>
      <c r="G5837" s="5" t="s">
        <v>384</v>
      </c>
      <c r="H5837" s="5" t="s">
        <v>491</v>
      </c>
      <c r="I5837" s="5" t="s">
        <v>492</v>
      </c>
    </row>
    <row r="5838" spans="1:9" x14ac:dyDescent="0.25">
      <c r="A5838" s="5" t="s">
        <v>14779</v>
      </c>
      <c r="B5838" s="5" t="s">
        <v>14780</v>
      </c>
      <c r="C5838" s="6" t="s">
        <v>2026</v>
      </c>
      <c r="D5838" s="6" t="str">
        <f t="shared" si="91"/>
        <v>0852-000-000-0000</v>
      </c>
      <c r="E5838" s="5" t="s">
        <v>2027</v>
      </c>
      <c r="F5838" s="5" t="s">
        <v>925</v>
      </c>
      <c r="G5838" s="5" t="s">
        <v>926</v>
      </c>
      <c r="H5838" s="5" t="s">
        <v>377</v>
      </c>
      <c r="I5838" s="5" t="s">
        <v>378</v>
      </c>
    </row>
    <row r="5839" spans="1:9" x14ac:dyDescent="0.25">
      <c r="A5839" s="5" t="s">
        <v>14781</v>
      </c>
      <c r="B5839" s="5" t="s">
        <v>14782</v>
      </c>
      <c r="C5839" s="6" t="s">
        <v>3587</v>
      </c>
      <c r="D5839" s="6" t="str">
        <f t="shared" si="91"/>
        <v>0606-000-000-0000</v>
      </c>
      <c r="E5839" s="5" t="s">
        <v>3588</v>
      </c>
      <c r="F5839" s="5" t="s">
        <v>383</v>
      </c>
      <c r="G5839" s="5" t="s">
        <v>384</v>
      </c>
      <c r="H5839" s="5" t="s">
        <v>513</v>
      </c>
      <c r="I5839" s="5" t="s">
        <v>514</v>
      </c>
    </row>
    <row r="5840" spans="1:9" x14ac:dyDescent="0.25">
      <c r="A5840" s="5" t="s">
        <v>14783</v>
      </c>
      <c r="B5840" s="5" t="s">
        <v>14784</v>
      </c>
      <c r="C5840" s="6" t="s">
        <v>8687</v>
      </c>
      <c r="D5840" s="6" t="str">
        <f t="shared" si="91"/>
        <v>1146-000-000-0000</v>
      </c>
      <c r="E5840" s="5" t="s">
        <v>8688</v>
      </c>
      <c r="F5840" s="5" t="s">
        <v>503</v>
      </c>
      <c r="G5840" s="5" t="s">
        <v>504</v>
      </c>
      <c r="H5840" s="5" t="s">
        <v>377</v>
      </c>
      <c r="I5840" s="5" t="s">
        <v>378</v>
      </c>
    </row>
    <row r="5841" spans="1:9" x14ac:dyDescent="0.25">
      <c r="A5841" s="5" t="s">
        <v>14785</v>
      </c>
      <c r="B5841" s="5" t="s">
        <v>14786</v>
      </c>
      <c r="C5841" s="6" t="s">
        <v>7474</v>
      </c>
      <c r="D5841" s="6" t="str">
        <f t="shared" si="91"/>
        <v>0010-090-081-1100</v>
      </c>
      <c r="E5841" s="5" t="s">
        <v>7475</v>
      </c>
      <c r="F5841" s="5" t="s">
        <v>383</v>
      </c>
      <c r="G5841" s="5" t="s">
        <v>384</v>
      </c>
      <c r="H5841" s="5" t="s">
        <v>377</v>
      </c>
      <c r="I5841" s="5" t="s">
        <v>378</v>
      </c>
    </row>
    <row r="5842" spans="1:9" x14ac:dyDescent="0.25">
      <c r="A5842" s="5" t="s">
        <v>14787</v>
      </c>
      <c r="B5842" s="5" t="s">
        <v>14788</v>
      </c>
      <c r="C5842" s="6" t="s">
        <v>14789</v>
      </c>
      <c r="D5842" s="6" t="str">
        <f t="shared" si="91"/>
        <v>0190-000-010-4100</v>
      </c>
      <c r="E5842" s="5" t="s">
        <v>14790</v>
      </c>
      <c r="F5842" s="5" t="s">
        <v>383</v>
      </c>
      <c r="G5842" s="5" t="s">
        <v>384</v>
      </c>
      <c r="H5842" s="5" t="s">
        <v>377</v>
      </c>
      <c r="I5842" s="5" t="s">
        <v>378</v>
      </c>
    </row>
    <row r="5843" spans="1:9" x14ac:dyDescent="0.25">
      <c r="A5843" s="5" t="s">
        <v>14791</v>
      </c>
      <c r="B5843" s="5" t="s">
        <v>14792</v>
      </c>
      <c r="C5843" s="6" t="s">
        <v>3587</v>
      </c>
      <c r="D5843" s="6" t="str">
        <f t="shared" si="91"/>
        <v>0606-000-000-0000</v>
      </c>
      <c r="E5843" s="5" t="s">
        <v>3588</v>
      </c>
      <c r="F5843" s="5" t="s">
        <v>507</v>
      </c>
      <c r="G5843" s="5" t="s">
        <v>508</v>
      </c>
      <c r="H5843" s="5" t="s">
        <v>377</v>
      </c>
      <c r="I5843" s="5" t="s">
        <v>378</v>
      </c>
    </row>
    <row r="5844" spans="1:9" x14ac:dyDescent="0.25">
      <c r="A5844" s="5" t="s">
        <v>14793</v>
      </c>
      <c r="B5844" s="5" t="s">
        <v>14794</v>
      </c>
      <c r="C5844" s="6" t="s">
        <v>533</v>
      </c>
      <c r="D5844" s="6" t="str">
        <f t="shared" si="91"/>
        <v>0050-000-000-0000</v>
      </c>
      <c r="E5844" s="5" t="s">
        <v>534</v>
      </c>
      <c r="F5844" s="5" t="s">
        <v>383</v>
      </c>
      <c r="G5844" s="5" t="s">
        <v>384</v>
      </c>
      <c r="H5844" s="5" t="s">
        <v>377</v>
      </c>
      <c r="I5844" s="5" t="s">
        <v>378</v>
      </c>
    </row>
    <row r="5845" spans="1:9" x14ac:dyDescent="0.25">
      <c r="A5845" s="5" t="s">
        <v>14795</v>
      </c>
      <c r="B5845" s="5" t="s">
        <v>14796</v>
      </c>
      <c r="C5845" s="6" t="s">
        <v>3287</v>
      </c>
      <c r="D5845" s="6" t="str">
        <f t="shared" si="91"/>
        <v>0137-000-000-0000</v>
      </c>
      <c r="E5845" s="5" t="s">
        <v>3288</v>
      </c>
      <c r="F5845" s="5" t="s">
        <v>383</v>
      </c>
      <c r="G5845" s="5" t="s">
        <v>384</v>
      </c>
      <c r="H5845" s="5" t="s">
        <v>513</v>
      </c>
      <c r="I5845" s="5" t="s">
        <v>514</v>
      </c>
    </row>
    <row r="5846" spans="1:9" x14ac:dyDescent="0.25">
      <c r="A5846" s="5" t="s">
        <v>14797</v>
      </c>
      <c r="B5846" s="5" t="s">
        <v>14798</v>
      </c>
      <c r="C5846" s="6" t="s">
        <v>2821</v>
      </c>
      <c r="D5846" s="6" t="str">
        <f t="shared" si="91"/>
        <v>0215-000-000-0000</v>
      </c>
      <c r="E5846" s="5" t="s">
        <v>2822</v>
      </c>
      <c r="F5846" s="5" t="s">
        <v>383</v>
      </c>
      <c r="G5846" s="5" t="s">
        <v>384</v>
      </c>
      <c r="H5846" s="5" t="s">
        <v>377</v>
      </c>
      <c r="I5846" s="5" t="s">
        <v>378</v>
      </c>
    </row>
    <row r="5847" spans="1:9" x14ac:dyDescent="0.25">
      <c r="A5847" s="5" t="s">
        <v>14799</v>
      </c>
      <c r="B5847" s="5" t="s">
        <v>14800</v>
      </c>
      <c r="C5847" s="6" t="s">
        <v>2487</v>
      </c>
      <c r="D5847" s="6" t="str">
        <f t="shared" si="91"/>
        <v>0010-032-181-1100</v>
      </c>
      <c r="E5847" s="5" t="s">
        <v>2488</v>
      </c>
      <c r="F5847" s="5" t="s">
        <v>375</v>
      </c>
      <c r="G5847" s="5" t="s">
        <v>376</v>
      </c>
      <c r="H5847" s="5" t="s">
        <v>377</v>
      </c>
      <c r="I5847" s="5" t="s">
        <v>378</v>
      </c>
    </row>
    <row r="5848" spans="1:9" x14ac:dyDescent="0.25">
      <c r="A5848" s="5" t="s">
        <v>14801</v>
      </c>
      <c r="B5848" s="5" t="s">
        <v>14802</v>
      </c>
      <c r="C5848" s="6" t="s">
        <v>1221</v>
      </c>
      <c r="D5848" s="6" t="str">
        <f t="shared" si="91"/>
        <v>0201-000-000-0000</v>
      </c>
      <c r="E5848" s="5" t="s">
        <v>1222</v>
      </c>
      <c r="F5848" s="5" t="s">
        <v>383</v>
      </c>
      <c r="G5848" s="5" t="s">
        <v>384</v>
      </c>
      <c r="H5848" s="5" t="s">
        <v>513</v>
      </c>
      <c r="I5848" s="5" t="s">
        <v>514</v>
      </c>
    </row>
    <row r="5849" spans="1:9" x14ac:dyDescent="0.25">
      <c r="A5849" s="5" t="s">
        <v>14803</v>
      </c>
      <c r="B5849" s="5" t="s">
        <v>14804</v>
      </c>
      <c r="C5849" s="6" t="s">
        <v>4621</v>
      </c>
      <c r="D5849" s="6" t="str">
        <f t="shared" si="91"/>
        <v>0890-000-000-0000</v>
      </c>
      <c r="E5849" s="5" t="s">
        <v>4622</v>
      </c>
      <c r="F5849" s="5" t="s">
        <v>383</v>
      </c>
      <c r="G5849" s="5" t="s">
        <v>384</v>
      </c>
      <c r="H5849" s="5" t="s">
        <v>377</v>
      </c>
      <c r="I5849" s="5" t="s">
        <v>378</v>
      </c>
    </row>
    <row r="5850" spans="1:9" x14ac:dyDescent="0.25">
      <c r="A5850" s="5" t="s">
        <v>14805</v>
      </c>
      <c r="B5850" s="5" t="s">
        <v>14806</v>
      </c>
      <c r="C5850" s="6" t="s">
        <v>11716</v>
      </c>
      <c r="D5850" s="6" t="str">
        <f t="shared" si="91"/>
        <v>0713-000-000-0000</v>
      </c>
      <c r="E5850" s="5" t="s">
        <v>11717</v>
      </c>
      <c r="F5850" s="5" t="s">
        <v>383</v>
      </c>
      <c r="G5850" s="5" t="s">
        <v>384</v>
      </c>
      <c r="H5850" s="5" t="s">
        <v>377</v>
      </c>
      <c r="I5850" s="5" t="s">
        <v>378</v>
      </c>
    </row>
    <row r="5851" spans="1:9" x14ac:dyDescent="0.25">
      <c r="A5851" s="5" t="s">
        <v>14807</v>
      </c>
      <c r="B5851" s="5" t="s">
        <v>14808</v>
      </c>
      <c r="C5851" s="6" t="s">
        <v>11716</v>
      </c>
      <c r="D5851" s="6" t="str">
        <f t="shared" si="91"/>
        <v>0713-000-000-0000</v>
      </c>
      <c r="E5851" s="5" t="s">
        <v>11717</v>
      </c>
      <c r="F5851" s="5" t="s">
        <v>383</v>
      </c>
      <c r="G5851" s="5" t="s">
        <v>384</v>
      </c>
      <c r="H5851" s="5" t="s">
        <v>377</v>
      </c>
      <c r="I5851" s="5" t="s">
        <v>378</v>
      </c>
    </row>
    <row r="5852" spans="1:9" x14ac:dyDescent="0.25">
      <c r="A5852" s="5" t="s">
        <v>14809</v>
      </c>
      <c r="B5852" s="5" t="s">
        <v>14810</v>
      </c>
      <c r="C5852" s="6" t="s">
        <v>1133</v>
      </c>
      <c r="D5852" s="6" t="str">
        <f t="shared" si="91"/>
        <v>1042-000-000-0000</v>
      </c>
      <c r="E5852" s="5" t="s">
        <v>1134</v>
      </c>
      <c r="F5852" s="5" t="s">
        <v>1974</v>
      </c>
      <c r="G5852" s="5" t="s">
        <v>1975</v>
      </c>
      <c r="H5852" s="5" t="s">
        <v>377</v>
      </c>
      <c r="I5852" s="5" t="s">
        <v>378</v>
      </c>
    </row>
    <row r="5853" spans="1:9" x14ac:dyDescent="0.25">
      <c r="A5853" s="5" t="s">
        <v>14811</v>
      </c>
      <c r="B5853" s="5" t="s">
        <v>14812</v>
      </c>
      <c r="C5853" s="6" t="s">
        <v>12991</v>
      </c>
      <c r="D5853" s="6" t="str">
        <f t="shared" si="91"/>
        <v>1060-000-000-0000</v>
      </c>
      <c r="E5853" s="5" t="s">
        <v>12992</v>
      </c>
      <c r="F5853" s="5" t="s">
        <v>535</v>
      </c>
      <c r="G5853" s="5" t="s">
        <v>536</v>
      </c>
      <c r="H5853" s="5" t="s">
        <v>377</v>
      </c>
      <c r="I5853" s="5" t="s">
        <v>378</v>
      </c>
    </row>
    <row r="5854" spans="1:9" x14ac:dyDescent="0.25">
      <c r="A5854" s="5" t="s">
        <v>14813</v>
      </c>
      <c r="B5854" s="5" t="s">
        <v>14814</v>
      </c>
      <c r="C5854" s="6" t="s">
        <v>14815</v>
      </c>
      <c r="D5854" s="6" t="str">
        <f t="shared" si="91"/>
        <v>0423-000-008-2300</v>
      </c>
      <c r="E5854" s="5" t="s">
        <v>14816</v>
      </c>
      <c r="F5854" s="5" t="s">
        <v>383</v>
      </c>
      <c r="G5854" s="5" t="s">
        <v>384</v>
      </c>
      <c r="H5854" s="5" t="s">
        <v>513</v>
      </c>
      <c r="I5854" s="5" t="s">
        <v>514</v>
      </c>
    </row>
    <row r="5855" spans="1:9" x14ac:dyDescent="0.25">
      <c r="A5855" s="5" t="s">
        <v>14817</v>
      </c>
      <c r="B5855" s="5" t="s">
        <v>14818</v>
      </c>
      <c r="C5855" s="6" t="s">
        <v>827</v>
      </c>
      <c r="D5855" s="6" t="str">
        <f t="shared" si="91"/>
        <v>0320-000-000-0000</v>
      </c>
      <c r="E5855" s="5" t="s">
        <v>828</v>
      </c>
      <c r="F5855" s="5" t="s">
        <v>383</v>
      </c>
      <c r="G5855" s="5" t="s">
        <v>384</v>
      </c>
      <c r="H5855" s="5" t="s">
        <v>377</v>
      </c>
      <c r="I5855" s="5" t="s">
        <v>378</v>
      </c>
    </row>
    <row r="5856" spans="1:9" x14ac:dyDescent="0.25">
      <c r="A5856" s="5" t="s">
        <v>14819</v>
      </c>
      <c r="B5856" s="5" t="s">
        <v>14820</v>
      </c>
      <c r="C5856" s="6" t="s">
        <v>954</v>
      </c>
      <c r="D5856" s="6" t="str">
        <f t="shared" si="91"/>
        <v>0120-000-000-0000</v>
      </c>
      <c r="E5856" s="5" t="s">
        <v>955</v>
      </c>
      <c r="F5856" s="5" t="s">
        <v>415</v>
      </c>
      <c r="G5856" s="5" t="s">
        <v>416</v>
      </c>
      <c r="H5856" s="5" t="s">
        <v>377</v>
      </c>
      <c r="I5856" s="5" t="s">
        <v>378</v>
      </c>
    </row>
    <row r="5857" spans="1:9" x14ac:dyDescent="0.25">
      <c r="A5857" s="5" t="s">
        <v>14821</v>
      </c>
      <c r="B5857" s="5" t="s">
        <v>14822</v>
      </c>
      <c r="C5857" s="6" t="s">
        <v>10754</v>
      </c>
      <c r="D5857" s="6" t="str">
        <f t="shared" si="91"/>
        <v>0010-038-201-1400</v>
      </c>
      <c r="E5857" s="5" t="s">
        <v>10755</v>
      </c>
      <c r="F5857" s="5" t="s">
        <v>375</v>
      </c>
      <c r="G5857" s="5" t="s">
        <v>376</v>
      </c>
      <c r="H5857" s="5" t="s">
        <v>377</v>
      </c>
      <c r="I5857" s="5" t="s">
        <v>378</v>
      </c>
    </row>
    <row r="5858" spans="1:9" x14ac:dyDescent="0.25">
      <c r="A5858" s="5" t="s">
        <v>14823</v>
      </c>
      <c r="B5858" s="5" t="s">
        <v>14824</v>
      </c>
      <c r="C5858" s="6" t="s">
        <v>1195</v>
      </c>
      <c r="D5858" s="6" t="str">
        <f t="shared" si="91"/>
        <v>0010-090-131-1100</v>
      </c>
      <c r="E5858" s="5" t="s">
        <v>1196</v>
      </c>
      <c r="F5858" s="5" t="s">
        <v>375</v>
      </c>
      <c r="G5858" s="5" t="s">
        <v>376</v>
      </c>
      <c r="H5858" s="5" t="s">
        <v>377</v>
      </c>
      <c r="I5858" s="5" t="s">
        <v>378</v>
      </c>
    </row>
    <row r="5859" spans="1:9" x14ac:dyDescent="0.25">
      <c r="A5859" s="5" t="s">
        <v>14825</v>
      </c>
      <c r="B5859" s="5" t="s">
        <v>14826</v>
      </c>
      <c r="C5859" s="6" t="s">
        <v>907</v>
      </c>
      <c r="D5859" s="6" t="str">
        <f t="shared" si="91"/>
        <v>0843-000-000-0000</v>
      </c>
      <c r="E5859" s="5" t="s">
        <v>908</v>
      </c>
      <c r="F5859" s="5" t="s">
        <v>383</v>
      </c>
      <c r="G5859" s="5" t="s">
        <v>384</v>
      </c>
      <c r="H5859" s="5" t="s">
        <v>377</v>
      </c>
      <c r="I5859" s="5" t="s">
        <v>378</v>
      </c>
    </row>
    <row r="5860" spans="1:9" x14ac:dyDescent="0.25">
      <c r="A5860" s="5" t="s">
        <v>14827</v>
      </c>
      <c r="B5860" s="5" t="s">
        <v>14828</v>
      </c>
      <c r="C5860" s="6" t="s">
        <v>7102</v>
      </c>
      <c r="D5860" s="6" t="str">
        <f t="shared" si="91"/>
        <v>0010-076-051-1100</v>
      </c>
      <c r="E5860" s="5" t="s">
        <v>7103</v>
      </c>
      <c r="F5860" s="5" t="s">
        <v>375</v>
      </c>
      <c r="G5860" s="5" t="s">
        <v>376</v>
      </c>
      <c r="H5860" s="5" t="s">
        <v>377</v>
      </c>
      <c r="I5860" s="5" t="s">
        <v>378</v>
      </c>
    </row>
    <row r="5861" spans="1:9" x14ac:dyDescent="0.25">
      <c r="A5861" s="5" t="s">
        <v>14829</v>
      </c>
      <c r="B5861" s="5" t="s">
        <v>14830</v>
      </c>
      <c r="C5861" s="6" t="s">
        <v>5996</v>
      </c>
      <c r="D5861" s="6" t="str">
        <f t="shared" si="91"/>
        <v>0010-162-141-1100</v>
      </c>
      <c r="E5861" s="5" t="s">
        <v>5997</v>
      </c>
      <c r="F5861" s="5" t="s">
        <v>375</v>
      </c>
      <c r="G5861" s="5" t="s">
        <v>376</v>
      </c>
      <c r="H5861" s="5" t="s">
        <v>377</v>
      </c>
      <c r="I5861" s="5" t="s">
        <v>378</v>
      </c>
    </row>
    <row r="5862" spans="1:9" x14ac:dyDescent="0.25">
      <c r="A5862" s="5" t="s">
        <v>14831</v>
      </c>
      <c r="B5862" s="5" t="s">
        <v>14832</v>
      </c>
      <c r="C5862" s="6" t="s">
        <v>7518</v>
      </c>
      <c r="D5862" s="6" t="str">
        <f t="shared" si="91"/>
        <v>0010-214-071-0000</v>
      </c>
      <c r="E5862" s="5" t="s">
        <v>7519</v>
      </c>
      <c r="F5862" s="5" t="s">
        <v>375</v>
      </c>
      <c r="G5862" s="5" t="s">
        <v>376</v>
      </c>
      <c r="H5862" s="5" t="s">
        <v>377</v>
      </c>
      <c r="I5862" s="5" t="s">
        <v>378</v>
      </c>
    </row>
    <row r="5863" spans="1:9" x14ac:dyDescent="0.25">
      <c r="A5863" s="5" t="s">
        <v>14833</v>
      </c>
      <c r="B5863" s="5" t="s">
        <v>14834</v>
      </c>
      <c r="C5863" s="6" t="s">
        <v>2913</v>
      </c>
      <c r="D5863" s="6" t="str">
        <f t="shared" si="91"/>
        <v>0918-000-000-0000</v>
      </c>
      <c r="E5863" s="5" t="s">
        <v>2914</v>
      </c>
      <c r="F5863" s="5" t="s">
        <v>383</v>
      </c>
      <c r="G5863" s="5" t="s">
        <v>384</v>
      </c>
      <c r="H5863" s="5" t="s">
        <v>377</v>
      </c>
      <c r="I5863" s="5" t="s">
        <v>378</v>
      </c>
    </row>
    <row r="5864" spans="1:9" x14ac:dyDescent="0.25">
      <c r="A5864" s="5" t="s">
        <v>14835</v>
      </c>
      <c r="B5864" s="5" t="s">
        <v>14836</v>
      </c>
      <c r="C5864" s="6" t="s">
        <v>985</v>
      </c>
      <c r="D5864" s="6" t="str">
        <f t="shared" si="91"/>
        <v>0180-000-000-0000</v>
      </c>
      <c r="E5864" s="5" t="s">
        <v>986</v>
      </c>
      <c r="F5864" s="5" t="s">
        <v>383</v>
      </c>
      <c r="G5864" s="5" t="s">
        <v>384</v>
      </c>
      <c r="H5864" s="5" t="s">
        <v>377</v>
      </c>
      <c r="I5864" s="5" t="s">
        <v>378</v>
      </c>
    </row>
    <row r="5865" spans="1:9" x14ac:dyDescent="0.25">
      <c r="A5865" s="5" t="s">
        <v>14837</v>
      </c>
      <c r="B5865" s="5" t="s">
        <v>14838</v>
      </c>
      <c r="C5865" s="6" t="s">
        <v>1414</v>
      </c>
      <c r="D5865" s="6" t="str">
        <f t="shared" si="91"/>
        <v>0163-000-000-0000</v>
      </c>
      <c r="E5865" s="5" t="s">
        <v>1415</v>
      </c>
      <c r="F5865" s="5" t="s">
        <v>507</v>
      </c>
      <c r="G5865" s="5" t="s">
        <v>508</v>
      </c>
      <c r="H5865" s="5" t="s">
        <v>377</v>
      </c>
      <c r="I5865" s="5" t="s">
        <v>378</v>
      </c>
    </row>
    <row r="5866" spans="1:9" x14ac:dyDescent="0.25">
      <c r="A5866" s="5" t="s">
        <v>14839</v>
      </c>
      <c r="B5866" s="5" t="s">
        <v>14840</v>
      </c>
      <c r="C5866" s="6" t="s">
        <v>867</v>
      </c>
      <c r="D5866" s="6" t="str">
        <f t="shared" si="91"/>
        <v>1143-000-000-0000</v>
      </c>
      <c r="E5866" s="5" t="s">
        <v>868</v>
      </c>
      <c r="F5866" s="5" t="s">
        <v>383</v>
      </c>
      <c r="G5866" s="5" t="s">
        <v>384</v>
      </c>
      <c r="H5866" s="5" t="s">
        <v>377</v>
      </c>
      <c r="I5866" s="5" t="s">
        <v>378</v>
      </c>
    </row>
    <row r="5867" spans="1:9" x14ac:dyDescent="0.25">
      <c r="A5867" s="5" t="s">
        <v>14841</v>
      </c>
      <c r="B5867" s="5" t="s">
        <v>14842</v>
      </c>
      <c r="C5867" s="6" t="s">
        <v>1045</v>
      </c>
      <c r="D5867" s="6" t="str">
        <f t="shared" si="91"/>
        <v>0270-000-000-0000</v>
      </c>
      <c r="E5867" s="5" t="s">
        <v>1046</v>
      </c>
      <c r="F5867" s="5" t="s">
        <v>383</v>
      </c>
      <c r="G5867" s="5" t="s">
        <v>384</v>
      </c>
      <c r="H5867" s="5" t="s">
        <v>377</v>
      </c>
      <c r="I5867" s="5" t="s">
        <v>378</v>
      </c>
    </row>
    <row r="5868" spans="1:9" x14ac:dyDescent="0.25">
      <c r="A5868" s="5" t="s">
        <v>14843</v>
      </c>
      <c r="B5868" s="5" t="s">
        <v>14844</v>
      </c>
      <c r="C5868" s="6" t="s">
        <v>13694</v>
      </c>
      <c r="D5868" s="6" t="str">
        <f t="shared" si="91"/>
        <v>1156-000-000-0000</v>
      </c>
      <c r="E5868" s="5" t="s">
        <v>13695</v>
      </c>
      <c r="F5868" s="5" t="s">
        <v>383</v>
      </c>
      <c r="G5868" s="5" t="s">
        <v>384</v>
      </c>
      <c r="H5868" s="5" t="s">
        <v>377</v>
      </c>
      <c r="I5868" s="5" t="s">
        <v>378</v>
      </c>
    </row>
    <row r="5869" spans="1:9" x14ac:dyDescent="0.25">
      <c r="A5869" s="5" t="s">
        <v>14845</v>
      </c>
      <c r="B5869" s="5" t="s">
        <v>14846</v>
      </c>
      <c r="C5869" s="6" t="s">
        <v>14847</v>
      </c>
      <c r="D5869" s="6" t="str">
        <f t="shared" si="91"/>
        <v>0878-116-000-0000</v>
      </c>
      <c r="E5869" s="5" t="s">
        <v>14848</v>
      </c>
      <c r="F5869" s="5" t="s">
        <v>383</v>
      </c>
      <c r="G5869" s="5" t="s">
        <v>384</v>
      </c>
      <c r="H5869" s="5" t="s">
        <v>377</v>
      </c>
      <c r="I5869" s="5" t="s">
        <v>378</v>
      </c>
    </row>
    <row r="5870" spans="1:9" x14ac:dyDescent="0.25">
      <c r="A5870" s="5" t="s">
        <v>14849</v>
      </c>
      <c r="B5870" s="5" t="s">
        <v>14850</v>
      </c>
      <c r="C5870" s="6" t="s">
        <v>2501</v>
      </c>
      <c r="D5870" s="6" t="str">
        <f t="shared" si="91"/>
        <v>0135-000-000-0000</v>
      </c>
      <c r="E5870" s="5" t="s">
        <v>2502</v>
      </c>
      <c r="F5870" s="5" t="s">
        <v>535</v>
      </c>
      <c r="G5870" s="5" t="s">
        <v>536</v>
      </c>
      <c r="H5870" s="5" t="s">
        <v>377</v>
      </c>
      <c r="I5870" s="5" t="s">
        <v>378</v>
      </c>
    </row>
    <row r="5871" spans="1:9" x14ac:dyDescent="0.25">
      <c r="A5871" s="5" t="s">
        <v>14851</v>
      </c>
      <c r="B5871" s="5" t="s">
        <v>14852</v>
      </c>
      <c r="C5871" s="6" t="s">
        <v>11952</v>
      </c>
      <c r="D5871" s="6" t="str">
        <f t="shared" si="91"/>
        <v>1076-000-000-0000</v>
      </c>
      <c r="E5871" s="5" t="s">
        <v>11953</v>
      </c>
      <c r="F5871" s="5" t="s">
        <v>503</v>
      </c>
      <c r="G5871" s="5" t="s">
        <v>504</v>
      </c>
      <c r="H5871" s="5" t="s">
        <v>377</v>
      </c>
      <c r="I5871" s="5" t="s">
        <v>378</v>
      </c>
    </row>
    <row r="5872" spans="1:9" x14ac:dyDescent="0.25">
      <c r="A5872" s="5" t="s">
        <v>14853</v>
      </c>
      <c r="B5872" s="5" t="s">
        <v>14854</v>
      </c>
      <c r="C5872" s="6" t="s">
        <v>797</v>
      </c>
      <c r="D5872" s="6" t="str">
        <f t="shared" si="91"/>
        <v>0350-000-000-0000</v>
      </c>
      <c r="E5872" s="5" t="s">
        <v>798</v>
      </c>
      <c r="F5872" s="5" t="s">
        <v>383</v>
      </c>
      <c r="G5872" s="5" t="s">
        <v>384</v>
      </c>
      <c r="H5872" s="5" t="s">
        <v>491</v>
      </c>
      <c r="I5872" s="5" t="s">
        <v>492</v>
      </c>
    </row>
    <row r="5873" spans="1:9" x14ac:dyDescent="0.25">
      <c r="A5873" s="5" t="s">
        <v>14855</v>
      </c>
      <c r="B5873" s="5" t="s">
        <v>14856</v>
      </c>
      <c r="C5873" s="6" t="s">
        <v>12765</v>
      </c>
      <c r="D5873" s="6" t="str">
        <f t="shared" si="91"/>
        <v>1075-000-000-0000</v>
      </c>
      <c r="E5873" s="5" t="s">
        <v>12766</v>
      </c>
      <c r="F5873" s="5" t="s">
        <v>535</v>
      </c>
      <c r="G5873" s="5" t="s">
        <v>536</v>
      </c>
      <c r="H5873" s="5" t="s">
        <v>377</v>
      </c>
      <c r="I5873" s="5" t="s">
        <v>378</v>
      </c>
    </row>
    <row r="5874" spans="1:9" x14ac:dyDescent="0.25">
      <c r="A5874" s="5" t="s">
        <v>14857</v>
      </c>
      <c r="B5874" s="5" t="s">
        <v>14858</v>
      </c>
      <c r="C5874" s="6" t="s">
        <v>7685</v>
      </c>
      <c r="D5874" s="6" t="str">
        <f t="shared" si="91"/>
        <v>1068-000-000-0000</v>
      </c>
      <c r="E5874" s="5" t="s">
        <v>7686</v>
      </c>
      <c r="F5874" s="5" t="s">
        <v>535</v>
      </c>
      <c r="G5874" s="5" t="s">
        <v>536</v>
      </c>
      <c r="H5874" s="5" t="s">
        <v>377</v>
      </c>
      <c r="I5874" s="5" t="s">
        <v>378</v>
      </c>
    </row>
    <row r="5875" spans="1:9" x14ac:dyDescent="0.25">
      <c r="A5875" s="5" t="s">
        <v>14859</v>
      </c>
      <c r="B5875" s="5" t="s">
        <v>14860</v>
      </c>
      <c r="C5875" s="6" t="s">
        <v>885</v>
      </c>
      <c r="D5875" s="6" t="str">
        <f t="shared" si="91"/>
        <v>0339-000-000-0000</v>
      </c>
      <c r="E5875" s="5" t="s">
        <v>886</v>
      </c>
      <c r="F5875" s="5" t="s">
        <v>383</v>
      </c>
      <c r="G5875" s="5" t="s">
        <v>384</v>
      </c>
      <c r="H5875" s="5" t="s">
        <v>513</v>
      </c>
      <c r="I5875" s="5" t="s">
        <v>514</v>
      </c>
    </row>
    <row r="5876" spans="1:9" x14ac:dyDescent="0.25">
      <c r="A5876" s="5" t="s">
        <v>14861</v>
      </c>
      <c r="B5876" s="5" t="s">
        <v>14862</v>
      </c>
      <c r="C5876" s="6" t="s">
        <v>1991</v>
      </c>
      <c r="D5876" s="6" t="str">
        <f t="shared" si="91"/>
        <v>0010-030-021-1500</v>
      </c>
      <c r="E5876" s="5" t="s">
        <v>1992</v>
      </c>
      <c r="F5876" s="5" t="s">
        <v>375</v>
      </c>
      <c r="G5876" s="5" t="s">
        <v>376</v>
      </c>
      <c r="H5876" s="5" t="s">
        <v>377</v>
      </c>
      <c r="I5876" s="5" t="s">
        <v>378</v>
      </c>
    </row>
    <row r="5877" spans="1:9" x14ac:dyDescent="0.25">
      <c r="A5877" s="5" t="s">
        <v>14863</v>
      </c>
      <c r="B5877" s="5" t="s">
        <v>14864</v>
      </c>
      <c r="C5877" s="6" t="s">
        <v>8497</v>
      </c>
      <c r="D5877" s="6" t="str">
        <f t="shared" si="91"/>
        <v>1127-000-000-0000</v>
      </c>
      <c r="E5877" s="5" t="s">
        <v>8498</v>
      </c>
      <c r="F5877" s="5" t="s">
        <v>383</v>
      </c>
      <c r="G5877" s="5" t="s">
        <v>384</v>
      </c>
      <c r="H5877" s="5" t="s">
        <v>377</v>
      </c>
      <c r="I5877" s="5" t="s">
        <v>378</v>
      </c>
    </row>
    <row r="5878" spans="1:9" x14ac:dyDescent="0.25">
      <c r="A5878" s="5" t="s">
        <v>14865</v>
      </c>
      <c r="B5878" s="5" t="s">
        <v>14866</v>
      </c>
      <c r="C5878" s="6" t="s">
        <v>2170</v>
      </c>
      <c r="D5878" s="6" t="str">
        <f t="shared" si="91"/>
        <v>0475-000-000-0000</v>
      </c>
      <c r="E5878" s="5" t="s">
        <v>2171</v>
      </c>
      <c r="F5878" s="5" t="s">
        <v>383</v>
      </c>
      <c r="G5878" s="5" t="s">
        <v>384</v>
      </c>
      <c r="H5878" s="5" t="s">
        <v>513</v>
      </c>
      <c r="I5878" s="5" t="s">
        <v>514</v>
      </c>
    </row>
    <row r="5879" spans="1:9" x14ac:dyDescent="0.25">
      <c r="A5879" s="5" t="s">
        <v>14867</v>
      </c>
      <c r="B5879" s="5" t="s">
        <v>14868</v>
      </c>
      <c r="C5879" s="6" t="s">
        <v>2633</v>
      </c>
      <c r="D5879" s="6" t="str">
        <f t="shared" si="91"/>
        <v>0010-086-060-1200</v>
      </c>
      <c r="E5879" s="5" t="s">
        <v>2634</v>
      </c>
      <c r="F5879" s="5" t="s">
        <v>375</v>
      </c>
      <c r="G5879" s="5" t="s">
        <v>376</v>
      </c>
      <c r="H5879" s="5" t="s">
        <v>377</v>
      </c>
      <c r="I5879" s="5" t="s">
        <v>378</v>
      </c>
    </row>
    <row r="5880" spans="1:9" x14ac:dyDescent="0.25">
      <c r="A5880" s="5" t="s">
        <v>14869</v>
      </c>
      <c r="B5880" s="5" t="s">
        <v>14870</v>
      </c>
      <c r="C5880" s="6" t="s">
        <v>525</v>
      </c>
      <c r="D5880" s="6" t="str">
        <f t="shared" si="91"/>
        <v>0065-000-000-0000</v>
      </c>
      <c r="E5880" s="5" t="s">
        <v>526</v>
      </c>
      <c r="F5880" s="5" t="s">
        <v>383</v>
      </c>
      <c r="G5880" s="5" t="s">
        <v>384</v>
      </c>
      <c r="H5880" s="5" t="s">
        <v>377</v>
      </c>
      <c r="I5880" s="5" t="s">
        <v>378</v>
      </c>
    </row>
    <row r="5881" spans="1:9" x14ac:dyDescent="0.25">
      <c r="A5881" s="5" t="s">
        <v>14871</v>
      </c>
      <c r="B5881" s="5" t="s">
        <v>14872</v>
      </c>
      <c r="C5881" s="6" t="s">
        <v>3207</v>
      </c>
      <c r="D5881" s="6" t="str">
        <f t="shared" si="91"/>
        <v>0010-079-021-1300</v>
      </c>
      <c r="E5881" s="5" t="s">
        <v>3208</v>
      </c>
      <c r="F5881" s="5" t="s">
        <v>399</v>
      </c>
      <c r="G5881" s="5" t="s">
        <v>400</v>
      </c>
      <c r="H5881" s="5" t="s">
        <v>377</v>
      </c>
      <c r="I5881" s="5" t="s">
        <v>378</v>
      </c>
    </row>
    <row r="5882" spans="1:9" x14ac:dyDescent="0.25">
      <c r="A5882" s="5" t="s">
        <v>14873</v>
      </c>
      <c r="B5882" s="5" t="s">
        <v>14874</v>
      </c>
      <c r="C5882" s="6" t="s">
        <v>2821</v>
      </c>
      <c r="D5882" s="6" t="str">
        <f t="shared" si="91"/>
        <v>0215-000-000-0000</v>
      </c>
      <c r="E5882" s="5" t="s">
        <v>2822</v>
      </c>
      <c r="F5882" s="5" t="s">
        <v>383</v>
      </c>
      <c r="G5882" s="5" t="s">
        <v>384</v>
      </c>
      <c r="H5882" s="5" t="s">
        <v>377</v>
      </c>
      <c r="I5882" s="5" t="s">
        <v>378</v>
      </c>
    </row>
    <row r="5883" spans="1:9" x14ac:dyDescent="0.25">
      <c r="A5883" s="5" t="s">
        <v>14875</v>
      </c>
      <c r="B5883" s="5" t="s">
        <v>14876</v>
      </c>
      <c r="C5883" s="6" t="s">
        <v>481</v>
      </c>
      <c r="D5883" s="6" t="str">
        <f t="shared" si="91"/>
        <v>0955-000-000-0000</v>
      </c>
      <c r="E5883" s="5" t="s">
        <v>482</v>
      </c>
      <c r="F5883" s="5" t="s">
        <v>383</v>
      </c>
      <c r="G5883" s="5" t="s">
        <v>384</v>
      </c>
      <c r="H5883" s="5" t="s">
        <v>377</v>
      </c>
      <c r="I5883" s="5" t="s">
        <v>378</v>
      </c>
    </row>
    <row r="5884" spans="1:9" x14ac:dyDescent="0.25">
      <c r="A5884" s="5" t="s">
        <v>14877</v>
      </c>
      <c r="B5884" s="5" t="s">
        <v>14878</v>
      </c>
      <c r="C5884" s="6" t="s">
        <v>555</v>
      </c>
      <c r="D5884" s="6" t="str">
        <f t="shared" si="91"/>
        <v>0873-000-000-0000</v>
      </c>
      <c r="E5884" s="5" t="s">
        <v>556</v>
      </c>
      <c r="F5884" s="5" t="s">
        <v>383</v>
      </c>
      <c r="G5884" s="5" t="s">
        <v>384</v>
      </c>
      <c r="H5884" s="5" t="s">
        <v>513</v>
      </c>
      <c r="I5884" s="5" t="s">
        <v>514</v>
      </c>
    </row>
    <row r="5885" spans="1:9" x14ac:dyDescent="0.25">
      <c r="A5885" s="5" t="s">
        <v>14879</v>
      </c>
      <c r="B5885" s="5" t="s">
        <v>14880</v>
      </c>
      <c r="C5885" s="6" t="s">
        <v>7661</v>
      </c>
      <c r="D5885" s="6" t="str">
        <f t="shared" si="91"/>
        <v>1145-000-000-0000</v>
      </c>
      <c r="E5885" s="5" t="s">
        <v>7662</v>
      </c>
      <c r="F5885" s="5" t="s">
        <v>535</v>
      </c>
      <c r="G5885" s="5" t="s">
        <v>536</v>
      </c>
      <c r="H5885" s="5" t="s">
        <v>377</v>
      </c>
      <c r="I5885" s="5" t="s">
        <v>378</v>
      </c>
    </row>
    <row r="5886" spans="1:9" x14ac:dyDescent="0.25">
      <c r="A5886" s="5" t="s">
        <v>14881</v>
      </c>
      <c r="B5886" s="5" t="s">
        <v>14882</v>
      </c>
      <c r="C5886" s="6" t="s">
        <v>1740</v>
      </c>
      <c r="D5886" s="6" t="str">
        <f t="shared" si="91"/>
        <v>0343-000-000-0000</v>
      </c>
      <c r="E5886" s="5" t="s">
        <v>1741</v>
      </c>
      <c r="F5886" s="5" t="s">
        <v>383</v>
      </c>
      <c r="G5886" s="5" t="s">
        <v>384</v>
      </c>
      <c r="H5886" s="5" t="s">
        <v>377</v>
      </c>
      <c r="I5886" s="5" t="s">
        <v>378</v>
      </c>
    </row>
    <row r="5887" spans="1:9" x14ac:dyDescent="0.25">
      <c r="A5887" s="5" t="s">
        <v>14883</v>
      </c>
      <c r="B5887" s="5" t="s">
        <v>14884</v>
      </c>
      <c r="C5887" s="6" t="s">
        <v>2835</v>
      </c>
      <c r="D5887" s="6" t="str">
        <f t="shared" si="91"/>
        <v>0197-000-000-0000</v>
      </c>
      <c r="E5887" s="5" t="s">
        <v>2836</v>
      </c>
      <c r="F5887" s="5" t="s">
        <v>383</v>
      </c>
      <c r="G5887" s="5" t="s">
        <v>384</v>
      </c>
      <c r="H5887" s="5" t="s">
        <v>377</v>
      </c>
      <c r="I5887" s="5" t="s">
        <v>378</v>
      </c>
    </row>
    <row r="5888" spans="1:9" x14ac:dyDescent="0.25">
      <c r="A5888" s="5" t="s">
        <v>14885</v>
      </c>
      <c r="B5888" s="5" t="s">
        <v>14886</v>
      </c>
      <c r="C5888" s="6" t="s">
        <v>1619</v>
      </c>
      <c r="D5888" s="6" t="str">
        <f t="shared" si="91"/>
        <v>0370-000-000-0000</v>
      </c>
      <c r="E5888" s="5" t="s">
        <v>1620</v>
      </c>
      <c r="F5888" s="5" t="s">
        <v>383</v>
      </c>
      <c r="G5888" s="5" t="s">
        <v>384</v>
      </c>
      <c r="H5888" s="5" t="s">
        <v>377</v>
      </c>
      <c r="I5888" s="5" t="s">
        <v>378</v>
      </c>
    </row>
    <row r="5889" spans="1:9" x14ac:dyDescent="0.25">
      <c r="A5889" s="5" t="s">
        <v>14887</v>
      </c>
      <c r="B5889" s="5" t="s">
        <v>14888</v>
      </c>
      <c r="C5889" s="6" t="s">
        <v>867</v>
      </c>
      <c r="D5889" s="6" t="str">
        <f t="shared" si="91"/>
        <v>1143-000-000-0000</v>
      </c>
      <c r="E5889" s="5" t="s">
        <v>868</v>
      </c>
      <c r="F5889" s="5" t="s">
        <v>383</v>
      </c>
      <c r="G5889" s="5" t="s">
        <v>384</v>
      </c>
      <c r="H5889" s="5" t="s">
        <v>377</v>
      </c>
      <c r="I5889" s="5" t="s">
        <v>378</v>
      </c>
    </row>
    <row r="5890" spans="1:9" x14ac:dyDescent="0.25">
      <c r="A5890" s="5" t="s">
        <v>14889</v>
      </c>
      <c r="B5890" s="5" t="s">
        <v>14890</v>
      </c>
      <c r="C5890" s="6" t="s">
        <v>2307</v>
      </c>
      <c r="D5890" s="6" t="str">
        <f t="shared" ref="D5890:D5953" si="92">TEXT(C5890,"0000-000-000-0000")</f>
        <v>0240-000-000-0000</v>
      </c>
      <c r="E5890" s="5" t="s">
        <v>2308</v>
      </c>
      <c r="F5890" s="5" t="s">
        <v>383</v>
      </c>
      <c r="G5890" s="5" t="s">
        <v>384</v>
      </c>
      <c r="H5890" s="5" t="s">
        <v>377</v>
      </c>
      <c r="I5890" s="5" t="s">
        <v>378</v>
      </c>
    </row>
    <row r="5891" spans="1:9" x14ac:dyDescent="0.25">
      <c r="A5891" s="5" t="s">
        <v>14891</v>
      </c>
      <c r="B5891" s="5" t="s">
        <v>14892</v>
      </c>
      <c r="C5891" s="6" t="s">
        <v>797</v>
      </c>
      <c r="D5891" s="6" t="str">
        <f t="shared" si="92"/>
        <v>0350-000-000-0000</v>
      </c>
      <c r="E5891" s="5" t="s">
        <v>798</v>
      </c>
      <c r="F5891" s="5" t="s">
        <v>383</v>
      </c>
      <c r="G5891" s="5" t="s">
        <v>384</v>
      </c>
      <c r="H5891" s="5" t="s">
        <v>377</v>
      </c>
      <c r="I5891" s="5" t="s">
        <v>378</v>
      </c>
    </row>
    <row r="5892" spans="1:9" x14ac:dyDescent="0.25">
      <c r="A5892" s="5" t="s">
        <v>14893</v>
      </c>
      <c r="B5892" s="5" t="s">
        <v>14894</v>
      </c>
      <c r="C5892" s="6" t="s">
        <v>985</v>
      </c>
      <c r="D5892" s="6" t="str">
        <f t="shared" si="92"/>
        <v>0180-000-000-0000</v>
      </c>
      <c r="E5892" s="5" t="s">
        <v>986</v>
      </c>
      <c r="F5892" s="5" t="s">
        <v>383</v>
      </c>
      <c r="G5892" s="5" t="s">
        <v>384</v>
      </c>
      <c r="H5892" s="5" t="s">
        <v>377</v>
      </c>
      <c r="I5892" s="5" t="s">
        <v>378</v>
      </c>
    </row>
    <row r="5893" spans="1:9" x14ac:dyDescent="0.25">
      <c r="A5893" s="5" t="s">
        <v>14895</v>
      </c>
      <c r="B5893" s="5" t="s">
        <v>14896</v>
      </c>
      <c r="C5893" s="6" t="s">
        <v>2164</v>
      </c>
      <c r="D5893" s="6" t="str">
        <f t="shared" si="92"/>
        <v>0780-000-000-0000</v>
      </c>
      <c r="E5893" s="5" t="s">
        <v>2165</v>
      </c>
      <c r="F5893" s="5" t="s">
        <v>535</v>
      </c>
      <c r="G5893" s="5" t="s">
        <v>536</v>
      </c>
      <c r="H5893" s="5" t="s">
        <v>377</v>
      </c>
      <c r="I5893" s="5" t="s">
        <v>378</v>
      </c>
    </row>
    <row r="5894" spans="1:9" x14ac:dyDescent="0.25">
      <c r="A5894" s="5" t="s">
        <v>14897</v>
      </c>
      <c r="B5894" s="5" t="s">
        <v>14898</v>
      </c>
      <c r="C5894" s="6" t="s">
        <v>6285</v>
      </c>
      <c r="D5894" s="6" t="str">
        <f t="shared" si="92"/>
        <v>1142-000-000-0000</v>
      </c>
      <c r="E5894" s="5" t="s">
        <v>6286</v>
      </c>
      <c r="F5894" s="5" t="s">
        <v>535</v>
      </c>
      <c r="G5894" s="5" t="s">
        <v>536</v>
      </c>
      <c r="H5894" s="5" t="s">
        <v>377</v>
      </c>
      <c r="I5894" s="5" t="s">
        <v>378</v>
      </c>
    </row>
    <row r="5895" spans="1:9" x14ac:dyDescent="0.25">
      <c r="A5895" s="5" t="s">
        <v>14899</v>
      </c>
      <c r="B5895" s="5" t="s">
        <v>14900</v>
      </c>
      <c r="C5895" s="6" t="s">
        <v>6472</v>
      </c>
      <c r="D5895" s="6" t="str">
        <f t="shared" si="92"/>
        <v>0010-090-111-1100</v>
      </c>
      <c r="E5895" s="5" t="s">
        <v>6473</v>
      </c>
      <c r="F5895" s="5" t="s">
        <v>399</v>
      </c>
      <c r="G5895" s="5" t="s">
        <v>400</v>
      </c>
      <c r="H5895" s="5" t="s">
        <v>377</v>
      </c>
      <c r="I5895" s="5" t="s">
        <v>378</v>
      </c>
    </row>
    <row r="5896" spans="1:9" x14ac:dyDescent="0.25">
      <c r="A5896" s="5" t="s">
        <v>14901</v>
      </c>
      <c r="B5896" s="5" t="s">
        <v>14902</v>
      </c>
      <c r="C5896" s="6" t="s">
        <v>13308</v>
      </c>
      <c r="D5896" s="6" t="str">
        <f t="shared" si="92"/>
        <v>0619-000-000-0000</v>
      </c>
      <c r="E5896" s="5" t="s">
        <v>13309</v>
      </c>
      <c r="F5896" s="5" t="s">
        <v>503</v>
      </c>
      <c r="G5896" s="5" t="s">
        <v>504</v>
      </c>
      <c r="H5896" s="5" t="s">
        <v>377</v>
      </c>
      <c r="I5896" s="5" t="s">
        <v>378</v>
      </c>
    </row>
    <row r="5897" spans="1:9" x14ac:dyDescent="0.25">
      <c r="A5897" s="5" t="s">
        <v>14903</v>
      </c>
      <c r="B5897" s="5" t="s">
        <v>14904</v>
      </c>
      <c r="C5897" s="6" t="s">
        <v>2649</v>
      </c>
      <c r="D5897" s="6" t="str">
        <f t="shared" si="92"/>
        <v>0112-044-000-0000</v>
      </c>
      <c r="E5897" s="5" t="s">
        <v>2650</v>
      </c>
      <c r="F5897" s="5" t="s">
        <v>873</v>
      </c>
      <c r="G5897" s="5" t="s">
        <v>874</v>
      </c>
      <c r="H5897" s="5" t="s">
        <v>377</v>
      </c>
      <c r="I5897" s="5" t="s">
        <v>378</v>
      </c>
    </row>
    <row r="5898" spans="1:9" x14ac:dyDescent="0.25">
      <c r="A5898" s="5" t="s">
        <v>14905</v>
      </c>
      <c r="B5898" s="5" t="s">
        <v>14906</v>
      </c>
      <c r="C5898" s="6" t="s">
        <v>1806</v>
      </c>
      <c r="D5898" s="6" t="str">
        <f t="shared" si="92"/>
        <v>0186-000-000-0000</v>
      </c>
      <c r="E5898" s="5" t="s">
        <v>1807</v>
      </c>
      <c r="F5898" s="5" t="s">
        <v>383</v>
      </c>
      <c r="G5898" s="5" t="s">
        <v>384</v>
      </c>
      <c r="H5898" s="5" t="s">
        <v>377</v>
      </c>
      <c r="I5898" s="5" t="s">
        <v>378</v>
      </c>
    </row>
    <row r="5899" spans="1:9" x14ac:dyDescent="0.25">
      <c r="A5899" s="5" t="s">
        <v>14907</v>
      </c>
      <c r="B5899" s="5" t="s">
        <v>14908</v>
      </c>
      <c r="C5899" s="6" t="s">
        <v>2491</v>
      </c>
      <c r="D5899" s="6" t="str">
        <f t="shared" si="92"/>
        <v>0168-247-000-0000</v>
      </c>
      <c r="E5899" s="5" t="s">
        <v>2492</v>
      </c>
      <c r="F5899" s="5" t="s">
        <v>383</v>
      </c>
      <c r="G5899" s="5" t="s">
        <v>384</v>
      </c>
      <c r="H5899" s="5" t="s">
        <v>377</v>
      </c>
      <c r="I5899" s="5" t="s">
        <v>378</v>
      </c>
    </row>
    <row r="5900" spans="1:9" x14ac:dyDescent="0.25">
      <c r="A5900" s="5" t="s">
        <v>14909</v>
      </c>
      <c r="B5900" s="5" t="s">
        <v>14910</v>
      </c>
      <c r="C5900" s="6" t="s">
        <v>1897</v>
      </c>
      <c r="D5900" s="6" t="str">
        <f t="shared" si="92"/>
        <v>0360-000-000-0000</v>
      </c>
      <c r="E5900" s="5" t="s">
        <v>1898</v>
      </c>
      <c r="F5900" s="5" t="s">
        <v>383</v>
      </c>
      <c r="G5900" s="5" t="s">
        <v>384</v>
      </c>
      <c r="H5900" s="5" t="s">
        <v>377</v>
      </c>
      <c r="I5900" s="5" t="s">
        <v>378</v>
      </c>
    </row>
    <row r="5901" spans="1:9" x14ac:dyDescent="0.25">
      <c r="A5901" s="5" t="s">
        <v>14911</v>
      </c>
      <c r="B5901" s="5" t="s">
        <v>14912</v>
      </c>
      <c r="C5901" s="6" t="s">
        <v>8775</v>
      </c>
      <c r="D5901" s="6" t="str">
        <f t="shared" si="92"/>
        <v>0795-000-007-9600</v>
      </c>
      <c r="E5901" s="5" t="s">
        <v>8776</v>
      </c>
      <c r="F5901" s="5" t="s">
        <v>383</v>
      </c>
      <c r="G5901" s="5" t="s">
        <v>384</v>
      </c>
      <c r="H5901" s="5" t="s">
        <v>377</v>
      </c>
      <c r="I5901" s="5" t="s">
        <v>378</v>
      </c>
    </row>
    <row r="5902" spans="1:9" x14ac:dyDescent="0.25">
      <c r="A5902" s="5" t="s">
        <v>14913</v>
      </c>
      <c r="B5902" s="5" t="s">
        <v>14914</v>
      </c>
      <c r="C5902" s="6" t="s">
        <v>5508</v>
      </c>
      <c r="D5902" s="6" t="str">
        <f t="shared" si="92"/>
        <v>1015-000-000-0000</v>
      </c>
      <c r="E5902" s="5" t="s">
        <v>5509</v>
      </c>
      <c r="F5902" s="5" t="s">
        <v>535</v>
      </c>
      <c r="G5902" s="5" t="s">
        <v>536</v>
      </c>
      <c r="H5902" s="5" t="s">
        <v>513</v>
      </c>
      <c r="I5902" s="5" t="s">
        <v>514</v>
      </c>
    </row>
    <row r="5903" spans="1:9" x14ac:dyDescent="0.25">
      <c r="A5903" s="5" t="s">
        <v>14915</v>
      </c>
      <c r="B5903" s="5" t="s">
        <v>14916</v>
      </c>
      <c r="C5903" s="6" t="s">
        <v>3986</v>
      </c>
      <c r="D5903" s="6" t="str">
        <f t="shared" si="92"/>
        <v>1074-000-000-0000</v>
      </c>
      <c r="E5903" s="5" t="s">
        <v>3987</v>
      </c>
      <c r="F5903" s="5" t="s">
        <v>535</v>
      </c>
      <c r="G5903" s="5" t="s">
        <v>536</v>
      </c>
      <c r="H5903" s="5" t="s">
        <v>513</v>
      </c>
      <c r="I5903" s="5" t="s">
        <v>514</v>
      </c>
    </row>
    <row r="5904" spans="1:9" x14ac:dyDescent="0.25">
      <c r="A5904" s="5" t="s">
        <v>14917</v>
      </c>
      <c r="B5904" s="5" t="s">
        <v>14918</v>
      </c>
      <c r="C5904" s="6" t="s">
        <v>3383</v>
      </c>
      <c r="D5904" s="6" t="str">
        <f t="shared" si="92"/>
        <v>0851-000-000-0000</v>
      </c>
      <c r="E5904" s="5" t="s">
        <v>3384</v>
      </c>
      <c r="F5904" s="5" t="s">
        <v>383</v>
      </c>
      <c r="G5904" s="5" t="s">
        <v>384</v>
      </c>
      <c r="H5904" s="5" t="s">
        <v>491</v>
      </c>
      <c r="I5904" s="5" t="s">
        <v>492</v>
      </c>
    </row>
    <row r="5905" spans="1:9" x14ac:dyDescent="0.25">
      <c r="A5905" s="5" t="s">
        <v>14919</v>
      </c>
      <c r="B5905" s="5" t="s">
        <v>14920</v>
      </c>
      <c r="C5905" s="6" t="s">
        <v>7152</v>
      </c>
      <c r="D5905" s="6" t="str">
        <f t="shared" si="92"/>
        <v>0270-000-002-6800</v>
      </c>
      <c r="E5905" s="5" t="s">
        <v>7153</v>
      </c>
      <c r="F5905" s="5" t="s">
        <v>383</v>
      </c>
      <c r="G5905" s="5" t="s">
        <v>384</v>
      </c>
      <c r="H5905" s="5" t="s">
        <v>377</v>
      </c>
      <c r="I5905" s="5" t="s">
        <v>378</v>
      </c>
    </row>
    <row r="5906" spans="1:9" x14ac:dyDescent="0.25">
      <c r="A5906" s="5" t="s">
        <v>14921</v>
      </c>
      <c r="B5906" s="5" t="s">
        <v>14922</v>
      </c>
      <c r="C5906" s="6" t="s">
        <v>2106</v>
      </c>
      <c r="D5906" s="6" t="str">
        <f t="shared" si="92"/>
        <v>0010-030-081-1800</v>
      </c>
      <c r="E5906" s="5" t="s">
        <v>2107</v>
      </c>
      <c r="F5906" s="5" t="s">
        <v>375</v>
      </c>
      <c r="G5906" s="5" t="s">
        <v>376</v>
      </c>
      <c r="H5906" s="5" t="s">
        <v>377</v>
      </c>
      <c r="I5906" s="5" t="s">
        <v>378</v>
      </c>
    </row>
    <row r="5907" spans="1:9" x14ac:dyDescent="0.25">
      <c r="A5907" s="5" t="s">
        <v>14923</v>
      </c>
      <c r="B5907" s="5" t="s">
        <v>14924</v>
      </c>
      <c r="C5907" s="6" t="s">
        <v>5212</v>
      </c>
      <c r="D5907" s="6" t="str">
        <f t="shared" si="92"/>
        <v>0908-000-000-0000</v>
      </c>
      <c r="E5907" s="5" t="s">
        <v>5213</v>
      </c>
      <c r="F5907" s="5" t="s">
        <v>535</v>
      </c>
      <c r="G5907" s="5" t="s">
        <v>536</v>
      </c>
      <c r="H5907" s="5" t="s">
        <v>377</v>
      </c>
      <c r="I5907" s="5" t="s">
        <v>378</v>
      </c>
    </row>
    <row r="5908" spans="1:9" x14ac:dyDescent="0.25">
      <c r="A5908" s="5" t="s">
        <v>14925</v>
      </c>
      <c r="B5908" s="5" t="s">
        <v>14926</v>
      </c>
      <c r="C5908" s="6" t="s">
        <v>827</v>
      </c>
      <c r="D5908" s="6" t="str">
        <f t="shared" si="92"/>
        <v>0320-000-000-0000</v>
      </c>
      <c r="E5908" s="5" t="s">
        <v>828</v>
      </c>
      <c r="F5908" s="5" t="s">
        <v>1974</v>
      </c>
      <c r="G5908" s="5" t="s">
        <v>1975</v>
      </c>
      <c r="H5908" s="5" t="s">
        <v>377</v>
      </c>
      <c r="I5908" s="5" t="s">
        <v>378</v>
      </c>
    </row>
    <row r="5909" spans="1:9" x14ac:dyDescent="0.25">
      <c r="A5909" s="5" t="s">
        <v>14927</v>
      </c>
      <c r="B5909" s="5" t="s">
        <v>14928</v>
      </c>
      <c r="C5909" s="6" t="s">
        <v>13095</v>
      </c>
      <c r="D5909" s="6" t="str">
        <f t="shared" si="92"/>
        <v>0508-000-000-0000</v>
      </c>
      <c r="E5909" s="5" t="s">
        <v>13096</v>
      </c>
      <c r="F5909" s="5" t="s">
        <v>383</v>
      </c>
      <c r="G5909" s="5" t="s">
        <v>384</v>
      </c>
      <c r="H5909" s="5" t="s">
        <v>377</v>
      </c>
      <c r="I5909" s="5" t="s">
        <v>378</v>
      </c>
    </row>
    <row r="5910" spans="1:9" x14ac:dyDescent="0.25">
      <c r="A5910" s="5" t="s">
        <v>14929</v>
      </c>
      <c r="B5910" s="5" t="s">
        <v>14930</v>
      </c>
      <c r="C5910" s="6" t="s">
        <v>13964</v>
      </c>
      <c r="D5910" s="6" t="str">
        <f t="shared" si="92"/>
        <v>1157-000-000-0000</v>
      </c>
      <c r="E5910" s="5" t="s">
        <v>13965</v>
      </c>
      <c r="F5910" s="5" t="s">
        <v>503</v>
      </c>
      <c r="G5910" s="5" t="s">
        <v>504</v>
      </c>
      <c r="H5910" s="5" t="s">
        <v>513</v>
      </c>
      <c r="I5910" s="5" t="s">
        <v>514</v>
      </c>
    </row>
    <row r="5911" spans="1:9" x14ac:dyDescent="0.25">
      <c r="A5911" s="5" t="s">
        <v>14931</v>
      </c>
      <c r="B5911" s="5" t="s">
        <v>14932</v>
      </c>
      <c r="C5911" s="6" t="s">
        <v>7244</v>
      </c>
      <c r="D5911" s="6" t="str">
        <f t="shared" si="92"/>
        <v>0982-000-000-0000</v>
      </c>
      <c r="E5911" s="5" t="s">
        <v>7245</v>
      </c>
      <c r="F5911" s="5" t="s">
        <v>383</v>
      </c>
      <c r="G5911" s="5" t="s">
        <v>384</v>
      </c>
      <c r="H5911" s="5" t="s">
        <v>377</v>
      </c>
      <c r="I5911" s="5" t="s">
        <v>378</v>
      </c>
    </row>
    <row r="5912" spans="1:9" x14ac:dyDescent="0.25">
      <c r="A5912" s="5" t="s">
        <v>14933</v>
      </c>
      <c r="B5912" s="5" t="s">
        <v>14934</v>
      </c>
      <c r="C5912" s="6" t="s">
        <v>511</v>
      </c>
      <c r="D5912" s="6" t="str">
        <f t="shared" si="92"/>
        <v>0110-000-000-0000</v>
      </c>
      <c r="E5912" s="5" t="s">
        <v>512</v>
      </c>
      <c r="F5912" s="5" t="s">
        <v>925</v>
      </c>
      <c r="G5912" s="5" t="s">
        <v>926</v>
      </c>
      <c r="H5912" s="5" t="s">
        <v>377</v>
      </c>
      <c r="I5912" s="5" t="s">
        <v>378</v>
      </c>
    </row>
    <row r="5913" spans="1:9" x14ac:dyDescent="0.25">
      <c r="A5913" s="5" t="s">
        <v>14935</v>
      </c>
      <c r="B5913" s="5" t="s">
        <v>14936</v>
      </c>
      <c r="C5913" s="6" t="s">
        <v>7986</v>
      </c>
      <c r="D5913" s="6" t="str">
        <f t="shared" si="92"/>
        <v>0783-000-000-0000</v>
      </c>
      <c r="E5913" s="5" t="s">
        <v>7987</v>
      </c>
      <c r="F5913" s="5" t="s">
        <v>535</v>
      </c>
      <c r="G5913" s="5" t="s">
        <v>536</v>
      </c>
      <c r="H5913" s="5" t="s">
        <v>377</v>
      </c>
      <c r="I5913" s="5" t="s">
        <v>378</v>
      </c>
    </row>
    <row r="5914" spans="1:9" x14ac:dyDescent="0.25">
      <c r="A5914" s="5" t="s">
        <v>14937</v>
      </c>
      <c r="B5914" s="5" t="s">
        <v>14938</v>
      </c>
      <c r="C5914" s="6" t="s">
        <v>5469</v>
      </c>
      <c r="D5914" s="6" t="str">
        <f t="shared" si="92"/>
        <v>0856-000-000-0000</v>
      </c>
      <c r="E5914" s="5" t="s">
        <v>5470</v>
      </c>
      <c r="F5914" s="5" t="s">
        <v>383</v>
      </c>
      <c r="G5914" s="5" t="s">
        <v>384</v>
      </c>
      <c r="H5914" s="5" t="s">
        <v>513</v>
      </c>
      <c r="I5914" s="5" t="s">
        <v>514</v>
      </c>
    </row>
    <row r="5915" spans="1:9" x14ac:dyDescent="0.25">
      <c r="A5915" s="5" t="s">
        <v>14939</v>
      </c>
      <c r="B5915" s="5" t="s">
        <v>14940</v>
      </c>
      <c r="C5915" s="6" t="s">
        <v>2585</v>
      </c>
      <c r="D5915" s="6" t="str">
        <f t="shared" si="92"/>
        <v>0082-000-000-0000</v>
      </c>
      <c r="E5915" s="5" t="s">
        <v>2586</v>
      </c>
      <c r="F5915" s="5" t="s">
        <v>383</v>
      </c>
      <c r="G5915" s="5" t="s">
        <v>384</v>
      </c>
      <c r="H5915" s="5" t="s">
        <v>377</v>
      </c>
      <c r="I5915" s="5" t="s">
        <v>378</v>
      </c>
    </row>
    <row r="5916" spans="1:9" x14ac:dyDescent="0.25">
      <c r="A5916" s="5" t="s">
        <v>14941</v>
      </c>
      <c r="B5916" s="5" t="s">
        <v>14942</v>
      </c>
      <c r="C5916" s="6" t="s">
        <v>4767</v>
      </c>
      <c r="D5916" s="6" t="str">
        <f t="shared" si="92"/>
        <v>0801-000-000-0000</v>
      </c>
      <c r="E5916" s="5" t="s">
        <v>4768</v>
      </c>
      <c r="F5916" s="5" t="s">
        <v>383</v>
      </c>
      <c r="G5916" s="5" t="s">
        <v>384</v>
      </c>
      <c r="H5916" s="5" t="s">
        <v>377</v>
      </c>
      <c r="I5916" s="5" t="s">
        <v>378</v>
      </c>
    </row>
    <row r="5917" spans="1:9" x14ac:dyDescent="0.25">
      <c r="A5917" s="5" t="s">
        <v>14943</v>
      </c>
      <c r="B5917" s="5" t="s">
        <v>14944</v>
      </c>
      <c r="C5917" s="6" t="s">
        <v>1559</v>
      </c>
      <c r="D5917" s="6" t="str">
        <f t="shared" si="92"/>
        <v>0070-000-000-0000</v>
      </c>
      <c r="E5917" s="5" t="s">
        <v>1560</v>
      </c>
      <c r="F5917" s="5" t="s">
        <v>415</v>
      </c>
      <c r="G5917" s="5" t="s">
        <v>416</v>
      </c>
      <c r="H5917" s="5" t="s">
        <v>513</v>
      </c>
      <c r="I5917" s="5" t="s">
        <v>514</v>
      </c>
    </row>
    <row r="5918" spans="1:9" x14ac:dyDescent="0.25">
      <c r="A5918" s="5" t="s">
        <v>14945</v>
      </c>
      <c r="B5918" s="5" t="s">
        <v>14946</v>
      </c>
      <c r="C5918" s="6" t="s">
        <v>469</v>
      </c>
      <c r="D5918" s="6" t="str">
        <f t="shared" si="92"/>
        <v>0152-000-000-0000</v>
      </c>
      <c r="E5918" s="5" t="s">
        <v>470</v>
      </c>
      <c r="F5918" s="5" t="s">
        <v>2925</v>
      </c>
      <c r="G5918" s="5" t="s">
        <v>2926</v>
      </c>
      <c r="H5918" s="5" t="s">
        <v>377</v>
      </c>
      <c r="I5918" s="5" t="s">
        <v>378</v>
      </c>
    </row>
    <row r="5919" spans="1:9" x14ac:dyDescent="0.25">
      <c r="A5919" s="5" t="s">
        <v>14947</v>
      </c>
      <c r="B5919" s="5" t="s">
        <v>14948</v>
      </c>
      <c r="C5919" s="6" t="s">
        <v>993</v>
      </c>
      <c r="D5919" s="6" t="str">
        <f t="shared" si="92"/>
        <v>0740-000-000-0000</v>
      </c>
      <c r="E5919" s="5" t="s">
        <v>994</v>
      </c>
      <c r="F5919" s="5" t="s">
        <v>535</v>
      </c>
      <c r="G5919" s="5" t="s">
        <v>536</v>
      </c>
      <c r="H5919" s="5" t="s">
        <v>377</v>
      </c>
      <c r="I5919" s="5" t="s">
        <v>378</v>
      </c>
    </row>
    <row r="5920" spans="1:9" x14ac:dyDescent="0.25">
      <c r="A5920" s="5" t="s">
        <v>14949</v>
      </c>
      <c r="B5920" s="5" t="s">
        <v>14950</v>
      </c>
      <c r="C5920" s="6" t="s">
        <v>2471</v>
      </c>
      <c r="D5920" s="6" t="str">
        <f t="shared" si="92"/>
        <v>0183-000-000-0000</v>
      </c>
      <c r="E5920" s="5" t="s">
        <v>2472</v>
      </c>
      <c r="F5920" s="5" t="s">
        <v>383</v>
      </c>
      <c r="G5920" s="5" t="s">
        <v>384</v>
      </c>
      <c r="H5920" s="5" t="s">
        <v>377</v>
      </c>
      <c r="I5920" s="5" t="s">
        <v>378</v>
      </c>
    </row>
    <row r="5921" spans="1:9" x14ac:dyDescent="0.25">
      <c r="A5921" s="5" t="s">
        <v>14951</v>
      </c>
      <c r="B5921" s="5" t="s">
        <v>14952</v>
      </c>
      <c r="C5921" s="6" t="s">
        <v>10232</v>
      </c>
      <c r="D5921" s="6" t="str">
        <f t="shared" si="92"/>
        <v>0010-058-051-3500</v>
      </c>
      <c r="E5921" s="5" t="s">
        <v>10233</v>
      </c>
      <c r="F5921" s="5" t="s">
        <v>383</v>
      </c>
      <c r="G5921" s="5" t="s">
        <v>384</v>
      </c>
      <c r="H5921" s="5" t="s">
        <v>377</v>
      </c>
      <c r="I5921" s="5" t="s">
        <v>378</v>
      </c>
    </row>
    <row r="5922" spans="1:9" x14ac:dyDescent="0.25">
      <c r="A5922" s="5" t="s">
        <v>14953</v>
      </c>
      <c r="B5922" s="5" t="s">
        <v>14954</v>
      </c>
      <c r="C5922" s="6" t="s">
        <v>6082</v>
      </c>
      <c r="D5922" s="6" t="str">
        <f t="shared" si="92"/>
        <v>0814-000-000-0000</v>
      </c>
      <c r="E5922" s="5" t="s">
        <v>6083</v>
      </c>
      <c r="F5922" s="5" t="s">
        <v>535</v>
      </c>
      <c r="G5922" s="5" t="s">
        <v>536</v>
      </c>
      <c r="H5922" s="5" t="s">
        <v>377</v>
      </c>
      <c r="I5922" s="5" t="s">
        <v>378</v>
      </c>
    </row>
    <row r="5923" spans="1:9" x14ac:dyDescent="0.25">
      <c r="A5923" s="5" t="s">
        <v>14955</v>
      </c>
      <c r="B5923" s="5" t="s">
        <v>14956</v>
      </c>
      <c r="C5923" s="6" t="s">
        <v>13694</v>
      </c>
      <c r="D5923" s="6" t="str">
        <f t="shared" si="92"/>
        <v>1156-000-000-0000</v>
      </c>
      <c r="E5923" s="5" t="s">
        <v>13695</v>
      </c>
      <c r="F5923" s="5" t="s">
        <v>503</v>
      </c>
      <c r="G5923" s="5" t="s">
        <v>504</v>
      </c>
      <c r="H5923" s="5" t="s">
        <v>377</v>
      </c>
      <c r="I5923" s="5" t="s">
        <v>378</v>
      </c>
    </row>
    <row r="5924" spans="1:9" x14ac:dyDescent="0.25">
      <c r="A5924" s="5" t="s">
        <v>14957</v>
      </c>
      <c r="B5924" s="5" t="s">
        <v>14958</v>
      </c>
      <c r="C5924" s="6" t="s">
        <v>5218</v>
      </c>
      <c r="D5924" s="6" t="str">
        <f t="shared" si="92"/>
        <v>0415-000-000-0000</v>
      </c>
      <c r="E5924" s="5" t="s">
        <v>5219</v>
      </c>
      <c r="F5924" s="5" t="s">
        <v>383</v>
      </c>
      <c r="G5924" s="5" t="s">
        <v>384</v>
      </c>
      <c r="H5924" s="5" t="s">
        <v>377</v>
      </c>
      <c r="I5924" s="5" t="s">
        <v>378</v>
      </c>
    </row>
    <row r="5925" spans="1:9" x14ac:dyDescent="0.25">
      <c r="A5925" s="5" t="s">
        <v>14959</v>
      </c>
      <c r="B5925" s="5" t="s">
        <v>14960</v>
      </c>
      <c r="C5925" s="6" t="s">
        <v>3498</v>
      </c>
      <c r="D5925" s="6" t="str">
        <f t="shared" si="92"/>
        <v>0548-000-000-0000</v>
      </c>
      <c r="E5925" s="5" t="s">
        <v>3499</v>
      </c>
      <c r="F5925" s="5" t="s">
        <v>383</v>
      </c>
      <c r="G5925" s="5" t="s">
        <v>384</v>
      </c>
      <c r="H5925" s="5" t="s">
        <v>513</v>
      </c>
      <c r="I5925" s="5" t="s">
        <v>514</v>
      </c>
    </row>
    <row r="5926" spans="1:9" x14ac:dyDescent="0.25">
      <c r="A5926" s="5" t="s">
        <v>14961</v>
      </c>
      <c r="B5926" s="5" t="s">
        <v>14962</v>
      </c>
      <c r="C5926" s="6" t="s">
        <v>1559</v>
      </c>
      <c r="D5926" s="6" t="str">
        <f t="shared" si="92"/>
        <v>0070-000-000-0000</v>
      </c>
      <c r="E5926" s="5" t="s">
        <v>1560</v>
      </c>
      <c r="F5926" s="5" t="s">
        <v>383</v>
      </c>
      <c r="G5926" s="5" t="s">
        <v>384</v>
      </c>
      <c r="H5926" s="5" t="s">
        <v>513</v>
      </c>
      <c r="I5926" s="5" t="s">
        <v>514</v>
      </c>
    </row>
    <row r="5927" spans="1:9" x14ac:dyDescent="0.25">
      <c r="A5927" s="5" t="s">
        <v>14963</v>
      </c>
      <c r="B5927" s="5" t="s">
        <v>14964</v>
      </c>
      <c r="C5927" s="6" t="s">
        <v>941</v>
      </c>
      <c r="D5927" s="6" t="str">
        <f t="shared" si="92"/>
        <v>0111-000-000-0000</v>
      </c>
      <c r="E5927" s="5" t="s">
        <v>942</v>
      </c>
      <c r="F5927" s="5" t="s">
        <v>507</v>
      </c>
      <c r="G5927" s="5" t="s">
        <v>508</v>
      </c>
      <c r="H5927" s="5" t="s">
        <v>513</v>
      </c>
      <c r="I5927" s="5" t="s">
        <v>514</v>
      </c>
    </row>
    <row r="5928" spans="1:9" x14ac:dyDescent="0.25">
      <c r="A5928" s="5" t="s">
        <v>14965</v>
      </c>
      <c r="B5928" s="5" t="s">
        <v>14966</v>
      </c>
      <c r="C5928" s="6" t="s">
        <v>1221</v>
      </c>
      <c r="D5928" s="6" t="str">
        <f t="shared" si="92"/>
        <v>0201-000-000-0000</v>
      </c>
      <c r="E5928" s="5" t="s">
        <v>1222</v>
      </c>
      <c r="F5928" s="5" t="s">
        <v>507</v>
      </c>
      <c r="G5928" s="5" t="s">
        <v>508</v>
      </c>
      <c r="H5928" s="5" t="s">
        <v>377</v>
      </c>
      <c r="I5928" s="5" t="s">
        <v>378</v>
      </c>
    </row>
    <row r="5929" spans="1:9" x14ac:dyDescent="0.25">
      <c r="A5929" s="5" t="s">
        <v>14967</v>
      </c>
      <c r="B5929" s="5" t="s">
        <v>14968</v>
      </c>
      <c r="C5929" s="6" t="s">
        <v>445</v>
      </c>
      <c r="D5929" s="6" t="str">
        <f t="shared" si="92"/>
        <v>0032-000-000-0000</v>
      </c>
      <c r="E5929" s="5" t="s">
        <v>446</v>
      </c>
      <c r="F5929" s="5" t="s">
        <v>383</v>
      </c>
      <c r="G5929" s="5" t="s">
        <v>384</v>
      </c>
      <c r="H5929" s="5" t="s">
        <v>377</v>
      </c>
      <c r="I5929" s="5" t="s">
        <v>378</v>
      </c>
    </row>
    <row r="5930" spans="1:9" x14ac:dyDescent="0.25">
      <c r="A5930" s="5" t="s">
        <v>14969</v>
      </c>
      <c r="B5930" s="5" t="s">
        <v>14970</v>
      </c>
      <c r="C5930" s="6" t="s">
        <v>7386</v>
      </c>
      <c r="D5930" s="6" t="str">
        <f t="shared" si="92"/>
        <v>0789-000-000-0000</v>
      </c>
      <c r="E5930" s="5" t="s">
        <v>7387</v>
      </c>
      <c r="F5930" s="5" t="s">
        <v>503</v>
      </c>
      <c r="G5930" s="5" t="s">
        <v>504</v>
      </c>
      <c r="H5930" s="5" t="s">
        <v>513</v>
      </c>
      <c r="I5930" s="5" t="s">
        <v>514</v>
      </c>
    </row>
    <row r="5931" spans="1:9" x14ac:dyDescent="0.25">
      <c r="A5931" s="5" t="s">
        <v>14971</v>
      </c>
      <c r="B5931" s="5" t="s">
        <v>14972</v>
      </c>
      <c r="C5931" s="6" t="s">
        <v>409</v>
      </c>
      <c r="D5931" s="6" t="str">
        <f t="shared" si="92"/>
        <v>0357-000-000-0000</v>
      </c>
      <c r="E5931" s="5" t="s">
        <v>410</v>
      </c>
      <c r="F5931" s="5" t="s">
        <v>383</v>
      </c>
      <c r="G5931" s="5" t="s">
        <v>384</v>
      </c>
      <c r="H5931" s="5" t="s">
        <v>377</v>
      </c>
      <c r="I5931" s="5" t="s">
        <v>378</v>
      </c>
    </row>
    <row r="5932" spans="1:9" x14ac:dyDescent="0.25">
      <c r="A5932" s="5" t="s">
        <v>14973</v>
      </c>
      <c r="B5932" s="5" t="s">
        <v>14974</v>
      </c>
      <c r="C5932" s="6" t="s">
        <v>3431</v>
      </c>
      <c r="D5932" s="6" t="str">
        <f t="shared" si="92"/>
        <v>0010-048-071-1300</v>
      </c>
      <c r="E5932" s="5" t="s">
        <v>3432</v>
      </c>
      <c r="F5932" s="5" t="s">
        <v>375</v>
      </c>
      <c r="G5932" s="5" t="s">
        <v>376</v>
      </c>
      <c r="H5932" s="5" t="s">
        <v>491</v>
      </c>
      <c r="I5932" s="5" t="s">
        <v>492</v>
      </c>
    </row>
    <row r="5933" spans="1:9" x14ac:dyDescent="0.25">
      <c r="A5933" s="5" t="s">
        <v>14975</v>
      </c>
      <c r="B5933" s="5" t="s">
        <v>14976</v>
      </c>
      <c r="C5933" s="6" t="s">
        <v>2000</v>
      </c>
      <c r="D5933" s="6" t="str">
        <f t="shared" si="92"/>
        <v>0010-059-021-1100</v>
      </c>
      <c r="E5933" s="5" t="s">
        <v>2001</v>
      </c>
      <c r="F5933" s="5" t="s">
        <v>375</v>
      </c>
      <c r="G5933" s="5" t="s">
        <v>376</v>
      </c>
      <c r="H5933" s="5" t="s">
        <v>377</v>
      </c>
      <c r="I5933" s="5" t="s">
        <v>378</v>
      </c>
    </row>
    <row r="5934" spans="1:9" x14ac:dyDescent="0.25">
      <c r="A5934" s="5" t="s">
        <v>14977</v>
      </c>
      <c r="B5934" s="5" t="s">
        <v>14978</v>
      </c>
      <c r="C5934" s="6" t="s">
        <v>3591</v>
      </c>
      <c r="D5934" s="6" t="str">
        <f t="shared" si="92"/>
        <v>0165-000-000-0000</v>
      </c>
      <c r="E5934" s="5" t="s">
        <v>3592</v>
      </c>
      <c r="F5934" s="5" t="s">
        <v>383</v>
      </c>
      <c r="G5934" s="5" t="s">
        <v>384</v>
      </c>
      <c r="H5934" s="5" t="s">
        <v>377</v>
      </c>
      <c r="I5934" s="5" t="s">
        <v>378</v>
      </c>
    </row>
    <row r="5935" spans="1:9" x14ac:dyDescent="0.25">
      <c r="A5935" s="5" t="s">
        <v>14979</v>
      </c>
      <c r="B5935" s="5" t="s">
        <v>14980</v>
      </c>
      <c r="C5935" s="6" t="s">
        <v>381</v>
      </c>
      <c r="D5935" s="6" t="str">
        <f t="shared" si="92"/>
        <v>0310-000-000-0000</v>
      </c>
      <c r="E5935" s="5" t="s">
        <v>382</v>
      </c>
      <c r="F5935" s="5" t="s">
        <v>415</v>
      </c>
      <c r="G5935" s="5" t="s">
        <v>416</v>
      </c>
      <c r="H5935" s="5" t="s">
        <v>377</v>
      </c>
      <c r="I5935" s="5" t="s">
        <v>378</v>
      </c>
    </row>
    <row r="5936" spans="1:9" x14ac:dyDescent="0.25">
      <c r="A5936" s="5" t="s">
        <v>14981</v>
      </c>
      <c r="B5936" s="5" t="s">
        <v>14982</v>
      </c>
      <c r="C5936" s="6" t="s">
        <v>1980</v>
      </c>
      <c r="D5936" s="6" t="str">
        <f t="shared" si="92"/>
        <v>0051-000-000-0000</v>
      </c>
      <c r="E5936" s="5" t="s">
        <v>1981</v>
      </c>
      <c r="F5936" s="5" t="s">
        <v>383</v>
      </c>
      <c r="G5936" s="5" t="s">
        <v>384</v>
      </c>
      <c r="H5936" s="5" t="s">
        <v>377</v>
      </c>
      <c r="I5936" s="5" t="s">
        <v>378</v>
      </c>
    </row>
    <row r="5937" spans="1:9" x14ac:dyDescent="0.25">
      <c r="A5937" s="5" t="s">
        <v>14983</v>
      </c>
      <c r="B5937" s="5" t="s">
        <v>14984</v>
      </c>
      <c r="C5937" s="6" t="s">
        <v>485</v>
      </c>
      <c r="D5937" s="6" t="str">
        <f t="shared" si="92"/>
        <v>0330-000-000-0000</v>
      </c>
      <c r="E5937" s="5" t="s">
        <v>486</v>
      </c>
      <c r="F5937" s="5" t="s">
        <v>383</v>
      </c>
      <c r="G5937" s="5" t="s">
        <v>384</v>
      </c>
      <c r="H5937" s="5" t="s">
        <v>377</v>
      </c>
      <c r="I5937" s="5" t="s">
        <v>378</v>
      </c>
    </row>
    <row r="5938" spans="1:9" x14ac:dyDescent="0.25">
      <c r="A5938" s="5" t="s">
        <v>14985</v>
      </c>
      <c r="B5938" s="5" t="s">
        <v>14986</v>
      </c>
      <c r="C5938" s="6" t="s">
        <v>3118</v>
      </c>
      <c r="D5938" s="6" t="str">
        <f t="shared" si="92"/>
        <v>0450-000-000-0000</v>
      </c>
      <c r="E5938" s="5" t="s">
        <v>3119</v>
      </c>
      <c r="F5938" s="5" t="s">
        <v>383</v>
      </c>
      <c r="G5938" s="5" t="s">
        <v>384</v>
      </c>
      <c r="H5938" s="5" t="s">
        <v>377</v>
      </c>
      <c r="I5938" s="5" t="s">
        <v>378</v>
      </c>
    </row>
    <row r="5939" spans="1:9" x14ac:dyDescent="0.25">
      <c r="A5939" s="5" t="s">
        <v>14987</v>
      </c>
      <c r="B5939" s="5" t="s">
        <v>14988</v>
      </c>
      <c r="C5939" s="6" t="s">
        <v>2529</v>
      </c>
      <c r="D5939" s="6" t="str">
        <f t="shared" si="92"/>
        <v>0815-000-000-0000</v>
      </c>
      <c r="E5939" s="5" t="s">
        <v>2530</v>
      </c>
      <c r="F5939" s="5" t="s">
        <v>383</v>
      </c>
      <c r="G5939" s="5" t="s">
        <v>384</v>
      </c>
      <c r="H5939" s="5" t="s">
        <v>377</v>
      </c>
      <c r="I5939" s="5" t="s">
        <v>378</v>
      </c>
    </row>
    <row r="5940" spans="1:9" x14ac:dyDescent="0.25">
      <c r="A5940" s="5" t="s">
        <v>14989</v>
      </c>
      <c r="B5940" s="5" t="s">
        <v>14990</v>
      </c>
      <c r="C5940" s="6" t="s">
        <v>1191</v>
      </c>
      <c r="D5940" s="6" t="str">
        <f t="shared" si="92"/>
        <v>0010-211-130-1100</v>
      </c>
      <c r="E5940" s="5" t="s">
        <v>1192</v>
      </c>
      <c r="F5940" s="5" t="s">
        <v>375</v>
      </c>
      <c r="G5940" s="5" t="s">
        <v>376</v>
      </c>
      <c r="H5940" s="5" t="s">
        <v>377</v>
      </c>
      <c r="I5940" s="5" t="s">
        <v>378</v>
      </c>
    </row>
    <row r="5941" spans="1:9" x14ac:dyDescent="0.25">
      <c r="A5941" s="5" t="s">
        <v>14991</v>
      </c>
      <c r="B5941" s="5" t="s">
        <v>14992</v>
      </c>
      <c r="C5941" s="6" t="s">
        <v>4815</v>
      </c>
      <c r="D5941" s="6" t="str">
        <f t="shared" si="92"/>
        <v>0613-000-000-0000</v>
      </c>
      <c r="E5941" s="5" t="s">
        <v>4816</v>
      </c>
      <c r="F5941" s="5" t="s">
        <v>383</v>
      </c>
      <c r="G5941" s="5" t="s">
        <v>384</v>
      </c>
      <c r="H5941" s="5" t="s">
        <v>377</v>
      </c>
      <c r="I5941" s="5" t="s">
        <v>378</v>
      </c>
    </row>
    <row r="5942" spans="1:9" x14ac:dyDescent="0.25">
      <c r="A5942" s="5" t="s">
        <v>14993</v>
      </c>
      <c r="B5942" s="5" t="s">
        <v>14994</v>
      </c>
      <c r="C5942" s="6" t="s">
        <v>12859</v>
      </c>
      <c r="D5942" s="6" t="str">
        <f t="shared" si="92"/>
        <v>1097-000-000-0000</v>
      </c>
      <c r="E5942" s="5" t="s">
        <v>12860</v>
      </c>
      <c r="F5942" s="5" t="s">
        <v>503</v>
      </c>
      <c r="G5942" s="5" t="s">
        <v>504</v>
      </c>
      <c r="H5942" s="5" t="s">
        <v>377</v>
      </c>
      <c r="I5942" s="5" t="s">
        <v>378</v>
      </c>
    </row>
    <row r="5943" spans="1:9" x14ac:dyDescent="0.25">
      <c r="A5943" s="5" t="s">
        <v>14995</v>
      </c>
      <c r="B5943" s="5" t="s">
        <v>14996</v>
      </c>
      <c r="C5943" s="6" t="s">
        <v>1205</v>
      </c>
      <c r="D5943" s="6" t="str">
        <f t="shared" si="92"/>
        <v>0724-000-000-0000</v>
      </c>
      <c r="E5943" s="5" t="s">
        <v>1206</v>
      </c>
      <c r="F5943" s="5" t="s">
        <v>383</v>
      </c>
      <c r="G5943" s="5" t="s">
        <v>384</v>
      </c>
      <c r="H5943" s="5" t="s">
        <v>377</v>
      </c>
      <c r="I5943" s="5" t="s">
        <v>378</v>
      </c>
    </row>
    <row r="5944" spans="1:9" x14ac:dyDescent="0.25">
      <c r="A5944" s="5" t="s">
        <v>14997</v>
      </c>
      <c r="B5944" s="5" t="s">
        <v>14998</v>
      </c>
      <c r="C5944" s="6" t="s">
        <v>1490</v>
      </c>
      <c r="D5944" s="6" t="str">
        <f t="shared" si="92"/>
        <v>1043-000-000-0000</v>
      </c>
      <c r="E5944" s="5" t="s">
        <v>1491</v>
      </c>
      <c r="F5944" s="5" t="s">
        <v>535</v>
      </c>
      <c r="G5944" s="5" t="s">
        <v>536</v>
      </c>
      <c r="H5944" s="5" t="s">
        <v>377</v>
      </c>
      <c r="I5944" s="5" t="s">
        <v>378</v>
      </c>
    </row>
    <row r="5945" spans="1:9" x14ac:dyDescent="0.25">
      <c r="A5945" s="5" t="s">
        <v>14999</v>
      </c>
      <c r="B5945" s="5" t="s">
        <v>15000</v>
      </c>
      <c r="C5945" s="6" t="s">
        <v>14542</v>
      </c>
      <c r="D5945" s="6" t="str">
        <f t="shared" si="92"/>
        <v>1069-000-000-0000</v>
      </c>
      <c r="E5945" s="5" t="s">
        <v>14543</v>
      </c>
      <c r="F5945" s="5" t="s">
        <v>1974</v>
      </c>
      <c r="G5945" s="5" t="s">
        <v>1975</v>
      </c>
      <c r="H5945" s="5" t="s">
        <v>377</v>
      </c>
      <c r="I5945" s="5" t="s">
        <v>378</v>
      </c>
    </row>
    <row r="5946" spans="1:9" x14ac:dyDescent="0.25">
      <c r="A5946" s="5" t="s">
        <v>15001</v>
      </c>
      <c r="B5946" s="5" t="s">
        <v>15002</v>
      </c>
      <c r="C5946" s="6" t="s">
        <v>2400</v>
      </c>
      <c r="D5946" s="6" t="str">
        <f t="shared" si="92"/>
        <v>0031-000-000-0000</v>
      </c>
      <c r="E5946" s="5" t="s">
        <v>2401</v>
      </c>
      <c r="F5946" s="5" t="s">
        <v>503</v>
      </c>
      <c r="G5946" s="5" t="s">
        <v>504</v>
      </c>
      <c r="H5946" s="5" t="s">
        <v>377</v>
      </c>
      <c r="I5946" s="5" t="s">
        <v>378</v>
      </c>
    </row>
    <row r="5947" spans="1:9" x14ac:dyDescent="0.25">
      <c r="A5947" s="5" t="s">
        <v>15003</v>
      </c>
      <c r="B5947" s="5" t="s">
        <v>15004</v>
      </c>
      <c r="C5947" s="6" t="s">
        <v>1494</v>
      </c>
      <c r="D5947" s="6" t="str">
        <f t="shared" si="92"/>
        <v>0944-000-000-0000</v>
      </c>
      <c r="E5947" s="5" t="s">
        <v>1495</v>
      </c>
      <c r="F5947" s="5" t="s">
        <v>383</v>
      </c>
      <c r="G5947" s="5" t="s">
        <v>384</v>
      </c>
      <c r="H5947" s="5" t="s">
        <v>377</v>
      </c>
      <c r="I5947" s="5" t="s">
        <v>378</v>
      </c>
    </row>
    <row r="5948" spans="1:9" x14ac:dyDescent="0.25">
      <c r="A5948" s="5" t="s">
        <v>15005</v>
      </c>
      <c r="B5948" s="5" t="s">
        <v>15006</v>
      </c>
      <c r="C5948" s="6" t="s">
        <v>1398</v>
      </c>
      <c r="D5948" s="6" t="str">
        <f t="shared" si="92"/>
        <v>0116-000-000-0000</v>
      </c>
      <c r="E5948" s="5" t="s">
        <v>1399</v>
      </c>
      <c r="F5948" s="5" t="s">
        <v>503</v>
      </c>
      <c r="G5948" s="5" t="s">
        <v>504</v>
      </c>
      <c r="H5948" s="5" t="s">
        <v>377</v>
      </c>
      <c r="I5948" s="5" t="s">
        <v>378</v>
      </c>
    </row>
    <row r="5949" spans="1:9" x14ac:dyDescent="0.25">
      <c r="A5949" s="5" t="s">
        <v>15007</v>
      </c>
      <c r="B5949" s="5" t="s">
        <v>15008</v>
      </c>
      <c r="C5949" s="6" t="s">
        <v>1195</v>
      </c>
      <c r="D5949" s="6" t="str">
        <f t="shared" si="92"/>
        <v>0010-090-131-1100</v>
      </c>
      <c r="E5949" s="5" t="s">
        <v>1196</v>
      </c>
      <c r="F5949" s="5" t="s">
        <v>375</v>
      </c>
      <c r="G5949" s="5" t="s">
        <v>376</v>
      </c>
      <c r="H5949" s="5" t="s">
        <v>377</v>
      </c>
      <c r="I5949" s="5" t="s">
        <v>378</v>
      </c>
    </row>
    <row r="5950" spans="1:9" x14ac:dyDescent="0.25">
      <c r="A5950" s="5" t="s">
        <v>15009</v>
      </c>
      <c r="B5950" s="5" t="s">
        <v>15010</v>
      </c>
      <c r="C5950" s="6" t="s">
        <v>15011</v>
      </c>
      <c r="D5950" s="6" t="str">
        <f t="shared" si="92"/>
        <v>0360-250-000-0000</v>
      </c>
      <c r="E5950" s="5" t="s">
        <v>27875</v>
      </c>
      <c r="F5950" s="5" t="s">
        <v>2925</v>
      </c>
      <c r="G5950" s="5" t="s">
        <v>2926</v>
      </c>
      <c r="H5950" s="5" t="s">
        <v>377</v>
      </c>
      <c r="I5950" s="5" t="s">
        <v>378</v>
      </c>
    </row>
    <row r="5951" spans="1:9" x14ac:dyDescent="0.25">
      <c r="A5951" s="5" t="s">
        <v>15012</v>
      </c>
      <c r="B5951" s="5" t="s">
        <v>15013</v>
      </c>
      <c r="C5951" s="6" t="s">
        <v>2388</v>
      </c>
      <c r="D5951" s="6" t="str">
        <f t="shared" si="92"/>
        <v>0230-000-000-0000</v>
      </c>
      <c r="E5951" s="5" t="s">
        <v>2389</v>
      </c>
      <c r="F5951" s="5" t="s">
        <v>383</v>
      </c>
      <c r="G5951" s="5" t="s">
        <v>384</v>
      </c>
      <c r="H5951" s="5" t="s">
        <v>377</v>
      </c>
      <c r="I5951" s="5" t="s">
        <v>378</v>
      </c>
    </row>
    <row r="5952" spans="1:9" x14ac:dyDescent="0.25">
      <c r="A5952" s="5" t="s">
        <v>15014</v>
      </c>
      <c r="B5952" s="5" t="s">
        <v>15015</v>
      </c>
      <c r="C5952" s="6" t="s">
        <v>985</v>
      </c>
      <c r="D5952" s="6" t="str">
        <f t="shared" si="92"/>
        <v>0180-000-000-0000</v>
      </c>
      <c r="E5952" s="5" t="s">
        <v>986</v>
      </c>
      <c r="F5952" s="5" t="s">
        <v>383</v>
      </c>
      <c r="G5952" s="5" t="s">
        <v>384</v>
      </c>
      <c r="H5952" s="5" t="s">
        <v>377</v>
      </c>
      <c r="I5952" s="5" t="s">
        <v>378</v>
      </c>
    </row>
    <row r="5953" spans="1:9" x14ac:dyDescent="0.25">
      <c r="A5953" s="5" t="s">
        <v>15016</v>
      </c>
      <c r="B5953" s="5" t="s">
        <v>15017</v>
      </c>
      <c r="C5953" s="6" t="s">
        <v>827</v>
      </c>
      <c r="D5953" s="6" t="str">
        <f t="shared" si="92"/>
        <v>0320-000-000-0000</v>
      </c>
      <c r="E5953" s="5" t="s">
        <v>828</v>
      </c>
      <c r="F5953" s="5" t="s">
        <v>383</v>
      </c>
      <c r="G5953" s="5" t="s">
        <v>384</v>
      </c>
      <c r="H5953" s="5" t="s">
        <v>377</v>
      </c>
      <c r="I5953" s="5" t="s">
        <v>378</v>
      </c>
    </row>
    <row r="5954" spans="1:9" x14ac:dyDescent="0.25">
      <c r="A5954" s="5" t="s">
        <v>15018</v>
      </c>
      <c r="B5954" s="5" t="s">
        <v>15019</v>
      </c>
      <c r="C5954" s="6" t="s">
        <v>12608</v>
      </c>
      <c r="D5954" s="6" t="str">
        <f t="shared" ref="D5954:D6017" si="93">TEXT(C5954,"0000-000-000-0000")</f>
        <v>0518-000-000-0000</v>
      </c>
      <c r="E5954" s="5" t="s">
        <v>12609</v>
      </c>
      <c r="F5954" s="5" t="s">
        <v>503</v>
      </c>
      <c r="G5954" s="5" t="s">
        <v>504</v>
      </c>
      <c r="H5954" s="5" t="s">
        <v>377</v>
      </c>
      <c r="I5954" s="5" t="s">
        <v>378</v>
      </c>
    </row>
    <row r="5955" spans="1:9" x14ac:dyDescent="0.25">
      <c r="A5955" s="5" t="s">
        <v>15020</v>
      </c>
      <c r="B5955" s="5" t="s">
        <v>15021</v>
      </c>
      <c r="C5955" s="6" t="s">
        <v>1191</v>
      </c>
      <c r="D5955" s="6" t="str">
        <f t="shared" si="93"/>
        <v>0010-211-130-1100</v>
      </c>
      <c r="E5955" s="5" t="s">
        <v>1192</v>
      </c>
      <c r="F5955" s="5" t="s">
        <v>375</v>
      </c>
      <c r="G5955" s="5" t="s">
        <v>376</v>
      </c>
      <c r="H5955" s="5" t="s">
        <v>377</v>
      </c>
      <c r="I5955" s="5" t="s">
        <v>378</v>
      </c>
    </row>
    <row r="5956" spans="1:9" x14ac:dyDescent="0.25">
      <c r="A5956" s="5" t="s">
        <v>15022</v>
      </c>
      <c r="B5956" s="5" t="s">
        <v>15023</v>
      </c>
      <c r="C5956" s="6" t="s">
        <v>1635</v>
      </c>
      <c r="D5956" s="6" t="str">
        <f t="shared" si="93"/>
        <v>0010-211-010-9900</v>
      </c>
      <c r="E5956" s="5" t="s">
        <v>1636</v>
      </c>
      <c r="F5956" s="5" t="s">
        <v>375</v>
      </c>
      <c r="G5956" s="5" t="s">
        <v>376</v>
      </c>
      <c r="H5956" s="5" t="s">
        <v>377</v>
      </c>
      <c r="I5956" s="5" t="s">
        <v>378</v>
      </c>
    </row>
    <row r="5957" spans="1:9" x14ac:dyDescent="0.25">
      <c r="A5957" s="5" t="s">
        <v>15024</v>
      </c>
      <c r="B5957" s="5" t="s">
        <v>15025</v>
      </c>
      <c r="C5957" s="6" t="s">
        <v>757</v>
      </c>
      <c r="D5957" s="6" t="str">
        <f t="shared" si="93"/>
        <v>0871-000-000-0000</v>
      </c>
      <c r="E5957" s="5" t="s">
        <v>758</v>
      </c>
      <c r="F5957" s="5" t="s">
        <v>383</v>
      </c>
      <c r="G5957" s="5" t="s">
        <v>384</v>
      </c>
      <c r="H5957" s="5" t="s">
        <v>377</v>
      </c>
      <c r="I5957" s="5" t="s">
        <v>378</v>
      </c>
    </row>
    <row r="5958" spans="1:9" x14ac:dyDescent="0.25">
      <c r="A5958" s="5" t="s">
        <v>15026</v>
      </c>
      <c r="B5958" s="5" t="s">
        <v>15027</v>
      </c>
      <c r="C5958" s="6" t="s">
        <v>2372</v>
      </c>
      <c r="D5958" s="6" t="str">
        <f t="shared" si="93"/>
        <v>1096-000-000-0000</v>
      </c>
      <c r="E5958" s="5" t="s">
        <v>2373</v>
      </c>
      <c r="F5958" s="5" t="s">
        <v>383</v>
      </c>
      <c r="G5958" s="5" t="s">
        <v>384</v>
      </c>
      <c r="H5958" s="5" t="s">
        <v>377</v>
      </c>
      <c r="I5958" s="5" t="s">
        <v>378</v>
      </c>
    </row>
    <row r="5959" spans="1:9" x14ac:dyDescent="0.25">
      <c r="A5959" s="5" t="s">
        <v>15028</v>
      </c>
      <c r="B5959" s="5" t="s">
        <v>15029</v>
      </c>
      <c r="C5959" s="6" t="s">
        <v>2000</v>
      </c>
      <c r="D5959" s="6" t="str">
        <f t="shared" si="93"/>
        <v>0010-059-021-1100</v>
      </c>
      <c r="E5959" s="5" t="s">
        <v>2001</v>
      </c>
      <c r="F5959" s="5" t="s">
        <v>375</v>
      </c>
      <c r="G5959" s="5" t="s">
        <v>376</v>
      </c>
      <c r="H5959" s="5" t="s">
        <v>377</v>
      </c>
      <c r="I5959" s="5" t="s">
        <v>378</v>
      </c>
    </row>
    <row r="5960" spans="1:9" x14ac:dyDescent="0.25">
      <c r="A5960" s="5" t="s">
        <v>15030</v>
      </c>
      <c r="B5960" s="5" t="s">
        <v>15031</v>
      </c>
      <c r="C5960" s="6" t="s">
        <v>2196</v>
      </c>
      <c r="D5960" s="6" t="str">
        <f t="shared" si="93"/>
        <v>0924-000-000-0000</v>
      </c>
      <c r="E5960" s="5" t="s">
        <v>2197</v>
      </c>
      <c r="F5960" s="5" t="s">
        <v>383</v>
      </c>
      <c r="G5960" s="5" t="s">
        <v>384</v>
      </c>
      <c r="H5960" s="5" t="s">
        <v>513</v>
      </c>
      <c r="I5960" s="5" t="s">
        <v>514</v>
      </c>
    </row>
    <row r="5961" spans="1:9" x14ac:dyDescent="0.25">
      <c r="A5961" s="5" t="s">
        <v>15032</v>
      </c>
      <c r="B5961" s="5" t="s">
        <v>15033</v>
      </c>
      <c r="C5961" s="6" t="s">
        <v>8815</v>
      </c>
      <c r="D5961" s="6" t="str">
        <f t="shared" si="93"/>
        <v>0100-000-000-1600</v>
      </c>
      <c r="E5961" s="5" t="s">
        <v>8816</v>
      </c>
      <c r="F5961" s="5" t="s">
        <v>415</v>
      </c>
      <c r="G5961" s="5" t="s">
        <v>416</v>
      </c>
      <c r="H5961" s="5" t="s">
        <v>377</v>
      </c>
      <c r="I5961" s="5" t="s">
        <v>378</v>
      </c>
    </row>
    <row r="5962" spans="1:9" x14ac:dyDescent="0.25">
      <c r="A5962" s="5" t="s">
        <v>15034</v>
      </c>
      <c r="B5962" s="5" t="s">
        <v>15035</v>
      </c>
      <c r="C5962" s="6" t="s">
        <v>469</v>
      </c>
      <c r="D5962" s="6" t="str">
        <f t="shared" si="93"/>
        <v>0152-000-000-0000</v>
      </c>
      <c r="E5962" s="5" t="s">
        <v>470</v>
      </c>
      <c r="F5962" s="5" t="s">
        <v>383</v>
      </c>
      <c r="G5962" s="5" t="s">
        <v>384</v>
      </c>
      <c r="H5962" s="5" t="s">
        <v>377</v>
      </c>
      <c r="I5962" s="5" t="s">
        <v>378</v>
      </c>
    </row>
    <row r="5963" spans="1:9" x14ac:dyDescent="0.25">
      <c r="A5963" s="5" t="s">
        <v>15036</v>
      </c>
      <c r="B5963" s="5" t="s">
        <v>15037</v>
      </c>
      <c r="C5963" s="6" t="s">
        <v>1585</v>
      </c>
      <c r="D5963" s="6" t="str">
        <f t="shared" si="93"/>
        <v>0134-000-000-0000</v>
      </c>
      <c r="E5963" s="5" t="s">
        <v>1586</v>
      </c>
      <c r="F5963" s="5" t="s">
        <v>503</v>
      </c>
      <c r="G5963" s="5" t="s">
        <v>504</v>
      </c>
      <c r="H5963" s="5" t="s">
        <v>513</v>
      </c>
      <c r="I5963" s="5" t="s">
        <v>514</v>
      </c>
    </row>
    <row r="5964" spans="1:9" x14ac:dyDescent="0.25">
      <c r="A5964" s="5" t="s">
        <v>15038</v>
      </c>
      <c r="B5964" s="5" t="s">
        <v>15039</v>
      </c>
      <c r="C5964" s="6" t="s">
        <v>2847</v>
      </c>
      <c r="D5964" s="6" t="str">
        <f t="shared" si="93"/>
        <v>0119-000-000-0000</v>
      </c>
      <c r="E5964" s="5" t="s">
        <v>2848</v>
      </c>
      <c r="F5964" s="5" t="s">
        <v>503</v>
      </c>
      <c r="G5964" s="5" t="s">
        <v>504</v>
      </c>
      <c r="H5964" s="5" t="s">
        <v>513</v>
      </c>
      <c r="I5964" s="5" t="s">
        <v>514</v>
      </c>
    </row>
    <row r="5965" spans="1:9" x14ac:dyDescent="0.25">
      <c r="A5965" s="5" t="s">
        <v>15040</v>
      </c>
      <c r="B5965" s="5" t="s">
        <v>15041</v>
      </c>
      <c r="C5965" s="6" t="s">
        <v>1619</v>
      </c>
      <c r="D5965" s="6" t="str">
        <f t="shared" si="93"/>
        <v>0370-000-000-0000</v>
      </c>
      <c r="E5965" s="5" t="s">
        <v>1620</v>
      </c>
      <c r="F5965" s="5" t="s">
        <v>383</v>
      </c>
      <c r="G5965" s="5" t="s">
        <v>384</v>
      </c>
      <c r="H5965" s="5" t="s">
        <v>377</v>
      </c>
      <c r="I5965" s="5" t="s">
        <v>378</v>
      </c>
    </row>
    <row r="5966" spans="1:9" x14ac:dyDescent="0.25">
      <c r="A5966" s="5" t="s">
        <v>15042</v>
      </c>
      <c r="B5966" s="5" t="s">
        <v>15043</v>
      </c>
      <c r="C5966" s="6" t="s">
        <v>453</v>
      </c>
      <c r="D5966" s="6" t="str">
        <f t="shared" si="93"/>
        <v>0010-040-020-1400</v>
      </c>
      <c r="E5966" s="5" t="s">
        <v>454</v>
      </c>
      <c r="F5966" s="5" t="s">
        <v>375</v>
      </c>
      <c r="G5966" s="5" t="s">
        <v>376</v>
      </c>
      <c r="H5966" s="5" t="s">
        <v>377</v>
      </c>
      <c r="I5966" s="5" t="s">
        <v>378</v>
      </c>
    </row>
    <row r="5967" spans="1:9" x14ac:dyDescent="0.25">
      <c r="A5967" s="5" t="s">
        <v>15044</v>
      </c>
      <c r="B5967" s="5" t="s">
        <v>15045</v>
      </c>
      <c r="C5967" s="6" t="s">
        <v>4815</v>
      </c>
      <c r="D5967" s="6" t="str">
        <f t="shared" si="93"/>
        <v>0613-000-000-0000</v>
      </c>
      <c r="E5967" s="5" t="s">
        <v>4816</v>
      </c>
      <c r="F5967" s="5" t="s">
        <v>503</v>
      </c>
      <c r="G5967" s="5" t="s">
        <v>504</v>
      </c>
      <c r="H5967" s="5" t="s">
        <v>377</v>
      </c>
      <c r="I5967" s="5" t="s">
        <v>378</v>
      </c>
    </row>
    <row r="5968" spans="1:9" x14ac:dyDescent="0.25">
      <c r="A5968" s="5" t="s">
        <v>15046</v>
      </c>
      <c r="B5968" s="5" t="s">
        <v>15047</v>
      </c>
      <c r="C5968" s="6" t="s">
        <v>1456</v>
      </c>
      <c r="D5968" s="6" t="str">
        <f t="shared" si="93"/>
        <v>0150-000-000-0000</v>
      </c>
      <c r="E5968" s="5" t="s">
        <v>1457</v>
      </c>
      <c r="F5968" s="5" t="s">
        <v>507</v>
      </c>
      <c r="G5968" s="5" t="s">
        <v>508</v>
      </c>
      <c r="H5968" s="5" t="s">
        <v>401</v>
      </c>
      <c r="I5968" s="5" t="s">
        <v>402</v>
      </c>
    </row>
    <row r="5969" spans="1:9" x14ac:dyDescent="0.25">
      <c r="A5969" s="5" t="s">
        <v>15048</v>
      </c>
      <c r="B5969" s="5" t="s">
        <v>15049</v>
      </c>
      <c r="C5969" s="6" t="s">
        <v>13916</v>
      </c>
      <c r="D5969" s="6" t="str">
        <f t="shared" si="93"/>
        <v>0736-000-000-0000</v>
      </c>
      <c r="E5969" s="5" t="s">
        <v>13917</v>
      </c>
      <c r="F5969" s="5" t="s">
        <v>535</v>
      </c>
      <c r="G5969" s="5" t="s">
        <v>536</v>
      </c>
      <c r="H5969" s="5" t="s">
        <v>377</v>
      </c>
      <c r="I5969" s="5" t="s">
        <v>378</v>
      </c>
    </row>
    <row r="5970" spans="1:9" x14ac:dyDescent="0.25">
      <c r="A5970" s="5" t="s">
        <v>15050</v>
      </c>
      <c r="B5970" s="5" t="s">
        <v>15051</v>
      </c>
      <c r="C5970" s="6" t="s">
        <v>8601</v>
      </c>
      <c r="D5970" s="6" t="str">
        <f t="shared" si="93"/>
        <v>0584-000-000-0000</v>
      </c>
      <c r="E5970" s="5" t="s">
        <v>8602</v>
      </c>
      <c r="F5970" s="5" t="s">
        <v>383</v>
      </c>
      <c r="G5970" s="5" t="s">
        <v>384</v>
      </c>
      <c r="H5970" s="5" t="s">
        <v>377</v>
      </c>
      <c r="I5970" s="5" t="s">
        <v>378</v>
      </c>
    </row>
    <row r="5971" spans="1:9" x14ac:dyDescent="0.25">
      <c r="A5971" s="5" t="s">
        <v>15052</v>
      </c>
      <c r="B5971" s="5" t="s">
        <v>15053</v>
      </c>
      <c r="C5971" s="6" t="s">
        <v>551</v>
      </c>
      <c r="D5971" s="6" t="str">
        <f t="shared" si="93"/>
        <v>0355-000-000-0000</v>
      </c>
      <c r="E5971" s="5" t="s">
        <v>552</v>
      </c>
      <c r="F5971" s="5" t="s">
        <v>383</v>
      </c>
      <c r="G5971" s="5" t="s">
        <v>384</v>
      </c>
      <c r="H5971" s="5" t="s">
        <v>377</v>
      </c>
      <c r="I5971" s="5" t="s">
        <v>378</v>
      </c>
    </row>
    <row r="5972" spans="1:9" x14ac:dyDescent="0.25">
      <c r="A5972" s="5" t="s">
        <v>15054</v>
      </c>
      <c r="B5972" s="5" t="s">
        <v>15055</v>
      </c>
      <c r="C5972" s="6" t="s">
        <v>9608</v>
      </c>
      <c r="D5972" s="6" t="str">
        <f t="shared" si="93"/>
        <v>0655-000-000-0000</v>
      </c>
      <c r="E5972" s="5" t="s">
        <v>9609</v>
      </c>
      <c r="F5972" s="5" t="s">
        <v>383</v>
      </c>
      <c r="G5972" s="5" t="s">
        <v>384</v>
      </c>
      <c r="H5972" s="5" t="s">
        <v>377</v>
      </c>
      <c r="I5972" s="5" t="s">
        <v>378</v>
      </c>
    </row>
    <row r="5973" spans="1:9" x14ac:dyDescent="0.25">
      <c r="A5973" s="5" t="s">
        <v>15056</v>
      </c>
      <c r="B5973" s="5" t="s">
        <v>15057</v>
      </c>
      <c r="C5973" s="6" t="s">
        <v>4775</v>
      </c>
      <c r="D5973" s="6" t="str">
        <f t="shared" si="93"/>
        <v>0010-115-180-1300</v>
      </c>
      <c r="E5973" s="5" t="s">
        <v>4776</v>
      </c>
      <c r="F5973" s="5" t="s">
        <v>375</v>
      </c>
      <c r="G5973" s="5" t="s">
        <v>376</v>
      </c>
      <c r="H5973" s="5" t="s">
        <v>377</v>
      </c>
      <c r="I5973" s="5" t="s">
        <v>378</v>
      </c>
    </row>
    <row r="5974" spans="1:9" x14ac:dyDescent="0.25">
      <c r="A5974" s="5" t="s">
        <v>15058</v>
      </c>
      <c r="B5974" s="5" t="s">
        <v>15059</v>
      </c>
      <c r="C5974" s="6" t="s">
        <v>9217</v>
      </c>
      <c r="D5974" s="6" t="str">
        <f t="shared" si="93"/>
        <v>0574-000-000-0000</v>
      </c>
      <c r="E5974" s="5" t="s">
        <v>9218</v>
      </c>
      <c r="F5974" s="5" t="s">
        <v>383</v>
      </c>
      <c r="G5974" s="5" t="s">
        <v>384</v>
      </c>
      <c r="H5974" s="5" t="s">
        <v>513</v>
      </c>
      <c r="I5974" s="5" t="s">
        <v>514</v>
      </c>
    </row>
    <row r="5975" spans="1:9" x14ac:dyDescent="0.25">
      <c r="A5975" s="5" t="s">
        <v>15060</v>
      </c>
      <c r="B5975" s="5" t="s">
        <v>15061</v>
      </c>
      <c r="C5975" s="6" t="s">
        <v>1595</v>
      </c>
      <c r="D5975" s="6" t="str">
        <f t="shared" si="93"/>
        <v>0303-000-000-0000</v>
      </c>
      <c r="E5975" s="5" t="s">
        <v>1596</v>
      </c>
      <c r="F5975" s="5" t="s">
        <v>2925</v>
      </c>
      <c r="G5975" s="5" t="s">
        <v>2926</v>
      </c>
      <c r="H5975" s="5" t="s">
        <v>377</v>
      </c>
      <c r="I5975" s="5" t="s">
        <v>378</v>
      </c>
    </row>
    <row r="5976" spans="1:9" x14ac:dyDescent="0.25">
      <c r="A5976" s="5" t="s">
        <v>15062</v>
      </c>
      <c r="B5976" s="5" t="s">
        <v>15063</v>
      </c>
      <c r="C5976" s="6" t="s">
        <v>615</v>
      </c>
      <c r="D5976" s="6" t="str">
        <f t="shared" si="93"/>
        <v>0170-000-000-0000</v>
      </c>
      <c r="E5976" s="5" t="s">
        <v>616</v>
      </c>
      <c r="F5976" s="5" t="s">
        <v>383</v>
      </c>
      <c r="G5976" s="5" t="s">
        <v>384</v>
      </c>
      <c r="H5976" s="5" t="s">
        <v>377</v>
      </c>
      <c r="I5976" s="5" t="s">
        <v>378</v>
      </c>
    </row>
    <row r="5977" spans="1:9" x14ac:dyDescent="0.25">
      <c r="A5977" s="5" t="s">
        <v>15064</v>
      </c>
      <c r="B5977" s="5" t="s">
        <v>15065</v>
      </c>
      <c r="C5977" s="6" t="s">
        <v>3767</v>
      </c>
      <c r="D5977" s="6" t="str">
        <f t="shared" si="93"/>
        <v>0755-000-000-0000</v>
      </c>
      <c r="E5977" s="5" t="s">
        <v>3768</v>
      </c>
      <c r="F5977" s="5" t="s">
        <v>383</v>
      </c>
      <c r="G5977" s="5" t="s">
        <v>384</v>
      </c>
      <c r="H5977" s="5" t="s">
        <v>377</v>
      </c>
      <c r="I5977" s="5" t="s">
        <v>378</v>
      </c>
    </row>
    <row r="5978" spans="1:9" x14ac:dyDescent="0.25">
      <c r="A5978" s="5" t="s">
        <v>15066</v>
      </c>
      <c r="B5978" s="5" t="s">
        <v>15067</v>
      </c>
      <c r="C5978" s="6" t="s">
        <v>714</v>
      </c>
      <c r="D5978" s="6" t="str">
        <f t="shared" si="93"/>
        <v>0010-027-100-2400</v>
      </c>
      <c r="E5978" s="5" t="s">
        <v>715</v>
      </c>
      <c r="F5978" s="5" t="s">
        <v>375</v>
      </c>
      <c r="G5978" s="5" t="s">
        <v>376</v>
      </c>
      <c r="H5978" s="5" t="s">
        <v>11790</v>
      </c>
      <c r="I5978" s="5" t="s">
        <v>11791</v>
      </c>
    </row>
    <row r="5979" spans="1:9" x14ac:dyDescent="0.25">
      <c r="A5979" s="5" t="s">
        <v>15068</v>
      </c>
      <c r="B5979" s="5" t="s">
        <v>15069</v>
      </c>
      <c r="C5979" s="6" t="s">
        <v>12273</v>
      </c>
      <c r="D5979" s="6" t="str">
        <f t="shared" si="93"/>
        <v>0714-000-000-0000</v>
      </c>
      <c r="E5979" s="5" t="s">
        <v>12274</v>
      </c>
      <c r="F5979" s="5" t="s">
        <v>383</v>
      </c>
      <c r="G5979" s="5" t="s">
        <v>384</v>
      </c>
      <c r="H5979" s="5" t="s">
        <v>377</v>
      </c>
      <c r="I5979" s="5" t="s">
        <v>378</v>
      </c>
    </row>
    <row r="5980" spans="1:9" x14ac:dyDescent="0.25">
      <c r="A5980" s="5" t="s">
        <v>15070</v>
      </c>
      <c r="B5980" s="5" t="s">
        <v>15071</v>
      </c>
      <c r="C5980" s="6" t="s">
        <v>559</v>
      </c>
      <c r="D5980" s="6" t="str">
        <f t="shared" si="93"/>
        <v>0010-049-041-1100</v>
      </c>
      <c r="E5980" s="5" t="s">
        <v>560</v>
      </c>
      <c r="F5980" s="5" t="s">
        <v>375</v>
      </c>
      <c r="G5980" s="5" t="s">
        <v>376</v>
      </c>
      <c r="H5980" s="5" t="s">
        <v>377</v>
      </c>
      <c r="I5980" s="5" t="s">
        <v>378</v>
      </c>
    </row>
    <row r="5981" spans="1:9" x14ac:dyDescent="0.25">
      <c r="A5981" s="5" t="s">
        <v>15072</v>
      </c>
      <c r="B5981" s="5" t="s">
        <v>15073</v>
      </c>
      <c r="C5981" s="6" t="s">
        <v>622</v>
      </c>
      <c r="D5981" s="6" t="str">
        <f t="shared" si="93"/>
        <v>0010-035-131-1100</v>
      </c>
      <c r="E5981" s="5" t="s">
        <v>623</v>
      </c>
      <c r="F5981" s="5" t="s">
        <v>399</v>
      </c>
      <c r="G5981" s="5" t="s">
        <v>400</v>
      </c>
      <c r="H5981" s="5" t="s">
        <v>377</v>
      </c>
      <c r="I5981" s="5" t="s">
        <v>378</v>
      </c>
    </row>
    <row r="5982" spans="1:9" x14ac:dyDescent="0.25">
      <c r="A5982" s="5" t="s">
        <v>15074</v>
      </c>
      <c r="B5982" s="5" t="s">
        <v>15075</v>
      </c>
      <c r="C5982" s="6" t="s">
        <v>1127</v>
      </c>
      <c r="D5982" s="6" t="str">
        <f t="shared" si="93"/>
        <v>0839-000-000-0000</v>
      </c>
      <c r="E5982" s="5" t="s">
        <v>1128</v>
      </c>
      <c r="F5982" s="5" t="s">
        <v>383</v>
      </c>
      <c r="G5982" s="5" t="s">
        <v>384</v>
      </c>
      <c r="H5982" s="5" t="s">
        <v>377</v>
      </c>
      <c r="I5982" s="5" t="s">
        <v>378</v>
      </c>
    </row>
    <row r="5983" spans="1:9" x14ac:dyDescent="0.25">
      <c r="A5983" s="5" t="s">
        <v>15076</v>
      </c>
      <c r="B5983" s="5" t="s">
        <v>15077</v>
      </c>
      <c r="C5983" s="6" t="s">
        <v>3458</v>
      </c>
      <c r="D5983" s="6" t="str">
        <f t="shared" si="93"/>
        <v>1025-000-000-0000</v>
      </c>
      <c r="E5983" s="5" t="s">
        <v>3459</v>
      </c>
      <c r="F5983" s="5" t="s">
        <v>383</v>
      </c>
      <c r="G5983" s="5" t="s">
        <v>384</v>
      </c>
      <c r="H5983" s="5" t="s">
        <v>377</v>
      </c>
      <c r="I5983" s="5" t="s">
        <v>378</v>
      </c>
    </row>
    <row r="5984" spans="1:9" x14ac:dyDescent="0.25">
      <c r="A5984" s="5" t="s">
        <v>15078</v>
      </c>
      <c r="B5984" s="5" t="s">
        <v>15079</v>
      </c>
      <c r="C5984" s="6" t="s">
        <v>1127</v>
      </c>
      <c r="D5984" s="6" t="str">
        <f t="shared" si="93"/>
        <v>0839-000-000-0000</v>
      </c>
      <c r="E5984" s="5" t="s">
        <v>1128</v>
      </c>
      <c r="F5984" s="5" t="s">
        <v>383</v>
      </c>
      <c r="G5984" s="5" t="s">
        <v>384</v>
      </c>
      <c r="H5984" s="5" t="s">
        <v>513</v>
      </c>
      <c r="I5984" s="5" t="s">
        <v>514</v>
      </c>
    </row>
    <row r="5985" spans="1:9" x14ac:dyDescent="0.25">
      <c r="A5985" s="5" t="s">
        <v>15080</v>
      </c>
      <c r="B5985" s="5" t="s">
        <v>15081</v>
      </c>
      <c r="C5985" s="6" t="s">
        <v>7386</v>
      </c>
      <c r="D5985" s="6" t="str">
        <f t="shared" si="93"/>
        <v>0789-000-000-0000</v>
      </c>
      <c r="E5985" s="5" t="s">
        <v>7387</v>
      </c>
      <c r="F5985" s="5" t="s">
        <v>383</v>
      </c>
      <c r="G5985" s="5" t="s">
        <v>384</v>
      </c>
      <c r="H5985" s="5" t="s">
        <v>377</v>
      </c>
      <c r="I5985" s="5" t="s">
        <v>378</v>
      </c>
    </row>
    <row r="5986" spans="1:9" x14ac:dyDescent="0.25">
      <c r="A5986" s="5" t="s">
        <v>15082</v>
      </c>
      <c r="B5986" s="5" t="s">
        <v>15083</v>
      </c>
      <c r="C5986" s="6" t="s">
        <v>797</v>
      </c>
      <c r="D5986" s="6" t="str">
        <f t="shared" si="93"/>
        <v>0350-000-000-0000</v>
      </c>
      <c r="E5986" s="5" t="s">
        <v>798</v>
      </c>
      <c r="F5986" s="5" t="s">
        <v>383</v>
      </c>
      <c r="G5986" s="5" t="s">
        <v>384</v>
      </c>
      <c r="H5986" s="5" t="s">
        <v>1213</v>
      </c>
      <c r="I5986" s="5" t="s">
        <v>1214</v>
      </c>
    </row>
    <row r="5987" spans="1:9" x14ac:dyDescent="0.25">
      <c r="A5987" s="5" t="s">
        <v>15084</v>
      </c>
      <c r="B5987" s="5" t="s">
        <v>15085</v>
      </c>
      <c r="C5987" s="6" t="s">
        <v>1526</v>
      </c>
      <c r="D5987" s="6" t="str">
        <f t="shared" si="93"/>
        <v>0480-000-000-0000</v>
      </c>
      <c r="E5987" s="5" t="s">
        <v>1527</v>
      </c>
      <c r="F5987" s="5" t="s">
        <v>507</v>
      </c>
      <c r="G5987" s="5" t="s">
        <v>508</v>
      </c>
      <c r="H5987" s="5" t="s">
        <v>377</v>
      </c>
      <c r="I5987" s="5" t="s">
        <v>378</v>
      </c>
    </row>
    <row r="5988" spans="1:9" x14ac:dyDescent="0.25">
      <c r="A5988" s="5" t="s">
        <v>15086</v>
      </c>
      <c r="B5988" s="5" t="s">
        <v>15087</v>
      </c>
      <c r="C5988" s="6" t="s">
        <v>3591</v>
      </c>
      <c r="D5988" s="6" t="str">
        <f t="shared" si="93"/>
        <v>0165-000-000-0000</v>
      </c>
      <c r="E5988" s="5" t="s">
        <v>3592</v>
      </c>
      <c r="F5988" s="5" t="s">
        <v>383</v>
      </c>
      <c r="G5988" s="5" t="s">
        <v>384</v>
      </c>
      <c r="H5988" s="5" t="s">
        <v>377</v>
      </c>
      <c r="I5988" s="5" t="s">
        <v>378</v>
      </c>
    </row>
    <row r="5989" spans="1:9" x14ac:dyDescent="0.25">
      <c r="A5989" s="5" t="s">
        <v>15088</v>
      </c>
      <c r="B5989" s="5" t="s">
        <v>15089</v>
      </c>
      <c r="C5989" s="6" t="s">
        <v>8446</v>
      </c>
      <c r="D5989" s="6" t="str">
        <f t="shared" si="93"/>
        <v>0010-029-120-1500</v>
      </c>
      <c r="E5989" s="5" t="s">
        <v>8447</v>
      </c>
      <c r="F5989" s="5" t="s">
        <v>375</v>
      </c>
      <c r="G5989" s="5" t="s">
        <v>376</v>
      </c>
      <c r="H5989" s="5" t="s">
        <v>377</v>
      </c>
      <c r="I5989" s="5" t="s">
        <v>378</v>
      </c>
    </row>
    <row r="5990" spans="1:9" x14ac:dyDescent="0.25">
      <c r="A5990" s="5" t="s">
        <v>15090</v>
      </c>
      <c r="B5990" s="5" t="s">
        <v>15091</v>
      </c>
      <c r="C5990" s="6" t="s">
        <v>6158</v>
      </c>
      <c r="D5990" s="6" t="str">
        <f t="shared" si="93"/>
        <v>0010-046-041-1100</v>
      </c>
      <c r="E5990" s="5" t="s">
        <v>6159</v>
      </c>
      <c r="F5990" s="5" t="s">
        <v>375</v>
      </c>
      <c r="G5990" s="5" t="s">
        <v>376</v>
      </c>
      <c r="H5990" s="5" t="s">
        <v>377</v>
      </c>
      <c r="I5990" s="5" t="s">
        <v>378</v>
      </c>
    </row>
    <row r="5991" spans="1:9" x14ac:dyDescent="0.25">
      <c r="A5991" s="5" t="s">
        <v>15092</v>
      </c>
      <c r="B5991" s="5" t="s">
        <v>15093</v>
      </c>
      <c r="C5991" s="6" t="s">
        <v>4363</v>
      </c>
      <c r="D5991" s="6" t="str">
        <f t="shared" si="93"/>
        <v>0010-030-031-1200</v>
      </c>
      <c r="E5991" s="5" t="s">
        <v>4364</v>
      </c>
      <c r="F5991" s="5" t="s">
        <v>383</v>
      </c>
      <c r="G5991" s="5" t="s">
        <v>384</v>
      </c>
      <c r="H5991" s="5" t="s">
        <v>1213</v>
      </c>
      <c r="I5991" s="5" t="s">
        <v>1214</v>
      </c>
    </row>
    <row r="5992" spans="1:9" x14ac:dyDescent="0.25">
      <c r="A5992" s="5" t="s">
        <v>15094</v>
      </c>
      <c r="B5992" s="5" t="s">
        <v>15095</v>
      </c>
      <c r="C5992" s="6" t="s">
        <v>2601</v>
      </c>
      <c r="D5992" s="6" t="str">
        <f t="shared" si="93"/>
        <v>0369-000-000-0000</v>
      </c>
      <c r="E5992" s="5" t="s">
        <v>2602</v>
      </c>
      <c r="F5992" s="5" t="s">
        <v>383</v>
      </c>
      <c r="G5992" s="5" t="s">
        <v>384</v>
      </c>
      <c r="H5992" s="5" t="s">
        <v>377</v>
      </c>
      <c r="I5992" s="5" t="s">
        <v>378</v>
      </c>
    </row>
    <row r="5993" spans="1:9" x14ac:dyDescent="0.25">
      <c r="A5993" s="5" t="s">
        <v>15096</v>
      </c>
      <c r="B5993" s="5" t="s">
        <v>15097</v>
      </c>
      <c r="C5993" s="6" t="s">
        <v>13964</v>
      </c>
      <c r="D5993" s="6" t="str">
        <f t="shared" si="93"/>
        <v>1157-000-000-0000</v>
      </c>
      <c r="E5993" s="5" t="s">
        <v>13965</v>
      </c>
      <c r="F5993" s="5" t="s">
        <v>383</v>
      </c>
      <c r="G5993" s="5" t="s">
        <v>384</v>
      </c>
      <c r="H5993" s="5" t="s">
        <v>377</v>
      </c>
      <c r="I5993" s="5" t="s">
        <v>378</v>
      </c>
    </row>
    <row r="5994" spans="1:9" x14ac:dyDescent="0.25">
      <c r="A5994" s="5" t="s">
        <v>15098</v>
      </c>
      <c r="B5994" s="5" t="s">
        <v>15099</v>
      </c>
      <c r="C5994" s="6" t="s">
        <v>1991</v>
      </c>
      <c r="D5994" s="6" t="str">
        <f t="shared" si="93"/>
        <v>0010-030-021-1500</v>
      </c>
      <c r="E5994" s="5" t="s">
        <v>1992</v>
      </c>
      <c r="F5994" s="5" t="s">
        <v>375</v>
      </c>
      <c r="G5994" s="5" t="s">
        <v>376</v>
      </c>
      <c r="H5994" s="5" t="s">
        <v>377</v>
      </c>
      <c r="I5994" s="5" t="s">
        <v>378</v>
      </c>
    </row>
    <row r="5995" spans="1:9" x14ac:dyDescent="0.25">
      <c r="A5995" s="5" t="s">
        <v>15100</v>
      </c>
      <c r="B5995" s="5" t="s">
        <v>15101</v>
      </c>
      <c r="C5995" s="6" t="s">
        <v>6655</v>
      </c>
      <c r="D5995" s="6" t="str">
        <f t="shared" si="93"/>
        <v>0977-247-000-0000</v>
      </c>
      <c r="E5995" s="5" t="s">
        <v>6656</v>
      </c>
      <c r="F5995" s="5" t="s">
        <v>415</v>
      </c>
      <c r="G5995" s="5" t="s">
        <v>416</v>
      </c>
      <c r="H5995" s="5" t="s">
        <v>377</v>
      </c>
      <c r="I5995" s="5" t="s">
        <v>378</v>
      </c>
    </row>
    <row r="5996" spans="1:9" x14ac:dyDescent="0.25">
      <c r="A5996" s="5" t="s">
        <v>15102</v>
      </c>
      <c r="B5996" s="5" t="s">
        <v>15103</v>
      </c>
      <c r="C5996" s="6" t="s">
        <v>2394</v>
      </c>
      <c r="D5996" s="6" t="str">
        <f t="shared" si="93"/>
        <v>0290-000-000-0000</v>
      </c>
      <c r="E5996" s="5" t="s">
        <v>2395</v>
      </c>
      <c r="F5996" s="5" t="s">
        <v>383</v>
      </c>
      <c r="G5996" s="5" t="s">
        <v>384</v>
      </c>
      <c r="H5996" s="5" t="s">
        <v>513</v>
      </c>
      <c r="I5996" s="5" t="s">
        <v>514</v>
      </c>
    </row>
    <row r="5997" spans="1:9" x14ac:dyDescent="0.25">
      <c r="A5997" s="5" t="s">
        <v>15104</v>
      </c>
      <c r="B5997" s="5" t="s">
        <v>15105</v>
      </c>
      <c r="C5997" s="6" t="s">
        <v>6378</v>
      </c>
      <c r="D5997" s="6" t="str">
        <f t="shared" si="93"/>
        <v>1010-033-000-0000</v>
      </c>
      <c r="E5997" s="5" t="s">
        <v>6379</v>
      </c>
      <c r="F5997" s="5" t="s">
        <v>2740</v>
      </c>
      <c r="G5997" s="5" t="s">
        <v>2741</v>
      </c>
      <c r="H5997" s="5" t="s">
        <v>11413</v>
      </c>
      <c r="I5997" s="5" t="s">
        <v>11414</v>
      </c>
    </row>
    <row r="5998" spans="1:9" x14ac:dyDescent="0.25">
      <c r="A5998" s="5" t="s">
        <v>15106</v>
      </c>
      <c r="B5998" s="5" t="s">
        <v>15107</v>
      </c>
      <c r="C5998" s="6" t="s">
        <v>13733</v>
      </c>
      <c r="D5998" s="6" t="str">
        <f t="shared" si="93"/>
        <v>0195-045-080-1200</v>
      </c>
      <c r="E5998" s="5" t="s">
        <v>13734</v>
      </c>
      <c r="F5998" s="5" t="s">
        <v>383</v>
      </c>
      <c r="G5998" s="5" t="s">
        <v>384</v>
      </c>
      <c r="H5998" s="5" t="s">
        <v>377</v>
      </c>
      <c r="I5998" s="5" t="s">
        <v>378</v>
      </c>
    </row>
    <row r="5999" spans="1:9" x14ac:dyDescent="0.25">
      <c r="A5999" s="5" t="s">
        <v>15108</v>
      </c>
      <c r="B5999" s="5" t="s">
        <v>15109</v>
      </c>
      <c r="C5999" s="6" t="s">
        <v>7102</v>
      </c>
      <c r="D5999" s="6" t="str">
        <f t="shared" si="93"/>
        <v>0010-076-051-1100</v>
      </c>
      <c r="E5999" s="5" t="s">
        <v>7103</v>
      </c>
      <c r="F5999" s="5" t="s">
        <v>375</v>
      </c>
      <c r="G5999" s="5" t="s">
        <v>376</v>
      </c>
      <c r="H5999" s="5" t="s">
        <v>377</v>
      </c>
      <c r="I5999" s="5" t="s">
        <v>378</v>
      </c>
    </row>
    <row r="6000" spans="1:9" x14ac:dyDescent="0.25">
      <c r="A6000" s="5" t="s">
        <v>15110</v>
      </c>
      <c r="B6000" s="5" t="s">
        <v>15111</v>
      </c>
      <c r="C6000" s="6" t="s">
        <v>525</v>
      </c>
      <c r="D6000" s="6" t="str">
        <f t="shared" si="93"/>
        <v>0065-000-000-0000</v>
      </c>
      <c r="E6000" s="5" t="s">
        <v>526</v>
      </c>
      <c r="F6000" s="5" t="s">
        <v>383</v>
      </c>
      <c r="G6000" s="5" t="s">
        <v>384</v>
      </c>
      <c r="H6000" s="5" t="s">
        <v>377</v>
      </c>
      <c r="I6000" s="5" t="s">
        <v>378</v>
      </c>
    </row>
    <row r="6001" spans="1:9" x14ac:dyDescent="0.25">
      <c r="A6001" s="5" t="s">
        <v>15112</v>
      </c>
      <c r="B6001" s="5" t="s">
        <v>15113</v>
      </c>
      <c r="C6001" s="6" t="s">
        <v>797</v>
      </c>
      <c r="D6001" s="6" t="str">
        <f t="shared" si="93"/>
        <v>0350-000-000-0000</v>
      </c>
      <c r="E6001" s="5" t="s">
        <v>798</v>
      </c>
      <c r="F6001" s="5" t="s">
        <v>383</v>
      </c>
      <c r="G6001" s="5" t="s">
        <v>384</v>
      </c>
      <c r="H6001" s="5" t="s">
        <v>513</v>
      </c>
      <c r="I6001" s="5" t="s">
        <v>514</v>
      </c>
    </row>
    <row r="6002" spans="1:9" x14ac:dyDescent="0.25">
      <c r="A6002" s="5" t="s">
        <v>15114</v>
      </c>
      <c r="B6002" s="5" t="s">
        <v>15115</v>
      </c>
      <c r="C6002" s="6" t="s">
        <v>797</v>
      </c>
      <c r="D6002" s="6" t="str">
        <f t="shared" si="93"/>
        <v>0350-000-000-0000</v>
      </c>
      <c r="E6002" s="5" t="s">
        <v>798</v>
      </c>
      <c r="F6002" s="5" t="s">
        <v>383</v>
      </c>
      <c r="G6002" s="5" t="s">
        <v>384</v>
      </c>
      <c r="H6002" s="5" t="s">
        <v>377</v>
      </c>
      <c r="I6002" s="5" t="s">
        <v>378</v>
      </c>
    </row>
    <row r="6003" spans="1:9" x14ac:dyDescent="0.25">
      <c r="A6003" s="5" t="s">
        <v>15116</v>
      </c>
      <c r="B6003" s="5" t="s">
        <v>15117</v>
      </c>
      <c r="C6003" s="6" t="s">
        <v>1782</v>
      </c>
      <c r="D6003" s="6" t="str">
        <f t="shared" si="93"/>
        <v>0940-000-000-0000</v>
      </c>
      <c r="E6003" s="5" t="s">
        <v>1783</v>
      </c>
      <c r="F6003" s="5" t="s">
        <v>383</v>
      </c>
      <c r="G6003" s="5" t="s">
        <v>384</v>
      </c>
      <c r="H6003" s="5" t="s">
        <v>377</v>
      </c>
      <c r="I6003" s="5" t="s">
        <v>378</v>
      </c>
    </row>
    <row r="6004" spans="1:9" x14ac:dyDescent="0.25">
      <c r="A6004" s="5" t="s">
        <v>15118</v>
      </c>
      <c r="B6004" s="5" t="s">
        <v>15119</v>
      </c>
      <c r="C6004" s="6" t="s">
        <v>2939</v>
      </c>
      <c r="D6004" s="6" t="str">
        <f t="shared" si="93"/>
        <v>0010-072-081-1100</v>
      </c>
      <c r="E6004" s="5" t="s">
        <v>2940</v>
      </c>
      <c r="F6004" s="5" t="s">
        <v>375</v>
      </c>
      <c r="G6004" s="5" t="s">
        <v>376</v>
      </c>
      <c r="H6004" s="5" t="s">
        <v>377</v>
      </c>
      <c r="I6004" s="5" t="s">
        <v>378</v>
      </c>
    </row>
    <row r="6005" spans="1:9" x14ac:dyDescent="0.25">
      <c r="A6005" s="5" t="s">
        <v>15120</v>
      </c>
      <c r="B6005" s="5" t="s">
        <v>15121</v>
      </c>
      <c r="C6005" s="6" t="s">
        <v>5154</v>
      </c>
      <c r="D6005" s="6" t="str">
        <f t="shared" si="93"/>
        <v>0416-000-000-0000</v>
      </c>
      <c r="E6005" s="5" t="s">
        <v>5155</v>
      </c>
      <c r="F6005" s="5" t="s">
        <v>2925</v>
      </c>
      <c r="G6005" s="5" t="s">
        <v>2926</v>
      </c>
      <c r="H6005" s="5" t="s">
        <v>377</v>
      </c>
      <c r="I6005" s="5" t="s">
        <v>378</v>
      </c>
    </row>
    <row r="6006" spans="1:9" x14ac:dyDescent="0.25">
      <c r="A6006" s="5" t="s">
        <v>15122</v>
      </c>
      <c r="B6006" s="5" t="s">
        <v>15123</v>
      </c>
      <c r="C6006" s="6" t="s">
        <v>3397</v>
      </c>
      <c r="D6006" s="6" t="str">
        <f t="shared" si="93"/>
        <v>0169-000-000-0000</v>
      </c>
      <c r="E6006" s="5" t="s">
        <v>3398</v>
      </c>
      <c r="F6006" s="5" t="s">
        <v>503</v>
      </c>
      <c r="G6006" s="5" t="s">
        <v>504</v>
      </c>
      <c r="H6006" s="5" t="s">
        <v>377</v>
      </c>
      <c r="I6006" s="5" t="s">
        <v>378</v>
      </c>
    </row>
    <row r="6007" spans="1:9" x14ac:dyDescent="0.25">
      <c r="A6007" s="5" t="s">
        <v>15124</v>
      </c>
      <c r="B6007" s="5" t="s">
        <v>15125</v>
      </c>
      <c r="C6007" s="6" t="s">
        <v>4100</v>
      </c>
      <c r="D6007" s="6" t="str">
        <f t="shared" si="93"/>
        <v>0214-000-000-0000</v>
      </c>
      <c r="E6007" s="5" t="s">
        <v>4101</v>
      </c>
      <c r="F6007" s="5" t="s">
        <v>383</v>
      </c>
      <c r="G6007" s="5" t="s">
        <v>384</v>
      </c>
      <c r="H6007" s="5" t="s">
        <v>377</v>
      </c>
      <c r="I6007" s="5" t="s">
        <v>378</v>
      </c>
    </row>
    <row r="6008" spans="1:9" x14ac:dyDescent="0.25">
      <c r="A6008" s="5" t="s">
        <v>15126</v>
      </c>
      <c r="B6008" s="5" t="s">
        <v>15127</v>
      </c>
      <c r="C6008" s="6" t="s">
        <v>954</v>
      </c>
      <c r="D6008" s="6" t="str">
        <f t="shared" si="93"/>
        <v>0120-000-000-0000</v>
      </c>
      <c r="E6008" s="5" t="s">
        <v>955</v>
      </c>
      <c r="F6008" s="5" t="s">
        <v>383</v>
      </c>
      <c r="G6008" s="5" t="s">
        <v>384</v>
      </c>
      <c r="H6008" s="5" t="s">
        <v>377</v>
      </c>
      <c r="I6008" s="5" t="s">
        <v>378</v>
      </c>
    </row>
    <row r="6009" spans="1:9" x14ac:dyDescent="0.25">
      <c r="A6009" s="5" t="s">
        <v>15128</v>
      </c>
      <c r="B6009" s="5" t="s">
        <v>15129</v>
      </c>
      <c r="C6009" s="6" t="s">
        <v>8160</v>
      </c>
      <c r="D6009" s="6" t="str">
        <f t="shared" si="93"/>
        <v>0827-000-000-0000</v>
      </c>
      <c r="E6009" s="5" t="s">
        <v>8161</v>
      </c>
      <c r="F6009" s="5" t="s">
        <v>383</v>
      </c>
      <c r="G6009" s="5" t="s">
        <v>384</v>
      </c>
      <c r="H6009" s="5" t="s">
        <v>377</v>
      </c>
      <c r="I6009" s="5" t="s">
        <v>378</v>
      </c>
    </row>
    <row r="6010" spans="1:9" x14ac:dyDescent="0.25">
      <c r="A6010" s="5" t="s">
        <v>15130</v>
      </c>
      <c r="B6010" s="5" t="s">
        <v>15131</v>
      </c>
      <c r="C6010" s="6" t="s">
        <v>12090</v>
      </c>
      <c r="D6010" s="6" t="str">
        <f t="shared" si="93"/>
        <v>0039-000-000-0000</v>
      </c>
      <c r="E6010" s="5" t="s">
        <v>12091</v>
      </c>
      <c r="F6010" s="5" t="s">
        <v>383</v>
      </c>
      <c r="G6010" s="5" t="s">
        <v>384</v>
      </c>
      <c r="H6010" s="5" t="s">
        <v>377</v>
      </c>
      <c r="I6010" s="5" t="s">
        <v>378</v>
      </c>
    </row>
    <row r="6011" spans="1:9" x14ac:dyDescent="0.25">
      <c r="A6011" s="5" t="s">
        <v>15132</v>
      </c>
      <c r="B6011" s="5" t="s">
        <v>15133</v>
      </c>
      <c r="C6011" s="6" t="s">
        <v>3950</v>
      </c>
      <c r="D6011" s="6" t="str">
        <f t="shared" si="93"/>
        <v>0612-000-000-0000</v>
      </c>
      <c r="E6011" s="5" t="s">
        <v>3951</v>
      </c>
      <c r="F6011" s="5" t="s">
        <v>535</v>
      </c>
      <c r="G6011" s="5" t="s">
        <v>536</v>
      </c>
      <c r="H6011" s="5" t="s">
        <v>377</v>
      </c>
      <c r="I6011" s="5" t="s">
        <v>378</v>
      </c>
    </row>
    <row r="6012" spans="1:9" x14ac:dyDescent="0.25">
      <c r="A6012" s="5" t="s">
        <v>15134</v>
      </c>
      <c r="B6012" s="5" t="s">
        <v>15135</v>
      </c>
      <c r="C6012" s="6" t="s">
        <v>8497</v>
      </c>
      <c r="D6012" s="6" t="str">
        <f t="shared" si="93"/>
        <v>1127-000-000-0000</v>
      </c>
      <c r="E6012" s="5" t="s">
        <v>8498</v>
      </c>
      <c r="F6012" s="5" t="s">
        <v>383</v>
      </c>
      <c r="G6012" s="5" t="s">
        <v>384</v>
      </c>
      <c r="H6012" s="5" t="s">
        <v>377</v>
      </c>
      <c r="I6012" s="5" t="s">
        <v>378</v>
      </c>
    </row>
    <row r="6013" spans="1:9" x14ac:dyDescent="0.25">
      <c r="A6013" s="5" t="s">
        <v>15136</v>
      </c>
      <c r="B6013" s="5" t="s">
        <v>15137</v>
      </c>
      <c r="C6013" s="6" t="s">
        <v>2140</v>
      </c>
      <c r="D6013" s="6" t="str">
        <f t="shared" si="93"/>
        <v>0353-000-000-0000</v>
      </c>
      <c r="E6013" s="5" t="s">
        <v>2141</v>
      </c>
      <c r="F6013" s="5" t="s">
        <v>383</v>
      </c>
      <c r="G6013" s="5" t="s">
        <v>384</v>
      </c>
      <c r="H6013" s="5" t="s">
        <v>513</v>
      </c>
      <c r="I6013" s="5" t="s">
        <v>514</v>
      </c>
    </row>
    <row r="6014" spans="1:9" x14ac:dyDescent="0.25">
      <c r="A6014" s="5" t="s">
        <v>15138</v>
      </c>
      <c r="B6014" s="5" t="s">
        <v>15139</v>
      </c>
      <c r="C6014" s="6" t="s">
        <v>8326</v>
      </c>
      <c r="D6014" s="6" t="str">
        <f t="shared" si="93"/>
        <v>0457-000-000-0000</v>
      </c>
      <c r="E6014" s="5" t="s">
        <v>8327</v>
      </c>
      <c r="F6014" s="5" t="s">
        <v>503</v>
      </c>
      <c r="G6014" s="5" t="s">
        <v>504</v>
      </c>
      <c r="H6014" s="5" t="s">
        <v>377</v>
      </c>
      <c r="I6014" s="5" t="s">
        <v>378</v>
      </c>
    </row>
    <row r="6015" spans="1:9" x14ac:dyDescent="0.25">
      <c r="A6015" s="5" t="s">
        <v>15140</v>
      </c>
      <c r="B6015" s="5" t="s">
        <v>15141</v>
      </c>
      <c r="C6015" s="6" t="s">
        <v>2885</v>
      </c>
      <c r="D6015" s="6" t="str">
        <f t="shared" si="93"/>
        <v>0077-000-000-0000</v>
      </c>
      <c r="E6015" s="5" t="s">
        <v>2886</v>
      </c>
      <c r="F6015" s="5" t="s">
        <v>383</v>
      </c>
      <c r="G6015" s="5" t="s">
        <v>384</v>
      </c>
      <c r="H6015" s="5" t="s">
        <v>377</v>
      </c>
      <c r="I6015" s="5" t="s">
        <v>378</v>
      </c>
    </row>
    <row r="6016" spans="1:9" x14ac:dyDescent="0.25">
      <c r="A6016" s="5" t="s">
        <v>15142</v>
      </c>
      <c r="B6016" s="5" t="s">
        <v>15143</v>
      </c>
      <c r="C6016" s="6" t="s">
        <v>5864</v>
      </c>
      <c r="D6016" s="6" t="str">
        <f t="shared" si="93"/>
        <v>0668-000-000-0000</v>
      </c>
      <c r="E6016" s="5" t="s">
        <v>5865</v>
      </c>
      <c r="F6016" s="5" t="s">
        <v>383</v>
      </c>
      <c r="G6016" s="5" t="s">
        <v>384</v>
      </c>
      <c r="H6016" s="5" t="s">
        <v>377</v>
      </c>
      <c r="I6016" s="5" t="s">
        <v>378</v>
      </c>
    </row>
    <row r="6017" spans="1:9" x14ac:dyDescent="0.25">
      <c r="A6017" s="5" t="s">
        <v>15144</v>
      </c>
      <c r="B6017" s="5" t="s">
        <v>15145</v>
      </c>
      <c r="C6017" s="6" t="s">
        <v>1619</v>
      </c>
      <c r="D6017" s="6" t="str">
        <f t="shared" si="93"/>
        <v>0370-000-000-0000</v>
      </c>
      <c r="E6017" s="5" t="s">
        <v>1620</v>
      </c>
      <c r="F6017" s="5" t="s">
        <v>383</v>
      </c>
      <c r="G6017" s="5" t="s">
        <v>384</v>
      </c>
      <c r="H6017" s="5" t="s">
        <v>377</v>
      </c>
      <c r="I6017" s="5" t="s">
        <v>378</v>
      </c>
    </row>
    <row r="6018" spans="1:9" x14ac:dyDescent="0.25">
      <c r="A6018" s="5" t="s">
        <v>307</v>
      </c>
      <c r="B6018" s="5" t="s">
        <v>15146</v>
      </c>
      <c r="C6018" s="6" t="s">
        <v>445</v>
      </c>
      <c r="D6018" s="6" t="str">
        <f t="shared" ref="D6018:D6081" si="94">TEXT(C6018,"0000-000-000-0000")</f>
        <v>0032-000-000-0000</v>
      </c>
      <c r="E6018" s="5" t="s">
        <v>446</v>
      </c>
      <c r="F6018" s="5" t="s">
        <v>383</v>
      </c>
      <c r="G6018" s="5" t="s">
        <v>384</v>
      </c>
      <c r="H6018" s="5" t="s">
        <v>377</v>
      </c>
      <c r="I6018" s="5" t="s">
        <v>378</v>
      </c>
    </row>
    <row r="6019" spans="1:9" x14ac:dyDescent="0.25">
      <c r="A6019" s="5" t="s">
        <v>15147</v>
      </c>
      <c r="B6019" s="5" t="s">
        <v>15148</v>
      </c>
      <c r="C6019" s="6" t="s">
        <v>1111</v>
      </c>
      <c r="D6019" s="6" t="str">
        <f t="shared" si="94"/>
        <v>0401-000-000-0000</v>
      </c>
      <c r="E6019" s="5" t="s">
        <v>1112</v>
      </c>
      <c r="F6019" s="5" t="s">
        <v>383</v>
      </c>
      <c r="G6019" s="5" t="s">
        <v>384</v>
      </c>
      <c r="H6019" s="5" t="s">
        <v>377</v>
      </c>
      <c r="I6019" s="5" t="s">
        <v>378</v>
      </c>
    </row>
    <row r="6020" spans="1:9" x14ac:dyDescent="0.25">
      <c r="A6020" s="5" t="s">
        <v>15149</v>
      </c>
      <c r="B6020" s="5" t="s">
        <v>15150</v>
      </c>
      <c r="C6020" s="6" t="s">
        <v>889</v>
      </c>
      <c r="D6020" s="6" t="str">
        <f t="shared" si="94"/>
        <v>0621-000-000-0000</v>
      </c>
      <c r="E6020" s="5" t="s">
        <v>890</v>
      </c>
      <c r="F6020" s="5" t="s">
        <v>383</v>
      </c>
      <c r="G6020" s="5" t="s">
        <v>384</v>
      </c>
      <c r="H6020" s="5" t="s">
        <v>377</v>
      </c>
      <c r="I6020" s="5" t="s">
        <v>378</v>
      </c>
    </row>
    <row r="6021" spans="1:9" x14ac:dyDescent="0.25">
      <c r="A6021" s="5" t="s">
        <v>15151</v>
      </c>
      <c r="B6021" s="5" t="s">
        <v>15152</v>
      </c>
      <c r="C6021" s="6" t="s">
        <v>5864</v>
      </c>
      <c r="D6021" s="6" t="str">
        <f t="shared" si="94"/>
        <v>0668-000-000-0000</v>
      </c>
      <c r="E6021" s="5" t="s">
        <v>5865</v>
      </c>
      <c r="F6021" s="5" t="s">
        <v>503</v>
      </c>
      <c r="G6021" s="5" t="s">
        <v>504</v>
      </c>
      <c r="H6021" s="5" t="s">
        <v>377</v>
      </c>
      <c r="I6021" s="5" t="s">
        <v>378</v>
      </c>
    </row>
    <row r="6022" spans="1:9" x14ac:dyDescent="0.25">
      <c r="A6022" s="5" t="s">
        <v>291</v>
      </c>
      <c r="B6022" s="5" t="s">
        <v>15153</v>
      </c>
      <c r="C6022" s="6" t="s">
        <v>4100</v>
      </c>
      <c r="D6022" s="6" t="str">
        <f t="shared" si="94"/>
        <v>0214-000-000-0000</v>
      </c>
      <c r="E6022" s="5" t="s">
        <v>4101</v>
      </c>
      <c r="F6022" s="5" t="s">
        <v>383</v>
      </c>
      <c r="G6022" s="5" t="s">
        <v>384</v>
      </c>
      <c r="H6022" s="5" t="s">
        <v>377</v>
      </c>
      <c r="I6022" s="5" t="s">
        <v>378</v>
      </c>
    </row>
    <row r="6023" spans="1:9" x14ac:dyDescent="0.25">
      <c r="A6023" s="5" t="s">
        <v>15154</v>
      </c>
      <c r="B6023" s="5" t="s">
        <v>15155</v>
      </c>
      <c r="C6023" s="6" t="s">
        <v>5864</v>
      </c>
      <c r="D6023" s="6" t="str">
        <f t="shared" si="94"/>
        <v>0668-000-000-0000</v>
      </c>
      <c r="E6023" s="5" t="s">
        <v>5865</v>
      </c>
      <c r="F6023" s="5" t="s">
        <v>383</v>
      </c>
      <c r="G6023" s="5" t="s">
        <v>384</v>
      </c>
      <c r="H6023" s="5" t="s">
        <v>377</v>
      </c>
      <c r="I6023" s="5" t="s">
        <v>378</v>
      </c>
    </row>
    <row r="6024" spans="1:9" x14ac:dyDescent="0.25">
      <c r="A6024" s="5" t="s">
        <v>15156</v>
      </c>
      <c r="B6024" s="5" t="s">
        <v>15157</v>
      </c>
      <c r="C6024" s="6" t="s">
        <v>10159</v>
      </c>
      <c r="D6024" s="6" t="str">
        <f t="shared" si="94"/>
        <v>0010-058-071-1700</v>
      </c>
      <c r="E6024" s="5" t="s">
        <v>10160</v>
      </c>
      <c r="F6024" s="5" t="s">
        <v>375</v>
      </c>
      <c r="G6024" s="5" t="s">
        <v>376</v>
      </c>
      <c r="H6024" s="5" t="s">
        <v>377</v>
      </c>
      <c r="I6024" s="5" t="s">
        <v>378</v>
      </c>
    </row>
    <row r="6025" spans="1:9" x14ac:dyDescent="0.25">
      <c r="A6025" s="5" t="s">
        <v>15158</v>
      </c>
      <c r="B6025" s="5" t="s">
        <v>15159</v>
      </c>
      <c r="C6025" s="6" t="s">
        <v>461</v>
      </c>
      <c r="D6025" s="6" t="str">
        <f t="shared" si="94"/>
        <v>0010-044-121-0000</v>
      </c>
      <c r="E6025" s="5" t="s">
        <v>462</v>
      </c>
      <c r="F6025" s="5" t="s">
        <v>399</v>
      </c>
      <c r="G6025" s="5" t="s">
        <v>400</v>
      </c>
      <c r="H6025" s="5" t="s">
        <v>377</v>
      </c>
      <c r="I6025" s="5" t="s">
        <v>378</v>
      </c>
    </row>
    <row r="6026" spans="1:9" x14ac:dyDescent="0.25">
      <c r="A6026" s="5" t="s">
        <v>15160</v>
      </c>
      <c r="B6026" s="5" t="s">
        <v>15161</v>
      </c>
      <c r="C6026" s="6" t="s">
        <v>3397</v>
      </c>
      <c r="D6026" s="6" t="str">
        <f t="shared" si="94"/>
        <v>0169-000-000-0000</v>
      </c>
      <c r="E6026" s="5" t="s">
        <v>3398</v>
      </c>
      <c r="F6026" s="5" t="s">
        <v>383</v>
      </c>
      <c r="G6026" s="5" t="s">
        <v>384</v>
      </c>
      <c r="H6026" s="5" t="s">
        <v>377</v>
      </c>
      <c r="I6026" s="5" t="s">
        <v>378</v>
      </c>
    </row>
    <row r="6027" spans="1:9" x14ac:dyDescent="0.25">
      <c r="A6027" s="5" t="s">
        <v>15162</v>
      </c>
      <c r="B6027" s="5" t="s">
        <v>15163</v>
      </c>
      <c r="C6027" s="6" t="s">
        <v>10400</v>
      </c>
      <c r="D6027" s="6" t="str">
        <f t="shared" si="94"/>
        <v>0010-058-021-4200</v>
      </c>
      <c r="E6027" s="5" t="s">
        <v>10401</v>
      </c>
      <c r="F6027" s="5" t="s">
        <v>399</v>
      </c>
      <c r="G6027" s="5" t="s">
        <v>400</v>
      </c>
      <c r="H6027" s="5" t="s">
        <v>377</v>
      </c>
      <c r="I6027" s="5" t="s">
        <v>378</v>
      </c>
    </row>
    <row r="6028" spans="1:9" x14ac:dyDescent="0.25">
      <c r="A6028" s="5" t="s">
        <v>15164</v>
      </c>
      <c r="B6028" s="5" t="s">
        <v>15165</v>
      </c>
      <c r="C6028" s="6" t="s">
        <v>985</v>
      </c>
      <c r="D6028" s="6" t="str">
        <f t="shared" si="94"/>
        <v>0180-000-000-0000</v>
      </c>
      <c r="E6028" s="5" t="s">
        <v>986</v>
      </c>
      <c r="F6028" s="5" t="s">
        <v>383</v>
      </c>
      <c r="G6028" s="5" t="s">
        <v>384</v>
      </c>
      <c r="H6028" s="5" t="s">
        <v>377</v>
      </c>
      <c r="I6028" s="5" t="s">
        <v>378</v>
      </c>
    </row>
    <row r="6029" spans="1:9" x14ac:dyDescent="0.25">
      <c r="A6029" s="5" t="s">
        <v>15166</v>
      </c>
      <c r="B6029" s="5" t="s">
        <v>15167</v>
      </c>
      <c r="C6029" s="6" t="s">
        <v>15168</v>
      </c>
      <c r="D6029" s="6" t="str">
        <f t="shared" si="94"/>
        <v>0725-048-000-0000</v>
      </c>
      <c r="E6029" s="5" t="s">
        <v>15169</v>
      </c>
      <c r="F6029" s="5" t="s">
        <v>1913</v>
      </c>
      <c r="G6029" s="5" t="s">
        <v>27854</v>
      </c>
      <c r="H6029" s="5" t="s">
        <v>377</v>
      </c>
      <c r="I6029" s="5" t="s">
        <v>378</v>
      </c>
    </row>
    <row r="6030" spans="1:9" x14ac:dyDescent="0.25">
      <c r="A6030" s="5" t="s">
        <v>15170</v>
      </c>
      <c r="B6030" s="5" t="s">
        <v>15171</v>
      </c>
      <c r="C6030" s="6" t="s">
        <v>1317</v>
      </c>
      <c r="D6030" s="6" t="str">
        <f t="shared" si="94"/>
        <v>0010-043-030-1200</v>
      </c>
      <c r="E6030" s="5" t="s">
        <v>1318</v>
      </c>
      <c r="F6030" s="5" t="s">
        <v>375</v>
      </c>
      <c r="G6030" s="5" t="s">
        <v>376</v>
      </c>
      <c r="H6030" s="5" t="s">
        <v>377</v>
      </c>
      <c r="I6030" s="5" t="s">
        <v>378</v>
      </c>
    </row>
    <row r="6031" spans="1:9" x14ac:dyDescent="0.25">
      <c r="A6031" s="5" t="s">
        <v>15172</v>
      </c>
      <c r="B6031" s="5" t="s">
        <v>15173</v>
      </c>
      <c r="C6031" s="6" t="s">
        <v>1259</v>
      </c>
      <c r="D6031" s="6" t="str">
        <f t="shared" si="94"/>
        <v>0845-000-000-0000</v>
      </c>
      <c r="E6031" s="5" t="s">
        <v>1260</v>
      </c>
      <c r="F6031" s="5" t="s">
        <v>383</v>
      </c>
      <c r="G6031" s="5" t="s">
        <v>384</v>
      </c>
      <c r="H6031" s="5" t="s">
        <v>377</v>
      </c>
      <c r="I6031" s="5" t="s">
        <v>378</v>
      </c>
    </row>
    <row r="6032" spans="1:9" x14ac:dyDescent="0.25">
      <c r="A6032" s="5" t="s">
        <v>15174</v>
      </c>
      <c r="B6032" s="5" t="s">
        <v>15175</v>
      </c>
      <c r="C6032" s="6" t="s">
        <v>6727</v>
      </c>
      <c r="D6032" s="6" t="str">
        <f t="shared" si="94"/>
        <v>0225-000-000-0000</v>
      </c>
      <c r="E6032" s="5" t="s">
        <v>6728</v>
      </c>
      <c r="F6032" s="5" t="s">
        <v>503</v>
      </c>
      <c r="G6032" s="5" t="s">
        <v>504</v>
      </c>
      <c r="H6032" s="5" t="s">
        <v>377</v>
      </c>
      <c r="I6032" s="5" t="s">
        <v>378</v>
      </c>
    </row>
    <row r="6033" spans="1:9" x14ac:dyDescent="0.25">
      <c r="A6033" s="5" t="s">
        <v>15176</v>
      </c>
      <c r="B6033" s="5" t="s">
        <v>15177</v>
      </c>
      <c r="C6033" s="6" t="s">
        <v>2541</v>
      </c>
      <c r="D6033" s="6" t="str">
        <f t="shared" si="94"/>
        <v>0692-000-000-0000</v>
      </c>
      <c r="E6033" s="5" t="s">
        <v>2542</v>
      </c>
      <c r="F6033" s="5" t="s">
        <v>383</v>
      </c>
      <c r="G6033" s="5" t="s">
        <v>384</v>
      </c>
      <c r="H6033" s="5" t="s">
        <v>377</v>
      </c>
      <c r="I6033" s="5" t="s">
        <v>378</v>
      </c>
    </row>
    <row r="6034" spans="1:9" x14ac:dyDescent="0.25">
      <c r="A6034" s="5" t="s">
        <v>15178</v>
      </c>
      <c r="B6034" s="5" t="s">
        <v>15179</v>
      </c>
      <c r="C6034" s="6" t="s">
        <v>11890</v>
      </c>
      <c r="D6034" s="6" t="str">
        <f t="shared" si="94"/>
        <v>0953-000-000-0000</v>
      </c>
      <c r="E6034" s="5" t="s">
        <v>11891</v>
      </c>
      <c r="F6034" s="5" t="s">
        <v>383</v>
      </c>
      <c r="G6034" s="5" t="s">
        <v>384</v>
      </c>
      <c r="H6034" s="5" t="s">
        <v>377</v>
      </c>
      <c r="I6034" s="5" t="s">
        <v>378</v>
      </c>
    </row>
    <row r="6035" spans="1:9" x14ac:dyDescent="0.25">
      <c r="A6035" s="5" t="s">
        <v>15180</v>
      </c>
      <c r="B6035" s="5" t="s">
        <v>15181</v>
      </c>
      <c r="C6035" s="6" t="s">
        <v>381</v>
      </c>
      <c r="D6035" s="6" t="str">
        <f t="shared" si="94"/>
        <v>0310-000-000-0000</v>
      </c>
      <c r="E6035" s="5" t="s">
        <v>382</v>
      </c>
      <c r="F6035" s="5" t="s">
        <v>383</v>
      </c>
      <c r="G6035" s="5" t="s">
        <v>384</v>
      </c>
      <c r="H6035" s="5" t="s">
        <v>377</v>
      </c>
      <c r="I6035" s="5" t="s">
        <v>378</v>
      </c>
    </row>
    <row r="6036" spans="1:9" x14ac:dyDescent="0.25">
      <c r="A6036" s="5" t="s">
        <v>15182</v>
      </c>
      <c r="B6036" s="5" t="s">
        <v>15183</v>
      </c>
      <c r="C6036" s="6" t="s">
        <v>8426</v>
      </c>
      <c r="D6036" s="6" t="str">
        <f t="shared" si="94"/>
        <v>0010-059-031-1100</v>
      </c>
      <c r="E6036" s="5" t="s">
        <v>8427</v>
      </c>
      <c r="F6036" s="5" t="s">
        <v>375</v>
      </c>
      <c r="G6036" s="5" t="s">
        <v>376</v>
      </c>
      <c r="H6036" s="5" t="s">
        <v>377</v>
      </c>
      <c r="I6036" s="5" t="s">
        <v>378</v>
      </c>
    </row>
    <row r="6037" spans="1:9" x14ac:dyDescent="0.25">
      <c r="A6037" s="5" t="s">
        <v>15184</v>
      </c>
      <c r="B6037" s="5" t="s">
        <v>15185</v>
      </c>
      <c r="C6037" s="6" t="s">
        <v>10033</v>
      </c>
      <c r="D6037" s="6" t="str">
        <f t="shared" si="94"/>
        <v>0010-038-011-1200</v>
      </c>
      <c r="E6037" s="5" t="s">
        <v>10034</v>
      </c>
      <c r="F6037" s="5" t="s">
        <v>399</v>
      </c>
      <c r="G6037" s="5" t="s">
        <v>400</v>
      </c>
      <c r="H6037" s="5" t="s">
        <v>377</v>
      </c>
      <c r="I6037" s="5" t="s">
        <v>378</v>
      </c>
    </row>
    <row r="6038" spans="1:9" x14ac:dyDescent="0.25">
      <c r="A6038" s="5" t="s">
        <v>15186</v>
      </c>
      <c r="B6038" s="5" t="s">
        <v>15187</v>
      </c>
      <c r="C6038" s="6" t="s">
        <v>10809</v>
      </c>
      <c r="D6038" s="6" t="str">
        <f t="shared" si="94"/>
        <v>0010-040-040-1100</v>
      </c>
      <c r="E6038" s="5" t="s">
        <v>10810</v>
      </c>
      <c r="F6038" s="5" t="s">
        <v>375</v>
      </c>
      <c r="G6038" s="5" t="s">
        <v>376</v>
      </c>
      <c r="H6038" s="5" t="s">
        <v>377</v>
      </c>
      <c r="I6038" s="5" t="s">
        <v>378</v>
      </c>
    </row>
    <row r="6039" spans="1:9" x14ac:dyDescent="0.25">
      <c r="A6039" s="5" t="s">
        <v>15188</v>
      </c>
      <c r="B6039" s="5" t="s">
        <v>15189</v>
      </c>
      <c r="C6039" s="6" t="s">
        <v>469</v>
      </c>
      <c r="D6039" s="6" t="str">
        <f t="shared" si="94"/>
        <v>0152-000-000-0000</v>
      </c>
      <c r="E6039" s="5" t="s">
        <v>470</v>
      </c>
      <c r="F6039" s="5" t="s">
        <v>383</v>
      </c>
      <c r="G6039" s="5" t="s">
        <v>384</v>
      </c>
      <c r="H6039" s="5" t="s">
        <v>513</v>
      </c>
      <c r="I6039" s="5" t="s">
        <v>514</v>
      </c>
    </row>
    <row r="6040" spans="1:9" x14ac:dyDescent="0.25">
      <c r="A6040" s="5" t="s">
        <v>15190</v>
      </c>
      <c r="B6040" s="5" t="s">
        <v>15191</v>
      </c>
      <c r="C6040" s="6" t="s">
        <v>15192</v>
      </c>
      <c r="D6040" s="6" t="str">
        <f t="shared" si="94"/>
        <v>0010-032-151-1100</v>
      </c>
      <c r="E6040" s="5" t="s">
        <v>15193</v>
      </c>
      <c r="F6040" s="5" t="s">
        <v>375</v>
      </c>
      <c r="G6040" s="5" t="s">
        <v>376</v>
      </c>
      <c r="H6040" s="5" t="s">
        <v>377</v>
      </c>
      <c r="I6040" s="5" t="s">
        <v>378</v>
      </c>
    </row>
    <row r="6041" spans="1:9" x14ac:dyDescent="0.25">
      <c r="A6041" s="5" t="s">
        <v>15194</v>
      </c>
      <c r="B6041" s="5" t="s">
        <v>15195</v>
      </c>
      <c r="C6041" s="6" t="s">
        <v>1259</v>
      </c>
      <c r="D6041" s="6" t="str">
        <f t="shared" si="94"/>
        <v>0845-000-000-0000</v>
      </c>
      <c r="E6041" s="5" t="s">
        <v>1260</v>
      </c>
      <c r="F6041" s="5" t="s">
        <v>383</v>
      </c>
      <c r="G6041" s="5" t="s">
        <v>384</v>
      </c>
      <c r="H6041" s="5" t="s">
        <v>377</v>
      </c>
      <c r="I6041" s="5" t="s">
        <v>378</v>
      </c>
    </row>
    <row r="6042" spans="1:9" x14ac:dyDescent="0.25">
      <c r="A6042" s="5" t="s">
        <v>15196</v>
      </c>
      <c r="B6042" s="5" t="s">
        <v>15197</v>
      </c>
      <c r="C6042" s="6" t="s">
        <v>3819</v>
      </c>
      <c r="D6042" s="6" t="str">
        <f t="shared" si="94"/>
        <v>0627-000-000-0000</v>
      </c>
      <c r="E6042" s="5" t="s">
        <v>3820</v>
      </c>
      <c r="F6042" s="5" t="s">
        <v>383</v>
      </c>
      <c r="G6042" s="5" t="s">
        <v>384</v>
      </c>
      <c r="H6042" s="5" t="s">
        <v>513</v>
      </c>
      <c r="I6042" s="5" t="s">
        <v>514</v>
      </c>
    </row>
    <row r="6043" spans="1:9" x14ac:dyDescent="0.25">
      <c r="A6043" s="5" t="s">
        <v>15198</v>
      </c>
      <c r="B6043" s="5" t="s">
        <v>15199</v>
      </c>
      <c r="C6043" s="6" t="s">
        <v>4363</v>
      </c>
      <c r="D6043" s="6" t="str">
        <f t="shared" si="94"/>
        <v>0010-030-031-1200</v>
      </c>
      <c r="E6043" s="5" t="s">
        <v>4364</v>
      </c>
      <c r="F6043" s="5" t="s">
        <v>375</v>
      </c>
      <c r="G6043" s="5" t="s">
        <v>376</v>
      </c>
      <c r="H6043" s="5" t="s">
        <v>377</v>
      </c>
      <c r="I6043" s="5" t="s">
        <v>378</v>
      </c>
    </row>
    <row r="6044" spans="1:9" x14ac:dyDescent="0.25">
      <c r="A6044" s="5" t="s">
        <v>15200</v>
      </c>
      <c r="B6044" s="5" t="s">
        <v>15201</v>
      </c>
      <c r="C6044" s="6" t="s">
        <v>2102</v>
      </c>
      <c r="D6044" s="6" t="str">
        <f t="shared" si="94"/>
        <v>0196-000-000-0000</v>
      </c>
      <c r="E6044" s="5" t="s">
        <v>2103</v>
      </c>
      <c r="F6044" s="5" t="s">
        <v>383</v>
      </c>
      <c r="G6044" s="5" t="s">
        <v>384</v>
      </c>
      <c r="H6044" s="5" t="s">
        <v>377</v>
      </c>
      <c r="I6044" s="5" t="s">
        <v>378</v>
      </c>
    </row>
    <row r="6045" spans="1:9" x14ac:dyDescent="0.25">
      <c r="A6045" s="5" t="s">
        <v>15202</v>
      </c>
      <c r="B6045" s="5" t="s">
        <v>15203</v>
      </c>
      <c r="C6045" s="6" t="s">
        <v>1065</v>
      </c>
      <c r="D6045" s="6" t="str">
        <f t="shared" si="94"/>
        <v>0906-000-000-0000</v>
      </c>
      <c r="E6045" s="5" t="s">
        <v>1066</v>
      </c>
      <c r="F6045" s="5" t="s">
        <v>383</v>
      </c>
      <c r="G6045" s="5" t="s">
        <v>384</v>
      </c>
      <c r="H6045" s="5" t="s">
        <v>377</v>
      </c>
      <c r="I6045" s="5" t="s">
        <v>378</v>
      </c>
    </row>
    <row r="6046" spans="1:9" x14ac:dyDescent="0.25">
      <c r="A6046" s="5" t="s">
        <v>15204</v>
      </c>
      <c r="B6046" s="5" t="s">
        <v>15205</v>
      </c>
      <c r="C6046" s="6" t="s">
        <v>7786</v>
      </c>
      <c r="D6046" s="6" t="str">
        <f t="shared" si="94"/>
        <v>0960-000-000-0000</v>
      </c>
      <c r="E6046" s="5" t="s">
        <v>7787</v>
      </c>
      <c r="F6046" s="5" t="s">
        <v>383</v>
      </c>
      <c r="G6046" s="5" t="s">
        <v>384</v>
      </c>
      <c r="H6046" s="5" t="s">
        <v>377</v>
      </c>
      <c r="I6046" s="5" t="s">
        <v>378</v>
      </c>
    </row>
    <row r="6047" spans="1:9" x14ac:dyDescent="0.25">
      <c r="A6047" s="5" t="s">
        <v>15206</v>
      </c>
      <c r="B6047" s="5" t="s">
        <v>15207</v>
      </c>
      <c r="C6047" s="6" t="s">
        <v>2102</v>
      </c>
      <c r="D6047" s="6" t="str">
        <f t="shared" si="94"/>
        <v>0196-000-000-0000</v>
      </c>
      <c r="E6047" s="5" t="s">
        <v>2103</v>
      </c>
      <c r="F6047" s="5" t="s">
        <v>383</v>
      </c>
      <c r="G6047" s="5" t="s">
        <v>384</v>
      </c>
      <c r="H6047" s="5" t="s">
        <v>377</v>
      </c>
      <c r="I6047" s="5" t="s">
        <v>378</v>
      </c>
    </row>
    <row r="6048" spans="1:9" x14ac:dyDescent="0.25">
      <c r="A6048" s="5" t="s">
        <v>15208</v>
      </c>
      <c r="B6048" s="5" t="s">
        <v>15209</v>
      </c>
      <c r="C6048" s="6" t="s">
        <v>690</v>
      </c>
      <c r="D6048" s="6" t="str">
        <f t="shared" si="94"/>
        <v>0880-000-000-0000</v>
      </c>
      <c r="E6048" s="5" t="s">
        <v>691</v>
      </c>
      <c r="F6048" s="5" t="s">
        <v>383</v>
      </c>
      <c r="G6048" s="5" t="s">
        <v>384</v>
      </c>
      <c r="H6048" s="5" t="s">
        <v>377</v>
      </c>
      <c r="I6048" s="5" t="s">
        <v>378</v>
      </c>
    </row>
    <row r="6049" spans="1:9" x14ac:dyDescent="0.25">
      <c r="A6049" s="5" t="s">
        <v>15210</v>
      </c>
      <c r="B6049" s="5" t="s">
        <v>15211</v>
      </c>
      <c r="C6049" s="6" t="s">
        <v>8250</v>
      </c>
      <c r="D6049" s="6" t="str">
        <f t="shared" si="94"/>
        <v>0140-000-000-0000</v>
      </c>
      <c r="E6049" s="5" t="s">
        <v>8251</v>
      </c>
      <c r="F6049" s="5" t="s">
        <v>503</v>
      </c>
      <c r="G6049" s="5" t="s">
        <v>504</v>
      </c>
      <c r="H6049" s="5" t="s">
        <v>377</v>
      </c>
      <c r="I6049" s="5" t="s">
        <v>378</v>
      </c>
    </row>
    <row r="6050" spans="1:9" x14ac:dyDescent="0.25">
      <c r="A6050" s="5" t="s">
        <v>15212</v>
      </c>
      <c r="B6050" s="5" t="s">
        <v>15213</v>
      </c>
      <c r="C6050" s="6" t="s">
        <v>5986</v>
      </c>
      <c r="D6050" s="6" t="str">
        <f t="shared" si="94"/>
        <v>0578-247-000-0000</v>
      </c>
      <c r="E6050" s="5" t="s">
        <v>5987</v>
      </c>
      <c r="F6050" s="5" t="s">
        <v>383</v>
      </c>
      <c r="G6050" s="5" t="s">
        <v>384</v>
      </c>
      <c r="H6050" s="5" t="s">
        <v>377</v>
      </c>
      <c r="I6050" s="5" t="s">
        <v>378</v>
      </c>
    </row>
    <row r="6051" spans="1:9" x14ac:dyDescent="0.25">
      <c r="A6051" s="5" t="s">
        <v>15214</v>
      </c>
      <c r="B6051" s="5" t="s">
        <v>15215</v>
      </c>
      <c r="C6051" s="6" t="s">
        <v>781</v>
      </c>
      <c r="D6051" s="6" t="str">
        <f t="shared" si="94"/>
        <v>0430-000-000-0000</v>
      </c>
      <c r="E6051" s="5" t="s">
        <v>782</v>
      </c>
      <c r="F6051" s="5" t="s">
        <v>383</v>
      </c>
      <c r="G6051" s="5" t="s">
        <v>384</v>
      </c>
      <c r="H6051" s="5" t="s">
        <v>377</v>
      </c>
      <c r="I6051" s="5" t="s">
        <v>378</v>
      </c>
    </row>
    <row r="6052" spans="1:9" x14ac:dyDescent="0.25">
      <c r="A6052" s="5" t="s">
        <v>15216</v>
      </c>
      <c r="B6052" s="5" t="s">
        <v>15217</v>
      </c>
      <c r="C6052" s="6" t="s">
        <v>1526</v>
      </c>
      <c r="D6052" s="6" t="str">
        <f t="shared" si="94"/>
        <v>0480-000-000-0000</v>
      </c>
      <c r="E6052" s="5" t="s">
        <v>1527</v>
      </c>
      <c r="F6052" s="5" t="s">
        <v>507</v>
      </c>
      <c r="G6052" s="5" t="s">
        <v>508</v>
      </c>
      <c r="H6052" s="5" t="s">
        <v>377</v>
      </c>
      <c r="I6052" s="5" t="s">
        <v>378</v>
      </c>
    </row>
    <row r="6053" spans="1:9" x14ac:dyDescent="0.25">
      <c r="A6053" s="5" t="s">
        <v>15218</v>
      </c>
      <c r="B6053" s="5" t="s">
        <v>15219</v>
      </c>
      <c r="C6053" s="6" t="s">
        <v>2245</v>
      </c>
      <c r="D6053" s="6" t="str">
        <f t="shared" si="94"/>
        <v>0959-000-000-0000</v>
      </c>
      <c r="E6053" s="5" t="s">
        <v>2246</v>
      </c>
      <c r="F6053" s="5" t="s">
        <v>383</v>
      </c>
      <c r="G6053" s="5" t="s">
        <v>384</v>
      </c>
      <c r="H6053" s="5" t="s">
        <v>377</v>
      </c>
      <c r="I6053" s="5" t="s">
        <v>378</v>
      </c>
    </row>
    <row r="6054" spans="1:9" x14ac:dyDescent="0.25">
      <c r="A6054" s="5" t="s">
        <v>15220</v>
      </c>
      <c r="B6054" s="5" t="s">
        <v>15221</v>
      </c>
      <c r="C6054" s="6" t="s">
        <v>1980</v>
      </c>
      <c r="D6054" s="6" t="str">
        <f t="shared" si="94"/>
        <v>0051-000-000-0000</v>
      </c>
      <c r="E6054" s="5" t="s">
        <v>1981</v>
      </c>
      <c r="F6054" s="5" t="s">
        <v>2925</v>
      </c>
      <c r="G6054" s="5" t="s">
        <v>2926</v>
      </c>
      <c r="H6054" s="5" t="s">
        <v>377</v>
      </c>
      <c r="I6054" s="5" t="s">
        <v>378</v>
      </c>
    </row>
    <row r="6055" spans="1:9" x14ac:dyDescent="0.25">
      <c r="A6055" s="5" t="s">
        <v>15222</v>
      </c>
      <c r="B6055" s="5" t="s">
        <v>15223</v>
      </c>
      <c r="C6055" s="6" t="s">
        <v>547</v>
      </c>
      <c r="D6055" s="6" t="str">
        <f t="shared" si="94"/>
        <v>0100-000-000-5500</v>
      </c>
      <c r="E6055" s="5" t="s">
        <v>548</v>
      </c>
      <c r="F6055" s="5" t="s">
        <v>383</v>
      </c>
      <c r="G6055" s="5" t="s">
        <v>384</v>
      </c>
      <c r="H6055" s="5" t="s">
        <v>377</v>
      </c>
      <c r="I6055" s="5" t="s">
        <v>378</v>
      </c>
    </row>
    <row r="6056" spans="1:9" x14ac:dyDescent="0.25">
      <c r="A6056" s="5" t="s">
        <v>272</v>
      </c>
      <c r="B6056" s="5" t="s">
        <v>15224</v>
      </c>
      <c r="C6056" s="6" t="s">
        <v>405</v>
      </c>
      <c r="D6056" s="6" t="str">
        <f t="shared" si="94"/>
        <v>0340-000-000-0000</v>
      </c>
      <c r="E6056" s="5" t="s">
        <v>406</v>
      </c>
      <c r="F6056" s="5" t="s">
        <v>383</v>
      </c>
      <c r="G6056" s="5" t="s">
        <v>384</v>
      </c>
      <c r="H6056" s="5" t="s">
        <v>377</v>
      </c>
      <c r="I6056" s="5" t="s">
        <v>378</v>
      </c>
    </row>
    <row r="6057" spans="1:9" x14ac:dyDescent="0.25">
      <c r="A6057" s="5" t="s">
        <v>15225</v>
      </c>
      <c r="B6057" s="5" t="s">
        <v>15226</v>
      </c>
      <c r="C6057" s="6" t="s">
        <v>2014</v>
      </c>
      <c r="D6057" s="6" t="str">
        <f t="shared" si="94"/>
        <v>0025-000-000-0000</v>
      </c>
      <c r="E6057" s="5" t="s">
        <v>2015</v>
      </c>
      <c r="F6057" s="5" t="s">
        <v>415</v>
      </c>
      <c r="G6057" s="5" t="s">
        <v>416</v>
      </c>
      <c r="H6057" s="5" t="s">
        <v>377</v>
      </c>
      <c r="I6057" s="5" t="s">
        <v>378</v>
      </c>
    </row>
    <row r="6058" spans="1:9" x14ac:dyDescent="0.25">
      <c r="A6058" s="5" t="s">
        <v>15227</v>
      </c>
      <c r="B6058" s="5" t="s">
        <v>15228</v>
      </c>
      <c r="C6058" s="6" t="s">
        <v>3518</v>
      </c>
      <c r="D6058" s="6" t="str">
        <f t="shared" si="94"/>
        <v>0423-000-000-0000</v>
      </c>
      <c r="E6058" s="5" t="s">
        <v>3519</v>
      </c>
      <c r="F6058" s="5" t="s">
        <v>383</v>
      </c>
      <c r="G6058" s="5" t="s">
        <v>384</v>
      </c>
      <c r="H6058" s="5" t="s">
        <v>377</v>
      </c>
      <c r="I6058" s="5" t="s">
        <v>378</v>
      </c>
    </row>
    <row r="6059" spans="1:9" x14ac:dyDescent="0.25">
      <c r="A6059" s="5" t="s">
        <v>15229</v>
      </c>
      <c r="B6059" s="5" t="s">
        <v>15230</v>
      </c>
      <c r="C6059" s="6" t="s">
        <v>15231</v>
      </c>
      <c r="D6059" s="6" t="str">
        <f t="shared" si="94"/>
        <v>0520-116-000-0000</v>
      </c>
      <c r="E6059" s="5" t="s">
        <v>15232</v>
      </c>
      <c r="F6059" s="5" t="s">
        <v>383</v>
      </c>
      <c r="G6059" s="5" t="s">
        <v>384</v>
      </c>
      <c r="H6059" s="5" t="s">
        <v>377</v>
      </c>
      <c r="I6059" s="5" t="s">
        <v>378</v>
      </c>
    </row>
    <row r="6060" spans="1:9" x14ac:dyDescent="0.25">
      <c r="A6060" s="5" t="s">
        <v>15233</v>
      </c>
      <c r="B6060" s="5" t="s">
        <v>15234</v>
      </c>
      <c r="C6060" s="6" t="s">
        <v>2629</v>
      </c>
      <c r="D6060" s="6" t="str">
        <f t="shared" si="94"/>
        <v>0010-027-131-1100</v>
      </c>
      <c r="E6060" s="5" t="s">
        <v>2630</v>
      </c>
      <c r="F6060" s="5" t="s">
        <v>383</v>
      </c>
      <c r="G6060" s="5" t="s">
        <v>384</v>
      </c>
      <c r="H6060" s="5" t="s">
        <v>377</v>
      </c>
      <c r="I6060" s="5" t="s">
        <v>378</v>
      </c>
    </row>
    <row r="6061" spans="1:9" x14ac:dyDescent="0.25">
      <c r="A6061" s="5" t="s">
        <v>15235</v>
      </c>
      <c r="B6061" s="5" t="s">
        <v>15236</v>
      </c>
      <c r="C6061" s="6" t="s">
        <v>9935</v>
      </c>
      <c r="D6061" s="6" t="str">
        <f t="shared" si="94"/>
        <v>0010-058-021-4000</v>
      </c>
      <c r="E6061" s="5" t="s">
        <v>9936</v>
      </c>
      <c r="F6061" s="5" t="s">
        <v>375</v>
      </c>
      <c r="G6061" s="5" t="s">
        <v>376</v>
      </c>
      <c r="H6061" s="5" t="s">
        <v>377</v>
      </c>
      <c r="I6061" s="5" t="s">
        <v>378</v>
      </c>
    </row>
    <row r="6062" spans="1:9" x14ac:dyDescent="0.25">
      <c r="A6062" s="5" t="s">
        <v>15237</v>
      </c>
      <c r="B6062" s="5" t="s">
        <v>15238</v>
      </c>
      <c r="C6062" s="6" t="s">
        <v>7160</v>
      </c>
      <c r="D6062" s="6" t="str">
        <f t="shared" si="94"/>
        <v>0424-000-000-0000</v>
      </c>
      <c r="E6062" s="5" t="s">
        <v>7161</v>
      </c>
      <c r="F6062" s="5" t="s">
        <v>503</v>
      </c>
      <c r="G6062" s="5" t="s">
        <v>504</v>
      </c>
      <c r="H6062" s="5" t="s">
        <v>377</v>
      </c>
      <c r="I6062" s="5" t="s">
        <v>378</v>
      </c>
    </row>
    <row r="6063" spans="1:9" x14ac:dyDescent="0.25">
      <c r="A6063" s="5" t="s">
        <v>15239</v>
      </c>
      <c r="B6063" s="5" t="s">
        <v>15240</v>
      </c>
      <c r="C6063" s="6" t="s">
        <v>1980</v>
      </c>
      <c r="D6063" s="6" t="str">
        <f t="shared" si="94"/>
        <v>0051-000-000-0000</v>
      </c>
      <c r="E6063" s="5" t="s">
        <v>1981</v>
      </c>
      <c r="F6063" s="5" t="s">
        <v>383</v>
      </c>
      <c r="G6063" s="5" t="s">
        <v>384</v>
      </c>
      <c r="H6063" s="5" t="s">
        <v>377</v>
      </c>
      <c r="I6063" s="5" t="s">
        <v>378</v>
      </c>
    </row>
    <row r="6064" spans="1:9" x14ac:dyDescent="0.25">
      <c r="A6064" s="5" t="s">
        <v>15241</v>
      </c>
      <c r="B6064" s="5" t="s">
        <v>15242</v>
      </c>
      <c r="C6064" s="6" t="s">
        <v>449</v>
      </c>
      <c r="D6064" s="6" t="str">
        <f t="shared" si="94"/>
        <v>0965-000-000-0000</v>
      </c>
      <c r="E6064" s="5" t="s">
        <v>450</v>
      </c>
      <c r="F6064" s="5" t="s">
        <v>383</v>
      </c>
      <c r="G6064" s="5" t="s">
        <v>384</v>
      </c>
      <c r="H6064" s="5" t="s">
        <v>377</v>
      </c>
      <c r="I6064" s="5" t="s">
        <v>378</v>
      </c>
    </row>
    <row r="6065" spans="1:9" x14ac:dyDescent="0.25">
      <c r="A6065" s="5" t="s">
        <v>15243</v>
      </c>
      <c r="B6065" s="5" t="s">
        <v>15244</v>
      </c>
      <c r="C6065" s="6" t="s">
        <v>7538</v>
      </c>
      <c r="D6065" s="6" t="str">
        <f t="shared" si="94"/>
        <v>0898-000-000-0000</v>
      </c>
      <c r="E6065" s="5" t="s">
        <v>7539</v>
      </c>
      <c r="F6065" s="5" t="s">
        <v>383</v>
      </c>
      <c r="G6065" s="5" t="s">
        <v>384</v>
      </c>
      <c r="H6065" s="5" t="s">
        <v>377</v>
      </c>
      <c r="I6065" s="5" t="s">
        <v>378</v>
      </c>
    </row>
    <row r="6066" spans="1:9" x14ac:dyDescent="0.25">
      <c r="A6066" s="5" t="s">
        <v>15245</v>
      </c>
      <c r="B6066" s="5" t="s">
        <v>15246</v>
      </c>
      <c r="C6066" s="6" t="s">
        <v>15247</v>
      </c>
      <c r="D6066" s="6" t="str">
        <f t="shared" si="94"/>
        <v>1004-249-000-0000</v>
      </c>
      <c r="E6066" s="5" t="s">
        <v>15248</v>
      </c>
      <c r="F6066" s="5" t="s">
        <v>375</v>
      </c>
      <c r="G6066" s="5" t="s">
        <v>376</v>
      </c>
      <c r="H6066" s="5" t="s">
        <v>377</v>
      </c>
      <c r="I6066" s="5" t="s">
        <v>378</v>
      </c>
    </row>
    <row r="6067" spans="1:9" x14ac:dyDescent="0.25">
      <c r="A6067" s="5" t="s">
        <v>15249</v>
      </c>
      <c r="B6067" s="5" t="s">
        <v>15250</v>
      </c>
      <c r="C6067" s="6" t="s">
        <v>13483</v>
      </c>
      <c r="D6067" s="6" t="str">
        <f t="shared" si="94"/>
        <v>0830-000-000-0000</v>
      </c>
      <c r="E6067" s="5" t="s">
        <v>13484</v>
      </c>
      <c r="F6067" s="5" t="s">
        <v>503</v>
      </c>
      <c r="G6067" s="5" t="s">
        <v>504</v>
      </c>
      <c r="H6067" s="5" t="s">
        <v>377</v>
      </c>
      <c r="I6067" s="5" t="s">
        <v>378</v>
      </c>
    </row>
    <row r="6068" spans="1:9" x14ac:dyDescent="0.25">
      <c r="A6068" s="5" t="s">
        <v>15251</v>
      </c>
      <c r="B6068" s="5" t="s">
        <v>15252</v>
      </c>
      <c r="C6068" s="6" t="s">
        <v>2803</v>
      </c>
      <c r="D6068" s="6" t="str">
        <f t="shared" si="94"/>
        <v>0217-000-000-0000</v>
      </c>
      <c r="E6068" s="5" t="s">
        <v>2804</v>
      </c>
      <c r="F6068" s="5" t="s">
        <v>415</v>
      </c>
      <c r="G6068" s="5" t="s">
        <v>416</v>
      </c>
      <c r="H6068" s="5" t="s">
        <v>377</v>
      </c>
      <c r="I6068" s="5" t="s">
        <v>378</v>
      </c>
    </row>
    <row r="6069" spans="1:9" x14ac:dyDescent="0.25">
      <c r="A6069" s="5" t="s">
        <v>15253</v>
      </c>
      <c r="B6069" s="5" t="s">
        <v>15254</v>
      </c>
      <c r="C6069" s="6" t="s">
        <v>1794</v>
      </c>
      <c r="D6069" s="6" t="str">
        <f t="shared" si="94"/>
        <v>0427-000-000-0000</v>
      </c>
      <c r="E6069" s="5" t="s">
        <v>1795</v>
      </c>
      <c r="F6069" s="5" t="s">
        <v>383</v>
      </c>
      <c r="G6069" s="5" t="s">
        <v>384</v>
      </c>
      <c r="H6069" s="5" t="s">
        <v>377</v>
      </c>
      <c r="I6069" s="5" t="s">
        <v>378</v>
      </c>
    </row>
    <row r="6070" spans="1:9" x14ac:dyDescent="0.25">
      <c r="A6070" s="5" t="s">
        <v>15255</v>
      </c>
      <c r="B6070" s="5" t="s">
        <v>15256</v>
      </c>
      <c r="C6070" s="6" t="s">
        <v>2657</v>
      </c>
      <c r="D6070" s="6" t="str">
        <f t="shared" si="94"/>
        <v>0085-000-000-0000</v>
      </c>
      <c r="E6070" s="5" t="s">
        <v>2658</v>
      </c>
      <c r="F6070" s="5" t="s">
        <v>507</v>
      </c>
      <c r="G6070" s="5" t="s">
        <v>508</v>
      </c>
      <c r="H6070" s="5" t="s">
        <v>377</v>
      </c>
      <c r="I6070" s="5" t="s">
        <v>378</v>
      </c>
    </row>
    <row r="6071" spans="1:9" x14ac:dyDescent="0.25">
      <c r="A6071" s="5" t="s">
        <v>15257</v>
      </c>
      <c r="B6071" s="5" t="s">
        <v>15258</v>
      </c>
      <c r="C6071" s="6" t="s">
        <v>6116</v>
      </c>
      <c r="D6071" s="6" t="str">
        <f t="shared" si="94"/>
        <v>0691-000-000-0000</v>
      </c>
      <c r="E6071" s="5" t="s">
        <v>6117</v>
      </c>
      <c r="F6071" s="5" t="s">
        <v>383</v>
      </c>
      <c r="G6071" s="5" t="s">
        <v>384</v>
      </c>
      <c r="H6071" s="5" t="s">
        <v>377</v>
      </c>
      <c r="I6071" s="5" t="s">
        <v>378</v>
      </c>
    </row>
    <row r="6072" spans="1:9" x14ac:dyDescent="0.25">
      <c r="A6072" s="5" t="s">
        <v>15259</v>
      </c>
      <c r="B6072" s="5" t="s">
        <v>15260</v>
      </c>
      <c r="C6072" s="6" t="s">
        <v>7306</v>
      </c>
      <c r="D6072" s="6" t="str">
        <f t="shared" si="94"/>
        <v>0010-081-071-1100</v>
      </c>
      <c r="E6072" s="5" t="s">
        <v>7307</v>
      </c>
      <c r="F6072" s="5" t="s">
        <v>375</v>
      </c>
      <c r="G6072" s="5" t="s">
        <v>376</v>
      </c>
      <c r="H6072" s="5" t="s">
        <v>377</v>
      </c>
      <c r="I6072" s="5" t="s">
        <v>378</v>
      </c>
    </row>
    <row r="6073" spans="1:9" x14ac:dyDescent="0.25">
      <c r="A6073" s="5" t="s">
        <v>15261</v>
      </c>
      <c r="B6073" s="5" t="s">
        <v>15262</v>
      </c>
      <c r="C6073" s="6" t="s">
        <v>985</v>
      </c>
      <c r="D6073" s="6" t="str">
        <f t="shared" si="94"/>
        <v>0180-000-000-0000</v>
      </c>
      <c r="E6073" s="5" t="s">
        <v>986</v>
      </c>
      <c r="F6073" s="5" t="s">
        <v>383</v>
      </c>
      <c r="G6073" s="5" t="s">
        <v>384</v>
      </c>
      <c r="H6073" s="5" t="s">
        <v>377</v>
      </c>
      <c r="I6073" s="5" t="s">
        <v>378</v>
      </c>
    </row>
    <row r="6074" spans="1:9" x14ac:dyDescent="0.25">
      <c r="A6074" s="5" t="s">
        <v>15263</v>
      </c>
      <c r="B6074" s="5" t="s">
        <v>15264</v>
      </c>
      <c r="C6074" s="6" t="s">
        <v>15265</v>
      </c>
      <c r="D6074" s="6" t="str">
        <f t="shared" si="94"/>
        <v>0010-115-160-1500</v>
      </c>
      <c r="E6074" s="5" t="s">
        <v>15266</v>
      </c>
      <c r="F6074" s="5" t="s">
        <v>375</v>
      </c>
      <c r="G6074" s="5" t="s">
        <v>376</v>
      </c>
      <c r="H6074" s="5" t="s">
        <v>377</v>
      </c>
      <c r="I6074" s="5" t="s">
        <v>378</v>
      </c>
    </row>
    <row r="6075" spans="1:9" x14ac:dyDescent="0.25">
      <c r="A6075" s="5" t="s">
        <v>15267</v>
      </c>
      <c r="B6075" s="5" t="s">
        <v>15268</v>
      </c>
      <c r="C6075" s="6" t="s">
        <v>2372</v>
      </c>
      <c r="D6075" s="6" t="str">
        <f t="shared" si="94"/>
        <v>1096-000-000-0000</v>
      </c>
      <c r="E6075" s="5" t="s">
        <v>2373</v>
      </c>
      <c r="F6075" s="5" t="s">
        <v>383</v>
      </c>
      <c r="G6075" s="5" t="s">
        <v>384</v>
      </c>
      <c r="H6075" s="5" t="s">
        <v>377</v>
      </c>
      <c r="I6075" s="5" t="s">
        <v>378</v>
      </c>
    </row>
    <row r="6076" spans="1:9" x14ac:dyDescent="0.25">
      <c r="A6076" s="5" t="s">
        <v>15269</v>
      </c>
      <c r="B6076" s="5" t="s">
        <v>15270</v>
      </c>
      <c r="C6076" s="6" t="s">
        <v>3874</v>
      </c>
      <c r="D6076" s="6" t="str">
        <f t="shared" si="94"/>
        <v>0010-076-031-1100</v>
      </c>
      <c r="E6076" s="5" t="s">
        <v>3875</v>
      </c>
      <c r="F6076" s="5" t="s">
        <v>375</v>
      </c>
      <c r="G6076" s="5" t="s">
        <v>376</v>
      </c>
      <c r="H6076" s="5" t="s">
        <v>377</v>
      </c>
      <c r="I6076" s="5" t="s">
        <v>378</v>
      </c>
    </row>
    <row r="6077" spans="1:9" x14ac:dyDescent="0.25">
      <c r="A6077" s="5" t="s">
        <v>15271</v>
      </c>
      <c r="B6077" s="5" t="s">
        <v>15272</v>
      </c>
      <c r="C6077" s="6" t="s">
        <v>2210</v>
      </c>
      <c r="D6077" s="6" t="str">
        <f t="shared" si="94"/>
        <v>0131-035-000-0000</v>
      </c>
      <c r="E6077" s="5" t="s">
        <v>2211</v>
      </c>
      <c r="F6077" s="5" t="s">
        <v>1883</v>
      </c>
      <c r="G6077" s="5" t="s">
        <v>1884</v>
      </c>
      <c r="H6077" s="5" t="s">
        <v>11413</v>
      </c>
      <c r="I6077" s="5" t="s">
        <v>11414</v>
      </c>
    </row>
    <row r="6078" spans="1:9" x14ac:dyDescent="0.25">
      <c r="A6078" s="5" t="s">
        <v>15273</v>
      </c>
      <c r="B6078" s="5" t="s">
        <v>15274</v>
      </c>
      <c r="C6078" s="6" t="s">
        <v>3189</v>
      </c>
      <c r="D6078" s="6" t="str">
        <f t="shared" si="94"/>
        <v>0010-029-120-1400</v>
      </c>
      <c r="E6078" s="5" t="s">
        <v>3190</v>
      </c>
      <c r="F6078" s="5" t="s">
        <v>383</v>
      </c>
      <c r="G6078" s="5" t="s">
        <v>384</v>
      </c>
      <c r="H6078" s="5" t="s">
        <v>377</v>
      </c>
      <c r="I6078" s="5" t="s">
        <v>378</v>
      </c>
    </row>
    <row r="6079" spans="1:9" x14ac:dyDescent="0.25">
      <c r="A6079" s="5" t="s">
        <v>15275</v>
      </c>
      <c r="B6079" s="5" t="s">
        <v>15276</v>
      </c>
      <c r="C6079" s="6" t="s">
        <v>945</v>
      </c>
      <c r="D6079" s="6" t="str">
        <f t="shared" si="94"/>
        <v>0010-035-141-1100</v>
      </c>
      <c r="E6079" s="5" t="s">
        <v>946</v>
      </c>
      <c r="F6079" s="5" t="s">
        <v>375</v>
      </c>
      <c r="G6079" s="5" t="s">
        <v>376</v>
      </c>
      <c r="H6079" s="5" t="s">
        <v>377</v>
      </c>
      <c r="I6079" s="5" t="s">
        <v>378</v>
      </c>
    </row>
    <row r="6080" spans="1:9" x14ac:dyDescent="0.25">
      <c r="A6080" s="5" t="s">
        <v>15277</v>
      </c>
      <c r="B6080" s="5" t="s">
        <v>15278</v>
      </c>
      <c r="C6080" s="6" t="s">
        <v>2689</v>
      </c>
      <c r="D6080" s="6" t="str">
        <f t="shared" si="94"/>
        <v>0917-000-009-9200</v>
      </c>
      <c r="E6080" s="5" t="s">
        <v>2690</v>
      </c>
      <c r="F6080" s="5" t="s">
        <v>383</v>
      </c>
      <c r="G6080" s="5" t="s">
        <v>384</v>
      </c>
      <c r="H6080" s="5" t="s">
        <v>377</v>
      </c>
      <c r="I6080" s="5" t="s">
        <v>378</v>
      </c>
    </row>
    <row r="6081" spans="1:9" x14ac:dyDescent="0.25">
      <c r="A6081" s="5" t="s">
        <v>15279</v>
      </c>
      <c r="B6081" s="5" t="s">
        <v>15280</v>
      </c>
      <c r="C6081" s="6" t="s">
        <v>827</v>
      </c>
      <c r="D6081" s="6" t="str">
        <f t="shared" si="94"/>
        <v>0320-000-000-0000</v>
      </c>
      <c r="E6081" s="5" t="s">
        <v>828</v>
      </c>
      <c r="F6081" s="5" t="s">
        <v>383</v>
      </c>
      <c r="G6081" s="5" t="s">
        <v>384</v>
      </c>
      <c r="H6081" s="5" t="s">
        <v>377</v>
      </c>
      <c r="I6081" s="5" t="s">
        <v>378</v>
      </c>
    </row>
    <row r="6082" spans="1:9" x14ac:dyDescent="0.25">
      <c r="A6082" s="5" t="s">
        <v>15281</v>
      </c>
      <c r="B6082" s="5" t="s">
        <v>15282</v>
      </c>
      <c r="C6082" s="6" t="s">
        <v>827</v>
      </c>
      <c r="D6082" s="6" t="str">
        <f t="shared" ref="D6082:D6145" si="95">TEXT(C6082,"0000-000-000-0000")</f>
        <v>0320-000-000-0000</v>
      </c>
      <c r="E6082" s="5" t="s">
        <v>828</v>
      </c>
      <c r="F6082" s="5" t="s">
        <v>383</v>
      </c>
      <c r="G6082" s="5" t="s">
        <v>384</v>
      </c>
      <c r="H6082" s="5" t="s">
        <v>377</v>
      </c>
      <c r="I6082" s="5" t="s">
        <v>378</v>
      </c>
    </row>
    <row r="6083" spans="1:9" x14ac:dyDescent="0.25">
      <c r="A6083" s="5" t="s">
        <v>15283</v>
      </c>
      <c r="B6083" s="5" t="s">
        <v>15284</v>
      </c>
      <c r="C6083" s="6" t="s">
        <v>827</v>
      </c>
      <c r="D6083" s="6" t="str">
        <f t="shared" si="95"/>
        <v>0320-000-000-0000</v>
      </c>
      <c r="E6083" s="5" t="s">
        <v>828</v>
      </c>
      <c r="F6083" s="5" t="s">
        <v>383</v>
      </c>
      <c r="G6083" s="5" t="s">
        <v>384</v>
      </c>
      <c r="H6083" s="5" t="s">
        <v>377</v>
      </c>
      <c r="I6083" s="5" t="s">
        <v>378</v>
      </c>
    </row>
    <row r="6084" spans="1:9" x14ac:dyDescent="0.25">
      <c r="A6084" s="5" t="s">
        <v>15285</v>
      </c>
      <c r="B6084" s="5" t="s">
        <v>15286</v>
      </c>
      <c r="C6084" s="6" t="s">
        <v>9556</v>
      </c>
      <c r="D6084" s="6" t="str">
        <f t="shared" si="95"/>
        <v>0030-000-001-5100</v>
      </c>
      <c r="E6084" s="5" t="s">
        <v>9557</v>
      </c>
      <c r="F6084" s="5" t="s">
        <v>383</v>
      </c>
      <c r="G6084" s="5" t="s">
        <v>384</v>
      </c>
      <c r="H6084" s="5" t="s">
        <v>377</v>
      </c>
      <c r="I6084" s="5" t="s">
        <v>378</v>
      </c>
    </row>
    <row r="6085" spans="1:9" x14ac:dyDescent="0.25">
      <c r="A6085" s="5" t="s">
        <v>15287</v>
      </c>
      <c r="B6085" s="5" t="s">
        <v>15288</v>
      </c>
      <c r="C6085" s="6" t="s">
        <v>2529</v>
      </c>
      <c r="D6085" s="6" t="str">
        <f t="shared" si="95"/>
        <v>0815-000-000-0000</v>
      </c>
      <c r="E6085" s="5" t="s">
        <v>2530</v>
      </c>
      <c r="F6085" s="5" t="s">
        <v>383</v>
      </c>
      <c r="G6085" s="5" t="s">
        <v>384</v>
      </c>
      <c r="H6085" s="5" t="s">
        <v>377</v>
      </c>
      <c r="I6085" s="5" t="s">
        <v>378</v>
      </c>
    </row>
    <row r="6086" spans="1:9" x14ac:dyDescent="0.25">
      <c r="A6086" s="5" t="s">
        <v>15289</v>
      </c>
      <c r="B6086" s="5" t="s">
        <v>15290</v>
      </c>
      <c r="C6086" s="6" t="s">
        <v>664</v>
      </c>
      <c r="D6086" s="6" t="str">
        <f t="shared" si="95"/>
        <v>0470-000-000-0000</v>
      </c>
      <c r="E6086" s="5" t="s">
        <v>665</v>
      </c>
      <c r="F6086" s="5" t="s">
        <v>383</v>
      </c>
      <c r="G6086" s="5" t="s">
        <v>384</v>
      </c>
      <c r="H6086" s="5" t="s">
        <v>377</v>
      </c>
      <c r="I6086" s="5" t="s">
        <v>378</v>
      </c>
    </row>
    <row r="6087" spans="1:9" x14ac:dyDescent="0.25">
      <c r="A6087" s="5" t="s">
        <v>15291</v>
      </c>
      <c r="B6087" s="5" t="s">
        <v>15292</v>
      </c>
      <c r="C6087" s="6" t="s">
        <v>15293</v>
      </c>
      <c r="D6087" s="6" t="str">
        <f t="shared" si="95"/>
        <v>0180-090-101-1100</v>
      </c>
      <c r="E6087" s="5" t="s">
        <v>15294</v>
      </c>
      <c r="F6087" s="5" t="s">
        <v>399</v>
      </c>
      <c r="G6087" s="5" t="s">
        <v>400</v>
      </c>
      <c r="H6087" s="5" t="s">
        <v>377</v>
      </c>
      <c r="I6087" s="5" t="s">
        <v>378</v>
      </c>
    </row>
    <row r="6088" spans="1:9" x14ac:dyDescent="0.25">
      <c r="A6088" s="5" t="s">
        <v>15295</v>
      </c>
      <c r="B6088" s="5" t="s">
        <v>15296</v>
      </c>
      <c r="C6088" s="6" t="s">
        <v>1655</v>
      </c>
      <c r="D6088" s="6" t="str">
        <f t="shared" si="95"/>
        <v>0910-000-000-0000</v>
      </c>
      <c r="E6088" s="5" t="s">
        <v>1656</v>
      </c>
      <c r="F6088" s="5" t="s">
        <v>383</v>
      </c>
      <c r="G6088" s="5" t="s">
        <v>384</v>
      </c>
      <c r="H6088" s="5" t="s">
        <v>377</v>
      </c>
      <c r="I6088" s="5" t="s">
        <v>378</v>
      </c>
    </row>
    <row r="6089" spans="1:9" x14ac:dyDescent="0.25">
      <c r="A6089" s="5" t="s">
        <v>15297</v>
      </c>
      <c r="B6089" s="5" t="s">
        <v>15298</v>
      </c>
      <c r="C6089" s="6" t="s">
        <v>5504</v>
      </c>
      <c r="D6089" s="6" t="str">
        <f t="shared" si="95"/>
        <v>0216-000-000-0000</v>
      </c>
      <c r="E6089" s="5" t="s">
        <v>5505</v>
      </c>
      <c r="F6089" s="5" t="s">
        <v>383</v>
      </c>
      <c r="G6089" s="5" t="s">
        <v>384</v>
      </c>
      <c r="H6089" s="5" t="s">
        <v>377</v>
      </c>
      <c r="I6089" s="5" t="s">
        <v>378</v>
      </c>
    </row>
    <row r="6090" spans="1:9" x14ac:dyDescent="0.25">
      <c r="A6090" s="5" t="s">
        <v>15299</v>
      </c>
      <c r="B6090" s="5" t="s">
        <v>15300</v>
      </c>
      <c r="C6090" s="6" t="s">
        <v>15301</v>
      </c>
      <c r="D6090" s="6" t="str">
        <f t="shared" si="95"/>
        <v>0815-247-000-0000</v>
      </c>
      <c r="E6090" s="5" t="s">
        <v>15302</v>
      </c>
      <c r="F6090" s="5" t="s">
        <v>415</v>
      </c>
      <c r="G6090" s="5" t="s">
        <v>416</v>
      </c>
      <c r="H6090" s="5" t="s">
        <v>377</v>
      </c>
      <c r="I6090" s="5" t="s">
        <v>378</v>
      </c>
    </row>
    <row r="6091" spans="1:9" x14ac:dyDescent="0.25">
      <c r="A6091" s="5" t="s">
        <v>15303</v>
      </c>
      <c r="B6091" s="5" t="s">
        <v>15304</v>
      </c>
      <c r="C6091" s="6" t="s">
        <v>1019</v>
      </c>
      <c r="D6091" s="6" t="str">
        <f t="shared" si="95"/>
        <v>0515-000-000-0000</v>
      </c>
      <c r="E6091" s="5" t="s">
        <v>1020</v>
      </c>
      <c r="F6091" s="5" t="s">
        <v>383</v>
      </c>
      <c r="G6091" s="5" t="s">
        <v>384</v>
      </c>
      <c r="H6091" s="5" t="s">
        <v>377</v>
      </c>
      <c r="I6091" s="5" t="s">
        <v>378</v>
      </c>
    </row>
    <row r="6092" spans="1:9" x14ac:dyDescent="0.25">
      <c r="A6092" s="5" t="s">
        <v>15305</v>
      </c>
      <c r="B6092" s="5" t="s">
        <v>15306</v>
      </c>
      <c r="C6092" s="6" t="s">
        <v>781</v>
      </c>
      <c r="D6092" s="6" t="str">
        <f t="shared" si="95"/>
        <v>0430-000-000-0000</v>
      </c>
      <c r="E6092" s="5" t="s">
        <v>782</v>
      </c>
      <c r="F6092" s="5" t="s">
        <v>383</v>
      </c>
      <c r="G6092" s="5" t="s">
        <v>384</v>
      </c>
      <c r="H6092" s="5" t="s">
        <v>377</v>
      </c>
      <c r="I6092" s="5" t="s">
        <v>378</v>
      </c>
    </row>
    <row r="6093" spans="1:9" x14ac:dyDescent="0.25">
      <c r="A6093" s="5" t="s">
        <v>15307</v>
      </c>
      <c r="B6093" s="5" t="s">
        <v>15308</v>
      </c>
      <c r="C6093" s="6" t="s">
        <v>6727</v>
      </c>
      <c r="D6093" s="6" t="str">
        <f t="shared" si="95"/>
        <v>0225-000-000-0000</v>
      </c>
      <c r="E6093" s="5" t="s">
        <v>6728</v>
      </c>
      <c r="F6093" s="5" t="s">
        <v>535</v>
      </c>
      <c r="G6093" s="5" t="s">
        <v>536</v>
      </c>
      <c r="H6093" s="5" t="s">
        <v>377</v>
      </c>
      <c r="I6093" s="5" t="s">
        <v>378</v>
      </c>
    </row>
    <row r="6094" spans="1:9" x14ac:dyDescent="0.25">
      <c r="A6094" s="5" t="s">
        <v>15309</v>
      </c>
      <c r="B6094" s="5" t="s">
        <v>15310</v>
      </c>
      <c r="C6094" s="6" t="s">
        <v>1897</v>
      </c>
      <c r="D6094" s="6" t="str">
        <f t="shared" si="95"/>
        <v>0360-000-000-0000</v>
      </c>
      <c r="E6094" s="5" t="s">
        <v>1898</v>
      </c>
      <c r="F6094" s="5" t="s">
        <v>383</v>
      </c>
      <c r="G6094" s="5" t="s">
        <v>384</v>
      </c>
      <c r="H6094" s="5" t="s">
        <v>377</v>
      </c>
      <c r="I6094" s="5" t="s">
        <v>378</v>
      </c>
    </row>
    <row r="6095" spans="1:9" x14ac:dyDescent="0.25">
      <c r="A6095" s="5" t="s">
        <v>15311</v>
      </c>
      <c r="B6095" s="5" t="s">
        <v>15312</v>
      </c>
      <c r="C6095" s="6" t="s">
        <v>797</v>
      </c>
      <c r="D6095" s="6" t="str">
        <f t="shared" si="95"/>
        <v>0350-000-000-0000</v>
      </c>
      <c r="E6095" s="5" t="s">
        <v>798</v>
      </c>
      <c r="F6095" s="5" t="s">
        <v>383</v>
      </c>
      <c r="G6095" s="5" t="s">
        <v>384</v>
      </c>
      <c r="H6095" s="5" t="s">
        <v>377</v>
      </c>
      <c r="I6095" s="5" t="s">
        <v>378</v>
      </c>
    </row>
    <row r="6096" spans="1:9" x14ac:dyDescent="0.25">
      <c r="A6096" s="5" t="s">
        <v>15313</v>
      </c>
      <c r="B6096" s="5" t="s">
        <v>15314</v>
      </c>
      <c r="C6096" s="6" t="s">
        <v>5864</v>
      </c>
      <c r="D6096" s="6" t="str">
        <f t="shared" si="95"/>
        <v>0668-000-000-0000</v>
      </c>
      <c r="E6096" s="5" t="s">
        <v>5865</v>
      </c>
      <c r="F6096" s="5" t="s">
        <v>383</v>
      </c>
      <c r="G6096" s="5" t="s">
        <v>384</v>
      </c>
      <c r="H6096" s="5" t="s">
        <v>377</v>
      </c>
      <c r="I6096" s="5" t="s">
        <v>378</v>
      </c>
    </row>
    <row r="6097" spans="1:9" x14ac:dyDescent="0.25">
      <c r="A6097" s="5" t="s">
        <v>15315</v>
      </c>
      <c r="B6097" s="5" t="s">
        <v>15316</v>
      </c>
      <c r="C6097" s="6" t="s">
        <v>13938</v>
      </c>
      <c r="D6097" s="6" t="str">
        <f t="shared" si="95"/>
        <v>0010-076-041-1100</v>
      </c>
      <c r="E6097" s="5" t="s">
        <v>13939</v>
      </c>
      <c r="F6097" s="5" t="s">
        <v>375</v>
      </c>
      <c r="G6097" s="5" t="s">
        <v>376</v>
      </c>
      <c r="H6097" s="5" t="s">
        <v>377</v>
      </c>
      <c r="I6097" s="5" t="s">
        <v>378</v>
      </c>
    </row>
    <row r="6098" spans="1:9" x14ac:dyDescent="0.25">
      <c r="A6098" s="5" t="s">
        <v>15317</v>
      </c>
      <c r="B6098" s="5" t="s">
        <v>15318</v>
      </c>
      <c r="C6098" s="6" t="s">
        <v>797</v>
      </c>
      <c r="D6098" s="6" t="str">
        <f t="shared" si="95"/>
        <v>0350-000-000-0000</v>
      </c>
      <c r="E6098" s="5" t="s">
        <v>798</v>
      </c>
      <c r="F6098" s="5" t="s">
        <v>383</v>
      </c>
      <c r="G6098" s="5" t="s">
        <v>384</v>
      </c>
      <c r="H6098" s="5" t="s">
        <v>377</v>
      </c>
      <c r="I6098" s="5" t="s">
        <v>378</v>
      </c>
    </row>
    <row r="6099" spans="1:9" x14ac:dyDescent="0.25">
      <c r="A6099" s="5" t="s">
        <v>15319</v>
      </c>
      <c r="B6099" s="5" t="s">
        <v>15320</v>
      </c>
      <c r="C6099" s="6" t="s">
        <v>4917</v>
      </c>
      <c r="D6099" s="6" t="str">
        <f t="shared" si="95"/>
        <v>0223-000-000-0000</v>
      </c>
      <c r="E6099" s="5" t="s">
        <v>4918</v>
      </c>
      <c r="F6099" s="5" t="s">
        <v>503</v>
      </c>
      <c r="G6099" s="5" t="s">
        <v>504</v>
      </c>
      <c r="H6099" s="5" t="s">
        <v>377</v>
      </c>
      <c r="I6099" s="5" t="s">
        <v>378</v>
      </c>
    </row>
    <row r="6100" spans="1:9" x14ac:dyDescent="0.25">
      <c r="A6100" s="5" t="s">
        <v>15321</v>
      </c>
      <c r="B6100" s="5" t="s">
        <v>15322</v>
      </c>
      <c r="C6100" s="6" t="s">
        <v>827</v>
      </c>
      <c r="D6100" s="6" t="str">
        <f t="shared" si="95"/>
        <v>0320-000-000-0000</v>
      </c>
      <c r="E6100" s="5" t="s">
        <v>828</v>
      </c>
      <c r="F6100" s="5" t="s">
        <v>383</v>
      </c>
      <c r="G6100" s="5" t="s">
        <v>384</v>
      </c>
      <c r="H6100" s="5" t="s">
        <v>377</v>
      </c>
      <c r="I6100" s="5" t="s">
        <v>378</v>
      </c>
    </row>
    <row r="6101" spans="1:9" x14ac:dyDescent="0.25">
      <c r="A6101" s="5" t="s">
        <v>15323</v>
      </c>
      <c r="B6101" s="5" t="s">
        <v>15324</v>
      </c>
      <c r="C6101" s="6" t="s">
        <v>12384</v>
      </c>
      <c r="D6101" s="6" t="str">
        <f t="shared" si="95"/>
        <v>0707-000-000-0000</v>
      </c>
      <c r="E6101" s="5" t="s">
        <v>12385</v>
      </c>
      <c r="F6101" s="5" t="s">
        <v>383</v>
      </c>
      <c r="G6101" s="5" t="s">
        <v>384</v>
      </c>
      <c r="H6101" s="5" t="s">
        <v>377</v>
      </c>
      <c r="I6101" s="5" t="s">
        <v>378</v>
      </c>
    </row>
    <row r="6102" spans="1:9" x14ac:dyDescent="0.25">
      <c r="A6102" s="5" t="s">
        <v>15325</v>
      </c>
      <c r="B6102" s="5" t="s">
        <v>15326</v>
      </c>
      <c r="C6102" s="6" t="s">
        <v>1619</v>
      </c>
      <c r="D6102" s="6" t="str">
        <f t="shared" si="95"/>
        <v>0370-000-000-0000</v>
      </c>
      <c r="E6102" s="5" t="s">
        <v>1620</v>
      </c>
      <c r="F6102" s="5" t="s">
        <v>383</v>
      </c>
      <c r="G6102" s="5" t="s">
        <v>384</v>
      </c>
      <c r="H6102" s="5" t="s">
        <v>377</v>
      </c>
      <c r="I6102" s="5" t="s">
        <v>378</v>
      </c>
    </row>
    <row r="6103" spans="1:9" x14ac:dyDescent="0.25">
      <c r="A6103" s="5" t="s">
        <v>15327</v>
      </c>
      <c r="B6103" s="5" t="s">
        <v>15328</v>
      </c>
      <c r="C6103" s="6" t="s">
        <v>6390</v>
      </c>
      <c r="D6103" s="6" t="str">
        <f t="shared" si="95"/>
        <v>1137-000-000-0000</v>
      </c>
      <c r="E6103" s="5" t="s">
        <v>6391</v>
      </c>
      <c r="F6103" s="5" t="s">
        <v>535</v>
      </c>
      <c r="G6103" s="5" t="s">
        <v>536</v>
      </c>
      <c r="H6103" s="5" t="s">
        <v>513</v>
      </c>
      <c r="I6103" s="5" t="s">
        <v>514</v>
      </c>
    </row>
    <row r="6104" spans="1:9" x14ac:dyDescent="0.25">
      <c r="A6104" s="5" t="s">
        <v>15329</v>
      </c>
      <c r="B6104" s="5" t="s">
        <v>15330</v>
      </c>
      <c r="C6104" s="6" t="s">
        <v>5536</v>
      </c>
      <c r="D6104" s="6" t="str">
        <f t="shared" si="95"/>
        <v>0525-000-000-0000</v>
      </c>
      <c r="E6104" s="5" t="s">
        <v>5537</v>
      </c>
      <c r="F6104" s="5" t="s">
        <v>383</v>
      </c>
      <c r="G6104" s="5" t="s">
        <v>384</v>
      </c>
      <c r="H6104" s="5" t="s">
        <v>377</v>
      </c>
      <c r="I6104" s="5" t="s">
        <v>378</v>
      </c>
    </row>
    <row r="6105" spans="1:9" x14ac:dyDescent="0.25">
      <c r="A6105" s="5" t="s">
        <v>15331</v>
      </c>
      <c r="B6105" s="5" t="s">
        <v>15332</v>
      </c>
      <c r="C6105" s="6" t="s">
        <v>3940</v>
      </c>
      <c r="D6105" s="6" t="str">
        <f t="shared" si="95"/>
        <v>1099-000-000-0000</v>
      </c>
      <c r="E6105" s="5" t="s">
        <v>3941</v>
      </c>
      <c r="F6105" s="5" t="s">
        <v>503</v>
      </c>
      <c r="G6105" s="5" t="s">
        <v>504</v>
      </c>
      <c r="H6105" s="5" t="s">
        <v>377</v>
      </c>
      <c r="I6105" s="5" t="s">
        <v>378</v>
      </c>
    </row>
    <row r="6106" spans="1:9" x14ac:dyDescent="0.25">
      <c r="A6106" s="5" t="s">
        <v>15333</v>
      </c>
      <c r="B6106" s="5" t="s">
        <v>15334</v>
      </c>
      <c r="C6106" s="6" t="s">
        <v>485</v>
      </c>
      <c r="D6106" s="6" t="str">
        <f t="shared" si="95"/>
        <v>0330-000-000-0000</v>
      </c>
      <c r="E6106" s="5" t="s">
        <v>486</v>
      </c>
      <c r="F6106" s="5" t="s">
        <v>383</v>
      </c>
      <c r="G6106" s="5" t="s">
        <v>384</v>
      </c>
      <c r="H6106" s="5" t="s">
        <v>377</v>
      </c>
      <c r="I6106" s="5" t="s">
        <v>378</v>
      </c>
    </row>
    <row r="6107" spans="1:9" x14ac:dyDescent="0.25">
      <c r="A6107" s="5" t="s">
        <v>15335</v>
      </c>
      <c r="B6107" s="5" t="s">
        <v>15336</v>
      </c>
      <c r="C6107" s="6" t="s">
        <v>664</v>
      </c>
      <c r="D6107" s="6" t="str">
        <f t="shared" si="95"/>
        <v>0470-000-000-0000</v>
      </c>
      <c r="E6107" s="5" t="s">
        <v>665</v>
      </c>
      <c r="F6107" s="5" t="s">
        <v>383</v>
      </c>
      <c r="G6107" s="5" t="s">
        <v>384</v>
      </c>
      <c r="H6107" s="5" t="s">
        <v>377</v>
      </c>
      <c r="I6107" s="5" t="s">
        <v>378</v>
      </c>
    </row>
    <row r="6108" spans="1:9" x14ac:dyDescent="0.25">
      <c r="A6108" s="5" t="s">
        <v>15337</v>
      </c>
      <c r="B6108" s="5" t="s">
        <v>15338</v>
      </c>
      <c r="C6108" s="6" t="s">
        <v>2188</v>
      </c>
      <c r="D6108" s="6" t="str">
        <f t="shared" si="95"/>
        <v>0010-067-030-1100</v>
      </c>
      <c r="E6108" s="5" t="s">
        <v>2189</v>
      </c>
      <c r="F6108" s="5" t="s">
        <v>399</v>
      </c>
      <c r="G6108" s="5" t="s">
        <v>400</v>
      </c>
      <c r="H6108" s="5" t="s">
        <v>377</v>
      </c>
      <c r="I6108" s="5" t="s">
        <v>378</v>
      </c>
    </row>
    <row r="6109" spans="1:9" x14ac:dyDescent="0.25">
      <c r="A6109" s="5" t="s">
        <v>15339</v>
      </c>
      <c r="B6109" s="5" t="s">
        <v>15340</v>
      </c>
      <c r="C6109" s="6" t="s">
        <v>2340</v>
      </c>
      <c r="D6109" s="6" t="str">
        <f t="shared" si="95"/>
        <v>1090-000-000-0000</v>
      </c>
      <c r="E6109" s="5" t="s">
        <v>2341</v>
      </c>
      <c r="F6109" s="5" t="s">
        <v>535</v>
      </c>
      <c r="G6109" s="5" t="s">
        <v>536</v>
      </c>
      <c r="H6109" s="5" t="s">
        <v>513</v>
      </c>
      <c r="I6109" s="5" t="s">
        <v>514</v>
      </c>
    </row>
    <row r="6110" spans="1:9" x14ac:dyDescent="0.25">
      <c r="A6110" s="5" t="s">
        <v>15341</v>
      </c>
      <c r="B6110" s="5" t="s">
        <v>15342</v>
      </c>
      <c r="C6110" s="6" t="s">
        <v>15343</v>
      </c>
      <c r="D6110" s="6" t="str">
        <f t="shared" si="95"/>
        <v>0040-000-005-3500</v>
      </c>
      <c r="E6110" s="5" t="s">
        <v>15344</v>
      </c>
      <c r="F6110" s="5" t="s">
        <v>383</v>
      </c>
      <c r="G6110" s="5" t="s">
        <v>384</v>
      </c>
      <c r="H6110" s="5" t="s">
        <v>377</v>
      </c>
      <c r="I6110" s="5" t="s">
        <v>378</v>
      </c>
    </row>
    <row r="6111" spans="1:9" x14ac:dyDescent="0.25">
      <c r="A6111" s="5" t="s">
        <v>15345</v>
      </c>
      <c r="B6111" s="5" t="s">
        <v>15346</v>
      </c>
      <c r="C6111" s="6" t="s">
        <v>1370</v>
      </c>
      <c r="D6111" s="6" t="str">
        <f t="shared" si="95"/>
        <v>0028-000-000-0000</v>
      </c>
      <c r="E6111" s="5" t="s">
        <v>1371</v>
      </c>
      <c r="F6111" s="5" t="s">
        <v>383</v>
      </c>
      <c r="G6111" s="5" t="s">
        <v>384</v>
      </c>
      <c r="H6111" s="5" t="s">
        <v>377</v>
      </c>
      <c r="I6111" s="5" t="s">
        <v>378</v>
      </c>
    </row>
    <row r="6112" spans="1:9" x14ac:dyDescent="0.25">
      <c r="A6112" s="5" t="s">
        <v>15347</v>
      </c>
      <c r="B6112" s="5" t="s">
        <v>15348</v>
      </c>
      <c r="C6112" s="6" t="s">
        <v>885</v>
      </c>
      <c r="D6112" s="6" t="str">
        <f t="shared" si="95"/>
        <v>0339-000-000-0000</v>
      </c>
      <c r="E6112" s="5" t="s">
        <v>886</v>
      </c>
      <c r="F6112" s="5" t="s">
        <v>383</v>
      </c>
      <c r="G6112" s="5" t="s">
        <v>384</v>
      </c>
      <c r="H6112" s="5" t="s">
        <v>377</v>
      </c>
      <c r="I6112" s="5" t="s">
        <v>378</v>
      </c>
    </row>
    <row r="6113" spans="1:9" x14ac:dyDescent="0.25">
      <c r="A6113" s="5" t="s">
        <v>15349</v>
      </c>
      <c r="B6113" s="5" t="s">
        <v>15350</v>
      </c>
      <c r="C6113" s="6" t="s">
        <v>3840</v>
      </c>
      <c r="D6113" s="6" t="str">
        <f t="shared" si="95"/>
        <v>0819-000-000-0000</v>
      </c>
      <c r="E6113" s="5" t="s">
        <v>3841</v>
      </c>
      <c r="F6113" s="5" t="s">
        <v>383</v>
      </c>
      <c r="G6113" s="5" t="s">
        <v>384</v>
      </c>
      <c r="H6113" s="5" t="s">
        <v>377</v>
      </c>
      <c r="I6113" s="5" t="s">
        <v>378</v>
      </c>
    </row>
    <row r="6114" spans="1:9" x14ac:dyDescent="0.25">
      <c r="A6114" s="5" t="s">
        <v>15351</v>
      </c>
      <c r="B6114" s="5" t="s">
        <v>15352</v>
      </c>
      <c r="C6114" s="6" t="s">
        <v>1980</v>
      </c>
      <c r="D6114" s="6" t="str">
        <f t="shared" si="95"/>
        <v>0051-000-000-0000</v>
      </c>
      <c r="E6114" s="5" t="s">
        <v>1981</v>
      </c>
      <c r="F6114" s="5" t="s">
        <v>383</v>
      </c>
      <c r="G6114" s="5" t="s">
        <v>384</v>
      </c>
      <c r="H6114" s="5" t="s">
        <v>377</v>
      </c>
      <c r="I6114" s="5" t="s">
        <v>378</v>
      </c>
    </row>
    <row r="6115" spans="1:9" x14ac:dyDescent="0.25">
      <c r="A6115" s="5" t="s">
        <v>15353</v>
      </c>
      <c r="B6115" s="5" t="s">
        <v>15354</v>
      </c>
      <c r="C6115" s="6" t="s">
        <v>1045</v>
      </c>
      <c r="D6115" s="6" t="str">
        <f t="shared" si="95"/>
        <v>0270-000-000-0000</v>
      </c>
      <c r="E6115" s="5" t="s">
        <v>1046</v>
      </c>
      <c r="F6115" s="5" t="s">
        <v>383</v>
      </c>
      <c r="G6115" s="5" t="s">
        <v>384</v>
      </c>
      <c r="H6115" s="5" t="s">
        <v>377</v>
      </c>
      <c r="I6115" s="5" t="s">
        <v>378</v>
      </c>
    </row>
    <row r="6116" spans="1:9" x14ac:dyDescent="0.25">
      <c r="A6116" s="5" t="s">
        <v>15355</v>
      </c>
      <c r="B6116" s="5" t="s">
        <v>15356</v>
      </c>
      <c r="C6116" s="6" t="s">
        <v>4134</v>
      </c>
      <c r="D6116" s="6" t="str">
        <f t="shared" si="95"/>
        <v>0010-044-111-0000</v>
      </c>
      <c r="E6116" s="5" t="s">
        <v>4135</v>
      </c>
      <c r="F6116" s="5" t="s">
        <v>399</v>
      </c>
      <c r="G6116" s="5" t="s">
        <v>400</v>
      </c>
      <c r="H6116" s="5" t="s">
        <v>377</v>
      </c>
      <c r="I6116" s="5" t="s">
        <v>378</v>
      </c>
    </row>
    <row r="6117" spans="1:9" x14ac:dyDescent="0.25">
      <c r="A6117" s="5" t="s">
        <v>15357</v>
      </c>
      <c r="B6117" s="5" t="s">
        <v>15358</v>
      </c>
      <c r="C6117" s="6" t="s">
        <v>954</v>
      </c>
      <c r="D6117" s="6" t="str">
        <f t="shared" si="95"/>
        <v>0120-000-000-0000</v>
      </c>
      <c r="E6117" s="5" t="s">
        <v>955</v>
      </c>
      <c r="F6117" s="5" t="s">
        <v>383</v>
      </c>
      <c r="G6117" s="5" t="s">
        <v>384</v>
      </c>
      <c r="H6117" s="5" t="s">
        <v>377</v>
      </c>
      <c r="I6117" s="5" t="s">
        <v>378</v>
      </c>
    </row>
    <row r="6118" spans="1:9" x14ac:dyDescent="0.25">
      <c r="A6118" s="5" t="s">
        <v>15359</v>
      </c>
      <c r="B6118" s="5" t="s">
        <v>15360</v>
      </c>
      <c r="C6118" s="6" t="s">
        <v>11890</v>
      </c>
      <c r="D6118" s="6" t="str">
        <f t="shared" si="95"/>
        <v>0953-000-000-0000</v>
      </c>
      <c r="E6118" s="5" t="s">
        <v>11891</v>
      </c>
      <c r="F6118" s="5" t="s">
        <v>383</v>
      </c>
      <c r="G6118" s="5" t="s">
        <v>384</v>
      </c>
      <c r="H6118" s="5" t="s">
        <v>377</v>
      </c>
      <c r="I6118" s="5" t="s">
        <v>378</v>
      </c>
    </row>
    <row r="6119" spans="1:9" x14ac:dyDescent="0.25">
      <c r="A6119" s="5" t="s">
        <v>15361</v>
      </c>
      <c r="B6119" s="5" t="s">
        <v>15362</v>
      </c>
      <c r="C6119" s="6" t="s">
        <v>7065</v>
      </c>
      <c r="D6119" s="6" t="str">
        <f t="shared" si="95"/>
        <v>0010-040-030-1300</v>
      </c>
      <c r="E6119" s="5" t="s">
        <v>7066</v>
      </c>
      <c r="F6119" s="5" t="s">
        <v>375</v>
      </c>
      <c r="G6119" s="5" t="s">
        <v>376</v>
      </c>
      <c r="H6119" s="5" t="s">
        <v>377</v>
      </c>
      <c r="I6119" s="5" t="s">
        <v>378</v>
      </c>
    </row>
    <row r="6120" spans="1:9" x14ac:dyDescent="0.25">
      <c r="A6120" s="5" t="s">
        <v>15363</v>
      </c>
      <c r="B6120" s="5" t="s">
        <v>15364</v>
      </c>
      <c r="C6120" s="6" t="s">
        <v>381</v>
      </c>
      <c r="D6120" s="6" t="str">
        <f t="shared" si="95"/>
        <v>0310-000-000-0000</v>
      </c>
      <c r="E6120" s="5" t="s">
        <v>382</v>
      </c>
      <c r="F6120" s="5" t="s">
        <v>383</v>
      </c>
      <c r="G6120" s="5" t="s">
        <v>384</v>
      </c>
      <c r="H6120" s="5" t="s">
        <v>513</v>
      </c>
      <c r="I6120" s="5" t="s">
        <v>514</v>
      </c>
    </row>
    <row r="6121" spans="1:9" x14ac:dyDescent="0.25">
      <c r="A6121" s="5" t="s">
        <v>15365</v>
      </c>
      <c r="B6121" s="5" t="s">
        <v>15366</v>
      </c>
      <c r="C6121" s="6" t="s">
        <v>2140</v>
      </c>
      <c r="D6121" s="6" t="str">
        <f t="shared" si="95"/>
        <v>0353-000-000-0000</v>
      </c>
      <c r="E6121" s="5" t="s">
        <v>2141</v>
      </c>
      <c r="F6121" s="5" t="s">
        <v>383</v>
      </c>
      <c r="G6121" s="5" t="s">
        <v>384</v>
      </c>
      <c r="H6121" s="5" t="s">
        <v>377</v>
      </c>
      <c r="I6121" s="5" t="s">
        <v>378</v>
      </c>
    </row>
    <row r="6122" spans="1:9" x14ac:dyDescent="0.25">
      <c r="A6122" s="5" t="s">
        <v>15367</v>
      </c>
      <c r="B6122" s="5" t="s">
        <v>15368</v>
      </c>
      <c r="C6122" s="6" t="s">
        <v>4986</v>
      </c>
      <c r="D6122" s="6" t="str">
        <f t="shared" si="95"/>
        <v>0010-058-031-1200</v>
      </c>
      <c r="E6122" s="5" t="s">
        <v>4987</v>
      </c>
      <c r="F6122" s="5" t="s">
        <v>383</v>
      </c>
      <c r="G6122" s="5" t="s">
        <v>384</v>
      </c>
      <c r="H6122" s="5" t="s">
        <v>377</v>
      </c>
      <c r="I6122" s="5" t="s">
        <v>378</v>
      </c>
    </row>
    <row r="6123" spans="1:9" x14ac:dyDescent="0.25">
      <c r="A6123" s="5" t="s">
        <v>15369</v>
      </c>
      <c r="B6123" s="5" t="s">
        <v>15370</v>
      </c>
      <c r="C6123" s="6" t="s">
        <v>5184</v>
      </c>
      <c r="D6123" s="6" t="str">
        <f t="shared" si="95"/>
        <v>1018-000-000-0000</v>
      </c>
      <c r="E6123" s="5" t="s">
        <v>5185</v>
      </c>
      <c r="F6123" s="5" t="s">
        <v>383</v>
      </c>
      <c r="G6123" s="5" t="s">
        <v>384</v>
      </c>
      <c r="H6123" s="5" t="s">
        <v>377</v>
      </c>
      <c r="I6123" s="5" t="s">
        <v>378</v>
      </c>
    </row>
    <row r="6124" spans="1:9" x14ac:dyDescent="0.25">
      <c r="A6124" s="5" t="s">
        <v>15371</v>
      </c>
      <c r="B6124" s="5" t="s">
        <v>15372</v>
      </c>
      <c r="C6124" s="6" t="s">
        <v>15373</v>
      </c>
      <c r="D6124" s="6" t="str">
        <f t="shared" si="95"/>
        <v>0196-247-000-0000</v>
      </c>
      <c r="E6124" s="5" t="s">
        <v>15374</v>
      </c>
      <c r="F6124" s="5" t="s">
        <v>383</v>
      </c>
      <c r="G6124" s="5" t="s">
        <v>384</v>
      </c>
      <c r="H6124" s="5" t="s">
        <v>377</v>
      </c>
      <c r="I6124" s="5" t="s">
        <v>378</v>
      </c>
    </row>
    <row r="6125" spans="1:9" x14ac:dyDescent="0.25">
      <c r="A6125" s="5" t="s">
        <v>15375</v>
      </c>
      <c r="B6125" s="5" t="s">
        <v>15376</v>
      </c>
      <c r="C6125" s="6" t="s">
        <v>3896</v>
      </c>
      <c r="D6125" s="6" t="str">
        <f t="shared" si="95"/>
        <v>0410-000-000-0000</v>
      </c>
      <c r="E6125" s="5" t="s">
        <v>3897</v>
      </c>
      <c r="F6125" s="5" t="s">
        <v>415</v>
      </c>
      <c r="G6125" s="5" t="s">
        <v>416</v>
      </c>
      <c r="H6125" s="5" t="s">
        <v>377</v>
      </c>
      <c r="I6125" s="5" t="s">
        <v>378</v>
      </c>
    </row>
    <row r="6126" spans="1:9" x14ac:dyDescent="0.25">
      <c r="A6126" s="5" t="s">
        <v>15377</v>
      </c>
      <c r="B6126" s="5" t="s">
        <v>15378</v>
      </c>
      <c r="C6126" s="6" t="s">
        <v>481</v>
      </c>
      <c r="D6126" s="6" t="str">
        <f t="shared" si="95"/>
        <v>0955-000-000-0000</v>
      </c>
      <c r="E6126" s="5" t="s">
        <v>482</v>
      </c>
      <c r="F6126" s="5" t="s">
        <v>383</v>
      </c>
      <c r="G6126" s="5" t="s">
        <v>384</v>
      </c>
      <c r="H6126" s="5" t="s">
        <v>377</v>
      </c>
      <c r="I6126" s="5" t="s">
        <v>378</v>
      </c>
    </row>
    <row r="6127" spans="1:9" x14ac:dyDescent="0.25">
      <c r="A6127" s="5" t="s">
        <v>15379</v>
      </c>
      <c r="B6127" s="5" t="s">
        <v>15380</v>
      </c>
      <c r="C6127" s="6" t="s">
        <v>4088</v>
      </c>
      <c r="D6127" s="6" t="str">
        <f t="shared" si="95"/>
        <v>0772-000-000-0000</v>
      </c>
      <c r="E6127" s="5" t="s">
        <v>4089</v>
      </c>
      <c r="F6127" s="5" t="s">
        <v>383</v>
      </c>
      <c r="G6127" s="5" t="s">
        <v>384</v>
      </c>
      <c r="H6127" s="5" t="s">
        <v>377</v>
      </c>
      <c r="I6127" s="5" t="s">
        <v>378</v>
      </c>
    </row>
    <row r="6128" spans="1:9" x14ac:dyDescent="0.25">
      <c r="A6128" s="5" t="s">
        <v>15381</v>
      </c>
      <c r="B6128" s="5" t="s">
        <v>15382</v>
      </c>
      <c r="C6128" s="6" t="s">
        <v>421</v>
      </c>
      <c r="D6128" s="6" t="str">
        <f t="shared" si="95"/>
        <v>0835-000-000-0000</v>
      </c>
      <c r="E6128" s="5" t="s">
        <v>422</v>
      </c>
      <c r="F6128" s="5" t="s">
        <v>383</v>
      </c>
      <c r="G6128" s="5" t="s">
        <v>384</v>
      </c>
      <c r="H6128" s="5" t="s">
        <v>513</v>
      </c>
      <c r="I6128" s="5" t="s">
        <v>514</v>
      </c>
    </row>
    <row r="6129" spans="1:9" x14ac:dyDescent="0.25">
      <c r="A6129" s="5" t="s">
        <v>15383</v>
      </c>
      <c r="B6129" s="5" t="s">
        <v>15384</v>
      </c>
      <c r="C6129" s="6" t="s">
        <v>7474</v>
      </c>
      <c r="D6129" s="6" t="str">
        <f t="shared" si="95"/>
        <v>0010-090-081-1100</v>
      </c>
      <c r="E6129" s="5" t="s">
        <v>7475</v>
      </c>
      <c r="F6129" s="5" t="s">
        <v>375</v>
      </c>
      <c r="G6129" s="5" t="s">
        <v>376</v>
      </c>
      <c r="H6129" s="5" t="s">
        <v>377</v>
      </c>
      <c r="I6129" s="5" t="s">
        <v>378</v>
      </c>
    </row>
    <row r="6130" spans="1:9" x14ac:dyDescent="0.25">
      <c r="A6130" s="5" t="s">
        <v>15385</v>
      </c>
      <c r="B6130" s="5" t="s">
        <v>15386</v>
      </c>
      <c r="C6130" s="6" t="s">
        <v>15387</v>
      </c>
      <c r="D6130" s="6" t="str">
        <f t="shared" si="95"/>
        <v>1100-000-000-0000</v>
      </c>
      <c r="E6130" s="5" t="s">
        <v>15388</v>
      </c>
      <c r="F6130" s="5" t="s">
        <v>535</v>
      </c>
      <c r="G6130" s="5" t="s">
        <v>536</v>
      </c>
      <c r="H6130" s="5" t="s">
        <v>377</v>
      </c>
      <c r="I6130" s="5" t="s">
        <v>378</v>
      </c>
    </row>
    <row r="6131" spans="1:9" x14ac:dyDescent="0.25">
      <c r="A6131" s="5" t="s">
        <v>15389</v>
      </c>
      <c r="B6131" s="5" t="s">
        <v>15390</v>
      </c>
      <c r="C6131" s="6" t="s">
        <v>827</v>
      </c>
      <c r="D6131" s="6" t="str">
        <f t="shared" si="95"/>
        <v>0320-000-000-0000</v>
      </c>
      <c r="E6131" s="5" t="s">
        <v>828</v>
      </c>
      <c r="F6131" s="5" t="s">
        <v>1974</v>
      </c>
      <c r="G6131" s="5" t="s">
        <v>1975</v>
      </c>
      <c r="H6131" s="5" t="s">
        <v>377</v>
      </c>
      <c r="I6131" s="5" t="s">
        <v>378</v>
      </c>
    </row>
    <row r="6132" spans="1:9" x14ac:dyDescent="0.25">
      <c r="A6132" s="5" t="s">
        <v>15391</v>
      </c>
      <c r="B6132" s="5" t="s">
        <v>15392</v>
      </c>
      <c r="C6132" s="6" t="s">
        <v>4100</v>
      </c>
      <c r="D6132" s="6" t="str">
        <f t="shared" si="95"/>
        <v>0214-000-000-0000</v>
      </c>
      <c r="E6132" s="5" t="s">
        <v>4101</v>
      </c>
      <c r="F6132" s="5" t="s">
        <v>383</v>
      </c>
      <c r="G6132" s="5" t="s">
        <v>384</v>
      </c>
      <c r="H6132" s="5" t="s">
        <v>513</v>
      </c>
      <c r="I6132" s="5" t="s">
        <v>514</v>
      </c>
    </row>
    <row r="6133" spans="1:9" x14ac:dyDescent="0.25">
      <c r="A6133" s="5" t="s">
        <v>15393</v>
      </c>
      <c r="B6133" s="5" t="s">
        <v>15394</v>
      </c>
      <c r="C6133" s="6" t="s">
        <v>1577</v>
      </c>
      <c r="D6133" s="6" t="str">
        <f t="shared" si="95"/>
        <v>0870-000-000-0000</v>
      </c>
      <c r="E6133" s="5" t="s">
        <v>1578</v>
      </c>
      <c r="F6133" s="5" t="s">
        <v>383</v>
      </c>
      <c r="G6133" s="5" t="s">
        <v>384</v>
      </c>
      <c r="H6133" s="5" t="s">
        <v>377</v>
      </c>
      <c r="I6133" s="5" t="s">
        <v>378</v>
      </c>
    </row>
    <row r="6134" spans="1:9" x14ac:dyDescent="0.25">
      <c r="A6134" s="5" t="s">
        <v>15395</v>
      </c>
      <c r="B6134" s="5" t="s">
        <v>15396</v>
      </c>
      <c r="C6134" s="6" t="s">
        <v>2164</v>
      </c>
      <c r="D6134" s="6" t="str">
        <f t="shared" si="95"/>
        <v>0780-000-000-0000</v>
      </c>
      <c r="E6134" s="5" t="s">
        <v>2165</v>
      </c>
      <c r="F6134" s="5" t="s">
        <v>383</v>
      </c>
      <c r="G6134" s="5" t="s">
        <v>384</v>
      </c>
      <c r="H6134" s="5" t="s">
        <v>377</v>
      </c>
      <c r="I6134" s="5" t="s">
        <v>378</v>
      </c>
    </row>
    <row r="6135" spans="1:9" x14ac:dyDescent="0.25">
      <c r="A6135" s="5" t="s">
        <v>15397</v>
      </c>
      <c r="B6135" s="5" t="s">
        <v>15398</v>
      </c>
      <c r="C6135" s="6" t="s">
        <v>6179</v>
      </c>
      <c r="D6135" s="6" t="str">
        <f t="shared" si="95"/>
        <v>0010-070-040-1100</v>
      </c>
      <c r="E6135" s="5" t="s">
        <v>6180</v>
      </c>
      <c r="F6135" s="5" t="s">
        <v>375</v>
      </c>
      <c r="G6135" s="5" t="s">
        <v>376</v>
      </c>
      <c r="H6135" s="5" t="s">
        <v>377</v>
      </c>
      <c r="I6135" s="5" t="s">
        <v>378</v>
      </c>
    </row>
    <row r="6136" spans="1:9" x14ac:dyDescent="0.25">
      <c r="A6136" s="5" t="s">
        <v>15399</v>
      </c>
      <c r="B6136" s="5" t="s">
        <v>15400</v>
      </c>
      <c r="C6136" s="6" t="s">
        <v>7538</v>
      </c>
      <c r="D6136" s="6" t="str">
        <f t="shared" si="95"/>
        <v>0898-000-000-0000</v>
      </c>
      <c r="E6136" s="5" t="s">
        <v>7539</v>
      </c>
      <c r="F6136" s="5" t="s">
        <v>383</v>
      </c>
      <c r="G6136" s="5" t="s">
        <v>384</v>
      </c>
      <c r="H6136" s="5" t="s">
        <v>377</v>
      </c>
      <c r="I6136" s="5" t="s">
        <v>378</v>
      </c>
    </row>
    <row r="6137" spans="1:9" x14ac:dyDescent="0.25">
      <c r="A6137" s="5" t="s">
        <v>15401</v>
      </c>
      <c r="B6137" s="5" t="s">
        <v>15402</v>
      </c>
      <c r="C6137" s="6" t="s">
        <v>2843</v>
      </c>
      <c r="D6137" s="6" t="str">
        <f t="shared" si="95"/>
        <v>0107-000-000-0000</v>
      </c>
      <c r="E6137" s="5" t="s">
        <v>2844</v>
      </c>
      <c r="F6137" s="5" t="s">
        <v>383</v>
      </c>
      <c r="G6137" s="5" t="s">
        <v>384</v>
      </c>
      <c r="H6137" s="5" t="s">
        <v>513</v>
      </c>
      <c r="I6137" s="5" t="s">
        <v>514</v>
      </c>
    </row>
    <row r="6138" spans="1:9" x14ac:dyDescent="0.25">
      <c r="A6138" s="5" t="s">
        <v>15403</v>
      </c>
      <c r="B6138" s="5" t="s">
        <v>15404</v>
      </c>
      <c r="C6138" s="6" t="s">
        <v>15343</v>
      </c>
      <c r="D6138" s="6" t="str">
        <f t="shared" si="95"/>
        <v>0040-000-005-3500</v>
      </c>
      <c r="E6138" s="5" t="s">
        <v>15344</v>
      </c>
      <c r="F6138" s="5" t="s">
        <v>383</v>
      </c>
      <c r="G6138" s="5" t="s">
        <v>384</v>
      </c>
      <c r="H6138" s="5" t="s">
        <v>377</v>
      </c>
      <c r="I6138" s="5" t="s">
        <v>378</v>
      </c>
    </row>
    <row r="6139" spans="1:9" x14ac:dyDescent="0.25">
      <c r="A6139" s="5" t="s">
        <v>15405</v>
      </c>
      <c r="B6139" s="5" t="s">
        <v>15406</v>
      </c>
      <c r="C6139" s="6" t="s">
        <v>485</v>
      </c>
      <c r="D6139" s="6" t="str">
        <f t="shared" si="95"/>
        <v>0330-000-000-0000</v>
      </c>
      <c r="E6139" s="5" t="s">
        <v>486</v>
      </c>
      <c r="F6139" s="5" t="s">
        <v>383</v>
      </c>
      <c r="G6139" s="5" t="s">
        <v>384</v>
      </c>
      <c r="H6139" s="5" t="s">
        <v>377</v>
      </c>
      <c r="I6139" s="5" t="s">
        <v>378</v>
      </c>
    </row>
    <row r="6140" spans="1:9" x14ac:dyDescent="0.25">
      <c r="A6140" s="5" t="s">
        <v>15407</v>
      </c>
      <c r="B6140" s="5" t="s">
        <v>15408</v>
      </c>
      <c r="C6140" s="6" t="s">
        <v>1079</v>
      </c>
      <c r="D6140" s="6" t="str">
        <f t="shared" si="95"/>
        <v>0042-000-000-0000</v>
      </c>
      <c r="E6140" s="5" t="s">
        <v>1080</v>
      </c>
      <c r="F6140" s="5" t="s">
        <v>415</v>
      </c>
      <c r="G6140" s="5" t="s">
        <v>416</v>
      </c>
      <c r="H6140" s="5" t="s">
        <v>377</v>
      </c>
      <c r="I6140" s="5" t="s">
        <v>378</v>
      </c>
    </row>
    <row r="6141" spans="1:9" x14ac:dyDescent="0.25">
      <c r="A6141" s="5" t="s">
        <v>15409</v>
      </c>
      <c r="B6141" s="5" t="s">
        <v>15410</v>
      </c>
      <c r="C6141" s="6" t="s">
        <v>781</v>
      </c>
      <c r="D6141" s="6" t="str">
        <f t="shared" si="95"/>
        <v>0430-000-000-0000</v>
      </c>
      <c r="E6141" s="5" t="s">
        <v>782</v>
      </c>
      <c r="F6141" s="5" t="s">
        <v>383</v>
      </c>
      <c r="G6141" s="5" t="s">
        <v>384</v>
      </c>
      <c r="H6141" s="5" t="s">
        <v>377</v>
      </c>
      <c r="I6141" s="5" t="s">
        <v>378</v>
      </c>
    </row>
    <row r="6142" spans="1:9" x14ac:dyDescent="0.25">
      <c r="A6142" s="5" t="s">
        <v>15411</v>
      </c>
      <c r="B6142" s="5" t="s">
        <v>15412</v>
      </c>
      <c r="C6142" s="6" t="s">
        <v>4703</v>
      </c>
      <c r="D6142" s="6" t="str">
        <f t="shared" si="95"/>
        <v>0010-032-171-1100</v>
      </c>
      <c r="E6142" s="5" t="s">
        <v>4704</v>
      </c>
      <c r="F6142" s="5" t="s">
        <v>399</v>
      </c>
      <c r="G6142" s="5" t="s">
        <v>400</v>
      </c>
      <c r="H6142" s="5" t="s">
        <v>377</v>
      </c>
      <c r="I6142" s="5" t="s">
        <v>378</v>
      </c>
    </row>
    <row r="6143" spans="1:9" x14ac:dyDescent="0.25">
      <c r="A6143" s="5" t="s">
        <v>15413</v>
      </c>
      <c r="B6143" s="5" t="s">
        <v>15414</v>
      </c>
      <c r="C6143" s="6" t="s">
        <v>15415</v>
      </c>
      <c r="D6143" s="6" t="str">
        <f t="shared" si="95"/>
        <v>0587-000-004-3500</v>
      </c>
      <c r="E6143" s="5" t="s">
        <v>15416</v>
      </c>
      <c r="F6143" s="5" t="s">
        <v>383</v>
      </c>
      <c r="G6143" s="5" t="s">
        <v>384</v>
      </c>
      <c r="H6143" s="5" t="s">
        <v>377</v>
      </c>
      <c r="I6143" s="5" t="s">
        <v>378</v>
      </c>
    </row>
    <row r="6144" spans="1:9" x14ac:dyDescent="0.25">
      <c r="A6144" s="5" t="s">
        <v>15417</v>
      </c>
      <c r="B6144" s="5" t="s">
        <v>15418</v>
      </c>
      <c r="C6144" s="6" t="s">
        <v>12815</v>
      </c>
      <c r="D6144" s="6" t="str">
        <f t="shared" si="95"/>
        <v>0010-090-021-1100</v>
      </c>
      <c r="E6144" s="5" t="s">
        <v>12816</v>
      </c>
      <c r="F6144" s="5" t="s">
        <v>375</v>
      </c>
      <c r="G6144" s="5" t="s">
        <v>376</v>
      </c>
      <c r="H6144" s="5" t="s">
        <v>377</v>
      </c>
      <c r="I6144" s="5" t="s">
        <v>378</v>
      </c>
    </row>
    <row r="6145" spans="1:9" x14ac:dyDescent="0.25">
      <c r="A6145" s="5" t="s">
        <v>15419</v>
      </c>
      <c r="B6145" s="5" t="s">
        <v>15420</v>
      </c>
      <c r="C6145" s="6" t="s">
        <v>9036</v>
      </c>
      <c r="D6145" s="6" t="str">
        <f t="shared" si="95"/>
        <v>0718-000-000-0000</v>
      </c>
      <c r="E6145" s="5" t="s">
        <v>9037</v>
      </c>
      <c r="F6145" s="5" t="s">
        <v>503</v>
      </c>
      <c r="G6145" s="5" t="s">
        <v>504</v>
      </c>
      <c r="H6145" s="5" t="s">
        <v>377</v>
      </c>
      <c r="I6145" s="5" t="s">
        <v>378</v>
      </c>
    </row>
    <row r="6146" spans="1:9" x14ac:dyDescent="0.25">
      <c r="A6146" s="5" t="s">
        <v>15421</v>
      </c>
      <c r="B6146" s="5" t="s">
        <v>15422</v>
      </c>
      <c r="C6146" s="6" t="s">
        <v>10232</v>
      </c>
      <c r="D6146" s="6" t="str">
        <f t="shared" ref="D6146:D6209" si="96">TEXT(C6146,"0000-000-000-0000")</f>
        <v>0010-058-051-3500</v>
      </c>
      <c r="E6146" s="5" t="s">
        <v>10233</v>
      </c>
      <c r="F6146" s="5" t="s">
        <v>383</v>
      </c>
      <c r="G6146" s="5" t="s">
        <v>384</v>
      </c>
      <c r="H6146" s="5" t="s">
        <v>377</v>
      </c>
      <c r="I6146" s="5" t="s">
        <v>378</v>
      </c>
    </row>
    <row r="6147" spans="1:9" x14ac:dyDescent="0.25">
      <c r="A6147" s="5" t="s">
        <v>15423</v>
      </c>
      <c r="B6147" s="5" t="s">
        <v>15424</v>
      </c>
      <c r="C6147" s="6" t="s">
        <v>405</v>
      </c>
      <c r="D6147" s="6" t="str">
        <f t="shared" si="96"/>
        <v>0340-000-000-0000</v>
      </c>
      <c r="E6147" s="5" t="s">
        <v>406</v>
      </c>
      <c r="F6147" s="5" t="s">
        <v>383</v>
      </c>
      <c r="G6147" s="5" t="s">
        <v>384</v>
      </c>
      <c r="H6147" s="5" t="s">
        <v>377</v>
      </c>
      <c r="I6147" s="5" t="s">
        <v>378</v>
      </c>
    </row>
    <row r="6148" spans="1:9" x14ac:dyDescent="0.25">
      <c r="A6148" s="5" t="s">
        <v>15425</v>
      </c>
      <c r="B6148" s="5" t="s">
        <v>15426</v>
      </c>
      <c r="C6148" s="6" t="s">
        <v>13938</v>
      </c>
      <c r="D6148" s="6" t="str">
        <f t="shared" si="96"/>
        <v>0010-076-041-1100</v>
      </c>
      <c r="E6148" s="5" t="s">
        <v>13939</v>
      </c>
      <c r="F6148" s="5" t="s">
        <v>375</v>
      </c>
      <c r="G6148" s="5" t="s">
        <v>376</v>
      </c>
      <c r="H6148" s="5" t="s">
        <v>377</v>
      </c>
      <c r="I6148" s="5" t="s">
        <v>378</v>
      </c>
    </row>
    <row r="6149" spans="1:9" x14ac:dyDescent="0.25">
      <c r="A6149" s="5" t="s">
        <v>15427</v>
      </c>
      <c r="B6149" s="5" t="s">
        <v>15428</v>
      </c>
      <c r="C6149" s="6" t="s">
        <v>3498</v>
      </c>
      <c r="D6149" s="6" t="str">
        <f t="shared" si="96"/>
        <v>0548-000-000-0000</v>
      </c>
      <c r="E6149" s="5" t="s">
        <v>3499</v>
      </c>
      <c r="F6149" s="5" t="s">
        <v>383</v>
      </c>
      <c r="G6149" s="5" t="s">
        <v>384</v>
      </c>
      <c r="H6149" s="5" t="s">
        <v>377</v>
      </c>
      <c r="I6149" s="5" t="s">
        <v>378</v>
      </c>
    </row>
    <row r="6150" spans="1:9" x14ac:dyDescent="0.25">
      <c r="A6150" s="5" t="s">
        <v>15429</v>
      </c>
      <c r="B6150" s="5" t="s">
        <v>15430</v>
      </c>
      <c r="C6150" s="6" t="s">
        <v>4134</v>
      </c>
      <c r="D6150" s="6" t="str">
        <f t="shared" si="96"/>
        <v>0010-044-111-0000</v>
      </c>
      <c r="E6150" s="5" t="s">
        <v>4135</v>
      </c>
      <c r="F6150" s="5" t="s">
        <v>873</v>
      </c>
      <c r="G6150" s="5" t="s">
        <v>874</v>
      </c>
      <c r="H6150" s="5" t="s">
        <v>377</v>
      </c>
      <c r="I6150" s="5" t="s">
        <v>378</v>
      </c>
    </row>
    <row r="6151" spans="1:9" x14ac:dyDescent="0.25">
      <c r="A6151" s="5" t="s">
        <v>15431</v>
      </c>
      <c r="B6151" s="5" t="s">
        <v>15432</v>
      </c>
      <c r="C6151" s="6" t="s">
        <v>11616</v>
      </c>
      <c r="D6151" s="6" t="str">
        <f t="shared" si="96"/>
        <v>0305-000-000-0000</v>
      </c>
      <c r="E6151" s="5" t="s">
        <v>11617</v>
      </c>
      <c r="F6151" s="5" t="s">
        <v>383</v>
      </c>
      <c r="G6151" s="5" t="s">
        <v>384</v>
      </c>
      <c r="H6151" s="5" t="s">
        <v>11413</v>
      </c>
      <c r="I6151" s="5" t="s">
        <v>11414</v>
      </c>
    </row>
    <row r="6152" spans="1:9" x14ac:dyDescent="0.25">
      <c r="A6152" s="5" t="s">
        <v>15433</v>
      </c>
      <c r="B6152" s="5" t="s">
        <v>15434</v>
      </c>
      <c r="C6152" s="6" t="s">
        <v>6759</v>
      </c>
      <c r="D6152" s="6" t="str">
        <f t="shared" si="96"/>
        <v>0428-000-000-0000</v>
      </c>
      <c r="E6152" s="5" t="s">
        <v>6760</v>
      </c>
      <c r="F6152" s="5" t="s">
        <v>383</v>
      </c>
      <c r="G6152" s="5" t="s">
        <v>384</v>
      </c>
      <c r="H6152" s="5" t="s">
        <v>513</v>
      </c>
      <c r="I6152" s="5" t="s">
        <v>514</v>
      </c>
    </row>
    <row r="6153" spans="1:9" x14ac:dyDescent="0.25">
      <c r="A6153" s="5" t="s">
        <v>15435</v>
      </c>
      <c r="B6153" s="5" t="s">
        <v>15436</v>
      </c>
      <c r="C6153" s="6" t="s">
        <v>405</v>
      </c>
      <c r="D6153" s="6" t="str">
        <f t="shared" si="96"/>
        <v>0340-000-000-0000</v>
      </c>
      <c r="E6153" s="5" t="s">
        <v>406</v>
      </c>
      <c r="F6153" s="5" t="s">
        <v>383</v>
      </c>
      <c r="G6153" s="5" t="s">
        <v>384</v>
      </c>
      <c r="H6153" s="5" t="s">
        <v>377</v>
      </c>
      <c r="I6153" s="5" t="s">
        <v>378</v>
      </c>
    </row>
    <row r="6154" spans="1:9" x14ac:dyDescent="0.25">
      <c r="A6154" s="5" t="s">
        <v>15437</v>
      </c>
      <c r="B6154" s="5" t="s">
        <v>15438</v>
      </c>
      <c r="C6154" s="6" t="s">
        <v>2056</v>
      </c>
      <c r="D6154" s="6" t="str">
        <f t="shared" si="96"/>
        <v>0035-000-000-0000</v>
      </c>
      <c r="E6154" s="5" t="s">
        <v>2057</v>
      </c>
      <c r="F6154" s="5" t="s">
        <v>383</v>
      </c>
      <c r="G6154" s="5" t="s">
        <v>384</v>
      </c>
      <c r="H6154" s="5" t="s">
        <v>377</v>
      </c>
      <c r="I6154" s="5" t="s">
        <v>378</v>
      </c>
    </row>
    <row r="6155" spans="1:9" x14ac:dyDescent="0.25">
      <c r="A6155" s="5" t="s">
        <v>15439</v>
      </c>
      <c r="B6155" s="5" t="s">
        <v>15440</v>
      </c>
      <c r="C6155" s="6" t="s">
        <v>511</v>
      </c>
      <c r="D6155" s="6" t="str">
        <f t="shared" si="96"/>
        <v>0110-000-000-0000</v>
      </c>
      <c r="E6155" s="5" t="s">
        <v>512</v>
      </c>
      <c r="F6155" s="5" t="s">
        <v>383</v>
      </c>
      <c r="G6155" s="5" t="s">
        <v>384</v>
      </c>
      <c r="H6155" s="5" t="s">
        <v>377</v>
      </c>
      <c r="I6155" s="5" t="s">
        <v>378</v>
      </c>
    </row>
    <row r="6156" spans="1:9" x14ac:dyDescent="0.25">
      <c r="A6156" s="5" t="s">
        <v>15441</v>
      </c>
      <c r="B6156" s="5" t="s">
        <v>15442</v>
      </c>
      <c r="C6156" s="6" t="s">
        <v>4829</v>
      </c>
      <c r="D6156" s="6" t="str">
        <f t="shared" si="96"/>
        <v>0036-000-000-0000</v>
      </c>
      <c r="E6156" s="5" t="s">
        <v>4830</v>
      </c>
      <c r="F6156" s="5" t="s">
        <v>383</v>
      </c>
      <c r="G6156" s="5" t="s">
        <v>384</v>
      </c>
      <c r="H6156" s="5" t="s">
        <v>377</v>
      </c>
      <c r="I6156" s="5" t="s">
        <v>378</v>
      </c>
    </row>
    <row r="6157" spans="1:9" x14ac:dyDescent="0.25">
      <c r="A6157" s="5" t="s">
        <v>15443</v>
      </c>
      <c r="B6157" s="5" t="s">
        <v>15444</v>
      </c>
      <c r="C6157" s="6" t="s">
        <v>2597</v>
      </c>
      <c r="D6157" s="6" t="str">
        <f t="shared" si="96"/>
        <v>0345-000-000-0000</v>
      </c>
      <c r="E6157" s="5" t="s">
        <v>2598</v>
      </c>
      <c r="F6157" s="5" t="s">
        <v>383</v>
      </c>
      <c r="G6157" s="5" t="s">
        <v>384</v>
      </c>
      <c r="H6157" s="5" t="s">
        <v>377</v>
      </c>
      <c r="I6157" s="5" t="s">
        <v>378</v>
      </c>
    </row>
    <row r="6158" spans="1:9" x14ac:dyDescent="0.25">
      <c r="A6158" s="5" t="s">
        <v>15445</v>
      </c>
      <c r="B6158" s="5" t="s">
        <v>15446</v>
      </c>
      <c r="C6158" s="6" t="s">
        <v>7731</v>
      </c>
      <c r="D6158" s="6" t="str">
        <f t="shared" si="96"/>
        <v>1098-000-000-0000</v>
      </c>
      <c r="E6158" s="5" t="s">
        <v>7732</v>
      </c>
      <c r="F6158" s="5" t="s">
        <v>503</v>
      </c>
      <c r="G6158" s="5" t="s">
        <v>504</v>
      </c>
      <c r="H6158" s="5" t="s">
        <v>377</v>
      </c>
      <c r="I6158" s="5" t="s">
        <v>378</v>
      </c>
    </row>
    <row r="6159" spans="1:9" x14ac:dyDescent="0.25">
      <c r="A6159" s="5" t="s">
        <v>15447</v>
      </c>
      <c r="B6159" s="5" t="s">
        <v>15448</v>
      </c>
      <c r="C6159" s="6" t="s">
        <v>1946</v>
      </c>
      <c r="D6159" s="6" t="str">
        <f t="shared" si="96"/>
        <v>0010-163-031-1100</v>
      </c>
      <c r="E6159" s="5" t="s">
        <v>1947</v>
      </c>
      <c r="F6159" s="5" t="s">
        <v>383</v>
      </c>
      <c r="G6159" s="5" t="s">
        <v>384</v>
      </c>
      <c r="H6159" s="5" t="s">
        <v>377</v>
      </c>
      <c r="I6159" s="5" t="s">
        <v>378</v>
      </c>
    </row>
    <row r="6160" spans="1:9" x14ac:dyDescent="0.25">
      <c r="A6160" s="5" t="s">
        <v>15449</v>
      </c>
      <c r="B6160" s="5" t="s">
        <v>15450</v>
      </c>
      <c r="C6160" s="6" t="s">
        <v>6432</v>
      </c>
      <c r="D6160" s="6" t="str">
        <f t="shared" si="96"/>
        <v>0111-033-000-0000</v>
      </c>
      <c r="E6160" s="5" t="s">
        <v>6433</v>
      </c>
      <c r="F6160" s="5" t="s">
        <v>2740</v>
      </c>
      <c r="G6160" s="5" t="s">
        <v>2741</v>
      </c>
      <c r="H6160" s="5" t="s">
        <v>377</v>
      </c>
      <c r="I6160" s="5" t="s">
        <v>378</v>
      </c>
    </row>
    <row r="6161" spans="1:9" x14ac:dyDescent="0.25">
      <c r="A6161" s="5" t="s">
        <v>15451</v>
      </c>
      <c r="B6161" s="5" t="s">
        <v>15452</v>
      </c>
      <c r="C6161" s="6" t="s">
        <v>12046</v>
      </c>
      <c r="D6161" s="6" t="str">
        <f t="shared" si="96"/>
        <v>1129-000-000-0000</v>
      </c>
      <c r="E6161" s="5" t="s">
        <v>12047</v>
      </c>
      <c r="F6161" s="5" t="s">
        <v>503</v>
      </c>
      <c r="G6161" s="5" t="s">
        <v>504</v>
      </c>
      <c r="H6161" s="5" t="s">
        <v>377</v>
      </c>
      <c r="I6161" s="5" t="s">
        <v>378</v>
      </c>
    </row>
    <row r="6162" spans="1:9" x14ac:dyDescent="0.25">
      <c r="A6162" s="5" t="s">
        <v>15453</v>
      </c>
      <c r="B6162" s="5" t="s">
        <v>15454</v>
      </c>
      <c r="C6162" s="6" t="s">
        <v>2394</v>
      </c>
      <c r="D6162" s="6" t="str">
        <f t="shared" si="96"/>
        <v>0290-000-000-0000</v>
      </c>
      <c r="E6162" s="5" t="s">
        <v>2395</v>
      </c>
      <c r="F6162" s="5" t="s">
        <v>1974</v>
      </c>
      <c r="G6162" s="5" t="s">
        <v>1975</v>
      </c>
      <c r="H6162" s="5" t="s">
        <v>377</v>
      </c>
      <c r="I6162" s="5" t="s">
        <v>378</v>
      </c>
    </row>
    <row r="6163" spans="1:9" x14ac:dyDescent="0.25">
      <c r="A6163" s="5" t="s">
        <v>15455</v>
      </c>
      <c r="B6163" s="5" t="s">
        <v>15456</v>
      </c>
      <c r="C6163" s="6" t="s">
        <v>3458</v>
      </c>
      <c r="D6163" s="6" t="str">
        <f t="shared" si="96"/>
        <v>1025-000-000-0000</v>
      </c>
      <c r="E6163" s="5" t="s">
        <v>3459</v>
      </c>
      <c r="F6163" s="5" t="s">
        <v>383</v>
      </c>
      <c r="G6163" s="5" t="s">
        <v>384</v>
      </c>
      <c r="H6163" s="5" t="s">
        <v>377</v>
      </c>
      <c r="I6163" s="5" t="s">
        <v>378</v>
      </c>
    </row>
    <row r="6164" spans="1:9" x14ac:dyDescent="0.25">
      <c r="A6164" s="5" t="s">
        <v>15457</v>
      </c>
      <c r="B6164" s="5" t="s">
        <v>15458</v>
      </c>
      <c r="C6164" s="6" t="s">
        <v>2364</v>
      </c>
      <c r="D6164" s="6" t="str">
        <f t="shared" si="96"/>
        <v>0010-086-031-1100</v>
      </c>
      <c r="E6164" s="5" t="s">
        <v>2365</v>
      </c>
      <c r="F6164" s="5" t="s">
        <v>375</v>
      </c>
      <c r="G6164" s="5" t="s">
        <v>376</v>
      </c>
      <c r="H6164" s="5" t="s">
        <v>377</v>
      </c>
      <c r="I6164" s="5" t="s">
        <v>378</v>
      </c>
    </row>
    <row r="6165" spans="1:9" x14ac:dyDescent="0.25">
      <c r="A6165" s="5" t="s">
        <v>15459</v>
      </c>
      <c r="B6165" s="5" t="s">
        <v>15460</v>
      </c>
      <c r="C6165" s="6" t="s">
        <v>3874</v>
      </c>
      <c r="D6165" s="6" t="str">
        <f t="shared" si="96"/>
        <v>0010-076-031-1100</v>
      </c>
      <c r="E6165" s="5" t="s">
        <v>3875</v>
      </c>
      <c r="F6165" s="5" t="s">
        <v>375</v>
      </c>
      <c r="G6165" s="5" t="s">
        <v>376</v>
      </c>
      <c r="H6165" s="5" t="s">
        <v>377</v>
      </c>
      <c r="I6165" s="5" t="s">
        <v>378</v>
      </c>
    </row>
    <row r="6166" spans="1:9" x14ac:dyDescent="0.25">
      <c r="A6166" s="5" t="s">
        <v>15461</v>
      </c>
      <c r="B6166" s="5" t="s">
        <v>15462</v>
      </c>
      <c r="C6166" s="6" t="s">
        <v>907</v>
      </c>
      <c r="D6166" s="6" t="str">
        <f t="shared" si="96"/>
        <v>0843-000-000-0000</v>
      </c>
      <c r="E6166" s="5" t="s">
        <v>908</v>
      </c>
      <c r="F6166" s="5" t="s">
        <v>383</v>
      </c>
      <c r="G6166" s="5" t="s">
        <v>384</v>
      </c>
      <c r="H6166" s="5" t="s">
        <v>377</v>
      </c>
      <c r="I6166" s="5" t="s">
        <v>378</v>
      </c>
    </row>
    <row r="6167" spans="1:9" x14ac:dyDescent="0.25">
      <c r="A6167" s="5" t="s">
        <v>15463</v>
      </c>
      <c r="B6167" s="5" t="s">
        <v>15464</v>
      </c>
      <c r="C6167" s="6" t="s">
        <v>15465</v>
      </c>
      <c r="D6167" s="6" t="str">
        <f t="shared" si="96"/>
        <v>0051-250-000-0000</v>
      </c>
      <c r="E6167" s="5" t="s">
        <v>27876</v>
      </c>
      <c r="F6167" s="5" t="s">
        <v>383</v>
      </c>
      <c r="G6167" s="5" t="s">
        <v>384</v>
      </c>
      <c r="H6167" s="5" t="s">
        <v>491</v>
      </c>
      <c r="I6167" s="5" t="s">
        <v>492</v>
      </c>
    </row>
    <row r="6168" spans="1:9" x14ac:dyDescent="0.25">
      <c r="A6168" s="5" t="s">
        <v>15466</v>
      </c>
      <c r="B6168" s="5" t="s">
        <v>15467</v>
      </c>
      <c r="C6168" s="6" t="s">
        <v>781</v>
      </c>
      <c r="D6168" s="6" t="str">
        <f t="shared" si="96"/>
        <v>0430-000-000-0000</v>
      </c>
      <c r="E6168" s="5" t="s">
        <v>782</v>
      </c>
      <c r="F6168" s="5" t="s">
        <v>415</v>
      </c>
      <c r="G6168" s="5" t="s">
        <v>416</v>
      </c>
      <c r="H6168" s="5" t="s">
        <v>377</v>
      </c>
      <c r="I6168" s="5" t="s">
        <v>378</v>
      </c>
    </row>
    <row r="6169" spans="1:9" x14ac:dyDescent="0.25">
      <c r="A6169" s="5" t="s">
        <v>15468</v>
      </c>
      <c r="B6169" s="5" t="s">
        <v>15469</v>
      </c>
      <c r="C6169" s="6" t="s">
        <v>4384</v>
      </c>
      <c r="D6169" s="6" t="str">
        <f t="shared" si="96"/>
        <v>0350-035-000-0000</v>
      </c>
      <c r="E6169" s="5" t="s">
        <v>4385</v>
      </c>
      <c r="F6169" s="5" t="s">
        <v>1883</v>
      </c>
      <c r="G6169" s="5" t="s">
        <v>1884</v>
      </c>
      <c r="H6169" s="5" t="s">
        <v>1213</v>
      </c>
      <c r="I6169" s="5" t="s">
        <v>1214</v>
      </c>
    </row>
    <row r="6170" spans="1:9" x14ac:dyDescent="0.25">
      <c r="A6170" s="5" t="s">
        <v>15470</v>
      </c>
      <c r="B6170" s="5" t="s">
        <v>15471</v>
      </c>
      <c r="C6170" s="6" t="s">
        <v>797</v>
      </c>
      <c r="D6170" s="6" t="str">
        <f t="shared" si="96"/>
        <v>0350-000-000-0000</v>
      </c>
      <c r="E6170" s="5" t="s">
        <v>798</v>
      </c>
      <c r="F6170" s="5" t="s">
        <v>383</v>
      </c>
      <c r="G6170" s="5" t="s">
        <v>384</v>
      </c>
      <c r="H6170" s="5" t="s">
        <v>11790</v>
      </c>
      <c r="I6170" s="5" t="s">
        <v>11791</v>
      </c>
    </row>
    <row r="6171" spans="1:9" x14ac:dyDescent="0.25">
      <c r="A6171" s="5" t="s">
        <v>15472</v>
      </c>
      <c r="B6171" s="5" t="s">
        <v>15473</v>
      </c>
      <c r="C6171" s="6" t="s">
        <v>1456</v>
      </c>
      <c r="D6171" s="6" t="str">
        <f t="shared" si="96"/>
        <v>0150-000-000-0000</v>
      </c>
      <c r="E6171" s="5" t="s">
        <v>1457</v>
      </c>
      <c r="F6171" s="5" t="s">
        <v>383</v>
      </c>
      <c r="G6171" s="5" t="s">
        <v>384</v>
      </c>
      <c r="H6171" s="5" t="s">
        <v>377</v>
      </c>
      <c r="I6171" s="5" t="s">
        <v>378</v>
      </c>
    </row>
    <row r="6172" spans="1:9" x14ac:dyDescent="0.25">
      <c r="A6172" s="5" t="s">
        <v>15474</v>
      </c>
      <c r="B6172" s="5" t="s">
        <v>15475</v>
      </c>
      <c r="C6172" s="6" t="s">
        <v>15476</v>
      </c>
      <c r="D6172" s="6" t="str">
        <f t="shared" si="96"/>
        <v>0360-000-010-2100</v>
      </c>
      <c r="E6172" s="5" t="s">
        <v>15477</v>
      </c>
      <c r="F6172" s="5" t="s">
        <v>383</v>
      </c>
      <c r="G6172" s="5" t="s">
        <v>384</v>
      </c>
      <c r="H6172" s="5" t="s">
        <v>377</v>
      </c>
      <c r="I6172" s="5" t="s">
        <v>378</v>
      </c>
    </row>
    <row r="6173" spans="1:9" x14ac:dyDescent="0.25">
      <c r="A6173" s="5" t="s">
        <v>15478</v>
      </c>
      <c r="B6173" s="5" t="s">
        <v>15479</v>
      </c>
      <c r="C6173" s="6" t="s">
        <v>1573</v>
      </c>
      <c r="D6173" s="6" t="str">
        <f t="shared" si="96"/>
        <v>0213-000-000-0000</v>
      </c>
      <c r="E6173" s="5" t="s">
        <v>1574</v>
      </c>
      <c r="F6173" s="5" t="s">
        <v>2925</v>
      </c>
      <c r="G6173" s="5" t="s">
        <v>2926</v>
      </c>
      <c r="H6173" s="5" t="s">
        <v>377</v>
      </c>
      <c r="I6173" s="5" t="s">
        <v>378</v>
      </c>
    </row>
    <row r="6174" spans="1:9" x14ac:dyDescent="0.25">
      <c r="A6174" s="5" t="s">
        <v>15480</v>
      </c>
      <c r="B6174" s="5" t="s">
        <v>15481</v>
      </c>
      <c r="C6174" s="6" t="s">
        <v>393</v>
      </c>
      <c r="D6174" s="6" t="str">
        <f t="shared" si="96"/>
        <v>0418-000-000-0000</v>
      </c>
      <c r="E6174" s="5" t="s">
        <v>394</v>
      </c>
      <c r="F6174" s="5" t="s">
        <v>383</v>
      </c>
      <c r="G6174" s="5" t="s">
        <v>384</v>
      </c>
      <c r="H6174" s="5" t="s">
        <v>377</v>
      </c>
      <c r="I6174" s="5" t="s">
        <v>378</v>
      </c>
    </row>
    <row r="6175" spans="1:9" x14ac:dyDescent="0.25">
      <c r="A6175" s="5" t="s">
        <v>15482</v>
      </c>
      <c r="B6175" s="5" t="s">
        <v>15483</v>
      </c>
      <c r="C6175" s="6" t="s">
        <v>7118</v>
      </c>
      <c r="D6175" s="6" t="str">
        <f t="shared" si="96"/>
        <v>1062-000-000-0000</v>
      </c>
      <c r="E6175" s="5" t="s">
        <v>7119</v>
      </c>
      <c r="F6175" s="5" t="s">
        <v>535</v>
      </c>
      <c r="G6175" s="5" t="s">
        <v>536</v>
      </c>
      <c r="H6175" s="5" t="s">
        <v>377</v>
      </c>
      <c r="I6175" s="5" t="s">
        <v>378</v>
      </c>
    </row>
    <row r="6176" spans="1:9" x14ac:dyDescent="0.25">
      <c r="A6176" s="5" t="s">
        <v>15484</v>
      </c>
      <c r="B6176" s="5" t="s">
        <v>15485</v>
      </c>
      <c r="C6176" s="6" t="s">
        <v>3452</v>
      </c>
      <c r="D6176" s="6" t="str">
        <f t="shared" si="96"/>
        <v>0010-059-061-1100</v>
      </c>
      <c r="E6176" s="5" t="s">
        <v>3453</v>
      </c>
      <c r="F6176" s="5" t="s">
        <v>375</v>
      </c>
      <c r="G6176" s="5" t="s">
        <v>376</v>
      </c>
      <c r="H6176" s="5" t="s">
        <v>377</v>
      </c>
      <c r="I6176" s="5" t="s">
        <v>378</v>
      </c>
    </row>
    <row r="6177" spans="1:9" x14ac:dyDescent="0.25">
      <c r="A6177" s="5" t="s">
        <v>15486</v>
      </c>
      <c r="B6177" s="5" t="s">
        <v>15487</v>
      </c>
      <c r="C6177" s="6" t="s">
        <v>1619</v>
      </c>
      <c r="D6177" s="6" t="str">
        <f t="shared" si="96"/>
        <v>0370-000-000-0000</v>
      </c>
      <c r="E6177" s="5" t="s">
        <v>1620</v>
      </c>
      <c r="F6177" s="5" t="s">
        <v>383</v>
      </c>
      <c r="G6177" s="5" t="s">
        <v>384</v>
      </c>
      <c r="H6177" s="5" t="s">
        <v>377</v>
      </c>
      <c r="I6177" s="5" t="s">
        <v>378</v>
      </c>
    </row>
    <row r="6178" spans="1:9" x14ac:dyDescent="0.25">
      <c r="A6178" s="5" t="s">
        <v>15488</v>
      </c>
      <c r="B6178" s="5" t="s">
        <v>15489</v>
      </c>
      <c r="C6178" s="6" t="s">
        <v>15490</v>
      </c>
      <c r="D6178" s="6" t="str">
        <f t="shared" si="96"/>
        <v>0010-115-150-1200</v>
      </c>
      <c r="E6178" s="5" t="s">
        <v>15491</v>
      </c>
      <c r="F6178" s="5" t="s">
        <v>375</v>
      </c>
      <c r="G6178" s="5" t="s">
        <v>376</v>
      </c>
      <c r="H6178" s="5" t="s">
        <v>513</v>
      </c>
      <c r="I6178" s="5" t="s">
        <v>514</v>
      </c>
    </row>
    <row r="6179" spans="1:9" x14ac:dyDescent="0.25">
      <c r="A6179" s="5" t="s">
        <v>15492</v>
      </c>
      <c r="B6179" s="5" t="s">
        <v>15493</v>
      </c>
      <c r="C6179" s="6" t="s">
        <v>4100</v>
      </c>
      <c r="D6179" s="6" t="str">
        <f t="shared" si="96"/>
        <v>0214-000-000-0000</v>
      </c>
      <c r="E6179" s="5" t="s">
        <v>4101</v>
      </c>
      <c r="F6179" s="5" t="s">
        <v>383</v>
      </c>
      <c r="G6179" s="5" t="s">
        <v>384</v>
      </c>
      <c r="H6179" s="5" t="s">
        <v>377</v>
      </c>
      <c r="I6179" s="5" t="s">
        <v>378</v>
      </c>
    </row>
    <row r="6180" spans="1:9" x14ac:dyDescent="0.25">
      <c r="A6180" s="5" t="s">
        <v>15494</v>
      </c>
      <c r="B6180" s="5" t="s">
        <v>15495</v>
      </c>
      <c r="C6180" s="6" t="s">
        <v>511</v>
      </c>
      <c r="D6180" s="6" t="str">
        <f t="shared" si="96"/>
        <v>0110-000-000-0000</v>
      </c>
      <c r="E6180" s="5" t="s">
        <v>512</v>
      </c>
      <c r="F6180" s="5" t="s">
        <v>415</v>
      </c>
      <c r="G6180" s="5" t="s">
        <v>416</v>
      </c>
      <c r="H6180" s="5" t="s">
        <v>377</v>
      </c>
      <c r="I6180" s="5" t="s">
        <v>378</v>
      </c>
    </row>
    <row r="6181" spans="1:9" x14ac:dyDescent="0.25">
      <c r="A6181" s="5" t="s">
        <v>15496</v>
      </c>
      <c r="B6181" s="5" t="s">
        <v>15497</v>
      </c>
      <c r="C6181" s="6" t="s">
        <v>863</v>
      </c>
      <c r="D6181" s="6" t="str">
        <f t="shared" si="96"/>
        <v>0010-091-031-1100</v>
      </c>
      <c r="E6181" s="5" t="s">
        <v>864</v>
      </c>
      <c r="F6181" s="5" t="s">
        <v>375</v>
      </c>
      <c r="G6181" s="5" t="s">
        <v>376</v>
      </c>
      <c r="H6181" s="5" t="s">
        <v>377</v>
      </c>
      <c r="I6181" s="5" t="s">
        <v>378</v>
      </c>
    </row>
    <row r="6182" spans="1:9" x14ac:dyDescent="0.25">
      <c r="A6182" s="5" t="s">
        <v>15498</v>
      </c>
      <c r="B6182" s="5" t="s">
        <v>15499</v>
      </c>
      <c r="C6182" s="6" t="s">
        <v>5198</v>
      </c>
      <c r="D6182" s="6" t="str">
        <f t="shared" si="96"/>
        <v>0010-048-081-1300</v>
      </c>
      <c r="E6182" s="5" t="s">
        <v>5199</v>
      </c>
      <c r="F6182" s="5" t="s">
        <v>375</v>
      </c>
      <c r="G6182" s="5" t="s">
        <v>376</v>
      </c>
      <c r="H6182" s="5" t="s">
        <v>377</v>
      </c>
      <c r="I6182" s="5" t="s">
        <v>378</v>
      </c>
    </row>
    <row r="6183" spans="1:9" x14ac:dyDescent="0.25">
      <c r="A6183" s="5" t="s">
        <v>15500</v>
      </c>
      <c r="B6183" s="5" t="s">
        <v>15501</v>
      </c>
      <c r="C6183" s="6" t="s">
        <v>2283</v>
      </c>
      <c r="D6183" s="6" t="str">
        <f t="shared" si="96"/>
        <v>0822-000-000-0000</v>
      </c>
      <c r="E6183" s="5" t="s">
        <v>2284</v>
      </c>
      <c r="F6183" s="5" t="s">
        <v>383</v>
      </c>
      <c r="G6183" s="5" t="s">
        <v>384</v>
      </c>
      <c r="H6183" s="5" t="s">
        <v>377</v>
      </c>
      <c r="I6183" s="5" t="s">
        <v>378</v>
      </c>
    </row>
    <row r="6184" spans="1:9" x14ac:dyDescent="0.25">
      <c r="A6184" s="5" t="s">
        <v>15502</v>
      </c>
      <c r="B6184" s="5" t="s">
        <v>15503</v>
      </c>
      <c r="C6184" s="6" t="s">
        <v>405</v>
      </c>
      <c r="D6184" s="6" t="str">
        <f t="shared" si="96"/>
        <v>0340-000-000-0000</v>
      </c>
      <c r="E6184" s="5" t="s">
        <v>406</v>
      </c>
      <c r="F6184" s="5" t="s">
        <v>383</v>
      </c>
      <c r="G6184" s="5" t="s">
        <v>384</v>
      </c>
      <c r="H6184" s="5" t="s">
        <v>377</v>
      </c>
      <c r="I6184" s="5" t="s">
        <v>378</v>
      </c>
    </row>
    <row r="6185" spans="1:9" x14ac:dyDescent="0.25">
      <c r="A6185" s="5" t="s">
        <v>15504</v>
      </c>
      <c r="B6185" s="5" t="s">
        <v>15505</v>
      </c>
      <c r="C6185" s="6" t="s">
        <v>2106</v>
      </c>
      <c r="D6185" s="6" t="str">
        <f t="shared" si="96"/>
        <v>0010-030-081-1800</v>
      </c>
      <c r="E6185" s="5" t="s">
        <v>2107</v>
      </c>
      <c r="F6185" s="5" t="s">
        <v>375</v>
      </c>
      <c r="G6185" s="5" t="s">
        <v>376</v>
      </c>
      <c r="H6185" s="5" t="s">
        <v>11413</v>
      </c>
      <c r="I6185" s="5" t="s">
        <v>11414</v>
      </c>
    </row>
    <row r="6186" spans="1:9" x14ac:dyDescent="0.25">
      <c r="A6186" s="5" t="s">
        <v>15506</v>
      </c>
      <c r="B6186" s="5" t="s">
        <v>15507</v>
      </c>
      <c r="C6186" s="6" t="s">
        <v>664</v>
      </c>
      <c r="D6186" s="6" t="str">
        <f t="shared" si="96"/>
        <v>0470-000-000-0000</v>
      </c>
      <c r="E6186" s="5" t="s">
        <v>665</v>
      </c>
      <c r="F6186" s="5" t="s">
        <v>507</v>
      </c>
      <c r="G6186" s="5" t="s">
        <v>508</v>
      </c>
      <c r="H6186" s="5" t="s">
        <v>377</v>
      </c>
      <c r="I6186" s="5" t="s">
        <v>378</v>
      </c>
    </row>
    <row r="6187" spans="1:9" x14ac:dyDescent="0.25">
      <c r="A6187" s="5" t="s">
        <v>15508</v>
      </c>
      <c r="B6187" s="5" t="s">
        <v>15509</v>
      </c>
      <c r="C6187" s="6" t="s">
        <v>15510</v>
      </c>
      <c r="D6187" s="6" t="str">
        <f t="shared" si="96"/>
        <v>0117-116-000-0000</v>
      </c>
      <c r="E6187" s="5" t="s">
        <v>15511</v>
      </c>
      <c r="F6187" s="5" t="s">
        <v>383</v>
      </c>
      <c r="G6187" s="5" t="s">
        <v>384</v>
      </c>
      <c r="H6187" s="5" t="s">
        <v>377</v>
      </c>
      <c r="I6187" s="5" t="s">
        <v>378</v>
      </c>
    </row>
    <row r="6188" spans="1:9" x14ac:dyDescent="0.25">
      <c r="A6188" s="5" t="s">
        <v>15512</v>
      </c>
      <c r="B6188" s="5" t="s">
        <v>15513</v>
      </c>
      <c r="C6188" s="6" t="s">
        <v>8426</v>
      </c>
      <c r="D6188" s="6" t="str">
        <f t="shared" si="96"/>
        <v>0010-059-031-1100</v>
      </c>
      <c r="E6188" s="5" t="s">
        <v>8427</v>
      </c>
      <c r="F6188" s="5" t="s">
        <v>375</v>
      </c>
      <c r="G6188" s="5" t="s">
        <v>376</v>
      </c>
      <c r="H6188" s="5" t="s">
        <v>377</v>
      </c>
      <c r="I6188" s="5" t="s">
        <v>378</v>
      </c>
    </row>
    <row r="6189" spans="1:9" x14ac:dyDescent="0.25">
      <c r="A6189" s="5" t="s">
        <v>15514</v>
      </c>
      <c r="B6189" s="5" t="s">
        <v>15515</v>
      </c>
      <c r="C6189" s="6" t="s">
        <v>3161</v>
      </c>
      <c r="D6189" s="6" t="str">
        <f t="shared" si="96"/>
        <v>0047-000-000-0000</v>
      </c>
      <c r="E6189" s="5" t="s">
        <v>3162</v>
      </c>
      <c r="F6189" s="5" t="s">
        <v>383</v>
      </c>
      <c r="G6189" s="5" t="s">
        <v>384</v>
      </c>
      <c r="H6189" s="5" t="s">
        <v>377</v>
      </c>
      <c r="I6189" s="5" t="s">
        <v>378</v>
      </c>
    </row>
    <row r="6190" spans="1:9" x14ac:dyDescent="0.25">
      <c r="A6190" s="5" t="s">
        <v>15516</v>
      </c>
      <c r="B6190" s="5" t="s">
        <v>15517</v>
      </c>
      <c r="C6190" s="6" t="s">
        <v>2317</v>
      </c>
      <c r="D6190" s="6" t="str">
        <f t="shared" si="96"/>
        <v>0370-000-002-3400</v>
      </c>
      <c r="E6190" s="5" t="s">
        <v>2318</v>
      </c>
      <c r="F6190" s="5" t="s">
        <v>383</v>
      </c>
      <c r="G6190" s="5" t="s">
        <v>384</v>
      </c>
      <c r="H6190" s="5" t="s">
        <v>377</v>
      </c>
      <c r="I6190" s="5" t="s">
        <v>378</v>
      </c>
    </row>
    <row r="6191" spans="1:9" x14ac:dyDescent="0.25">
      <c r="A6191" s="5" t="s">
        <v>15518</v>
      </c>
      <c r="B6191" s="5" t="s">
        <v>15519</v>
      </c>
      <c r="C6191" s="6" t="s">
        <v>7386</v>
      </c>
      <c r="D6191" s="6" t="str">
        <f t="shared" si="96"/>
        <v>0789-000-000-0000</v>
      </c>
      <c r="E6191" s="5" t="s">
        <v>7387</v>
      </c>
      <c r="F6191" s="5" t="s">
        <v>383</v>
      </c>
      <c r="G6191" s="5" t="s">
        <v>384</v>
      </c>
      <c r="H6191" s="5" t="s">
        <v>377</v>
      </c>
      <c r="I6191" s="5" t="s">
        <v>378</v>
      </c>
    </row>
    <row r="6192" spans="1:9" x14ac:dyDescent="0.25">
      <c r="A6192" s="5" t="s">
        <v>15520</v>
      </c>
      <c r="B6192" s="5" t="s">
        <v>15521</v>
      </c>
      <c r="C6192" s="6" t="s">
        <v>15490</v>
      </c>
      <c r="D6192" s="6" t="str">
        <f t="shared" si="96"/>
        <v>0010-115-150-1200</v>
      </c>
      <c r="E6192" s="5" t="s">
        <v>15491</v>
      </c>
      <c r="F6192" s="5" t="s">
        <v>375</v>
      </c>
      <c r="G6192" s="5" t="s">
        <v>376</v>
      </c>
      <c r="H6192" s="5" t="s">
        <v>377</v>
      </c>
      <c r="I6192" s="5" t="s">
        <v>378</v>
      </c>
    </row>
    <row r="6193" spans="1:9" x14ac:dyDescent="0.25">
      <c r="A6193" s="5" t="s">
        <v>15522</v>
      </c>
      <c r="B6193" s="5" t="s">
        <v>15523</v>
      </c>
      <c r="C6193" s="6" t="s">
        <v>1456</v>
      </c>
      <c r="D6193" s="6" t="str">
        <f t="shared" si="96"/>
        <v>0150-000-000-0000</v>
      </c>
      <c r="E6193" s="5" t="s">
        <v>1457</v>
      </c>
      <c r="F6193" s="5" t="s">
        <v>383</v>
      </c>
      <c r="G6193" s="5" t="s">
        <v>384</v>
      </c>
      <c r="H6193" s="5" t="s">
        <v>377</v>
      </c>
      <c r="I6193" s="5" t="s">
        <v>378</v>
      </c>
    </row>
    <row r="6194" spans="1:9" x14ac:dyDescent="0.25">
      <c r="A6194" s="5" t="s">
        <v>15524</v>
      </c>
      <c r="B6194" s="5" t="s">
        <v>15525</v>
      </c>
      <c r="C6194" s="6" t="s">
        <v>2933</v>
      </c>
      <c r="D6194" s="6" t="str">
        <f t="shared" si="96"/>
        <v>0610-000-000-0000</v>
      </c>
      <c r="E6194" s="5" t="s">
        <v>2934</v>
      </c>
      <c r="F6194" s="5" t="s">
        <v>383</v>
      </c>
      <c r="G6194" s="5" t="s">
        <v>384</v>
      </c>
      <c r="H6194" s="5" t="s">
        <v>377</v>
      </c>
      <c r="I6194" s="5" t="s">
        <v>378</v>
      </c>
    </row>
    <row r="6195" spans="1:9" x14ac:dyDescent="0.25">
      <c r="A6195" s="5" t="s">
        <v>15526</v>
      </c>
      <c r="B6195" s="5" t="s">
        <v>15527</v>
      </c>
      <c r="C6195" s="6" t="s">
        <v>1079</v>
      </c>
      <c r="D6195" s="6" t="str">
        <f t="shared" si="96"/>
        <v>0042-000-000-0000</v>
      </c>
      <c r="E6195" s="5" t="s">
        <v>1080</v>
      </c>
      <c r="F6195" s="5" t="s">
        <v>383</v>
      </c>
      <c r="G6195" s="5" t="s">
        <v>384</v>
      </c>
      <c r="H6195" s="5" t="s">
        <v>491</v>
      </c>
      <c r="I6195" s="5" t="s">
        <v>492</v>
      </c>
    </row>
    <row r="6196" spans="1:9" x14ac:dyDescent="0.25">
      <c r="A6196" s="5" t="s">
        <v>15528</v>
      </c>
      <c r="B6196" s="5" t="s">
        <v>15529</v>
      </c>
      <c r="C6196" s="6" t="s">
        <v>3295</v>
      </c>
      <c r="D6196" s="6" t="str">
        <f t="shared" si="96"/>
        <v>0762-000-000-0000</v>
      </c>
      <c r="E6196" s="5" t="s">
        <v>3296</v>
      </c>
      <c r="F6196" s="5" t="s">
        <v>383</v>
      </c>
      <c r="G6196" s="5" t="s">
        <v>384</v>
      </c>
      <c r="H6196" s="5" t="s">
        <v>377</v>
      </c>
      <c r="I6196" s="5" t="s">
        <v>378</v>
      </c>
    </row>
    <row r="6197" spans="1:9" x14ac:dyDescent="0.25">
      <c r="A6197" s="5" t="s">
        <v>15530</v>
      </c>
      <c r="B6197" s="5" t="s">
        <v>15531</v>
      </c>
      <c r="C6197" s="6" t="s">
        <v>8687</v>
      </c>
      <c r="D6197" s="6" t="str">
        <f t="shared" si="96"/>
        <v>1146-000-000-0000</v>
      </c>
      <c r="E6197" s="5" t="s">
        <v>8688</v>
      </c>
      <c r="F6197" s="5" t="s">
        <v>383</v>
      </c>
      <c r="G6197" s="5" t="s">
        <v>384</v>
      </c>
      <c r="H6197" s="5" t="s">
        <v>377</v>
      </c>
      <c r="I6197" s="5" t="s">
        <v>378</v>
      </c>
    </row>
    <row r="6198" spans="1:9" x14ac:dyDescent="0.25">
      <c r="A6198" s="5" t="s">
        <v>15532</v>
      </c>
      <c r="B6198" s="5" t="s">
        <v>15533</v>
      </c>
      <c r="C6198" s="6" t="s">
        <v>525</v>
      </c>
      <c r="D6198" s="6" t="str">
        <f t="shared" si="96"/>
        <v>0065-000-000-0000</v>
      </c>
      <c r="E6198" s="5" t="s">
        <v>526</v>
      </c>
      <c r="F6198" s="5" t="s">
        <v>383</v>
      </c>
      <c r="G6198" s="5" t="s">
        <v>384</v>
      </c>
      <c r="H6198" s="5" t="s">
        <v>377</v>
      </c>
      <c r="I6198" s="5" t="s">
        <v>378</v>
      </c>
    </row>
    <row r="6199" spans="1:9" x14ac:dyDescent="0.25">
      <c r="A6199" s="5" t="s">
        <v>15534</v>
      </c>
      <c r="B6199" s="5" t="s">
        <v>15535</v>
      </c>
      <c r="C6199" s="6" t="s">
        <v>2307</v>
      </c>
      <c r="D6199" s="6" t="str">
        <f t="shared" si="96"/>
        <v>0240-000-000-0000</v>
      </c>
      <c r="E6199" s="5" t="s">
        <v>2308</v>
      </c>
      <c r="F6199" s="5" t="s">
        <v>503</v>
      </c>
      <c r="G6199" s="5" t="s">
        <v>504</v>
      </c>
      <c r="H6199" s="5" t="s">
        <v>417</v>
      </c>
      <c r="I6199" s="5" t="s">
        <v>418</v>
      </c>
    </row>
    <row r="6200" spans="1:9" x14ac:dyDescent="0.25">
      <c r="A6200" s="5" t="s">
        <v>15536</v>
      </c>
      <c r="B6200" s="5" t="s">
        <v>15537</v>
      </c>
      <c r="C6200" s="6" t="s">
        <v>1770</v>
      </c>
      <c r="D6200" s="6" t="str">
        <f t="shared" si="96"/>
        <v>0412-000-000-0000</v>
      </c>
      <c r="E6200" s="5" t="s">
        <v>1771</v>
      </c>
      <c r="F6200" s="5" t="s">
        <v>383</v>
      </c>
      <c r="G6200" s="5" t="s">
        <v>384</v>
      </c>
      <c r="H6200" s="5" t="s">
        <v>377</v>
      </c>
      <c r="I6200" s="5" t="s">
        <v>378</v>
      </c>
    </row>
    <row r="6201" spans="1:9" x14ac:dyDescent="0.25">
      <c r="A6201" s="5" t="s">
        <v>15538</v>
      </c>
      <c r="B6201" s="5" t="s">
        <v>15539</v>
      </c>
      <c r="C6201" s="6" t="s">
        <v>694</v>
      </c>
      <c r="D6201" s="6" t="str">
        <f t="shared" si="96"/>
        <v>0220-000-000-0000</v>
      </c>
      <c r="E6201" s="5" t="s">
        <v>695</v>
      </c>
      <c r="F6201" s="5" t="s">
        <v>383</v>
      </c>
      <c r="G6201" s="5" t="s">
        <v>384</v>
      </c>
      <c r="H6201" s="5" t="s">
        <v>377</v>
      </c>
      <c r="I6201" s="5" t="s">
        <v>378</v>
      </c>
    </row>
    <row r="6202" spans="1:9" x14ac:dyDescent="0.25">
      <c r="A6202" s="5" t="s">
        <v>15540</v>
      </c>
      <c r="B6202" s="5" t="s">
        <v>15541</v>
      </c>
      <c r="C6202" s="6" t="s">
        <v>2414</v>
      </c>
      <c r="D6202" s="6" t="str">
        <f t="shared" si="96"/>
        <v>0290-000-002-9600</v>
      </c>
      <c r="E6202" s="5" t="s">
        <v>2415</v>
      </c>
      <c r="F6202" s="5" t="s">
        <v>415</v>
      </c>
      <c r="G6202" s="5" t="s">
        <v>416</v>
      </c>
      <c r="H6202" s="5" t="s">
        <v>377</v>
      </c>
      <c r="I6202" s="5" t="s">
        <v>378</v>
      </c>
    </row>
    <row r="6203" spans="1:9" x14ac:dyDescent="0.25">
      <c r="A6203" s="5" t="s">
        <v>15542</v>
      </c>
      <c r="B6203" s="5" t="s">
        <v>15543</v>
      </c>
      <c r="C6203" s="6" t="s">
        <v>3452</v>
      </c>
      <c r="D6203" s="6" t="str">
        <f t="shared" si="96"/>
        <v>0010-059-061-1100</v>
      </c>
      <c r="E6203" s="5" t="s">
        <v>3453</v>
      </c>
      <c r="F6203" s="5" t="s">
        <v>375</v>
      </c>
      <c r="G6203" s="5" t="s">
        <v>376</v>
      </c>
      <c r="H6203" s="5" t="s">
        <v>377</v>
      </c>
      <c r="I6203" s="5" t="s">
        <v>378</v>
      </c>
    </row>
    <row r="6204" spans="1:9" x14ac:dyDescent="0.25">
      <c r="A6204" s="5" t="s">
        <v>15544</v>
      </c>
      <c r="B6204" s="5" t="s">
        <v>15545</v>
      </c>
      <c r="C6204" s="6" t="s">
        <v>12384</v>
      </c>
      <c r="D6204" s="6" t="str">
        <f t="shared" si="96"/>
        <v>0707-000-000-0000</v>
      </c>
      <c r="E6204" s="5" t="s">
        <v>12385</v>
      </c>
      <c r="F6204" s="5" t="s">
        <v>383</v>
      </c>
      <c r="G6204" s="5" t="s">
        <v>384</v>
      </c>
      <c r="H6204" s="5" t="s">
        <v>377</v>
      </c>
      <c r="I6204" s="5" t="s">
        <v>378</v>
      </c>
    </row>
    <row r="6205" spans="1:9" x14ac:dyDescent="0.25">
      <c r="A6205" s="5" t="s">
        <v>15546</v>
      </c>
      <c r="B6205" s="5" t="s">
        <v>15547</v>
      </c>
      <c r="C6205" s="6" t="s">
        <v>773</v>
      </c>
      <c r="D6205" s="6" t="str">
        <f t="shared" si="96"/>
        <v>0218-000-000-0000</v>
      </c>
      <c r="E6205" s="5" t="s">
        <v>774</v>
      </c>
      <c r="F6205" s="5" t="s">
        <v>383</v>
      </c>
      <c r="G6205" s="5" t="s">
        <v>384</v>
      </c>
      <c r="H6205" s="5" t="s">
        <v>377</v>
      </c>
      <c r="I6205" s="5" t="s">
        <v>378</v>
      </c>
    </row>
    <row r="6206" spans="1:9" x14ac:dyDescent="0.25">
      <c r="A6206" s="5" t="s">
        <v>15548</v>
      </c>
      <c r="B6206" s="5" t="s">
        <v>15549</v>
      </c>
      <c r="C6206" s="6" t="s">
        <v>445</v>
      </c>
      <c r="D6206" s="6" t="str">
        <f t="shared" si="96"/>
        <v>0032-000-000-0000</v>
      </c>
      <c r="E6206" s="5" t="s">
        <v>446</v>
      </c>
      <c r="F6206" s="5" t="s">
        <v>383</v>
      </c>
      <c r="G6206" s="5" t="s">
        <v>384</v>
      </c>
      <c r="H6206" s="5" t="s">
        <v>377</v>
      </c>
      <c r="I6206" s="5" t="s">
        <v>378</v>
      </c>
    </row>
    <row r="6207" spans="1:9" x14ac:dyDescent="0.25">
      <c r="A6207" s="5" t="s">
        <v>15550</v>
      </c>
      <c r="B6207" s="5" t="s">
        <v>15551</v>
      </c>
      <c r="C6207" s="6" t="s">
        <v>3383</v>
      </c>
      <c r="D6207" s="6" t="str">
        <f t="shared" si="96"/>
        <v>0851-000-000-0000</v>
      </c>
      <c r="E6207" s="5" t="s">
        <v>3384</v>
      </c>
      <c r="F6207" s="5" t="s">
        <v>383</v>
      </c>
      <c r="G6207" s="5" t="s">
        <v>384</v>
      </c>
      <c r="H6207" s="5" t="s">
        <v>377</v>
      </c>
      <c r="I6207" s="5" t="s">
        <v>378</v>
      </c>
    </row>
    <row r="6208" spans="1:9" x14ac:dyDescent="0.25">
      <c r="A6208" s="5" t="s">
        <v>15552</v>
      </c>
      <c r="B6208" s="5" t="s">
        <v>15553</v>
      </c>
      <c r="C6208" s="6" t="s">
        <v>1972</v>
      </c>
      <c r="D6208" s="6" t="str">
        <f t="shared" si="96"/>
        <v>0100-000-000-3600</v>
      </c>
      <c r="E6208" s="5" t="s">
        <v>1973</v>
      </c>
      <c r="F6208" s="5" t="s">
        <v>415</v>
      </c>
      <c r="G6208" s="5" t="s">
        <v>416</v>
      </c>
      <c r="H6208" s="5" t="s">
        <v>513</v>
      </c>
      <c r="I6208" s="5" t="s">
        <v>514</v>
      </c>
    </row>
    <row r="6209" spans="1:9" x14ac:dyDescent="0.25">
      <c r="A6209" s="5" t="s">
        <v>15554</v>
      </c>
      <c r="B6209" s="5" t="s">
        <v>15555</v>
      </c>
      <c r="C6209" s="6" t="s">
        <v>525</v>
      </c>
      <c r="D6209" s="6" t="str">
        <f t="shared" si="96"/>
        <v>0065-000-000-0000</v>
      </c>
      <c r="E6209" s="5" t="s">
        <v>526</v>
      </c>
      <c r="F6209" s="5" t="s">
        <v>383</v>
      </c>
      <c r="G6209" s="5" t="s">
        <v>384</v>
      </c>
      <c r="H6209" s="5" t="s">
        <v>377</v>
      </c>
      <c r="I6209" s="5" t="s">
        <v>378</v>
      </c>
    </row>
    <row r="6210" spans="1:9" x14ac:dyDescent="0.25">
      <c r="A6210" s="5" t="s">
        <v>15556</v>
      </c>
      <c r="B6210" s="5" t="s">
        <v>15557</v>
      </c>
      <c r="C6210" s="6" t="s">
        <v>8178</v>
      </c>
      <c r="D6210" s="6" t="str">
        <f t="shared" ref="D6210:D6273" si="97">TEXT(C6210,"0000-000-000-0000")</f>
        <v>0937-000-000-0000</v>
      </c>
      <c r="E6210" s="5" t="s">
        <v>8179</v>
      </c>
      <c r="F6210" s="5" t="s">
        <v>535</v>
      </c>
      <c r="G6210" s="5" t="s">
        <v>536</v>
      </c>
      <c r="H6210" s="5" t="s">
        <v>377</v>
      </c>
      <c r="I6210" s="5" t="s">
        <v>378</v>
      </c>
    </row>
    <row r="6211" spans="1:9" x14ac:dyDescent="0.25">
      <c r="A6211" s="5" t="s">
        <v>15558</v>
      </c>
      <c r="B6211" s="5" t="s">
        <v>15559</v>
      </c>
      <c r="C6211" s="6" t="s">
        <v>12074</v>
      </c>
      <c r="D6211" s="6" t="str">
        <f t="shared" si="97"/>
        <v>1044-000-000-0000</v>
      </c>
      <c r="E6211" s="5" t="s">
        <v>12075</v>
      </c>
      <c r="F6211" s="5" t="s">
        <v>383</v>
      </c>
      <c r="G6211" s="5" t="s">
        <v>384</v>
      </c>
      <c r="H6211" s="5" t="s">
        <v>377</v>
      </c>
      <c r="I6211" s="5" t="s">
        <v>378</v>
      </c>
    </row>
    <row r="6212" spans="1:9" x14ac:dyDescent="0.25">
      <c r="A6212" s="5" t="s">
        <v>15560</v>
      </c>
      <c r="B6212" s="5" t="s">
        <v>15561</v>
      </c>
      <c r="C6212" s="6" t="s">
        <v>15562</v>
      </c>
      <c r="D6212" s="6" t="str">
        <f t="shared" si="97"/>
        <v>0122-000-004-8400</v>
      </c>
      <c r="E6212" s="5" t="s">
        <v>15563</v>
      </c>
      <c r="F6212" s="5" t="s">
        <v>383</v>
      </c>
      <c r="G6212" s="5" t="s">
        <v>384</v>
      </c>
      <c r="H6212" s="5" t="s">
        <v>377</v>
      </c>
      <c r="I6212" s="5" t="s">
        <v>378</v>
      </c>
    </row>
    <row r="6213" spans="1:9" x14ac:dyDescent="0.25">
      <c r="A6213" s="5" t="s">
        <v>15564</v>
      </c>
      <c r="B6213" s="5" t="s">
        <v>15565</v>
      </c>
      <c r="C6213" s="6" t="s">
        <v>2509</v>
      </c>
      <c r="D6213" s="6" t="str">
        <f t="shared" si="97"/>
        <v>0776-000-000-0000</v>
      </c>
      <c r="E6213" s="5" t="s">
        <v>2510</v>
      </c>
      <c r="F6213" s="5" t="s">
        <v>383</v>
      </c>
      <c r="G6213" s="5" t="s">
        <v>384</v>
      </c>
      <c r="H6213" s="5" t="s">
        <v>377</v>
      </c>
      <c r="I6213" s="5" t="s">
        <v>378</v>
      </c>
    </row>
    <row r="6214" spans="1:9" x14ac:dyDescent="0.25">
      <c r="A6214" s="5" t="s">
        <v>15566</v>
      </c>
      <c r="B6214" s="5" t="s">
        <v>15567</v>
      </c>
      <c r="C6214" s="6" t="s">
        <v>660</v>
      </c>
      <c r="D6214" s="6" t="str">
        <f t="shared" si="97"/>
        <v>0080-000-000-0000</v>
      </c>
      <c r="E6214" s="5" t="s">
        <v>661</v>
      </c>
      <c r="F6214" s="5" t="s">
        <v>383</v>
      </c>
      <c r="G6214" s="5" t="s">
        <v>384</v>
      </c>
      <c r="H6214" s="5" t="s">
        <v>377</v>
      </c>
      <c r="I6214" s="5" t="s">
        <v>378</v>
      </c>
    </row>
    <row r="6215" spans="1:9" x14ac:dyDescent="0.25">
      <c r="A6215" s="5" t="s">
        <v>15568</v>
      </c>
      <c r="B6215" s="5" t="s">
        <v>15569</v>
      </c>
      <c r="C6215" s="6" t="s">
        <v>1253</v>
      </c>
      <c r="D6215" s="6" t="str">
        <f t="shared" si="97"/>
        <v>0010-030-031-1400</v>
      </c>
      <c r="E6215" s="5" t="s">
        <v>1254</v>
      </c>
      <c r="F6215" s="5" t="s">
        <v>399</v>
      </c>
      <c r="G6215" s="5" t="s">
        <v>400</v>
      </c>
      <c r="H6215" s="5" t="s">
        <v>377</v>
      </c>
      <c r="I6215" s="5" t="s">
        <v>378</v>
      </c>
    </row>
    <row r="6216" spans="1:9" x14ac:dyDescent="0.25">
      <c r="A6216" s="5" t="s">
        <v>15570</v>
      </c>
      <c r="B6216" s="5" t="s">
        <v>15571</v>
      </c>
      <c r="C6216" s="6" t="s">
        <v>2136</v>
      </c>
      <c r="D6216" s="6" t="str">
        <f t="shared" si="97"/>
        <v>1111-000-000-0000</v>
      </c>
      <c r="E6216" s="5" t="s">
        <v>2137</v>
      </c>
      <c r="F6216" s="5" t="s">
        <v>383</v>
      </c>
      <c r="G6216" s="5" t="s">
        <v>384</v>
      </c>
      <c r="H6216" s="5" t="s">
        <v>377</v>
      </c>
      <c r="I6216" s="5" t="s">
        <v>378</v>
      </c>
    </row>
    <row r="6217" spans="1:9" x14ac:dyDescent="0.25">
      <c r="A6217" s="5" t="s">
        <v>15572</v>
      </c>
      <c r="B6217" s="5" t="s">
        <v>15573</v>
      </c>
      <c r="C6217" s="6" t="s">
        <v>6179</v>
      </c>
      <c r="D6217" s="6" t="str">
        <f t="shared" si="97"/>
        <v>0010-070-040-1100</v>
      </c>
      <c r="E6217" s="5" t="s">
        <v>6180</v>
      </c>
      <c r="F6217" s="5" t="s">
        <v>399</v>
      </c>
      <c r="G6217" s="5" t="s">
        <v>400</v>
      </c>
      <c r="H6217" s="5" t="s">
        <v>377</v>
      </c>
      <c r="I6217" s="5" t="s">
        <v>378</v>
      </c>
    </row>
    <row r="6218" spans="1:9" x14ac:dyDescent="0.25">
      <c r="A6218" s="5" t="s">
        <v>15574</v>
      </c>
      <c r="B6218" s="5" t="s">
        <v>15575</v>
      </c>
      <c r="C6218" s="6" t="s">
        <v>3337</v>
      </c>
      <c r="D6218" s="6" t="str">
        <f t="shared" si="97"/>
        <v>0010-083-031-1100</v>
      </c>
      <c r="E6218" s="5" t="s">
        <v>3338</v>
      </c>
      <c r="F6218" s="5" t="s">
        <v>925</v>
      </c>
      <c r="G6218" s="5" t="s">
        <v>926</v>
      </c>
      <c r="H6218" s="5" t="s">
        <v>377</v>
      </c>
      <c r="I6218" s="5" t="s">
        <v>378</v>
      </c>
    </row>
    <row r="6219" spans="1:9" x14ac:dyDescent="0.25">
      <c r="A6219" s="5" t="s">
        <v>15576</v>
      </c>
      <c r="B6219" s="5" t="s">
        <v>15577</v>
      </c>
      <c r="C6219" s="6" t="s">
        <v>461</v>
      </c>
      <c r="D6219" s="6" t="str">
        <f t="shared" si="97"/>
        <v>0010-044-121-0000</v>
      </c>
      <c r="E6219" s="5" t="s">
        <v>462</v>
      </c>
      <c r="F6219" s="5" t="s">
        <v>399</v>
      </c>
      <c r="G6219" s="5" t="s">
        <v>400</v>
      </c>
      <c r="H6219" s="5" t="s">
        <v>377</v>
      </c>
      <c r="I6219" s="5" t="s">
        <v>378</v>
      </c>
    </row>
    <row r="6220" spans="1:9" x14ac:dyDescent="0.25">
      <c r="A6220" s="5" t="s">
        <v>15578</v>
      </c>
      <c r="B6220" s="5" t="s">
        <v>15579</v>
      </c>
      <c r="C6220" s="6" t="s">
        <v>3213</v>
      </c>
      <c r="D6220" s="6" t="str">
        <f t="shared" si="97"/>
        <v>0010-071-031-1100</v>
      </c>
      <c r="E6220" s="5" t="s">
        <v>3214</v>
      </c>
      <c r="F6220" s="5" t="s">
        <v>383</v>
      </c>
      <c r="G6220" s="5" t="s">
        <v>384</v>
      </c>
      <c r="H6220" s="5" t="s">
        <v>1213</v>
      </c>
      <c r="I6220" s="5" t="s">
        <v>1214</v>
      </c>
    </row>
    <row r="6221" spans="1:9" x14ac:dyDescent="0.25">
      <c r="A6221" s="5" t="s">
        <v>15580</v>
      </c>
      <c r="B6221" s="5" t="s">
        <v>15581</v>
      </c>
      <c r="C6221" s="6" t="s">
        <v>13153</v>
      </c>
      <c r="D6221" s="6" t="str">
        <f t="shared" si="97"/>
        <v>1136-000-000-0000</v>
      </c>
      <c r="E6221" s="5" t="s">
        <v>13154</v>
      </c>
      <c r="F6221" s="5" t="s">
        <v>503</v>
      </c>
      <c r="G6221" s="5" t="s">
        <v>504</v>
      </c>
      <c r="H6221" s="5" t="s">
        <v>377</v>
      </c>
      <c r="I6221" s="5" t="s">
        <v>378</v>
      </c>
    </row>
    <row r="6222" spans="1:9" x14ac:dyDescent="0.25">
      <c r="A6222" s="5" t="s">
        <v>15582</v>
      </c>
      <c r="B6222" s="5" t="s">
        <v>15583</v>
      </c>
      <c r="C6222" s="6" t="s">
        <v>469</v>
      </c>
      <c r="D6222" s="6" t="str">
        <f t="shared" si="97"/>
        <v>0152-000-000-0000</v>
      </c>
      <c r="E6222" s="5" t="s">
        <v>470</v>
      </c>
      <c r="F6222" s="5" t="s">
        <v>383</v>
      </c>
      <c r="G6222" s="5" t="s">
        <v>384</v>
      </c>
      <c r="H6222" s="5" t="s">
        <v>11413</v>
      </c>
      <c r="I6222" s="5" t="s">
        <v>11414</v>
      </c>
    </row>
    <row r="6223" spans="1:9" x14ac:dyDescent="0.25">
      <c r="A6223" s="5" t="s">
        <v>15584</v>
      </c>
      <c r="B6223" s="5" t="s">
        <v>15585</v>
      </c>
      <c r="C6223" s="6" t="s">
        <v>3621</v>
      </c>
      <c r="D6223" s="6" t="str">
        <f t="shared" si="97"/>
        <v>0205-000-000-0000</v>
      </c>
      <c r="E6223" s="5" t="s">
        <v>3622</v>
      </c>
      <c r="F6223" s="5" t="s">
        <v>503</v>
      </c>
      <c r="G6223" s="5" t="s">
        <v>504</v>
      </c>
      <c r="H6223" s="5" t="s">
        <v>377</v>
      </c>
      <c r="I6223" s="5" t="s">
        <v>378</v>
      </c>
    </row>
    <row r="6224" spans="1:9" x14ac:dyDescent="0.25">
      <c r="A6224" s="5" t="s">
        <v>15586</v>
      </c>
      <c r="B6224" s="5" t="s">
        <v>15587</v>
      </c>
      <c r="C6224" s="6" t="s">
        <v>15588</v>
      </c>
      <c r="D6224" s="6" t="str">
        <f t="shared" si="97"/>
        <v>0010-115-160-1200</v>
      </c>
      <c r="E6224" s="5" t="s">
        <v>15589</v>
      </c>
      <c r="F6224" s="5" t="s">
        <v>375</v>
      </c>
      <c r="G6224" s="5" t="s">
        <v>376</v>
      </c>
      <c r="H6224" s="5" t="s">
        <v>377</v>
      </c>
      <c r="I6224" s="5" t="s">
        <v>378</v>
      </c>
    </row>
    <row r="6225" spans="1:9" x14ac:dyDescent="0.25">
      <c r="A6225" s="5" t="s">
        <v>15590</v>
      </c>
      <c r="B6225" s="5" t="s">
        <v>15591</v>
      </c>
      <c r="C6225" s="6" t="s">
        <v>903</v>
      </c>
      <c r="D6225" s="6" t="str">
        <f t="shared" si="97"/>
        <v>0010-067-020-1100</v>
      </c>
      <c r="E6225" s="5" t="s">
        <v>904</v>
      </c>
      <c r="F6225" s="5" t="s">
        <v>375</v>
      </c>
      <c r="G6225" s="5" t="s">
        <v>376</v>
      </c>
      <c r="H6225" s="5" t="s">
        <v>377</v>
      </c>
      <c r="I6225" s="5" t="s">
        <v>378</v>
      </c>
    </row>
    <row r="6226" spans="1:9" x14ac:dyDescent="0.25">
      <c r="A6226" s="5" t="s">
        <v>15592</v>
      </c>
      <c r="B6226" s="5" t="s">
        <v>15593</v>
      </c>
      <c r="C6226" s="6" t="s">
        <v>2237</v>
      </c>
      <c r="D6226" s="6" t="str">
        <f t="shared" si="97"/>
        <v>0917-000-000-0000</v>
      </c>
      <c r="E6226" s="5" t="s">
        <v>2238</v>
      </c>
      <c r="F6226" s="5" t="s">
        <v>383</v>
      </c>
      <c r="G6226" s="5" t="s">
        <v>384</v>
      </c>
      <c r="H6226" s="5" t="s">
        <v>377</v>
      </c>
      <c r="I6226" s="5" t="s">
        <v>378</v>
      </c>
    </row>
    <row r="6227" spans="1:9" x14ac:dyDescent="0.25">
      <c r="A6227" s="5" t="s">
        <v>15594</v>
      </c>
      <c r="B6227" s="5" t="s">
        <v>15595</v>
      </c>
      <c r="C6227" s="6" t="s">
        <v>2164</v>
      </c>
      <c r="D6227" s="6" t="str">
        <f t="shared" si="97"/>
        <v>0780-000-000-0000</v>
      </c>
      <c r="E6227" s="5" t="s">
        <v>2165</v>
      </c>
      <c r="F6227" s="5" t="s">
        <v>383</v>
      </c>
      <c r="G6227" s="5" t="s">
        <v>384</v>
      </c>
      <c r="H6227" s="5" t="s">
        <v>377</v>
      </c>
      <c r="I6227" s="5" t="s">
        <v>378</v>
      </c>
    </row>
    <row r="6228" spans="1:9" x14ac:dyDescent="0.25">
      <c r="A6228" s="5" t="s">
        <v>15596</v>
      </c>
      <c r="B6228" s="5" t="s">
        <v>15597</v>
      </c>
      <c r="C6228" s="6" t="s">
        <v>954</v>
      </c>
      <c r="D6228" s="6" t="str">
        <f t="shared" si="97"/>
        <v>0120-000-000-0000</v>
      </c>
      <c r="E6228" s="5" t="s">
        <v>955</v>
      </c>
      <c r="F6228" s="5" t="s">
        <v>415</v>
      </c>
      <c r="G6228" s="5" t="s">
        <v>416</v>
      </c>
      <c r="H6228" s="5" t="s">
        <v>377</v>
      </c>
      <c r="I6228" s="5" t="s">
        <v>378</v>
      </c>
    </row>
    <row r="6229" spans="1:9" x14ac:dyDescent="0.25">
      <c r="A6229" s="5" t="s">
        <v>15598</v>
      </c>
      <c r="B6229" s="5" t="s">
        <v>15599</v>
      </c>
      <c r="C6229" s="6" t="s">
        <v>781</v>
      </c>
      <c r="D6229" s="6" t="str">
        <f t="shared" si="97"/>
        <v>0430-000-000-0000</v>
      </c>
      <c r="E6229" s="5" t="s">
        <v>782</v>
      </c>
      <c r="F6229" s="5" t="s">
        <v>383</v>
      </c>
      <c r="G6229" s="5" t="s">
        <v>384</v>
      </c>
      <c r="H6229" s="5" t="s">
        <v>11790</v>
      </c>
      <c r="I6229" s="5" t="s">
        <v>11791</v>
      </c>
    </row>
    <row r="6230" spans="1:9" x14ac:dyDescent="0.25">
      <c r="A6230" s="5" t="s">
        <v>15600</v>
      </c>
      <c r="B6230" s="5" t="s">
        <v>15601</v>
      </c>
      <c r="C6230" s="6" t="s">
        <v>889</v>
      </c>
      <c r="D6230" s="6" t="str">
        <f t="shared" si="97"/>
        <v>0621-000-000-0000</v>
      </c>
      <c r="E6230" s="5" t="s">
        <v>890</v>
      </c>
      <c r="F6230" s="5" t="s">
        <v>383</v>
      </c>
      <c r="G6230" s="5" t="s">
        <v>384</v>
      </c>
      <c r="H6230" s="5" t="s">
        <v>377</v>
      </c>
      <c r="I6230" s="5" t="s">
        <v>378</v>
      </c>
    </row>
    <row r="6231" spans="1:9" x14ac:dyDescent="0.25">
      <c r="A6231" s="5" t="s">
        <v>15602</v>
      </c>
      <c r="B6231" s="5" t="s">
        <v>15603</v>
      </c>
      <c r="C6231" s="6" t="s">
        <v>1456</v>
      </c>
      <c r="D6231" s="6" t="str">
        <f t="shared" si="97"/>
        <v>0150-000-000-0000</v>
      </c>
      <c r="E6231" s="5" t="s">
        <v>1457</v>
      </c>
      <c r="F6231" s="5" t="s">
        <v>383</v>
      </c>
      <c r="G6231" s="5" t="s">
        <v>384</v>
      </c>
      <c r="H6231" s="5" t="s">
        <v>377</v>
      </c>
      <c r="I6231" s="5" t="s">
        <v>378</v>
      </c>
    </row>
    <row r="6232" spans="1:9" x14ac:dyDescent="0.25">
      <c r="A6232" s="5" t="s">
        <v>15604</v>
      </c>
      <c r="B6232" s="5" t="s">
        <v>15605</v>
      </c>
      <c r="C6232" s="6" t="s">
        <v>7474</v>
      </c>
      <c r="D6232" s="6" t="str">
        <f t="shared" si="97"/>
        <v>0010-090-081-1100</v>
      </c>
      <c r="E6232" s="5" t="s">
        <v>7475</v>
      </c>
      <c r="F6232" s="5" t="s">
        <v>375</v>
      </c>
      <c r="G6232" s="5" t="s">
        <v>376</v>
      </c>
      <c r="H6232" s="5" t="s">
        <v>377</v>
      </c>
      <c r="I6232" s="5" t="s">
        <v>378</v>
      </c>
    </row>
    <row r="6233" spans="1:9" x14ac:dyDescent="0.25">
      <c r="A6233" s="5" t="s">
        <v>15606</v>
      </c>
      <c r="B6233" s="5" t="s">
        <v>15607</v>
      </c>
      <c r="C6233" s="6" t="s">
        <v>1984</v>
      </c>
      <c r="D6233" s="6" t="str">
        <f t="shared" si="97"/>
        <v>0100-045-050-1100</v>
      </c>
      <c r="E6233" s="5" t="s">
        <v>1985</v>
      </c>
      <c r="F6233" s="5" t="s">
        <v>415</v>
      </c>
      <c r="G6233" s="5" t="s">
        <v>416</v>
      </c>
      <c r="H6233" s="5" t="s">
        <v>377</v>
      </c>
      <c r="I6233" s="5" t="s">
        <v>378</v>
      </c>
    </row>
    <row r="6234" spans="1:9" x14ac:dyDescent="0.25">
      <c r="A6234" s="5" t="s">
        <v>355</v>
      </c>
      <c r="B6234" s="5" t="s">
        <v>15608</v>
      </c>
      <c r="C6234" s="6" t="s">
        <v>2255</v>
      </c>
      <c r="D6234" s="6" t="str">
        <f t="shared" si="97"/>
        <v>0838-000-000-0000</v>
      </c>
      <c r="E6234" s="5" t="s">
        <v>2256</v>
      </c>
      <c r="F6234" s="5" t="s">
        <v>383</v>
      </c>
      <c r="G6234" s="5" t="s">
        <v>384</v>
      </c>
      <c r="H6234" s="5" t="s">
        <v>377</v>
      </c>
      <c r="I6234" s="5" t="s">
        <v>378</v>
      </c>
    </row>
    <row r="6235" spans="1:9" x14ac:dyDescent="0.25">
      <c r="A6235" s="5" t="s">
        <v>15609</v>
      </c>
      <c r="B6235" s="5" t="s">
        <v>15610</v>
      </c>
      <c r="C6235" s="6" t="s">
        <v>1782</v>
      </c>
      <c r="D6235" s="6" t="str">
        <f t="shared" si="97"/>
        <v>0940-000-000-0000</v>
      </c>
      <c r="E6235" s="5" t="s">
        <v>1783</v>
      </c>
      <c r="F6235" s="5" t="s">
        <v>383</v>
      </c>
      <c r="G6235" s="5" t="s">
        <v>384</v>
      </c>
      <c r="H6235" s="5" t="s">
        <v>377</v>
      </c>
      <c r="I6235" s="5" t="s">
        <v>378</v>
      </c>
    </row>
    <row r="6236" spans="1:9" x14ac:dyDescent="0.25">
      <c r="A6236" s="5" t="s">
        <v>15611</v>
      </c>
      <c r="B6236" s="5" t="s">
        <v>15612</v>
      </c>
      <c r="C6236" s="6" t="s">
        <v>11483</v>
      </c>
      <c r="D6236" s="6" t="str">
        <f t="shared" si="97"/>
        <v>0879-000-000-0000</v>
      </c>
      <c r="E6236" s="5" t="s">
        <v>11484</v>
      </c>
      <c r="F6236" s="5" t="s">
        <v>535</v>
      </c>
      <c r="G6236" s="5" t="s">
        <v>536</v>
      </c>
      <c r="H6236" s="5" t="s">
        <v>377</v>
      </c>
      <c r="I6236" s="5" t="s">
        <v>378</v>
      </c>
    </row>
    <row r="6237" spans="1:9" x14ac:dyDescent="0.25">
      <c r="A6237" s="5" t="s">
        <v>15613</v>
      </c>
      <c r="B6237" s="5" t="s">
        <v>15614</v>
      </c>
      <c r="C6237" s="6" t="s">
        <v>2913</v>
      </c>
      <c r="D6237" s="6" t="str">
        <f t="shared" si="97"/>
        <v>0918-000-000-0000</v>
      </c>
      <c r="E6237" s="5" t="s">
        <v>2914</v>
      </c>
      <c r="F6237" s="5" t="s">
        <v>383</v>
      </c>
      <c r="G6237" s="5" t="s">
        <v>384</v>
      </c>
      <c r="H6237" s="5" t="s">
        <v>377</v>
      </c>
      <c r="I6237" s="5" t="s">
        <v>378</v>
      </c>
    </row>
    <row r="6238" spans="1:9" x14ac:dyDescent="0.25">
      <c r="A6238" s="5" t="s">
        <v>15615</v>
      </c>
      <c r="B6238" s="5" t="s">
        <v>15616</v>
      </c>
      <c r="C6238" s="6" t="s">
        <v>2746</v>
      </c>
      <c r="D6238" s="6" t="str">
        <f t="shared" si="97"/>
        <v>0206-000-000-0000</v>
      </c>
      <c r="E6238" s="5" t="s">
        <v>2747</v>
      </c>
      <c r="F6238" s="5" t="s">
        <v>383</v>
      </c>
      <c r="G6238" s="5" t="s">
        <v>384</v>
      </c>
      <c r="H6238" s="5" t="s">
        <v>377</v>
      </c>
      <c r="I6238" s="5" t="s">
        <v>378</v>
      </c>
    </row>
    <row r="6239" spans="1:9" x14ac:dyDescent="0.25">
      <c r="A6239" s="5" t="s">
        <v>15617</v>
      </c>
      <c r="B6239" s="5" t="s">
        <v>15618</v>
      </c>
      <c r="C6239" s="6" t="s">
        <v>1398</v>
      </c>
      <c r="D6239" s="6" t="str">
        <f t="shared" si="97"/>
        <v>0116-000-000-0000</v>
      </c>
      <c r="E6239" s="5" t="s">
        <v>1399</v>
      </c>
      <c r="F6239" s="5" t="s">
        <v>383</v>
      </c>
      <c r="G6239" s="5" t="s">
        <v>384</v>
      </c>
      <c r="H6239" s="5" t="s">
        <v>377</v>
      </c>
      <c r="I6239" s="5" t="s">
        <v>378</v>
      </c>
    </row>
    <row r="6240" spans="1:9" x14ac:dyDescent="0.25">
      <c r="A6240" s="5" t="s">
        <v>15619</v>
      </c>
      <c r="B6240" s="5" t="s">
        <v>15620</v>
      </c>
      <c r="C6240" s="6" t="s">
        <v>8815</v>
      </c>
      <c r="D6240" s="6" t="str">
        <f t="shared" si="97"/>
        <v>0100-000-000-1600</v>
      </c>
      <c r="E6240" s="5" t="s">
        <v>8816</v>
      </c>
      <c r="F6240" s="5" t="s">
        <v>383</v>
      </c>
      <c r="G6240" s="5" t="s">
        <v>384</v>
      </c>
      <c r="H6240" s="5" t="s">
        <v>377</v>
      </c>
      <c r="I6240" s="5" t="s">
        <v>378</v>
      </c>
    </row>
    <row r="6241" spans="1:9" x14ac:dyDescent="0.25">
      <c r="A6241" s="5" t="s">
        <v>15621</v>
      </c>
      <c r="B6241" s="5" t="s">
        <v>15622</v>
      </c>
      <c r="C6241" s="6" t="s">
        <v>2160</v>
      </c>
      <c r="D6241" s="6" t="str">
        <f t="shared" si="97"/>
        <v>0075-000-000-0000</v>
      </c>
      <c r="E6241" s="5" t="s">
        <v>2161</v>
      </c>
      <c r="F6241" s="5" t="s">
        <v>383</v>
      </c>
      <c r="G6241" s="5" t="s">
        <v>384</v>
      </c>
      <c r="H6241" s="5" t="s">
        <v>377</v>
      </c>
      <c r="I6241" s="5" t="s">
        <v>378</v>
      </c>
    </row>
    <row r="6242" spans="1:9" x14ac:dyDescent="0.25">
      <c r="A6242" s="5" t="s">
        <v>273</v>
      </c>
      <c r="B6242" s="5" t="s">
        <v>15623</v>
      </c>
      <c r="C6242" s="6" t="s">
        <v>2394</v>
      </c>
      <c r="D6242" s="6" t="str">
        <f t="shared" si="97"/>
        <v>0290-000-000-0000</v>
      </c>
      <c r="E6242" s="5" t="s">
        <v>2395</v>
      </c>
      <c r="F6242" s="5" t="s">
        <v>383</v>
      </c>
      <c r="G6242" s="5" t="s">
        <v>384</v>
      </c>
      <c r="H6242" s="5" t="s">
        <v>377</v>
      </c>
      <c r="I6242" s="5" t="s">
        <v>378</v>
      </c>
    </row>
    <row r="6243" spans="1:9" x14ac:dyDescent="0.25">
      <c r="A6243" s="5" t="s">
        <v>15624</v>
      </c>
      <c r="B6243" s="5" t="s">
        <v>15625</v>
      </c>
      <c r="C6243" s="6" t="s">
        <v>1019</v>
      </c>
      <c r="D6243" s="6" t="str">
        <f t="shared" si="97"/>
        <v>0515-000-000-0000</v>
      </c>
      <c r="E6243" s="5" t="s">
        <v>1020</v>
      </c>
      <c r="F6243" s="5" t="s">
        <v>507</v>
      </c>
      <c r="G6243" s="5" t="s">
        <v>508</v>
      </c>
      <c r="H6243" s="5" t="s">
        <v>1213</v>
      </c>
      <c r="I6243" s="5" t="s">
        <v>1214</v>
      </c>
    </row>
    <row r="6244" spans="1:9" x14ac:dyDescent="0.25">
      <c r="A6244" s="5" t="s">
        <v>15626</v>
      </c>
      <c r="B6244" s="5" t="s">
        <v>15627</v>
      </c>
      <c r="C6244" s="6" t="s">
        <v>2279</v>
      </c>
      <c r="D6244" s="6" t="str">
        <f t="shared" si="97"/>
        <v>0760-000-000-0000</v>
      </c>
      <c r="E6244" s="5" t="s">
        <v>2280</v>
      </c>
      <c r="F6244" s="5" t="s">
        <v>503</v>
      </c>
      <c r="G6244" s="5" t="s">
        <v>504</v>
      </c>
      <c r="H6244" s="5" t="s">
        <v>377</v>
      </c>
      <c r="I6244" s="5" t="s">
        <v>378</v>
      </c>
    </row>
    <row r="6245" spans="1:9" x14ac:dyDescent="0.25">
      <c r="A6245" s="5" t="s">
        <v>15628</v>
      </c>
      <c r="B6245" s="5" t="s">
        <v>15629</v>
      </c>
      <c r="C6245" s="6" t="s">
        <v>6472</v>
      </c>
      <c r="D6245" s="6" t="str">
        <f t="shared" si="97"/>
        <v>0010-090-111-1100</v>
      </c>
      <c r="E6245" s="5" t="s">
        <v>6473</v>
      </c>
      <c r="F6245" s="5" t="s">
        <v>399</v>
      </c>
      <c r="G6245" s="5" t="s">
        <v>400</v>
      </c>
      <c r="H6245" s="5" t="s">
        <v>377</v>
      </c>
      <c r="I6245" s="5" t="s">
        <v>378</v>
      </c>
    </row>
    <row r="6246" spans="1:9" x14ac:dyDescent="0.25">
      <c r="A6246" s="5" t="s">
        <v>15630</v>
      </c>
      <c r="B6246" s="5" t="s">
        <v>15631</v>
      </c>
      <c r="C6246" s="6" t="s">
        <v>3295</v>
      </c>
      <c r="D6246" s="6" t="str">
        <f t="shared" si="97"/>
        <v>0762-000-000-0000</v>
      </c>
      <c r="E6246" s="5" t="s">
        <v>3296</v>
      </c>
      <c r="F6246" s="5" t="s">
        <v>383</v>
      </c>
      <c r="G6246" s="5" t="s">
        <v>384</v>
      </c>
      <c r="H6246" s="5" t="s">
        <v>377</v>
      </c>
      <c r="I6246" s="5" t="s">
        <v>378</v>
      </c>
    </row>
    <row r="6247" spans="1:9" x14ac:dyDescent="0.25">
      <c r="A6247" s="5" t="s">
        <v>15632</v>
      </c>
      <c r="B6247" s="5" t="s">
        <v>15633</v>
      </c>
      <c r="C6247" s="6" t="s">
        <v>5469</v>
      </c>
      <c r="D6247" s="6" t="str">
        <f t="shared" si="97"/>
        <v>0856-000-000-0000</v>
      </c>
      <c r="E6247" s="5" t="s">
        <v>5470</v>
      </c>
      <c r="F6247" s="5" t="s">
        <v>383</v>
      </c>
      <c r="G6247" s="5" t="s">
        <v>384</v>
      </c>
      <c r="H6247" s="5" t="s">
        <v>377</v>
      </c>
      <c r="I6247" s="5" t="s">
        <v>378</v>
      </c>
    </row>
    <row r="6248" spans="1:9" x14ac:dyDescent="0.25">
      <c r="A6248" s="5" t="s">
        <v>15634</v>
      </c>
      <c r="B6248" s="5" t="s">
        <v>15635</v>
      </c>
      <c r="C6248" s="6" t="s">
        <v>15636</v>
      </c>
      <c r="D6248" s="6" t="str">
        <f t="shared" si="97"/>
        <v>1119-000-000-0000</v>
      </c>
      <c r="E6248" s="5" t="s">
        <v>15637</v>
      </c>
      <c r="F6248" s="5" t="s">
        <v>535</v>
      </c>
      <c r="G6248" s="5" t="s">
        <v>536</v>
      </c>
      <c r="H6248" s="5" t="s">
        <v>377</v>
      </c>
      <c r="I6248" s="5" t="s">
        <v>378</v>
      </c>
    </row>
    <row r="6249" spans="1:9" x14ac:dyDescent="0.25">
      <c r="A6249" s="5" t="s">
        <v>226</v>
      </c>
      <c r="B6249" s="5" t="s">
        <v>15638</v>
      </c>
      <c r="C6249" s="6" t="s">
        <v>15639</v>
      </c>
      <c r="D6249" s="6" t="str">
        <f t="shared" si="97"/>
        <v>0573-000-000-0000</v>
      </c>
      <c r="E6249" s="5" t="s">
        <v>15640</v>
      </c>
      <c r="F6249" s="5" t="s">
        <v>503</v>
      </c>
      <c r="G6249" s="5" t="s">
        <v>504</v>
      </c>
      <c r="H6249" s="5" t="s">
        <v>377</v>
      </c>
      <c r="I6249" s="5" t="s">
        <v>378</v>
      </c>
    </row>
    <row r="6250" spans="1:9" x14ac:dyDescent="0.25">
      <c r="A6250" s="5" t="s">
        <v>15641</v>
      </c>
      <c r="B6250" s="5" t="s">
        <v>15642</v>
      </c>
      <c r="C6250" s="6" t="s">
        <v>1283</v>
      </c>
      <c r="D6250" s="6" t="str">
        <f t="shared" si="97"/>
        <v>0338-000-000-0000</v>
      </c>
      <c r="E6250" s="5" t="s">
        <v>1284</v>
      </c>
      <c r="F6250" s="5" t="s">
        <v>383</v>
      </c>
      <c r="G6250" s="5" t="s">
        <v>384</v>
      </c>
      <c r="H6250" s="5" t="s">
        <v>377</v>
      </c>
      <c r="I6250" s="5" t="s">
        <v>378</v>
      </c>
    </row>
    <row r="6251" spans="1:9" x14ac:dyDescent="0.25">
      <c r="A6251" s="5" t="s">
        <v>15643</v>
      </c>
      <c r="B6251" s="5" t="s">
        <v>15644</v>
      </c>
      <c r="C6251" s="6" t="s">
        <v>5451</v>
      </c>
      <c r="D6251" s="6" t="str">
        <f t="shared" si="97"/>
        <v>0180-044-000-0000</v>
      </c>
      <c r="E6251" s="5" t="s">
        <v>5452</v>
      </c>
      <c r="F6251" s="5" t="s">
        <v>375</v>
      </c>
      <c r="G6251" s="5" t="s">
        <v>376</v>
      </c>
      <c r="H6251" s="5" t="s">
        <v>377</v>
      </c>
      <c r="I6251" s="5" t="s">
        <v>378</v>
      </c>
    </row>
    <row r="6252" spans="1:9" x14ac:dyDescent="0.25">
      <c r="A6252" s="5" t="s">
        <v>15645</v>
      </c>
      <c r="B6252" s="5" t="s">
        <v>15646</v>
      </c>
      <c r="C6252" s="6" t="s">
        <v>1984</v>
      </c>
      <c r="D6252" s="6" t="str">
        <f t="shared" si="97"/>
        <v>0100-045-050-1100</v>
      </c>
      <c r="E6252" s="5" t="s">
        <v>1985</v>
      </c>
      <c r="F6252" s="5" t="s">
        <v>415</v>
      </c>
      <c r="G6252" s="5" t="s">
        <v>416</v>
      </c>
      <c r="H6252" s="5" t="s">
        <v>377</v>
      </c>
      <c r="I6252" s="5" t="s">
        <v>378</v>
      </c>
    </row>
    <row r="6253" spans="1:9" x14ac:dyDescent="0.25">
      <c r="A6253" s="5" t="s">
        <v>15647</v>
      </c>
      <c r="B6253" s="5" t="s">
        <v>15648</v>
      </c>
      <c r="C6253" s="6" t="s">
        <v>915</v>
      </c>
      <c r="D6253" s="6" t="str">
        <f t="shared" si="97"/>
        <v>0027-000-000-0000</v>
      </c>
      <c r="E6253" s="5" t="s">
        <v>916</v>
      </c>
      <c r="F6253" s="5" t="s">
        <v>383</v>
      </c>
      <c r="G6253" s="5" t="s">
        <v>384</v>
      </c>
      <c r="H6253" s="5" t="s">
        <v>377</v>
      </c>
      <c r="I6253" s="5" t="s">
        <v>378</v>
      </c>
    </row>
    <row r="6254" spans="1:9" x14ac:dyDescent="0.25">
      <c r="A6254" s="5" t="s">
        <v>15649</v>
      </c>
      <c r="B6254" s="5" t="s">
        <v>15650</v>
      </c>
      <c r="C6254" s="6" t="s">
        <v>485</v>
      </c>
      <c r="D6254" s="6" t="str">
        <f t="shared" si="97"/>
        <v>0330-000-000-0000</v>
      </c>
      <c r="E6254" s="5" t="s">
        <v>486</v>
      </c>
      <c r="F6254" s="5" t="s">
        <v>415</v>
      </c>
      <c r="G6254" s="5" t="s">
        <v>416</v>
      </c>
      <c r="H6254" s="5" t="s">
        <v>377</v>
      </c>
      <c r="I6254" s="5" t="s">
        <v>378</v>
      </c>
    </row>
    <row r="6255" spans="1:9" x14ac:dyDescent="0.25">
      <c r="A6255" s="5" t="s">
        <v>15651</v>
      </c>
      <c r="B6255" s="5" t="s">
        <v>15652</v>
      </c>
      <c r="C6255" s="6" t="s">
        <v>757</v>
      </c>
      <c r="D6255" s="6" t="str">
        <f t="shared" si="97"/>
        <v>0871-000-000-0000</v>
      </c>
      <c r="E6255" s="5" t="s">
        <v>758</v>
      </c>
      <c r="F6255" s="5" t="s">
        <v>2925</v>
      </c>
      <c r="G6255" s="5" t="s">
        <v>2926</v>
      </c>
      <c r="H6255" s="5" t="s">
        <v>377</v>
      </c>
      <c r="I6255" s="5" t="s">
        <v>378</v>
      </c>
    </row>
    <row r="6256" spans="1:9" x14ac:dyDescent="0.25">
      <c r="A6256" s="5" t="s">
        <v>15653</v>
      </c>
      <c r="B6256" s="5" t="s">
        <v>15654</v>
      </c>
      <c r="C6256" s="6" t="s">
        <v>13362</v>
      </c>
      <c r="D6256" s="6" t="str">
        <f t="shared" si="97"/>
        <v>0010-115-160-1400</v>
      </c>
      <c r="E6256" s="5" t="s">
        <v>13363</v>
      </c>
      <c r="F6256" s="5" t="s">
        <v>375</v>
      </c>
      <c r="G6256" s="5" t="s">
        <v>376</v>
      </c>
      <c r="H6256" s="5" t="s">
        <v>377</v>
      </c>
      <c r="I6256" s="5" t="s">
        <v>378</v>
      </c>
    </row>
    <row r="6257" spans="1:9" x14ac:dyDescent="0.25">
      <c r="A6257" s="5" t="s">
        <v>15655</v>
      </c>
      <c r="B6257" s="5" t="s">
        <v>15656</v>
      </c>
      <c r="C6257" s="6" t="s">
        <v>6285</v>
      </c>
      <c r="D6257" s="6" t="str">
        <f t="shared" si="97"/>
        <v>1142-000-000-0000</v>
      </c>
      <c r="E6257" s="5" t="s">
        <v>6286</v>
      </c>
      <c r="F6257" s="5" t="s">
        <v>383</v>
      </c>
      <c r="G6257" s="5" t="s">
        <v>384</v>
      </c>
      <c r="H6257" s="5" t="s">
        <v>377</v>
      </c>
      <c r="I6257" s="5" t="s">
        <v>378</v>
      </c>
    </row>
    <row r="6258" spans="1:9" x14ac:dyDescent="0.25">
      <c r="A6258" s="5" t="s">
        <v>15657</v>
      </c>
      <c r="B6258" s="5" t="s">
        <v>15658</v>
      </c>
      <c r="C6258" s="6" t="s">
        <v>7986</v>
      </c>
      <c r="D6258" s="6" t="str">
        <f t="shared" si="97"/>
        <v>0783-000-000-0000</v>
      </c>
      <c r="E6258" s="5" t="s">
        <v>7987</v>
      </c>
      <c r="F6258" s="5" t="s">
        <v>383</v>
      </c>
      <c r="G6258" s="5" t="s">
        <v>384</v>
      </c>
      <c r="H6258" s="5" t="s">
        <v>377</v>
      </c>
      <c r="I6258" s="5" t="s">
        <v>378</v>
      </c>
    </row>
    <row r="6259" spans="1:9" x14ac:dyDescent="0.25">
      <c r="A6259" s="5" t="s">
        <v>15659</v>
      </c>
      <c r="B6259" s="5" t="s">
        <v>15660</v>
      </c>
      <c r="C6259" s="6" t="s">
        <v>9917</v>
      </c>
      <c r="D6259" s="6" t="str">
        <f t="shared" si="97"/>
        <v>0010-090-121-1100</v>
      </c>
      <c r="E6259" s="5" t="s">
        <v>9918</v>
      </c>
      <c r="F6259" s="5" t="s">
        <v>375</v>
      </c>
      <c r="G6259" s="5" t="s">
        <v>376</v>
      </c>
      <c r="H6259" s="5" t="s">
        <v>377</v>
      </c>
      <c r="I6259" s="5" t="s">
        <v>378</v>
      </c>
    </row>
    <row r="6260" spans="1:9" x14ac:dyDescent="0.25">
      <c r="A6260" s="5" t="s">
        <v>15661</v>
      </c>
      <c r="B6260" s="5" t="s">
        <v>15662</v>
      </c>
      <c r="C6260" s="6" t="s">
        <v>453</v>
      </c>
      <c r="D6260" s="6" t="str">
        <f t="shared" si="97"/>
        <v>0010-040-020-1400</v>
      </c>
      <c r="E6260" s="5" t="s">
        <v>454</v>
      </c>
      <c r="F6260" s="5" t="s">
        <v>375</v>
      </c>
      <c r="G6260" s="5" t="s">
        <v>376</v>
      </c>
      <c r="H6260" s="5" t="s">
        <v>377</v>
      </c>
      <c r="I6260" s="5" t="s">
        <v>378</v>
      </c>
    </row>
    <row r="6261" spans="1:9" x14ac:dyDescent="0.25">
      <c r="A6261" s="5" t="s">
        <v>15663</v>
      </c>
      <c r="B6261" s="5" t="s">
        <v>15664</v>
      </c>
      <c r="C6261" s="6" t="s">
        <v>9217</v>
      </c>
      <c r="D6261" s="6" t="str">
        <f t="shared" si="97"/>
        <v>0574-000-000-0000</v>
      </c>
      <c r="E6261" s="5" t="s">
        <v>9218</v>
      </c>
      <c r="F6261" s="5" t="s">
        <v>503</v>
      </c>
      <c r="G6261" s="5" t="s">
        <v>504</v>
      </c>
      <c r="H6261" s="5" t="s">
        <v>377</v>
      </c>
      <c r="I6261" s="5" t="s">
        <v>378</v>
      </c>
    </row>
    <row r="6262" spans="1:9" x14ac:dyDescent="0.25">
      <c r="A6262" s="5" t="s">
        <v>15665</v>
      </c>
      <c r="B6262" s="5" t="s">
        <v>15666</v>
      </c>
      <c r="C6262" s="6" t="s">
        <v>1512</v>
      </c>
      <c r="D6262" s="6" t="str">
        <f t="shared" si="97"/>
        <v>0041-000-000-0000</v>
      </c>
      <c r="E6262" s="5" t="s">
        <v>1513</v>
      </c>
      <c r="F6262" s="5" t="s">
        <v>383</v>
      </c>
      <c r="G6262" s="5" t="s">
        <v>384</v>
      </c>
      <c r="H6262" s="5" t="s">
        <v>377</v>
      </c>
      <c r="I6262" s="5" t="s">
        <v>378</v>
      </c>
    </row>
    <row r="6263" spans="1:9" x14ac:dyDescent="0.25">
      <c r="A6263" s="5" t="s">
        <v>15667</v>
      </c>
      <c r="B6263" s="5" t="s">
        <v>15668</v>
      </c>
      <c r="C6263" s="6" t="s">
        <v>1764</v>
      </c>
      <c r="D6263" s="6" t="str">
        <f t="shared" si="97"/>
        <v>0040-000-000-0000</v>
      </c>
      <c r="E6263" s="5" t="s">
        <v>1765</v>
      </c>
      <c r="F6263" s="5" t="s">
        <v>415</v>
      </c>
      <c r="G6263" s="5" t="s">
        <v>416</v>
      </c>
      <c r="H6263" s="5" t="s">
        <v>377</v>
      </c>
      <c r="I6263" s="5" t="s">
        <v>378</v>
      </c>
    </row>
    <row r="6264" spans="1:9" x14ac:dyDescent="0.25">
      <c r="A6264" s="5" t="s">
        <v>15669</v>
      </c>
      <c r="B6264" s="5" t="s">
        <v>15670</v>
      </c>
      <c r="C6264" s="6" t="s">
        <v>6949</v>
      </c>
      <c r="D6264" s="6" t="str">
        <f t="shared" si="97"/>
        <v>1009-000-000-0000</v>
      </c>
      <c r="E6264" s="5" t="s">
        <v>6950</v>
      </c>
      <c r="F6264" s="5" t="s">
        <v>383</v>
      </c>
      <c r="G6264" s="5" t="s">
        <v>384</v>
      </c>
      <c r="H6264" s="5" t="s">
        <v>401</v>
      </c>
      <c r="I6264" s="5" t="s">
        <v>402</v>
      </c>
    </row>
    <row r="6265" spans="1:9" x14ac:dyDescent="0.25">
      <c r="A6265" s="5" t="s">
        <v>15671</v>
      </c>
      <c r="B6265" s="5" t="s">
        <v>15672</v>
      </c>
      <c r="C6265" s="6" t="s">
        <v>5469</v>
      </c>
      <c r="D6265" s="6" t="str">
        <f t="shared" si="97"/>
        <v>0856-000-000-0000</v>
      </c>
      <c r="E6265" s="5" t="s">
        <v>5470</v>
      </c>
      <c r="F6265" s="5" t="s">
        <v>383</v>
      </c>
      <c r="G6265" s="5" t="s">
        <v>384</v>
      </c>
      <c r="H6265" s="5" t="s">
        <v>377</v>
      </c>
      <c r="I6265" s="5" t="s">
        <v>378</v>
      </c>
    </row>
    <row r="6266" spans="1:9" x14ac:dyDescent="0.25">
      <c r="A6266" s="5" t="s">
        <v>15673</v>
      </c>
      <c r="B6266" s="5" t="s">
        <v>15674</v>
      </c>
      <c r="C6266" s="6" t="s">
        <v>14542</v>
      </c>
      <c r="D6266" s="6" t="str">
        <f t="shared" si="97"/>
        <v>1069-000-000-0000</v>
      </c>
      <c r="E6266" s="5" t="s">
        <v>14543</v>
      </c>
      <c r="F6266" s="5" t="s">
        <v>383</v>
      </c>
      <c r="G6266" s="5" t="s">
        <v>384</v>
      </c>
      <c r="H6266" s="5" t="s">
        <v>377</v>
      </c>
      <c r="I6266" s="5" t="s">
        <v>378</v>
      </c>
    </row>
    <row r="6267" spans="1:9" x14ac:dyDescent="0.25">
      <c r="A6267" s="5" t="s">
        <v>15675</v>
      </c>
      <c r="B6267" s="5" t="s">
        <v>15676</v>
      </c>
      <c r="C6267" s="6" t="s">
        <v>15677</v>
      </c>
      <c r="D6267" s="6" t="str">
        <f t="shared" si="97"/>
        <v>1084-000-000-0000</v>
      </c>
      <c r="E6267" s="5" t="s">
        <v>15678</v>
      </c>
      <c r="F6267" s="5" t="s">
        <v>535</v>
      </c>
      <c r="G6267" s="5" t="s">
        <v>536</v>
      </c>
      <c r="H6267" s="5" t="s">
        <v>377</v>
      </c>
      <c r="I6267" s="5" t="s">
        <v>378</v>
      </c>
    </row>
    <row r="6268" spans="1:9" x14ac:dyDescent="0.25">
      <c r="A6268" s="5" t="s">
        <v>15679</v>
      </c>
      <c r="B6268" s="5" t="s">
        <v>15680</v>
      </c>
      <c r="C6268" s="6" t="s">
        <v>11742</v>
      </c>
      <c r="D6268" s="6" t="str">
        <f t="shared" si="97"/>
        <v>0798-000-000-0000</v>
      </c>
      <c r="E6268" s="5" t="s">
        <v>11743</v>
      </c>
      <c r="F6268" s="5" t="s">
        <v>383</v>
      </c>
      <c r="G6268" s="5" t="s">
        <v>384</v>
      </c>
      <c r="H6268" s="5" t="s">
        <v>377</v>
      </c>
      <c r="I6268" s="5" t="s">
        <v>378</v>
      </c>
    </row>
    <row r="6269" spans="1:9" x14ac:dyDescent="0.25">
      <c r="A6269" s="5" t="s">
        <v>15681</v>
      </c>
      <c r="B6269" s="5" t="s">
        <v>15682</v>
      </c>
      <c r="C6269" s="6" t="s">
        <v>931</v>
      </c>
      <c r="D6269" s="6" t="str">
        <f t="shared" si="97"/>
        <v>0045-000-000-0000</v>
      </c>
      <c r="E6269" s="5" t="s">
        <v>932</v>
      </c>
      <c r="F6269" s="5" t="s">
        <v>383</v>
      </c>
      <c r="G6269" s="5" t="s">
        <v>384</v>
      </c>
      <c r="H6269" s="5" t="s">
        <v>377</v>
      </c>
      <c r="I6269" s="5" t="s">
        <v>378</v>
      </c>
    </row>
    <row r="6270" spans="1:9" x14ac:dyDescent="0.25">
      <c r="A6270" s="5" t="s">
        <v>15683</v>
      </c>
      <c r="B6270" s="5" t="s">
        <v>15684</v>
      </c>
      <c r="C6270" s="6" t="s">
        <v>13515</v>
      </c>
      <c r="D6270" s="6" t="str">
        <f t="shared" si="97"/>
        <v>0720-000-000-0000</v>
      </c>
      <c r="E6270" s="5" t="s">
        <v>13516</v>
      </c>
      <c r="F6270" s="5" t="s">
        <v>503</v>
      </c>
      <c r="G6270" s="5" t="s">
        <v>504</v>
      </c>
      <c r="H6270" s="5" t="s">
        <v>377</v>
      </c>
      <c r="I6270" s="5" t="s">
        <v>378</v>
      </c>
    </row>
    <row r="6271" spans="1:9" x14ac:dyDescent="0.25">
      <c r="A6271" s="5" t="s">
        <v>15685</v>
      </c>
      <c r="B6271" s="5" t="s">
        <v>15686</v>
      </c>
      <c r="C6271" s="6" t="s">
        <v>481</v>
      </c>
      <c r="D6271" s="6" t="str">
        <f t="shared" si="97"/>
        <v>0955-000-000-0000</v>
      </c>
      <c r="E6271" s="5" t="s">
        <v>482</v>
      </c>
      <c r="F6271" s="5" t="s">
        <v>383</v>
      </c>
      <c r="G6271" s="5" t="s">
        <v>384</v>
      </c>
      <c r="H6271" s="5" t="s">
        <v>377</v>
      </c>
      <c r="I6271" s="5" t="s">
        <v>378</v>
      </c>
    </row>
    <row r="6272" spans="1:9" x14ac:dyDescent="0.25">
      <c r="A6272" s="5" t="s">
        <v>15687</v>
      </c>
      <c r="B6272" s="5" t="s">
        <v>15688</v>
      </c>
      <c r="C6272" s="6" t="s">
        <v>4428</v>
      </c>
      <c r="D6272" s="6" t="str">
        <f t="shared" si="97"/>
        <v>0990-000-000-0000</v>
      </c>
      <c r="E6272" s="5" t="s">
        <v>4429</v>
      </c>
      <c r="F6272" s="5" t="s">
        <v>383</v>
      </c>
      <c r="G6272" s="5" t="s">
        <v>384</v>
      </c>
      <c r="H6272" s="5" t="s">
        <v>377</v>
      </c>
      <c r="I6272" s="5" t="s">
        <v>378</v>
      </c>
    </row>
    <row r="6273" spans="1:9" x14ac:dyDescent="0.25">
      <c r="A6273" s="5" t="s">
        <v>15689</v>
      </c>
      <c r="B6273" s="5" t="s">
        <v>15690</v>
      </c>
      <c r="C6273" s="6" t="s">
        <v>2471</v>
      </c>
      <c r="D6273" s="6" t="str">
        <f t="shared" si="97"/>
        <v>0183-000-000-0000</v>
      </c>
      <c r="E6273" s="5" t="s">
        <v>2472</v>
      </c>
      <c r="F6273" s="5" t="s">
        <v>383</v>
      </c>
      <c r="G6273" s="5" t="s">
        <v>384</v>
      </c>
      <c r="H6273" s="5" t="s">
        <v>377</v>
      </c>
      <c r="I6273" s="5" t="s">
        <v>378</v>
      </c>
    </row>
    <row r="6274" spans="1:9" x14ac:dyDescent="0.25">
      <c r="A6274" s="5" t="s">
        <v>15691</v>
      </c>
      <c r="B6274" s="5" t="s">
        <v>15692</v>
      </c>
      <c r="C6274" s="6" t="s">
        <v>1920</v>
      </c>
      <c r="D6274" s="6" t="str">
        <f t="shared" ref="D6274:D6337" si="98">TEXT(C6274,"0000-000-000-0000")</f>
        <v>0010-090-101-1100</v>
      </c>
      <c r="E6274" s="5" t="s">
        <v>1921</v>
      </c>
      <c r="F6274" s="5" t="s">
        <v>375</v>
      </c>
      <c r="G6274" s="5" t="s">
        <v>376</v>
      </c>
      <c r="H6274" s="5" t="s">
        <v>377</v>
      </c>
      <c r="I6274" s="5" t="s">
        <v>378</v>
      </c>
    </row>
    <row r="6275" spans="1:9" x14ac:dyDescent="0.25">
      <c r="A6275" s="5" t="s">
        <v>15693</v>
      </c>
      <c r="B6275" s="5" t="s">
        <v>15694</v>
      </c>
      <c r="C6275" s="6" t="s">
        <v>10212</v>
      </c>
      <c r="D6275" s="6" t="str">
        <f t="shared" si="98"/>
        <v>1141-000-000-0000</v>
      </c>
      <c r="E6275" s="5" t="s">
        <v>10213</v>
      </c>
      <c r="F6275" s="5" t="s">
        <v>503</v>
      </c>
      <c r="G6275" s="5" t="s">
        <v>504</v>
      </c>
      <c r="H6275" s="5" t="s">
        <v>377</v>
      </c>
      <c r="I6275" s="5" t="s">
        <v>378</v>
      </c>
    </row>
    <row r="6276" spans="1:9" x14ac:dyDescent="0.25">
      <c r="A6276" s="5" t="s">
        <v>15695</v>
      </c>
      <c r="B6276" s="5" t="s">
        <v>15696</v>
      </c>
      <c r="C6276" s="6" t="s">
        <v>1199</v>
      </c>
      <c r="D6276" s="6" t="str">
        <f t="shared" si="98"/>
        <v>0010-027-121-1100</v>
      </c>
      <c r="E6276" s="5" t="s">
        <v>1200</v>
      </c>
      <c r="F6276" s="5" t="s">
        <v>375</v>
      </c>
      <c r="G6276" s="5" t="s">
        <v>376</v>
      </c>
      <c r="H6276" s="5" t="s">
        <v>377</v>
      </c>
      <c r="I6276" s="5" t="s">
        <v>378</v>
      </c>
    </row>
    <row r="6277" spans="1:9" x14ac:dyDescent="0.25">
      <c r="A6277" s="5" t="s">
        <v>15697</v>
      </c>
      <c r="B6277" s="5" t="s">
        <v>15698</v>
      </c>
      <c r="C6277" s="6" t="s">
        <v>5144</v>
      </c>
      <c r="D6277" s="6" t="str">
        <f t="shared" si="98"/>
        <v>0010-040-050-1100</v>
      </c>
      <c r="E6277" s="5" t="s">
        <v>5145</v>
      </c>
      <c r="F6277" s="5" t="s">
        <v>375</v>
      </c>
      <c r="G6277" s="5" t="s">
        <v>376</v>
      </c>
      <c r="H6277" s="5" t="s">
        <v>377</v>
      </c>
      <c r="I6277" s="5" t="s">
        <v>378</v>
      </c>
    </row>
    <row r="6278" spans="1:9" x14ac:dyDescent="0.25">
      <c r="A6278" s="5" t="s">
        <v>15699</v>
      </c>
      <c r="B6278" s="5" t="s">
        <v>15700</v>
      </c>
      <c r="C6278" s="6" t="s">
        <v>1962</v>
      </c>
      <c r="D6278" s="6" t="str">
        <f t="shared" si="98"/>
        <v>0413-000-000-0000</v>
      </c>
      <c r="E6278" s="5" t="s">
        <v>1963</v>
      </c>
      <c r="F6278" s="5" t="s">
        <v>507</v>
      </c>
      <c r="G6278" s="5" t="s">
        <v>508</v>
      </c>
      <c r="H6278" s="5" t="s">
        <v>513</v>
      </c>
      <c r="I6278" s="5" t="s">
        <v>514</v>
      </c>
    </row>
    <row r="6279" spans="1:9" x14ac:dyDescent="0.25">
      <c r="A6279" s="5" t="s">
        <v>15701</v>
      </c>
      <c r="B6279" s="5" t="s">
        <v>15702</v>
      </c>
      <c r="C6279" s="6" t="s">
        <v>2933</v>
      </c>
      <c r="D6279" s="6" t="str">
        <f t="shared" si="98"/>
        <v>0610-000-000-0000</v>
      </c>
      <c r="E6279" s="5" t="s">
        <v>2934</v>
      </c>
      <c r="F6279" s="5" t="s">
        <v>383</v>
      </c>
      <c r="G6279" s="5" t="s">
        <v>384</v>
      </c>
      <c r="H6279" s="5" t="s">
        <v>377</v>
      </c>
      <c r="I6279" s="5" t="s">
        <v>378</v>
      </c>
    </row>
    <row r="6280" spans="1:9" x14ac:dyDescent="0.25">
      <c r="A6280" s="5" t="s">
        <v>15703</v>
      </c>
      <c r="B6280" s="5" t="s">
        <v>15704</v>
      </c>
      <c r="C6280" s="6" t="s">
        <v>2255</v>
      </c>
      <c r="D6280" s="6" t="str">
        <f t="shared" si="98"/>
        <v>0838-000-000-0000</v>
      </c>
      <c r="E6280" s="5" t="s">
        <v>2256</v>
      </c>
      <c r="F6280" s="5" t="s">
        <v>383</v>
      </c>
      <c r="G6280" s="5" t="s">
        <v>384</v>
      </c>
      <c r="H6280" s="5" t="s">
        <v>377</v>
      </c>
      <c r="I6280" s="5" t="s">
        <v>378</v>
      </c>
    </row>
    <row r="6281" spans="1:9" x14ac:dyDescent="0.25">
      <c r="A6281" s="5" t="s">
        <v>15705</v>
      </c>
      <c r="B6281" s="5" t="s">
        <v>15706</v>
      </c>
      <c r="C6281" s="6" t="s">
        <v>525</v>
      </c>
      <c r="D6281" s="6" t="str">
        <f t="shared" si="98"/>
        <v>0065-000-000-0000</v>
      </c>
      <c r="E6281" s="5" t="s">
        <v>526</v>
      </c>
      <c r="F6281" s="5" t="s">
        <v>383</v>
      </c>
      <c r="G6281" s="5" t="s">
        <v>384</v>
      </c>
      <c r="H6281" s="5" t="s">
        <v>377</v>
      </c>
      <c r="I6281" s="5" t="s">
        <v>378</v>
      </c>
    </row>
    <row r="6282" spans="1:9" x14ac:dyDescent="0.25">
      <c r="A6282" s="5" t="s">
        <v>15707</v>
      </c>
      <c r="B6282" s="5" t="s">
        <v>15708</v>
      </c>
      <c r="C6282" s="6" t="s">
        <v>7298</v>
      </c>
      <c r="D6282" s="6" t="str">
        <f t="shared" si="98"/>
        <v>0010-115-150-1800</v>
      </c>
      <c r="E6282" s="5" t="s">
        <v>7299</v>
      </c>
      <c r="F6282" s="5" t="s">
        <v>375</v>
      </c>
      <c r="G6282" s="5" t="s">
        <v>376</v>
      </c>
      <c r="H6282" s="5" t="s">
        <v>377</v>
      </c>
      <c r="I6282" s="5" t="s">
        <v>378</v>
      </c>
    </row>
    <row r="6283" spans="1:9" x14ac:dyDescent="0.25">
      <c r="A6283" s="5" t="s">
        <v>15709</v>
      </c>
      <c r="B6283" s="5" t="s">
        <v>15710</v>
      </c>
      <c r="C6283" s="6" t="s">
        <v>12765</v>
      </c>
      <c r="D6283" s="6" t="str">
        <f t="shared" si="98"/>
        <v>1075-000-000-0000</v>
      </c>
      <c r="E6283" s="5" t="s">
        <v>12766</v>
      </c>
      <c r="F6283" s="5" t="s">
        <v>383</v>
      </c>
      <c r="G6283" s="5" t="s">
        <v>384</v>
      </c>
      <c r="H6283" s="5" t="s">
        <v>377</v>
      </c>
      <c r="I6283" s="5" t="s">
        <v>378</v>
      </c>
    </row>
    <row r="6284" spans="1:9" x14ac:dyDescent="0.25">
      <c r="A6284" s="5" t="s">
        <v>15711</v>
      </c>
      <c r="B6284" s="5" t="s">
        <v>15712</v>
      </c>
      <c r="C6284" s="6" t="s">
        <v>525</v>
      </c>
      <c r="D6284" s="6" t="str">
        <f t="shared" si="98"/>
        <v>0065-000-000-0000</v>
      </c>
      <c r="E6284" s="5" t="s">
        <v>526</v>
      </c>
      <c r="F6284" s="5" t="s">
        <v>383</v>
      </c>
      <c r="G6284" s="5" t="s">
        <v>384</v>
      </c>
      <c r="H6284" s="5" t="s">
        <v>377</v>
      </c>
      <c r="I6284" s="5" t="s">
        <v>378</v>
      </c>
    </row>
    <row r="6285" spans="1:9" x14ac:dyDescent="0.25">
      <c r="A6285" s="5" t="s">
        <v>15713</v>
      </c>
      <c r="B6285" s="5" t="s">
        <v>15714</v>
      </c>
      <c r="C6285" s="6" t="s">
        <v>811</v>
      </c>
      <c r="D6285" s="6" t="str">
        <f t="shared" si="98"/>
        <v>0010-029-080-1500</v>
      </c>
      <c r="E6285" s="5" t="s">
        <v>812</v>
      </c>
      <c r="F6285" s="5" t="s">
        <v>383</v>
      </c>
      <c r="G6285" s="5" t="s">
        <v>384</v>
      </c>
      <c r="H6285" s="5" t="s">
        <v>377</v>
      </c>
      <c r="I6285" s="5" t="s">
        <v>378</v>
      </c>
    </row>
    <row r="6286" spans="1:9" x14ac:dyDescent="0.25">
      <c r="A6286" s="5" t="s">
        <v>15715</v>
      </c>
      <c r="B6286" s="5" t="s">
        <v>15716</v>
      </c>
      <c r="C6286" s="6" t="s">
        <v>4144</v>
      </c>
      <c r="D6286" s="6" t="str">
        <f t="shared" si="98"/>
        <v>0010-048-041-1400</v>
      </c>
      <c r="E6286" s="5" t="s">
        <v>4145</v>
      </c>
      <c r="F6286" s="5" t="s">
        <v>375</v>
      </c>
      <c r="G6286" s="5" t="s">
        <v>376</v>
      </c>
      <c r="H6286" s="5" t="s">
        <v>377</v>
      </c>
      <c r="I6286" s="5" t="s">
        <v>378</v>
      </c>
    </row>
    <row r="6287" spans="1:9" x14ac:dyDescent="0.25">
      <c r="A6287" s="5" t="s">
        <v>15717</v>
      </c>
      <c r="B6287" s="5" t="s">
        <v>15718</v>
      </c>
      <c r="C6287" s="6" t="s">
        <v>2939</v>
      </c>
      <c r="D6287" s="6" t="str">
        <f t="shared" si="98"/>
        <v>0010-072-081-1100</v>
      </c>
      <c r="E6287" s="5" t="s">
        <v>2940</v>
      </c>
      <c r="F6287" s="5" t="s">
        <v>399</v>
      </c>
      <c r="G6287" s="5" t="s">
        <v>400</v>
      </c>
      <c r="H6287" s="5" t="s">
        <v>377</v>
      </c>
      <c r="I6287" s="5" t="s">
        <v>378</v>
      </c>
    </row>
    <row r="6288" spans="1:9" x14ac:dyDescent="0.25">
      <c r="A6288" s="5" t="s">
        <v>15719</v>
      </c>
      <c r="B6288" s="5" t="s">
        <v>15720</v>
      </c>
      <c r="C6288" s="6" t="s">
        <v>6158</v>
      </c>
      <c r="D6288" s="6" t="str">
        <f t="shared" si="98"/>
        <v>0010-046-041-1100</v>
      </c>
      <c r="E6288" s="5" t="s">
        <v>6159</v>
      </c>
      <c r="F6288" s="5" t="s">
        <v>375</v>
      </c>
      <c r="G6288" s="5" t="s">
        <v>376</v>
      </c>
      <c r="H6288" s="5" t="s">
        <v>377</v>
      </c>
      <c r="I6288" s="5" t="s">
        <v>378</v>
      </c>
    </row>
    <row r="6289" spans="1:9" x14ac:dyDescent="0.25">
      <c r="A6289" s="5" t="s">
        <v>15721</v>
      </c>
      <c r="B6289" s="5" t="s">
        <v>15722</v>
      </c>
      <c r="C6289" s="6" t="s">
        <v>421</v>
      </c>
      <c r="D6289" s="6" t="str">
        <f t="shared" si="98"/>
        <v>0835-000-000-0000</v>
      </c>
      <c r="E6289" s="5" t="s">
        <v>422</v>
      </c>
      <c r="F6289" s="5" t="s">
        <v>2925</v>
      </c>
      <c r="G6289" s="5" t="s">
        <v>2926</v>
      </c>
      <c r="H6289" s="5" t="s">
        <v>377</v>
      </c>
      <c r="I6289" s="5" t="s">
        <v>378</v>
      </c>
    </row>
    <row r="6290" spans="1:9" x14ac:dyDescent="0.25">
      <c r="A6290" s="5" t="s">
        <v>15723</v>
      </c>
      <c r="B6290" s="5" t="s">
        <v>15724</v>
      </c>
      <c r="C6290" s="6" t="s">
        <v>15387</v>
      </c>
      <c r="D6290" s="6" t="str">
        <f t="shared" si="98"/>
        <v>1100-000-000-0000</v>
      </c>
      <c r="E6290" s="5" t="s">
        <v>15388</v>
      </c>
      <c r="F6290" s="5" t="s">
        <v>383</v>
      </c>
      <c r="G6290" s="5" t="s">
        <v>384</v>
      </c>
      <c r="H6290" s="5" t="s">
        <v>377</v>
      </c>
      <c r="I6290" s="5" t="s">
        <v>378</v>
      </c>
    </row>
    <row r="6291" spans="1:9" x14ac:dyDescent="0.25">
      <c r="A6291" s="5" t="s">
        <v>15725</v>
      </c>
      <c r="B6291" s="5" t="s">
        <v>15726</v>
      </c>
      <c r="C6291" s="6" t="s">
        <v>12875</v>
      </c>
      <c r="D6291" s="6" t="str">
        <f t="shared" si="98"/>
        <v>0690-000-000-0000</v>
      </c>
      <c r="E6291" s="5" t="s">
        <v>12876</v>
      </c>
      <c r="F6291" s="5" t="s">
        <v>503</v>
      </c>
      <c r="G6291" s="5" t="s">
        <v>504</v>
      </c>
      <c r="H6291" s="5" t="s">
        <v>377</v>
      </c>
      <c r="I6291" s="5" t="s">
        <v>378</v>
      </c>
    </row>
    <row r="6292" spans="1:9" x14ac:dyDescent="0.25">
      <c r="A6292" s="5" t="s">
        <v>15727</v>
      </c>
      <c r="B6292" s="5" t="s">
        <v>15728</v>
      </c>
      <c r="C6292" s="6" t="s">
        <v>626</v>
      </c>
      <c r="D6292" s="6" t="str">
        <f t="shared" si="98"/>
        <v>0437-000-000-0000</v>
      </c>
      <c r="E6292" s="5" t="s">
        <v>627</v>
      </c>
      <c r="F6292" s="5" t="s">
        <v>383</v>
      </c>
      <c r="G6292" s="5" t="s">
        <v>384</v>
      </c>
      <c r="H6292" s="5" t="s">
        <v>377</v>
      </c>
      <c r="I6292" s="5" t="s">
        <v>378</v>
      </c>
    </row>
    <row r="6293" spans="1:9" x14ac:dyDescent="0.25">
      <c r="A6293" s="5" t="s">
        <v>15729</v>
      </c>
      <c r="B6293" s="5" t="s">
        <v>15730</v>
      </c>
      <c r="C6293" s="6" t="s">
        <v>8426</v>
      </c>
      <c r="D6293" s="6" t="str">
        <f t="shared" si="98"/>
        <v>0010-059-031-1100</v>
      </c>
      <c r="E6293" s="5" t="s">
        <v>8427</v>
      </c>
      <c r="F6293" s="5" t="s">
        <v>375</v>
      </c>
      <c r="G6293" s="5" t="s">
        <v>376</v>
      </c>
      <c r="H6293" s="5" t="s">
        <v>377</v>
      </c>
      <c r="I6293" s="5" t="s">
        <v>378</v>
      </c>
    </row>
    <row r="6294" spans="1:9" x14ac:dyDescent="0.25">
      <c r="A6294" s="5" t="s">
        <v>15731</v>
      </c>
      <c r="B6294" s="5" t="s">
        <v>15732</v>
      </c>
      <c r="C6294" s="6" t="s">
        <v>781</v>
      </c>
      <c r="D6294" s="6" t="str">
        <f t="shared" si="98"/>
        <v>0430-000-000-0000</v>
      </c>
      <c r="E6294" s="5" t="s">
        <v>782</v>
      </c>
      <c r="F6294" s="5" t="s">
        <v>383</v>
      </c>
      <c r="G6294" s="5" t="s">
        <v>384</v>
      </c>
      <c r="H6294" s="5" t="s">
        <v>377</v>
      </c>
      <c r="I6294" s="5" t="s">
        <v>378</v>
      </c>
    </row>
    <row r="6295" spans="1:9" x14ac:dyDescent="0.25">
      <c r="A6295" s="5" t="s">
        <v>15733</v>
      </c>
      <c r="B6295" s="5" t="s">
        <v>15734</v>
      </c>
      <c r="C6295" s="6" t="s">
        <v>903</v>
      </c>
      <c r="D6295" s="6" t="str">
        <f t="shared" si="98"/>
        <v>0010-067-020-1100</v>
      </c>
      <c r="E6295" s="5" t="s">
        <v>904</v>
      </c>
      <c r="F6295" s="5" t="s">
        <v>399</v>
      </c>
      <c r="G6295" s="5" t="s">
        <v>400</v>
      </c>
      <c r="H6295" s="5" t="s">
        <v>377</v>
      </c>
      <c r="I6295" s="5" t="s">
        <v>378</v>
      </c>
    </row>
    <row r="6296" spans="1:9" x14ac:dyDescent="0.25">
      <c r="A6296" s="5" t="s">
        <v>15735</v>
      </c>
      <c r="B6296" s="5" t="s">
        <v>15736</v>
      </c>
      <c r="C6296" s="6" t="s">
        <v>405</v>
      </c>
      <c r="D6296" s="6" t="str">
        <f t="shared" si="98"/>
        <v>0340-000-000-0000</v>
      </c>
      <c r="E6296" s="5" t="s">
        <v>406</v>
      </c>
      <c r="F6296" s="5" t="s">
        <v>383</v>
      </c>
      <c r="G6296" s="5" t="s">
        <v>384</v>
      </c>
      <c r="H6296" s="5" t="s">
        <v>377</v>
      </c>
      <c r="I6296" s="5" t="s">
        <v>378</v>
      </c>
    </row>
    <row r="6297" spans="1:9" x14ac:dyDescent="0.25">
      <c r="A6297" s="5" t="s">
        <v>15737</v>
      </c>
      <c r="B6297" s="5" t="s">
        <v>15738</v>
      </c>
      <c r="C6297" s="6" t="s">
        <v>3213</v>
      </c>
      <c r="D6297" s="6" t="str">
        <f t="shared" si="98"/>
        <v>0010-071-031-1100</v>
      </c>
      <c r="E6297" s="5" t="s">
        <v>3214</v>
      </c>
      <c r="F6297" s="5" t="s">
        <v>375</v>
      </c>
      <c r="G6297" s="5" t="s">
        <v>376</v>
      </c>
      <c r="H6297" s="5" t="s">
        <v>377</v>
      </c>
      <c r="I6297" s="5" t="s">
        <v>378</v>
      </c>
    </row>
    <row r="6298" spans="1:9" x14ac:dyDescent="0.25">
      <c r="A6298" s="5" t="s">
        <v>15739</v>
      </c>
      <c r="B6298" s="5" t="s">
        <v>15740</v>
      </c>
      <c r="C6298" s="6" t="s">
        <v>15741</v>
      </c>
      <c r="D6298" s="6" t="str">
        <f t="shared" si="98"/>
        <v>0010-214-010-1100</v>
      </c>
      <c r="E6298" s="5" t="s">
        <v>15742</v>
      </c>
      <c r="F6298" s="5" t="s">
        <v>399</v>
      </c>
      <c r="G6298" s="5" t="s">
        <v>400</v>
      </c>
      <c r="H6298" s="5" t="s">
        <v>377</v>
      </c>
      <c r="I6298" s="5" t="s">
        <v>378</v>
      </c>
    </row>
    <row r="6299" spans="1:9" x14ac:dyDescent="0.25">
      <c r="A6299" s="5" t="s">
        <v>15743</v>
      </c>
      <c r="B6299" s="5" t="s">
        <v>15744</v>
      </c>
      <c r="C6299" s="6" t="s">
        <v>1404</v>
      </c>
      <c r="D6299" s="6" t="str">
        <f t="shared" si="98"/>
        <v>0578-000-000-0000</v>
      </c>
      <c r="E6299" s="5" t="s">
        <v>1405</v>
      </c>
      <c r="F6299" s="5" t="s">
        <v>383</v>
      </c>
      <c r="G6299" s="5" t="s">
        <v>384</v>
      </c>
      <c r="H6299" s="5" t="s">
        <v>1213</v>
      </c>
      <c r="I6299" s="5" t="s">
        <v>1214</v>
      </c>
    </row>
    <row r="6300" spans="1:9" x14ac:dyDescent="0.25">
      <c r="A6300" s="5" t="s">
        <v>15745</v>
      </c>
      <c r="B6300" s="5" t="s">
        <v>15746</v>
      </c>
      <c r="C6300" s="6" t="s">
        <v>2026</v>
      </c>
      <c r="D6300" s="6" t="str">
        <f t="shared" si="98"/>
        <v>0852-000-000-0000</v>
      </c>
      <c r="E6300" s="5" t="s">
        <v>2027</v>
      </c>
      <c r="F6300" s="5" t="s">
        <v>383</v>
      </c>
      <c r="G6300" s="5" t="s">
        <v>384</v>
      </c>
      <c r="H6300" s="5" t="s">
        <v>377</v>
      </c>
      <c r="I6300" s="5" t="s">
        <v>378</v>
      </c>
    </row>
    <row r="6301" spans="1:9" x14ac:dyDescent="0.25">
      <c r="A6301" s="5" t="s">
        <v>15747</v>
      </c>
      <c r="B6301" s="5" t="s">
        <v>15748</v>
      </c>
      <c r="C6301" s="6" t="s">
        <v>1480</v>
      </c>
      <c r="D6301" s="6" t="str">
        <f t="shared" si="98"/>
        <v>1051-000-000-0000</v>
      </c>
      <c r="E6301" s="5" t="s">
        <v>1481</v>
      </c>
      <c r="F6301" s="5" t="s">
        <v>383</v>
      </c>
      <c r="G6301" s="5" t="s">
        <v>384</v>
      </c>
      <c r="H6301" s="5" t="s">
        <v>513</v>
      </c>
      <c r="I6301" s="5" t="s">
        <v>514</v>
      </c>
    </row>
    <row r="6302" spans="1:9" x14ac:dyDescent="0.25">
      <c r="A6302" s="5" t="s">
        <v>15749</v>
      </c>
      <c r="B6302" s="5" t="s">
        <v>15750</v>
      </c>
      <c r="C6302" s="6" t="s">
        <v>1133</v>
      </c>
      <c r="D6302" s="6" t="str">
        <f t="shared" si="98"/>
        <v>1042-000-000-0000</v>
      </c>
      <c r="E6302" s="5" t="s">
        <v>1134</v>
      </c>
      <c r="F6302" s="5" t="s">
        <v>383</v>
      </c>
      <c r="G6302" s="5" t="s">
        <v>384</v>
      </c>
      <c r="H6302" s="5" t="s">
        <v>377</v>
      </c>
      <c r="I6302" s="5" t="s">
        <v>378</v>
      </c>
    </row>
    <row r="6303" spans="1:9" x14ac:dyDescent="0.25">
      <c r="A6303" s="5" t="s">
        <v>15751</v>
      </c>
      <c r="B6303" s="5" t="s">
        <v>15752</v>
      </c>
      <c r="C6303" s="6" t="s">
        <v>1635</v>
      </c>
      <c r="D6303" s="6" t="str">
        <f t="shared" si="98"/>
        <v>0010-211-010-9900</v>
      </c>
      <c r="E6303" s="5" t="s">
        <v>1636</v>
      </c>
      <c r="F6303" s="5" t="s">
        <v>375</v>
      </c>
      <c r="G6303" s="5" t="s">
        <v>376</v>
      </c>
      <c r="H6303" s="5" t="s">
        <v>377</v>
      </c>
      <c r="I6303" s="5" t="s">
        <v>378</v>
      </c>
    </row>
    <row r="6304" spans="1:9" x14ac:dyDescent="0.25">
      <c r="A6304" s="5" t="s">
        <v>15753</v>
      </c>
      <c r="B6304" s="5" t="s">
        <v>15754</v>
      </c>
      <c r="C6304" s="6" t="s">
        <v>533</v>
      </c>
      <c r="D6304" s="6" t="str">
        <f t="shared" si="98"/>
        <v>0050-000-000-0000</v>
      </c>
      <c r="E6304" s="5" t="s">
        <v>534</v>
      </c>
      <c r="F6304" s="5" t="s">
        <v>383</v>
      </c>
      <c r="G6304" s="5" t="s">
        <v>384</v>
      </c>
      <c r="H6304" s="5" t="s">
        <v>377</v>
      </c>
      <c r="I6304" s="5" t="s">
        <v>378</v>
      </c>
    </row>
    <row r="6305" spans="1:9" x14ac:dyDescent="0.25">
      <c r="A6305" s="5" t="s">
        <v>15755</v>
      </c>
      <c r="B6305" s="5" t="s">
        <v>15756</v>
      </c>
      <c r="C6305" s="6" t="s">
        <v>4775</v>
      </c>
      <c r="D6305" s="6" t="str">
        <f t="shared" si="98"/>
        <v>0010-115-180-1300</v>
      </c>
      <c r="E6305" s="5" t="s">
        <v>4776</v>
      </c>
      <c r="F6305" s="5" t="s">
        <v>375</v>
      </c>
      <c r="G6305" s="5" t="s">
        <v>376</v>
      </c>
      <c r="H6305" s="5" t="s">
        <v>377</v>
      </c>
      <c r="I6305" s="5" t="s">
        <v>378</v>
      </c>
    </row>
    <row r="6306" spans="1:9" x14ac:dyDescent="0.25">
      <c r="A6306" s="5" t="s">
        <v>15757</v>
      </c>
      <c r="B6306" s="5" t="s">
        <v>15758</v>
      </c>
      <c r="C6306" s="6" t="s">
        <v>2060</v>
      </c>
      <c r="D6306" s="6" t="str">
        <f t="shared" si="98"/>
        <v>0280-000-000-0000</v>
      </c>
      <c r="E6306" s="5" t="s">
        <v>2061</v>
      </c>
      <c r="F6306" s="5" t="s">
        <v>383</v>
      </c>
      <c r="G6306" s="5" t="s">
        <v>384</v>
      </c>
      <c r="H6306" s="5" t="s">
        <v>377</v>
      </c>
      <c r="I6306" s="5" t="s">
        <v>378</v>
      </c>
    </row>
    <row r="6307" spans="1:9" x14ac:dyDescent="0.25">
      <c r="A6307" s="5" t="s">
        <v>15759</v>
      </c>
      <c r="B6307" s="5" t="s">
        <v>15760</v>
      </c>
      <c r="C6307" s="6" t="s">
        <v>2218</v>
      </c>
      <c r="D6307" s="6" t="str">
        <f t="shared" si="98"/>
        <v>0385-000-000-0000</v>
      </c>
      <c r="E6307" s="5" t="s">
        <v>2219</v>
      </c>
      <c r="F6307" s="5" t="s">
        <v>383</v>
      </c>
      <c r="G6307" s="5" t="s">
        <v>384</v>
      </c>
      <c r="H6307" s="5" t="s">
        <v>377</v>
      </c>
      <c r="I6307" s="5" t="s">
        <v>378</v>
      </c>
    </row>
    <row r="6308" spans="1:9" x14ac:dyDescent="0.25">
      <c r="A6308" s="5" t="s">
        <v>15761</v>
      </c>
      <c r="B6308" s="5" t="s">
        <v>15762</v>
      </c>
      <c r="C6308" s="6" t="s">
        <v>4877</v>
      </c>
      <c r="D6308" s="6" t="str">
        <f t="shared" si="98"/>
        <v>0870-000-010-3400</v>
      </c>
      <c r="E6308" s="5" t="s">
        <v>4878</v>
      </c>
      <c r="F6308" s="5" t="s">
        <v>383</v>
      </c>
      <c r="G6308" s="5" t="s">
        <v>384</v>
      </c>
      <c r="H6308" s="5" t="s">
        <v>377</v>
      </c>
      <c r="I6308" s="5" t="s">
        <v>378</v>
      </c>
    </row>
    <row r="6309" spans="1:9" x14ac:dyDescent="0.25">
      <c r="A6309" s="5" t="s">
        <v>15763</v>
      </c>
      <c r="B6309" s="5" t="s">
        <v>15764</v>
      </c>
      <c r="C6309" s="6" t="s">
        <v>421</v>
      </c>
      <c r="D6309" s="6" t="str">
        <f t="shared" si="98"/>
        <v>0835-000-000-0000</v>
      </c>
      <c r="E6309" s="5" t="s">
        <v>422</v>
      </c>
      <c r="F6309" s="5" t="s">
        <v>383</v>
      </c>
      <c r="G6309" s="5" t="s">
        <v>384</v>
      </c>
      <c r="H6309" s="5" t="s">
        <v>377</v>
      </c>
      <c r="I6309" s="5" t="s">
        <v>378</v>
      </c>
    </row>
    <row r="6310" spans="1:9" x14ac:dyDescent="0.25">
      <c r="A6310" s="5" t="s">
        <v>15765</v>
      </c>
      <c r="B6310" s="5" t="s">
        <v>15766</v>
      </c>
      <c r="C6310" s="6" t="s">
        <v>485</v>
      </c>
      <c r="D6310" s="6" t="str">
        <f t="shared" si="98"/>
        <v>0330-000-000-0000</v>
      </c>
      <c r="E6310" s="5" t="s">
        <v>486</v>
      </c>
      <c r="F6310" s="5" t="s">
        <v>415</v>
      </c>
      <c r="G6310" s="5" t="s">
        <v>416</v>
      </c>
      <c r="H6310" s="5" t="s">
        <v>377</v>
      </c>
      <c r="I6310" s="5" t="s">
        <v>378</v>
      </c>
    </row>
    <row r="6311" spans="1:9" x14ac:dyDescent="0.25">
      <c r="A6311" s="5" t="s">
        <v>15767</v>
      </c>
      <c r="B6311" s="5" t="s">
        <v>15768</v>
      </c>
      <c r="C6311" s="6" t="s">
        <v>7382</v>
      </c>
      <c r="D6311" s="6" t="str">
        <f t="shared" si="98"/>
        <v>0375-000-000-0000</v>
      </c>
      <c r="E6311" s="5" t="s">
        <v>7383</v>
      </c>
      <c r="F6311" s="5" t="s">
        <v>383</v>
      </c>
      <c r="G6311" s="5" t="s">
        <v>384</v>
      </c>
      <c r="H6311" s="5" t="s">
        <v>377</v>
      </c>
      <c r="I6311" s="5" t="s">
        <v>378</v>
      </c>
    </row>
    <row r="6312" spans="1:9" x14ac:dyDescent="0.25">
      <c r="A6312" s="5" t="s">
        <v>15769</v>
      </c>
      <c r="B6312" s="5" t="s">
        <v>15770</v>
      </c>
      <c r="C6312" s="6" t="s">
        <v>12941</v>
      </c>
      <c r="D6312" s="6" t="str">
        <f t="shared" si="98"/>
        <v>1110-000-000-0000</v>
      </c>
      <c r="E6312" s="5" t="s">
        <v>12942</v>
      </c>
      <c r="F6312" s="5" t="s">
        <v>383</v>
      </c>
      <c r="G6312" s="5" t="s">
        <v>384</v>
      </c>
      <c r="H6312" s="5" t="s">
        <v>377</v>
      </c>
      <c r="I6312" s="5" t="s">
        <v>378</v>
      </c>
    </row>
    <row r="6313" spans="1:9" x14ac:dyDescent="0.25">
      <c r="A6313" s="5" t="s">
        <v>15771</v>
      </c>
      <c r="B6313" s="5" t="s">
        <v>15772</v>
      </c>
      <c r="C6313" s="6" t="s">
        <v>3233</v>
      </c>
      <c r="D6313" s="6" t="str">
        <f t="shared" si="98"/>
        <v>0582-000-000-0000</v>
      </c>
      <c r="E6313" s="5" t="s">
        <v>3234</v>
      </c>
      <c r="F6313" s="5" t="s">
        <v>383</v>
      </c>
      <c r="G6313" s="5" t="s">
        <v>384</v>
      </c>
      <c r="H6313" s="5" t="s">
        <v>377</v>
      </c>
      <c r="I6313" s="5" t="s">
        <v>378</v>
      </c>
    </row>
    <row r="6314" spans="1:9" x14ac:dyDescent="0.25">
      <c r="A6314" s="5" t="s">
        <v>15773</v>
      </c>
      <c r="B6314" s="5" t="s">
        <v>15774</v>
      </c>
      <c r="C6314" s="6" t="s">
        <v>577</v>
      </c>
      <c r="D6314" s="6" t="str">
        <f t="shared" si="98"/>
        <v>0062-000-000-0000</v>
      </c>
      <c r="E6314" s="5" t="s">
        <v>578</v>
      </c>
      <c r="F6314" s="5" t="s">
        <v>383</v>
      </c>
      <c r="G6314" s="5" t="s">
        <v>384</v>
      </c>
      <c r="H6314" s="5" t="s">
        <v>377</v>
      </c>
      <c r="I6314" s="5" t="s">
        <v>378</v>
      </c>
    </row>
    <row r="6315" spans="1:9" x14ac:dyDescent="0.25">
      <c r="A6315" s="5" t="s">
        <v>15775</v>
      </c>
      <c r="B6315" s="5" t="s">
        <v>15776</v>
      </c>
      <c r="C6315" s="6" t="s">
        <v>981</v>
      </c>
      <c r="D6315" s="6" t="str">
        <f t="shared" si="98"/>
        <v>0060-000-000-0000</v>
      </c>
      <c r="E6315" s="5" t="s">
        <v>982</v>
      </c>
      <c r="F6315" s="5" t="s">
        <v>383</v>
      </c>
      <c r="G6315" s="5" t="s">
        <v>384</v>
      </c>
      <c r="H6315" s="5" t="s">
        <v>377</v>
      </c>
      <c r="I6315" s="5" t="s">
        <v>378</v>
      </c>
    </row>
    <row r="6316" spans="1:9" x14ac:dyDescent="0.25">
      <c r="A6316" s="5" t="s">
        <v>15777</v>
      </c>
      <c r="B6316" s="5" t="s">
        <v>15778</v>
      </c>
      <c r="C6316" s="6" t="s">
        <v>485</v>
      </c>
      <c r="D6316" s="6" t="str">
        <f t="shared" si="98"/>
        <v>0330-000-000-0000</v>
      </c>
      <c r="E6316" s="5" t="s">
        <v>486</v>
      </c>
      <c r="F6316" s="5" t="s">
        <v>383</v>
      </c>
      <c r="G6316" s="5" t="s">
        <v>384</v>
      </c>
      <c r="H6316" s="5" t="s">
        <v>377</v>
      </c>
      <c r="I6316" s="5" t="s">
        <v>378</v>
      </c>
    </row>
    <row r="6317" spans="1:9" x14ac:dyDescent="0.25">
      <c r="A6317" s="5" t="s">
        <v>15779</v>
      </c>
      <c r="B6317" s="5" t="s">
        <v>15780</v>
      </c>
      <c r="C6317" s="6" t="s">
        <v>2657</v>
      </c>
      <c r="D6317" s="6" t="str">
        <f t="shared" si="98"/>
        <v>0085-000-000-0000</v>
      </c>
      <c r="E6317" s="5" t="s">
        <v>2658</v>
      </c>
      <c r="F6317" s="5" t="s">
        <v>383</v>
      </c>
      <c r="G6317" s="5" t="s">
        <v>384</v>
      </c>
      <c r="H6317" s="5" t="s">
        <v>377</v>
      </c>
      <c r="I6317" s="5" t="s">
        <v>378</v>
      </c>
    </row>
    <row r="6318" spans="1:9" x14ac:dyDescent="0.25">
      <c r="A6318" s="5" t="s">
        <v>15781</v>
      </c>
      <c r="B6318" s="5" t="s">
        <v>15782</v>
      </c>
      <c r="C6318" s="6" t="s">
        <v>421</v>
      </c>
      <c r="D6318" s="6" t="str">
        <f t="shared" si="98"/>
        <v>0835-000-000-0000</v>
      </c>
      <c r="E6318" s="5" t="s">
        <v>422</v>
      </c>
      <c r="F6318" s="5" t="s">
        <v>383</v>
      </c>
      <c r="G6318" s="5" t="s">
        <v>384</v>
      </c>
      <c r="H6318" s="5" t="s">
        <v>377</v>
      </c>
      <c r="I6318" s="5" t="s">
        <v>378</v>
      </c>
    </row>
    <row r="6319" spans="1:9" x14ac:dyDescent="0.25">
      <c r="A6319" s="5" t="s">
        <v>15783</v>
      </c>
      <c r="B6319" s="5" t="s">
        <v>15784</v>
      </c>
      <c r="C6319" s="6" t="s">
        <v>1726</v>
      </c>
      <c r="D6319" s="6" t="str">
        <f t="shared" si="98"/>
        <v>0010-115-130-1700</v>
      </c>
      <c r="E6319" s="5" t="s">
        <v>1727</v>
      </c>
      <c r="F6319" s="5" t="s">
        <v>375</v>
      </c>
      <c r="G6319" s="5" t="s">
        <v>376</v>
      </c>
      <c r="H6319" s="5" t="s">
        <v>377</v>
      </c>
      <c r="I6319" s="5" t="s">
        <v>378</v>
      </c>
    </row>
    <row r="6320" spans="1:9" x14ac:dyDescent="0.25">
      <c r="A6320" s="5" t="s">
        <v>15785</v>
      </c>
      <c r="B6320" s="5" t="s">
        <v>15786</v>
      </c>
      <c r="C6320" s="6" t="s">
        <v>718</v>
      </c>
      <c r="D6320" s="6" t="str">
        <f t="shared" si="98"/>
        <v>0010-044-091-0000</v>
      </c>
      <c r="E6320" s="5" t="s">
        <v>719</v>
      </c>
      <c r="F6320" s="5" t="s">
        <v>1824</v>
      </c>
      <c r="G6320" s="5" t="s">
        <v>874</v>
      </c>
      <c r="H6320" s="5" t="s">
        <v>377</v>
      </c>
      <c r="I6320" s="5" t="s">
        <v>378</v>
      </c>
    </row>
    <row r="6321" spans="1:9" x14ac:dyDescent="0.25">
      <c r="A6321" s="5" t="s">
        <v>15787</v>
      </c>
      <c r="B6321" s="5" t="s">
        <v>15788</v>
      </c>
      <c r="C6321" s="6" t="s">
        <v>797</v>
      </c>
      <c r="D6321" s="6" t="str">
        <f t="shared" si="98"/>
        <v>0350-000-000-0000</v>
      </c>
      <c r="E6321" s="5" t="s">
        <v>798</v>
      </c>
      <c r="F6321" s="5" t="s">
        <v>2925</v>
      </c>
      <c r="G6321" s="5" t="s">
        <v>2926</v>
      </c>
      <c r="H6321" s="5" t="s">
        <v>377</v>
      </c>
      <c r="I6321" s="5" t="s">
        <v>378</v>
      </c>
    </row>
    <row r="6322" spans="1:9" x14ac:dyDescent="0.25">
      <c r="A6322" s="5" t="s">
        <v>15789</v>
      </c>
      <c r="B6322" s="5" t="s">
        <v>15790</v>
      </c>
      <c r="C6322" s="6" t="s">
        <v>11602</v>
      </c>
      <c r="D6322" s="6" t="str">
        <f t="shared" si="98"/>
        <v>0948-000-000-0000</v>
      </c>
      <c r="E6322" s="5" t="s">
        <v>11603</v>
      </c>
      <c r="F6322" s="5" t="s">
        <v>383</v>
      </c>
      <c r="G6322" s="5" t="s">
        <v>384</v>
      </c>
      <c r="H6322" s="5" t="s">
        <v>377</v>
      </c>
      <c r="I6322" s="5" t="s">
        <v>378</v>
      </c>
    </row>
    <row r="6323" spans="1:9" x14ac:dyDescent="0.25">
      <c r="A6323" s="5" t="s">
        <v>15791</v>
      </c>
      <c r="B6323" s="5" t="s">
        <v>15792</v>
      </c>
      <c r="C6323" s="6" t="s">
        <v>2237</v>
      </c>
      <c r="D6323" s="6" t="str">
        <f t="shared" si="98"/>
        <v>0917-000-000-0000</v>
      </c>
      <c r="E6323" s="5" t="s">
        <v>2238</v>
      </c>
      <c r="F6323" s="5" t="s">
        <v>383</v>
      </c>
      <c r="G6323" s="5" t="s">
        <v>384</v>
      </c>
      <c r="H6323" s="5" t="s">
        <v>377</v>
      </c>
      <c r="I6323" s="5" t="s">
        <v>378</v>
      </c>
    </row>
    <row r="6324" spans="1:9" x14ac:dyDescent="0.25">
      <c r="A6324" s="5" t="s">
        <v>15793</v>
      </c>
      <c r="B6324" s="5" t="s">
        <v>15794</v>
      </c>
      <c r="C6324" s="6" t="s">
        <v>1019</v>
      </c>
      <c r="D6324" s="6" t="str">
        <f t="shared" si="98"/>
        <v>0515-000-000-0000</v>
      </c>
      <c r="E6324" s="5" t="s">
        <v>1020</v>
      </c>
      <c r="F6324" s="5" t="s">
        <v>415</v>
      </c>
      <c r="G6324" s="5" t="s">
        <v>416</v>
      </c>
      <c r="H6324" s="5" t="s">
        <v>377</v>
      </c>
      <c r="I6324" s="5" t="s">
        <v>378</v>
      </c>
    </row>
    <row r="6325" spans="1:9" x14ac:dyDescent="0.25">
      <c r="A6325" s="5" t="s">
        <v>15795</v>
      </c>
      <c r="B6325" s="5" t="s">
        <v>15796</v>
      </c>
      <c r="C6325" s="6" t="s">
        <v>2649</v>
      </c>
      <c r="D6325" s="6" t="str">
        <f t="shared" si="98"/>
        <v>0112-044-000-0000</v>
      </c>
      <c r="E6325" s="5" t="s">
        <v>2650</v>
      </c>
      <c r="F6325" s="5" t="s">
        <v>873</v>
      </c>
      <c r="G6325" s="5" t="s">
        <v>874</v>
      </c>
      <c r="H6325" s="5" t="s">
        <v>513</v>
      </c>
      <c r="I6325" s="5" t="s">
        <v>514</v>
      </c>
    </row>
    <row r="6326" spans="1:9" x14ac:dyDescent="0.25">
      <c r="A6326" s="5" t="s">
        <v>15797</v>
      </c>
      <c r="B6326" s="5" t="s">
        <v>15798</v>
      </c>
      <c r="C6326" s="6" t="s">
        <v>15799</v>
      </c>
      <c r="D6326" s="6" t="str">
        <f t="shared" si="98"/>
        <v>0943-000-001-5300</v>
      </c>
      <c r="E6326" s="5" t="s">
        <v>15800</v>
      </c>
      <c r="F6326" s="5" t="s">
        <v>383</v>
      </c>
      <c r="G6326" s="5" t="s">
        <v>384</v>
      </c>
      <c r="H6326" s="5" t="s">
        <v>377</v>
      </c>
      <c r="I6326" s="5" t="s">
        <v>378</v>
      </c>
    </row>
    <row r="6327" spans="1:9" x14ac:dyDescent="0.25">
      <c r="A6327" s="5" t="s">
        <v>15801</v>
      </c>
      <c r="B6327" s="5" t="s">
        <v>15802</v>
      </c>
      <c r="C6327" s="6" t="s">
        <v>10071</v>
      </c>
      <c r="D6327" s="6" t="str">
        <f t="shared" si="98"/>
        <v>0010-038-261-1700</v>
      </c>
      <c r="E6327" s="5" t="s">
        <v>10072</v>
      </c>
      <c r="F6327" s="5" t="s">
        <v>383</v>
      </c>
      <c r="G6327" s="5" t="s">
        <v>384</v>
      </c>
      <c r="H6327" s="5" t="s">
        <v>377</v>
      </c>
      <c r="I6327" s="5" t="s">
        <v>378</v>
      </c>
    </row>
    <row r="6328" spans="1:9" x14ac:dyDescent="0.25">
      <c r="A6328" s="5" t="s">
        <v>15803</v>
      </c>
      <c r="B6328" s="5" t="s">
        <v>15804</v>
      </c>
      <c r="C6328" s="6" t="s">
        <v>15805</v>
      </c>
      <c r="D6328" s="6" t="str">
        <f t="shared" si="98"/>
        <v>0011-249-000-0000</v>
      </c>
      <c r="E6328" s="5" t="s">
        <v>15806</v>
      </c>
      <c r="F6328" s="5" t="s">
        <v>383</v>
      </c>
      <c r="G6328" s="5" t="s">
        <v>384</v>
      </c>
      <c r="H6328" s="5" t="s">
        <v>389</v>
      </c>
      <c r="I6328" s="5" t="s">
        <v>390</v>
      </c>
    </row>
    <row r="6329" spans="1:9" x14ac:dyDescent="0.25">
      <c r="A6329" s="5" t="s">
        <v>15807</v>
      </c>
      <c r="B6329" s="5" t="s">
        <v>15808</v>
      </c>
      <c r="C6329" s="6" t="s">
        <v>690</v>
      </c>
      <c r="D6329" s="6" t="str">
        <f t="shared" si="98"/>
        <v>0880-000-000-0000</v>
      </c>
      <c r="E6329" s="5" t="s">
        <v>691</v>
      </c>
      <c r="F6329" s="5" t="s">
        <v>507</v>
      </c>
      <c r="G6329" s="5" t="s">
        <v>508</v>
      </c>
      <c r="H6329" s="5" t="s">
        <v>377</v>
      </c>
      <c r="I6329" s="5" t="s">
        <v>378</v>
      </c>
    </row>
    <row r="6330" spans="1:9" x14ac:dyDescent="0.25">
      <c r="A6330" s="5" t="s">
        <v>15809</v>
      </c>
      <c r="B6330" s="5" t="s">
        <v>15810</v>
      </c>
      <c r="C6330" s="6" t="s">
        <v>985</v>
      </c>
      <c r="D6330" s="6" t="str">
        <f t="shared" si="98"/>
        <v>0180-000-000-0000</v>
      </c>
      <c r="E6330" s="5" t="s">
        <v>986</v>
      </c>
      <c r="F6330" s="5" t="s">
        <v>507</v>
      </c>
      <c r="G6330" s="5" t="s">
        <v>508</v>
      </c>
      <c r="H6330" s="5" t="s">
        <v>377</v>
      </c>
      <c r="I6330" s="5" t="s">
        <v>378</v>
      </c>
    </row>
    <row r="6331" spans="1:9" x14ac:dyDescent="0.25">
      <c r="A6331" s="5" t="s">
        <v>15811</v>
      </c>
      <c r="B6331" s="5" t="s">
        <v>15812</v>
      </c>
      <c r="C6331" s="6" t="s">
        <v>1806</v>
      </c>
      <c r="D6331" s="6" t="str">
        <f t="shared" si="98"/>
        <v>0186-000-000-0000</v>
      </c>
      <c r="E6331" s="5" t="s">
        <v>1807</v>
      </c>
      <c r="F6331" s="5" t="s">
        <v>383</v>
      </c>
      <c r="G6331" s="5" t="s">
        <v>384</v>
      </c>
      <c r="H6331" s="5" t="s">
        <v>377</v>
      </c>
      <c r="I6331" s="5" t="s">
        <v>378</v>
      </c>
    </row>
    <row r="6332" spans="1:9" x14ac:dyDescent="0.25">
      <c r="A6332" s="5" t="s">
        <v>15813</v>
      </c>
      <c r="B6332" s="5" t="s">
        <v>15814</v>
      </c>
      <c r="C6332" s="6" t="s">
        <v>381</v>
      </c>
      <c r="D6332" s="6" t="str">
        <f t="shared" si="98"/>
        <v>0310-000-000-0000</v>
      </c>
      <c r="E6332" s="5" t="s">
        <v>382</v>
      </c>
      <c r="F6332" s="5" t="s">
        <v>383</v>
      </c>
      <c r="G6332" s="5" t="s">
        <v>384</v>
      </c>
      <c r="H6332" s="5" t="s">
        <v>377</v>
      </c>
      <c r="I6332" s="5" t="s">
        <v>378</v>
      </c>
    </row>
    <row r="6333" spans="1:9" x14ac:dyDescent="0.25">
      <c r="A6333" s="5" t="s">
        <v>15815</v>
      </c>
      <c r="B6333" s="5" t="s">
        <v>15816</v>
      </c>
      <c r="C6333" s="6" t="s">
        <v>2008</v>
      </c>
      <c r="D6333" s="6" t="str">
        <f t="shared" si="98"/>
        <v>0670-000-000-0000</v>
      </c>
      <c r="E6333" s="5" t="s">
        <v>2009</v>
      </c>
      <c r="F6333" s="5" t="s">
        <v>383</v>
      </c>
      <c r="G6333" s="5" t="s">
        <v>384</v>
      </c>
      <c r="H6333" s="5" t="s">
        <v>377</v>
      </c>
      <c r="I6333" s="5" t="s">
        <v>378</v>
      </c>
    </row>
    <row r="6334" spans="1:9" x14ac:dyDescent="0.25">
      <c r="A6334" s="5" t="s">
        <v>15817</v>
      </c>
      <c r="B6334" s="5" t="s">
        <v>15818</v>
      </c>
      <c r="C6334" s="6" t="s">
        <v>3508</v>
      </c>
      <c r="D6334" s="6" t="str">
        <f t="shared" si="98"/>
        <v>0243-000-000-0000</v>
      </c>
      <c r="E6334" s="5" t="s">
        <v>3509</v>
      </c>
      <c r="F6334" s="5" t="s">
        <v>383</v>
      </c>
      <c r="G6334" s="5" t="s">
        <v>384</v>
      </c>
      <c r="H6334" s="5" t="s">
        <v>401</v>
      </c>
      <c r="I6334" s="5" t="s">
        <v>402</v>
      </c>
    </row>
    <row r="6335" spans="1:9" x14ac:dyDescent="0.25">
      <c r="A6335" s="5" t="s">
        <v>15819</v>
      </c>
      <c r="B6335" s="5" t="s">
        <v>15820</v>
      </c>
      <c r="C6335" s="6" t="s">
        <v>945</v>
      </c>
      <c r="D6335" s="6" t="str">
        <f t="shared" si="98"/>
        <v>0010-035-141-1100</v>
      </c>
      <c r="E6335" s="5" t="s">
        <v>946</v>
      </c>
      <c r="F6335" s="5" t="s">
        <v>375</v>
      </c>
      <c r="G6335" s="5" t="s">
        <v>376</v>
      </c>
      <c r="H6335" s="5" t="s">
        <v>377</v>
      </c>
      <c r="I6335" s="5" t="s">
        <v>378</v>
      </c>
    </row>
    <row r="6336" spans="1:9" x14ac:dyDescent="0.25">
      <c r="A6336" s="5" t="s">
        <v>15821</v>
      </c>
      <c r="B6336" s="5" t="s">
        <v>15822</v>
      </c>
      <c r="C6336" s="6" t="s">
        <v>453</v>
      </c>
      <c r="D6336" s="6" t="str">
        <f t="shared" si="98"/>
        <v>0010-040-020-1400</v>
      </c>
      <c r="E6336" s="5" t="s">
        <v>454</v>
      </c>
      <c r="F6336" s="5" t="s">
        <v>383</v>
      </c>
      <c r="G6336" s="5" t="s">
        <v>384</v>
      </c>
      <c r="H6336" s="5" t="s">
        <v>377</v>
      </c>
      <c r="I6336" s="5" t="s">
        <v>378</v>
      </c>
    </row>
    <row r="6337" spans="1:9" x14ac:dyDescent="0.25">
      <c r="A6337" s="5" t="s">
        <v>15823</v>
      </c>
      <c r="B6337" s="5" t="s">
        <v>15824</v>
      </c>
      <c r="C6337" s="6" t="s">
        <v>11598</v>
      </c>
      <c r="D6337" s="6" t="str">
        <f t="shared" si="98"/>
        <v>0599-000-000-0000</v>
      </c>
      <c r="E6337" s="5" t="s">
        <v>11599</v>
      </c>
      <c r="F6337" s="5" t="s">
        <v>503</v>
      </c>
      <c r="G6337" s="5" t="s">
        <v>504</v>
      </c>
      <c r="H6337" s="5" t="s">
        <v>377</v>
      </c>
      <c r="I6337" s="5" t="s">
        <v>378</v>
      </c>
    </row>
    <row r="6338" spans="1:9" x14ac:dyDescent="0.25">
      <c r="A6338" s="5" t="s">
        <v>15825</v>
      </c>
      <c r="B6338" s="5" t="s">
        <v>15826</v>
      </c>
      <c r="C6338" s="6" t="s">
        <v>2913</v>
      </c>
      <c r="D6338" s="6" t="str">
        <f t="shared" ref="D6338:D6401" si="99">TEXT(C6338,"0000-000-000-0000")</f>
        <v>0918-000-000-0000</v>
      </c>
      <c r="E6338" s="5" t="s">
        <v>2914</v>
      </c>
      <c r="F6338" s="5" t="s">
        <v>383</v>
      </c>
      <c r="G6338" s="5" t="s">
        <v>384</v>
      </c>
      <c r="H6338" s="5" t="s">
        <v>377</v>
      </c>
      <c r="I6338" s="5" t="s">
        <v>378</v>
      </c>
    </row>
    <row r="6339" spans="1:9" x14ac:dyDescent="0.25">
      <c r="A6339" s="5" t="s">
        <v>15827</v>
      </c>
      <c r="B6339" s="5" t="s">
        <v>15828</v>
      </c>
      <c r="C6339" s="6" t="s">
        <v>5536</v>
      </c>
      <c r="D6339" s="6" t="str">
        <f t="shared" si="99"/>
        <v>0525-000-000-0000</v>
      </c>
      <c r="E6339" s="5" t="s">
        <v>5537</v>
      </c>
      <c r="F6339" s="5" t="s">
        <v>535</v>
      </c>
      <c r="G6339" s="5" t="s">
        <v>536</v>
      </c>
      <c r="H6339" s="5" t="s">
        <v>377</v>
      </c>
      <c r="I6339" s="5" t="s">
        <v>378</v>
      </c>
    </row>
    <row r="6340" spans="1:9" x14ac:dyDescent="0.25">
      <c r="A6340" s="5" t="s">
        <v>15829</v>
      </c>
      <c r="B6340" s="5" t="s">
        <v>15830</v>
      </c>
      <c r="C6340" s="6" t="s">
        <v>2056</v>
      </c>
      <c r="D6340" s="6" t="str">
        <f t="shared" si="99"/>
        <v>0035-000-000-0000</v>
      </c>
      <c r="E6340" s="5" t="s">
        <v>2057</v>
      </c>
      <c r="F6340" s="5" t="s">
        <v>383</v>
      </c>
      <c r="G6340" s="5" t="s">
        <v>384</v>
      </c>
      <c r="H6340" s="5" t="s">
        <v>377</v>
      </c>
      <c r="I6340" s="5" t="s">
        <v>378</v>
      </c>
    </row>
    <row r="6341" spans="1:9" x14ac:dyDescent="0.25">
      <c r="A6341" s="5" t="s">
        <v>15831</v>
      </c>
      <c r="B6341" s="5" t="s">
        <v>15832</v>
      </c>
      <c r="C6341" s="6" t="s">
        <v>765</v>
      </c>
      <c r="D6341" s="6" t="str">
        <f t="shared" si="99"/>
        <v>0010-069-030-1100</v>
      </c>
      <c r="E6341" s="5" t="s">
        <v>766</v>
      </c>
      <c r="F6341" s="5" t="s">
        <v>399</v>
      </c>
      <c r="G6341" s="5" t="s">
        <v>400</v>
      </c>
      <c r="H6341" s="5" t="s">
        <v>377</v>
      </c>
      <c r="I6341" s="5" t="s">
        <v>378</v>
      </c>
    </row>
    <row r="6342" spans="1:9" x14ac:dyDescent="0.25">
      <c r="A6342" s="5" t="s">
        <v>15833</v>
      </c>
      <c r="B6342" s="5" t="s">
        <v>15834</v>
      </c>
      <c r="C6342" s="6" t="s">
        <v>11102</v>
      </c>
      <c r="D6342" s="6" t="str">
        <f t="shared" si="99"/>
        <v>0010-071-021-1100</v>
      </c>
      <c r="E6342" s="5" t="s">
        <v>11103</v>
      </c>
      <c r="F6342" s="5" t="s">
        <v>399</v>
      </c>
      <c r="G6342" s="5" t="s">
        <v>400</v>
      </c>
      <c r="H6342" s="5" t="s">
        <v>377</v>
      </c>
      <c r="I6342" s="5" t="s">
        <v>378</v>
      </c>
    </row>
    <row r="6343" spans="1:9" x14ac:dyDescent="0.25">
      <c r="A6343" s="5" t="s">
        <v>15835</v>
      </c>
      <c r="B6343" s="5" t="s">
        <v>15836</v>
      </c>
      <c r="C6343" s="6" t="s">
        <v>1619</v>
      </c>
      <c r="D6343" s="6" t="str">
        <f t="shared" si="99"/>
        <v>0370-000-000-0000</v>
      </c>
      <c r="E6343" s="5" t="s">
        <v>1620</v>
      </c>
      <c r="F6343" s="5" t="s">
        <v>415</v>
      </c>
      <c r="G6343" s="5" t="s">
        <v>416</v>
      </c>
      <c r="H6343" s="5" t="s">
        <v>513</v>
      </c>
      <c r="I6343" s="5" t="s">
        <v>514</v>
      </c>
    </row>
    <row r="6344" spans="1:9" x14ac:dyDescent="0.25">
      <c r="A6344" s="5" t="s">
        <v>15837</v>
      </c>
      <c r="B6344" s="5" t="s">
        <v>15838</v>
      </c>
      <c r="C6344" s="6" t="s">
        <v>4363</v>
      </c>
      <c r="D6344" s="6" t="str">
        <f t="shared" si="99"/>
        <v>0010-030-031-1200</v>
      </c>
      <c r="E6344" s="5" t="s">
        <v>4364</v>
      </c>
      <c r="F6344" s="5" t="s">
        <v>375</v>
      </c>
      <c r="G6344" s="5" t="s">
        <v>376</v>
      </c>
      <c r="H6344" s="5" t="s">
        <v>1213</v>
      </c>
      <c r="I6344" s="5" t="s">
        <v>1214</v>
      </c>
    </row>
    <row r="6345" spans="1:9" x14ac:dyDescent="0.25">
      <c r="A6345" s="5" t="s">
        <v>15839</v>
      </c>
      <c r="B6345" s="5" t="s">
        <v>15840</v>
      </c>
      <c r="C6345" s="6" t="s">
        <v>7234</v>
      </c>
      <c r="D6345" s="6" t="str">
        <f t="shared" si="99"/>
        <v>0010-163-011-1100</v>
      </c>
      <c r="E6345" s="5" t="s">
        <v>7235</v>
      </c>
      <c r="F6345" s="5" t="s">
        <v>383</v>
      </c>
      <c r="G6345" s="5" t="s">
        <v>384</v>
      </c>
      <c r="H6345" s="5" t="s">
        <v>377</v>
      </c>
      <c r="I6345" s="5" t="s">
        <v>378</v>
      </c>
    </row>
    <row r="6346" spans="1:9" x14ac:dyDescent="0.25">
      <c r="A6346" s="5" t="s">
        <v>15841</v>
      </c>
      <c r="B6346" s="5" t="s">
        <v>15842</v>
      </c>
      <c r="C6346" s="6" t="s">
        <v>3161</v>
      </c>
      <c r="D6346" s="6" t="str">
        <f t="shared" si="99"/>
        <v>0047-000-000-0000</v>
      </c>
      <c r="E6346" s="5" t="s">
        <v>3162</v>
      </c>
      <c r="F6346" s="5" t="s">
        <v>383</v>
      </c>
      <c r="G6346" s="5" t="s">
        <v>384</v>
      </c>
      <c r="H6346" s="5" t="s">
        <v>377</v>
      </c>
      <c r="I6346" s="5" t="s">
        <v>378</v>
      </c>
    </row>
    <row r="6347" spans="1:9" x14ac:dyDescent="0.25">
      <c r="A6347" s="5" t="s">
        <v>15843</v>
      </c>
      <c r="B6347" s="5" t="s">
        <v>15844</v>
      </c>
      <c r="C6347" s="6" t="s">
        <v>757</v>
      </c>
      <c r="D6347" s="6" t="str">
        <f t="shared" si="99"/>
        <v>0871-000-000-0000</v>
      </c>
      <c r="E6347" s="5" t="s">
        <v>758</v>
      </c>
      <c r="F6347" s="5" t="s">
        <v>383</v>
      </c>
      <c r="G6347" s="5" t="s">
        <v>384</v>
      </c>
      <c r="H6347" s="5" t="s">
        <v>377</v>
      </c>
      <c r="I6347" s="5" t="s">
        <v>378</v>
      </c>
    </row>
    <row r="6348" spans="1:9" x14ac:dyDescent="0.25">
      <c r="A6348" s="5" t="s">
        <v>15845</v>
      </c>
      <c r="B6348" s="5" t="s">
        <v>15846</v>
      </c>
      <c r="C6348" s="6" t="s">
        <v>1897</v>
      </c>
      <c r="D6348" s="6" t="str">
        <f t="shared" si="99"/>
        <v>0360-000-000-0000</v>
      </c>
      <c r="E6348" s="5" t="s">
        <v>1898</v>
      </c>
      <c r="F6348" s="5" t="s">
        <v>383</v>
      </c>
      <c r="G6348" s="5" t="s">
        <v>384</v>
      </c>
      <c r="H6348" s="5" t="s">
        <v>491</v>
      </c>
      <c r="I6348" s="5" t="s">
        <v>492</v>
      </c>
    </row>
    <row r="6349" spans="1:9" x14ac:dyDescent="0.25">
      <c r="A6349" s="5" t="s">
        <v>15847</v>
      </c>
      <c r="B6349" s="5" t="s">
        <v>15848</v>
      </c>
      <c r="C6349" s="6" t="s">
        <v>2803</v>
      </c>
      <c r="D6349" s="6" t="str">
        <f t="shared" si="99"/>
        <v>0217-000-000-0000</v>
      </c>
      <c r="E6349" s="5" t="s">
        <v>2804</v>
      </c>
      <c r="F6349" s="5" t="s">
        <v>383</v>
      </c>
      <c r="G6349" s="5" t="s">
        <v>384</v>
      </c>
      <c r="H6349" s="5" t="s">
        <v>513</v>
      </c>
      <c r="I6349" s="5" t="s">
        <v>514</v>
      </c>
    </row>
    <row r="6350" spans="1:9" x14ac:dyDescent="0.25">
      <c r="A6350" s="5" t="s">
        <v>15849</v>
      </c>
      <c r="B6350" s="5" t="s">
        <v>15850</v>
      </c>
      <c r="C6350" s="6" t="s">
        <v>757</v>
      </c>
      <c r="D6350" s="6" t="str">
        <f t="shared" si="99"/>
        <v>0871-000-000-0000</v>
      </c>
      <c r="E6350" s="5" t="s">
        <v>758</v>
      </c>
      <c r="F6350" s="5" t="s">
        <v>383</v>
      </c>
      <c r="G6350" s="5" t="s">
        <v>384</v>
      </c>
      <c r="H6350" s="5" t="s">
        <v>377</v>
      </c>
      <c r="I6350" s="5" t="s">
        <v>378</v>
      </c>
    </row>
    <row r="6351" spans="1:9" x14ac:dyDescent="0.25">
      <c r="A6351" s="5" t="s">
        <v>15851</v>
      </c>
      <c r="B6351" s="5" t="s">
        <v>15852</v>
      </c>
      <c r="C6351" s="6" t="s">
        <v>2000</v>
      </c>
      <c r="D6351" s="6" t="str">
        <f t="shared" si="99"/>
        <v>0010-059-021-1100</v>
      </c>
      <c r="E6351" s="5" t="s">
        <v>2001</v>
      </c>
      <c r="F6351" s="5" t="s">
        <v>375</v>
      </c>
      <c r="G6351" s="5" t="s">
        <v>376</v>
      </c>
      <c r="H6351" s="5" t="s">
        <v>377</v>
      </c>
      <c r="I6351" s="5" t="s">
        <v>378</v>
      </c>
    </row>
    <row r="6352" spans="1:9" x14ac:dyDescent="0.25">
      <c r="A6352" s="5" t="s">
        <v>15853</v>
      </c>
      <c r="B6352" s="5" t="s">
        <v>15854</v>
      </c>
      <c r="C6352" s="6" t="s">
        <v>757</v>
      </c>
      <c r="D6352" s="6" t="str">
        <f t="shared" si="99"/>
        <v>0871-000-000-0000</v>
      </c>
      <c r="E6352" s="5" t="s">
        <v>758</v>
      </c>
      <c r="F6352" s="5" t="s">
        <v>383</v>
      </c>
      <c r="G6352" s="5" t="s">
        <v>384</v>
      </c>
      <c r="H6352" s="5" t="s">
        <v>11413</v>
      </c>
      <c r="I6352" s="5" t="s">
        <v>11414</v>
      </c>
    </row>
    <row r="6353" spans="1:9" x14ac:dyDescent="0.25">
      <c r="A6353" s="5" t="s">
        <v>15855</v>
      </c>
      <c r="B6353" s="5" t="s">
        <v>15856</v>
      </c>
      <c r="C6353" s="6" t="s">
        <v>1091</v>
      </c>
      <c r="D6353" s="6" t="str">
        <f t="shared" si="99"/>
        <v>0957-000-000-0000</v>
      </c>
      <c r="E6353" s="5" t="s">
        <v>1092</v>
      </c>
      <c r="F6353" s="5" t="s">
        <v>383</v>
      </c>
      <c r="G6353" s="5" t="s">
        <v>384</v>
      </c>
      <c r="H6353" s="5" t="s">
        <v>377</v>
      </c>
      <c r="I6353" s="5" t="s">
        <v>378</v>
      </c>
    </row>
    <row r="6354" spans="1:9" x14ac:dyDescent="0.25">
      <c r="A6354" s="5" t="s">
        <v>267</v>
      </c>
      <c r="B6354" s="5" t="s">
        <v>15857</v>
      </c>
      <c r="C6354" s="6" t="s">
        <v>15858</v>
      </c>
      <c r="D6354" s="6" t="str">
        <f t="shared" si="99"/>
        <v>1063-000-000-0000</v>
      </c>
      <c r="E6354" s="5" t="s">
        <v>15859</v>
      </c>
      <c r="F6354" s="5" t="s">
        <v>535</v>
      </c>
      <c r="G6354" s="5" t="s">
        <v>536</v>
      </c>
      <c r="H6354" s="5" t="s">
        <v>377</v>
      </c>
      <c r="I6354" s="5" t="s">
        <v>378</v>
      </c>
    </row>
    <row r="6355" spans="1:9" x14ac:dyDescent="0.25">
      <c r="A6355" s="5" t="s">
        <v>15860</v>
      </c>
      <c r="B6355" s="5" t="s">
        <v>15861</v>
      </c>
      <c r="C6355" s="6" t="s">
        <v>1079</v>
      </c>
      <c r="D6355" s="6" t="str">
        <f t="shared" si="99"/>
        <v>0042-000-000-0000</v>
      </c>
      <c r="E6355" s="5" t="s">
        <v>1080</v>
      </c>
      <c r="F6355" s="5" t="s">
        <v>383</v>
      </c>
      <c r="G6355" s="5" t="s">
        <v>384</v>
      </c>
      <c r="H6355" s="5" t="s">
        <v>513</v>
      </c>
      <c r="I6355" s="5" t="s">
        <v>514</v>
      </c>
    </row>
    <row r="6356" spans="1:9" x14ac:dyDescent="0.25">
      <c r="A6356" s="5" t="s">
        <v>15862</v>
      </c>
      <c r="B6356" s="5" t="s">
        <v>15863</v>
      </c>
      <c r="C6356" s="6" t="s">
        <v>4414</v>
      </c>
      <c r="D6356" s="6" t="str">
        <f t="shared" si="99"/>
        <v>0010-030-081-1300</v>
      </c>
      <c r="E6356" s="5" t="s">
        <v>4415</v>
      </c>
      <c r="F6356" s="5" t="s">
        <v>375</v>
      </c>
      <c r="G6356" s="5" t="s">
        <v>376</v>
      </c>
      <c r="H6356" s="5" t="s">
        <v>377</v>
      </c>
      <c r="I6356" s="5" t="s">
        <v>378</v>
      </c>
    </row>
    <row r="6357" spans="1:9" x14ac:dyDescent="0.25">
      <c r="A6357" s="5" t="s">
        <v>15864</v>
      </c>
      <c r="B6357" s="5" t="s">
        <v>15865</v>
      </c>
      <c r="C6357" s="6" t="s">
        <v>15866</v>
      </c>
      <c r="D6357" s="6" t="str">
        <f t="shared" si="99"/>
        <v>0010-083-061-1000</v>
      </c>
      <c r="E6357" s="5" t="s">
        <v>15867</v>
      </c>
      <c r="F6357" s="5" t="s">
        <v>1099</v>
      </c>
      <c r="G6357" s="5" t="s">
        <v>1100</v>
      </c>
      <c r="H6357" s="5" t="s">
        <v>377</v>
      </c>
      <c r="I6357" s="5" t="s">
        <v>378</v>
      </c>
    </row>
    <row r="6358" spans="1:9" x14ac:dyDescent="0.25">
      <c r="A6358" s="5" t="s">
        <v>15868</v>
      </c>
      <c r="B6358" s="5" t="s">
        <v>15869</v>
      </c>
      <c r="C6358" s="6" t="s">
        <v>2969</v>
      </c>
      <c r="D6358" s="6" t="str">
        <f t="shared" si="99"/>
        <v>0320-000-001-3900</v>
      </c>
      <c r="E6358" s="5" t="s">
        <v>2970</v>
      </c>
      <c r="F6358" s="5" t="s">
        <v>383</v>
      </c>
      <c r="G6358" s="5" t="s">
        <v>384</v>
      </c>
      <c r="H6358" s="5" t="s">
        <v>377</v>
      </c>
      <c r="I6358" s="5" t="s">
        <v>378</v>
      </c>
    </row>
    <row r="6359" spans="1:9" x14ac:dyDescent="0.25">
      <c r="A6359" s="5" t="s">
        <v>15870</v>
      </c>
      <c r="B6359" s="5" t="s">
        <v>15871</v>
      </c>
      <c r="C6359" s="6" t="s">
        <v>3017</v>
      </c>
      <c r="D6359" s="6" t="str">
        <f t="shared" si="99"/>
        <v>0597-000-000-0000</v>
      </c>
      <c r="E6359" s="5" t="s">
        <v>3018</v>
      </c>
      <c r="F6359" s="5" t="s">
        <v>383</v>
      </c>
      <c r="G6359" s="5" t="s">
        <v>384</v>
      </c>
      <c r="H6359" s="5" t="s">
        <v>377</v>
      </c>
      <c r="I6359" s="5" t="s">
        <v>378</v>
      </c>
    </row>
    <row r="6360" spans="1:9" x14ac:dyDescent="0.25">
      <c r="A6360" s="5" t="s">
        <v>15872</v>
      </c>
      <c r="B6360" s="5" t="s">
        <v>15873</v>
      </c>
      <c r="C6360" s="6" t="s">
        <v>15874</v>
      </c>
      <c r="D6360" s="6" t="str">
        <f t="shared" si="99"/>
        <v>1066-000-000-0000</v>
      </c>
      <c r="E6360" s="5" t="s">
        <v>15875</v>
      </c>
      <c r="F6360" s="5" t="s">
        <v>535</v>
      </c>
      <c r="G6360" s="5" t="s">
        <v>536</v>
      </c>
      <c r="H6360" s="5" t="s">
        <v>513</v>
      </c>
      <c r="I6360" s="5" t="s">
        <v>514</v>
      </c>
    </row>
    <row r="6361" spans="1:9" x14ac:dyDescent="0.25">
      <c r="A6361" s="5" t="s">
        <v>15876</v>
      </c>
      <c r="B6361" s="5" t="s">
        <v>15877</v>
      </c>
      <c r="C6361" s="6" t="s">
        <v>2170</v>
      </c>
      <c r="D6361" s="6" t="str">
        <f t="shared" si="99"/>
        <v>0475-000-000-0000</v>
      </c>
      <c r="E6361" s="5" t="s">
        <v>2171</v>
      </c>
      <c r="F6361" s="5" t="s">
        <v>383</v>
      </c>
      <c r="G6361" s="5" t="s">
        <v>384</v>
      </c>
      <c r="H6361" s="5" t="s">
        <v>377</v>
      </c>
      <c r="I6361" s="5" t="s">
        <v>378</v>
      </c>
    </row>
    <row r="6362" spans="1:9" x14ac:dyDescent="0.25">
      <c r="A6362" s="5" t="s">
        <v>15878</v>
      </c>
      <c r="B6362" s="5" t="s">
        <v>15879</v>
      </c>
      <c r="C6362" s="6" t="s">
        <v>6285</v>
      </c>
      <c r="D6362" s="6" t="str">
        <f t="shared" si="99"/>
        <v>1142-000-000-0000</v>
      </c>
      <c r="E6362" s="5" t="s">
        <v>6286</v>
      </c>
      <c r="F6362" s="5" t="s">
        <v>383</v>
      </c>
      <c r="G6362" s="5" t="s">
        <v>384</v>
      </c>
      <c r="H6362" s="5" t="s">
        <v>377</v>
      </c>
      <c r="I6362" s="5" t="s">
        <v>378</v>
      </c>
    </row>
    <row r="6363" spans="1:9" x14ac:dyDescent="0.25">
      <c r="A6363" s="5" t="s">
        <v>15880</v>
      </c>
      <c r="B6363" s="5" t="s">
        <v>15881</v>
      </c>
      <c r="C6363" s="6" t="s">
        <v>6061</v>
      </c>
      <c r="D6363" s="6" t="str">
        <f t="shared" si="99"/>
        <v>0897-000-000-0000</v>
      </c>
      <c r="E6363" s="5" t="s">
        <v>6062</v>
      </c>
      <c r="F6363" s="5" t="s">
        <v>507</v>
      </c>
      <c r="G6363" s="5" t="s">
        <v>508</v>
      </c>
      <c r="H6363" s="5" t="s">
        <v>377</v>
      </c>
      <c r="I6363" s="5" t="s">
        <v>378</v>
      </c>
    </row>
    <row r="6364" spans="1:9" x14ac:dyDescent="0.25">
      <c r="A6364" s="5" t="s">
        <v>15882</v>
      </c>
      <c r="B6364" s="5" t="s">
        <v>15883</v>
      </c>
      <c r="C6364" s="6" t="s">
        <v>707</v>
      </c>
      <c r="D6364" s="6" t="str">
        <f t="shared" si="99"/>
        <v>0010-085-021-1100</v>
      </c>
      <c r="E6364" s="5" t="s">
        <v>708</v>
      </c>
      <c r="F6364" s="5" t="s">
        <v>375</v>
      </c>
      <c r="G6364" s="5" t="s">
        <v>376</v>
      </c>
      <c r="H6364" s="5" t="s">
        <v>377</v>
      </c>
      <c r="I6364" s="5" t="s">
        <v>378</v>
      </c>
    </row>
    <row r="6365" spans="1:9" x14ac:dyDescent="0.25">
      <c r="A6365" s="5" t="s">
        <v>15884</v>
      </c>
      <c r="B6365" s="5" t="s">
        <v>15885</v>
      </c>
      <c r="C6365" s="6" t="s">
        <v>445</v>
      </c>
      <c r="D6365" s="6" t="str">
        <f t="shared" si="99"/>
        <v>0032-000-000-0000</v>
      </c>
      <c r="E6365" s="5" t="s">
        <v>446</v>
      </c>
      <c r="F6365" s="5" t="s">
        <v>383</v>
      </c>
      <c r="G6365" s="5" t="s">
        <v>384</v>
      </c>
      <c r="H6365" s="5" t="s">
        <v>1213</v>
      </c>
      <c r="I6365" s="5" t="s">
        <v>1214</v>
      </c>
    </row>
    <row r="6366" spans="1:9" x14ac:dyDescent="0.25">
      <c r="A6366" s="5" t="s">
        <v>15886</v>
      </c>
      <c r="B6366" s="5" t="s">
        <v>15887</v>
      </c>
      <c r="C6366" s="6" t="s">
        <v>1165</v>
      </c>
      <c r="D6366" s="6" t="str">
        <f t="shared" si="99"/>
        <v>0808-000-000-0000</v>
      </c>
      <c r="E6366" s="5" t="s">
        <v>1166</v>
      </c>
      <c r="F6366" s="5" t="s">
        <v>383</v>
      </c>
      <c r="G6366" s="5" t="s">
        <v>384</v>
      </c>
      <c r="H6366" s="5" t="s">
        <v>377</v>
      </c>
      <c r="I6366" s="5" t="s">
        <v>378</v>
      </c>
    </row>
    <row r="6367" spans="1:9" x14ac:dyDescent="0.25">
      <c r="A6367" s="5" t="s">
        <v>15888</v>
      </c>
      <c r="B6367" s="5" t="s">
        <v>15889</v>
      </c>
      <c r="C6367" s="6" t="s">
        <v>694</v>
      </c>
      <c r="D6367" s="6" t="str">
        <f t="shared" si="99"/>
        <v>0220-000-000-0000</v>
      </c>
      <c r="E6367" s="5" t="s">
        <v>695</v>
      </c>
      <c r="F6367" s="5" t="s">
        <v>383</v>
      </c>
      <c r="G6367" s="5" t="s">
        <v>384</v>
      </c>
      <c r="H6367" s="5" t="s">
        <v>377</v>
      </c>
      <c r="I6367" s="5" t="s">
        <v>378</v>
      </c>
    </row>
    <row r="6368" spans="1:9" x14ac:dyDescent="0.25">
      <c r="A6368" s="5" t="s">
        <v>15890</v>
      </c>
      <c r="B6368" s="5" t="s">
        <v>15891</v>
      </c>
      <c r="C6368" s="6" t="s">
        <v>1205</v>
      </c>
      <c r="D6368" s="6" t="str">
        <f t="shared" si="99"/>
        <v>0724-000-000-0000</v>
      </c>
      <c r="E6368" s="5" t="s">
        <v>1206</v>
      </c>
      <c r="F6368" s="5" t="s">
        <v>503</v>
      </c>
      <c r="G6368" s="5" t="s">
        <v>504</v>
      </c>
      <c r="H6368" s="5" t="s">
        <v>377</v>
      </c>
      <c r="I6368" s="5" t="s">
        <v>378</v>
      </c>
    </row>
    <row r="6369" spans="1:9" x14ac:dyDescent="0.25">
      <c r="A6369" s="5" t="s">
        <v>15892</v>
      </c>
      <c r="B6369" s="5" t="s">
        <v>15893</v>
      </c>
      <c r="C6369" s="6" t="s">
        <v>543</v>
      </c>
      <c r="D6369" s="6" t="str">
        <f t="shared" si="99"/>
        <v>0185-000-000-0000</v>
      </c>
      <c r="E6369" s="5" t="s">
        <v>544</v>
      </c>
      <c r="F6369" s="5" t="s">
        <v>415</v>
      </c>
      <c r="G6369" s="5" t="s">
        <v>416</v>
      </c>
      <c r="H6369" s="5" t="s">
        <v>377</v>
      </c>
      <c r="I6369" s="5" t="s">
        <v>378</v>
      </c>
    </row>
    <row r="6370" spans="1:9" x14ac:dyDescent="0.25">
      <c r="A6370" s="5" t="s">
        <v>15894</v>
      </c>
      <c r="B6370" s="5" t="s">
        <v>15895</v>
      </c>
      <c r="C6370" s="6" t="s">
        <v>3706</v>
      </c>
      <c r="D6370" s="6" t="str">
        <f t="shared" si="99"/>
        <v>0195-045-080-1100</v>
      </c>
      <c r="E6370" s="5" t="s">
        <v>3707</v>
      </c>
      <c r="F6370" s="5" t="s">
        <v>415</v>
      </c>
      <c r="G6370" s="5" t="s">
        <v>416</v>
      </c>
      <c r="H6370" s="5" t="s">
        <v>377</v>
      </c>
      <c r="I6370" s="5" t="s">
        <v>378</v>
      </c>
    </row>
    <row r="6371" spans="1:9" x14ac:dyDescent="0.25">
      <c r="A6371" s="5" t="s">
        <v>15896</v>
      </c>
      <c r="B6371" s="5" t="s">
        <v>15897</v>
      </c>
      <c r="C6371" s="6" t="s">
        <v>2196</v>
      </c>
      <c r="D6371" s="6" t="str">
        <f t="shared" si="99"/>
        <v>0924-000-000-0000</v>
      </c>
      <c r="E6371" s="5" t="s">
        <v>2197</v>
      </c>
      <c r="F6371" s="5" t="s">
        <v>383</v>
      </c>
      <c r="G6371" s="5" t="s">
        <v>384</v>
      </c>
      <c r="H6371" s="5" t="s">
        <v>377</v>
      </c>
      <c r="I6371" s="5" t="s">
        <v>378</v>
      </c>
    </row>
    <row r="6372" spans="1:9" x14ac:dyDescent="0.25">
      <c r="A6372" s="5" t="s">
        <v>15898</v>
      </c>
      <c r="B6372" s="5" t="s">
        <v>15899</v>
      </c>
      <c r="C6372" s="6" t="s">
        <v>11351</v>
      </c>
      <c r="D6372" s="6" t="str">
        <f t="shared" si="99"/>
        <v>0931-000-000-0000</v>
      </c>
      <c r="E6372" s="5" t="s">
        <v>11352</v>
      </c>
      <c r="F6372" s="5" t="s">
        <v>383</v>
      </c>
      <c r="G6372" s="5" t="s">
        <v>384</v>
      </c>
      <c r="H6372" s="5" t="s">
        <v>513</v>
      </c>
      <c r="I6372" s="5" t="s">
        <v>514</v>
      </c>
    </row>
    <row r="6373" spans="1:9" x14ac:dyDescent="0.25">
      <c r="A6373" s="5" t="s">
        <v>15900</v>
      </c>
      <c r="B6373" s="5" t="s">
        <v>15901</v>
      </c>
      <c r="C6373" s="6" t="s">
        <v>4709</v>
      </c>
      <c r="D6373" s="6" t="str">
        <f t="shared" si="99"/>
        <v>0010-029-110-1100</v>
      </c>
      <c r="E6373" s="5" t="s">
        <v>4710</v>
      </c>
      <c r="F6373" s="5" t="s">
        <v>383</v>
      </c>
      <c r="G6373" s="5" t="s">
        <v>384</v>
      </c>
      <c r="H6373" s="5" t="s">
        <v>377</v>
      </c>
      <c r="I6373" s="5" t="s">
        <v>378</v>
      </c>
    </row>
    <row r="6374" spans="1:9" x14ac:dyDescent="0.25">
      <c r="A6374" s="5" t="s">
        <v>15902</v>
      </c>
      <c r="B6374" s="5" t="s">
        <v>15903</v>
      </c>
      <c r="C6374" s="6" t="s">
        <v>3896</v>
      </c>
      <c r="D6374" s="6" t="str">
        <f t="shared" si="99"/>
        <v>0410-000-000-0000</v>
      </c>
      <c r="E6374" s="5" t="s">
        <v>3897</v>
      </c>
      <c r="F6374" s="5" t="s">
        <v>2925</v>
      </c>
      <c r="G6374" s="5" t="s">
        <v>2926</v>
      </c>
      <c r="H6374" s="5" t="s">
        <v>377</v>
      </c>
      <c r="I6374" s="5" t="s">
        <v>378</v>
      </c>
    </row>
    <row r="6375" spans="1:9" x14ac:dyDescent="0.25">
      <c r="A6375" s="5" t="s">
        <v>15904</v>
      </c>
      <c r="B6375" s="5" t="s">
        <v>15905</v>
      </c>
      <c r="C6375" s="6" t="s">
        <v>2218</v>
      </c>
      <c r="D6375" s="6" t="str">
        <f t="shared" si="99"/>
        <v>0385-000-000-0000</v>
      </c>
      <c r="E6375" s="5" t="s">
        <v>2219</v>
      </c>
      <c r="F6375" s="5" t="s">
        <v>383</v>
      </c>
      <c r="G6375" s="5" t="s">
        <v>384</v>
      </c>
      <c r="H6375" s="5" t="s">
        <v>377</v>
      </c>
      <c r="I6375" s="5" t="s">
        <v>378</v>
      </c>
    </row>
    <row r="6376" spans="1:9" x14ac:dyDescent="0.25">
      <c r="A6376" s="5" t="s">
        <v>15906</v>
      </c>
      <c r="B6376" s="5" t="s">
        <v>15907</v>
      </c>
      <c r="C6376" s="6" t="s">
        <v>521</v>
      </c>
      <c r="D6376" s="6" t="str">
        <f t="shared" si="99"/>
        <v>0950-000-000-0000</v>
      </c>
      <c r="E6376" s="5" t="s">
        <v>522</v>
      </c>
      <c r="F6376" s="5" t="s">
        <v>383</v>
      </c>
      <c r="G6376" s="5" t="s">
        <v>384</v>
      </c>
      <c r="H6376" s="5" t="s">
        <v>377</v>
      </c>
      <c r="I6376" s="5" t="s">
        <v>378</v>
      </c>
    </row>
    <row r="6377" spans="1:9" x14ac:dyDescent="0.25">
      <c r="A6377" s="5" t="s">
        <v>15908</v>
      </c>
      <c r="B6377" s="5" t="s">
        <v>15909</v>
      </c>
      <c r="C6377" s="6" t="s">
        <v>7661</v>
      </c>
      <c r="D6377" s="6" t="str">
        <f t="shared" si="99"/>
        <v>1145-000-000-0000</v>
      </c>
      <c r="E6377" s="5" t="s">
        <v>7662</v>
      </c>
      <c r="F6377" s="5" t="s">
        <v>383</v>
      </c>
      <c r="G6377" s="5" t="s">
        <v>384</v>
      </c>
      <c r="H6377" s="5" t="s">
        <v>377</v>
      </c>
      <c r="I6377" s="5" t="s">
        <v>378</v>
      </c>
    </row>
    <row r="6378" spans="1:9" x14ac:dyDescent="0.25">
      <c r="A6378" s="5" t="s">
        <v>15910</v>
      </c>
      <c r="B6378" s="5" t="s">
        <v>15911</v>
      </c>
      <c r="C6378" s="6" t="s">
        <v>521</v>
      </c>
      <c r="D6378" s="6" t="str">
        <f t="shared" si="99"/>
        <v>0950-000-000-0000</v>
      </c>
      <c r="E6378" s="5" t="s">
        <v>522</v>
      </c>
      <c r="F6378" s="5" t="s">
        <v>383</v>
      </c>
      <c r="G6378" s="5" t="s">
        <v>384</v>
      </c>
      <c r="H6378" s="5" t="s">
        <v>377</v>
      </c>
      <c r="I6378" s="5" t="s">
        <v>378</v>
      </c>
    </row>
    <row r="6379" spans="1:9" x14ac:dyDescent="0.25">
      <c r="A6379" s="5" t="s">
        <v>15912</v>
      </c>
      <c r="B6379" s="5" t="s">
        <v>15913</v>
      </c>
      <c r="C6379" s="6" t="s">
        <v>1619</v>
      </c>
      <c r="D6379" s="6" t="str">
        <f t="shared" si="99"/>
        <v>0370-000-000-0000</v>
      </c>
      <c r="E6379" s="5" t="s">
        <v>1620</v>
      </c>
      <c r="F6379" s="5" t="s">
        <v>383</v>
      </c>
      <c r="G6379" s="5" t="s">
        <v>384</v>
      </c>
      <c r="H6379" s="5" t="s">
        <v>11790</v>
      </c>
      <c r="I6379" s="5" t="s">
        <v>11791</v>
      </c>
    </row>
    <row r="6380" spans="1:9" x14ac:dyDescent="0.25">
      <c r="A6380" s="5" t="s">
        <v>15914</v>
      </c>
      <c r="B6380" s="5" t="s">
        <v>15915</v>
      </c>
      <c r="C6380" s="6" t="s">
        <v>2683</v>
      </c>
      <c r="D6380" s="6" t="str">
        <f t="shared" si="99"/>
        <v>0286-000-000-0000</v>
      </c>
      <c r="E6380" s="5" t="s">
        <v>2684</v>
      </c>
      <c r="F6380" s="5" t="s">
        <v>383</v>
      </c>
      <c r="G6380" s="5" t="s">
        <v>384</v>
      </c>
      <c r="H6380" s="5" t="s">
        <v>377</v>
      </c>
      <c r="I6380" s="5" t="s">
        <v>378</v>
      </c>
    </row>
    <row r="6381" spans="1:9" x14ac:dyDescent="0.25">
      <c r="A6381" s="5" t="s">
        <v>15916</v>
      </c>
      <c r="B6381" s="5" t="s">
        <v>15917</v>
      </c>
      <c r="C6381" s="6" t="s">
        <v>13390</v>
      </c>
      <c r="D6381" s="6" t="str">
        <f t="shared" si="99"/>
        <v>0010-086-060-1500</v>
      </c>
      <c r="E6381" s="5" t="s">
        <v>13391</v>
      </c>
      <c r="F6381" s="5" t="s">
        <v>375</v>
      </c>
      <c r="G6381" s="5" t="s">
        <v>376</v>
      </c>
      <c r="H6381" s="5" t="s">
        <v>377</v>
      </c>
      <c r="I6381" s="5" t="s">
        <v>378</v>
      </c>
    </row>
    <row r="6382" spans="1:9" x14ac:dyDescent="0.25">
      <c r="A6382" s="5" t="s">
        <v>15918</v>
      </c>
      <c r="B6382" s="5" t="s">
        <v>15919</v>
      </c>
      <c r="C6382" s="6" t="s">
        <v>985</v>
      </c>
      <c r="D6382" s="6" t="str">
        <f t="shared" si="99"/>
        <v>0180-000-000-0000</v>
      </c>
      <c r="E6382" s="5" t="s">
        <v>986</v>
      </c>
      <c r="F6382" s="5" t="s">
        <v>415</v>
      </c>
      <c r="G6382" s="5" t="s">
        <v>416</v>
      </c>
      <c r="H6382" s="5" t="s">
        <v>377</v>
      </c>
      <c r="I6382" s="5" t="s">
        <v>378</v>
      </c>
    </row>
    <row r="6383" spans="1:9" x14ac:dyDescent="0.25">
      <c r="A6383" s="5" t="s">
        <v>15920</v>
      </c>
      <c r="B6383" s="5" t="s">
        <v>15921</v>
      </c>
      <c r="C6383" s="6" t="s">
        <v>539</v>
      </c>
      <c r="D6383" s="6" t="str">
        <f t="shared" si="99"/>
        <v>0850-000-000-0000</v>
      </c>
      <c r="E6383" s="5" t="s">
        <v>540</v>
      </c>
      <c r="F6383" s="5" t="s">
        <v>383</v>
      </c>
      <c r="G6383" s="5" t="s">
        <v>384</v>
      </c>
      <c r="H6383" s="5" t="s">
        <v>377</v>
      </c>
      <c r="I6383" s="5" t="s">
        <v>378</v>
      </c>
    </row>
    <row r="6384" spans="1:9" x14ac:dyDescent="0.25">
      <c r="A6384" s="5" t="s">
        <v>15922</v>
      </c>
      <c r="B6384" s="5" t="s">
        <v>15923</v>
      </c>
      <c r="C6384" s="6" t="s">
        <v>8809</v>
      </c>
      <c r="D6384" s="6" t="str">
        <f t="shared" si="99"/>
        <v>0301-000-000-0000</v>
      </c>
      <c r="E6384" s="5" t="s">
        <v>8810</v>
      </c>
      <c r="F6384" s="5" t="s">
        <v>383</v>
      </c>
      <c r="G6384" s="5" t="s">
        <v>384</v>
      </c>
      <c r="H6384" s="5" t="s">
        <v>513</v>
      </c>
      <c r="I6384" s="5" t="s">
        <v>514</v>
      </c>
    </row>
    <row r="6385" spans="1:9" x14ac:dyDescent="0.25">
      <c r="A6385" s="5" t="s">
        <v>15924</v>
      </c>
      <c r="B6385" s="5" t="s">
        <v>15925</v>
      </c>
      <c r="C6385" s="6" t="s">
        <v>1607</v>
      </c>
      <c r="D6385" s="6" t="str">
        <f t="shared" si="99"/>
        <v>0580-000-000-0000</v>
      </c>
      <c r="E6385" s="5" t="s">
        <v>1608</v>
      </c>
      <c r="F6385" s="5" t="s">
        <v>415</v>
      </c>
      <c r="G6385" s="5" t="s">
        <v>416</v>
      </c>
      <c r="H6385" s="5" t="s">
        <v>377</v>
      </c>
      <c r="I6385" s="5" t="s">
        <v>378</v>
      </c>
    </row>
    <row r="6386" spans="1:9" x14ac:dyDescent="0.25">
      <c r="A6386" s="5" t="s">
        <v>15926</v>
      </c>
      <c r="B6386" s="5" t="s">
        <v>15927</v>
      </c>
      <c r="C6386" s="6" t="s">
        <v>8815</v>
      </c>
      <c r="D6386" s="6" t="str">
        <f t="shared" si="99"/>
        <v>0100-000-000-1600</v>
      </c>
      <c r="E6386" s="5" t="s">
        <v>8816</v>
      </c>
      <c r="F6386" s="5" t="s">
        <v>383</v>
      </c>
      <c r="G6386" s="5" t="s">
        <v>384</v>
      </c>
      <c r="H6386" s="5" t="s">
        <v>377</v>
      </c>
      <c r="I6386" s="5" t="s">
        <v>378</v>
      </c>
    </row>
    <row r="6387" spans="1:9" x14ac:dyDescent="0.25">
      <c r="A6387" s="5" t="s">
        <v>15928</v>
      </c>
      <c r="B6387" s="5" t="s">
        <v>15929</v>
      </c>
      <c r="C6387" s="6" t="s">
        <v>2491</v>
      </c>
      <c r="D6387" s="6" t="str">
        <f t="shared" si="99"/>
        <v>0168-247-000-0000</v>
      </c>
      <c r="E6387" s="5" t="s">
        <v>2492</v>
      </c>
      <c r="F6387" s="5" t="s">
        <v>383</v>
      </c>
      <c r="G6387" s="5" t="s">
        <v>384</v>
      </c>
      <c r="H6387" s="5" t="s">
        <v>377</v>
      </c>
      <c r="I6387" s="5" t="s">
        <v>378</v>
      </c>
    </row>
    <row r="6388" spans="1:9" x14ac:dyDescent="0.25">
      <c r="A6388" s="5" t="s">
        <v>15930</v>
      </c>
      <c r="B6388" s="5" t="s">
        <v>15931</v>
      </c>
      <c r="C6388" s="6" t="s">
        <v>985</v>
      </c>
      <c r="D6388" s="6" t="str">
        <f t="shared" si="99"/>
        <v>0180-000-000-0000</v>
      </c>
      <c r="E6388" s="5" t="s">
        <v>986</v>
      </c>
      <c r="F6388" s="5" t="s">
        <v>383</v>
      </c>
      <c r="G6388" s="5" t="s">
        <v>384</v>
      </c>
      <c r="H6388" s="5" t="s">
        <v>377</v>
      </c>
      <c r="I6388" s="5" t="s">
        <v>378</v>
      </c>
    </row>
    <row r="6389" spans="1:9" x14ac:dyDescent="0.25">
      <c r="A6389" s="5" t="s">
        <v>15932</v>
      </c>
      <c r="B6389" s="5" t="s">
        <v>15933</v>
      </c>
      <c r="C6389" s="6" t="s">
        <v>2026</v>
      </c>
      <c r="D6389" s="6" t="str">
        <f t="shared" si="99"/>
        <v>0852-000-000-0000</v>
      </c>
      <c r="E6389" s="5" t="s">
        <v>2027</v>
      </c>
      <c r="F6389" s="5" t="s">
        <v>383</v>
      </c>
      <c r="G6389" s="5" t="s">
        <v>384</v>
      </c>
      <c r="H6389" s="5" t="s">
        <v>513</v>
      </c>
      <c r="I6389" s="5" t="s">
        <v>514</v>
      </c>
    </row>
    <row r="6390" spans="1:9" x14ac:dyDescent="0.25">
      <c r="A6390" s="5" t="s">
        <v>304</v>
      </c>
      <c r="B6390" s="5" t="s">
        <v>15934</v>
      </c>
      <c r="C6390" s="6" t="s">
        <v>6813</v>
      </c>
      <c r="D6390" s="6" t="str">
        <f t="shared" si="99"/>
        <v>0010-092-020-1100</v>
      </c>
      <c r="E6390" s="5" t="s">
        <v>6814</v>
      </c>
      <c r="F6390" s="5" t="s">
        <v>375</v>
      </c>
      <c r="G6390" s="5" t="s">
        <v>376</v>
      </c>
      <c r="H6390" s="5" t="s">
        <v>377</v>
      </c>
      <c r="I6390" s="5" t="s">
        <v>378</v>
      </c>
    </row>
    <row r="6391" spans="1:9" x14ac:dyDescent="0.25">
      <c r="A6391" s="5" t="s">
        <v>15935</v>
      </c>
      <c r="B6391" s="5" t="s">
        <v>15936</v>
      </c>
      <c r="C6391" s="6" t="s">
        <v>5720</v>
      </c>
      <c r="D6391" s="6" t="str">
        <f t="shared" si="99"/>
        <v>0010-084-021-1200</v>
      </c>
      <c r="E6391" s="5" t="s">
        <v>5721</v>
      </c>
      <c r="F6391" s="5" t="s">
        <v>375</v>
      </c>
      <c r="G6391" s="5" t="s">
        <v>376</v>
      </c>
      <c r="H6391" s="5" t="s">
        <v>377</v>
      </c>
      <c r="I6391" s="5" t="s">
        <v>378</v>
      </c>
    </row>
    <row r="6392" spans="1:9" x14ac:dyDescent="0.25">
      <c r="A6392" s="5" t="s">
        <v>15937</v>
      </c>
      <c r="B6392" s="5" t="s">
        <v>15938</v>
      </c>
      <c r="C6392" s="6" t="s">
        <v>2722</v>
      </c>
      <c r="D6392" s="6" t="str">
        <f t="shared" si="99"/>
        <v>0302-000-000-0000</v>
      </c>
      <c r="E6392" s="5" t="s">
        <v>2723</v>
      </c>
      <c r="F6392" s="5" t="s">
        <v>383</v>
      </c>
      <c r="G6392" s="5" t="s">
        <v>384</v>
      </c>
      <c r="H6392" s="5" t="s">
        <v>377</v>
      </c>
      <c r="I6392" s="5" t="s">
        <v>378</v>
      </c>
    </row>
    <row r="6393" spans="1:9" x14ac:dyDescent="0.25">
      <c r="A6393" s="5" t="s">
        <v>15939</v>
      </c>
      <c r="B6393" s="5" t="s">
        <v>15940</v>
      </c>
      <c r="C6393" s="6" t="s">
        <v>15941</v>
      </c>
      <c r="D6393" s="6" t="str">
        <f t="shared" si="99"/>
        <v>0428-249-020-0000</v>
      </c>
      <c r="E6393" s="5" t="s">
        <v>15942</v>
      </c>
      <c r="F6393" s="5" t="s">
        <v>383</v>
      </c>
      <c r="G6393" s="5" t="s">
        <v>384</v>
      </c>
      <c r="H6393" s="5" t="s">
        <v>389</v>
      </c>
      <c r="I6393" s="5" t="s">
        <v>390</v>
      </c>
    </row>
    <row r="6394" spans="1:9" x14ac:dyDescent="0.25">
      <c r="A6394" s="5" t="s">
        <v>15943</v>
      </c>
      <c r="B6394" s="5" t="s">
        <v>15944</v>
      </c>
      <c r="C6394" s="6" t="s">
        <v>644</v>
      </c>
      <c r="D6394" s="6" t="str">
        <f t="shared" si="99"/>
        <v>0556-000-000-0000</v>
      </c>
      <c r="E6394" s="5" t="s">
        <v>645</v>
      </c>
      <c r="F6394" s="5" t="s">
        <v>383</v>
      </c>
      <c r="G6394" s="5" t="s">
        <v>384</v>
      </c>
      <c r="H6394" s="5" t="s">
        <v>377</v>
      </c>
      <c r="I6394" s="5" t="s">
        <v>378</v>
      </c>
    </row>
    <row r="6395" spans="1:9" x14ac:dyDescent="0.25">
      <c r="A6395" s="5" t="s">
        <v>15945</v>
      </c>
      <c r="B6395" s="5" t="s">
        <v>15946</v>
      </c>
      <c r="C6395" s="6" t="s">
        <v>737</v>
      </c>
      <c r="D6395" s="6" t="str">
        <f t="shared" si="99"/>
        <v>0010-162-131-1100</v>
      </c>
      <c r="E6395" s="5" t="s">
        <v>738</v>
      </c>
      <c r="F6395" s="5" t="s">
        <v>375</v>
      </c>
      <c r="G6395" s="5" t="s">
        <v>376</v>
      </c>
      <c r="H6395" s="5" t="s">
        <v>377</v>
      </c>
      <c r="I6395" s="5" t="s">
        <v>378</v>
      </c>
    </row>
    <row r="6396" spans="1:9" x14ac:dyDescent="0.25">
      <c r="A6396" s="5" t="s">
        <v>15947</v>
      </c>
      <c r="B6396" s="5" t="s">
        <v>15948</v>
      </c>
      <c r="C6396" s="6" t="s">
        <v>2148</v>
      </c>
      <c r="D6396" s="6" t="str">
        <f t="shared" si="99"/>
        <v>0810-000-000-0000</v>
      </c>
      <c r="E6396" s="5" t="s">
        <v>2149</v>
      </c>
      <c r="F6396" s="5" t="s">
        <v>507</v>
      </c>
      <c r="G6396" s="5" t="s">
        <v>508</v>
      </c>
      <c r="H6396" s="5" t="s">
        <v>377</v>
      </c>
      <c r="I6396" s="5" t="s">
        <v>378</v>
      </c>
    </row>
    <row r="6397" spans="1:9" x14ac:dyDescent="0.25">
      <c r="A6397" s="5" t="s">
        <v>15949</v>
      </c>
      <c r="B6397" s="5" t="s">
        <v>15950</v>
      </c>
      <c r="C6397" s="6" t="s">
        <v>789</v>
      </c>
      <c r="D6397" s="6" t="str">
        <f t="shared" si="99"/>
        <v>0727-000-000-0000</v>
      </c>
      <c r="E6397" s="5" t="s">
        <v>790</v>
      </c>
      <c r="F6397" s="5" t="s">
        <v>383</v>
      </c>
      <c r="G6397" s="5" t="s">
        <v>384</v>
      </c>
      <c r="H6397" s="5" t="s">
        <v>377</v>
      </c>
      <c r="I6397" s="5" t="s">
        <v>378</v>
      </c>
    </row>
    <row r="6398" spans="1:9" x14ac:dyDescent="0.25">
      <c r="A6398" s="5" t="s">
        <v>15951</v>
      </c>
      <c r="B6398" s="5" t="s">
        <v>15952</v>
      </c>
      <c r="C6398" s="6" t="s">
        <v>7518</v>
      </c>
      <c r="D6398" s="6" t="str">
        <f t="shared" si="99"/>
        <v>0010-214-071-0000</v>
      </c>
      <c r="E6398" s="5" t="s">
        <v>7519</v>
      </c>
      <c r="F6398" s="5" t="s">
        <v>399</v>
      </c>
      <c r="G6398" s="5" t="s">
        <v>400</v>
      </c>
      <c r="H6398" s="5" t="s">
        <v>377</v>
      </c>
      <c r="I6398" s="5" t="s">
        <v>378</v>
      </c>
    </row>
    <row r="6399" spans="1:9" x14ac:dyDescent="0.25">
      <c r="A6399" s="5" t="s">
        <v>15953</v>
      </c>
      <c r="B6399" s="5" t="s">
        <v>15954</v>
      </c>
      <c r="C6399" s="6" t="s">
        <v>1299</v>
      </c>
      <c r="D6399" s="6" t="str">
        <f t="shared" si="99"/>
        <v>0016-000-000-0000</v>
      </c>
      <c r="E6399" s="5" t="s">
        <v>1300</v>
      </c>
      <c r="F6399" s="5" t="s">
        <v>383</v>
      </c>
      <c r="G6399" s="5" t="s">
        <v>384</v>
      </c>
      <c r="H6399" s="5" t="s">
        <v>377</v>
      </c>
      <c r="I6399" s="5" t="s">
        <v>378</v>
      </c>
    </row>
    <row r="6400" spans="1:9" x14ac:dyDescent="0.25">
      <c r="A6400" s="5" t="s">
        <v>15955</v>
      </c>
      <c r="B6400" s="5" t="s">
        <v>15956</v>
      </c>
      <c r="C6400" s="6" t="s">
        <v>1639</v>
      </c>
      <c r="D6400" s="6" t="str">
        <f t="shared" si="99"/>
        <v>0100-000-000-1000</v>
      </c>
      <c r="E6400" s="5" t="s">
        <v>1640</v>
      </c>
      <c r="F6400" s="5" t="s">
        <v>415</v>
      </c>
      <c r="G6400" s="5" t="s">
        <v>416</v>
      </c>
      <c r="H6400" s="5" t="s">
        <v>11413</v>
      </c>
      <c r="I6400" s="5" t="s">
        <v>11414</v>
      </c>
    </row>
    <row r="6401" spans="1:9" x14ac:dyDescent="0.25">
      <c r="A6401" s="5" t="s">
        <v>15957</v>
      </c>
      <c r="B6401" s="5" t="s">
        <v>15958</v>
      </c>
      <c r="C6401" s="6" t="s">
        <v>863</v>
      </c>
      <c r="D6401" s="6" t="str">
        <f t="shared" si="99"/>
        <v>0010-091-031-1100</v>
      </c>
      <c r="E6401" s="5" t="s">
        <v>864</v>
      </c>
      <c r="F6401" s="5" t="s">
        <v>375</v>
      </c>
      <c r="G6401" s="5" t="s">
        <v>376</v>
      </c>
      <c r="H6401" s="5" t="s">
        <v>377</v>
      </c>
      <c r="I6401" s="5" t="s">
        <v>378</v>
      </c>
    </row>
    <row r="6402" spans="1:9" x14ac:dyDescent="0.25">
      <c r="A6402" s="5" t="s">
        <v>15959</v>
      </c>
      <c r="B6402" s="5" t="s">
        <v>15960</v>
      </c>
      <c r="C6402" s="6" t="s">
        <v>2008</v>
      </c>
      <c r="D6402" s="6" t="str">
        <f t="shared" ref="D6402:D6465" si="100">TEXT(C6402,"0000-000-000-0000")</f>
        <v>0670-000-000-0000</v>
      </c>
      <c r="E6402" s="5" t="s">
        <v>2009</v>
      </c>
      <c r="F6402" s="5" t="s">
        <v>383</v>
      </c>
      <c r="G6402" s="5" t="s">
        <v>384</v>
      </c>
      <c r="H6402" s="5" t="s">
        <v>377</v>
      </c>
      <c r="I6402" s="5" t="s">
        <v>378</v>
      </c>
    </row>
    <row r="6403" spans="1:9" x14ac:dyDescent="0.25">
      <c r="A6403" s="5" t="s">
        <v>15961</v>
      </c>
      <c r="B6403" s="5" t="s">
        <v>15962</v>
      </c>
      <c r="C6403" s="6" t="s">
        <v>4703</v>
      </c>
      <c r="D6403" s="6" t="str">
        <f t="shared" si="100"/>
        <v>0010-032-171-1100</v>
      </c>
      <c r="E6403" s="5" t="s">
        <v>4704</v>
      </c>
      <c r="F6403" s="5" t="s">
        <v>399</v>
      </c>
      <c r="G6403" s="5" t="s">
        <v>400</v>
      </c>
      <c r="H6403" s="5" t="s">
        <v>513</v>
      </c>
      <c r="I6403" s="5" t="s">
        <v>514</v>
      </c>
    </row>
    <row r="6404" spans="1:9" x14ac:dyDescent="0.25">
      <c r="A6404" s="5" t="s">
        <v>15963</v>
      </c>
      <c r="B6404" s="5" t="s">
        <v>15964</v>
      </c>
      <c r="C6404" s="6" t="s">
        <v>1764</v>
      </c>
      <c r="D6404" s="6" t="str">
        <f t="shared" si="100"/>
        <v>0040-000-000-0000</v>
      </c>
      <c r="E6404" s="5" t="s">
        <v>1765</v>
      </c>
      <c r="F6404" s="5" t="s">
        <v>2925</v>
      </c>
      <c r="G6404" s="5" t="s">
        <v>2926</v>
      </c>
      <c r="H6404" s="5" t="s">
        <v>377</v>
      </c>
      <c r="I6404" s="5" t="s">
        <v>378</v>
      </c>
    </row>
    <row r="6405" spans="1:9" x14ac:dyDescent="0.25">
      <c r="A6405" s="5" t="s">
        <v>15965</v>
      </c>
      <c r="B6405" s="5" t="s">
        <v>15966</v>
      </c>
      <c r="C6405" s="6" t="s">
        <v>2913</v>
      </c>
      <c r="D6405" s="6" t="str">
        <f t="shared" si="100"/>
        <v>0918-000-000-0000</v>
      </c>
      <c r="E6405" s="5" t="s">
        <v>2914</v>
      </c>
      <c r="F6405" s="5" t="s">
        <v>383</v>
      </c>
      <c r="G6405" s="5" t="s">
        <v>384</v>
      </c>
      <c r="H6405" s="5" t="s">
        <v>377</v>
      </c>
      <c r="I6405" s="5" t="s">
        <v>378</v>
      </c>
    </row>
    <row r="6406" spans="1:9" x14ac:dyDescent="0.25">
      <c r="A6406" s="5" t="s">
        <v>15967</v>
      </c>
      <c r="B6406" s="5" t="s">
        <v>15968</v>
      </c>
      <c r="C6406" s="6" t="s">
        <v>2160</v>
      </c>
      <c r="D6406" s="6" t="str">
        <f t="shared" si="100"/>
        <v>0075-000-000-0000</v>
      </c>
      <c r="E6406" s="5" t="s">
        <v>2161</v>
      </c>
      <c r="F6406" s="5" t="s">
        <v>383</v>
      </c>
      <c r="G6406" s="5" t="s">
        <v>384</v>
      </c>
      <c r="H6406" s="5" t="s">
        <v>377</v>
      </c>
      <c r="I6406" s="5" t="s">
        <v>378</v>
      </c>
    </row>
    <row r="6407" spans="1:9" x14ac:dyDescent="0.25">
      <c r="A6407" s="5" t="s">
        <v>15969</v>
      </c>
      <c r="B6407" s="5" t="s">
        <v>15970</v>
      </c>
      <c r="C6407" s="6" t="s">
        <v>8256</v>
      </c>
      <c r="D6407" s="6" t="str">
        <f t="shared" si="100"/>
        <v>0043-000-000-0000</v>
      </c>
      <c r="E6407" s="5" t="s">
        <v>8257</v>
      </c>
      <c r="F6407" s="5" t="s">
        <v>383</v>
      </c>
      <c r="G6407" s="5" t="s">
        <v>384</v>
      </c>
      <c r="H6407" s="5" t="s">
        <v>513</v>
      </c>
      <c r="I6407" s="5" t="s">
        <v>514</v>
      </c>
    </row>
    <row r="6408" spans="1:9" x14ac:dyDescent="0.25">
      <c r="A6408" s="5" t="s">
        <v>15971</v>
      </c>
      <c r="B6408" s="5" t="s">
        <v>15972</v>
      </c>
      <c r="C6408" s="6" t="s">
        <v>1404</v>
      </c>
      <c r="D6408" s="6" t="str">
        <f t="shared" si="100"/>
        <v>0578-000-000-0000</v>
      </c>
      <c r="E6408" s="5" t="s">
        <v>1405</v>
      </c>
      <c r="F6408" s="5" t="s">
        <v>383</v>
      </c>
      <c r="G6408" s="5" t="s">
        <v>384</v>
      </c>
      <c r="H6408" s="5" t="s">
        <v>377</v>
      </c>
      <c r="I6408" s="5" t="s">
        <v>378</v>
      </c>
    </row>
    <row r="6409" spans="1:9" x14ac:dyDescent="0.25">
      <c r="A6409" s="5" t="s">
        <v>15973</v>
      </c>
      <c r="B6409" s="5" t="s">
        <v>15974</v>
      </c>
      <c r="C6409" s="6" t="s">
        <v>15975</v>
      </c>
      <c r="D6409" s="6" t="str">
        <f t="shared" si="100"/>
        <v>0547-000-000-0000</v>
      </c>
      <c r="E6409" s="5" t="s">
        <v>15976</v>
      </c>
      <c r="F6409" s="5" t="s">
        <v>503</v>
      </c>
      <c r="G6409" s="5" t="s">
        <v>504</v>
      </c>
      <c r="H6409" s="5" t="s">
        <v>377</v>
      </c>
      <c r="I6409" s="5" t="s">
        <v>378</v>
      </c>
    </row>
    <row r="6410" spans="1:9" x14ac:dyDescent="0.25">
      <c r="A6410" s="5" t="s">
        <v>15977</v>
      </c>
      <c r="B6410" s="5" t="s">
        <v>15978</v>
      </c>
      <c r="C6410" s="6" t="s">
        <v>1079</v>
      </c>
      <c r="D6410" s="6" t="str">
        <f t="shared" si="100"/>
        <v>0042-000-000-0000</v>
      </c>
      <c r="E6410" s="5" t="s">
        <v>1080</v>
      </c>
      <c r="F6410" s="5" t="s">
        <v>383</v>
      </c>
      <c r="G6410" s="5" t="s">
        <v>384</v>
      </c>
      <c r="H6410" s="5" t="s">
        <v>377</v>
      </c>
      <c r="I6410" s="5" t="s">
        <v>378</v>
      </c>
    </row>
    <row r="6411" spans="1:9" x14ac:dyDescent="0.25">
      <c r="A6411" s="5" t="s">
        <v>15979</v>
      </c>
      <c r="B6411" s="5" t="s">
        <v>15980</v>
      </c>
      <c r="C6411" s="6" t="s">
        <v>1209</v>
      </c>
      <c r="D6411" s="6" t="str">
        <f t="shared" si="100"/>
        <v>0077-308-000-0000</v>
      </c>
      <c r="E6411" s="5" t="s">
        <v>1210</v>
      </c>
      <c r="F6411" s="5" t="s">
        <v>375</v>
      </c>
      <c r="G6411" s="5" t="s">
        <v>376</v>
      </c>
      <c r="H6411" s="5" t="s">
        <v>377</v>
      </c>
      <c r="I6411" s="5" t="s">
        <v>378</v>
      </c>
    </row>
    <row r="6412" spans="1:9" x14ac:dyDescent="0.25">
      <c r="A6412" s="5" t="s">
        <v>15981</v>
      </c>
      <c r="B6412" s="5" t="s">
        <v>15982</v>
      </c>
      <c r="C6412" s="6" t="s">
        <v>2022</v>
      </c>
      <c r="D6412" s="6" t="str">
        <f t="shared" si="100"/>
        <v>0010-030-081-1200</v>
      </c>
      <c r="E6412" s="5" t="s">
        <v>2023</v>
      </c>
      <c r="F6412" s="5" t="s">
        <v>375</v>
      </c>
      <c r="G6412" s="5" t="s">
        <v>376</v>
      </c>
      <c r="H6412" s="5" t="s">
        <v>377</v>
      </c>
      <c r="I6412" s="5" t="s">
        <v>378</v>
      </c>
    </row>
    <row r="6413" spans="1:9" x14ac:dyDescent="0.25">
      <c r="A6413" s="5" t="s">
        <v>15983</v>
      </c>
      <c r="B6413" s="5" t="s">
        <v>15984</v>
      </c>
      <c r="C6413" s="6" t="s">
        <v>1782</v>
      </c>
      <c r="D6413" s="6" t="str">
        <f t="shared" si="100"/>
        <v>0940-000-000-0000</v>
      </c>
      <c r="E6413" s="5" t="s">
        <v>1783</v>
      </c>
      <c r="F6413" s="5" t="s">
        <v>383</v>
      </c>
      <c r="G6413" s="5" t="s">
        <v>384</v>
      </c>
      <c r="H6413" s="5" t="s">
        <v>377</v>
      </c>
      <c r="I6413" s="5" t="s">
        <v>378</v>
      </c>
    </row>
    <row r="6414" spans="1:9" x14ac:dyDescent="0.25">
      <c r="A6414" s="5" t="s">
        <v>15985</v>
      </c>
      <c r="B6414" s="5" t="s">
        <v>15986</v>
      </c>
      <c r="C6414" s="6" t="s">
        <v>2835</v>
      </c>
      <c r="D6414" s="6" t="str">
        <f t="shared" si="100"/>
        <v>0197-000-000-0000</v>
      </c>
      <c r="E6414" s="5" t="s">
        <v>2836</v>
      </c>
      <c r="F6414" s="5" t="s">
        <v>383</v>
      </c>
      <c r="G6414" s="5" t="s">
        <v>384</v>
      </c>
      <c r="H6414" s="5" t="s">
        <v>377</v>
      </c>
      <c r="I6414" s="5" t="s">
        <v>378</v>
      </c>
    </row>
    <row r="6415" spans="1:9" x14ac:dyDescent="0.25">
      <c r="A6415" s="5" t="s">
        <v>15987</v>
      </c>
      <c r="B6415" s="5" t="s">
        <v>15988</v>
      </c>
      <c r="C6415" s="6" t="s">
        <v>773</v>
      </c>
      <c r="D6415" s="6" t="str">
        <f t="shared" si="100"/>
        <v>0218-000-000-0000</v>
      </c>
      <c r="E6415" s="5" t="s">
        <v>774</v>
      </c>
      <c r="F6415" s="5" t="s">
        <v>383</v>
      </c>
      <c r="G6415" s="5" t="s">
        <v>384</v>
      </c>
      <c r="H6415" s="5" t="s">
        <v>11790</v>
      </c>
      <c r="I6415" s="5" t="s">
        <v>11791</v>
      </c>
    </row>
    <row r="6416" spans="1:9" x14ac:dyDescent="0.25">
      <c r="A6416" s="5" t="s">
        <v>15989</v>
      </c>
      <c r="B6416" s="5" t="s">
        <v>15990</v>
      </c>
      <c r="C6416" s="6" t="s">
        <v>5174</v>
      </c>
      <c r="D6416" s="6" t="str">
        <f t="shared" si="100"/>
        <v>0643-000-000-0000</v>
      </c>
      <c r="E6416" s="5" t="s">
        <v>5175</v>
      </c>
      <c r="F6416" s="5" t="s">
        <v>383</v>
      </c>
      <c r="G6416" s="5" t="s">
        <v>384</v>
      </c>
      <c r="H6416" s="5" t="s">
        <v>377</v>
      </c>
      <c r="I6416" s="5" t="s">
        <v>378</v>
      </c>
    </row>
    <row r="6417" spans="1:9" x14ac:dyDescent="0.25">
      <c r="A6417" s="5" t="s">
        <v>15991</v>
      </c>
      <c r="B6417" s="5" t="s">
        <v>15992</v>
      </c>
      <c r="C6417" s="6" t="s">
        <v>6366</v>
      </c>
      <c r="D6417" s="6" t="str">
        <f t="shared" si="100"/>
        <v>1004-000-000-0000</v>
      </c>
      <c r="E6417" s="5" t="s">
        <v>6367</v>
      </c>
      <c r="F6417" s="5" t="s">
        <v>383</v>
      </c>
      <c r="G6417" s="5" t="s">
        <v>384</v>
      </c>
      <c r="H6417" s="5" t="s">
        <v>377</v>
      </c>
      <c r="I6417" s="5" t="s">
        <v>378</v>
      </c>
    </row>
    <row r="6418" spans="1:9" x14ac:dyDescent="0.25">
      <c r="A6418" s="5" t="s">
        <v>15993</v>
      </c>
      <c r="B6418" s="5" t="s">
        <v>15994</v>
      </c>
      <c r="C6418" s="6" t="s">
        <v>3856</v>
      </c>
      <c r="D6418" s="6" t="str">
        <f t="shared" si="100"/>
        <v>0380-000-000-0000</v>
      </c>
      <c r="E6418" s="5" t="s">
        <v>3857</v>
      </c>
      <c r="F6418" s="5" t="s">
        <v>383</v>
      </c>
      <c r="G6418" s="5" t="s">
        <v>384</v>
      </c>
      <c r="H6418" s="5" t="s">
        <v>377</v>
      </c>
      <c r="I6418" s="5" t="s">
        <v>378</v>
      </c>
    </row>
    <row r="6419" spans="1:9" x14ac:dyDescent="0.25">
      <c r="A6419" s="5" t="s">
        <v>15995</v>
      </c>
      <c r="B6419" s="5" t="s">
        <v>15996</v>
      </c>
      <c r="C6419" s="6" t="s">
        <v>499</v>
      </c>
      <c r="D6419" s="6" t="str">
        <f t="shared" si="100"/>
        <v>0010-211-140-1100</v>
      </c>
      <c r="E6419" s="5" t="s">
        <v>500</v>
      </c>
      <c r="F6419" s="5" t="s">
        <v>375</v>
      </c>
      <c r="G6419" s="5" t="s">
        <v>376</v>
      </c>
      <c r="H6419" s="5" t="s">
        <v>377</v>
      </c>
      <c r="I6419" s="5" t="s">
        <v>378</v>
      </c>
    </row>
    <row r="6420" spans="1:9" x14ac:dyDescent="0.25">
      <c r="A6420" s="5" t="s">
        <v>15997</v>
      </c>
      <c r="B6420" s="5" t="s">
        <v>15998</v>
      </c>
      <c r="C6420" s="6" t="s">
        <v>15999</v>
      </c>
      <c r="D6420" s="6" t="str">
        <f t="shared" si="100"/>
        <v>0955-000-009-5600</v>
      </c>
      <c r="E6420" s="5" t="s">
        <v>16000</v>
      </c>
      <c r="F6420" s="5" t="s">
        <v>383</v>
      </c>
      <c r="G6420" s="5" t="s">
        <v>384</v>
      </c>
      <c r="H6420" s="5" t="s">
        <v>377</v>
      </c>
      <c r="I6420" s="5" t="s">
        <v>378</v>
      </c>
    </row>
    <row r="6421" spans="1:9" x14ac:dyDescent="0.25">
      <c r="A6421" s="5" t="s">
        <v>16001</v>
      </c>
      <c r="B6421" s="5" t="s">
        <v>16002</v>
      </c>
      <c r="C6421" s="6" t="s">
        <v>525</v>
      </c>
      <c r="D6421" s="6" t="str">
        <f t="shared" si="100"/>
        <v>0065-000-000-0000</v>
      </c>
      <c r="E6421" s="5" t="s">
        <v>526</v>
      </c>
      <c r="F6421" s="5" t="s">
        <v>383</v>
      </c>
      <c r="G6421" s="5" t="s">
        <v>384</v>
      </c>
      <c r="H6421" s="5" t="s">
        <v>377</v>
      </c>
      <c r="I6421" s="5" t="s">
        <v>378</v>
      </c>
    </row>
    <row r="6422" spans="1:9" x14ac:dyDescent="0.25">
      <c r="A6422" s="5" t="s">
        <v>16003</v>
      </c>
      <c r="B6422" s="5" t="s">
        <v>16004</v>
      </c>
      <c r="C6422" s="6" t="s">
        <v>7786</v>
      </c>
      <c r="D6422" s="6" t="str">
        <f t="shared" si="100"/>
        <v>0960-000-000-0000</v>
      </c>
      <c r="E6422" s="5" t="s">
        <v>7787</v>
      </c>
      <c r="F6422" s="5" t="s">
        <v>503</v>
      </c>
      <c r="G6422" s="5" t="s">
        <v>504</v>
      </c>
      <c r="H6422" s="5" t="s">
        <v>377</v>
      </c>
      <c r="I6422" s="5" t="s">
        <v>378</v>
      </c>
    </row>
    <row r="6423" spans="1:9" x14ac:dyDescent="0.25">
      <c r="A6423" s="5" t="s">
        <v>16005</v>
      </c>
      <c r="B6423" s="5" t="s">
        <v>16006</v>
      </c>
      <c r="C6423" s="6" t="s">
        <v>16007</v>
      </c>
      <c r="D6423" s="6" t="str">
        <f t="shared" si="100"/>
        <v>1055-000-000-0000</v>
      </c>
      <c r="E6423" s="5" t="s">
        <v>16008</v>
      </c>
      <c r="F6423" s="5" t="s">
        <v>535</v>
      </c>
      <c r="G6423" s="5" t="s">
        <v>536</v>
      </c>
      <c r="H6423" s="5" t="s">
        <v>377</v>
      </c>
      <c r="I6423" s="5" t="s">
        <v>378</v>
      </c>
    </row>
    <row r="6424" spans="1:9" x14ac:dyDescent="0.25">
      <c r="A6424" s="5" t="s">
        <v>16009</v>
      </c>
      <c r="B6424" s="5" t="s">
        <v>16010</v>
      </c>
      <c r="C6424" s="6" t="s">
        <v>16011</v>
      </c>
      <c r="D6424" s="6" t="str">
        <f t="shared" si="100"/>
        <v>0833-000-000-0000</v>
      </c>
      <c r="E6424" s="5" t="s">
        <v>16012</v>
      </c>
      <c r="F6424" s="5" t="s">
        <v>503</v>
      </c>
      <c r="G6424" s="5" t="s">
        <v>504</v>
      </c>
      <c r="H6424" s="5" t="s">
        <v>377</v>
      </c>
      <c r="I6424" s="5" t="s">
        <v>378</v>
      </c>
    </row>
    <row r="6425" spans="1:9" x14ac:dyDescent="0.25">
      <c r="A6425" s="5" t="s">
        <v>16013</v>
      </c>
      <c r="B6425" s="5" t="s">
        <v>16014</v>
      </c>
      <c r="C6425" s="6" t="s">
        <v>781</v>
      </c>
      <c r="D6425" s="6" t="str">
        <f t="shared" si="100"/>
        <v>0430-000-000-0000</v>
      </c>
      <c r="E6425" s="5" t="s">
        <v>782</v>
      </c>
      <c r="F6425" s="5" t="s">
        <v>383</v>
      </c>
      <c r="G6425" s="5" t="s">
        <v>384</v>
      </c>
      <c r="H6425" s="5" t="s">
        <v>377</v>
      </c>
      <c r="I6425" s="5" t="s">
        <v>378</v>
      </c>
    </row>
    <row r="6426" spans="1:9" x14ac:dyDescent="0.25">
      <c r="A6426" s="5" t="s">
        <v>16015</v>
      </c>
      <c r="B6426" s="5" t="s">
        <v>16016</v>
      </c>
      <c r="C6426" s="6" t="s">
        <v>973</v>
      </c>
      <c r="D6426" s="6" t="str">
        <f t="shared" si="100"/>
        <v>0575-000-000-0000</v>
      </c>
      <c r="E6426" s="5" t="s">
        <v>974</v>
      </c>
      <c r="F6426" s="5" t="s">
        <v>383</v>
      </c>
      <c r="G6426" s="5" t="s">
        <v>384</v>
      </c>
      <c r="H6426" s="5" t="s">
        <v>377</v>
      </c>
      <c r="I6426" s="5" t="s">
        <v>378</v>
      </c>
    </row>
    <row r="6427" spans="1:9" x14ac:dyDescent="0.25">
      <c r="A6427" s="5" t="s">
        <v>16017</v>
      </c>
      <c r="B6427" s="5" t="s">
        <v>16018</v>
      </c>
      <c r="C6427" s="6" t="s">
        <v>2885</v>
      </c>
      <c r="D6427" s="6" t="str">
        <f t="shared" si="100"/>
        <v>0077-000-000-0000</v>
      </c>
      <c r="E6427" s="5" t="s">
        <v>2886</v>
      </c>
      <c r="F6427" s="5" t="s">
        <v>415</v>
      </c>
      <c r="G6427" s="5" t="s">
        <v>416</v>
      </c>
      <c r="H6427" s="5" t="s">
        <v>377</v>
      </c>
      <c r="I6427" s="5" t="s">
        <v>378</v>
      </c>
    </row>
    <row r="6428" spans="1:9" x14ac:dyDescent="0.25">
      <c r="A6428" s="5" t="s">
        <v>16019</v>
      </c>
      <c r="B6428" s="5" t="s">
        <v>16020</v>
      </c>
      <c r="C6428" s="6" t="s">
        <v>678</v>
      </c>
      <c r="D6428" s="6" t="str">
        <f t="shared" si="100"/>
        <v>0010-035-020-1100</v>
      </c>
      <c r="E6428" s="5" t="s">
        <v>679</v>
      </c>
      <c r="F6428" s="5" t="s">
        <v>375</v>
      </c>
      <c r="G6428" s="5" t="s">
        <v>376</v>
      </c>
      <c r="H6428" s="5" t="s">
        <v>377</v>
      </c>
      <c r="I6428" s="5" t="s">
        <v>378</v>
      </c>
    </row>
    <row r="6429" spans="1:9" x14ac:dyDescent="0.25">
      <c r="A6429" s="5" t="s">
        <v>16021</v>
      </c>
      <c r="B6429" s="5" t="s">
        <v>16022</v>
      </c>
      <c r="C6429" s="6" t="s">
        <v>827</v>
      </c>
      <c r="D6429" s="6" t="str">
        <f t="shared" si="100"/>
        <v>0320-000-000-0000</v>
      </c>
      <c r="E6429" s="5" t="s">
        <v>828</v>
      </c>
      <c r="F6429" s="5" t="s">
        <v>383</v>
      </c>
      <c r="G6429" s="5" t="s">
        <v>384</v>
      </c>
      <c r="H6429" s="5" t="s">
        <v>377</v>
      </c>
      <c r="I6429" s="5" t="s">
        <v>378</v>
      </c>
    </row>
    <row r="6430" spans="1:9" x14ac:dyDescent="0.25">
      <c r="A6430" s="5" t="s">
        <v>16023</v>
      </c>
      <c r="B6430" s="5" t="s">
        <v>16024</v>
      </c>
      <c r="C6430" s="6" t="s">
        <v>718</v>
      </c>
      <c r="D6430" s="6" t="str">
        <f t="shared" si="100"/>
        <v>0010-044-091-0000</v>
      </c>
      <c r="E6430" s="5" t="s">
        <v>719</v>
      </c>
      <c r="F6430" s="5" t="s">
        <v>873</v>
      </c>
      <c r="G6430" s="5" t="s">
        <v>874</v>
      </c>
      <c r="H6430" s="5" t="s">
        <v>377</v>
      </c>
      <c r="I6430" s="5" t="s">
        <v>378</v>
      </c>
    </row>
    <row r="6431" spans="1:9" x14ac:dyDescent="0.25">
      <c r="A6431" s="5" t="s">
        <v>16025</v>
      </c>
      <c r="B6431" s="5" t="s">
        <v>16026</v>
      </c>
      <c r="C6431" s="6" t="s">
        <v>797</v>
      </c>
      <c r="D6431" s="6" t="str">
        <f t="shared" si="100"/>
        <v>0350-000-000-0000</v>
      </c>
      <c r="E6431" s="5" t="s">
        <v>798</v>
      </c>
      <c r="F6431" s="5" t="s">
        <v>507</v>
      </c>
      <c r="G6431" s="5" t="s">
        <v>508</v>
      </c>
      <c r="H6431" s="5" t="s">
        <v>377</v>
      </c>
      <c r="I6431" s="5" t="s">
        <v>378</v>
      </c>
    </row>
    <row r="6432" spans="1:9" x14ac:dyDescent="0.25">
      <c r="A6432" s="5" t="s">
        <v>16027</v>
      </c>
      <c r="B6432" s="5" t="s">
        <v>16028</v>
      </c>
      <c r="C6432" s="6" t="s">
        <v>7538</v>
      </c>
      <c r="D6432" s="6" t="str">
        <f t="shared" si="100"/>
        <v>0898-000-000-0000</v>
      </c>
      <c r="E6432" s="5" t="s">
        <v>7539</v>
      </c>
      <c r="F6432" s="5" t="s">
        <v>383</v>
      </c>
      <c r="G6432" s="5" t="s">
        <v>384</v>
      </c>
      <c r="H6432" s="5" t="s">
        <v>377</v>
      </c>
      <c r="I6432" s="5" t="s">
        <v>378</v>
      </c>
    </row>
    <row r="6433" spans="1:9" x14ac:dyDescent="0.25">
      <c r="A6433" s="5" t="s">
        <v>16029</v>
      </c>
      <c r="B6433" s="5" t="s">
        <v>16030</v>
      </c>
      <c r="C6433" s="6" t="s">
        <v>1732</v>
      </c>
      <c r="D6433" s="6" t="str">
        <f t="shared" si="100"/>
        <v>0030-000-000-0000</v>
      </c>
      <c r="E6433" s="5" t="s">
        <v>1733</v>
      </c>
      <c r="F6433" s="5" t="s">
        <v>383</v>
      </c>
      <c r="G6433" s="5" t="s">
        <v>384</v>
      </c>
      <c r="H6433" s="5" t="s">
        <v>377</v>
      </c>
      <c r="I6433" s="5" t="s">
        <v>378</v>
      </c>
    </row>
    <row r="6434" spans="1:9" x14ac:dyDescent="0.25">
      <c r="A6434" s="5" t="s">
        <v>16031</v>
      </c>
      <c r="B6434" s="5" t="s">
        <v>16032</v>
      </c>
      <c r="C6434" s="6" t="s">
        <v>2170</v>
      </c>
      <c r="D6434" s="6" t="str">
        <f t="shared" si="100"/>
        <v>0475-000-000-0000</v>
      </c>
      <c r="E6434" s="5" t="s">
        <v>2171</v>
      </c>
      <c r="F6434" s="5" t="s">
        <v>415</v>
      </c>
      <c r="G6434" s="5" t="s">
        <v>416</v>
      </c>
      <c r="H6434" s="5" t="s">
        <v>377</v>
      </c>
      <c r="I6434" s="5" t="s">
        <v>378</v>
      </c>
    </row>
    <row r="6435" spans="1:9" x14ac:dyDescent="0.25">
      <c r="A6435" s="5" t="s">
        <v>16033</v>
      </c>
      <c r="B6435" s="5" t="s">
        <v>16034</v>
      </c>
      <c r="C6435" s="6" t="s">
        <v>11742</v>
      </c>
      <c r="D6435" s="6" t="str">
        <f t="shared" si="100"/>
        <v>0798-000-000-0000</v>
      </c>
      <c r="E6435" s="5" t="s">
        <v>11743</v>
      </c>
      <c r="F6435" s="5" t="s">
        <v>383</v>
      </c>
      <c r="G6435" s="5" t="s">
        <v>384</v>
      </c>
      <c r="H6435" s="5" t="s">
        <v>377</v>
      </c>
      <c r="I6435" s="5" t="s">
        <v>378</v>
      </c>
    </row>
    <row r="6436" spans="1:9" x14ac:dyDescent="0.25">
      <c r="A6436" s="5" t="s">
        <v>16035</v>
      </c>
      <c r="B6436" s="5" t="s">
        <v>16036</v>
      </c>
      <c r="C6436" s="6" t="s">
        <v>3932</v>
      </c>
      <c r="D6436" s="6" t="str">
        <f t="shared" si="100"/>
        <v>0607-000-000-0000</v>
      </c>
      <c r="E6436" s="5" t="s">
        <v>3933</v>
      </c>
      <c r="F6436" s="5" t="s">
        <v>383</v>
      </c>
      <c r="G6436" s="5" t="s">
        <v>384</v>
      </c>
      <c r="H6436" s="5" t="s">
        <v>377</v>
      </c>
      <c r="I6436" s="5" t="s">
        <v>378</v>
      </c>
    </row>
    <row r="6437" spans="1:9" x14ac:dyDescent="0.25">
      <c r="A6437" s="5" t="s">
        <v>16037</v>
      </c>
      <c r="B6437" s="5" t="s">
        <v>16038</v>
      </c>
      <c r="C6437" s="6" t="s">
        <v>2394</v>
      </c>
      <c r="D6437" s="6" t="str">
        <f t="shared" si="100"/>
        <v>0290-000-000-0000</v>
      </c>
      <c r="E6437" s="5" t="s">
        <v>2395</v>
      </c>
      <c r="F6437" s="5" t="s">
        <v>507</v>
      </c>
      <c r="G6437" s="5" t="s">
        <v>508</v>
      </c>
      <c r="H6437" s="5" t="s">
        <v>377</v>
      </c>
      <c r="I6437" s="5" t="s">
        <v>378</v>
      </c>
    </row>
    <row r="6438" spans="1:9" x14ac:dyDescent="0.25">
      <c r="A6438" s="5" t="s">
        <v>16039</v>
      </c>
      <c r="B6438" s="5" t="s">
        <v>16040</v>
      </c>
      <c r="C6438" s="6" t="s">
        <v>16041</v>
      </c>
      <c r="D6438" s="6" t="str">
        <f t="shared" si="100"/>
        <v>0233-000-004-3800</v>
      </c>
      <c r="E6438" s="5" t="s">
        <v>16042</v>
      </c>
      <c r="F6438" s="5" t="s">
        <v>383</v>
      </c>
      <c r="G6438" s="5" t="s">
        <v>384</v>
      </c>
      <c r="H6438" s="5" t="s">
        <v>377</v>
      </c>
      <c r="I6438" s="5" t="s">
        <v>378</v>
      </c>
    </row>
    <row r="6439" spans="1:9" x14ac:dyDescent="0.25">
      <c r="A6439" s="5" t="s">
        <v>16043</v>
      </c>
      <c r="B6439" s="5" t="s">
        <v>16044</v>
      </c>
      <c r="C6439" s="6" t="s">
        <v>2933</v>
      </c>
      <c r="D6439" s="6" t="str">
        <f t="shared" si="100"/>
        <v>0610-000-000-0000</v>
      </c>
      <c r="E6439" s="5" t="s">
        <v>2934</v>
      </c>
      <c r="F6439" s="5" t="s">
        <v>383</v>
      </c>
      <c r="G6439" s="5" t="s">
        <v>384</v>
      </c>
      <c r="H6439" s="5" t="s">
        <v>377</v>
      </c>
      <c r="I6439" s="5" t="s">
        <v>378</v>
      </c>
    </row>
    <row r="6440" spans="1:9" x14ac:dyDescent="0.25">
      <c r="A6440" s="5" t="s">
        <v>16045</v>
      </c>
      <c r="B6440" s="5" t="s">
        <v>16046</v>
      </c>
      <c r="C6440" s="6" t="s">
        <v>2669</v>
      </c>
      <c r="D6440" s="6" t="str">
        <f t="shared" si="100"/>
        <v>0100-000-000-7800</v>
      </c>
      <c r="E6440" s="5" t="s">
        <v>2670</v>
      </c>
      <c r="F6440" s="5" t="s">
        <v>383</v>
      </c>
      <c r="G6440" s="5" t="s">
        <v>384</v>
      </c>
      <c r="H6440" s="5" t="s">
        <v>377</v>
      </c>
      <c r="I6440" s="5" t="s">
        <v>378</v>
      </c>
    </row>
    <row r="6441" spans="1:9" x14ac:dyDescent="0.25">
      <c r="A6441" s="5" t="s">
        <v>16047</v>
      </c>
      <c r="B6441" s="5" t="s">
        <v>16048</v>
      </c>
      <c r="C6441" s="6" t="s">
        <v>9294</v>
      </c>
      <c r="D6441" s="6" t="str">
        <f t="shared" si="100"/>
        <v>0010-038-261-1500</v>
      </c>
      <c r="E6441" s="5" t="s">
        <v>9295</v>
      </c>
      <c r="F6441" s="5" t="s">
        <v>383</v>
      </c>
      <c r="G6441" s="5" t="s">
        <v>384</v>
      </c>
      <c r="H6441" s="5" t="s">
        <v>377</v>
      </c>
      <c r="I6441" s="5" t="s">
        <v>378</v>
      </c>
    </row>
    <row r="6442" spans="1:9" x14ac:dyDescent="0.25">
      <c r="A6442" s="5" t="s">
        <v>16049</v>
      </c>
      <c r="B6442" s="5" t="s">
        <v>16050</v>
      </c>
      <c r="C6442" s="6" t="s">
        <v>8815</v>
      </c>
      <c r="D6442" s="6" t="str">
        <f t="shared" si="100"/>
        <v>0100-000-000-1600</v>
      </c>
      <c r="E6442" s="5" t="s">
        <v>8816</v>
      </c>
      <c r="F6442" s="5" t="s">
        <v>383</v>
      </c>
      <c r="G6442" s="5" t="s">
        <v>384</v>
      </c>
      <c r="H6442" s="5" t="s">
        <v>377</v>
      </c>
      <c r="I6442" s="5" t="s">
        <v>378</v>
      </c>
    </row>
    <row r="6443" spans="1:9" x14ac:dyDescent="0.25">
      <c r="A6443" s="5" t="s">
        <v>16051</v>
      </c>
      <c r="B6443" s="5" t="s">
        <v>16052</v>
      </c>
      <c r="C6443" s="6" t="s">
        <v>797</v>
      </c>
      <c r="D6443" s="6" t="str">
        <f t="shared" si="100"/>
        <v>0350-000-000-0000</v>
      </c>
      <c r="E6443" s="5" t="s">
        <v>798</v>
      </c>
      <c r="F6443" s="5" t="s">
        <v>383</v>
      </c>
      <c r="G6443" s="5" t="s">
        <v>384</v>
      </c>
      <c r="H6443" s="5" t="s">
        <v>377</v>
      </c>
      <c r="I6443" s="5" t="s">
        <v>378</v>
      </c>
    </row>
    <row r="6444" spans="1:9" x14ac:dyDescent="0.25">
      <c r="A6444" s="5" t="s">
        <v>16053</v>
      </c>
      <c r="B6444" s="5" t="s">
        <v>16054</v>
      </c>
      <c r="C6444" s="6" t="s">
        <v>694</v>
      </c>
      <c r="D6444" s="6" t="str">
        <f t="shared" si="100"/>
        <v>0220-000-000-0000</v>
      </c>
      <c r="E6444" s="5" t="s">
        <v>695</v>
      </c>
      <c r="F6444" s="5" t="s">
        <v>383</v>
      </c>
      <c r="G6444" s="5" t="s">
        <v>384</v>
      </c>
      <c r="H6444" s="5" t="s">
        <v>377</v>
      </c>
      <c r="I6444" s="5" t="s">
        <v>378</v>
      </c>
    </row>
    <row r="6445" spans="1:9" x14ac:dyDescent="0.25">
      <c r="A6445" s="5" t="s">
        <v>16055</v>
      </c>
      <c r="B6445" s="5" t="s">
        <v>16056</v>
      </c>
      <c r="C6445" s="6" t="s">
        <v>1794</v>
      </c>
      <c r="D6445" s="6" t="str">
        <f t="shared" si="100"/>
        <v>0427-000-000-0000</v>
      </c>
      <c r="E6445" s="5" t="s">
        <v>1795</v>
      </c>
      <c r="F6445" s="5" t="s">
        <v>383</v>
      </c>
      <c r="G6445" s="5" t="s">
        <v>384</v>
      </c>
      <c r="H6445" s="5" t="s">
        <v>377</v>
      </c>
      <c r="I6445" s="5" t="s">
        <v>378</v>
      </c>
    </row>
    <row r="6446" spans="1:9" x14ac:dyDescent="0.25">
      <c r="A6446" s="5" t="s">
        <v>16057</v>
      </c>
      <c r="B6446" s="5" t="s">
        <v>16058</v>
      </c>
      <c r="C6446" s="6" t="s">
        <v>4349</v>
      </c>
      <c r="D6446" s="6" t="str">
        <f t="shared" si="100"/>
        <v>0010-069-020-1100</v>
      </c>
      <c r="E6446" s="5" t="s">
        <v>4350</v>
      </c>
      <c r="F6446" s="5" t="s">
        <v>375</v>
      </c>
      <c r="G6446" s="5" t="s">
        <v>376</v>
      </c>
      <c r="H6446" s="5" t="s">
        <v>377</v>
      </c>
      <c r="I6446" s="5" t="s">
        <v>378</v>
      </c>
    </row>
    <row r="6447" spans="1:9" x14ac:dyDescent="0.25">
      <c r="A6447" s="5" t="s">
        <v>16059</v>
      </c>
      <c r="B6447" s="5" t="s">
        <v>16060</v>
      </c>
      <c r="C6447" s="6" t="s">
        <v>1685</v>
      </c>
      <c r="D6447" s="6" t="str">
        <f t="shared" si="100"/>
        <v>0337-000-000-0000</v>
      </c>
      <c r="E6447" s="5" t="s">
        <v>1686</v>
      </c>
      <c r="F6447" s="5" t="s">
        <v>383</v>
      </c>
      <c r="G6447" s="5" t="s">
        <v>384</v>
      </c>
      <c r="H6447" s="5" t="s">
        <v>377</v>
      </c>
      <c r="I6447" s="5" t="s">
        <v>378</v>
      </c>
    </row>
    <row r="6448" spans="1:9" x14ac:dyDescent="0.25">
      <c r="A6448" s="5" t="s">
        <v>16061</v>
      </c>
      <c r="B6448" s="5" t="s">
        <v>16062</v>
      </c>
      <c r="C6448" s="6" t="s">
        <v>5256</v>
      </c>
      <c r="D6448" s="6" t="str">
        <f t="shared" si="100"/>
        <v>1059-000-000-0000</v>
      </c>
      <c r="E6448" s="5" t="s">
        <v>5257</v>
      </c>
      <c r="F6448" s="5" t="s">
        <v>383</v>
      </c>
      <c r="G6448" s="5" t="s">
        <v>384</v>
      </c>
      <c r="H6448" s="5" t="s">
        <v>513</v>
      </c>
      <c r="I6448" s="5" t="s">
        <v>514</v>
      </c>
    </row>
    <row r="6449" spans="1:9" x14ac:dyDescent="0.25">
      <c r="A6449" s="5" t="s">
        <v>16063</v>
      </c>
      <c r="B6449" s="5" t="s">
        <v>16064</v>
      </c>
      <c r="C6449" s="6" t="s">
        <v>4709</v>
      </c>
      <c r="D6449" s="6" t="str">
        <f t="shared" si="100"/>
        <v>0010-029-110-1100</v>
      </c>
      <c r="E6449" s="5" t="s">
        <v>4710</v>
      </c>
      <c r="F6449" s="5" t="s">
        <v>399</v>
      </c>
      <c r="G6449" s="5" t="s">
        <v>400</v>
      </c>
      <c r="H6449" s="5" t="s">
        <v>377</v>
      </c>
      <c r="I6449" s="5" t="s">
        <v>378</v>
      </c>
    </row>
    <row r="6450" spans="1:9" x14ac:dyDescent="0.25">
      <c r="A6450" s="5" t="s">
        <v>16065</v>
      </c>
      <c r="B6450" s="5" t="s">
        <v>16066</v>
      </c>
      <c r="C6450" s="6" t="s">
        <v>4493</v>
      </c>
      <c r="D6450" s="6" t="str">
        <f t="shared" si="100"/>
        <v>0333-000-000-0000</v>
      </c>
      <c r="E6450" s="5" t="s">
        <v>4494</v>
      </c>
      <c r="F6450" s="5" t="s">
        <v>535</v>
      </c>
      <c r="G6450" s="5" t="s">
        <v>536</v>
      </c>
      <c r="H6450" s="5" t="s">
        <v>377</v>
      </c>
      <c r="I6450" s="5" t="s">
        <v>378</v>
      </c>
    </row>
    <row r="6451" spans="1:9" x14ac:dyDescent="0.25">
      <c r="A6451" s="5" t="s">
        <v>16067</v>
      </c>
      <c r="B6451" s="5" t="s">
        <v>16068</v>
      </c>
      <c r="C6451" s="6" t="s">
        <v>724</v>
      </c>
      <c r="D6451" s="6" t="str">
        <f t="shared" si="100"/>
        <v>0283-000-000-0000</v>
      </c>
      <c r="E6451" s="5" t="s">
        <v>725</v>
      </c>
      <c r="F6451" s="5" t="s">
        <v>383</v>
      </c>
      <c r="G6451" s="5" t="s">
        <v>384</v>
      </c>
      <c r="H6451" s="5" t="s">
        <v>513</v>
      </c>
      <c r="I6451" s="5" t="s">
        <v>514</v>
      </c>
    </row>
    <row r="6452" spans="1:9" x14ac:dyDescent="0.25">
      <c r="A6452" s="5" t="s">
        <v>16069</v>
      </c>
      <c r="B6452" s="5" t="s">
        <v>16070</v>
      </c>
      <c r="C6452" s="6" t="s">
        <v>815</v>
      </c>
      <c r="D6452" s="6" t="str">
        <f t="shared" si="100"/>
        <v>0660-000-000-0000</v>
      </c>
      <c r="E6452" s="5" t="s">
        <v>816</v>
      </c>
      <c r="F6452" s="5" t="s">
        <v>383</v>
      </c>
      <c r="G6452" s="5" t="s">
        <v>384</v>
      </c>
      <c r="H6452" s="5" t="s">
        <v>377</v>
      </c>
      <c r="I6452" s="5" t="s">
        <v>378</v>
      </c>
    </row>
    <row r="6453" spans="1:9" x14ac:dyDescent="0.25">
      <c r="A6453" s="5" t="s">
        <v>16071</v>
      </c>
      <c r="B6453" s="5" t="s">
        <v>16072</v>
      </c>
      <c r="C6453" s="6" t="s">
        <v>16073</v>
      </c>
      <c r="D6453" s="6" t="str">
        <f t="shared" si="100"/>
        <v>0613-000-004-6500</v>
      </c>
      <c r="E6453" s="5" t="s">
        <v>16074</v>
      </c>
      <c r="F6453" s="5" t="s">
        <v>383</v>
      </c>
      <c r="G6453" s="5" t="s">
        <v>384</v>
      </c>
      <c r="H6453" s="5" t="s">
        <v>377</v>
      </c>
      <c r="I6453" s="5" t="s">
        <v>378</v>
      </c>
    </row>
    <row r="6454" spans="1:9" x14ac:dyDescent="0.25">
      <c r="A6454" s="5" t="s">
        <v>16075</v>
      </c>
      <c r="B6454" s="5" t="s">
        <v>16076</v>
      </c>
      <c r="C6454" s="6" t="s">
        <v>4428</v>
      </c>
      <c r="D6454" s="6" t="str">
        <f t="shared" si="100"/>
        <v>0990-000-000-0000</v>
      </c>
      <c r="E6454" s="5" t="s">
        <v>4429</v>
      </c>
      <c r="F6454" s="5" t="s">
        <v>383</v>
      </c>
      <c r="G6454" s="5" t="s">
        <v>384</v>
      </c>
      <c r="H6454" s="5" t="s">
        <v>513</v>
      </c>
      <c r="I6454" s="5" t="s">
        <v>514</v>
      </c>
    </row>
    <row r="6455" spans="1:9" x14ac:dyDescent="0.25">
      <c r="A6455" s="5" t="s">
        <v>16077</v>
      </c>
      <c r="B6455" s="5" t="s">
        <v>16078</v>
      </c>
      <c r="C6455" s="6" t="s">
        <v>1619</v>
      </c>
      <c r="D6455" s="6" t="str">
        <f t="shared" si="100"/>
        <v>0370-000-000-0000</v>
      </c>
      <c r="E6455" s="5" t="s">
        <v>1620</v>
      </c>
      <c r="F6455" s="5" t="s">
        <v>383</v>
      </c>
      <c r="G6455" s="5" t="s">
        <v>384</v>
      </c>
      <c r="H6455" s="5" t="s">
        <v>377</v>
      </c>
      <c r="I6455" s="5" t="s">
        <v>378</v>
      </c>
    </row>
    <row r="6456" spans="1:9" x14ac:dyDescent="0.25">
      <c r="A6456" s="5" t="s">
        <v>16079</v>
      </c>
      <c r="B6456" s="5" t="s">
        <v>16080</v>
      </c>
      <c r="C6456" s="6" t="s">
        <v>2255</v>
      </c>
      <c r="D6456" s="6" t="str">
        <f t="shared" si="100"/>
        <v>0838-000-000-0000</v>
      </c>
      <c r="E6456" s="5" t="s">
        <v>2256</v>
      </c>
      <c r="F6456" s="5" t="s">
        <v>415</v>
      </c>
      <c r="G6456" s="5" t="s">
        <v>416</v>
      </c>
      <c r="H6456" s="5" t="s">
        <v>377</v>
      </c>
      <c r="I6456" s="5" t="s">
        <v>378</v>
      </c>
    </row>
    <row r="6457" spans="1:9" x14ac:dyDescent="0.25">
      <c r="A6457" s="5" t="s">
        <v>16081</v>
      </c>
      <c r="B6457" s="5" t="s">
        <v>16082</v>
      </c>
      <c r="C6457" s="6" t="s">
        <v>1619</v>
      </c>
      <c r="D6457" s="6" t="str">
        <f t="shared" si="100"/>
        <v>0370-000-000-0000</v>
      </c>
      <c r="E6457" s="5" t="s">
        <v>1620</v>
      </c>
      <c r="F6457" s="5" t="s">
        <v>383</v>
      </c>
      <c r="G6457" s="5" t="s">
        <v>384</v>
      </c>
      <c r="H6457" s="5" t="s">
        <v>377</v>
      </c>
      <c r="I6457" s="5" t="s">
        <v>378</v>
      </c>
    </row>
    <row r="6458" spans="1:9" x14ac:dyDescent="0.25">
      <c r="A6458" s="5" t="s">
        <v>16083</v>
      </c>
      <c r="B6458" s="5" t="s">
        <v>16084</v>
      </c>
      <c r="C6458" s="6" t="s">
        <v>2557</v>
      </c>
      <c r="D6458" s="6" t="str">
        <f t="shared" si="100"/>
        <v>0400-000-000-0000</v>
      </c>
      <c r="E6458" s="5" t="s">
        <v>2558</v>
      </c>
      <c r="F6458" s="5" t="s">
        <v>503</v>
      </c>
      <c r="G6458" s="5" t="s">
        <v>504</v>
      </c>
      <c r="H6458" s="5" t="s">
        <v>377</v>
      </c>
      <c r="I6458" s="5" t="s">
        <v>378</v>
      </c>
    </row>
    <row r="6459" spans="1:9" x14ac:dyDescent="0.25">
      <c r="A6459" s="5" t="s">
        <v>16085</v>
      </c>
      <c r="B6459" s="5" t="s">
        <v>16086</v>
      </c>
      <c r="C6459" s="6" t="s">
        <v>2615</v>
      </c>
      <c r="D6459" s="6" t="str">
        <f t="shared" si="100"/>
        <v>0315-000-000-0000</v>
      </c>
      <c r="E6459" s="5" t="s">
        <v>2616</v>
      </c>
      <c r="F6459" s="5" t="s">
        <v>383</v>
      </c>
      <c r="G6459" s="5" t="s">
        <v>384</v>
      </c>
      <c r="H6459" s="5" t="s">
        <v>377</v>
      </c>
      <c r="I6459" s="5" t="s">
        <v>378</v>
      </c>
    </row>
    <row r="6460" spans="1:9" x14ac:dyDescent="0.25">
      <c r="A6460" s="5" t="s">
        <v>16087</v>
      </c>
      <c r="B6460" s="5" t="s">
        <v>16088</v>
      </c>
      <c r="C6460" s="6" t="s">
        <v>1295</v>
      </c>
      <c r="D6460" s="6" t="str">
        <f t="shared" si="100"/>
        <v>0351-000-000-0000</v>
      </c>
      <c r="E6460" s="5" t="s">
        <v>1296</v>
      </c>
      <c r="F6460" s="5" t="s">
        <v>383</v>
      </c>
      <c r="G6460" s="5" t="s">
        <v>384</v>
      </c>
      <c r="H6460" s="5" t="s">
        <v>377</v>
      </c>
      <c r="I6460" s="5" t="s">
        <v>378</v>
      </c>
    </row>
    <row r="6461" spans="1:9" x14ac:dyDescent="0.25">
      <c r="A6461" s="5" t="s">
        <v>16089</v>
      </c>
      <c r="B6461" s="5" t="s">
        <v>16090</v>
      </c>
      <c r="C6461" s="6" t="s">
        <v>15639</v>
      </c>
      <c r="D6461" s="6" t="str">
        <f t="shared" si="100"/>
        <v>0573-000-000-0000</v>
      </c>
      <c r="E6461" s="5" t="s">
        <v>15640</v>
      </c>
      <c r="F6461" s="5" t="s">
        <v>535</v>
      </c>
      <c r="G6461" s="5" t="s">
        <v>536</v>
      </c>
      <c r="H6461" s="5" t="s">
        <v>377</v>
      </c>
      <c r="I6461" s="5" t="s">
        <v>378</v>
      </c>
    </row>
    <row r="6462" spans="1:9" x14ac:dyDescent="0.25">
      <c r="A6462" s="5" t="s">
        <v>16091</v>
      </c>
      <c r="B6462" s="5" t="s">
        <v>16092</v>
      </c>
      <c r="C6462" s="6" t="s">
        <v>827</v>
      </c>
      <c r="D6462" s="6" t="str">
        <f t="shared" si="100"/>
        <v>0320-000-000-0000</v>
      </c>
      <c r="E6462" s="5" t="s">
        <v>828</v>
      </c>
      <c r="F6462" s="5" t="s">
        <v>383</v>
      </c>
      <c r="G6462" s="5" t="s">
        <v>384</v>
      </c>
      <c r="H6462" s="5" t="s">
        <v>377</v>
      </c>
      <c r="I6462" s="5" t="s">
        <v>378</v>
      </c>
    </row>
    <row r="6463" spans="1:9" x14ac:dyDescent="0.25">
      <c r="A6463" s="5" t="s">
        <v>16093</v>
      </c>
      <c r="B6463" s="5" t="s">
        <v>16094</v>
      </c>
      <c r="C6463" s="6" t="s">
        <v>465</v>
      </c>
      <c r="D6463" s="6" t="str">
        <f t="shared" si="100"/>
        <v>0513-000-000-0000</v>
      </c>
      <c r="E6463" s="5" t="s">
        <v>466</v>
      </c>
      <c r="F6463" s="5" t="s">
        <v>503</v>
      </c>
      <c r="G6463" s="5" t="s">
        <v>504</v>
      </c>
      <c r="H6463" s="5" t="s">
        <v>377</v>
      </c>
      <c r="I6463" s="5" t="s">
        <v>378</v>
      </c>
    </row>
    <row r="6464" spans="1:9" x14ac:dyDescent="0.25">
      <c r="A6464" s="5" t="s">
        <v>16095</v>
      </c>
      <c r="B6464" s="5" t="s">
        <v>16096</v>
      </c>
      <c r="C6464" s="6" t="s">
        <v>5338</v>
      </c>
      <c r="D6464" s="6" t="str">
        <f t="shared" si="100"/>
        <v>0807-000-000-0000</v>
      </c>
      <c r="E6464" s="5" t="s">
        <v>5339</v>
      </c>
      <c r="F6464" s="5" t="s">
        <v>383</v>
      </c>
      <c r="G6464" s="5" t="s">
        <v>384</v>
      </c>
      <c r="H6464" s="5" t="s">
        <v>377</v>
      </c>
      <c r="I6464" s="5" t="s">
        <v>378</v>
      </c>
    </row>
    <row r="6465" spans="1:9" x14ac:dyDescent="0.25">
      <c r="A6465" s="5" t="s">
        <v>16097</v>
      </c>
      <c r="B6465" s="5" t="s">
        <v>16098</v>
      </c>
      <c r="C6465" s="6" t="s">
        <v>2056</v>
      </c>
      <c r="D6465" s="6" t="str">
        <f t="shared" si="100"/>
        <v>0035-000-000-0000</v>
      </c>
      <c r="E6465" s="5" t="s">
        <v>2057</v>
      </c>
      <c r="F6465" s="5" t="s">
        <v>383</v>
      </c>
      <c r="G6465" s="5" t="s">
        <v>384</v>
      </c>
      <c r="H6465" s="5" t="s">
        <v>513</v>
      </c>
      <c r="I6465" s="5" t="s">
        <v>514</v>
      </c>
    </row>
    <row r="6466" spans="1:9" x14ac:dyDescent="0.25">
      <c r="A6466" s="5" t="s">
        <v>16099</v>
      </c>
      <c r="B6466" s="5" t="s">
        <v>16100</v>
      </c>
      <c r="C6466" s="6" t="s">
        <v>1127</v>
      </c>
      <c r="D6466" s="6" t="str">
        <f t="shared" ref="D6466:D6529" si="101">TEXT(C6466,"0000-000-000-0000")</f>
        <v>0839-000-000-0000</v>
      </c>
      <c r="E6466" s="5" t="s">
        <v>1128</v>
      </c>
      <c r="F6466" s="5" t="s">
        <v>383</v>
      </c>
      <c r="G6466" s="5" t="s">
        <v>384</v>
      </c>
      <c r="H6466" s="5" t="s">
        <v>377</v>
      </c>
      <c r="I6466" s="5" t="s">
        <v>378</v>
      </c>
    </row>
    <row r="6467" spans="1:9" x14ac:dyDescent="0.25">
      <c r="A6467" s="5" t="s">
        <v>16101</v>
      </c>
      <c r="B6467" s="5" t="s">
        <v>16102</v>
      </c>
      <c r="C6467" s="6" t="s">
        <v>8352</v>
      </c>
      <c r="D6467" s="6" t="str">
        <f t="shared" si="101"/>
        <v>1140-000-000-0000</v>
      </c>
      <c r="E6467" s="5" t="s">
        <v>8353</v>
      </c>
      <c r="F6467" s="5" t="s">
        <v>503</v>
      </c>
      <c r="G6467" s="5" t="s">
        <v>504</v>
      </c>
      <c r="H6467" s="5" t="s">
        <v>377</v>
      </c>
      <c r="I6467" s="5" t="s">
        <v>378</v>
      </c>
    </row>
    <row r="6468" spans="1:9" x14ac:dyDescent="0.25">
      <c r="A6468" s="5" t="s">
        <v>16103</v>
      </c>
      <c r="B6468" s="5" t="s">
        <v>16104</v>
      </c>
      <c r="C6468" s="6" t="s">
        <v>923</v>
      </c>
      <c r="D6468" s="6" t="str">
        <f t="shared" si="101"/>
        <v>0210-000-000-0000</v>
      </c>
      <c r="E6468" s="5" t="s">
        <v>924</v>
      </c>
      <c r="F6468" s="5" t="s">
        <v>383</v>
      </c>
      <c r="G6468" s="5" t="s">
        <v>384</v>
      </c>
      <c r="H6468" s="5" t="s">
        <v>377</v>
      </c>
      <c r="I6468" s="5" t="s">
        <v>378</v>
      </c>
    </row>
    <row r="6469" spans="1:9" x14ac:dyDescent="0.25">
      <c r="A6469" s="5" t="s">
        <v>16105</v>
      </c>
      <c r="B6469" s="5" t="s">
        <v>16106</v>
      </c>
      <c r="C6469" s="6" t="s">
        <v>405</v>
      </c>
      <c r="D6469" s="6" t="str">
        <f t="shared" si="101"/>
        <v>0340-000-000-0000</v>
      </c>
      <c r="E6469" s="5" t="s">
        <v>406</v>
      </c>
      <c r="F6469" s="5" t="s">
        <v>383</v>
      </c>
      <c r="G6469" s="5" t="s">
        <v>384</v>
      </c>
      <c r="H6469" s="5" t="s">
        <v>377</v>
      </c>
      <c r="I6469" s="5" t="s">
        <v>378</v>
      </c>
    </row>
    <row r="6470" spans="1:9" x14ac:dyDescent="0.25">
      <c r="A6470" s="5" t="s">
        <v>16107</v>
      </c>
      <c r="B6470" s="5" t="s">
        <v>16108</v>
      </c>
      <c r="C6470" s="6" t="s">
        <v>1091</v>
      </c>
      <c r="D6470" s="6" t="str">
        <f t="shared" si="101"/>
        <v>0957-000-000-0000</v>
      </c>
      <c r="E6470" s="5" t="s">
        <v>1092</v>
      </c>
      <c r="F6470" s="5" t="s">
        <v>383</v>
      </c>
      <c r="G6470" s="5" t="s">
        <v>384</v>
      </c>
      <c r="H6470" s="5" t="s">
        <v>377</v>
      </c>
      <c r="I6470" s="5" t="s">
        <v>378</v>
      </c>
    </row>
    <row r="6471" spans="1:9" x14ac:dyDescent="0.25">
      <c r="A6471" s="5" t="s">
        <v>16109</v>
      </c>
      <c r="B6471" s="5" t="s">
        <v>16110</v>
      </c>
      <c r="C6471" s="6" t="s">
        <v>405</v>
      </c>
      <c r="D6471" s="6" t="str">
        <f t="shared" si="101"/>
        <v>0340-000-000-0000</v>
      </c>
      <c r="E6471" s="5" t="s">
        <v>406</v>
      </c>
      <c r="F6471" s="5" t="s">
        <v>383</v>
      </c>
      <c r="G6471" s="5" t="s">
        <v>384</v>
      </c>
      <c r="H6471" s="5" t="s">
        <v>377</v>
      </c>
      <c r="I6471" s="5" t="s">
        <v>378</v>
      </c>
    </row>
    <row r="6472" spans="1:9" x14ac:dyDescent="0.25">
      <c r="A6472" s="5" t="s">
        <v>16111</v>
      </c>
      <c r="B6472" s="5" t="s">
        <v>16112</v>
      </c>
      <c r="C6472" s="6" t="s">
        <v>1897</v>
      </c>
      <c r="D6472" s="6" t="str">
        <f t="shared" si="101"/>
        <v>0360-000-000-0000</v>
      </c>
      <c r="E6472" s="5" t="s">
        <v>1898</v>
      </c>
      <c r="F6472" s="5" t="s">
        <v>383</v>
      </c>
      <c r="G6472" s="5" t="s">
        <v>384</v>
      </c>
      <c r="H6472" s="5" t="s">
        <v>377</v>
      </c>
      <c r="I6472" s="5" t="s">
        <v>378</v>
      </c>
    </row>
    <row r="6473" spans="1:9" x14ac:dyDescent="0.25">
      <c r="A6473" s="5" t="s">
        <v>16113</v>
      </c>
      <c r="B6473" s="5" t="s">
        <v>16114</v>
      </c>
      <c r="C6473" s="6" t="s">
        <v>2060</v>
      </c>
      <c r="D6473" s="6" t="str">
        <f t="shared" si="101"/>
        <v>0280-000-000-0000</v>
      </c>
      <c r="E6473" s="5" t="s">
        <v>2061</v>
      </c>
      <c r="F6473" s="5" t="s">
        <v>383</v>
      </c>
      <c r="G6473" s="5" t="s">
        <v>384</v>
      </c>
      <c r="H6473" s="5" t="s">
        <v>513</v>
      </c>
      <c r="I6473" s="5" t="s">
        <v>514</v>
      </c>
    </row>
    <row r="6474" spans="1:9" x14ac:dyDescent="0.25">
      <c r="A6474" s="5" t="s">
        <v>16115</v>
      </c>
      <c r="B6474" s="5" t="s">
        <v>16116</v>
      </c>
      <c r="C6474" s="6" t="s">
        <v>1897</v>
      </c>
      <c r="D6474" s="6" t="str">
        <f t="shared" si="101"/>
        <v>0360-000-000-0000</v>
      </c>
      <c r="E6474" s="5" t="s">
        <v>1898</v>
      </c>
      <c r="F6474" s="5" t="s">
        <v>383</v>
      </c>
      <c r="G6474" s="5" t="s">
        <v>384</v>
      </c>
      <c r="H6474" s="5" t="s">
        <v>377</v>
      </c>
      <c r="I6474" s="5" t="s">
        <v>378</v>
      </c>
    </row>
    <row r="6475" spans="1:9" x14ac:dyDescent="0.25">
      <c r="A6475" s="5" t="s">
        <v>16117</v>
      </c>
      <c r="B6475" s="5" t="s">
        <v>16118</v>
      </c>
      <c r="C6475" s="6" t="s">
        <v>3397</v>
      </c>
      <c r="D6475" s="6" t="str">
        <f t="shared" si="101"/>
        <v>0169-000-000-0000</v>
      </c>
      <c r="E6475" s="5" t="s">
        <v>3398</v>
      </c>
      <c r="F6475" s="5" t="s">
        <v>503</v>
      </c>
      <c r="G6475" s="5" t="s">
        <v>504</v>
      </c>
      <c r="H6475" s="5" t="s">
        <v>513</v>
      </c>
      <c r="I6475" s="5" t="s">
        <v>514</v>
      </c>
    </row>
    <row r="6476" spans="1:9" x14ac:dyDescent="0.25">
      <c r="A6476" s="5" t="s">
        <v>16119</v>
      </c>
      <c r="B6476" s="5" t="s">
        <v>16120</v>
      </c>
      <c r="C6476" s="6" t="s">
        <v>1346</v>
      </c>
      <c r="D6476" s="6" t="str">
        <f t="shared" si="101"/>
        <v>0018-000-000-0000</v>
      </c>
      <c r="E6476" s="5" t="s">
        <v>1347</v>
      </c>
      <c r="F6476" s="5" t="s">
        <v>383</v>
      </c>
      <c r="G6476" s="5" t="s">
        <v>384</v>
      </c>
      <c r="H6476" s="5" t="s">
        <v>377</v>
      </c>
      <c r="I6476" s="5" t="s">
        <v>378</v>
      </c>
    </row>
    <row r="6477" spans="1:9" x14ac:dyDescent="0.25">
      <c r="A6477" s="5" t="s">
        <v>16121</v>
      </c>
      <c r="B6477" s="5" t="s">
        <v>16122</v>
      </c>
      <c r="C6477" s="6" t="s">
        <v>1209</v>
      </c>
      <c r="D6477" s="6" t="str">
        <f t="shared" si="101"/>
        <v>0077-308-000-0000</v>
      </c>
      <c r="E6477" s="5" t="s">
        <v>1210</v>
      </c>
      <c r="F6477" s="5" t="s">
        <v>415</v>
      </c>
      <c r="G6477" s="5" t="s">
        <v>416</v>
      </c>
      <c r="H6477" s="5" t="s">
        <v>513</v>
      </c>
      <c r="I6477" s="5" t="s">
        <v>514</v>
      </c>
    </row>
    <row r="6478" spans="1:9" x14ac:dyDescent="0.25">
      <c r="A6478" s="5" t="s">
        <v>16123</v>
      </c>
      <c r="B6478" s="5" t="s">
        <v>16124</v>
      </c>
      <c r="C6478" s="6" t="s">
        <v>4112</v>
      </c>
      <c r="D6478" s="6" t="str">
        <f t="shared" si="101"/>
        <v>0010-083-041-1100</v>
      </c>
      <c r="E6478" s="5" t="s">
        <v>4113</v>
      </c>
      <c r="F6478" s="5" t="s">
        <v>399</v>
      </c>
      <c r="G6478" s="5" t="s">
        <v>400</v>
      </c>
      <c r="H6478" s="5" t="s">
        <v>513</v>
      </c>
      <c r="I6478" s="5" t="s">
        <v>514</v>
      </c>
    </row>
    <row r="6479" spans="1:9" x14ac:dyDescent="0.25">
      <c r="A6479" s="5" t="s">
        <v>16125</v>
      </c>
      <c r="B6479" s="5" t="s">
        <v>16126</v>
      </c>
      <c r="C6479" s="6" t="s">
        <v>6651</v>
      </c>
      <c r="D6479" s="6" t="str">
        <f t="shared" si="101"/>
        <v>0791-000-000-0000</v>
      </c>
      <c r="E6479" s="5" t="s">
        <v>6652</v>
      </c>
      <c r="F6479" s="5" t="s">
        <v>383</v>
      </c>
      <c r="G6479" s="5" t="s">
        <v>384</v>
      </c>
      <c r="H6479" s="5" t="s">
        <v>377</v>
      </c>
      <c r="I6479" s="5" t="s">
        <v>378</v>
      </c>
    </row>
    <row r="6480" spans="1:9" x14ac:dyDescent="0.25">
      <c r="A6480" s="5" t="s">
        <v>16127</v>
      </c>
      <c r="B6480" s="5" t="s">
        <v>16128</v>
      </c>
      <c r="C6480" s="6" t="s">
        <v>1295</v>
      </c>
      <c r="D6480" s="6" t="str">
        <f t="shared" si="101"/>
        <v>0351-000-000-0000</v>
      </c>
      <c r="E6480" s="5" t="s">
        <v>1296</v>
      </c>
      <c r="F6480" s="5" t="s">
        <v>383</v>
      </c>
      <c r="G6480" s="5" t="s">
        <v>384</v>
      </c>
      <c r="H6480" s="5" t="s">
        <v>377</v>
      </c>
      <c r="I6480" s="5" t="s">
        <v>378</v>
      </c>
    </row>
    <row r="6481" spans="1:9" x14ac:dyDescent="0.25">
      <c r="A6481" s="5" t="s">
        <v>16129</v>
      </c>
      <c r="B6481" s="5" t="s">
        <v>16130</v>
      </c>
      <c r="C6481" s="6" t="s">
        <v>1512</v>
      </c>
      <c r="D6481" s="6" t="str">
        <f t="shared" si="101"/>
        <v>0041-000-000-0000</v>
      </c>
      <c r="E6481" s="5" t="s">
        <v>1513</v>
      </c>
      <c r="F6481" s="5" t="s">
        <v>383</v>
      </c>
      <c r="G6481" s="5" t="s">
        <v>384</v>
      </c>
      <c r="H6481" s="5" t="s">
        <v>377</v>
      </c>
      <c r="I6481" s="5" t="s">
        <v>378</v>
      </c>
    </row>
    <row r="6482" spans="1:9" x14ac:dyDescent="0.25">
      <c r="A6482" s="5" t="s">
        <v>16131</v>
      </c>
      <c r="B6482" s="5" t="s">
        <v>16132</v>
      </c>
      <c r="C6482" s="6" t="s">
        <v>6759</v>
      </c>
      <c r="D6482" s="6" t="str">
        <f t="shared" si="101"/>
        <v>0428-000-000-0000</v>
      </c>
      <c r="E6482" s="5" t="s">
        <v>6760</v>
      </c>
      <c r="F6482" s="5" t="s">
        <v>383</v>
      </c>
      <c r="G6482" s="5" t="s">
        <v>384</v>
      </c>
      <c r="H6482" s="5" t="s">
        <v>377</v>
      </c>
      <c r="I6482" s="5" t="s">
        <v>378</v>
      </c>
    </row>
    <row r="6483" spans="1:9" x14ac:dyDescent="0.25">
      <c r="A6483" s="5" t="s">
        <v>16133</v>
      </c>
      <c r="B6483" s="5" t="s">
        <v>16134</v>
      </c>
      <c r="C6483" s="6" t="s">
        <v>2008</v>
      </c>
      <c r="D6483" s="6" t="str">
        <f t="shared" si="101"/>
        <v>0670-000-000-0000</v>
      </c>
      <c r="E6483" s="5" t="s">
        <v>2009</v>
      </c>
      <c r="F6483" s="5" t="s">
        <v>383</v>
      </c>
      <c r="G6483" s="5" t="s">
        <v>384</v>
      </c>
      <c r="H6483" s="5" t="s">
        <v>377</v>
      </c>
      <c r="I6483" s="5" t="s">
        <v>378</v>
      </c>
    </row>
    <row r="6484" spans="1:9" x14ac:dyDescent="0.25">
      <c r="A6484" s="5" t="s">
        <v>16135</v>
      </c>
      <c r="B6484" s="5" t="s">
        <v>16136</v>
      </c>
      <c r="C6484" s="6" t="s">
        <v>3807</v>
      </c>
      <c r="D6484" s="6" t="str">
        <f t="shared" si="101"/>
        <v>0831-000-000-0000</v>
      </c>
      <c r="E6484" s="5" t="s">
        <v>3808</v>
      </c>
      <c r="F6484" s="5" t="s">
        <v>383</v>
      </c>
      <c r="G6484" s="5" t="s">
        <v>384</v>
      </c>
      <c r="H6484" s="5" t="s">
        <v>513</v>
      </c>
      <c r="I6484" s="5" t="s">
        <v>514</v>
      </c>
    </row>
    <row r="6485" spans="1:9" x14ac:dyDescent="0.25">
      <c r="A6485" s="5" t="s">
        <v>16137</v>
      </c>
      <c r="B6485" s="5" t="s">
        <v>16138</v>
      </c>
      <c r="C6485" s="6" t="s">
        <v>1806</v>
      </c>
      <c r="D6485" s="6" t="str">
        <f t="shared" si="101"/>
        <v>0186-000-000-0000</v>
      </c>
      <c r="E6485" s="5" t="s">
        <v>1807</v>
      </c>
      <c r="F6485" s="5" t="s">
        <v>507</v>
      </c>
      <c r="G6485" s="5" t="s">
        <v>508</v>
      </c>
      <c r="H6485" s="5" t="s">
        <v>377</v>
      </c>
      <c r="I6485" s="5" t="s">
        <v>378</v>
      </c>
    </row>
    <row r="6486" spans="1:9" x14ac:dyDescent="0.25">
      <c r="A6486" s="5" t="s">
        <v>16139</v>
      </c>
      <c r="B6486" s="5" t="s">
        <v>16140</v>
      </c>
      <c r="C6486" s="6" t="s">
        <v>481</v>
      </c>
      <c r="D6486" s="6" t="str">
        <f t="shared" si="101"/>
        <v>0955-000-000-0000</v>
      </c>
      <c r="E6486" s="5" t="s">
        <v>482</v>
      </c>
      <c r="F6486" s="5" t="s">
        <v>415</v>
      </c>
      <c r="G6486" s="5" t="s">
        <v>416</v>
      </c>
      <c r="H6486" s="5" t="s">
        <v>377</v>
      </c>
      <c r="I6486" s="5" t="s">
        <v>378</v>
      </c>
    </row>
    <row r="6487" spans="1:9" x14ac:dyDescent="0.25">
      <c r="A6487" s="5" t="s">
        <v>16141</v>
      </c>
      <c r="B6487" s="5" t="s">
        <v>16142</v>
      </c>
      <c r="C6487" s="6" t="s">
        <v>1069</v>
      </c>
      <c r="D6487" s="6" t="str">
        <f t="shared" si="101"/>
        <v>0300-000-000-0000</v>
      </c>
      <c r="E6487" s="5" t="s">
        <v>1070</v>
      </c>
      <c r="F6487" s="5" t="s">
        <v>383</v>
      </c>
      <c r="G6487" s="5" t="s">
        <v>384</v>
      </c>
      <c r="H6487" s="5" t="s">
        <v>377</v>
      </c>
      <c r="I6487" s="5" t="s">
        <v>378</v>
      </c>
    </row>
    <row r="6488" spans="1:9" x14ac:dyDescent="0.25">
      <c r="A6488" s="5" t="s">
        <v>16143</v>
      </c>
      <c r="B6488" s="5" t="s">
        <v>16144</v>
      </c>
      <c r="C6488" s="6" t="s">
        <v>11351</v>
      </c>
      <c r="D6488" s="6" t="str">
        <f t="shared" si="101"/>
        <v>0931-000-000-0000</v>
      </c>
      <c r="E6488" s="5" t="s">
        <v>11352</v>
      </c>
      <c r="F6488" s="5" t="s">
        <v>383</v>
      </c>
      <c r="G6488" s="5" t="s">
        <v>384</v>
      </c>
      <c r="H6488" s="5" t="s">
        <v>377</v>
      </c>
      <c r="I6488" s="5" t="s">
        <v>378</v>
      </c>
    </row>
    <row r="6489" spans="1:9" x14ac:dyDescent="0.25">
      <c r="A6489" s="5" t="s">
        <v>16145</v>
      </c>
      <c r="B6489" s="5" t="s">
        <v>16146</v>
      </c>
      <c r="C6489" s="6" t="s">
        <v>12526</v>
      </c>
      <c r="D6489" s="6" t="str">
        <f t="shared" si="101"/>
        <v>0010-076-011-1100</v>
      </c>
      <c r="E6489" s="5" t="s">
        <v>12527</v>
      </c>
      <c r="F6489" s="5" t="s">
        <v>399</v>
      </c>
      <c r="G6489" s="5" t="s">
        <v>400</v>
      </c>
      <c r="H6489" s="5" t="s">
        <v>377</v>
      </c>
      <c r="I6489" s="5" t="s">
        <v>378</v>
      </c>
    </row>
    <row r="6490" spans="1:9" x14ac:dyDescent="0.25">
      <c r="A6490" s="5" t="s">
        <v>16147</v>
      </c>
      <c r="B6490" s="5" t="s">
        <v>16148</v>
      </c>
      <c r="C6490" s="6" t="s">
        <v>2364</v>
      </c>
      <c r="D6490" s="6" t="str">
        <f t="shared" si="101"/>
        <v>0010-086-031-1100</v>
      </c>
      <c r="E6490" s="5" t="s">
        <v>2365</v>
      </c>
      <c r="F6490" s="5" t="s">
        <v>375</v>
      </c>
      <c r="G6490" s="5" t="s">
        <v>376</v>
      </c>
      <c r="H6490" s="5" t="s">
        <v>377</v>
      </c>
      <c r="I6490" s="5" t="s">
        <v>378</v>
      </c>
    </row>
    <row r="6491" spans="1:9" x14ac:dyDescent="0.25">
      <c r="A6491" s="5" t="s">
        <v>16149</v>
      </c>
      <c r="B6491" s="5" t="s">
        <v>16150</v>
      </c>
      <c r="C6491" s="6" t="s">
        <v>7749</v>
      </c>
      <c r="D6491" s="6" t="str">
        <f t="shared" si="101"/>
        <v>0010-060-111-1100</v>
      </c>
      <c r="E6491" s="5" t="s">
        <v>7750</v>
      </c>
      <c r="F6491" s="5" t="s">
        <v>375</v>
      </c>
      <c r="G6491" s="5" t="s">
        <v>376</v>
      </c>
      <c r="H6491" s="5" t="s">
        <v>377</v>
      </c>
      <c r="I6491" s="5" t="s">
        <v>378</v>
      </c>
    </row>
    <row r="6492" spans="1:9" x14ac:dyDescent="0.25">
      <c r="A6492" s="5" t="s">
        <v>16151</v>
      </c>
      <c r="B6492" s="5" t="s">
        <v>16152</v>
      </c>
      <c r="C6492" s="6" t="s">
        <v>12777</v>
      </c>
      <c r="D6492" s="6" t="str">
        <f t="shared" si="101"/>
        <v>0575-247-000-0000</v>
      </c>
      <c r="E6492" s="5" t="s">
        <v>12778</v>
      </c>
      <c r="F6492" s="5" t="s">
        <v>383</v>
      </c>
      <c r="G6492" s="5" t="s">
        <v>384</v>
      </c>
      <c r="H6492" s="5" t="s">
        <v>377</v>
      </c>
      <c r="I6492" s="5" t="s">
        <v>378</v>
      </c>
    </row>
    <row r="6493" spans="1:9" x14ac:dyDescent="0.25">
      <c r="A6493" s="5" t="s">
        <v>16153</v>
      </c>
      <c r="B6493" s="5" t="s">
        <v>16154</v>
      </c>
      <c r="C6493" s="6" t="s">
        <v>827</v>
      </c>
      <c r="D6493" s="6" t="str">
        <f t="shared" si="101"/>
        <v>0320-000-000-0000</v>
      </c>
      <c r="E6493" s="5" t="s">
        <v>828</v>
      </c>
      <c r="F6493" s="5" t="s">
        <v>383</v>
      </c>
      <c r="G6493" s="5" t="s">
        <v>384</v>
      </c>
      <c r="H6493" s="5" t="s">
        <v>377</v>
      </c>
      <c r="I6493" s="5" t="s">
        <v>378</v>
      </c>
    </row>
    <row r="6494" spans="1:9" x14ac:dyDescent="0.25">
      <c r="A6494" s="5" t="s">
        <v>16155</v>
      </c>
      <c r="B6494" s="5" t="s">
        <v>16156</v>
      </c>
      <c r="C6494" s="6" t="s">
        <v>2519</v>
      </c>
      <c r="D6494" s="6" t="str">
        <f t="shared" si="101"/>
        <v>0946-000-000-0000</v>
      </c>
      <c r="E6494" s="5" t="s">
        <v>2520</v>
      </c>
      <c r="F6494" s="5" t="s">
        <v>383</v>
      </c>
      <c r="G6494" s="5" t="s">
        <v>384</v>
      </c>
      <c r="H6494" s="5" t="s">
        <v>377</v>
      </c>
      <c r="I6494" s="5" t="s">
        <v>378</v>
      </c>
    </row>
    <row r="6495" spans="1:9" x14ac:dyDescent="0.25">
      <c r="A6495" s="5" t="s">
        <v>16157</v>
      </c>
      <c r="B6495" s="5" t="s">
        <v>16158</v>
      </c>
      <c r="C6495" s="6" t="s">
        <v>5098</v>
      </c>
      <c r="D6495" s="6" t="str">
        <f t="shared" si="101"/>
        <v>0100-033-000-0000</v>
      </c>
      <c r="E6495" s="5" t="s">
        <v>5099</v>
      </c>
      <c r="F6495" s="5" t="s">
        <v>383</v>
      </c>
      <c r="G6495" s="5" t="s">
        <v>384</v>
      </c>
      <c r="H6495" s="5" t="s">
        <v>377</v>
      </c>
      <c r="I6495" s="5" t="s">
        <v>378</v>
      </c>
    </row>
    <row r="6496" spans="1:9" x14ac:dyDescent="0.25">
      <c r="A6496" s="5" t="s">
        <v>16159</v>
      </c>
      <c r="B6496" s="5" t="s">
        <v>16160</v>
      </c>
      <c r="C6496" s="6" t="s">
        <v>2008</v>
      </c>
      <c r="D6496" s="6" t="str">
        <f t="shared" si="101"/>
        <v>0670-000-000-0000</v>
      </c>
      <c r="E6496" s="5" t="s">
        <v>2009</v>
      </c>
      <c r="F6496" s="5" t="s">
        <v>383</v>
      </c>
      <c r="G6496" s="5" t="s">
        <v>384</v>
      </c>
      <c r="H6496" s="5" t="s">
        <v>377</v>
      </c>
      <c r="I6496" s="5" t="s">
        <v>378</v>
      </c>
    </row>
    <row r="6497" spans="1:9" x14ac:dyDescent="0.25">
      <c r="A6497" s="5" t="s">
        <v>16161</v>
      </c>
      <c r="B6497" s="5" t="s">
        <v>16162</v>
      </c>
      <c r="C6497" s="6" t="s">
        <v>2008</v>
      </c>
      <c r="D6497" s="6" t="str">
        <f t="shared" si="101"/>
        <v>0670-000-000-0000</v>
      </c>
      <c r="E6497" s="5" t="s">
        <v>2009</v>
      </c>
      <c r="F6497" s="5" t="s">
        <v>383</v>
      </c>
      <c r="G6497" s="5" t="s">
        <v>384</v>
      </c>
      <c r="H6497" s="5" t="s">
        <v>377</v>
      </c>
      <c r="I6497" s="5" t="s">
        <v>378</v>
      </c>
    </row>
    <row r="6498" spans="1:9" x14ac:dyDescent="0.25">
      <c r="A6498" s="5" t="s">
        <v>16163</v>
      </c>
      <c r="B6498" s="5" t="s">
        <v>16164</v>
      </c>
      <c r="C6498" s="6" t="s">
        <v>12090</v>
      </c>
      <c r="D6498" s="6" t="str">
        <f t="shared" si="101"/>
        <v>0039-000-000-0000</v>
      </c>
      <c r="E6498" s="5" t="s">
        <v>12091</v>
      </c>
      <c r="F6498" s="5" t="s">
        <v>535</v>
      </c>
      <c r="G6498" s="5" t="s">
        <v>536</v>
      </c>
      <c r="H6498" s="5" t="s">
        <v>377</v>
      </c>
      <c r="I6498" s="5" t="s">
        <v>378</v>
      </c>
    </row>
    <row r="6499" spans="1:9" x14ac:dyDescent="0.25">
      <c r="A6499" s="5" t="s">
        <v>16165</v>
      </c>
      <c r="B6499" s="5" t="s">
        <v>16166</v>
      </c>
      <c r="C6499" s="6" t="s">
        <v>16167</v>
      </c>
      <c r="D6499" s="6" t="str">
        <f t="shared" si="101"/>
        <v>1061-000-000-0000</v>
      </c>
      <c r="E6499" s="5" t="s">
        <v>16168</v>
      </c>
      <c r="F6499" s="5" t="s">
        <v>535</v>
      </c>
      <c r="G6499" s="5" t="s">
        <v>536</v>
      </c>
      <c r="H6499" s="5" t="s">
        <v>377</v>
      </c>
      <c r="I6499" s="5" t="s">
        <v>378</v>
      </c>
    </row>
    <row r="6500" spans="1:9" x14ac:dyDescent="0.25">
      <c r="A6500" s="5" t="s">
        <v>16169</v>
      </c>
      <c r="B6500" s="5" t="s">
        <v>16170</v>
      </c>
      <c r="C6500" s="6" t="s">
        <v>4363</v>
      </c>
      <c r="D6500" s="6" t="str">
        <f t="shared" si="101"/>
        <v>0010-030-031-1200</v>
      </c>
      <c r="E6500" s="5" t="s">
        <v>4364</v>
      </c>
      <c r="F6500" s="5" t="s">
        <v>375</v>
      </c>
      <c r="G6500" s="5" t="s">
        <v>376</v>
      </c>
      <c r="H6500" s="5" t="s">
        <v>377</v>
      </c>
      <c r="I6500" s="5" t="s">
        <v>378</v>
      </c>
    </row>
    <row r="6501" spans="1:9" x14ac:dyDescent="0.25">
      <c r="A6501" s="5" t="s">
        <v>16171</v>
      </c>
      <c r="B6501" s="5" t="s">
        <v>16172</v>
      </c>
      <c r="C6501" s="6" t="s">
        <v>11102</v>
      </c>
      <c r="D6501" s="6" t="str">
        <f t="shared" si="101"/>
        <v>0010-071-021-1100</v>
      </c>
      <c r="E6501" s="5" t="s">
        <v>11103</v>
      </c>
      <c r="F6501" s="5" t="s">
        <v>383</v>
      </c>
      <c r="G6501" s="5" t="s">
        <v>384</v>
      </c>
      <c r="H6501" s="5" t="s">
        <v>377</v>
      </c>
      <c r="I6501" s="5" t="s">
        <v>378</v>
      </c>
    </row>
    <row r="6502" spans="1:9" x14ac:dyDescent="0.25">
      <c r="A6502" s="5" t="s">
        <v>16173</v>
      </c>
      <c r="B6502" s="5" t="s">
        <v>16174</v>
      </c>
      <c r="C6502" s="6" t="s">
        <v>1263</v>
      </c>
      <c r="D6502" s="6" t="str">
        <f t="shared" si="101"/>
        <v>0010-060-071-1100</v>
      </c>
      <c r="E6502" s="5" t="s">
        <v>1264</v>
      </c>
      <c r="F6502" s="5" t="s">
        <v>399</v>
      </c>
      <c r="G6502" s="5" t="s">
        <v>400</v>
      </c>
      <c r="H6502" s="5" t="s">
        <v>377</v>
      </c>
      <c r="I6502" s="5" t="s">
        <v>378</v>
      </c>
    </row>
    <row r="6503" spans="1:9" x14ac:dyDescent="0.25">
      <c r="A6503" s="5" t="s">
        <v>16175</v>
      </c>
      <c r="B6503" s="5" t="s">
        <v>16176</v>
      </c>
      <c r="C6503" s="6" t="s">
        <v>16177</v>
      </c>
      <c r="D6503" s="6" t="str">
        <f t="shared" si="101"/>
        <v>0555-116-000-0000</v>
      </c>
      <c r="E6503" s="5" t="s">
        <v>16178</v>
      </c>
      <c r="F6503" s="5" t="s">
        <v>383</v>
      </c>
      <c r="G6503" s="5" t="s">
        <v>384</v>
      </c>
      <c r="H6503" s="5" t="s">
        <v>377</v>
      </c>
      <c r="I6503" s="5" t="s">
        <v>378</v>
      </c>
    </row>
    <row r="6504" spans="1:9" x14ac:dyDescent="0.25">
      <c r="A6504" s="5" t="s">
        <v>16179</v>
      </c>
      <c r="B6504" s="5" t="s">
        <v>16180</v>
      </c>
      <c r="C6504" s="6" t="s">
        <v>4243</v>
      </c>
      <c r="D6504" s="6" t="str">
        <f t="shared" si="101"/>
        <v>0010-043-020-1100</v>
      </c>
      <c r="E6504" s="5" t="s">
        <v>4244</v>
      </c>
      <c r="F6504" s="5" t="s">
        <v>375</v>
      </c>
      <c r="G6504" s="5" t="s">
        <v>376</v>
      </c>
      <c r="H6504" s="5" t="s">
        <v>377</v>
      </c>
      <c r="I6504" s="5" t="s">
        <v>378</v>
      </c>
    </row>
    <row r="6505" spans="1:9" x14ac:dyDescent="0.25">
      <c r="A6505" s="5" t="s">
        <v>16181</v>
      </c>
      <c r="B6505" s="5" t="s">
        <v>16182</v>
      </c>
      <c r="C6505" s="6" t="s">
        <v>2597</v>
      </c>
      <c r="D6505" s="6" t="str">
        <f t="shared" si="101"/>
        <v>0345-000-000-0000</v>
      </c>
      <c r="E6505" s="5" t="s">
        <v>2598</v>
      </c>
      <c r="F6505" s="5" t="s">
        <v>507</v>
      </c>
      <c r="G6505" s="5" t="s">
        <v>508</v>
      </c>
      <c r="H6505" s="5" t="s">
        <v>377</v>
      </c>
      <c r="I6505" s="5" t="s">
        <v>378</v>
      </c>
    </row>
    <row r="6506" spans="1:9" x14ac:dyDescent="0.25">
      <c r="A6506" s="5" t="s">
        <v>314</v>
      </c>
      <c r="B6506" s="5" t="s">
        <v>16183</v>
      </c>
      <c r="C6506" s="6" t="s">
        <v>4885</v>
      </c>
      <c r="D6506" s="6" t="str">
        <f t="shared" si="101"/>
        <v>0847-000-000-0000</v>
      </c>
      <c r="E6506" s="5" t="s">
        <v>4886</v>
      </c>
      <c r="F6506" s="5" t="s">
        <v>383</v>
      </c>
      <c r="G6506" s="5" t="s">
        <v>384</v>
      </c>
      <c r="H6506" s="5" t="s">
        <v>377</v>
      </c>
      <c r="I6506" s="5" t="s">
        <v>378</v>
      </c>
    </row>
    <row r="6507" spans="1:9" x14ac:dyDescent="0.25">
      <c r="A6507" s="5" t="s">
        <v>16184</v>
      </c>
      <c r="B6507" s="5" t="s">
        <v>16185</v>
      </c>
      <c r="C6507" s="6" t="s">
        <v>1798</v>
      </c>
      <c r="D6507" s="6" t="str">
        <f t="shared" si="101"/>
        <v>0390-000-000-0000</v>
      </c>
      <c r="E6507" s="5" t="s">
        <v>1799</v>
      </c>
      <c r="F6507" s="5" t="s">
        <v>383</v>
      </c>
      <c r="G6507" s="5" t="s">
        <v>384</v>
      </c>
      <c r="H6507" s="5" t="s">
        <v>513</v>
      </c>
      <c r="I6507" s="5" t="s">
        <v>514</v>
      </c>
    </row>
    <row r="6508" spans="1:9" x14ac:dyDescent="0.25">
      <c r="A6508" s="5" t="s">
        <v>16186</v>
      </c>
      <c r="B6508" s="5" t="s">
        <v>16187</v>
      </c>
      <c r="C6508" s="6" t="s">
        <v>1798</v>
      </c>
      <c r="D6508" s="6" t="str">
        <f t="shared" si="101"/>
        <v>0390-000-000-0000</v>
      </c>
      <c r="E6508" s="5" t="s">
        <v>1799</v>
      </c>
      <c r="F6508" s="5" t="s">
        <v>415</v>
      </c>
      <c r="G6508" s="5" t="s">
        <v>416</v>
      </c>
      <c r="H6508" s="5" t="s">
        <v>377</v>
      </c>
      <c r="I6508" s="5" t="s">
        <v>378</v>
      </c>
    </row>
    <row r="6509" spans="1:9" x14ac:dyDescent="0.25">
      <c r="A6509" s="5" t="s">
        <v>16188</v>
      </c>
      <c r="B6509" s="5" t="s">
        <v>16189</v>
      </c>
      <c r="C6509" s="6" t="s">
        <v>2102</v>
      </c>
      <c r="D6509" s="6" t="str">
        <f t="shared" si="101"/>
        <v>0196-000-000-0000</v>
      </c>
      <c r="E6509" s="5" t="s">
        <v>2103</v>
      </c>
      <c r="F6509" s="5" t="s">
        <v>383</v>
      </c>
      <c r="G6509" s="5" t="s">
        <v>384</v>
      </c>
      <c r="H6509" s="5" t="s">
        <v>377</v>
      </c>
      <c r="I6509" s="5" t="s">
        <v>378</v>
      </c>
    </row>
    <row r="6510" spans="1:9" x14ac:dyDescent="0.25">
      <c r="A6510" s="5" t="s">
        <v>16190</v>
      </c>
      <c r="B6510" s="5" t="s">
        <v>16191</v>
      </c>
      <c r="C6510" s="6" t="s">
        <v>2008</v>
      </c>
      <c r="D6510" s="6" t="str">
        <f t="shared" si="101"/>
        <v>0670-000-000-0000</v>
      </c>
      <c r="E6510" s="5" t="s">
        <v>2009</v>
      </c>
      <c r="F6510" s="5" t="s">
        <v>507</v>
      </c>
      <c r="G6510" s="5" t="s">
        <v>508</v>
      </c>
      <c r="H6510" s="5" t="s">
        <v>377</v>
      </c>
      <c r="I6510" s="5" t="s">
        <v>378</v>
      </c>
    </row>
    <row r="6511" spans="1:9" x14ac:dyDescent="0.25">
      <c r="A6511" s="5" t="s">
        <v>16192</v>
      </c>
      <c r="B6511" s="5" t="s">
        <v>16193</v>
      </c>
      <c r="C6511" s="6" t="s">
        <v>1869</v>
      </c>
      <c r="D6511" s="6" t="str">
        <f t="shared" si="101"/>
        <v>0516-000-000-0000</v>
      </c>
      <c r="E6511" s="5" t="s">
        <v>1870</v>
      </c>
      <c r="F6511" s="5" t="s">
        <v>415</v>
      </c>
      <c r="G6511" s="5" t="s">
        <v>416</v>
      </c>
      <c r="H6511" s="5" t="s">
        <v>377</v>
      </c>
      <c r="I6511" s="5" t="s">
        <v>378</v>
      </c>
    </row>
    <row r="6512" spans="1:9" x14ac:dyDescent="0.25">
      <c r="A6512" s="5" t="s">
        <v>16194</v>
      </c>
      <c r="B6512" s="5" t="s">
        <v>16195</v>
      </c>
      <c r="C6512" s="6" t="s">
        <v>4829</v>
      </c>
      <c r="D6512" s="6" t="str">
        <f t="shared" si="101"/>
        <v>0036-000-000-0000</v>
      </c>
      <c r="E6512" s="5" t="s">
        <v>4830</v>
      </c>
      <c r="F6512" s="5" t="s">
        <v>507</v>
      </c>
      <c r="G6512" s="5" t="s">
        <v>508</v>
      </c>
      <c r="H6512" s="5" t="s">
        <v>513</v>
      </c>
      <c r="I6512" s="5" t="s">
        <v>514</v>
      </c>
    </row>
    <row r="6513" spans="1:9" x14ac:dyDescent="0.25">
      <c r="A6513" s="5" t="s">
        <v>16196</v>
      </c>
      <c r="B6513" s="5" t="s">
        <v>16197</v>
      </c>
      <c r="C6513" s="6" t="s">
        <v>3591</v>
      </c>
      <c r="D6513" s="6" t="str">
        <f t="shared" si="101"/>
        <v>0165-000-000-0000</v>
      </c>
      <c r="E6513" s="5" t="s">
        <v>3592</v>
      </c>
      <c r="F6513" s="5" t="s">
        <v>383</v>
      </c>
      <c r="G6513" s="5" t="s">
        <v>384</v>
      </c>
      <c r="H6513" s="5" t="s">
        <v>377</v>
      </c>
      <c r="I6513" s="5" t="s">
        <v>378</v>
      </c>
    </row>
    <row r="6514" spans="1:9" x14ac:dyDescent="0.25">
      <c r="A6514" s="5" t="s">
        <v>16198</v>
      </c>
      <c r="B6514" s="5" t="s">
        <v>16199</v>
      </c>
      <c r="C6514" s="6" t="s">
        <v>11102</v>
      </c>
      <c r="D6514" s="6" t="str">
        <f t="shared" si="101"/>
        <v>0010-071-021-1100</v>
      </c>
      <c r="E6514" s="5" t="s">
        <v>11103</v>
      </c>
      <c r="F6514" s="5" t="s">
        <v>399</v>
      </c>
      <c r="G6514" s="5" t="s">
        <v>400</v>
      </c>
      <c r="H6514" s="5" t="s">
        <v>377</v>
      </c>
      <c r="I6514" s="5" t="s">
        <v>378</v>
      </c>
    </row>
    <row r="6515" spans="1:9" x14ac:dyDescent="0.25">
      <c r="A6515" s="5" t="s">
        <v>16200</v>
      </c>
      <c r="B6515" s="5" t="s">
        <v>16201</v>
      </c>
      <c r="C6515" s="6" t="s">
        <v>8815</v>
      </c>
      <c r="D6515" s="6" t="str">
        <f t="shared" si="101"/>
        <v>0100-000-000-1600</v>
      </c>
      <c r="E6515" s="5" t="s">
        <v>8816</v>
      </c>
      <c r="F6515" s="5" t="s">
        <v>383</v>
      </c>
      <c r="G6515" s="5" t="s">
        <v>384</v>
      </c>
      <c r="H6515" s="5" t="s">
        <v>377</v>
      </c>
      <c r="I6515" s="5" t="s">
        <v>378</v>
      </c>
    </row>
    <row r="6516" spans="1:9" x14ac:dyDescent="0.25">
      <c r="A6516" s="5" t="s">
        <v>16202</v>
      </c>
      <c r="B6516" s="5" t="s">
        <v>16203</v>
      </c>
      <c r="C6516" s="6" t="s">
        <v>449</v>
      </c>
      <c r="D6516" s="6" t="str">
        <f t="shared" si="101"/>
        <v>0965-000-000-0000</v>
      </c>
      <c r="E6516" s="5" t="s">
        <v>450</v>
      </c>
      <c r="F6516" s="5" t="s">
        <v>383</v>
      </c>
      <c r="G6516" s="5" t="s">
        <v>384</v>
      </c>
      <c r="H6516" s="5" t="s">
        <v>377</v>
      </c>
      <c r="I6516" s="5" t="s">
        <v>378</v>
      </c>
    </row>
    <row r="6517" spans="1:9" x14ac:dyDescent="0.25">
      <c r="A6517" s="5" t="s">
        <v>16204</v>
      </c>
      <c r="B6517" s="5" t="s">
        <v>16205</v>
      </c>
      <c r="C6517" s="6" t="s">
        <v>4709</v>
      </c>
      <c r="D6517" s="6" t="str">
        <f t="shared" si="101"/>
        <v>0010-029-110-1100</v>
      </c>
      <c r="E6517" s="5" t="s">
        <v>4710</v>
      </c>
      <c r="F6517" s="5" t="s">
        <v>383</v>
      </c>
      <c r="G6517" s="5" t="s">
        <v>384</v>
      </c>
      <c r="H6517" s="5" t="s">
        <v>513</v>
      </c>
      <c r="I6517" s="5" t="s">
        <v>514</v>
      </c>
    </row>
    <row r="6518" spans="1:9" x14ac:dyDescent="0.25">
      <c r="A6518" s="5" t="s">
        <v>16206</v>
      </c>
      <c r="B6518" s="5" t="s">
        <v>16207</v>
      </c>
      <c r="C6518" s="6" t="s">
        <v>1259</v>
      </c>
      <c r="D6518" s="6" t="str">
        <f t="shared" si="101"/>
        <v>0845-000-000-0000</v>
      </c>
      <c r="E6518" s="5" t="s">
        <v>1260</v>
      </c>
      <c r="F6518" s="5" t="s">
        <v>383</v>
      </c>
      <c r="G6518" s="5" t="s">
        <v>384</v>
      </c>
      <c r="H6518" s="5" t="s">
        <v>513</v>
      </c>
      <c r="I6518" s="5" t="s">
        <v>514</v>
      </c>
    </row>
    <row r="6519" spans="1:9" x14ac:dyDescent="0.25">
      <c r="A6519" s="5" t="s">
        <v>16208</v>
      </c>
      <c r="B6519" s="5" t="s">
        <v>16209</v>
      </c>
      <c r="C6519" s="6" t="s">
        <v>3807</v>
      </c>
      <c r="D6519" s="6" t="str">
        <f t="shared" si="101"/>
        <v>0831-000-000-0000</v>
      </c>
      <c r="E6519" s="5" t="s">
        <v>3808</v>
      </c>
      <c r="F6519" s="5" t="s">
        <v>383</v>
      </c>
      <c r="G6519" s="5" t="s">
        <v>384</v>
      </c>
      <c r="H6519" s="5" t="s">
        <v>377</v>
      </c>
      <c r="I6519" s="5" t="s">
        <v>378</v>
      </c>
    </row>
    <row r="6520" spans="1:9" x14ac:dyDescent="0.25">
      <c r="A6520" s="5" t="s">
        <v>16210</v>
      </c>
      <c r="B6520" s="5" t="s">
        <v>16211</v>
      </c>
      <c r="C6520" s="6" t="s">
        <v>461</v>
      </c>
      <c r="D6520" s="6" t="str">
        <f t="shared" si="101"/>
        <v>0010-044-121-0000</v>
      </c>
      <c r="E6520" s="5" t="s">
        <v>462</v>
      </c>
      <c r="F6520" s="5" t="s">
        <v>399</v>
      </c>
      <c r="G6520" s="5" t="s">
        <v>400</v>
      </c>
      <c r="H6520" s="5" t="s">
        <v>377</v>
      </c>
      <c r="I6520" s="5" t="s">
        <v>378</v>
      </c>
    </row>
    <row r="6521" spans="1:9" x14ac:dyDescent="0.25">
      <c r="A6521" s="5" t="s">
        <v>16212</v>
      </c>
      <c r="B6521" s="5" t="s">
        <v>16213</v>
      </c>
      <c r="C6521" s="6" t="s">
        <v>8815</v>
      </c>
      <c r="D6521" s="6" t="str">
        <f t="shared" si="101"/>
        <v>0100-000-000-1600</v>
      </c>
      <c r="E6521" s="5" t="s">
        <v>8816</v>
      </c>
      <c r="F6521" s="5" t="s">
        <v>383</v>
      </c>
      <c r="G6521" s="5" t="s">
        <v>384</v>
      </c>
      <c r="H6521" s="5" t="s">
        <v>377</v>
      </c>
      <c r="I6521" s="5" t="s">
        <v>378</v>
      </c>
    </row>
    <row r="6522" spans="1:9" x14ac:dyDescent="0.25">
      <c r="A6522" s="5" t="s">
        <v>16214</v>
      </c>
      <c r="B6522" s="5" t="s">
        <v>16215</v>
      </c>
      <c r="C6522" s="6" t="s">
        <v>2615</v>
      </c>
      <c r="D6522" s="6" t="str">
        <f t="shared" si="101"/>
        <v>0315-000-000-0000</v>
      </c>
      <c r="E6522" s="5" t="s">
        <v>2616</v>
      </c>
      <c r="F6522" s="5" t="s">
        <v>415</v>
      </c>
      <c r="G6522" s="5" t="s">
        <v>416</v>
      </c>
      <c r="H6522" s="5" t="s">
        <v>377</v>
      </c>
      <c r="I6522" s="5" t="s">
        <v>378</v>
      </c>
    </row>
    <row r="6523" spans="1:9" x14ac:dyDescent="0.25">
      <c r="A6523" s="5" t="s">
        <v>16216</v>
      </c>
      <c r="B6523" s="5" t="s">
        <v>16217</v>
      </c>
      <c r="C6523" s="6" t="s">
        <v>421</v>
      </c>
      <c r="D6523" s="6" t="str">
        <f t="shared" si="101"/>
        <v>0835-000-000-0000</v>
      </c>
      <c r="E6523" s="5" t="s">
        <v>422</v>
      </c>
      <c r="F6523" s="5" t="s">
        <v>383</v>
      </c>
      <c r="G6523" s="5" t="s">
        <v>384</v>
      </c>
      <c r="H6523" s="5" t="s">
        <v>377</v>
      </c>
      <c r="I6523" s="5" t="s">
        <v>378</v>
      </c>
    </row>
    <row r="6524" spans="1:9" x14ac:dyDescent="0.25">
      <c r="A6524" s="5" t="s">
        <v>16218</v>
      </c>
      <c r="B6524" s="5" t="s">
        <v>16219</v>
      </c>
      <c r="C6524" s="6" t="s">
        <v>4980</v>
      </c>
      <c r="D6524" s="6" t="str">
        <f t="shared" si="101"/>
        <v>0010-058-031-2200</v>
      </c>
      <c r="E6524" s="5" t="s">
        <v>4981</v>
      </c>
      <c r="F6524" s="5" t="s">
        <v>383</v>
      </c>
      <c r="G6524" s="5" t="s">
        <v>384</v>
      </c>
      <c r="H6524" s="5" t="s">
        <v>377</v>
      </c>
      <c r="I6524" s="5" t="s">
        <v>378</v>
      </c>
    </row>
    <row r="6525" spans="1:9" x14ac:dyDescent="0.25">
      <c r="A6525" s="5" t="s">
        <v>16220</v>
      </c>
      <c r="B6525" s="5" t="s">
        <v>16221</v>
      </c>
      <c r="C6525" s="6" t="s">
        <v>7986</v>
      </c>
      <c r="D6525" s="6" t="str">
        <f t="shared" si="101"/>
        <v>0783-000-000-0000</v>
      </c>
      <c r="E6525" s="5" t="s">
        <v>7987</v>
      </c>
      <c r="F6525" s="5" t="s">
        <v>383</v>
      </c>
      <c r="G6525" s="5" t="s">
        <v>384</v>
      </c>
      <c r="H6525" s="5" t="s">
        <v>513</v>
      </c>
      <c r="I6525" s="5" t="s">
        <v>514</v>
      </c>
    </row>
    <row r="6526" spans="1:9" x14ac:dyDescent="0.25">
      <c r="A6526" s="5" t="s">
        <v>16222</v>
      </c>
      <c r="B6526" s="5" t="s">
        <v>16223</v>
      </c>
      <c r="C6526" s="6" t="s">
        <v>1619</v>
      </c>
      <c r="D6526" s="6" t="str">
        <f t="shared" si="101"/>
        <v>0370-000-000-0000</v>
      </c>
      <c r="E6526" s="5" t="s">
        <v>1620</v>
      </c>
      <c r="F6526" s="5" t="s">
        <v>383</v>
      </c>
      <c r="G6526" s="5" t="s">
        <v>384</v>
      </c>
      <c r="H6526" s="5" t="s">
        <v>377</v>
      </c>
      <c r="I6526" s="5" t="s">
        <v>378</v>
      </c>
    </row>
    <row r="6527" spans="1:9" x14ac:dyDescent="0.25">
      <c r="A6527" s="5" t="s">
        <v>16224</v>
      </c>
      <c r="B6527" s="5" t="s">
        <v>16225</v>
      </c>
      <c r="C6527" s="6" t="s">
        <v>12279</v>
      </c>
      <c r="D6527" s="6" t="str">
        <f t="shared" si="101"/>
        <v>0569-000-000-0000</v>
      </c>
      <c r="E6527" s="5" t="s">
        <v>12280</v>
      </c>
      <c r="F6527" s="5" t="s">
        <v>535</v>
      </c>
      <c r="G6527" s="5" t="s">
        <v>536</v>
      </c>
      <c r="H6527" s="5" t="s">
        <v>377</v>
      </c>
      <c r="I6527" s="5" t="s">
        <v>378</v>
      </c>
    </row>
    <row r="6528" spans="1:9" x14ac:dyDescent="0.25">
      <c r="A6528" s="5" t="s">
        <v>16226</v>
      </c>
      <c r="B6528" s="5" t="s">
        <v>16227</v>
      </c>
      <c r="C6528" s="6" t="s">
        <v>2388</v>
      </c>
      <c r="D6528" s="6" t="str">
        <f t="shared" si="101"/>
        <v>0230-000-000-0000</v>
      </c>
      <c r="E6528" s="5" t="s">
        <v>2389</v>
      </c>
      <c r="F6528" s="5" t="s">
        <v>383</v>
      </c>
      <c r="G6528" s="5" t="s">
        <v>384</v>
      </c>
      <c r="H6528" s="5" t="s">
        <v>377</v>
      </c>
      <c r="I6528" s="5" t="s">
        <v>378</v>
      </c>
    </row>
    <row r="6529" spans="1:9" x14ac:dyDescent="0.25">
      <c r="A6529" s="5" t="s">
        <v>16228</v>
      </c>
      <c r="B6529" s="5" t="s">
        <v>16229</v>
      </c>
      <c r="C6529" s="6" t="s">
        <v>1370</v>
      </c>
      <c r="D6529" s="6" t="str">
        <f t="shared" si="101"/>
        <v>0028-000-000-0000</v>
      </c>
      <c r="E6529" s="5" t="s">
        <v>1371</v>
      </c>
      <c r="F6529" s="5" t="s">
        <v>383</v>
      </c>
      <c r="G6529" s="5" t="s">
        <v>384</v>
      </c>
      <c r="H6529" s="5" t="s">
        <v>377</v>
      </c>
      <c r="I6529" s="5" t="s">
        <v>378</v>
      </c>
    </row>
    <row r="6530" spans="1:9" x14ac:dyDescent="0.25">
      <c r="A6530" s="5" t="s">
        <v>16230</v>
      </c>
      <c r="B6530" s="5" t="s">
        <v>16231</v>
      </c>
      <c r="C6530" s="6" t="s">
        <v>1530</v>
      </c>
      <c r="D6530" s="6" t="str">
        <f t="shared" ref="D6530:D6593" si="102">TEXT(C6530,"0000-000-000-0000")</f>
        <v>0122-000-000-0000</v>
      </c>
      <c r="E6530" s="5" t="s">
        <v>1531</v>
      </c>
      <c r="F6530" s="5" t="s">
        <v>383</v>
      </c>
      <c r="G6530" s="5" t="s">
        <v>384</v>
      </c>
      <c r="H6530" s="5" t="s">
        <v>377</v>
      </c>
      <c r="I6530" s="5" t="s">
        <v>378</v>
      </c>
    </row>
    <row r="6531" spans="1:9" x14ac:dyDescent="0.25">
      <c r="A6531" s="5" t="s">
        <v>16232</v>
      </c>
      <c r="B6531" s="5" t="s">
        <v>16233</v>
      </c>
      <c r="C6531" s="6" t="s">
        <v>533</v>
      </c>
      <c r="D6531" s="6" t="str">
        <f t="shared" si="102"/>
        <v>0050-000-000-0000</v>
      </c>
      <c r="E6531" s="5" t="s">
        <v>534</v>
      </c>
      <c r="F6531" s="5" t="s">
        <v>383</v>
      </c>
      <c r="G6531" s="5" t="s">
        <v>384</v>
      </c>
      <c r="H6531" s="5" t="s">
        <v>377</v>
      </c>
      <c r="I6531" s="5" t="s">
        <v>378</v>
      </c>
    </row>
    <row r="6532" spans="1:9" x14ac:dyDescent="0.25">
      <c r="A6532" s="5" t="s">
        <v>16234</v>
      </c>
      <c r="B6532" s="5" t="s">
        <v>16235</v>
      </c>
      <c r="C6532" s="6" t="s">
        <v>1199</v>
      </c>
      <c r="D6532" s="6" t="str">
        <f t="shared" si="102"/>
        <v>0010-027-121-1100</v>
      </c>
      <c r="E6532" s="5" t="s">
        <v>1200</v>
      </c>
      <c r="F6532" s="5" t="s">
        <v>375</v>
      </c>
      <c r="G6532" s="5" t="s">
        <v>376</v>
      </c>
      <c r="H6532" s="5" t="s">
        <v>377</v>
      </c>
      <c r="I6532" s="5" t="s">
        <v>378</v>
      </c>
    </row>
    <row r="6533" spans="1:9" x14ac:dyDescent="0.25">
      <c r="A6533" s="5" t="s">
        <v>16236</v>
      </c>
      <c r="B6533" s="5" t="s">
        <v>16237</v>
      </c>
      <c r="C6533" s="6" t="s">
        <v>1770</v>
      </c>
      <c r="D6533" s="6" t="str">
        <f t="shared" si="102"/>
        <v>0412-000-000-0000</v>
      </c>
      <c r="E6533" s="5" t="s">
        <v>1771</v>
      </c>
      <c r="F6533" s="5" t="s">
        <v>383</v>
      </c>
      <c r="G6533" s="5" t="s">
        <v>384</v>
      </c>
      <c r="H6533" s="5" t="s">
        <v>377</v>
      </c>
      <c r="I6533" s="5" t="s">
        <v>378</v>
      </c>
    </row>
    <row r="6534" spans="1:9" x14ac:dyDescent="0.25">
      <c r="A6534" s="5" t="s">
        <v>16238</v>
      </c>
      <c r="B6534" s="5" t="s">
        <v>16239</v>
      </c>
      <c r="C6534" s="6" t="s">
        <v>827</v>
      </c>
      <c r="D6534" s="6" t="str">
        <f t="shared" si="102"/>
        <v>0320-000-000-0000</v>
      </c>
      <c r="E6534" s="5" t="s">
        <v>828</v>
      </c>
      <c r="F6534" s="5" t="s">
        <v>383</v>
      </c>
      <c r="G6534" s="5" t="s">
        <v>384</v>
      </c>
      <c r="H6534" s="5" t="s">
        <v>377</v>
      </c>
      <c r="I6534" s="5" t="s">
        <v>378</v>
      </c>
    </row>
    <row r="6535" spans="1:9" x14ac:dyDescent="0.25">
      <c r="A6535" s="5" t="s">
        <v>16240</v>
      </c>
      <c r="B6535" s="5" t="s">
        <v>16241</v>
      </c>
      <c r="C6535" s="6" t="s">
        <v>2716</v>
      </c>
      <c r="D6535" s="6" t="str">
        <f t="shared" si="102"/>
        <v>0100-000-000-1100</v>
      </c>
      <c r="E6535" s="5" t="s">
        <v>2717</v>
      </c>
      <c r="F6535" s="5" t="s">
        <v>383</v>
      </c>
      <c r="G6535" s="5" t="s">
        <v>384</v>
      </c>
      <c r="H6535" s="5" t="s">
        <v>377</v>
      </c>
      <c r="I6535" s="5" t="s">
        <v>378</v>
      </c>
    </row>
    <row r="6536" spans="1:9" x14ac:dyDescent="0.25">
      <c r="A6536" s="5" t="s">
        <v>16242</v>
      </c>
      <c r="B6536" s="5" t="s">
        <v>16243</v>
      </c>
      <c r="C6536" s="6" t="s">
        <v>1259</v>
      </c>
      <c r="D6536" s="6" t="str">
        <f t="shared" si="102"/>
        <v>0845-000-000-0000</v>
      </c>
      <c r="E6536" s="5" t="s">
        <v>1260</v>
      </c>
      <c r="F6536" s="5" t="s">
        <v>507</v>
      </c>
      <c r="G6536" s="5" t="s">
        <v>508</v>
      </c>
      <c r="H6536" s="5" t="s">
        <v>377</v>
      </c>
      <c r="I6536" s="5" t="s">
        <v>378</v>
      </c>
    </row>
    <row r="6537" spans="1:9" x14ac:dyDescent="0.25">
      <c r="A6537" s="5" t="s">
        <v>16244</v>
      </c>
      <c r="B6537" s="5" t="s">
        <v>16245</v>
      </c>
      <c r="C6537" s="6" t="s">
        <v>3458</v>
      </c>
      <c r="D6537" s="6" t="str">
        <f t="shared" si="102"/>
        <v>1025-000-000-0000</v>
      </c>
      <c r="E6537" s="5" t="s">
        <v>3459</v>
      </c>
      <c r="F6537" s="5" t="s">
        <v>535</v>
      </c>
      <c r="G6537" s="5" t="s">
        <v>536</v>
      </c>
      <c r="H6537" s="5" t="s">
        <v>377</v>
      </c>
      <c r="I6537" s="5" t="s">
        <v>378</v>
      </c>
    </row>
    <row r="6538" spans="1:9" x14ac:dyDescent="0.25">
      <c r="A6538" s="5" t="s">
        <v>16246</v>
      </c>
      <c r="B6538" s="5" t="s">
        <v>16247</v>
      </c>
      <c r="C6538" s="6" t="s">
        <v>1629</v>
      </c>
      <c r="D6538" s="6" t="str">
        <f t="shared" si="102"/>
        <v>0320-000-003-2100</v>
      </c>
      <c r="E6538" s="5" t="s">
        <v>1630</v>
      </c>
      <c r="F6538" s="5" t="s">
        <v>383</v>
      </c>
      <c r="G6538" s="5" t="s">
        <v>384</v>
      </c>
      <c r="H6538" s="5" t="s">
        <v>377</v>
      </c>
      <c r="I6538" s="5" t="s">
        <v>378</v>
      </c>
    </row>
    <row r="6539" spans="1:9" x14ac:dyDescent="0.25">
      <c r="A6539" s="5" t="s">
        <v>16248</v>
      </c>
      <c r="B6539" s="5" t="s">
        <v>16249</v>
      </c>
      <c r="C6539" s="6" t="s">
        <v>2388</v>
      </c>
      <c r="D6539" s="6" t="str">
        <f t="shared" si="102"/>
        <v>0230-000-000-0000</v>
      </c>
      <c r="E6539" s="5" t="s">
        <v>2389</v>
      </c>
      <c r="F6539" s="5" t="s">
        <v>383</v>
      </c>
      <c r="G6539" s="5" t="s">
        <v>384</v>
      </c>
      <c r="H6539" s="5" t="s">
        <v>377</v>
      </c>
      <c r="I6539" s="5" t="s">
        <v>378</v>
      </c>
    </row>
    <row r="6540" spans="1:9" x14ac:dyDescent="0.25">
      <c r="A6540" s="5" t="s">
        <v>16250</v>
      </c>
      <c r="B6540" s="5" t="s">
        <v>16251</v>
      </c>
      <c r="C6540" s="6" t="s">
        <v>7782</v>
      </c>
      <c r="D6540" s="6" t="str">
        <f t="shared" si="102"/>
        <v>0350-044-000-0000</v>
      </c>
      <c r="E6540" s="5" t="s">
        <v>7783</v>
      </c>
      <c r="F6540" s="5" t="s">
        <v>383</v>
      </c>
      <c r="G6540" s="5" t="s">
        <v>384</v>
      </c>
      <c r="H6540" s="5" t="s">
        <v>377</v>
      </c>
      <c r="I6540" s="5" t="s">
        <v>378</v>
      </c>
    </row>
    <row r="6541" spans="1:9" x14ac:dyDescent="0.25">
      <c r="A6541" s="5" t="s">
        <v>16252</v>
      </c>
      <c r="B6541" s="5" t="s">
        <v>16253</v>
      </c>
      <c r="C6541" s="6" t="s">
        <v>2082</v>
      </c>
      <c r="D6541" s="6" t="str">
        <f t="shared" si="102"/>
        <v>0895-000-000-0000</v>
      </c>
      <c r="E6541" s="5" t="s">
        <v>2083</v>
      </c>
      <c r="F6541" s="5" t="s">
        <v>383</v>
      </c>
      <c r="G6541" s="5" t="s">
        <v>384</v>
      </c>
      <c r="H6541" s="5" t="s">
        <v>377</v>
      </c>
      <c r="I6541" s="5" t="s">
        <v>378</v>
      </c>
    </row>
    <row r="6542" spans="1:9" x14ac:dyDescent="0.25">
      <c r="A6542" s="5" t="s">
        <v>16254</v>
      </c>
      <c r="B6542" s="5" t="s">
        <v>16255</v>
      </c>
      <c r="C6542" s="6" t="s">
        <v>2803</v>
      </c>
      <c r="D6542" s="6" t="str">
        <f t="shared" si="102"/>
        <v>0217-000-000-0000</v>
      </c>
      <c r="E6542" s="5" t="s">
        <v>2804</v>
      </c>
      <c r="F6542" s="5" t="s">
        <v>383</v>
      </c>
      <c r="G6542" s="5" t="s">
        <v>384</v>
      </c>
      <c r="H6542" s="5" t="s">
        <v>377</v>
      </c>
      <c r="I6542" s="5" t="s">
        <v>378</v>
      </c>
    </row>
    <row r="6543" spans="1:9" x14ac:dyDescent="0.25">
      <c r="A6543" s="5" t="s">
        <v>16256</v>
      </c>
      <c r="B6543" s="5" t="s">
        <v>16257</v>
      </c>
      <c r="C6543" s="6" t="s">
        <v>2170</v>
      </c>
      <c r="D6543" s="6" t="str">
        <f t="shared" si="102"/>
        <v>0475-000-000-0000</v>
      </c>
      <c r="E6543" s="5" t="s">
        <v>2171</v>
      </c>
      <c r="F6543" s="5" t="s">
        <v>383</v>
      </c>
      <c r="G6543" s="5" t="s">
        <v>384</v>
      </c>
      <c r="H6543" s="5" t="s">
        <v>513</v>
      </c>
      <c r="I6543" s="5" t="s">
        <v>514</v>
      </c>
    </row>
    <row r="6544" spans="1:9" x14ac:dyDescent="0.25">
      <c r="A6544" s="5" t="s">
        <v>16258</v>
      </c>
      <c r="B6544" s="5" t="s">
        <v>16259</v>
      </c>
      <c r="C6544" s="6" t="s">
        <v>2716</v>
      </c>
      <c r="D6544" s="6" t="str">
        <f t="shared" si="102"/>
        <v>0100-000-000-1100</v>
      </c>
      <c r="E6544" s="5" t="s">
        <v>2717</v>
      </c>
      <c r="F6544" s="5" t="s">
        <v>383</v>
      </c>
      <c r="G6544" s="5" t="s">
        <v>384</v>
      </c>
      <c r="H6544" s="5" t="s">
        <v>377</v>
      </c>
      <c r="I6544" s="5" t="s">
        <v>378</v>
      </c>
    </row>
    <row r="6545" spans="1:9" x14ac:dyDescent="0.25">
      <c r="A6545" s="5" t="s">
        <v>16260</v>
      </c>
      <c r="B6545" s="5" t="s">
        <v>16261</v>
      </c>
      <c r="C6545" s="6" t="s">
        <v>781</v>
      </c>
      <c r="D6545" s="6" t="str">
        <f t="shared" si="102"/>
        <v>0430-000-000-0000</v>
      </c>
      <c r="E6545" s="5" t="s">
        <v>782</v>
      </c>
      <c r="F6545" s="5" t="s">
        <v>383</v>
      </c>
      <c r="G6545" s="5" t="s">
        <v>384</v>
      </c>
      <c r="H6545" s="5" t="s">
        <v>377</v>
      </c>
      <c r="I6545" s="5" t="s">
        <v>378</v>
      </c>
    </row>
    <row r="6546" spans="1:9" x14ac:dyDescent="0.25">
      <c r="A6546" s="5" t="s">
        <v>16262</v>
      </c>
      <c r="B6546" s="5" t="s">
        <v>16263</v>
      </c>
      <c r="C6546" s="6" t="s">
        <v>7108</v>
      </c>
      <c r="D6546" s="6" t="str">
        <f t="shared" si="102"/>
        <v>0010-060-031-1100</v>
      </c>
      <c r="E6546" s="5" t="s">
        <v>7109</v>
      </c>
      <c r="F6546" s="5" t="s">
        <v>383</v>
      </c>
      <c r="G6546" s="5" t="s">
        <v>384</v>
      </c>
      <c r="H6546" s="5" t="s">
        <v>377</v>
      </c>
      <c r="I6546" s="5" t="s">
        <v>378</v>
      </c>
    </row>
    <row r="6547" spans="1:9" x14ac:dyDescent="0.25">
      <c r="A6547" s="5" t="s">
        <v>16264</v>
      </c>
      <c r="B6547" s="5" t="s">
        <v>16265</v>
      </c>
      <c r="C6547" s="6" t="s">
        <v>911</v>
      </c>
      <c r="D6547" s="6" t="str">
        <f t="shared" si="102"/>
        <v>0168-000-000-0000</v>
      </c>
      <c r="E6547" s="5" t="s">
        <v>912</v>
      </c>
      <c r="F6547" s="5" t="s">
        <v>383</v>
      </c>
      <c r="G6547" s="5" t="s">
        <v>384</v>
      </c>
      <c r="H6547" s="5" t="s">
        <v>377</v>
      </c>
      <c r="I6547" s="5" t="s">
        <v>378</v>
      </c>
    </row>
    <row r="6548" spans="1:9" x14ac:dyDescent="0.25">
      <c r="A6548" s="5" t="s">
        <v>16266</v>
      </c>
      <c r="B6548" s="5" t="s">
        <v>16267</v>
      </c>
      <c r="C6548" s="6" t="s">
        <v>3561</v>
      </c>
      <c r="D6548" s="6" t="str">
        <f t="shared" si="102"/>
        <v>0377-000-000-0000</v>
      </c>
      <c r="E6548" s="5" t="s">
        <v>3562</v>
      </c>
      <c r="F6548" s="5" t="s">
        <v>383</v>
      </c>
      <c r="G6548" s="5" t="s">
        <v>384</v>
      </c>
      <c r="H6548" s="5" t="s">
        <v>513</v>
      </c>
      <c r="I6548" s="5" t="s">
        <v>514</v>
      </c>
    </row>
    <row r="6549" spans="1:9" x14ac:dyDescent="0.25">
      <c r="A6549" s="5" t="s">
        <v>16268</v>
      </c>
      <c r="B6549" s="5" t="s">
        <v>16269</v>
      </c>
      <c r="C6549" s="6" t="s">
        <v>3518</v>
      </c>
      <c r="D6549" s="6" t="str">
        <f t="shared" si="102"/>
        <v>0423-000-000-0000</v>
      </c>
      <c r="E6549" s="5" t="s">
        <v>3519</v>
      </c>
      <c r="F6549" s="5" t="s">
        <v>383</v>
      </c>
      <c r="G6549" s="5" t="s">
        <v>384</v>
      </c>
      <c r="H6549" s="5" t="s">
        <v>377</v>
      </c>
      <c r="I6549" s="5" t="s">
        <v>378</v>
      </c>
    </row>
    <row r="6550" spans="1:9" x14ac:dyDescent="0.25">
      <c r="A6550" s="5" t="s">
        <v>16270</v>
      </c>
      <c r="B6550" s="5" t="s">
        <v>16271</v>
      </c>
      <c r="C6550" s="6" t="s">
        <v>4885</v>
      </c>
      <c r="D6550" s="6" t="str">
        <f t="shared" si="102"/>
        <v>0847-000-000-0000</v>
      </c>
      <c r="E6550" s="5" t="s">
        <v>4886</v>
      </c>
      <c r="F6550" s="5" t="s">
        <v>383</v>
      </c>
      <c r="G6550" s="5" t="s">
        <v>384</v>
      </c>
      <c r="H6550" s="5" t="s">
        <v>377</v>
      </c>
      <c r="I6550" s="5" t="s">
        <v>378</v>
      </c>
    </row>
    <row r="6551" spans="1:9" x14ac:dyDescent="0.25">
      <c r="A6551" s="5" t="s">
        <v>16272</v>
      </c>
      <c r="B6551" s="5" t="s">
        <v>16273</v>
      </c>
      <c r="C6551" s="6" t="s">
        <v>1619</v>
      </c>
      <c r="D6551" s="6" t="str">
        <f t="shared" si="102"/>
        <v>0370-000-000-0000</v>
      </c>
      <c r="E6551" s="5" t="s">
        <v>1620</v>
      </c>
      <c r="F6551" s="5" t="s">
        <v>383</v>
      </c>
      <c r="G6551" s="5" t="s">
        <v>384</v>
      </c>
      <c r="H6551" s="5" t="s">
        <v>377</v>
      </c>
      <c r="I6551" s="5" t="s">
        <v>378</v>
      </c>
    </row>
    <row r="6552" spans="1:9" x14ac:dyDescent="0.25">
      <c r="A6552" s="5" t="s">
        <v>16274</v>
      </c>
      <c r="B6552" s="5" t="s">
        <v>16275</v>
      </c>
      <c r="C6552" s="6" t="s">
        <v>12991</v>
      </c>
      <c r="D6552" s="6" t="str">
        <f t="shared" si="102"/>
        <v>1060-000-000-0000</v>
      </c>
      <c r="E6552" s="5" t="s">
        <v>12992</v>
      </c>
      <c r="F6552" s="5" t="s">
        <v>383</v>
      </c>
      <c r="G6552" s="5" t="s">
        <v>384</v>
      </c>
      <c r="H6552" s="5" t="s">
        <v>377</v>
      </c>
      <c r="I6552" s="5" t="s">
        <v>378</v>
      </c>
    </row>
    <row r="6553" spans="1:9" x14ac:dyDescent="0.25">
      <c r="A6553" s="5" t="s">
        <v>16276</v>
      </c>
      <c r="B6553" s="5" t="s">
        <v>16277</v>
      </c>
      <c r="C6553" s="6" t="s">
        <v>16278</v>
      </c>
      <c r="D6553" s="6" t="str">
        <f t="shared" si="102"/>
        <v>0328-249-000-0000</v>
      </c>
      <c r="E6553" s="5" t="s">
        <v>16279</v>
      </c>
      <c r="F6553" s="5" t="s">
        <v>383</v>
      </c>
      <c r="G6553" s="5" t="s">
        <v>384</v>
      </c>
      <c r="H6553" s="5" t="s">
        <v>513</v>
      </c>
      <c r="I6553" s="5" t="s">
        <v>514</v>
      </c>
    </row>
    <row r="6554" spans="1:9" x14ac:dyDescent="0.25">
      <c r="A6554" s="5" t="s">
        <v>16280</v>
      </c>
      <c r="B6554" s="5" t="s">
        <v>16281</v>
      </c>
      <c r="C6554" s="6" t="s">
        <v>797</v>
      </c>
      <c r="D6554" s="6" t="str">
        <f t="shared" si="102"/>
        <v>0350-000-000-0000</v>
      </c>
      <c r="E6554" s="5" t="s">
        <v>798</v>
      </c>
      <c r="F6554" s="5" t="s">
        <v>383</v>
      </c>
      <c r="G6554" s="5" t="s">
        <v>384</v>
      </c>
      <c r="H6554" s="5" t="s">
        <v>491</v>
      </c>
      <c r="I6554" s="5" t="s">
        <v>492</v>
      </c>
    </row>
    <row r="6555" spans="1:9" x14ac:dyDescent="0.25">
      <c r="A6555" s="5" t="s">
        <v>16282</v>
      </c>
      <c r="B6555" s="5" t="s">
        <v>16283</v>
      </c>
      <c r="C6555" s="6" t="s">
        <v>8815</v>
      </c>
      <c r="D6555" s="6" t="str">
        <f t="shared" si="102"/>
        <v>0100-000-000-1600</v>
      </c>
      <c r="E6555" s="5" t="s">
        <v>8816</v>
      </c>
      <c r="F6555" s="5" t="s">
        <v>383</v>
      </c>
      <c r="G6555" s="5" t="s">
        <v>384</v>
      </c>
      <c r="H6555" s="5" t="s">
        <v>377</v>
      </c>
      <c r="I6555" s="5" t="s">
        <v>378</v>
      </c>
    </row>
    <row r="6556" spans="1:9" x14ac:dyDescent="0.25">
      <c r="A6556" s="5" t="s">
        <v>16284</v>
      </c>
      <c r="B6556" s="5" t="s">
        <v>16285</v>
      </c>
      <c r="C6556" s="6" t="s">
        <v>923</v>
      </c>
      <c r="D6556" s="6" t="str">
        <f t="shared" si="102"/>
        <v>0210-000-000-0000</v>
      </c>
      <c r="E6556" s="5" t="s">
        <v>924</v>
      </c>
      <c r="F6556" s="5" t="s">
        <v>383</v>
      </c>
      <c r="G6556" s="5" t="s">
        <v>384</v>
      </c>
      <c r="H6556" s="5" t="s">
        <v>377</v>
      </c>
      <c r="I6556" s="5" t="s">
        <v>378</v>
      </c>
    </row>
    <row r="6557" spans="1:9" x14ac:dyDescent="0.25">
      <c r="A6557" s="5" t="s">
        <v>16286</v>
      </c>
      <c r="B6557" s="5" t="s">
        <v>16287</v>
      </c>
      <c r="C6557" s="6" t="s">
        <v>981</v>
      </c>
      <c r="D6557" s="6" t="str">
        <f t="shared" si="102"/>
        <v>0060-000-000-0000</v>
      </c>
      <c r="E6557" s="5" t="s">
        <v>982</v>
      </c>
      <c r="F6557" s="5" t="s">
        <v>383</v>
      </c>
      <c r="G6557" s="5" t="s">
        <v>384</v>
      </c>
      <c r="H6557" s="5" t="s">
        <v>377</v>
      </c>
      <c r="I6557" s="5" t="s">
        <v>378</v>
      </c>
    </row>
    <row r="6558" spans="1:9" x14ac:dyDescent="0.25">
      <c r="A6558" s="5" t="s">
        <v>16288</v>
      </c>
      <c r="B6558" s="5" t="s">
        <v>16289</v>
      </c>
      <c r="C6558" s="6" t="s">
        <v>6580</v>
      </c>
      <c r="D6558" s="6" t="str">
        <f t="shared" si="102"/>
        <v>0010-049-061-1100</v>
      </c>
      <c r="E6558" s="5" t="s">
        <v>2005</v>
      </c>
      <c r="F6558" s="5" t="s">
        <v>399</v>
      </c>
      <c r="G6558" s="5" t="s">
        <v>400</v>
      </c>
      <c r="H6558" s="5" t="s">
        <v>377</v>
      </c>
      <c r="I6558" s="5" t="s">
        <v>378</v>
      </c>
    </row>
    <row r="6559" spans="1:9" x14ac:dyDescent="0.25">
      <c r="A6559" s="5" t="s">
        <v>16290</v>
      </c>
      <c r="B6559" s="5" t="s">
        <v>16291</v>
      </c>
      <c r="C6559" s="6" t="s">
        <v>4885</v>
      </c>
      <c r="D6559" s="6" t="str">
        <f t="shared" si="102"/>
        <v>0847-000-000-0000</v>
      </c>
      <c r="E6559" s="5" t="s">
        <v>4886</v>
      </c>
      <c r="F6559" s="5" t="s">
        <v>383</v>
      </c>
      <c r="G6559" s="5" t="s">
        <v>384</v>
      </c>
      <c r="H6559" s="5" t="s">
        <v>377</v>
      </c>
      <c r="I6559" s="5" t="s">
        <v>378</v>
      </c>
    </row>
    <row r="6560" spans="1:9" x14ac:dyDescent="0.25">
      <c r="A6560" s="5" t="s">
        <v>16292</v>
      </c>
      <c r="B6560" s="5" t="s">
        <v>16293</v>
      </c>
      <c r="C6560" s="6" t="s">
        <v>781</v>
      </c>
      <c r="D6560" s="6" t="str">
        <f t="shared" si="102"/>
        <v>0430-000-000-0000</v>
      </c>
      <c r="E6560" s="5" t="s">
        <v>782</v>
      </c>
      <c r="F6560" s="5" t="s">
        <v>383</v>
      </c>
      <c r="G6560" s="5" t="s">
        <v>384</v>
      </c>
      <c r="H6560" s="5" t="s">
        <v>377</v>
      </c>
      <c r="I6560" s="5" t="s">
        <v>378</v>
      </c>
    </row>
    <row r="6561" spans="1:9" x14ac:dyDescent="0.25">
      <c r="A6561" s="5" t="s">
        <v>16294</v>
      </c>
      <c r="B6561" s="5" t="s">
        <v>16295</v>
      </c>
      <c r="C6561" s="6" t="s">
        <v>1518</v>
      </c>
      <c r="D6561" s="6" t="str">
        <f t="shared" si="102"/>
        <v>0675-000-000-0000</v>
      </c>
      <c r="E6561" s="5" t="s">
        <v>1519</v>
      </c>
      <c r="F6561" s="5" t="s">
        <v>383</v>
      </c>
      <c r="G6561" s="5" t="s">
        <v>384</v>
      </c>
      <c r="H6561" s="5" t="s">
        <v>513</v>
      </c>
      <c r="I6561" s="5" t="s">
        <v>514</v>
      </c>
    </row>
    <row r="6562" spans="1:9" x14ac:dyDescent="0.25">
      <c r="A6562" s="5" t="s">
        <v>16296</v>
      </c>
      <c r="B6562" s="5" t="s">
        <v>16297</v>
      </c>
      <c r="C6562" s="6" t="s">
        <v>789</v>
      </c>
      <c r="D6562" s="6" t="str">
        <f t="shared" si="102"/>
        <v>0727-000-000-0000</v>
      </c>
      <c r="E6562" s="5" t="s">
        <v>790</v>
      </c>
      <c r="F6562" s="5" t="s">
        <v>383</v>
      </c>
      <c r="G6562" s="5" t="s">
        <v>384</v>
      </c>
      <c r="H6562" s="5" t="s">
        <v>377</v>
      </c>
      <c r="I6562" s="5" t="s">
        <v>378</v>
      </c>
    </row>
    <row r="6563" spans="1:9" x14ac:dyDescent="0.25">
      <c r="A6563" s="5" t="s">
        <v>16298</v>
      </c>
      <c r="B6563" s="5" t="s">
        <v>16299</v>
      </c>
      <c r="C6563" s="6" t="s">
        <v>1079</v>
      </c>
      <c r="D6563" s="6" t="str">
        <f t="shared" si="102"/>
        <v>0042-000-000-0000</v>
      </c>
      <c r="E6563" s="5" t="s">
        <v>1080</v>
      </c>
      <c r="F6563" s="5" t="s">
        <v>507</v>
      </c>
      <c r="G6563" s="5" t="s">
        <v>508</v>
      </c>
      <c r="H6563" s="5" t="s">
        <v>513</v>
      </c>
      <c r="I6563" s="5" t="s">
        <v>514</v>
      </c>
    </row>
    <row r="6564" spans="1:9" x14ac:dyDescent="0.25">
      <c r="A6564" s="5" t="s">
        <v>16300</v>
      </c>
      <c r="B6564" s="5" t="s">
        <v>16301</v>
      </c>
      <c r="C6564" s="6" t="s">
        <v>4088</v>
      </c>
      <c r="D6564" s="6" t="str">
        <f t="shared" si="102"/>
        <v>0772-000-000-0000</v>
      </c>
      <c r="E6564" s="5" t="s">
        <v>4089</v>
      </c>
      <c r="F6564" s="5" t="s">
        <v>383</v>
      </c>
      <c r="G6564" s="5" t="s">
        <v>384</v>
      </c>
      <c r="H6564" s="5" t="s">
        <v>377</v>
      </c>
      <c r="I6564" s="5" t="s">
        <v>378</v>
      </c>
    </row>
    <row r="6565" spans="1:9" x14ac:dyDescent="0.25">
      <c r="A6565" s="5" t="s">
        <v>16302</v>
      </c>
      <c r="B6565" s="5" t="s">
        <v>16303</v>
      </c>
      <c r="C6565" s="6" t="s">
        <v>15192</v>
      </c>
      <c r="D6565" s="6" t="str">
        <f t="shared" si="102"/>
        <v>0010-032-151-1100</v>
      </c>
      <c r="E6565" s="5" t="s">
        <v>15193</v>
      </c>
      <c r="F6565" s="5" t="s">
        <v>399</v>
      </c>
      <c r="G6565" s="5" t="s">
        <v>400</v>
      </c>
      <c r="H6565" s="5" t="s">
        <v>377</v>
      </c>
      <c r="I6565" s="5" t="s">
        <v>378</v>
      </c>
    </row>
    <row r="6566" spans="1:9" x14ac:dyDescent="0.25">
      <c r="A6566" s="5" t="s">
        <v>16304</v>
      </c>
      <c r="B6566" s="5" t="s">
        <v>16305</v>
      </c>
      <c r="C6566" s="6" t="s">
        <v>11998</v>
      </c>
      <c r="D6566" s="6" t="str">
        <f t="shared" si="102"/>
        <v>0010-086-060-1300</v>
      </c>
      <c r="E6566" s="5" t="s">
        <v>11999</v>
      </c>
      <c r="F6566" s="5" t="s">
        <v>399</v>
      </c>
      <c r="G6566" s="5" t="s">
        <v>400</v>
      </c>
      <c r="H6566" s="5" t="s">
        <v>377</v>
      </c>
      <c r="I6566" s="5" t="s">
        <v>378</v>
      </c>
    </row>
    <row r="6567" spans="1:9" x14ac:dyDescent="0.25">
      <c r="A6567" s="5" t="s">
        <v>16306</v>
      </c>
      <c r="B6567" s="5" t="s">
        <v>16307</v>
      </c>
      <c r="C6567" s="6" t="s">
        <v>1079</v>
      </c>
      <c r="D6567" s="6" t="str">
        <f t="shared" si="102"/>
        <v>0042-000-000-0000</v>
      </c>
      <c r="E6567" s="5" t="s">
        <v>1080</v>
      </c>
      <c r="F6567" s="5" t="s">
        <v>383</v>
      </c>
      <c r="G6567" s="5" t="s">
        <v>384</v>
      </c>
      <c r="H6567" s="5" t="s">
        <v>377</v>
      </c>
      <c r="I6567" s="5" t="s">
        <v>378</v>
      </c>
    </row>
    <row r="6568" spans="1:9" x14ac:dyDescent="0.25">
      <c r="A6568" s="5" t="s">
        <v>16308</v>
      </c>
      <c r="B6568" s="5" t="s">
        <v>16309</v>
      </c>
      <c r="C6568" s="6" t="s">
        <v>1079</v>
      </c>
      <c r="D6568" s="6" t="str">
        <f t="shared" si="102"/>
        <v>0042-000-000-0000</v>
      </c>
      <c r="E6568" s="5" t="s">
        <v>1080</v>
      </c>
      <c r="F6568" s="5" t="s">
        <v>383</v>
      </c>
      <c r="G6568" s="5" t="s">
        <v>384</v>
      </c>
      <c r="H6568" s="5" t="s">
        <v>513</v>
      </c>
      <c r="I6568" s="5" t="s">
        <v>514</v>
      </c>
    </row>
    <row r="6569" spans="1:9" x14ac:dyDescent="0.25">
      <c r="A6569" s="5" t="s">
        <v>16310</v>
      </c>
      <c r="B6569" s="5" t="s">
        <v>16311</v>
      </c>
      <c r="C6569" s="6" t="s">
        <v>16312</v>
      </c>
      <c r="D6569" s="6" t="str">
        <f t="shared" si="102"/>
        <v>0197-250-000-0000</v>
      </c>
      <c r="E6569" s="5" t="s">
        <v>27877</v>
      </c>
      <c r="F6569" s="5" t="s">
        <v>383</v>
      </c>
      <c r="G6569" s="5" t="s">
        <v>384</v>
      </c>
      <c r="H6569" s="5" t="s">
        <v>3488</v>
      </c>
      <c r="I6569" s="5" t="s">
        <v>3489</v>
      </c>
    </row>
    <row r="6570" spans="1:9" x14ac:dyDescent="0.25">
      <c r="A6570" s="5" t="s">
        <v>16313</v>
      </c>
      <c r="B6570" s="5" t="s">
        <v>16314</v>
      </c>
      <c r="C6570" s="6" t="s">
        <v>16315</v>
      </c>
      <c r="D6570" s="6" t="str">
        <f t="shared" si="102"/>
        <v>0010-086-031-1000</v>
      </c>
      <c r="E6570" s="5" t="s">
        <v>16316</v>
      </c>
      <c r="F6570" s="5" t="s">
        <v>1099</v>
      </c>
      <c r="G6570" s="5" t="s">
        <v>1100</v>
      </c>
      <c r="H6570" s="5" t="s">
        <v>377</v>
      </c>
      <c r="I6570" s="5" t="s">
        <v>378</v>
      </c>
    </row>
    <row r="6571" spans="1:9" x14ac:dyDescent="0.25">
      <c r="A6571" s="5" t="s">
        <v>16317</v>
      </c>
      <c r="B6571" s="5" t="s">
        <v>16318</v>
      </c>
      <c r="C6571" s="6" t="s">
        <v>2913</v>
      </c>
      <c r="D6571" s="6" t="str">
        <f t="shared" si="102"/>
        <v>0918-000-000-0000</v>
      </c>
      <c r="E6571" s="5" t="s">
        <v>2914</v>
      </c>
      <c r="F6571" s="5" t="s">
        <v>383</v>
      </c>
      <c r="G6571" s="5" t="s">
        <v>384</v>
      </c>
      <c r="H6571" s="5" t="s">
        <v>377</v>
      </c>
      <c r="I6571" s="5" t="s">
        <v>378</v>
      </c>
    </row>
    <row r="6572" spans="1:9" x14ac:dyDescent="0.25">
      <c r="A6572" s="5" t="s">
        <v>16319</v>
      </c>
      <c r="B6572" s="5" t="s">
        <v>16320</v>
      </c>
      <c r="C6572" s="6" t="s">
        <v>1559</v>
      </c>
      <c r="D6572" s="6" t="str">
        <f t="shared" si="102"/>
        <v>0070-000-000-0000</v>
      </c>
      <c r="E6572" s="5" t="s">
        <v>1560</v>
      </c>
      <c r="F6572" s="5" t="s">
        <v>383</v>
      </c>
      <c r="G6572" s="5" t="s">
        <v>384</v>
      </c>
      <c r="H6572" s="5" t="s">
        <v>377</v>
      </c>
      <c r="I6572" s="5" t="s">
        <v>378</v>
      </c>
    </row>
    <row r="6573" spans="1:9" x14ac:dyDescent="0.25">
      <c r="A6573" s="5" t="s">
        <v>16321</v>
      </c>
      <c r="B6573" s="5" t="s">
        <v>16322</v>
      </c>
      <c r="C6573" s="6" t="s">
        <v>664</v>
      </c>
      <c r="D6573" s="6" t="str">
        <f t="shared" si="102"/>
        <v>0470-000-000-0000</v>
      </c>
      <c r="E6573" s="5" t="s">
        <v>665</v>
      </c>
      <c r="F6573" s="5" t="s">
        <v>383</v>
      </c>
      <c r="G6573" s="5" t="s">
        <v>384</v>
      </c>
      <c r="H6573" s="5" t="s">
        <v>377</v>
      </c>
      <c r="I6573" s="5" t="s">
        <v>378</v>
      </c>
    </row>
    <row r="6574" spans="1:9" x14ac:dyDescent="0.25">
      <c r="A6574" s="5" t="s">
        <v>16323</v>
      </c>
      <c r="B6574" s="5" t="s">
        <v>16324</v>
      </c>
      <c r="C6574" s="6" t="s">
        <v>421</v>
      </c>
      <c r="D6574" s="6" t="str">
        <f t="shared" si="102"/>
        <v>0835-000-000-0000</v>
      </c>
      <c r="E6574" s="5" t="s">
        <v>422</v>
      </c>
      <c r="F6574" s="5" t="s">
        <v>383</v>
      </c>
      <c r="G6574" s="5" t="s">
        <v>384</v>
      </c>
      <c r="H6574" s="5" t="s">
        <v>377</v>
      </c>
      <c r="I6574" s="5" t="s">
        <v>378</v>
      </c>
    </row>
    <row r="6575" spans="1:9" x14ac:dyDescent="0.25">
      <c r="A6575" s="5" t="s">
        <v>16325</v>
      </c>
      <c r="B6575" s="5" t="s">
        <v>16326</v>
      </c>
      <c r="C6575" s="6" t="s">
        <v>4973</v>
      </c>
      <c r="D6575" s="6" t="str">
        <f t="shared" si="102"/>
        <v>0010-071-041-1100</v>
      </c>
      <c r="E6575" s="5" t="s">
        <v>1158</v>
      </c>
      <c r="F6575" s="5" t="s">
        <v>375</v>
      </c>
      <c r="G6575" s="5" t="s">
        <v>376</v>
      </c>
      <c r="H6575" s="5" t="s">
        <v>377</v>
      </c>
      <c r="I6575" s="5" t="s">
        <v>378</v>
      </c>
    </row>
    <row r="6576" spans="1:9" x14ac:dyDescent="0.25">
      <c r="A6576" s="5" t="s">
        <v>16327</v>
      </c>
      <c r="B6576" s="5" t="s">
        <v>16328</v>
      </c>
      <c r="C6576" s="6" t="s">
        <v>4815</v>
      </c>
      <c r="D6576" s="6" t="str">
        <f t="shared" si="102"/>
        <v>0613-000-000-0000</v>
      </c>
      <c r="E6576" s="5" t="s">
        <v>4816</v>
      </c>
      <c r="F6576" s="5" t="s">
        <v>383</v>
      </c>
      <c r="G6576" s="5" t="s">
        <v>384</v>
      </c>
      <c r="H6576" s="5" t="s">
        <v>377</v>
      </c>
      <c r="I6576" s="5" t="s">
        <v>378</v>
      </c>
    </row>
    <row r="6577" spans="1:9" x14ac:dyDescent="0.25">
      <c r="A6577" s="5" t="s">
        <v>16329</v>
      </c>
      <c r="B6577" s="5" t="s">
        <v>16330</v>
      </c>
      <c r="C6577" s="6" t="s">
        <v>8815</v>
      </c>
      <c r="D6577" s="6" t="str">
        <f t="shared" si="102"/>
        <v>0100-000-000-1600</v>
      </c>
      <c r="E6577" s="5" t="s">
        <v>8816</v>
      </c>
      <c r="F6577" s="5" t="s">
        <v>383</v>
      </c>
      <c r="G6577" s="5" t="s">
        <v>384</v>
      </c>
      <c r="H6577" s="5" t="s">
        <v>377</v>
      </c>
      <c r="I6577" s="5" t="s">
        <v>378</v>
      </c>
    </row>
    <row r="6578" spans="1:9" x14ac:dyDescent="0.25">
      <c r="A6578" s="5" t="s">
        <v>16331</v>
      </c>
      <c r="B6578" s="5" t="s">
        <v>16332</v>
      </c>
      <c r="C6578" s="6" t="s">
        <v>962</v>
      </c>
      <c r="D6578" s="6" t="str">
        <f t="shared" si="102"/>
        <v>0797-000-000-0000</v>
      </c>
      <c r="E6578" s="5" t="s">
        <v>963</v>
      </c>
      <c r="F6578" s="5" t="s">
        <v>383</v>
      </c>
      <c r="G6578" s="5" t="s">
        <v>384</v>
      </c>
      <c r="H6578" s="5" t="s">
        <v>377</v>
      </c>
      <c r="I6578" s="5" t="s">
        <v>378</v>
      </c>
    </row>
    <row r="6579" spans="1:9" x14ac:dyDescent="0.25">
      <c r="A6579" s="5" t="s">
        <v>16333</v>
      </c>
      <c r="B6579" s="5" t="s">
        <v>16334</v>
      </c>
      <c r="C6579" s="6" t="s">
        <v>3940</v>
      </c>
      <c r="D6579" s="6" t="str">
        <f t="shared" si="102"/>
        <v>1099-000-000-0000</v>
      </c>
      <c r="E6579" s="5" t="s">
        <v>3941</v>
      </c>
      <c r="F6579" s="5" t="s">
        <v>383</v>
      </c>
      <c r="G6579" s="5" t="s">
        <v>384</v>
      </c>
      <c r="H6579" s="5" t="s">
        <v>377</v>
      </c>
      <c r="I6579" s="5" t="s">
        <v>378</v>
      </c>
    </row>
    <row r="6580" spans="1:9" x14ac:dyDescent="0.25">
      <c r="A6580" s="5" t="s">
        <v>16335</v>
      </c>
      <c r="B6580" s="5" t="s">
        <v>16336</v>
      </c>
      <c r="C6580" s="6" t="s">
        <v>1342</v>
      </c>
      <c r="D6580" s="6" t="str">
        <f t="shared" si="102"/>
        <v>0010-049-051-1100</v>
      </c>
      <c r="E6580" s="5" t="s">
        <v>1343</v>
      </c>
      <c r="F6580" s="5" t="s">
        <v>375</v>
      </c>
      <c r="G6580" s="5" t="s">
        <v>376</v>
      </c>
      <c r="H6580" s="5" t="s">
        <v>377</v>
      </c>
      <c r="I6580" s="5" t="s">
        <v>378</v>
      </c>
    </row>
    <row r="6581" spans="1:9" x14ac:dyDescent="0.25">
      <c r="A6581" s="5" t="s">
        <v>16337</v>
      </c>
      <c r="B6581" s="5" t="s">
        <v>16338</v>
      </c>
      <c r="C6581" s="6" t="s">
        <v>16339</v>
      </c>
      <c r="D6581" s="6" t="str">
        <f t="shared" si="102"/>
        <v>0835-249-020-0000</v>
      </c>
      <c r="E6581" s="5" t="s">
        <v>16340</v>
      </c>
      <c r="F6581" s="5" t="s">
        <v>383</v>
      </c>
      <c r="G6581" s="5" t="s">
        <v>384</v>
      </c>
      <c r="H6581" s="5" t="s">
        <v>845</v>
      </c>
      <c r="I6581" s="5" t="s">
        <v>846</v>
      </c>
    </row>
    <row r="6582" spans="1:9" x14ac:dyDescent="0.25">
      <c r="A6582" s="5" t="s">
        <v>16341</v>
      </c>
      <c r="B6582" s="5" t="s">
        <v>16342</v>
      </c>
      <c r="C6582" s="6" t="s">
        <v>827</v>
      </c>
      <c r="D6582" s="6" t="str">
        <f t="shared" si="102"/>
        <v>0320-000-000-0000</v>
      </c>
      <c r="E6582" s="5" t="s">
        <v>828</v>
      </c>
      <c r="F6582" s="5" t="s">
        <v>383</v>
      </c>
      <c r="G6582" s="5" t="s">
        <v>384</v>
      </c>
      <c r="H6582" s="5" t="s">
        <v>1213</v>
      </c>
      <c r="I6582" s="5" t="s">
        <v>1214</v>
      </c>
    </row>
    <row r="6583" spans="1:9" x14ac:dyDescent="0.25">
      <c r="A6583" s="5" t="s">
        <v>16343</v>
      </c>
      <c r="B6583" s="5" t="s">
        <v>16344</v>
      </c>
      <c r="C6583" s="6" t="s">
        <v>485</v>
      </c>
      <c r="D6583" s="6" t="str">
        <f t="shared" si="102"/>
        <v>0330-000-000-0000</v>
      </c>
      <c r="E6583" s="5" t="s">
        <v>486</v>
      </c>
      <c r="F6583" s="5" t="s">
        <v>2925</v>
      </c>
      <c r="G6583" s="5" t="s">
        <v>2926</v>
      </c>
      <c r="H6583" s="5" t="s">
        <v>377</v>
      </c>
      <c r="I6583" s="5" t="s">
        <v>378</v>
      </c>
    </row>
    <row r="6584" spans="1:9" x14ac:dyDescent="0.25">
      <c r="A6584" s="5" t="s">
        <v>16345</v>
      </c>
      <c r="B6584" s="5" t="s">
        <v>16346</v>
      </c>
      <c r="C6584" s="6" t="s">
        <v>1079</v>
      </c>
      <c r="D6584" s="6" t="str">
        <f t="shared" si="102"/>
        <v>0042-000-000-0000</v>
      </c>
      <c r="E6584" s="5" t="s">
        <v>1080</v>
      </c>
      <c r="F6584" s="5" t="s">
        <v>383</v>
      </c>
      <c r="G6584" s="5" t="s">
        <v>384</v>
      </c>
      <c r="H6584" s="5" t="s">
        <v>491</v>
      </c>
      <c r="I6584" s="5" t="s">
        <v>492</v>
      </c>
    </row>
    <row r="6585" spans="1:9" x14ac:dyDescent="0.25">
      <c r="A6585" s="5" t="s">
        <v>16347</v>
      </c>
      <c r="B6585" s="5" t="s">
        <v>16348</v>
      </c>
      <c r="C6585" s="6" t="s">
        <v>660</v>
      </c>
      <c r="D6585" s="6" t="str">
        <f t="shared" si="102"/>
        <v>0080-000-000-0000</v>
      </c>
      <c r="E6585" s="5" t="s">
        <v>661</v>
      </c>
      <c r="F6585" s="5" t="s">
        <v>383</v>
      </c>
      <c r="G6585" s="5" t="s">
        <v>384</v>
      </c>
      <c r="H6585" s="5" t="s">
        <v>377</v>
      </c>
      <c r="I6585" s="5" t="s">
        <v>378</v>
      </c>
    </row>
    <row r="6586" spans="1:9" x14ac:dyDescent="0.25">
      <c r="A6586" s="5" t="s">
        <v>16349</v>
      </c>
      <c r="B6586" s="5" t="s">
        <v>16350</v>
      </c>
      <c r="C6586" s="6" t="s">
        <v>1370</v>
      </c>
      <c r="D6586" s="6" t="str">
        <f t="shared" si="102"/>
        <v>0028-000-000-0000</v>
      </c>
      <c r="E6586" s="5" t="s">
        <v>1371</v>
      </c>
      <c r="F6586" s="5" t="s">
        <v>383</v>
      </c>
      <c r="G6586" s="5" t="s">
        <v>384</v>
      </c>
      <c r="H6586" s="5" t="s">
        <v>377</v>
      </c>
      <c r="I6586" s="5" t="s">
        <v>378</v>
      </c>
    </row>
    <row r="6587" spans="1:9" x14ac:dyDescent="0.25">
      <c r="A6587" s="5" t="s">
        <v>16351</v>
      </c>
      <c r="B6587" s="5" t="s">
        <v>16352</v>
      </c>
      <c r="C6587" s="6" t="s">
        <v>1342</v>
      </c>
      <c r="D6587" s="6" t="str">
        <f t="shared" si="102"/>
        <v>0010-049-051-1100</v>
      </c>
      <c r="E6587" s="5" t="s">
        <v>1343</v>
      </c>
      <c r="F6587" s="5" t="s">
        <v>399</v>
      </c>
      <c r="G6587" s="5" t="s">
        <v>400</v>
      </c>
      <c r="H6587" s="5" t="s">
        <v>377</v>
      </c>
      <c r="I6587" s="5" t="s">
        <v>378</v>
      </c>
    </row>
    <row r="6588" spans="1:9" x14ac:dyDescent="0.25">
      <c r="A6588" s="5" t="s">
        <v>16353</v>
      </c>
      <c r="B6588" s="5" t="s">
        <v>16354</v>
      </c>
      <c r="C6588" s="6" t="s">
        <v>10724</v>
      </c>
      <c r="D6588" s="6" t="str">
        <f t="shared" si="102"/>
        <v>0010-038-221-1400</v>
      </c>
      <c r="E6588" s="5" t="s">
        <v>10725</v>
      </c>
      <c r="F6588" s="5" t="s">
        <v>375</v>
      </c>
      <c r="G6588" s="5" t="s">
        <v>376</v>
      </c>
      <c r="H6588" s="5" t="s">
        <v>377</v>
      </c>
      <c r="I6588" s="5" t="s">
        <v>378</v>
      </c>
    </row>
    <row r="6589" spans="1:9" x14ac:dyDescent="0.25">
      <c r="A6589" s="5" t="s">
        <v>16355</v>
      </c>
      <c r="B6589" s="5" t="s">
        <v>16356</v>
      </c>
      <c r="C6589" s="6" t="s">
        <v>11127</v>
      </c>
      <c r="D6589" s="6" t="str">
        <f t="shared" si="102"/>
        <v>0010-038-191-1500</v>
      </c>
      <c r="E6589" s="5" t="s">
        <v>27870</v>
      </c>
      <c r="F6589" s="5" t="s">
        <v>375</v>
      </c>
      <c r="G6589" s="5" t="s">
        <v>376</v>
      </c>
      <c r="H6589" s="5" t="s">
        <v>377</v>
      </c>
      <c r="I6589" s="5" t="s">
        <v>378</v>
      </c>
    </row>
    <row r="6590" spans="1:9" x14ac:dyDescent="0.25">
      <c r="A6590" s="5" t="s">
        <v>16357</v>
      </c>
      <c r="B6590" s="5" t="s">
        <v>16358</v>
      </c>
      <c r="C6590" s="6" t="s">
        <v>10129</v>
      </c>
      <c r="D6590" s="6" t="str">
        <f t="shared" si="102"/>
        <v>0010-038-191-1100</v>
      </c>
      <c r="E6590" s="5" t="s">
        <v>10130</v>
      </c>
      <c r="F6590" s="5" t="s">
        <v>375</v>
      </c>
      <c r="G6590" s="5" t="s">
        <v>376</v>
      </c>
      <c r="H6590" s="5" t="s">
        <v>377</v>
      </c>
      <c r="I6590" s="5" t="s">
        <v>378</v>
      </c>
    </row>
    <row r="6591" spans="1:9" x14ac:dyDescent="0.25">
      <c r="A6591" s="5" t="s">
        <v>16359</v>
      </c>
      <c r="B6591" s="5" t="s">
        <v>16360</v>
      </c>
      <c r="C6591" s="6" t="s">
        <v>11010</v>
      </c>
      <c r="D6591" s="6" t="str">
        <f t="shared" si="102"/>
        <v>0010-038-201-1800</v>
      </c>
      <c r="E6591" s="5" t="s">
        <v>11011</v>
      </c>
      <c r="F6591" s="5" t="s">
        <v>375</v>
      </c>
      <c r="G6591" s="5" t="s">
        <v>376</v>
      </c>
      <c r="H6591" s="5" t="s">
        <v>377</v>
      </c>
      <c r="I6591" s="5" t="s">
        <v>378</v>
      </c>
    </row>
    <row r="6592" spans="1:9" x14ac:dyDescent="0.25">
      <c r="A6592" s="5" t="s">
        <v>16361</v>
      </c>
      <c r="B6592" s="5" t="s">
        <v>16362</v>
      </c>
      <c r="C6592" s="6" t="s">
        <v>10871</v>
      </c>
      <c r="D6592" s="6" t="str">
        <f t="shared" si="102"/>
        <v>0010-038-201-1700</v>
      </c>
      <c r="E6592" s="5" t="s">
        <v>10872</v>
      </c>
      <c r="F6592" s="5" t="s">
        <v>375</v>
      </c>
      <c r="G6592" s="5" t="s">
        <v>376</v>
      </c>
      <c r="H6592" s="5" t="s">
        <v>377</v>
      </c>
      <c r="I6592" s="5" t="s">
        <v>378</v>
      </c>
    </row>
    <row r="6593" spans="1:9" x14ac:dyDescent="0.25">
      <c r="A6593" s="5" t="s">
        <v>16363</v>
      </c>
      <c r="B6593" s="5" t="s">
        <v>16364</v>
      </c>
      <c r="C6593" s="6" t="s">
        <v>13408</v>
      </c>
      <c r="D6593" s="6" t="str">
        <f t="shared" si="102"/>
        <v>0010-038-281-1300</v>
      </c>
      <c r="E6593" s="5" t="s">
        <v>13409</v>
      </c>
      <c r="F6593" s="5" t="s">
        <v>375</v>
      </c>
      <c r="G6593" s="5" t="s">
        <v>376</v>
      </c>
      <c r="H6593" s="5" t="s">
        <v>377</v>
      </c>
      <c r="I6593" s="5" t="s">
        <v>378</v>
      </c>
    </row>
    <row r="6594" spans="1:9" x14ac:dyDescent="0.25">
      <c r="A6594" s="5" t="s">
        <v>16365</v>
      </c>
      <c r="B6594" s="5" t="s">
        <v>16366</v>
      </c>
      <c r="C6594" s="6" t="s">
        <v>7480</v>
      </c>
      <c r="D6594" s="6" t="str">
        <f t="shared" ref="D6594:D6657" si="103">TEXT(C6594,"0000-000-000-0000")</f>
        <v>0010-038-111-1100</v>
      </c>
      <c r="E6594" s="5" t="s">
        <v>7481</v>
      </c>
      <c r="F6594" s="5" t="s">
        <v>375</v>
      </c>
      <c r="G6594" s="5" t="s">
        <v>376</v>
      </c>
      <c r="H6594" s="5" t="s">
        <v>513</v>
      </c>
      <c r="I6594" s="5" t="s">
        <v>514</v>
      </c>
    </row>
    <row r="6595" spans="1:9" x14ac:dyDescent="0.25">
      <c r="A6595" s="5" t="s">
        <v>16367</v>
      </c>
      <c r="B6595" s="5" t="s">
        <v>16368</v>
      </c>
      <c r="C6595" s="6" t="s">
        <v>10285</v>
      </c>
      <c r="D6595" s="6" t="str">
        <f t="shared" si="103"/>
        <v>0010-038-221-1300</v>
      </c>
      <c r="E6595" s="5" t="s">
        <v>10286</v>
      </c>
      <c r="F6595" s="5" t="s">
        <v>375</v>
      </c>
      <c r="G6595" s="5" t="s">
        <v>376</v>
      </c>
      <c r="H6595" s="5" t="s">
        <v>377</v>
      </c>
      <c r="I6595" s="5" t="s">
        <v>378</v>
      </c>
    </row>
    <row r="6596" spans="1:9" x14ac:dyDescent="0.25">
      <c r="A6596" s="5" t="s">
        <v>16369</v>
      </c>
      <c r="B6596" s="5" t="s">
        <v>16370</v>
      </c>
      <c r="C6596" s="6" t="s">
        <v>10416</v>
      </c>
      <c r="D6596" s="6" t="str">
        <f t="shared" si="103"/>
        <v>0010-038-111-1200</v>
      </c>
      <c r="E6596" s="5" t="s">
        <v>10417</v>
      </c>
      <c r="F6596" s="5" t="s">
        <v>375</v>
      </c>
      <c r="G6596" s="5" t="s">
        <v>376</v>
      </c>
      <c r="H6596" s="5" t="s">
        <v>513</v>
      </c>
      <c r="I6596" s="5" t="s">
        <v>514</v>
      </c>
    </row>
    <row r="6597" spans="1:9" x14ac:dyDescent="0.25">
      <c r="A6597" s="5" t="s">
        <v>16371</v>
      </c>
      <c r="B6597" s="5" t="s">
        <v>16372</v>
      </c>
      <c r="C6597" s="6" t="s">
        <v>7998</v>
      </c>
      <c r="D6597" s="6" t="str">
        <f t="shared" si="103"/>
        <v>0010-038-231-1400</v>
      </c>
      <c r="E6597" s="5" t="s">
        <v>7999</v>
      </c>
      <c r="F6597" s="5" t="s">
        <v>375</v>
      </c>
      <c r="G6597" s="5" t="s">
        <v>376</v>
      </c>
      <c r="H6597" s="5" t="s">
        <v>377</v>
      </c>
      <c r="I6597" s="5" t="s">
        <v>378</v>
      </c>
    </row>
    <row r="6598" spans="1:9" x14ac:dyDescent="0.25">
      <c r="A6598" s="5" t="s">
        <v>16373</v>
      </c>
      <c r="B6598" s="5" t="s">
        <v>16374</v>
      </c>
      <c r="C6598" s="6" t="s">
        <v>10871</v>
      </c>
      <c r="D6598" s="6" t="str">
        <f t="shared" si="103"/>
        <v>0010-038-201-1700</v>
      </c>
      <c r="E6598" s="5" t="s">
        <v>10872</v>
      </c>
      <c r="F6598" s="5" t="s">
        <v>375</v>
      </c>
      <c r="G6598" s="5" t="s">
        <v>376</v>
      </c>
      <c r="H6598" s="5" t="s">
        <v>377</v>
      </c>
      <c r="I6598" s="5" t="s">
        <v>378</v>
      </c>
    </row>
    <row r="6599" spans="1:9" x14ac:dyDescent="0.25">
      <c r="A6599" s="5" t="s">
        <v>16375</v>
      </c>
      <c r="B6599" s="5" t="s">
        <v>16376</v>
      </c>
      <c r="C6599" s="6" t="s">
        <v>8196</v>
      </c>
      <c r="D6599" s="6" t="str">
        <f t="shared" si="103"/>
        <v>0010-038-231-2300</v>
      </c>
      <c r="E6599" s="5" t="s">
        <v>8197</v>
      </c>
      <c r="F6599" s="5" t="s">
        <v>375</v>
      </c>
      <c r="G6599" s="5" t="s">
        <v>376</v>
      </c>
      <c r="H6599" s="5" t="s">
        <v>377</v>
      </c>
      <c r="I6599" s="5" t="s">
        <v>378</v>
      </c>
    </row>
    <row r="6600" spans="1:9" x14ac:dyDescent="0.25">
      <c r="A6600" s="5" t="s">
        <v>16377</v>
      </c>
      <c r="B6600" s="5" t="s">
        <v>16378</v>
      </c>
      <c r="C6600" s="6" t="s">
        <v>10273</v>
      </c>
      <c r="D6600" s="6" t="str">
        <f t="shared" si="103"/>
        <v>0010-038-231-1800</v>
      </c>
      <c r="E6600" s="5" t="s">
        <v>10274</v>
      </c>
      <c r="F6600" s="5" t="s">
        <v>375</v>
      </c>
      <c r="G6600" s="5" t="s">
        <v>376</v>
      </c>
      <c r="H6600" s="5" t="s">
        <v>377</v>
      </c>
      <c r="I6600" s="5" t="s">
        <v>378</v>
      </c>
    </row>
    <row r="6601" spans="1:9" x14ac:dyDescent="0.25">
      <c r="A6601" s="5" t="s">
        <v>16379</v>
      </c>
      <c r="B6601" s="5" t="s">
        <v>16380</v>
      </c>
      <c r="C6601" s="6" t="s">
        <v>10259</v>
      </c>
      <c r="D6601" s="6" t="str">
        <f t="shared" si="103"/>
        <v>0010-038-181-2400</v>
      </c>
      <c r="E6601" s="5" t="s">
        <v>10260</v>
      </c>
      <c r="F6601" s="5" t="s">
        <v>375</v>
      </c>
      <c r="G6601" s="5" t="s">
        <v>376</v>
      </c>
      <c r="H6601" s="5" t="s">
        <v>377</v>
      </c>
      <c r="I6601" s="5" t="s">
        <v>378</v>
      </c>
    </row>
    <row r="6602" spans="1:9" x14ac:dyDescent="0.25">
      <c r="A6602" s="5" t="s">
        <v>16381</v>
      </c>
      <c r="B6602" s="5" t="s">
        <v>16382</v>
      </c>
      <c r="C6602" s="6" t="s">
        <v>10430</v>
      </c>
      <c r="D6602" s="6" t="str">
        <f t="shared" si="103"/>
        <v>0010-038-191-1600</v>
      </c>
      <c r="E6602" s="5" t="s">
        <v>10431</v>
      </c>
      <c r="F6602" s="5" t="s">
        <v>375</v>
      </c>
      <c r="G6602" s="5" t="s">
        <v>376</v>
      </c>
      <c r="H6602" s="5" t="s">
        <v>377</v>
      </c>
      <c r="I6602" s="5" t="s">
        <v>378</v>
      </c>
    </row>
    <row r="6603" spans="1:9" x14ac:dyDescent="0.25">
      <c r="A6603" s="5" t="s">
        <v>16383</v>
      </c>
      <c r="B6603" s="5" t="s">
        <v>16384</v>
      </c>
      <c r="C6603" s="6" t="s">
        <v>10129</v>
      </c>
      <c r="D6603" s="6" t="str">
        <f t="shared" si="103"/>
        <v>0010-038-191-1100</v>
      </c>
      <c r="E6603" s="5" t="s">
        <v>10130</v>
      </c>
      <c r="F6603" s="5" t="s">
        <v>375</v>
      </c>
      <c r="G6603" s="5" t="s">
        <v>376</v>
      </c>
      <c r="H6603" s="5" t="s">
        <v>377</v>
      </c>
      <c r="I6603" s="5" t="s">
        <v>378</v>
      </c>
    </row>
    <row r="6604" spans="1:9" x14ac:dyDescent="0.25">
      <c r="A6604" s="5" t="s">
        <v>16385</v>
      </c>
      <c r="B6604" s="5" t="s">
        <v>16386</v>
      </c>
      <c r="C6604" s="6" t="s">
        <v>13408</v>
      </c>
      <c r="D6604" s="6" t="str">
        <f t="shared" si="103"/>
        <v>0010-038-281-1300</v>
      </c>
      <c r="E6604" s="5" t="s">
        <v>13409</v>
      </c>
      <c r="F6604" s="5" t="s">
        <v>375</v>
      </c>
      <c r="G6604" s="5" t="s">
        <v>376</v>
      </c>
      <c r="H6604" s="5" t="s">
        <v>377</v>
      </c>
      <c r="I6604" s="5" t="s">
        <v>378</v>
      </c>
    </row>
    <row r="6605" spans="1:9" x14ac:dyDescent="0.25">
      <c r="A6605" s="5" t="s">
        <v>16387</v>
      </c>
      <c r="B6605" s="5" t="s">
        <v>16388</v>
      </c>
      <c r="C6605" s="6" t="s">
        <v>5746</v>
      </c>
      <c r="D6605" s="6" t="str">
        <f t="shared" si="103"/>
        <v>0010-038-281-1200</v>
      </c>
      <c r="E6605" s="5" t="s">
        <v>5747</v>
      </c>
      <c r="F6605" s="5" t="s">
        <v>375</v>
      </c>
      <c r="G6605" s="5" t="s">
        <v>376</v>
      </c>
      <c r="H6605" s="5" t="s">
        <v>377</v>
      </c>
      <c r="I6605" s="5" t="s">
        <v>378</v>
      </c>
    </row>
    <row r="6606" spans="1:9" x14ac:dyDescent="0.25">
      <c r="A6606" s="5" t="s">
        <v>16389</v>
      </c>
      <c r="B6606" s="5" t="s">
        <v>16390</v>
      </c>
      <c r="C6606" s="6" t="s">
        <v>10833</v>
      </c>
      <c r="D6606" s="6" t="str">
        <f t="shared" si="103"/>
        <v>0010-050-041-1200</v>
      </c>
      <c r="E6606" s="5" t="s">
        <v>10834</v>
      </c>
      <c r="F6606" s="5" t="s">
        <v>375</v>
      </c>
      <c r="G6606" s="5" t="s">
        <v>376</v>
      </c>
      <c r="H6606" s="5" t="s">
        <v>377</v>
      </c>
      <c r="I6606" s="5" t="s">
        <v>378</v>
      </c>
    </row>
    <row r="6607" spans="1:9" x14ac:dyDescent="0.25">
      <c r="A6607" s="5" t="s">
        <v>16391</v>
      </c>
      <c r="B6607" s="5" t="s">
        <v>16392</v>
      </c>
      <c r="C6607" s="6" t="s">
        <v>10202</v>
      </c>
      <c r="D6607" s="6" t="str">
        <f t="shared" si="103"/>
        <v>0010-038-231-1700</v>
      </c>
      <c r="E6607" s="5" t="s">
        <v>10203</v>
      </c>
      <c r="F6607" s="5" t="s">
        <v>375</v>
      </c>
      <c r="G6607" s="5" t="s">
        <v>376</v>
      </c>
      <c r="H6607" s="5" t="s">
        <v>377</v>
      </c>
      <c r="I6607" s="5" t="s">
        <v>378</v>
      </c>
    </row>
    <row r="6608" spans="1:9" x14ac:dyDescent="0.25">
      <c r="A6608" s="5" t="s">
        <v>16393</v>
      </c>
      <c r="B6608" s="5" t="s">
        <v>16394</v>
      </c>
      <c r="C6608" s="6" t="s">
        <v>10705</v>
      </c>
      <c r="D6608" s="6" t="str">
        <f t="shared" si="103"/>
        <v>0010-050-021-1500</v>
      </c>
      <c r="E6608" s="5" t="s">
        <v>10706</v>
      </c>
      <c r="F6608" s="5" t="s">
        <v>375</v>
      </c>
      <c r="G6608" s="5" t="s">
        <v>376</v>
      </c>
      <c r="H6608" s="5" t="s">
        <v>377</v>
      </c>
      <c r="I6608" s="5" t="s">
        <v>378</v>
      </c>
    </row>
    <row r="6609" spans="1:9" x14ac:dyDescent="0.25">
      <c r="A6609" s="5" t="s">
        <v>16395</v>
      </c>
      <c r="B6609" s="5" t="s">
        <v>16396</v>
      </c>
      <c r="C6609" s="6" t="s">
        <v>16397</v>
      </c>
      <c r="D6609" s="6" t="str">
        <f t="shared" si="103"/>
        <v>0010-050-021-1700</v>
      </c>
      <c r="E6609" s="5" t="s">
        <v>16398</v>
      </c>
      <c r="F6609" s="5" t="s">
        <v>375</v>
      </c>
      <c r="G6609" s="5" t="s">
        <v>376</v>
      </c>
      <c r="H6609" s="5" t="s">
        <v>377</v>
      </c>
      <c r="I6609" s="5" t="s">
        <v>378</v>
      </c>
    </row>
    <row r="6610" spans="1:9" x14ac:dyDescent="0.25">
      <c r="A6610" s="5" t="s">
        <v>16399</v>
      </c>
      <c r="B6610" s="5" t="s">
        <v>16400</v>
      </c>
      <c r="C6610" s="6" t="s">
        <v>16401</v>
      </c>
      <c r="D6610" s="6" t="str">
        <f t="shared" si="103"/>
        <v>0010-038-201-1900</v>
      </c>
      <c r="E6610" s="5" t="s">
        <v>16402</v>
      </c>
      <c r="F6610" s="5" t="s">
        <v>375</v>
      </c>
      <c r="G6610" s="5" t="s">
        <v>376</v>
      </c>
      <c r="H6610" s="5" t="s">
        <v>377</v>
      </c>
      <c r="I6610" s="5" t="s">
        <v>378</v>
      </c>
    </row>
    <row r="6611" spans="1:9" x14ac:dyDescent="0.25">
      <c r="A6611" s="5" t="s">
        <v>16403</v>
      </c>
      <c r="B6611" s="5" t="s">
        <v>16404</v>
      </c>
      <c r="C6611" s="6" t="s">
        <v>3904</v>
      </c>
      <c r="D6611" s="6" t="str">
        <f t="shared" si="103"/>
        <v>0010-058-071-1300</v>
      </c>
      <c r="E6611" s="5" t="s">
        <v>3905</v>
      </c>
      <c r="F6611" s="5" t="s">
        <v>375</v>
      </c>
      <c r="G6611" s="5" t="s">
        <v>376</v>
      </c>
      <c r="H6611" s="5" t="s">
        <v>377</v>
      </c>
      <c r="I6611" s="5" t="s">
        <v>378</v>
      </c>
    </row>
    <row r="6612" spans="1:9" x14ac:dyDescent="0.25">
      <c r="A6612" s="5" t="s">
        <v>16405</v>
      </c>
      <c r="B6612" s="5" t="s">
        <v>16406</v>
      </c>
      <c r="C6612" s="6" t="s">
        <v>10746</v>
      </c>
      <c r="D6612" s="6" t="str">
        <f t="shared" si="103"/>
        <v>0010-058-041-2900</v>
      </c>
      <c r="E6612" s="5" t="s">
        <v>10747</v>
      </c>
      <c r="F6612" s="5" t="s">
        <v>375</v>
      </c>
      <c r="G6612" s="5" t="s">
        <v>376</v>
      </c>
      <c r="H6612" s="5" t="s">
        <v>377</v>
      </c>
      <c r="I6612" s="5" t="s">
        <v>378</v>
      </c>
    </row>
    <row r="6613" spans="1:9" x14ac:dyDescent="0.25">
      <c r="A6613" s="5" t="s">
        <v>16407</v>
      </c>
      <c r="B6613" s="5" t="s">
        <v>16408</v>
      </c>
      <c r="C6613" s="6" t="s">
        <v>16409</v>
      </c>
      <c r="D6613" s="6" t="str">
        <f t="shared" si="103"/>
        <v>0010-038-111-1400</v>
      </c>
      <c r="E6613" s="5" t="s">
        <v>16410</v>
      </c>
      <c r="F6613" s="5" t="s">
        <v>375</v>
      </c>
      <c r="G6613" s="5" t="s">
        <v>376</v>
      </c>
      <c r="H6613" s="5" t="s">
        <v>377</v>
      </c>
      <c r="I6613" s="5" t="s">
        <v>378</v>
      </c>
    </row>
    <row r="6614" spans="1:9" x14ac:dyDescent="0.25">
      <c r="A6614" s="5" t="s">
        <v>16411</v>
      </c>
      <c r="B6614" s="5" t="s">
        <v>16412</v>
      </c>
      <c r="C6614" s="6" t="s">
        <v>7905</v>
      </c>
      <c r="D6614" s="6" t="str">
        <f t="shared" si="103"/>
        <v>0010-038-191-1300</v>
      </c>
      <c r="E6614" s="5" t="s">
        <v>7906</v>
      </c>
      <c r="F6614" s="5" t="s">
        <v>375</v>
      </c>
      <c r="G6614" s="5" t="s">
        <v>376</v>
      </c>
      <c r="H6614" s="5" t="s">
        <v>377</v>
      </c>
      <c r="I6614" s="5" t="s">
        <v>378</v>
      </c>
    </row>
    <row r="6615" spans="1:9" x14ac:dyDescent="0.25">
      <c r="A6615" s="5" t="s">
        <v>16413</v>
      </c>
      <c r="B6615" s="5" t="s">
        <v>16414</v>
      </c>
      <c r="C6615" s="6" t="s">
        <v>8975</v>
      </c>
      <c r="D6615" s="6" t="str">
        <f t="shared" si="103"/>
        <v>0010-038-181-2300</v>
      </c>
      <c r="E6615" s="5" t="s">
        <v>8976</v>
      </c>
      <c r="F6615" s="5" t="s">
        <v>375</v>
      </c>
      <c r="G6615" s="5" t="s">
        <v>376</v>
      </c>
      <c r="H6615" s="5" t="s">
        <v>377</v>
      </c>
      <c r="I6615" s="5" t="s">
        <v>378</v>
      </c>
    </row>
    <row r="6616" spans="1:9" x14ac:dyDescent="0.25">
      <c r="A6616" s="5" t="s">
        <v>16415</v>
      </c>
      <c r="B6616" s="5" t="s">
        <v>16416</v>
      </c>
      <c r="C6616" s="6" t="s">
        <v>16417</v>
      </c>
      <c r="D6616" s="6" t="str">
        <f t="shared" si="103"/>
        <v>0010-038-221-1500</v>
      </c>
      <c r="E6616" s="5" t="s">
        <v>16418</v>
      </c>
      <c r="F6616" s="5" t="s">
        <v>375</v>
      </c>
      <c r="G6616" s="5" t="s">
        <v>376</v>
      </c>
      <c r="H6616" s="5" t="s">
        <v>377</v>
      </c>
      <c r="I6616" s="5" t="s">
        <v>378</v>
      </c>
    </row>
    <row r="6617" spans="1:9" x14ac:dyDescent="0.25">
      <c r="A6617" s="5" t="s">
        <v>16419</v>
      </c>
      <c r="B6617" s="5" t="s">
        <v>16420</v>
      </c>
      <c r="C6617" s="6" t="s">
        <v>4699</v>
      </c>
      <c r="D6617" s="6" t="str">
        <f t="shared" si="103"/>
        <v>0010-038-221-1600</v>
      </c>
      <c r="E6617" s="5" t="s">
        <v>4700</v>
      </c>
      <c r="F6617" s="5" t="s">
        <v>375</v>
      </c>
      <c r="G6617" s="5" t="s">
        <v>376</v>
      </c>
      <c r="H6617" s="5" t="s">
        <v>513</v>
      </c>
      <c r="I6617" s="5" t="s">
        <v>514</v>
      </c>
    </row>
    <row r="6618" spans="1:9" x14ac:dyDescent="0.25">
      <c r="A6618" s="5" t="s">
        <v>16421</v>
      </c>
      <c r="B6618" s="5" t="s">
        <v>16422</v>
      </c>
      <c r="C6618" s="6" t="s">
        <v>10129</v>
      </c>
      <c r="D6618" s="6" t="str">
        <f t="shared" si="103"/>
        <v>0010-038-191-1100</v>
      </c>
      <c r="E6618" s="5" t="s">
        <v>10130</v>
      </c>
      <c r="F6618" s="5" t="s">
        <v>375</v>
      </c>
      <c r="G6618" s="5" t="s">
        <v>376</v>
      </c>
      <c r="H6618" s="5" t="s">
        <v>377</v>
      </c>
      <c r="I6618" s="5" t="s">
        <v>378</v>
      </c>
    </row>
    <row r="6619" spans="1:9" x14ac:dyDescent="0.25">
      <c r="A6619" s="5" t="s">
        <v>16423</v>
      </c>
      <c r="B6619" s="5" t="s">
        <v>16424</v>
      </c>
      <c r="C6619" s="6" t="s">
        <v>10400</v>
      </c>
      <c r="D6619" s="6" t="str">
        <f t="shared" si="103"/>
        <v>0010-058-021-4200</v>
      </c>
      <c r="E6619" s="5" t="s">
        <v>10401</v>
      </c>
      <c r="F6619" s="5" t="s">
        <v>375</v>
      </c>
      <c r="G6619" s="5" t="s">
        <v>376</v>
      </c>
      <c r="H6619" s="5" t="s">
        <v>377</v>
      </c>
      <c r="I6619" s="5" t="s">
        <v>378</v>
      </c>
    </row>
    <row r="6620" spans="1:9" x14ac:dyDescent="0.25">
      <c r="A6620" s="5" t="s">
        <v>16425</v>
      </c>
      <c r="B6620" s="5" t="s">
        <v>16426</v>
      </c>
      <c r="C6620" s="6" t="s">
        <v>16427</v>
      </c>
      <c r="D6620" s="6" t="str">
        <f t="shared" si="103"/>
        <v>0010-050-021-1600</v>
      </c>
      <c r="E6620" s="5" t="s">
        <v>16428</v>
      </c>
      <c r="F6620" s="5" t="s">
        <v>375</v>
      </c>
      <c r="G6620" s="5" t="s">
        <v>376</v>
      </c>
      <c r="H6620" s="5" t="s">
        <v>377</v>
      </c>
      <c r="I6620" s="5" t="s">
        <v>378</v>
      </c>
    </row>
    <row r="6621" spans="1:9" x14ac:dyDescent="0.25">
      <c r="A6621" s="5" t="s">
        <v>16429</v>
      </c>
      <c r="B6621" s="5" t="s">
        <v>16430</v>
      </c>
      <c r="C6621" s="6" t="s">
        <v>10067</v>
      </c>
      <c r="D6621" s="6" t="str">
        <f t="shared" si="103"/>
        <v>0010-038-231-2100</v>
      </c>
      <c r="E6621" s="5" t="s">
        <v>10068</v>
      </c>
      <c r="F6621" s="5" t="s">
        <v>375</v>
      </c>
      <c r="G6621" s="5" t="s">
        <v>376</v>
      </c>
      <c r="H6621" s="5" t="s">
        <v>377</v>
      </c>
      <c r="I6621" s="5" t="s">
        <v>378</v>
      </c>
    </row>
    <row r="6622" spans="1:9" x14ac:dyDescent="0.25">
      <c r="A6622" s="5" t="s">
        <v>16431</v>
      </c>
      <c r="B6622" s="5" t="s">
        <v>16432</v>
      </c>
      <c r="C6622" s="6" t="s">
        <v>10754</v>
      </c>
      <c r="D6622" s="6" t="str">
        <f t="shared" si="103"/>
        <v>0010-038-201-1400</v>
      </c>
      <c r="E6622" s="5" t="s">
        <v>10755</v>
      </c>
      <c r="F6622" s="5" t="s">
        <v>375</v>
      </c>
      <c r="G6622" s="5" t="s">
        <v>376</v>
      </c>
      <c r="H6622" s="5" t="s">
        <v>377</v>
      </c>
      <c r="I6622" s="5" t="s">
        <v>378</v>
      </c>
    </row>
    <row r="6623" spans="1:9" x14ac:dyDescent="0.25">
      <c r="A6623" s="5" t="s">
        <v>16433</v>
      </c>
      <c r="B6623" s="5" t="s">
        <v>16434</v>
      </c>
      <c r="C6623" s="6" t="s">
        <v>6472</v>
      </c>
      <c r="D6623" s="6" t="str">
        <f t="shared" si="103"/>
        <v>0010-090-111-1100</v>
      </c>
      <c r="E6623" s="5" t="s">
        <v>6473</v>
      </c>
      <c r="F6623" s="5" t="s">
        <v>375</v>
      </c>
      <c r="G6623" s="5" t="s">
        <v>376</v>
      </c>
      <c r="H6623" s="5" t="s">
        <v>377</v>
      </c>
      <c r="I6623" s="5" t="s">
        <v>378</v>
      </c>
    </row>
    <row r="6624" spans="1:9" x14ac:dyDescent="0.25">
      <c r="A6624" s="5" t="s">
        <v>16435</v>
      </c>
      <c r="B6624" s="5" t="s">
        <v>16436</v>
      </c>
      <c r="C6624" s="6" t="s">
        <v>9792</v>
      </c>
      <c r="D6624" s="6" t="str">
        <f t="shared" si="103"/>
        <v>0010-038-191-1400</v>
      </c>
      <c r="E6624" s="5" t="s">
        <v>9793</v>
      </c>
      <c r="F6624" s="5" t="s">
        <v>375</v>
      </c>
      <c r="G6624" s="5" t="s">
        <v>376</v>
      </c>
      <c r="H6624" s="5" t="s">
        <v>377</v>
      </c>
      <c r="I6624" s="5" t="s">
        <v>378</v>
      </c>
    </row>
    <row r="6625" spans="1:9" x14ac:dyDescent="0.25">
      <c r="A6625" s="5" t="s">
        <v>16437</v>
      </c>
      <c r="B6625" s="5" t="s">
        <v>16438</v>
      </c>
      <c r="C6625" s="6" t="s">
        <v>6277</v>
      </c>
      <c r="D6625" s="6" t="str">
        <f t="shared" si="103"/>
        <v>0010-038-181-1100</v>
      </c>
      <c r="E6625" s="5" t="s">
        <v>6278</v>
      </c>
      <c r="F6625" s="5" t="s">
        <v>375</v>
      </c>
      <c r="G6625" s="5" t="s">
        <v>376</v>
      </c>
      <c r="H6625" s="5" t="s">
        <v>377</v>
      </c>
      <c r="I6625" s="5" t="s">
        <v>378</v>
      </c>
    </row>
    <row r="6626" spans="1:9" x14ac:dyDescent="0.25">
      <c r="A6626" s="5" t="s">
        <v>16439</v>
      </c>
      <c r="B6626" s="5" t="s">
        <v>16440</v>
      </c>
      <c r="C6626" s="6" t="s">
        <v>13408</v>
      </c>
      <c r="D6626" s="6" t="str">
        <f t="shared" si="103"/>
        <v>0010-038-281-1300</v>
      </c>
      <c r="E6626" s="5" t="s">
        <v>13409</v>
      </c>
      <c r="F6626" s="5" t="s">
        <v>375</v>
      </c>
      <c r="G6626" s="5" t="s">
        <v>376</v>
      </c>
      <c r="H6626" s="5" t="s">
        <v>377</v>
      </c>
      <c r="I6626" s="5" t="s">
        <v>378</v>
      </c>
    </row>
    <row r="6627" spans="1:9" x14ac:dyDescent="0.25">
      <c r="A6627" s="5" t="s">
        <v>16441</v>
      </c>
      <c r="B6627" s="5" t="s">
        <v>16442</v>
      </c>
      <c r="C6627" s="6" t="s">
        <v>10273</v>
      </c>
      <c r="D6627" s="6" t="str">
        <f t="shared" si="103"/>
        <v>0010-038-231-1800</v>
      </c>
      <c r="E6627" s="5" t="s">
        <v>10274</v>
      </c>
      <c r="F6627" s="5" t="s">
        <v>375</v>
      </c>
      <c r="G6627" s="5" t="s">
        <v>376</v>
      </c>
      <c r="H6627" s="5" t="s">
        <v>377</v>
      </c>
      <c r="I6627" s="5" t="s">
        <v>378</v>
      </c>
    </row>
    <row r="6628" spans="1:9" x14ac:dyDescent="0.25">
      <c r="A6628" s="5" t="s">
        <v>16443</v>
      </c>
      <c r="B6628" s="5" t="s">
        <v>16444</v>
      </c>
      <c r="C6628" s="6" t="s">
        <v>11127</v>
      </c>
      <c r="D6628" s="6" t="str">
        <f t="shared" si="103"/>
        <v>0010-038-191-1500</v>
      </c>
      <c r="E6628" s="5" t="s">
        <v>27870</v>
      </c>
      <c r="F6628" s="5" t="s">
        <v>375</v>
      </c>
      <c r="G6628" s="5" t="s">
        <v>376</v>
      </c>
      <c r="H6628" s="5" t="s">
        <v>377</v>
      </c>
      <c r="I6628" s="5" t="s">
        <v>378</v>
      </c>
    </row>
    <row r="6629" spans="1:9" x14ac:dyDescent="0.25">
      <c r="A6629" s="5" t="s">
        <v>16445</v>
      </c>
      <c r="B6629" s="5" t="s">
        <v>16446</v>
      </c>
      <c r="C6629" s="6" t="s">
        <v>10400</v>
      </c>
      <c r="D6629" s="6" t="str">
        <f t="shared" si="103"/>
        <v>0010-058-021-4200</v>
      </c>
      <c r="E6629" s="5" t="s">
        <v>10401</v>
      </c>
      <c r="F6629" s="5" t="s">
        <v>375</v>
      </c>
      <c r="G6629" s="5" t="s">
        <v>376</v>
      </c>
      <c r="H6629" s="5" t="s">
        <v>377</v>
      </c>
      <c r="I6629" s="5" t="s">
        <v>378</v>
      </c>
    </row>
    <row r="6630" spans="1:9" x14ac:dyDescent="0.25">
      <c r="A6630" s="5" t="s">
        <v>16447</v>
      </c>
      <c r="B6630" s="5" t="s">
        <v>16448</v>
      </c>
      <c r="C6630" s="6" t="s">
        <v>10129</v>
      </c>
      <c r="D6630" s="6" t="str">
        <f t="shared" si="103"/>
        <v>0010-038-191-1100</v>
      </c>
      <c r="E6630" s="5" t="s">
        <v>10130</v>
      </c>
      <c r="F6630" s="5" t="s">
        <v>375</v>
      </c>
      <c r="G6630" s="5" t="s">
        <v>376</v>
      </c>
      <c r="H6630" s="5" t="s">
        <v>377</v>
      </c>
      <c r="I6630" s="5" t="s">
        <v>378</v>
      </c>
    </row>
    <row r="6631" spans="1:9" x14ac:dyDescent="0.25">
      <c r="A6631" s="5" t="s">
        <v>16449</v>
      </c>
      <c r="B6631" s="5" t="s">
        <v>16450</v>
      </c>
      <c r="C6631" s="6" t="s">
        <v>9294</v>
      </c>
      <c r="D6631" s="6" t="str">
        <f t="shared" si="103"/>
        <v>0010-038-261-1500</v>
      </c>
      <c r="E6631" s="5" t="s">
        <v>9295</v>
      </c>
      <c r="F6631" s="5" t="s">
        <v>375</v>
      </c>
      <c r="G6631" s="5" t="s">
        <v>376</v>
      </c>
      <c r="H6631" s="5" t="s">
        <v>377</v>
      </c>
      <c r="I6631" s="5" t="s">
        <v>378</v>
      </c>
    </row>
    <row r="6632" spans="1:9" x14ac:dyDescent="0.25">
      <c r="A6632" s="5" t="s">
        <v>16451</v>
      </c>
      <c r="B6632" s="5" t="s">
        <v>16452</v>
      </c>
      <c r="C6632" s="6" t="s">
        <v>7905</v>
      </c>
      <c r="D6632" s="6" t="str">
        <f t="shared" si="103"/>
        <v>0010-038-191-1300</v>
      </c>
      <c r="E6632" s="5" t="s">
        <v>7906</v>
      </c>
      <c r="F6632" s="5" t="s">
        <v>375</v>
      </c>
      <c r="G6632" s="5" t="s">
        <v>376</v>
      </c>
      <c r="H6632" s="5" t="s">
        <v>377</v>
      </c>
      <c r="I6632" s="5" t="s">
        <v>378</v>
      </c>
    </row>
    <row r="6633" spans="1:9" x14ac:dyDescent="0.25">
      <c r="A6633" s="5" t="s">
        <v>16453</v>
      </c>
      <c r="B6633" s="5" t="s">
        <v>16454</v>
      </c>
      <c r="C6633" s="6" t="s">
        <v>10279</v>
      </c>
      <c r="D6633" s="6" t="str">
        <f t="shared" si="103"/>
        <v>0010-038-201-2000</v>
      </c>
      <c r="E6633" s="5" t="s">
        <v>10280</v>
      </c>
      <c r="F6633" s="5" t="s">
        <v>375</v>
      </c>
      <c r="G6633" s="5" t="s">
        <v>376</v>
      </c>
      <c r="H6633" s="5" t="s">
        <v>513</v>
      </c>
      <c r="I6633" s="5" t="s">
        <v>514</v>
      </c>
    </row>
    <row r="6634" spans="1:9" x14ac:dyDescent="0.25">
      <c r="A6634" s="5" t="s">
        <v>16455</v>
      </c>
      <c r="B6634" s="5" t="s">
        <v>16456</v>
      </c>
      <c r="C6634" s="6" t="s">
        <v>11018</v>
      </c>
      <c r="D6634" s="6" t="str">
        <f t="shared" si="103"/>
        <v>0010-038-111-1300</v>
      </c>
      <c r="E6634" s="5" t="s">
        <v>11019</v>
      </c>
      <c r="F6634" s="5" t="s">
        <v>375</v>
      </c>
      <c r="G6634" s="5" t="s">
        <v>376</v>
      </c>
      <c r="H6634" s="5" t="s">
        <v>377</v>
      </c>
      <c r="I6634" s="5" t="s">
        <v>378</v>
      </c>
    </row>
    <row r="6635" spans="1:9" x14ac:dyDescent="0.25">
      <c r="A6635" s="5" t="s">
        <v>16457</v>
      </c>
      <c r="B6635" s="5" t="s">
        <v>16458</v>
      </c>
      <c r="C6635" s="6" t="s">
        <v>10067</v>
      </c>
      <c r="D6635" s="6" t="str">
        <f t="shared" si="103"/>
        <v>0010-038-231-2100</v>
      </c>
      <c r="E6635" s="5" t="s">
        <v>10068</v>
      </c>
      <c r="F6635" s="5" t="s">
        <v>375</v>
      </c>
      <c r="G6635" s="5" t="s">
        <v>376</v>
      </c>
      <c r="H6635" s="5" t="s">
        <v>377</v>
      </c>
      <c r="I6635" s="5" t="s">
        <v>378</v>
      </c>
    </row>
    <row r="6636" spans="1:9" x14ac:dyDescent="0.25">
      <c r="A6636" s="5" t="s">
        <v>16459</v>
      </c>
      <c r="B6636" s="5" t="s">
        <v>16460</v>
      </c>
      <c r="C6636" s="6" t="s">
        <v>9294</v>
      </c>
      <c r="D6636" s="6" t="str">
        <f t="shared" si="103"/>
        <v>0010-038-261-1500</v>
      </c>
      <c r="E6636" s="5" t="s">
        <v>9295</v>
      </c>
      <c r="F6636" s="5" t="s">
        <v>375</v>
      </c>
      <c r="G6636" s="5" t="s">
        <v>376</v>
      </c>
      <c r="H6636" s="5" t="s">
        <v>377</v>
      </c>
      <c r="I6636" s="5" t="s">
        <v>378</v>
      </c>
    </row>
    <row r="6637" spans="1:9" x14ac:dyDescent="0.25">
      <c r="A6637" s="5" t="s">
        <v>16461</v>
      </c>
      <c r="B6637" s="5" t="s">
        <v>16462</v>
      </c>
      <c r="C6637" s="6" t="s">
        <v>9935</v>
      </c>
      <c r="D6637" s="6" t="str">
        <f t="shared" si="103"/>
        <v>0010-058-021-4000</v>
      </c>
      <c r="E6637" s="5" t="s">
        <v>9936</v>
      </c>
      <c r="F6637" s="5" t="s">
        <v>375</v>
      </c>
      <c r="G6637" s="5" t="s">
        <v>376</v>
      </c>
      <c r="H6637" s="5" t="s">
        <v>377</v>
      </c>
      <c r="I6637" s="5" t="s">
        <v>378</v>
      </c>
    </row>
    <row r="6638" spans="1:9" x14ac:dyDescent="0.25">
      <c r="A6638" s="5" t="s">
        <v>16463</v>
      </c>
      <c r="B6638" s="5" t="s">
        <v>16464</v>
      </c>
      <c r="C6638" s="6" t="s">
        <v>10400</v>
      </c>
      <c r="D6638" s="6" t="str">
        <f t="shared" si="103"/>
        <v>0010-058-021-4200</v>
      </c>
      <c r="E6638" s="5" t="s">
        <v>10401</v>
      </c>
      <c r="F6638" s="5" t="s">
        <v>375</v>
      </c>
      <c r="G6638" s="5" t="s">
        <v>376</v>
      </c>
      <c r="H6638" s="5" t="s">
        <v>377</v>
      </c>
      <c r="I6638" s="5" t="s">
        <v>378</v>
      </c>
    </row>
    <row r="6639" spans="1:9" x14ac:dyDescent="0.25">
      <c r="A6639" s="5" t="s">
        <v>16465</v>
      </c>
      <c r="B6639" s="5" t="s">
        <v>16466</v>
      </c>
      <c r="C6639" s="6" t="s">
        <v>11018</v>
      </c>
      <c r="D6639" s="6" t="str">
        <f t="shared" si="103"/>
        <v>0010-038-111-1300</v>
      </c>
      <c r="E6639" s="5" t="s">
        <v>11019</v>
      </c>
      <c r="F6639" s="5" t="s">
        <v>375</v>
      </c>
      <c r="G6639" s="5" t="s">
        <v>376</v>
      </c>
      <c r="H6639" s="5" t="s">
        <v>377</v>
      </c>
      <c r="I6639" s="5" t="s">
        <v>378</v>
      </c>
    </row>
    <row r="6640" spans="1:9" x14ac:dyDescent="0.25">
      <c r="A6640" s="5" t="s">
        <v>16467</v>
      </c>
      <c r="B6640" s="5" t="s">
        <v>16468</v>
      </c>
      <c r="C6640" s="6" t="s">
        <v>16469</v>
      </c>
      <c r="D6640" s="6" t="str">
        <f t="shared" si="103"/>
        <v>0010-050-021-1800</v>
      </c>
      <c r="E6640" s="5" t="s">
        <v>16470</v>
      </c>
      <c r="F6640" s="5" t="s">
        <v>375</v>
      </c>
      <c r="G6640" s="5" t="s">
        <v>376</v>
      </c>
      <c r="H6640" s="5" t="s">
        <v>377</v>
      </c>
      <c r="I6640" s="5" t="s">
        <v>378</v>
      </c>
    </row>
    <row r="6641" spans="1:9" x14ac:dyDescent="0.25">
      <c r="A6641" s="5" t="s">
        <v>16471</v>
      </c>
      <c r="B6641" s="5" t="s">
        <v>16472</v>
      </c>
      <c r="C6641" s="6" t="s">
        <v>9871</v>
      </c>
      <c r="D6641" s="6" t="str">
        <f t="shared" si="103"/>
        <v>0010-058-021-4100</v>
      </c>
      <c r="E6641" s="5" t="s">
        <v>9872</v>
      </c>
      <c r="F6641" s="5" t="s">
        <v>375</v>
      </c>
      <c r="G6641" s="5" t="s">
        <v>376</v>
      </c>
      <c r="H6641" s="5" t="s">
        <v>377</v>
      </c>
      <c r="I6641" s="5" t="s">
        <v>378</v>
      </c>
    </row>
    <row r="6642" spans="1:9" x14ac:dyDescent="0.25">
      <c r="A6642" s="5" t="s">
        <v>16473</v>
      </c>
      <c r="B6642" s="5" t="s">
        <v>16474</v>
      </c>
      <c r="C6642" s="6" t="s">
        <v>10259</v>
      </c>
      <c r="D6642" s="6" t="str">
        <f t="shared" si="103"/>
        <v>0010-038-181-2400</v>
      </c>
      <c r="E6642" s="5" t="s">
        <v>10260</v>
      </c>
      <c r="F6642" s="5" t="s">
        <v>375</v>
      </c>
      <c r="G6642" s="5" t="s">
        <v>376</v>
      </c>
      <c r="H6642" s="5" t="s">
        <v>1213</v>
      </c>
      <c r="I6642" s="5" t="s">
        <v>1214</v>
      </c>
    </row>
    <row r="6643" spans="1:9" x14ac:dyDescent="0.25">
      <c r="A6643" s="5" t="s">
        <v>16475</v>
      </c>
      <c r="B6643" s="5" t="s">
        <v>16476</v>
      </c>
      <c r="C6643" s="6" t="s">
        <v>9294</v>
      </c>
      <c r="D6643" s="6" t="str">
        <f t="shared" si="103"/>
        <v>0010-038-261-1500</v>
      </c>
      <c r="E6643" s="5" t="s">
        <v>9295</v>
      </c>
      <c r="F6643" s="5" t="s">
        <v>375</v>
      </c>
      <c r="G6643" s="5" t="s">
        <v>376</v>
      </c>
      <c r="H6643" s="5" t="s">
        <v>377</v>
      </c>
      <c r="I6643" s="5" t="s">
        <v>378</v>
      </c>
    </row>
    <row r="6644" spans="1:9" x14ac:dyDescent="0.25">
      <c r="A6644" s="5" t="s">
        <v>16477</v>
      </c>
      <c r="B6644" s="5" t="s">
        <v>16478</v>
      </c>
      <c r="C6644" s="6" t="s">
        <v>6277</v>
      </c>
      <c r="D6644" s="6" t="str">
        <f t="shared" si="103"/>
        <v>0010-038-181-1100</v>
      </c>
      <c r="E6644" s="5" t="s">
        <v>6278</v>
      </c>
      <c r="F6644" s="5" t="s">
        <v>375</v>
      </c>
      <c r="G6644" s="5" t="s">
        <v>376</v>
      </c>
      <c r="H6644" s="5" t="s">
        <v>377</v>
      </c>
      <c r="I6644" s="5" t="s">
        <v>378</v>
      </c>
    </row>
    <row r="6645" spans="1:9" x14ac:dyDescent="0.25">
      <c r="A6645" s="5" t="s">
        <v>16479</v>
      </c>
      <c r="B6645" s="5" t="s">
        <v>16480</v>
      </c>
      <c r="C6645" s="6" t="s">
        <v>16409</v>
      </c>
      <c r="D6645" s="6" t="str">
        <f t="shared" si="103"/>
        <v>0010-038-111-1400</v>
      </c>
      <c r="E6645" s="5" t="s">
        <v>16410</v>
      </c>
      <c r="F6645" s="5" t="s">
        <v>375</v>
      </c>
      <c r="G6645" s="5" t="s">
        <v>376</v>
      </c>
      <c r="H6645" s="5" t="s">
        <v>377</v>
      </c>
      <c r="I6645" s="5" t="s">
        <v>378</v>
      </c>
    </row>
    <row r="6646" spans="1:9" x14ac:dyDescent="0.25">
      <c r="A6646" s="5" t="s">
        <v>16481</v>
      </c>
      <c r="B6646" s="5" t="s">
        <v>16482</v>
      </c>
      <c r="C6646" s="6" t="s">
        <v>7905</v>
      </c>
      <c r="D6646" s="6" t="str">
        <f t="shared" si="103"/>
        <v>0010-038-191-1300</v>
      </c>
      <c r="E6646" s="5" t="s">
        <v>7906</v>
      </c>
      <c r="F6646" s="5" t="s">
        <v>375</v>
      </c>
      <c r="G6646" s="5" t="s">
        <v>376</v>
      </c>
      <c r="H6646" s="5" t="s">
        <v>377</v>
      </c>
      <c r="I6646" s="5" t="s">
        <v>378</v>
      </c>
    </row>
    <row r="6647" spans="1:9" x14ac:dyDescent="0.25">
      <c r="A6647" s="5" t="s">
        <v>16483</v>
      </c>
      <c r="B6647" s="5" t="s">
        <v>16484</v>
      </c>
      <c r="C6647" s="6" t="s">
        <v>10232</v>
      </c>
      <c r="D6647" s="6" t="str">
        <f t="shared" si="103"/>
        <v>0010-058-051-3500</v>
      </c>
      <c r="E6647" s="5" t="s">
        <v>10233</v>
      </c>
      <c r="F6647" s="5" t="s">
        <v>375</v>
      </c>
      <c r="G6647" s="5" t="s">
        <v>376</v>
      </c>
      <c r="H6647" s="5" t="s">
        <v>377</v>
      </c>
      <c r="I6647" s="5" t="s">
        <v>378</v>
      </c>
    </row>
    <row r="6648" spans="1:9" x14ac:dyDescent="0.25">
      <c r="A6648" s="5" t="s">
        <v>16485</v>
      </c>
      <c r="B6648" s="5" t="s">
        <v>16486</v>
      </c>
      <c r="C6648" s="6" t="s">
        <v>16487</v>
      </c>
      <c r="D6648" s="6" t="str">
        <f t="shared" si="103"/>
        <v>0010-038-281-1400</v>
      </c>
      <c r="E6648" s="5" t="s">
        <v>16488</v>
      </c>
      <c r="F6648" s="5" t="s">
        <v>375</v>
      </c>
      <c r="G6648" s="5" t="s">
        <v>376</v>
      </c>
      <c r="H6648" s="5" t="s">
        <v>377</v>
      </c>
      <c r="I6648" s="5" t="s">
        <v>378</v>
      </c>
    </row>
    <row r="6649" spans="1:9" x14ac:dyDescent="0.25">
      <c r="A6649" s="5" t="s">
        <v>16489</v>
      </c>
      <c r="B6649" s="5" t="s">
        <v>16490</v>
      </c>
      <c r="C6649" s="6" t="s">
        <v>16409</v>
      </c>
      <c r="D6649" s="6" t="str">
        <f t="shared" si="103"/>
        <v>0010-038-111-1400</v>
      </c>
      <c r="E6649" s="5" t="s">
        <v>16410</v>
      </c>
      <c r="F6649" s="5" t="s">
        <v>375</v>
      </c>
      <c r="G6649" s="5" t="s">
        <v>376</v>
      </c>
      <c r="H6649" s="5" t="s">
        <v>377</v>
      </c>
      <c r="I6649" s="5" t="s">
        <v>378</v>
      </c>
    </row>
    <row r="6650" spans="1:9" x14ac:dyDescent="0.25">
      <c r="A6650" s="5" t="s">
        <v>16491</v>
      </c>
      <c r="B6650" s="5" t="s">
        <v>16492</v>
      </c>
      <c r="C6650" s="6" t="s">
        <v>8210</v>
      </c>
      <c r="D6650" s="6" t="str">
        <f t="shared" si="103"/>
        <v>0010-038-261-1600</v>
      </c>
      <c r="E6650" s="5" t="s">
        <v>8211</v>
      </c>
      <c r="F6650" s="5" t="s">
        <v>375</v>
      </c>
      <c r="G6650" s="5" t="s">
        <v>376</v>
      </c>
      <c r="H6650" s="5" t="s">
        <v>377</v>
      </c>
      <c r="I6650" s="5" t="s">
        <v>378</v>
      </c>
    </row>
    <row r="6651" spans="1:9" x14ac:dyDescent="0.25">
      <c r="A6651" s="5" t="s">
        <v>16493</v>
      </c>
      <c r="B6651" s="5" t="s">
        <v>16494</v>
      </c>
      <c r="C6651" s="6" t="s">
        <v>4699</v>
      </c>
      <c r="D6651" s="6" t="str">
        <f t="shared" si="103"/>
        <v>0010-038-221-1600</v>
      </c>
      <c r="E6651" s="5" t="s">
        <v>4700</v>
      </c>
      <c r="F6651" s="5" t="s">
        <v>375</v>
      </c>
      <c r="G6651" s="5" t="s">
        <v>376</v>
      </c>
      <c r="H6651" s="5" t="s">
        <v>377</v>
      </c>
      <c r="I6651" s="5" t="s">
        <v>378</v>
      </c>
    </row>
    <row r="6652" spans="1:9" x14ac:dyDescent="0.25">
      <c r="A6652" s="5" t="s">
        <v>16495</v>
      </c>
      <c r="B6652" s="5" t="s">
        <v>16496</v>
      </c>
      <c r="C6652" s="6" t="s">
        <v>10259</v>
      </c>
      <c r="D6652" s="6" t="str">
        <f t="shared" si="103"/>
        <v>0010-038-181-2400</v>
      </c>
      <c r="E6652" s="5" t="s">
        <v>10260</v>
      </c>
      <c r="F6652" s="5" t="s">
        <v>375</v>
      </c>
      <c r="G6652" s="5" t="s">
        <v>376</v>
      </c>
      <c r="H6652" s="5" t="s">
        <v>377</v>
      </c>
      <c r="I6652" s="5" t="s">
        <v>378</v>
      </c>
    </row>
    <row r="6653" spans="1:9" x14ac:dyDescent="0.25">
      <c r="A6653" s="5" t="s">
        <v>16497</v>
      </c>
      <c r="B6653" s="5" t="s">
        <v>16498</v>
      </c>
      <c r="C6653" s="6" t="s">
        <v>9294</v>
      </c>
      <c r="D6653" s="6" t="str">
        <f t="shared" si="103"/>
        <v>0010-038-261-1500</v>
      </c>
      <c r="E6653" s="5" t="s">
        <v>9295</v>
      </c>
      <c r="F6653" s="5" t="s">
        <v>375</v>
      </c>
      <c r="G6653" s="5" t="s">
        <v>376</v>
      </c>
      <c r="H6653" s="5" t="s">
        <v>377</v>
      </c>
      <c r="I6653" s="5" t="s">
        <v>378</v>
      </c>
    </row>
    <row r="6654" spans="1:9" x14ac:dyDescent="0.25">
      <c r="A6654" s="5" t="s">
        <v>16499</v>
      </c>
      <c r="B6654" s="5" t="s">
        <v>16500</v>
      </c>
      <c r="C6654" s="6" t="s">
        <v>9602</v>
      </c>
      <c r="D6654" s="6" t="str">
        <f t="shared" si="103"/>
        <v>0010-038-181-1500</v>
      </c>
      <c r="E6654" s="5" t="s">
        <v>9603</v>
      </c>
      <c r="F6654" s="5" t="s">
        <v>375</v>
      </c>
      <c r="G6654" s="5" t="s">
        <v>376</v>
      </c>
      <c r="H6654" s="5" t="s">
        <v>377</v>
      </c>
      <c r="I6654" s="5" t="s">
        <v>378</v>
      </c>
    </row>
    <row r="6655" spans="1:9" x14ac:dyDescent="0.25">
      <c r="A6655" s="5" t="s">
        <v>16501</v>
      </c>
      <c r="B6655" s="5" t="s">
        <v>16502</v>
      </c>
      <c r="C6655" s="6" t="s">
        <v>3864</v>
      </c>
      <c r="D6655" s="6" t="str">
        <f t="shared" si="103"/>
        <v>0010-038-231-1600</v>
      </c>
      <c r="E6655" s="5" t="s">
        <v>3865</v>
      </c>
      <c r="F6655" s="5" t="s">
        <v>375</v>
      </c>
      <c r="G6655" s="5" t="s">
        <v>376</v>
      </c>
      <c r="H6655" s="5" t="s">
        <v>377</v>
      </c>
      <c r="I6655" s="5" t="s">
        <v>378</v>
      </c>
    </row>
    <row r="6656" spans="1:9" x14ac:dyDescent="0.25">
      <c r="A6656" s="5" t="s">
        <v>16503</v>
      </c>
      <c r="B6656" s="5" t="s">
        <v>16504</v>
      </c>
      <c r="C6656" s="6" t="s">
        <v>10259</v>
      </c>
      <c r="D6656" s="6" t="str">
        <f t="shared" si="103"/>
        <v>0010-038-181-2400</v>
      </c>
      <c r="E6656" s="5" t="s">
        <v>10260</v>
      </c>
      <c r="F6656" s="5" t="s">
        <v>375</v>
      </c>
      <c r="G6656" s="5" t="s">
        <v>376</v>
      </c>
      <c r="H6656" s="5" t="s">
        <v>377</v>
      </c>
      <c r="I6656" s="5" t="s">
        <v>378</v>
      </c>
    </row>
    <row r="6657" spans="1:9" x14ac:dyDescent="0.25">
      <c r="A6657" s="5" t="s">
        <v>16505</v>
      </c>
      <c r="B6657" s="5" t="s">
        <v>16506</v>
      </c>
      <c r="C6657" s="6" t="s">
        <v>9473</v>
      </c>
      <c r="D6657" s="6" t="str">
        <f t="shared" si="103"/>
        <v>0010-038-181-1400</v>
      </c>
      <c r="E6657" s="5" t="s">
        <v>9474</v>
      </c>
      <c r="F6657" s="5" t="s">
        <v>375</v>
      </c>
      <c r="G6657" s="5" t="s">
        <v>376</v>
      </c>
      <c r="H6657" s="5" t="s">
        <v>377</v>
      </c>
      <c r="I6657" s="5" t="s">
        <v>378</v>
      </c>
    </row>
    <row r="6658" spans="1:9" x14ac:dyDescent="0.25">
      <c r="A6658" s="5" t="s">
        <v>16507</v>
      </c>
      <c r="B6658" s="5" t="s">
        <v>16508</v>
      </c>
      <c r="C6658" s="6" t="s">
        <v>9844</v>
      </c>
      <c r="D6658" s="6" t="str">
        <f t="shared" ref="D6658:D6721" si="104">TEXT(C6658,"0000-000-000-0000")</f>
        <v>0010-058-051-2600</v>
      </c>
      <c r="E6658" s="5" t="s">
        <v>9845</v>
      </c>
      <c r="F6658" s="5" t="s">
        <v>375</v>
      </c>
      <c r="G6658" s="5" t="s">
        <v>376</v>
      </c>
      <c r="H6658" s="5" t="s">
        <v>377</v>
      </c>
      <c r="I6658" s="5" t="s">
        <v>378</v>
      </c>
    </row>
    <row r="6659" spans="1:9" x14ac:dyDescent="0.25">
      <c r="A6659" s="5" t="s">
        <v>16509</v>
      </c>
      <c r="B6659" s="5" t="s">
        <v>16510</v>
      </c>
      <c r="C6659" s="6" t="s">
        <v>9294</v>
      </c>
      <c r="D6659" s="6" t="str">
        <f t="shared" si="104"/>
        <v>0010-038-261-1500</v>
      </c>
      <c r="E6659" s="5" t="s">
        <v>9295</v>
      </c>
      <c r="F6659" s="5" t="s">
        <v>375</v>
      </c>
      <c r="G6659" s="5" t="s">
        <v>376</v>
      </c>
      <c r="H6659" s="5" t="s">
        <v>377</v>
      </c>
      <c r="I6659" s="5" t="s">
        <v>378</v>
      </c>
    </row>
    <row r="6660" spans="1:9" x14ac:dyDescent="0.25">
      <c r="A6660" s="5" t="s">
        <v>16511</v>
      </c>
      <c r="B6660" s="5" t="s">
        <v>16512</v>
      </c>
      <c r="C6660" s="6" t="s">
        <v>10202</v>
      </c>
      <c r="D6660" s="6" t="str">
        <f t="shared" si="104"/>
        <v>0010-038-231-1700</v>
      </c>
      <c r="E6660" s="5" t="s">
        <v>10203</v>
      </c>
      <c r="F6660" s="5" t="s">
        <v>375</v>
      </c>
      <c r="G6660" s="5" t="s">
        <v>376</v>
      </c>
      <c r="H6660" s="5" t="s">
        <v>513</v>
      </c>
      <c r="I6660" s="5" t="s">
        <v>514</v>
      </c>
    </row>
    <row r="6661" spans="1:9" x14ac:dyDescent="0.25">
      <c r="A6661" s="5" t="s">
        <v>16513</v>
      </c>
      <c r="B6661" s="5" t="s">
        <v>16514</v>
      </c>
      <c r="C6661" s="6" t="s">
        <v>4221</v>
      </c>
      <c r="D6661" s="6" t="str">
        <f t="shared" si="104"/>
        <v>0010-058-021-3600</v>
      </c>
      <c r="E6661" s="5" t="s">
        <v>4222</v>
      </c>
      <c r="F6661" s="5" t="s">
        <v>375</v>
      </c>
      <c r="G6661" s="5" t="s">
        <v>376</v>
      </c>
      <c r="H6661" s="5" t="s">
        <v>377</v>
      </c>
      <c r="I6661" s="5" t="s">
        <v>378</v>
      </c>
    </row>
    <row r="6662" spans="1:9" x14ac:dyDescent="0.25">
      <c r="A6662" s="5" t="s">
        <v>16515</v>
      </c>
      <c r="B6662" s="5" t="s">
        <v>16516</v>
      </c>
      <c r="C6662" s="6" t="s">
        <v>10259</v>
      </c>
      <c r="D6662" s="6" t="str">
        <f t="shared" si="104"/>
        <v>0010-038-181-2400</v>
      </c>
      <c r="E6662" s="5" t="s">
        <v>10260</v>
      </c>
      <c r="F6662" s="5" t="s">
        <v>375</v>
      </c>
      <c r="G6662" s="5" t="s">
        <v>376</v>
      </c>
      <c r="H6662" s="5" t="s">
        <v>377</v>
      </c>
      <c r="I6662" s="5" t="s">
        <v>378</v>
      </c>
    </row>
    <row r="6663" spans="1:9" x14ac:dyDescent="0.25">
      <c r="A6663" s="5" t="s">
        <v>16517</v>
      </c>
      <c r="B6663" s="5" t="s">
        <v>16518</v>
      </c>
      <c r="C6663" s="6" t="s">
        <v>9720</v>
      </c>
      <c r="D6663" s="6" t="str">
        <f t="shared" si="104"/>
        <v>0010-038-181-2200</v>
      </c>
      <c r="E6663" s="5" t="s">
        <v>9721</v>
      </c>
      <c r="F6663" s="5" t="s">
        <v>375</v>
      </c>
      <c r="G6663" s="5" t="s">
        <v>376</v>
      </c>
      <c r="H6663" s="5" t="s">
        <v>377</v>
      </c>
      <c r="I6663" s="5" t="s">
        <v>378</v>
      </c>
    </row>
    <row r="6664" spans="1:9" x14ac:dyDescent="0.25">
      <c r="A6664" s="5" t="s">
        <v>16519</v>
      </c>
      <c r="B6664" s="5" t="s">
        <v>16520</v>
      </c>
      <c r="C6664" s="6" t="s">
        <v>11409</v>
      </c>
      <c r="D6664" s="6" t="str">
        <f t="shared" si="104"/>
        <v>0010-058-041-3200</v>
      </c>
      <c r="E6664" s="5" t="s">
        <v>11410</v>
      </c>
      <c r="F6664" s="5" t="s">
        <v>375</v>
      </c>
      <c r="G6664" s="5" t="s">
        <v>376</v>
      </c>
      <c r="H6664" s="5" t="s">
        <v>377</v>
      </c>
      <c r="I6664" s="5" t="s">
        <v>378</v>
      </c>
    </row>
    <row r="6665" spans="1:9" x14ac:dyDescent="0.25">
      <c r="A6665" s="5" t="s">
        <v>16521</v>
      </c>
      <c r="B6665" s="5" t="s">
        <v>16522</v>
      </c>
      <c r="C6665" s="6" t="s">
        <v>16523</v>
      </c>
      <c r="D6665" s="6" t="str">
        <f t="shared" si="104"/>
        <v>0010-038-261-1800</v>
      </c>
      <c r="E6665" s="5" t="s">
        <v>16524</v>
      </c>
      <c r="F6665" s="5" t="s">
        <v>375</v>
      </c>
      <c r="G6665" s="5" t="s">
        <v>376</v>
      </c>
      <c r="H6665" s="5" t="s">
        <v>377</v>
      </c>
      <c r="I6665" s="5" t="s">
        <v>378</v>
      </c>
    </row>
    <row r="6666" spans="1:9" x14ac:dyDescent="0.25">
      <c r="A6666" s="5" t="s">
        <v>16525</v>
      </c>
      <c r="B6666" s="5" t="s">
        <v>16526</v>
      </c>
      <c r="C6666" s="6" t="s">
        <v>6277</v>
      </c>
      <c r="D6666" s="6" t="str">
        <f t="shared" si="104"/>
        <v>0010-038-181-1100</v>
      </c>
      <c r="E6666" s="5" t="s">
        <v>6278</v>
      </c>
      <c r="F6666" s="5" t="s">
        <v>375</v>
      </c>
      <c r="G6666" s="5" t="s">
        <v>376</v>
      </c>
      <c r="H6666" s="5" t="s">
        <v>377</v>
      </c>
      <c r="I6666" s="5" t="s">
        <v>378</v>
      </c>
    </row>
    <row r="6667" spans="1:9" x14ac:dyDescent="0.25">
      <c r="A6667" s="5" t="s">
        <v>16527</v>
      </c>
      <c r="B6667" s="5" t="s">
        <v>16528</v>
      </c>
      <c r="C6667" s="6" t="s">
        <v>16529</v>
      </c>
      <c r="D6667" s="6" t="str">
        <f t="shared" si="104"/>
        <v>0010-050-031-1800</v>
      </c>
      <c r="E6667" s="5" t="s">
        <v>16530</v>
      </c>
      <c r="F6667" s="5" t="s">
        <v>375</v>
      </c>
      <c r="G6667" s="5" t="s">
        <v>376</v>
      </c>
      <c r="H6667" s="5" t="s">
        <v>14185</v>
      </c>
      <c r="I6667" s="5" t="s">
        <v>14186</v>
      </c>
    </row>
    <row r="6668" spans="1:9" x14ac:dyDescent="0.25">
      <c r="A6668" s="5" t="s">
        <v>16531</v>
      </c>
      <c r="B6668" s="5" t="s">
        <v>16532</v>
      </c>
      <c r="C6668" s="6" t="s">
        <v>10833</v>
      </c>
      <c r="D6668" s="6" t="str">
        <f t="shared" si="104"/>
        <v>0010-050-041-1200</v>
      </c>
      <c r="E6668" s="5" t="s">
        <v>10834</v>
      </c>
      <c r="F6668" s="5" t="s">
        <v>375</v>
      </c>
      <c r="G6668" s="5" t="s">
        <v>376</v>
      </c>
      <c r="H6668" s="5" t="s">
        <v>377</v>
      </c>
      <c r="I6668" s="5" t="s">
        <v>378</v>
      </c>
    </row>
    <row r="6669" spans="1:9" x14ac:dyDescent="0.25">
      <c r="A6669" s="5" t="s">
        <v>16533</v>
      </c>
      <c r="B6669" s="5" t="s">
        <v>16534</v>
      </c>
      <c r="C6669" s="6" t="s">
        <v>8196</v>
      </c>
      <c r="D6669" s="6" t="str">
        <f t="shared" si="104"/>
        <v>0010-038-231-2300</v>
      </c>
      <c r="E6669" s="5" t="s">
        <v>8197</v>
      </c>
      <c r="F6669" s="5" t="s">
        <v>375</v>
      </c>
      <c r="G6669" s="5" t="s">
        <v>376</v>
      </c>
      <c r="H6669" s="5" t="s">
        <v>377</v>
      </c>
      <c r="I6669" s="5" t="s">
        <v>378</v>
      </c>
    </row>
    <row r="6670" spans="1:9" x14ac:dyDescent="0.25">
      <c r="A6670" s="5" t="s">
        <v>16535</v>
      </c>
      <c r="B6670" s="5" t="s">
        <v>16536</v>
      </c>
      <c r="C6670" s="6" t="s">
        <v>4505</v>
      </c>
      <c r="D6670" s="6" t="str">
        <f t="shared" si="104"/>
        <v>0010-038-221-1800</v>
      </c>
      <c r="E6670" s="5" t="s">
        <v>4506</v>
      </c>
      <c r="F6670" s="5" t="s">
        <v>375</v>
      </c>
      <c r="G6670" s="5" t="s">
        <v>376</v>
      </c>
      <c r="H6670" s="5" t="s">
        <v>377</v>
      </c>
      <c r="I6670" s="5" t="s">
        <v>378</v>
      </c>
    </row>
    <row r="6671" spans="1:9" x14ac:dyDescent="0.25">
      <c r="A6671" s="5" t="s">
        <v>16537</v>
      </c>
      <c r="B6671" s="5" t="s">
        <v>16538</v>
      </c>
      <c r="C6671" s="6" t="s">
        <v>9871</v>
      </c>
      <c r="D6671" s="6" t="str">
        <f t="shared" si="104"/>
        <v>0010-058-021-4100</v>
      </c>
      <c r="E6671" s="5" t="s">
        <v>9872</v>
      </c>
      <c r="F6671" s="5" t="s">
        <v>375</v>
      </c>
      <c r="G6671" s="5" t="s">
        <v>376</v>
      </c>
      <c r="H6671" s="5" t="s">
        <v>377</v>
      </c>
      <c r="I6671" s="5" t="s">
        <v>378</v>
      </c>
    </row>
    <row r="6672" spans="1:9" x14ac:dyDescent="0.25">
      <c r="A6672" s="5" t="s">
        <v>16539</v>
      </c>
      <c r="B6672" s="5" t="s">
        <v>16540</v>
      </c>
      <c r="C6672" s="6" t="s">
        <v>9294</v>
      </c>
      <c r="D6672" s="6" t="str">
        <f t="shared" si="104"/>
        <v>0010-038-261-1500</v>
      </c>
      <c r="E6672" s="5" t="s">
        <v>9295</v>
      </c>
      <c r="F6672" s="5" t="s">
        <v>375</v>
      </c>
      <c r="G6672" s="5" t="s">
        <v>376</v>
      </c>
      <c r="H6672" s="5" t="s">
        <v>377</v>
      </c>
      <c r="I6672" s="5" t="s">
        <v>378</v>
      </c>
    </row>
    <row r="6673" spans="1:9" x14ac:dyDescent="0.25">
      <c r="A6673" s="5" t="s">
        <v>262</v>
      </c>
      <c r="B6673" s="5" t="s">
        <v>16541</v>
      </c>
      <c r="C6673" s="6" t="s">
        <v>16523</v>
      </c>
      <c r="D6673" s="6" t="str">
        <f t="shared" si="104"/>
        <v>0010-038-261-1800</v>
      </c>
      <c r="E6673" s="5" t="s">
        <v>16524</v>
      </c>
      <c r="F6673" s="5" t="s">
        <v>375</v>
      </c>
      <c r="G6673" s="5" t="s">
        <v>376</v>
      </c>
      <c r="H6673" s="5" t="s">
        <v>377</v>
      </c>
      <c r="I6673" s="5" t="s">
        <v>378</v>
      </c>
    </row>
    <row r="6674" spans="1:9" x14ac:dyDescent="0.25">
      <c r="A6674" s="5" t="s">
        <v>236</v>
      </c>
      <c r="B6674" s="5" t="s">
        <v>16542</v>
      </c>
      <c r="C6674" s="6" t="s">
        <v>10143</v>
      </c>
      <c r="D6674" s="6" t="str">
        <f t="shared" si="104"/>
        <v>0010-058-041-3300</v>
      </c>
      <c r="E6674" s="5" t="s">
        <v>10144</v>
      </c>
      <c r="F6674" s="5" t="s">
        <v>375</v>
      </c>
      <c r="G6674" s="5" t="s">
        <v>376</v>
      </c>
      <c r="H6674" s="5" t="s">
        <v>377</v>
      </c>
      <c r="I6674" s="5" t="s">
        <v>378</v>
      </c>
    </row>
    <row r="6675" spans="1:9" x14ac:dyDescent="0.25">
      <c r="A6675" s="5" t="s">
        <v>16543</v>
      </c>
      <c r="B6675" s="5" t="s">
        <v>16544</v>
      </c>
      <c r="C6675" s="6" t="s">
        <v>10724</v>
      </c>
      <c r="D6675" s="6" t="str">
        <f t="shared" si="104"/>
        <v>0010-038-221-1400</v>
      </c>
      <c r="E6675" s="5" t="s">
        <v>10725</v>
      </c>
      <c r="F6675" s="5" t="s">
        <v>375</v>
      </c>
      <c r="G6675" s="5" t="s">
        <v>376</v>
      </c>
      <c r="H6675" s="5" t="s">
        <v>377</v>
      </c>
      <c r="I6675" s="5" t="s">
        <v>378</v>
      </c>
    </row>
    <row r="6676" spans="1:9" x14ac:dyDescent="0.25">
      <c r="A6676" s="5" t="s">
        <v>16545</v>
      </c>
      <c r="B6676" s="5" t="s">
        <v>16546</v>
      </c>
      <c r="C6676" s="6" t="s">
        <v>10285</v>
      </c>
      <c r="D6676" s="6" t="str">
        <f t="shared" si="104"/>
        <v>0010-038-221-1300</v>
      </c>
      <c r="E6676" s="5" t="s">
        <v>10286</v>
      </c>
      <c r="F6676" s="5" t="s">
        <v>375</v>
      </c>
      <c r="G6676" s="5" t="s">
        <v>376</v>
      </c>
      <c r="H6676" s="5" t="s">
        <v>377</v>
      </c>
      <c r="I6676" s="5" t="s">
        <v>378</v>
      </c>
    </row>
    <row r="6677" spans="1:9" x14ac:dyDescent="0.25">
      <c r="A6677" s="5" t="s">
        <v>16547</v>
      </c>
      <c r="B6677" s="5" t="s">
        <v>16548</v>
      </c>
      <c r="C6677" s="6" t="s">
        <v>16417</v>
      </c>
      <c r="D6677" s="6" t="str">
        <f t="shared" si="104"/>
        <v>0010-038-221-1500</v>
      </c>
      <c r="E6677" s="5" t="s">
        <v>16418</v>
      </c>
      <c r="F6677" s="5" t="s">
        <v>375</v>
      </c>
      <c r="G6677" s="5" t="s">
        <v>376</v>
      </c>
      <c r="H6677" s="5" t="s">
        <v>377</v>
      </c>
      <c r="I6677" s="5" t="s">
        <v>378</v>
      </c>
    </row>
    <row r="6678" spans="1:9" x14ac:dyDescent="0.25">
      <c r="A6678" s="5" t="s">
        <v>16549</v>
      </c>
      <c r="B6678" s="5" t="s">
        <v>16550</v>
      </c>
      <c r="C6678" s="6" t="s">
        <v>5746</v>
      </c>
      <c r="D6678" s="6" t="str">
        <f t="shared" si="104"/>
        <v>0010-038-281-1200</v>
      </c>
      <c r="E6678" s="5" t="s">
        <v>5747</v>
      </c>
      <c r="F6678" s="5" t="s">
        <v>375</v>
      </c>
      <c r="G6678" s="5" t="s">
        <v>376</v>
      </c>
      <c r="H6678" s="5" t="s">
        <v>377</v>
      </c>
      <c r="I6678" s="5" t="s">
        <v>378</v>
      </c>
    </row>
    <row r="6679" spans="1:9" x14ac:dyDescent="0.25">
      <c r="A6679" s="5" t="s">
        <v>16551</v>
      </c>
      <c r="B6679" s="5" t="s">
        <v>16552</v>
      </c>
      <c r="C6679" s="6" t="s">
        <v>16553</v>
      </c>
      <c r="D6679" s="6" t="str">
        <f t="shared" si="104"/>
        <v>0010-038-231-2200</v>
      </c>
      <c r="E6679" s="5" t="s">
        <v>16554</v>
      </c>
      <c r="F6679" s="5" t="s">
        <v>375</v>
      </c>
      <c r="G6679" s="5" t="s">
        <v>376</v>
      </c>
      <c r="H6679" s="5" t="s">
        <v>377</v>
      </c>
      <c r="I6679" s="5" t="s">
        <v>378</v>
      </c>
    </row>
    <row r="6680" spans="1:9" x14ac:dyDescent="0.25">
      <c r="A6680" s="5" t="s">
        <v>16555</v>
      </c>
      <c r="B6680" s="5" t="s">
        <v>16556</v>
      </c>
      <c r="C6680" s="6" t="s">
        <v>10259</v>
      </c>
      <c r="D6680" s="6" t="str">
        <f t="shared" si="104"/>
        <v>0010-038-181-2400</v>
      </c>
      <c r="E6680" s="5" t="s">
        <v>10260</v>
      </c>
      <c r="F6680" s="5" t="s">
        <v>375</v>
      </c>
      <c r="G6680" s="5" t="s">
        <v>376</v>
      </c>
      <c r="H6680" s="5" t="s">
        <v>377</v>
      </c>
      <c r="I6680" s="5" t="s">
        <v>378</v>
      </c>
    </row>
    <row r="6681" spans="1:9" x14ac:dyDescent="0.25">
      <c r="A6681" s="5" t="s">
        <v>16557</v>
      </c>
      <c r="B6681" s="5" t="s">
        <v>16558</v>
      </c>
      <c r="C6681" s="6" t="s">
        <v>16553</v>
      </c>
      <c r="D6681" s="6" t="str">
        <f t="shared" si="104"/>
        <v>0010-038-231-2200</v>
      </c>
      <c r="E6681" s="5" t="s">
        <v>16554</v>
      </c>
      <c r="F6681" s="5" t="s">
        <v>375</v>
      </c>
      <c r="G6681" s="5" t="s">
        <v>376</v>
      </c>
      <c r="H6681" s="5" t="s">
        <v>377</v>
      </c>
      <c r="I6681" s="5" t="s">
        <v>378</v>
      </c>
    </row>
    <row r="6682" spans="1:9" x14ac:dyDescent="0.25">
      <c r="A6682" s="5" t="s">
        <v>16559</v>
      </c>
      <c r="B6682" s="5" t="s">
        <v>16560</v>
      </c>
      <c r="C6682" s="6" t="s">
        <v>10410</v>
      </c>
      <c r="D6682" s="6" t="str">
        <f t="shared" si="104"/>
        <v>0010-038-011-1500</v>
      </c>
      <c r="E6682" s="5" t="s">
        <v>10411</v>
      </c>
      <c r="F6682" s="5" t="s">
        <v>375</v>
      </c>
      <c r="G6682" s="5" t="s">
        <v>376</v>
      </c>
      <c r="H6682" s="5" t="s">
        <v>1213</v>
      </c>
      <c r="I6682" s="5" t="s">
        <v>1214</v>
      </c>
    </row>
    <row r="6683" spans="1:9" x14ac:dyDescent="0.25">
      <c r="A6683" s="5" t="s">
        <v>16561</v>
      </c>
      <c r="B6683" s="5" t="s">
        <v>16562</v>
      </c>
      <c r="C6683" s="6" t="s">
        <v>3864</v>
      </c>
      <c r="D6683" s="6" t="str">
        <f t="shared" si="104"/>
        <v>0010-038-231-1600</v>
      </c>
      <c r="E6683" s="5" t="s">
        <v>3865</v>
      </c>
      <c r="F6683" s="5" t="s">
        <v>375</v>
      </c>
      <c r="G6683" s="5" t="s">
        <v>376</v>
      </c>
      <c r="H6683" s="5" t="s">
        <v>377</v>
      </c>
      <c r="I6683" s="5" t="s">
        <v>378</v>
      </c>
    </row>
    <row r="6684" spans="1:9" x14ac:dyDescent="0.25">
      <c r="A6684" s="5" t="s">
        <v>16563</v>
      </c>
      <c r="B6684" s="5" t="s">
        <v>16564</v>
      </c>
      <c r="C6684" s="6" t="s">
        <v>10462</v>
      </c>
      <c r="D6684" s="6" t="str">
        <f t="shared" si="104"/>
        <v>0010-038-261-1900</v>
      </c>
      <c r="E6684" s="5" t="s">
        <v>10463</v>
      </c>
      <c r="F6684" s="5" t="s">
        <v>375</v>
      </c>
      <c r="G6684" s="5" t="s">
        <v>376</v>
      </c>
      <c r="H6684" s="5" t="s">
        <v>377</v>
      </c>
      <c r="I6684" s="5" t="s">
        <v>378</v>
      </c>
    </row>
    <row r="6685" spans="1:9" x14ac:dyDescent="0.25">
      <c r="A6685" s="5" t="s">
        <v>16565</v>
      </c>
      <c r="B6685" s="5" t="s">
        <v>16566</v>
      </c>
      <c r="C6685" s="6" t="s">
        <v>4699</v>
      </c>
      <c r="D6685" s="6" t="str">
        <f t="shared" si="104"/>
        <v>0010-038-221-1600</v>
      </c>
      <c r="E6685" s="5" t="s">
        <v>4700</v>
      </c>
      <c r="F6685" s="5" t="s">
        <v>375</v>
      </c>
      <c r="G6685" s="5" t="s">
        <v>376</v>
      </c>
      <c r="H6685" s="5" t="s">
        <v>377</v>
      </c>
      <c r="I6685" s="5" t="s">
        <v>378</v>
      </c>
    </row>
    <row r="6686" spans="1:9" x14ac:dyDescent="0.25">
      <c r="A6686" s="5" t="s">
        <v>16567</v>
      </c>
      <c r="B6686" s="5" t="s">
        <v>16568</v>
      </c>
      <c r="C6686" s="6" t="s">
        <v>9294</v>
      </c>
      <c r="D6686" s="6" t="str">
        <f t="shared" si="104"/>
        <v>0010-038-261-1500</v>
      </c>
      <c r="E6686" s="5" t="s">
        <v>9295</v>
      </c>
      <c r="F6686" s="5" t="s">
        <v>375</v>
      </c>
      <c r="G6686" s="5" t="s">
        <v>376</v>
      </c>
      <c r="H6686" s="5" t="s">
        <v>377</v>
      </c>
      <c r="I6686" s="5" t="s">
        <v>378</v>
      </c>
    </row>
    <row r="6687" spans="1:9" x14ac:dyDescent="0.25">
      <c r="A6687" s="5" t="s">
        <v>16569</v>
      </c>
      <c r="B6687" s="5" t="s">
        <v>16570</v>
      </c>
      <c r="C6687" s="6" t="s">
        <v>10259</v>
      </c>
      <c r="D6687" s="6" t="str">
        <f t="shared" si="104"/>
        <v>0010-038-181-2400</v>
      </c>
      <c r="E6687" s="5" t="s">
        <v>10260</v>
      </c>
      <c r="F6687" s="5" t="s">
        <v>375</v>
      </c>
      <c r="G6687" s="5" t="s">
        <v>376</v>
      </c>
      <c r="H6687" s="5" t="s">
        <v>377</v>
      </c>
      <c r="I6687" s="5" t="s">
        <v>378</v>
      </c>
    </row>
    <row r="6688" spans="1:9" x14ac:dyDescent="0.25">
      <c r="A6688" s="5" t="s">
        <v>16571</v>
      </c>
      <c r="B6688" s="5" t="s">
        <v>16572</v>
      </c>
      <c r="C6688" s="6" t="s">
        <v>9294</v>
      </c>
      <c r="D6688" s="6" t="str">
        <f t="shared" si="104"/>
        <v>0010-038-261-1500</v>
      </c>
      <c r="E6688" s="5" t="s">
        <v>9295</v>
      </c>
      <c r="F6688" s="5" t="s">
        <v>375</v>
      </c>
      <c r="G6688" s="5" t="s">
        <v>376</v>
      </c>
      <c r="H6688" s="5" t="s">
        <v>377</v>
      </c>
      <c r="I6688" s="5" t="s">
        <v>378</v>
      </c>
    </row>
    <row r="6689" spans="1:9" x14ac:dyDescent="0.25">
      <c r="A6689" s="5" t="s">
        <v>16573</v>
      </c>
      <c r="B6689" s="5" t="s">
        <v>16574</v>
      </c>
      <c r="C6689" s="6" t="s">
        <v>16575</v>
      </c>
      <c r="D6689" s="6" t="str">
        <f t="shared" si="104"/>
        <v>0010-038-111-1700</v>
      </c>
      <c r="E6689" s="5" t="s">
        <v>16576</v>
      </c>
      <c r="F6689" s="5" t="s">
        <v>375</v>
      </c>
      <c r="G6689" s="5" t="s">
        <v>376</v>
      </c>
      <c r="H6689" s="5" t="s">
        <v>377</v>
      </c>
      <c r="I6689" s="5" t="s">
        <v>378</v>
      </c>
    </row>
    <row r="6690" spans="1:9" x14ac:dyDescent="0.25">
      <c r="A6690" s="5" t="s">
        <v>16577</v>
      </c>
      <c r="B6690" s="5" t="s">
        <v>16578</v>
      </c>
      <c r="C6690" s="6" t="s">
        <v>6884</v>
      </c>
      <c r="D6690" s="6" t="str">
        <f t="shared" si="104"/>
        <v>0010-058-021-1800</v>
      </c>
      <c r="E6690" s="5" t="s">
        <v>6885</v>
      </c>
      <c r="F6690" s="5" t="s">
        <v>375</v>
      </c>
      <c r="G6690" s="5" t="s">
        <v>376</v>
      </c>
      <c r="H6690" s="5" t="s">
        <v>377</v>
      </c>
      <c r="I6690" s="5" t="s">
        <v>378</v>
      </c>
    </row>
    <row r="6691" spans="1:9" x14ac:dyDescent="0.25">
      <c r="A6691" s="5" t="s">
        <v>16579</v>
      </c>
      <c r="B6691" s="5" t="s">
        <v>16580</v>
      </c>
      <c r="C6691" s="6" t="s">
        <v>13408</v>
      </c>
      <c r="D6691" s="6" t="str">
        <f t="shared" si="104"/>
        <v>0010-038-281-1300</v>
      </c>
      <c r="E6691" s="5" t="s">
        <v>13409</v>
      </c>
      <c r="F6691" s="5" t="s">
        <v>375</v>
      </c>
      <c r="G6691" s="5" t="s">
        <v>376</v>
      </c>
      <c r="H6691" s="5" t="s">
        <v>377</v>
      </c>
      <c r="I6691" s="5" t="s">
        <v>378</v>
      </c>
    </row>
    <row r="6692" spans="1:9" x14ac:dyDescent="0.25">
      <c r="A6692" s="5" t="s">
        <v>16581</v>
      </c>
      <c r="B6692" s="5" t="s">
        <v>16582</v>
      </c>
      <c r="C6692" s="6" t="s">
        <v>10400</v>
      </c>
      <c r="D6692" s="6" t="str">
        <f t="shared" si="104"/>
        <v>0010-058-021-4200</v>
      </c>
      <c r="E6692" s="5" t="s">
        <v>10401</v>
      </c>
      <c r="F6692" s="5" t="s">
        <v>375</v>
      </c>
      <c r="G6692" s="5" t="s">
        <v>376</v>
      </c>
      <c r="H6692" s="5" t="s">
        <v>513</v>
      </c>
      <c r="I6692" s="5" t="s">
        <v>514</v>
      </c>
    </row>
    <row r="6693" spans="1:9" x14ac:dyDescent="0.25">
      <c r="A6693" s="5" t="s">
        <v>16583</v>
      </c>
      <c r="B6693" s="5" t="s">
        <v>16584</v>
      </c>
      <c r="C6693" s="6" t="s">
        <v>9935</v>
      </c>
      <c r="D6693" s="6" t="str">
        <f t="shared" si="104"/>
        <v>0010-058-021-4000</v>
      </c>
      <c r="E6693" s="5" t="s">
        <v>9936</v>
      </c>
      <c r="F6693" s="5" t="s">
        <v>375</v>
      </c>
      <c r="G6693" s="5" t="s">
        <v>376</v>
      </c>
      <c r="H6693" s="5" t="s">
        <v>377</v>
      </c>
      <c r="I6693" s="5" t="s">
        <v>378</v>
      </c>
    </row>
    <row r="6694" spans="1:9" x14ac:dyDescent="0.25">
      <c r="A6694" s="5" t="s">
        <v>16585</v>
      </c>
      <c r="B6694" s="5" t="s">
        <v>16586</v>
      </c>
      <c r="C6694" s="6" t="s">
        <v>9294</v>
      </c>
      <c r="D6694" s="6" t="str">
        <f t="shared" si="104"/>
        <v>0010-038-261-1500</v>
      </c>
      <c r="E6694" s="5" t="s">
        <v>9295</v>
      </c>
      <c r="F6694" s="5" t="s">
        <v>375</v>
      </c>
      <c r="G6694" s="5" t="s">
        <v>376</v>
      </c>
      <c r="H6694" s="5" t="s">
        <v>377</v>
      </c>
      <c r="I6694" s="5" t="s">
        <v>378</v>
      </c>
    </row>
    <row r="6695" spans="1:9" x14ac:dyDescent="0.25">
      <c r="A6695" s="5" t="s">
        <v>16587</v>
      </c>
      <c r="B6695" s="5" t="s">
        <v>16588</v>
      </c>
      <c r="C6695" s="6" t="s">
        <v>9857</v>
      </c>
      <c r="D6695" s="6" t="str">
        <f t="shared" si="104"/>
        <v>0010-038-221-2300</v>
      </c>
      <c r="E6695" s="5" t="s">
        <v>9858</v>
      </c>
      <c r="F6695" s="5" t="s">
        <v>375</v>
      </c>
      <c r="G6695" s="5" t="s">
        <v>376</v>
      </c>
      <c r="H6695" s="5" t="s">
        <v>377</v>
      </c>
      <c r="I6695" s="5" t="s">
        <v>378</v>
      </c>
    </row>
    <row r="6696" spans="1:9" x14ac:dyDescent="0.25">
      <c r="A6696" s="5" t="s">
        <v>16589</v>
      </c>
      <c r="B6696" s="5" t="s">
        <v>16590</v>
      </c>
      <c r="C6696" s="6" t="s">
        <v>11127</v>
      </c>
      <c r="D6696" s="6" t="str">
        <f t="shared" si="104"/>
        <v>0010-038-191-1500</v>
      </c>
      <c r="E6696" s="5" t="s">
        <v>27870</v>
      </c>
      <c r="F6696" s="5" t="s">
        <v>375</v>
      </c>
      <c r="G6696" s="5" t="s">
        <v>376</v>
      </c>
      <c r="H6696" s="5" t="s">
        <v>377</v>
      </c>
      <c r="I6696" s="5" t="s">
        <v>378</v>
      </c>
    </row>
    <row r="6697" spans="1:9" x14ac:dyDescent="0.25">
      <c r="A6697" s="5" t="s">
        <v>16591</v>
      </c>
      <c r="B6697" s="5" t="s">
        <v>16592</v>
      </c>
      <c r="C6697" s="6" t="s">
        <v>4699</v>
      </c>
      <c r="D6697" s="6" t="str">
        <f t="shared" si="104"/>
        <v>0010-038-221-1600</v>
      </c>
      <c r="E6697" s="5" t="s">
        <v>4700</v>
      </c>
      <c r="F6697" s="5" t="s">
        <v>375</v>
      </c>
      <c r="G6697" s="5" t="s">
        <v>376</v>
      </c>
      <c r="H6697" s="5" t="s">
        <v>377</v>
      </c>
      <c r="I6697" s="5" t="s">
        <v>378</v>
      </c>
    </row>
    <row r="6698" spans="1:9" x14ac:dyDescent="0.25">
      <c r="A6698" s="5" t="s">
        <v>16593</v>
      </c>
      <c r="B6698" s="5" t="s">
        <v>16594</v>
      </c>
      <c r="C6698" s="6" t="s">
        <v>10285</v>
      </c>
      <c r="D6698" s="6" t="str">
        <f t="shared" si="104"/>
        <v>0010-038-221-1300</v>
      </c>
      <c r="E6698" s="5" t="s">
        <v>10286</v>
      </c>
      <c r="F6698" s="5" t="s">
        <v>375</v>
      </c>
      <c r="G6698" s="5" t="s">
        <v>376</v>
      </c>
      <c r="H6698" s="5" t="s">
        <v>377</v>
      </c>
      <c r="I6698" s="5" t="s">
        <v>378</v>
      </c>
    </row>
    <row r="6699" spans="1:9" x14ac:dyDescent="0.25">
      <c r="A6699" s="5" t="s">
        <v>16595</v>
      </c>
      <c r="B6699" s="5" t="s">
        <v>16596</v>
      </c>
      <c r="C6699" s="6" t="s">
        <v>10129</v>
      </c>
      <c r="D6699" s="6" t="str">
        <f t="shared" si="104"/>
        <v>0010-038-191-1100</v>
      </c>
      <c r="E6699" s="5" t="s">
        <v>10130</v>
      </c>
      <c r="F6699" s="5" t="s">
        <v>375</v>
      </c>
      <c r="G6699" s="5" t="s">
        <v>376</v>
      </c>
      <c r="H6699" s="5" t="s">
        <v>377</v>
      </c>
      <c r="I6699" s="5" t="s">
        <v>378</v>
      </c>
    </row>
    <row r="6700" spans="1:9" x14ac:dyDescent="0.25">
      <c r="A6700" s="5" t="s">
        <v>16597</v>
      </c>
      <c r="B6700" s="5" t="s">
        <v>16598</v>
      </c>
      <c r="C6700" s="6" t="s">
        <v>10025</v>
      </c>
      <c r="D6700" s="6" t="str">
        <f t="shared" si="104"/>
        <v>0010-058-031-1900</v>
      </c>
      <c r="E6700" s="5" t="s">
        <v>10026</v>
      </c>
      <c r="F6700" s="5" t="s">
        <v>375</v>
      </c>
      <c r="G6700" s="5" t="s">
        <v>376</v>
      </c>
      <c r="H6700" s="5" t="s">
        <v>377</v>
      </c>
      <c r="I6700" s="5" t="s">
        <v>378</v>
      </c>
    </row>
    <row r="6701" spans="1:9" x14ac:dyDescent="0.25">
      <c r="A6701" s="5" t="s">
        <v>16599</v>
      </c>
      <c r="B6701" s="5" t="s">
        <v>16600</v>
      </c>
      <c r="C6701" s="6" t="s">
        <v>10259</v>
      </c>
      <c r="D6701" s="6" t="str">
        <f t="shared" si="104"/>
        <v>0010-038-181-2400</v>
      </c>
      <c r="E6701" s="5" t="s">
        <v>10260</v>
      </c>
      <c r="F6701" s="5" t="s">
        <v>375</v>
      </c>
      <c r="G6701" s="5" t="s">
        <v>376</v>
      </c>
      <c r="H6701" s="5" t="s">
        <v>377</v>
      </c>
      <c r="I6701" s="5" t="s">
        <v>378</v>
      </c>
    </row>
    <row r="6702" spans="1:9" x14ac:dyDescent="0.25">
      <c r="A6702" s="5" t="s">
        <v>16601</v>
      </c>
      <c r="B6702" s="5" t="s">
        <v>16602</v>
      </c>
      <c r="C6702" s="6" t="s">
        <v>10400</v>
      </c>
      <c r="D6702" s="6" t="str">
        <f t="shared" si="104"/>
        <v>0010-058-021-4200</v>
      </c>
      <c r="E6702" s="5" t="s">
        <v>10401</v>
      </c>
      <c r="F6702" s="5" t="s">
        <v>375</v>
      </c>
      <c r="G6702" s="5" t="s">
        <v>376</v>
      </c>
      <c r="H6702" s="5" t="s">
        <v>377</v>
      </c>
      <c r="I6702" s="5" t="s">
        <v>378</v>
      </c>
    </row>
    <row r="6703" spans="1:9" x14ac:dyDescent="0.25">
      <c r="A6703" s="5" t="s">
        <v>16603</v>
      </c>
      <c r="B6703" s="5" t="s">
        <v>16604</v>
      </c>
      <c r="C6703" s="6" t="s">
        <v>9294</v>
      </c>
      <c r="D6703" s="6" t="str">
        <f t="shared" si="104"/>
        <v>0010-038-261-1500</v>
      </c>
      <c r="E6703" s="5" t="s">
        <v>9295</v>
      </c>
      <c r="F6703" s="5" t="s">
        <v>375</v>
      </c>
      <c r="G6703" s="5" t="s">
        <v>376</v>
      </c>
      <c r="H6703" s="5" t="s">
        <v>377</v>
      </c>
      <c r="I6703" s="5" t="s">
        <v>378</v>
      </c>
    </row>
    <row r="6704" spans="1:9" x14ac:dyDescent="0.25">
      <c r="A6704" s="5" t="s">
        <v>16605</v>
      </c>
      <c r="B6704" s="5" t="s">
        <v>16606</v>
      </c>
      <c r="C6704" s="6" t="s">
        <v>9294</v>
      </c>
      <c r="D6704" s="6" t="str">
        <f t="shared" si="104"/>
        <v>0010-038-261-1500</v>
      </c>
      <c r="E6704" s="5" t="s">
        <v>9295</v>
      </c>
      <c r="F6704" s="5" t="s">
        <v>375</v>
      </c>
      <c r="G6704" s="5" t="s">
        <v>376</v>
      </c>
      <c r="H6704" s="5" t="s">
        <v>513</v>
      </c>
      <c r="I6704" s="5" t="s">
        <v>514</v>
      </c>
    </row>
    <row r="6705" spans="1:9" x14ac:dyDescent="0.25">
      <c r="A6705" s="5" t="s">
        <v>16607</v>
      </c>
      <c r="B6705" s="5" t="s">
        <v>16608</v>
      </c>
      <c r="C6705" s="6" t="s">
        <v>4505</v>
      </c>
      <c r="D6705" s="6" t="str">
        <f t="shared" si="104"/>
        <v>0010-038-221-1800</v>
      </c>
      <c r="E6705" s="5" t="s">
        <v>4506</v>
      </c>
      <c r="F6705" s="5" t="s">
        <v>375</v>
      </c>
      <c r="G6705" s="5" t="s">
        <v>376</v>
      </c>
      <c r="H6705" s="5" t="s">
        <v>377</v>
      </c>
      <c r="I6705" s="5" t="s">
        <v>378</v>
      </c>
    </row>
    <row r="6706" spans="1:9" x14ac:dyDescent="0.25">
      <c r="A6706" s="5" t="s">
        <v>16609</v>
      </c>
      <c r="B6706" s="5" t="s">
        <v>16610</v>
      </c>
      <c r="C6706" s="6" t="s">
        <v>13408</v>
      </c>
      <c r="D6706" s="6" t="str">
        <f t="shared" si="104"/>
        <v>0010-038-281-1300</v>
      </c>
      <c r="E6706" s="5" t="s">
        <v>13409</v>
      </c>
      <c r="F6706" s="5" t="s">
        <v>375</v>
      </c>
      <c r="G6706" s="5" t="s">
        <v>376</v>
      </c>
      <c r="H6706" s="5" t="s">
        <v>377</v>
      </c>
      <c r="I6706" s="5" t="s">
        <v>378</v>
      </c>
    </row>
    <row r="6707" spans="1:9" x14ac:dyDescent="0.25">
      <c r="A6707" s="5" t="s">
        <v>16611</v>
      </c>
      <c r="B6707" s="5" t="s">
        <v>16612</v>
      </c>
      <c r="C6707" s="6" t="s">
        <v>9871</v>
      </c>
      <c r="D6707" s="6" t="str">
        <f t="shared" si="104"/>
        <v>0010-058-021-4100</v>
      </c>
      <c r="E6707" s="5" t="s">
        <v>9872</v>
      </c>
      <c r="F6707" s="5" t="s">
        <v>375</v>
      </c>
      <c r="G6707" s="5" t="s">
        <v>376</v>
      </c>
      <c r="H6707" s="5" t="s">
        <v>377</v>
      </c>
      <c r="I6707" s="5" t="s">
        <v>378</v>
      </c>
    </row>
    <row r="6708" spans="1:9" x14ac:dyDescent="0.25">
      <c r="A6708" s="5" t="s">
        <v>16613</v>
      </c>
      <c r="B6708" s="5" t="s">
        <v>16614</v>
      </c>
      <c r="C6708" s="6" t="s">
        <v>10746</v>
      </c>
      <c r="D6708" s="6" t="str">
        <f t="shared" si="104"/>
        <v>0010-058-041-2900</v>
      </c>
      <c r="E6708" s="5" t="s">
        <v>10747</v>
      </c>
      <c r="F6708" s="5" t="s">
        <v>375</v>
      </c>
      <c r="G6708" s="5" t="s">
        <v>376</v>
      </c>
      <c r="H6708" s="5" t="s">
        <v>513</v>
      </c>
      <c r="I6708" s="5" t="s">
        <v>514</v>
      </c>
    </row>
    <row r="6709" spans="1:9" x14ac:dyDescent="0.25">
      <c r="A6709" s="5" t="s">
        <v>16615</v>
      </c>
      <c r="B6709" s="5" t="s">
        <v>16616</v>
      </c>
      <c r="C6709" s="6" t="s">
        <v>7905</v>
      </c>
      <c r="D6709" s="6" t="str">
        <f t="shared" si="104"/>
        <v>0010-038-191-1300</v>
      </c>
      <c r="E6709" s="5" t="s">
        <v>7906</v>
      </c>
      <c r="F6709" s="5" t="s">
        <v>375</v>
      </c>
      <c r="G6709" s="5" t="s">
        <v>376</v>
      </c>
      <c r="H6709" s="5" t="s">
        <v>377</v>
      </c>
      <c r="I6709" s="5" t="s">
        <v>378</v>
      </c>
    </row>
    <row r="6710" spans="1:9" x14ac:dyDescent="0.25">
      <c r="A6710" s="5" t="s">
        <v>16617</v>
      </c>
      <c r="B6710" s="5" t="s">
        <v>16618</v>
      </c>
      <c r="C6710" s="6" t="s">
        <v>10279</v>
      </c>
      <c r="D6710" s="6" t="str">
        <f t="shared" si="104"/>
        <v>0010-038-201-2000</v>
      </c>
      <c r="E6710" s="5" t="s">
        <v>10280</v>
      </c>
      <c r="F6710" s="5" t="s">
        <v>375</v>
      </c>
      <c r="G6710" s="5" t="s">
        <v>376</v>
      </c>
      <c r="H6710" s="5" t="s">
        <v>377</v>
      </c>
      <c r="I6710" s="5" t="s">
        <v>378</v>
      </c>
    </row>
    <row r="6711" spans="1:9" x14ac:dyDescent="0.25">
      <c r="A6711" s="5" t="s">
        <v>16619</v>
      </c>
      <c r="B6711" s="5" t="s">
        <v>16620</v>
      </c>
      <c r="C6711" s="6" t="s">
        <v>4699</v>
      </c>
      <c r="D6711" s="6" t="str">
        <f t="shared" si="104"/>
        <v>0010-038-221-1600</v>
      </c>
      <c r="E6711" s="5" t="s">
        <v>4700</v>
      </c>
      <c r="F6711" s="5" t="s">
        <v>375</v>
      </c>
      <c r="G6711" s="5" t="s">
        <v>376</v>
      </c>
      <c r="H6711" s="5" t="s">
        <v>377</v>
      </c>
      <c r="I6711" s="5" t="s">
        <v>378</v>
      </c>
    </row>
    <row r="6712" spans="1:9" x14ac:dyDescent="0.25">
      <c r="A6712" s="5" t="s">
        <v>16621</v>
      </c>
      <c r="B6712" s="5" t="s">
        <v>16622</v>
      </c>
      <c r="C6712" s="6" t="s">
        <v>7148</v>
      </c>
      <c r="D6712" s="6" t="str">
        <f t="shared" si="104"/>
        <v>0010-038-231-1300</v>
      </c>
      <c r="E6712" s="5" t="s">
        <v>7149</v>
      </c>
      <c r="F6712" s="5" t="s">
        <v>375</v>
      </c>
      <c r="G6712" s="5" t="s">
        <v>376</v>
      </c>
      <c r="H6712" s="5" t="s">
        <v>377</v>
      </c>
      <c r="I6712" s="5" t="s">
        <v>378</v>
      </c>
    </row>
    <row r="6713" spans="1:9" x14ac:dyDescent="0.25">
      <c r="A6713" s="5" t="s">
        <v>16623</v>
      </c>
      <c r="B6713" s="5" t="s">
        <v>16624</v>
      </c>
      <c r="C6713" s="6" t="s">
        <v>10493</v>
      </c>
      <c r="D6713" s="6" t="str">
        <f t="shared" si="104"/>
        <v>0010-038-281-1600</v>
      </c>
      <c r="E6713" s="5" t="s">
        <v>10494</v>
      </c>
      <c r="F6713" s="5" t="s">
        <v>375</v>
      </c>
      <c r="G6713" s="5" t="s">
        <v>376</v>
      </c>
      <c r="H6713" s="5" t="s">
        <v>377</v>
      </c>
      <c r="I6713" s="5" t="s">
        <v>378</v>
      </c>
    </row>
    <row r="6714" spans="1:9" x14ac:dyDescent="0.25">
      <c r="A6714" s="5" t="s">
        <v>16625</v>
      </c>
      <c r="B6714" s="5" t="s">
        <v>16626</v>
      </c>
      <c r="C6714" s="6" t="s">
        <v>5746</v>
      </c>
      <c r="D6714" s="6" t="str">
        <f t="shared" si="104"/>
        <v>0010-038-281-1200</v>
      </c>
      <c r="E6714" s="5" t="s">
        <v>5747</v>
      </c>
      <c r="F6714" s="5" t="s">
        <v>375</v>
      </c>
      <c r="G6714" s="5" t="s">
        <v>376</v>
      </c>
      <c r="H6714" s="5" t="s">
        <v>377</v>
      </c>
      <c r="I6714" s="5" t="s">
        <v>378</v>
      </c>
    </row>
    <row r="6715" spans="1:9" x14ac:dyDescent="0.25">
      <c r="A6715" s="5" t="s">
        <v>16627</v>
      </c>
      <c r="B6715" s="5" t="s">
        <v>16628</v>
      </c>
      <c r="C6715" s="6" t="s">
        <v>10259</v>
      </c>
      <c r="D6715" s="6" t="str">
        <f t="shared" si="104"/>
        <v>0010-038-181-2400</v>
      </c>
      <c r="E6715" s="5" t="s">
        <v>10260</v>
      </c>
      <c r="F6715" s="5" t="s">
        <v>375</v>
      </c>
      <c r="G6715" s="5" t="s">
        <v>376</v>
      </c>
      <c r="H6715" s="5" t="s">
        <v>377</v>
      </c>
      <c r="I6715" s="5" t="s">
        <v>378</v>
      </c>
    </row>
    <row r="6716" spans="1:9" x14ac:dyDescent="0.25">
      <c r="A6716" s="5" t="s">
        <v>16629</v>
      </c>
      <c r="B6716" s="5" t="s">
        <v>16630</v>
      </c>
      <c r="C6716" s="6" t="s">
        <v>9294</v>
      </c>
      <c r="D6716" s="6" t="str">
        <f t="shared" si="104"/>
        <v>0010-038-261-1500</v>
      </c>
      <c r="E6716" s="5" t="s">
        <v>9295</v>
      </c>
      <c r="F6716" s="5" t="s">
        <v>375</v>
      </c>
      <c r="G6716" s="5" t="s">
        <v>376</v>
      </c>
      <c r="H6716" s="5" t="s">
        <v>377</v>
      </c>
      <c r="I6716" s="5" t="s">
        <v>378</v>
      </c>
    </row>
    <row r="6717" spans="1:9" x14ac:dyDescent="0.25">
      <c r="A6717" s="5" t="s">
        <v>16631</v>
      </c>
      <c r="B6717" s="5" t="s">
        <v>16632</v>
      </c>
      <c r="C6717" s="6" t="s">
        <v>16409</v>
      </c>
      <c r="D6717" s="6" t="str">
        <f t="shared" si="104"/>
        <v>0010-038-111-1400</v>
      </c>
      <c r="E6717" s="5" t="s">
        <v>16410</v>
      </c>
      <c r="F6717" s="5" t="s">
        <v>375</v>
      </c>
      <c r="G6717" s="5" t="s">
        <v>376</v>
      </c>
      <c r="H6717" s="5" t="s">
        <v>377</v>
      </c>
      <c r="I6717" s="5" t="s">
        <v>378</v>
      </c>
    </row>
    <row r="6718" spans="1:9" x14ac:dyDescent="0.25">
      <c r="A6718" s="5" t="s">
        <v>16633</v>
      </c>
      <c r="B6718" s="5" t="s">
        <v>16634</v>
      </c>
      <c r="C6718" s="6" t="s">
        <v>4505</v>
      </c>
      <c r="D6718" s="6" t="str">
        <f t="shared" si="104"/>
        <v>0010-038-221-1800</v>
      </c>
      <c r="E6718" s="5" t="s">
        <v>4506</v>
      </c>
      <c r="F6718" s="5" t="s">
        <v>375</v>
      </c>
      <c r="G6718" s="5" t="s">
        <v>376</v>
      </c>
      <c r="H6718" s="5" t="s">
        <v>377</v>
      </c>
      <c r="I6718" s="5" t="s">
        <v>378</v>
      </c>
    </row>
    <row r="6719" spans="1:9" x14ac:dyDescent="0.25">
      <c r="A6719" s="5" t="s">
        <v>16635</v>
      </c>
      <c r="B6719" s="5" t="s">
        <v>16636</v>
      </c>
      <c r="C6719" s="6" t="s">
        <v>9294</v>
      </c>
      <c r="D6719" s="6" t="str">
        <f t="shared" si="104"/>
        <v>0010-038-261-1500</v>
      </c>
      <c r="E6719" s="5" t="s">
        <v>9295</v>
      </c>
      <c r="F6719" s="5" t="s">
        <v>375</v>
      </c>
      <c r="G6719" s="5" t="s">
        <v>376</v>
      </c>
      <c r="H6719" s="5" t="s">
        <v>377</v>
      </c>
      <c r="I6719" s="5" t="s">
        <v>378</v>
      </c>
    </row>
    <row r="6720" spans="1:9" x14ac:dyDescent="0.25">
      <c r="A6720" s="5" t="s">
        <v>16637</v>
      </c>
      <c r="B6720" s="5" t="s">
        <v>16638</v>
      </c>
      <c r="C6720" s="6" t="s">
        <v>9935</v>
      </c>
      <c r="D6720" s="6" t="str">
        <f t="shared" si="104"/>
        <v>0010-058-021-4000</v>
      </c>
      <c r="E6720" s="5" t="s">
        <v>9936</v>
      </c>
      <c r="F6720" s="5" t="s">
        <v>375</v>
      </c>
      <c r="G6720" s="5" t="s">
        <v>376</v>
      </c>
      <c r="H6720" s="5" t="s">
        <v>377</v>
      </c>
      <c r="I6720" s="5" t="s">
        <v>378</v>
      </c>
    </row>
    <row r="6721" spans="1:9" x14ac:dyDescent="0.25">
      <c r="A6721" s="5" t="s">
        <v>16639</v>
      </c>
      <c r="B6721" s="5" t="s">
        <v>16640</v>
      </c>
      <c r="C6721" s="6" t="s">
        <v>9970</v>
      </c>
      <c r="D6721" s="6" t="str">
        <f t="shared" si="104"/>
        <v>0010-038-231-2000</v>
      </c>
      <c r="E6721" s="5" t="s">
        <v>9971</v>
      </c>
      <c r="F6721" s="5" t="s">
        <v>375</v>
      </c>
      <c r="G6721" s="5" t="s">
        <v>376</v>
      </c>
      <c r="H6721" s="5" t="s">
        <v>377</v>
      </c>
      <c r="I6721" s="5" t="s">
        <v>378</v>
      </c>
    </row>
    <row r="6722" spans="1:9" x14ac:dyDescent="0.25">
      <c r="A6722" s="5" t="s">
        <v>16641</v>
      </c>
      <c r="B6722" s="5" t="s">
        <v>16642</v>
      </c>
      <c r="C6722" s="6" t="s">
        <v>9294</v>
      </c>
      <c r="D6722" s="6" t="str">
        <f t="shared" ref="D6722:D6785" si="105">TEXT(C6722,"0000-000-000-0000")</f>
        <v>0010-038-261-1500</v>
      </c>
      <c r="E6722" s="5" t="s">
        <v>9295</v>
      </c>
      <c r="F6722" s="5" t="s">
        <v>375</v>
      </c>
      <c r="G6722" s="5" t="s">
        <v>376</v>
      </c>
      <c r="H6722" s="5" t="s">
        <v>513</v>
      </c>
      <c r="I6722" s="5" t="s">
        <v>514</v>
      </c>
    </row>
    <row r="6723" spans="1:9" x14ac:dyDescent="0.25">
      <c r="A6723" s="5" t="s">
        <v>16643</v>
      </c>
      <c r="B6723" s="5" t="s">
        <v>16644</v>
      </c>
      <c r="C6723" s="6" t="s">
        <v>10695</v>
      </c>
      <c r="D6723" s="6" t="str">
        <f t="shared" si="105"/>
        <v>0010-038-201-1600</v>
      </c>
      <c r="E6723" s="5" t="s">
        <v>10696</v>
      </c>
      <c r="F6723" s="5" t="s">
        <v>375</v>
      </c>
      <c r="G6723" s="5" t="s">
        <v>376</v>
      </c>
      <c r="H6723" s="5" t="s">
        <v>377</v>
      </c>
      <c r="I6723" s="5" t="s">
        <v>378</v>
      </c>
    </row>
    <row r="6724" spans="1:9" x14ac:dyDescent="0.25">
      <c r="A6724" s="5" t="s">
        <v>16645</v>
      </c>
      <c r="B6724" s="5" t="s">
        <v>16646</v>
      </c>
      <c r="C6724" s="6" t="s">
        <v>11018</v>
      </c>
      <c r="D6724" s="6" t="str">
        <f t="shared" si="105"/>
        <v>0010-038-111-1300</v>
      </c>
      <c r="E6724" s="5" t="s">
        <v>11019</v>
      </c>
      <c r="F6724" s="5" t="s">
        <v>375</v>
      </c>
      <c r="G6724" s="5" t="s">
        <v>376</v>
      </c>
      <c r="H6724" s="5" t="s">
        <v>377</v>
      </c>
      <c r="I6724" s="5" t="s">
        <v>378</v>
      </c>
    </row>
    <row r="6725" spans="1:9" x14ac:dyDescent="0.25">
      <c r="A6725" s="5" t="s">
        <v>16647</v>
      </c>
      <c r="B6725" s="5" t="s">
        <v>16648</v>
      </c>
      <c r="C6725" s="6" t="s">
        <v>10129</v>
      </c>
      <c r="D6725" s="6" t="str">
        <f t="shared" si="105"/>
        <v>0010-038-191-1100</v>
      </c>
      <c r="E6725" s="5" t="s">
        <v>10130</v>
      </c>
      <c r="F6725" s="5" t="s">
        <v>375</v>
      </c>
      <c r="G6725" s="5" t="s">
        <v>376</v>
      </c>
      <c r="H6725" s="5" t="s">
        <v>377</v>
      </c>
      <c r="I6725" s="5" t="s">
        <v>378</v>
      </c>
    </row>
    <row r="6726" spans="1:9" x14ac:dyDescent="0.25">
      <c r="A6726" s="5" t="s">
        <v>16649</v>
      </c>
      <c r="B6726" s="5" t="s">
        <v>16650</v>
      </c>
      <c r="C6726" s="6" t="s">
        <v>9294</v>
      </c>
      <c r="D6726" s="6" t="str">
        <f t="shared" si="105"/>
        <v>0010-038-261-1500</v>
      </c>
      <c r="E6726" s="5" t="s">
        <v>9295</v>
      </c>
      <c r="F6726" s="5" t="s">
        <v>375</v>
      </c>
      <c r="G6726" s="5" t="s">
        <v>376</v>
      </c>
      <c r="H6726" s="5" t="s">
        <v>377</v>
      </c>
      <c r="I6726" s="5" t="s">
        <v>378</v>
      </c>
    </row>
    <row r="6727" spans="1:9" x14ac:dyDescent="0.25">
      <c r="A6727" s="5" t="s">
        <v>16651</v>
      </c>
      <c r="B6727" s="5" t="s">
        <v>16652</v>
      </c>
      <c r="C6727" s="6" t="s">
        <v>10430</v>
      </c>
      <c r="D6727" s="6" t="str">
        <f t="shared" si="105"/>
        <v>0010-038-191-1600</v>
      </c>
      <c r="E6727" s="5" t="s">
        <v>10431</v>
      </c>
      <c r="F6727" s="5" t="s">
        <v>375</v>
      </c>
      <c r="G6727" s="5" t="s">
        <v>376</v>
      </c>
      <c r="H6727" s="5" t="s">
        <v>377</v>
      </c>
      <c r="I6727" s="5" t="s">
        <v>378</v>
      </c>
    </row>
    <row r="6728" spans="1:9" x14ac:dyDescent="0.25">
      <c r="A6728" s="5" t="s">
        <v>16653</v>
      </c>
      <c r="B6728" s="5" t="s">
        <v>16654</v>
      </c>
      <c r="C6728" s="6" t="s">
        <v>11018</v>
      </c>
      <c r="D6728" s="6" t="str">
        <f t="shared" si="105"/>
        <v>0010-038-111-1300</v>
      </c>
      <c r="E6728" s="5" t="s">
        <v>11019</v>
      </c>
      <c r="F6728" s="5" t="s">
        <v>375</v>
      </c>
      <c r="G6728" s="5" t="s">
        <v>376</v>
      </c>
      <c r="H6728" s="5" t="s">
        <v>491</v>
      </c>
      <c r="I6728" s="5" t="s">
        <v>492</v>
      </c>
    </row>
    <row r="6729" spans="1:9" x14ac:dyDescent="0.25">
      <c r="A6729" s="5" t="s">
        <v>16655</v>
      </c>
      <c r="B6729" s="5" t="s">
        <v>16656</v>
      </c>
      <c r="C6729" s="6" t="s">
        <v>11018</v>
      </c>
      <c r="D6729" s="6" t="str">
        <f t="shared" si="105"/>
        <v>0010-038-111-1300</v>
      </c>
      <c r="E6729" s="5" t="s">
        <v>11019</v>
      </c>
      <c r="F6729" s="5" t="s">
        <v>375</v>
      </c>
      <c r="G6729" s="5" t="s">
        <v>376</v>
      </c>
      <c r="H6729" s="5" t="s">
        <v>377</v>
      </c>
      <c r="I6729" s="5" t="s">
        <v>378</v>
      </c>
    </row>
    <row r="6730" spans="1:9" x14ac:dyDescent="0.25">
      <c r="A6730" s="5" t="s">
        <v>16657</v>
      </c>
      <c r="B6730" s="5" t="s">
        <v>16658</v>
      </c>
      <c r="C6730" s="6" t="s">
        <v>9572</v>
      </c>
      <c r="D6730" s="6" t="str">
        <f t="shared" si="105"/>
        <v>0350-033-000-0000</v>
      </c>
      <c r="E6730" s="5" t="s">
        <v>9573</v>
      </c>
      <c r="F6730" s="5" t="s">
        <v>383</v>
      </c>
      <c r="G6730" s="5" t="s">
        <v>384</v>
      </c>
      <c r="H6730" s="5" t="s">
        <v>513</v>
      </c>
      <c r="I6730" s="5" t="s">
        <v>514</v>
      </c>
    </row>
    <row r="6731" spans="1:9" x14ac:dyDescent="0.25">
      <c r="A6731" s="5" t="s">
        <v>16659</v>
      </c>
      <c r="B6731" s="5" t="s">
        <v>16660</v>
      </c>
      <c r="C6731" s="6" t="s">
        <v>16401</v>
      </c>
      <c r="D6731" s="6" t="str">
        <f t="shared" si="105"/>
        <v>0010-038-201-1900</v>
      </c>
      <c r="E6731" s="5" t="s">
        <v>16402</v>
      </c>
      <c r="F6731" s="5" t="s">
        <v>375</v>
      </c>
      <c r="G6731" s="5" t="s">
        <v>376</v>
      </c>
      <c r="H6731" s="5" t="s">
        <v>377</v>
      </c>
      <c r="I6731" s="5" t="s">
        <v>378</v>
      </c>
    </row>
    <row r="6732" spans="1:9" x14ac:dyDescent="0.25">
      <c r="A6732" s="5" t="s">
        <v>16661</v>
      </c>
      <c r="B6732" s="5" t="s">
        <v>16662</v>
      </c>
      <c r="C6732" s="6" t="s">
        <v>4221</v>
      </c>
      <c r="D6732" s="6" t="str">
        <f t="shared" si="105"/>
        <v>0010-058-021-3600</v>
      </c>
      <c r="E6732" s="5" t="s">
        <v>4222</v>
      </c>
      <c r="F6732" s="5" t="s">
        <v>375</v>
      </c>
      <c r="G6732" s="5" t="s">
        <v>376</v>
      </c>
      <c r="H6732" s="5" t="s">
        <v>377</v>
      </c>
      <c r="I6732" s="5" t="s">
        <v>378</v>
      </c>
    </row>
    <row r="6733" spans="1:9" x14ac:dyDescent="0.25">
      <c r="A6733" s="5" t="s">
        <v>16663</v>
      </c>
      <c r="B6733" s="5" t="s">
        <v>16664</v>
      </c>
      <c r="C6733" s="6" t="s">
        <v>10071</v>
      </c>
      <c r="D6733" s="6" t="str">
        <f t="shared" si="105"/>
        <v>0010-038-261-1700</v>
      </c>
      <c r="E6733" s="5" t="s">
        <v>10072</v>
      </c>
      <c r="F6733" s="5" t="s">
        <v>375</v>
      </c>
      <c r="G6733" s="5" t="s">
        <v>376</v>
      </c>
      <c r="H6733" s="5" t="s">
        <v>377</v>
      </c>
      <c r="I6733" s="5" t="s">
        <v>378</v>
      </c>
    </row>
    <row r="6734" spans="1:9" x14ac:dyDescent="0.25">
      <c r="A6734" s="5" t="s">
        <v>16665</v>
      </c>
      <c r="B6734" s="5" t="s">
        <v>16666</v>
      </c>
      <c r="C6734" s="6" t="s">
        <v>9294</v>
      </c>
      <c r="D6734" s="6" t="str">
        <f t="shared" si="105"/>
        <v>0010-038-261-1500</v>
      </c>
      <c r="E6734" s="5" t="s">
        <v>9295</v>
      </c>
      <c r="F6734" s="5" t="s">
        <v>375</v>
      </c>
      <c r="G6734" s="5" t="s">
        <v>376</v>
      </c>
      <c r="H6734" s="5" t="s">
        <v>377</v>
      </c>
      <c r="I6734" s="5" t="s">
        <v>378</v>
      </c>
    </row>
    <row r="6735" spans="1:9" x14ac:dyDescent="0.25">
      <c r="A6735" s="5" t="s">
        <v>16667</v>
      </c>
      <c r="B6735" s="5" t="s">
        <v>16668</v>
      </c>
      <c r="C6735" s="6" t="s">
        <v>10430</v>
      </c>
      <c r="D6735" s="6" t="str">
        <f t="shared" si="105"/>
        <v>0010-038-191-1600</v>
      </c>
      <c r="E6735" s="5" t="s">
        <v>10431</v>
      </c>
      <c r="F6735" s="5" t="s">
        <v>375</v>
      </c>
      <c r="G6735" s="5" t="s">
        <v>376</v>
      </c>
      <c r="H6735" s="5" t="s">
        <v>377</v>
      </c>
      <c r="I6735" s="5" t="s">
        <v>378</v>
      </c>
    </row>
    <row r="6736" spans="1:9" x14ac:dyDescent="0.25">
      <c r="A6736" s="5" t="s">
        <v>16669</v>
      </c>
      <c r="B6736" s="5" t="s">
        <v>16670</v>
      </c>
      <c r="C6736" s="6" t="s">
        <v>9905</v>
      </c>
      <c r="D6736" s="6" t="str">
        <f t="shared" si="105"/>
        <v>0010-038-111-1500</v>
      </c>
      <c r="E6736" s="5" t="s">
        <v>9906</v>
      </c>
      <c r="F6736" s="5" t="s">
        <v>375</v>
      </c>
      <c r="G6736" s="5" t="s">
        <v>376</v>
      </c>
      <c r="H6736" s="5" t="s">
        <v>377</v>
      </c>
      <c r="I6736" s="5" t="s">
        <v>378</v>
      </c>
    </row>
    <row r="6737" spans="1:9" x14ac:dyDescent="0.25">
      <c r="A6737" s="5" t="s">
        <v>16671</v>
      </c>
      <c r="B6737" s="5" t="s">
        <v>16672</v>
      </c>
      <c r="C6737" s="6" t="s">
        <v>16409</v>
      </c>
      <c r="D6737" s="6" t="str">
        <f t="shared" si="105"/>
        <v>0010-038-111-1400</v>
      </c>
      <c r="E6737" s="5" t="s">
        <v>16410</v>
      </c>
      <c r="F6737" s="5" t="s">
        <v>375</v>
      </c>
      <c r="G6737" s="5" t="s">
        <v>376</v>
      </c>
      <c r="H6737" s="5" t="s">
        <v>513</v>
      </c>
      <c r="I6737" s="5" t="s">
        <v>514</v>
      </c>
    </row>
    <row r="6738" spans="1:9" x14ac:dyDescent="0.25">
      <c r="A6738" s="5" t="s">
        <v>16673</v>
      </c>
      <c r="B6738" s="5" t="s">
        <v>16674</v>
      </c>
      <c r="C6738" s="6" t="s">
        <v>9294</v>
      </c>
      <c r="D6738" s="6" t="str">
        <f t="shared" si="105"/>
        <v>0010-038-261-1500</v>
      </c>
      <c r="E6738" s="5" t="s">
        <v>9295</v>
      </c>
      <c r="F6738" s="5" t="s">
        <v>375</v>
      </c>
      <c r="G6738" s="5" t="s">
        <v>376</v>
      </c>
      <c r="H6738" s="5" t="s">
        <v>377</v>
      </c>
      <c r="I6738" s="5" t="s">
        <v>378</v>
      </c>
    </row>
    <row r="6739" spans="1:9" x14ac:dyDescent="0.25">
      <c r="A6739" s="5" t="s">
        <v>16675</v>
      </c>
      <c r="B6739" s="5" t="s">
        <v>16676</v>
      </c>
      <c r="C6739" s="6" t="s">
        <v>9294</v>
      </c>
      <c r="D6739" s="6" t="str">
        <f t="shared" si="105"/>
        <v>0010-038-261-1500</v>
      </c>
      <c r="E6739" s="5" t="s">
        <v>9295</v>
      </c>
      <c r="F6739" s="5" t="s">
        <v>375</v>
      </c>
      <c r="G6739" s="5" t="s">
        <v>376</v>
      </c>
      <c r="H6739" s="5" t="s">
        <v>377</v>
      </c>
      <c r="I6739" s="5" t="s">
        <v>378</v>
      </c>
    </row>
    <row r="6740" spans="1:9" x14ac:dyDescent="0.25">
      <c r="A6740" s="5" t="s">
        <v>16677</v>
      </c>
      <c r="B6740" s="5" t="s">
        <v>16678</v>
      </c>
      <c r="C6740" s="6" t="s">
        <v>7917</v>
      </c>
      <c r="D6740" s="6" t="str">
        <f t="shared" si="105"/>
        <v>0010-038-281-1500</v>
      </c>
      <c r="E6740" s="5" t="s">
        <v>7918</v>
      </c>
      <c r="F6740" s="5" t="s">
        <v>375</v>
      </c>
      <c r="G6740" s="5" t="s">
        <v>376</v>
      </c>
      <c r="H6740" s="5" t="s">
        <v>377</v>
      </c>
      <c r="I6740" s="5" t="s">
        <v>378</v>
      </c>
    </row>
    <row r="6741" spans="1:9" x14ac:dyDescent="0.25">
      <c r="A6741" s="5" t="s">
        <v>16679</v>
      </c>
      <c r="B6741" s="5" t="s">
        <v>16680</v>
      </c>
      <c r="C6741" s="6" t="s">
        <v>8975</v>
      </c>
      <c r="D6741" s="6" t="str">
        <f t="shared" si="105"/>
        <v>0010-038-181-2300</v>
      </c>
      <c r="E6741" s="5" t="s">
        <v>8976</v>
      </c>
      <c r="F6741" s="5" t="s">
        <v>375</v>
      </c>
      <c r="G6741" s="5" t="s">
        <v>376</v>
      </c>
      <c r="H6741" s="5" t="s">
        <v>377</v>
      </c>
      <c r="I6741" s="5" t="s">
        <v>378</v>
      </c>
    </row>
    <row r="6742" spans="1:9" x14ac:dyDescent="0.25">
      <c r="A6742" s="5" t="s">
        <v>16681</v>
      </c>
      <c r="B6742" s="5" t="s">
        <v>16682</v>
      </c>
      <c r="C6742" s="6" t="s">
        <v>9946</v>
      </c>
      <c r="D6742" s="6" t="str">
        <f t="shared" si="105"/>
        <v>0010-038-261-1400</v>
      </c>
      <c r="E6742" s="5" t="s">
        <v>9947</v>
      </c>
      <c r="F6742" s="5" t="s">
        <v>375</v>
      </c>
      <c r="G6742" s="5" t="s">
        <v>376</v>
      </c>
      <c r="H6742" s="5" t="s">
        <v>377</v>
      </c>
      <c r="I6742" s="5" t="s">
        <v>378</v>
      </c>
    </row>
    <row r="6743" spans="1:9" x14ac:dyDescent="0.25">
      <c r="A6743" s="5" t="s">
        <v>16683</v>
      </c>
      <c r="B6743" s="5" t="s">
        <v>16684</v>
      </c>
      <c r="C6743" s="6" t="s">
        <v>9473</v>
      </c>
      <c r="D6743" s="6" t="str">
        <f t="shared" si="105"/>
        <v>0010-038-181-1400</v>
      </c>
      <c r="E6743" s="5" t="s">
        <v>9474</v>
      </c>
      <c r="F6743" s="5" t="s">
        <v>375</v>
      </c>
      <c r="G6743" s="5" t="s">
        <v>376</v>
      </c>
      <c r="H6743" s="5" t="s">
        <v>377</v>
      </c>
      <c r="I6743" s="5" t="s">
        <v>378</v>
      </c>
    </row>
    <row r="6744" spans="1:9" x14ac:dyDescent="0.25">
      <c r="A6744" s="5" t="s">
        <v>16685</v>
      </c>
      <c r="B6744" s="5" t="s">
        <v>16686</v>
      </c>
      <c r="C6744" s="6" t="s">
        <v>10273</v>
      </c>
      <c r="D6744" s="6" t="str">
        <f t="shared" si="105"/>
        <v>0010-038-231-1800</v>
      </c>
      <c r="E6744" s="5" t="s">
        <v>10274</v>
      </c>
      <c r="F6744" s="5" t="s">
        <v>375</v>
      </c>
      <c r="G6744" s="5" t="s">
        <v>376</v>
      </c>
      <c r="H6744" s="5" t="s">
        <v>377</v>
      </c>
      <c r="I6744" s="5" t="s">
        <v>378</v>
      </c>
    </row>
    <row r="6745" spans="1:9" x14ac:dyDescent="0.25">
      <c r="A6745" s="5" t="s">
        <v>16687</v>
      </c>
      <c r="B6745" s="5" t="s">
        <v>16688</v>
      </c>
      <c r="C6745" s="6" t="s">
        <v>10448</v>
      </c>
      <c r="D6745" s="6" t="str">
        <f t="shared" si="105"/>
        <v>0010-058-041-1600</v>
      </c>
      <c r="E6745" s="5" t="s">
        <v>10449</v>
      </c>
      <c r="F6745" s="5" t="s">
        <v>375</v>
      </c>
      <c r="G6745" s="5" t="s">
        <v>376</v>
      </c>
      <c r="H6745" s="5" t="s">
        <v>377</v>
      </c>
      <c r="I6745" s="5" t="s">
        <v>378</v>
      </c>
    </row>
    <row r="6746" spans="1:9" x14ac:dyDescent="0.25">
      <c r="A6746" s="5" t="s">
        <v>16689</v>
      </c>
      <c r="B6746" s="5" t="s">
        <v>16690</v>
      </c>
      <c r="C6746" s="6" t="s">
        <v>10754</v>
      </c>
      <c r="D6746" s="6" t="str">
        <f t="shared" si="105"/>
        <v>0010-038-201-1400</v>
      </c>
      <c r="E6746" s="5" t="s">
        <v>10755</v>
      </c>
      <c r="F6746" s="5" t="s">
        <v>375</v>
      </c>
      <c r="G6746" s="5" t="s">
        <v>376</v>
      </c>
      <c r="H6746" s="5" t="s">
        <v>377</v>
      </c>
      <c r="I6746" s="5" t="s">
        <v>378</v>
      </c>
    </row>
    <row r="6747" spans="1:9" x14ac:dyDescent="0.25">
      <c r="A6747" s="5" t="s">
        <v>16691</v>
      </c>
      <c r="B6747" s="5" t="s">
        <v>16692</v>
      </c>
      <c r="C6747" s="6" t="s">
        <v>10071</v>
      </c>
      <c r="D6747" s="6" t="str">
        <f t="shared" si="105"/>
        <v>0010-038-261-1700</v>
      </c>
      <c r="E6747" s="5" t="s">
        <v>10072</v>
      </c>
      <c r="F6747" s="5" t="s">
        <v>375</v>
      </c>
      <c r="G6747" s="5" t="s">
        <v>376</v>
      </c>
      <c r="H6747" s="5" t="s">
        <v>377</v>
      </c>
      <c r="I6747" s="5" t="s">
        <v>378</v>
      </c>
    </row>
    <row r="6748" spans="1:9" x14ac:dyDescent="0.25">
      <c r="A6748" s="5" t="s">
        <v>16693</v>
      </c>
      <c r="B6748" s="5" t="s">
        <v>16694</v>
      </c>
      <c r="C6748" s="6" t="s">
        <v>8196</v>
      </c>
      <c r="D6748" s="6" t="str">
        <f t="shared" si="105"/>
        <v>0010-038-231-2300</v>
      </c>
      <c r="E6748" s="5" t="s">
        <v>8197</v>
      </c>
      <c r="F6748" s="5" t="s">
        <v>375</v>
      </c>
      <c r="G6748" s="5" t="s">
        <v>376</v>
      </c>
      <c r="H6748" s="5" t="s">
        <v>377</v>
      </c>
      <c r="I6748" s="5" t="s">
        <v>378</v>
      </c>
    </row>
    <row r="6749" spans="1:9" x14ac:dyDescent="0.25">
      <c r="A6749" s="5" t="s">
        <v>16695</v>
      </c>
      <c r="B6749" s="5" t="s">
        <v>16696</v>
      </c>
      <c r="C6749" s="6" t="s">
        <v>9946</v>
      </c>
      <c r="D6749" s="6" t="str">
        <f t="shared" si="105"/>
        <v>0010-038-261-1400</v>
      </c>
      <c r="E6749" s="5" t="s">
        <v>9947</v>
      </c>
      <c r="F6749" s="5" t="s">
        <v>925</v>
      </c>
      <c r="G6749" s="5" t="s">
        <v>926</v>
      </c>
      <c r="H6749" s="5" t="s">
        <v>377</v>
      </c>
      <c r="I6749" s="5" t="s">
        <v>378</v>
      </c>
    </row>
    <row r="6750" spans="1:9" x14ac:dyDescent="0.25">
      <c r="A6750" s="5" t="s">
        <v>16697</v>
      </c>
      <c r="B6750" s="5" t="s">
        <v>16698</v>
      </c>
      <c r="C6750" s="6" t="s">
        <v>10025</v>
      </c>
      <c r="D6750" s="6" t="str">
        <f t="shared" si="105"/>
        <v>0010-058-031-1900</v>
      </c>
      <c r="E6750" s="5" t="s">
        <v>10026</v>
      </c>
      <c r="F6750" s="5" t="s">
        <v>375</v>
      </c>
      <c r="G6750" s="5" t="s">
        <v>376</v>
      </c>
      <c r="H6750" s="5" t="s">
        <v>401</v>
      </c>
      <c r="I6750" s="5" t="s">
        <v>402</v>
      </c>
    </row>
    <row r="6751" spans="1:9" x14ac:dyDescent="0.25">
      <c r="A6751" s="5" t="s">
        <v>16699</v>
      </c>
      <c r="B6751" s="5" t="s">
        <v>16700</v>
      </c>
      <c r="C6751" s="6" t="s">
        <v>7917</v>
      </c>
      <c r="D6751" s="6" t="str">
        <f t="shared" si="105"/>
        <v>0010-038-281-1500</v>
      </c>
      <c r="E6751" s="5" t="s">
        <v>7918</v>
      </c>
      <c r="F6751" s="5" t="s">
        <v>375</v>
      </c>
      <c r="G6751" s="5" t="s">
        <v>376</v>
      </c>
      <c r="H6751" s="5" t="s">
        <v>377</v>
      </c>
      <c r="I6751" s="5" t="s">
        <v>378</v>
      </c>
    </row>
    <row r="6752" spans="1:9" x14ac:dyDescent="0.25">
      <c r="A6752" s="5" t="s">
        <v>16701</v>
      </c>
      <c r="B6752" s="5" t="s">
        <v>16702</v>
      </c>
      <c r="C6752" s="6" t="s">
        <v>9294</v>
      </c>
      <c r="D6752" s="6" t="str">
        <f t="shared" si="105"/>
        <v>0010-038-261-1500</v>
      </c>
      <c r="E6752" s="5" t="s">
        <v>9295</v>
      </c>
      <c r="F6752" s="5" t="s">
        <v>375</v>
      </c>
      <c r="G6752" s="5" t="s">
        <v>376</v>
      </c>
      <c r="H6752" s="5" t="s">
        <v>377</v>
      </c>
      <c r="I6752" s="5" t="s">
        <v>378</v>
      </c>
    </row>
    <row r="6753" spans="1:9" x14ac:dyDescent="0.25">
      <c r="A6753" s="5" t="s">
        <v>16703</v>
      </c>
      <c r="B6753" s="5" t="s">
        <v>16704</v>
      </c>
      <c r="C6753" s="6" t="s">
        <v>9294</v>
      </c>
      <c r="D6753" s="6" t="str">
        <f t="shared" si="105"/>
        <v>0010-038-261-1500</v>
      </c>
      <c r="E6753" s="5" t="s">
        <v>9295</v>
      </c>
      <c r="F6753" s="5" t="s">
        <v>375</v>
      </c>
      <c r="G6753" s="5" t="s">
        <v>376</v>
      </c>
      <c r="H6753" s="5" t="s">
        <v>377</v>
      </c>
      <c r="I6753" s="5" t="s">
        <v>378</v>
      </c>
    </row>
    <row r="6754" spans="1:9" x14ac:dyDescent="0.25">
      <c r="A6754" s="5" t="s">
        <v>16705</v>
      </c>
      <c r="B6754" s="5" t="s">
        <v>16706</v>
      </c>
      <c r="C6754" s="6" t="s">
        <v>5268</v>
      </c>
      <c r="D6754" s="6" t="str">
        <f t="shared" si="105"/>
        <v>0010-058-021-3700</v>
      </c>
      <c r="E6754" s="5" t="s">
        <v>5269</v>
      </c>
      <c r="F6754" s="5" t="s">
        <v>375</v>
      </c>
      <c r="G6754" s="5" t="s">
        <v>376</v>
      </c>
      <c r="H6754" s="5" t="s">
        <v>377</v>
      </c>
      <c r="I6754" s="5" t="s">
        <v>378</v>
      </c>
    </row>
    <row r="6755" spans="1:9" x14ac:dyDescent="0.25">
      <c r="A6755" s="5" t="s">
        <v>16707</v>
      </c>
      <c r="B6755" s="5" t="s">
        <v>16708</v>
      </c>
      <c r="C6755" s="6" t="s">
        <v>9720</v>
      </c>
      <c r="D6755" s="6" t="str">
        <f t="shared" si="105"/>
        <v>0010-038-181-2200</v>
      </c>
      <c r="E6755" s="5" t="s">
        <v>9721</v>
      </c>
      <c r="F6755" s="5" t="s">
        <v>375</v>
      </c>
      <c r="G6755" s="5" t="s">
        <v>376</v>
      </c>
      <c r="H6755" s="5" t="s">
        <v>377</v>
      </c>
      <c r="I6755" s="5" t="s">
        <v>378</v>
      </c>
    </row>
    <row r="6756" spans="1:9" x14ac:dyDescent="0.25">
      <c r="A6756" s="5" t="s">
        <v>16709</v>
      </c>
      <c r="B6756" s="5" t="s">
        <v>16710</v>
      </c>
      <c r="C6756" s="6" t="s">
        <v>9792</v>
      </c>
      <c r="D6756" s="6" t="str">
        <f t="shared" si="105"/>
        <v>0010-038-191-1400</v>
      </c>
      <c r="E6756" s="5" t="s">
        <v>9793</v>
      </c>
      <c r="F6756" s="5" t="s">
        <v>375</v>
      </c>
      <c r="G6756" s="5" t="s">
        <v>376</v>
      </c>
      <c r="H6756" s="5" t="s">
        <v>377</v>
      </c>
      <c r="I6756" s="5" t="s">
        <v>378</v>
      </c>
    </row>
    <row r="6757" spans="1:9" x14ac:dyDescent="0.25">
      <c r="A6757" s="5" t="s">
        <v>16711</v>
      </c>
      <c r="B6757" s="5" t="s">
        <v>16712</v>
      </c>
      <c r="C6757" s="6" t="s">
        <v>9294</v>
      </c>
      <c r="D6757" s="6" t="str">
        <f t="shared" si="105"/>
        <v>0010-038-261-1500</v>
      </c>
      <c r="E6757" s="5" t="s">
        <v>9295</v>
      </c>
      <c r="F6757" s="5" t="s">
        <v>375</v>
      </c>
      <c r="G6757" s="5" t="s">
        <v>376</v>
      </c>
      <c r="H6757" s="5" t="s">
        <v>377</v>
      </c>
      <c r="I6757" s="5" t="s">
        <v>378</v>
      </c>
    </row>
    <row r="6758" spans="1:9" x14ac:dyDescent="0.25">
      <c r="A6758" s="5" t="s">
        <v>16713</v>
      </c>
      <c r="B6758" s="5" t="s">
        <v>16714</v>
      </c>
      <c r="C6758" s="6" t="s">
        <v>8975</v>
      </c>
      <c r="D6758" s="6" t="str">
        <f t="shared" si="105"/>
        <v>0010-038-181-2300</v>
      </c>
      <c r="E6758" s="5" t="s">
        <v>8976</v>
      </c>
      <c r="F6758" s="5" t="s">
        <v>375</v>
      </c>
      <c r="G6758" s="5" t="s">
        <v>376</v>
      </c>
      <c r="H6758" s="5" t="s">
        <v>377</v>
      </c>
      <c r="I6758" s="5" t="s">
        <v>378</v>
      </c>
    </row>
    <row r="6759" spans="1:9" x14ac:dyDescent="0.25">
      <c r="A6759" s="5" t="s">
        <v>16715</v>
      </c>
      <c r="B6759" s="5" t="s">
        <v>16716</v>
      </c>
      <c r="C6759" s="6" t="s">
        <v>3864</v>
      </c>
      <c r="D6759" s="6" t="str">
        <f t="shared" si="105"/>
        <v>0010-038-231-1600</v>
      </c>
      <c r="E6759" s="5" t="s">
        <v>3865</v>
      </c>
      <c r="F6759" s="5" t="s">
        <v>375</v>
      </c>
      <c r="G6759" s="5" t="s">
        <v>376</v>
      </c>
      <c r="H6759" s="5" t="s">
        <v>377</v>
      </c>
      <c r="I6759" s="5" t="s">
        <v>378</v>
      </c>
    </row>
    <row r="6760" spans="1:9" x14ac:dyDescent="0.25">
      <c r="A6760" s="5" t="s">
        <v>16717</v>
      </c>
      <c r="B6760" s="5" t="s">
        <v>16718</v>
      </c>
      <c r="C6760" s="6" t="s">
        <v>9294</v>
      </c>
      <c r="D6760" s="6" t="str">
        <f t="shared" si="105"/>
        <v>0010-038-261-1500</v>
      </c>
      <c r="E6760" s="5" t="s">
        <v>9295</v>
      </c>
      <c r="F6760" s="5" t="s">
        <v>375</v>
      </c>
      <c r="G6760" s="5" t="s">
        <v>376</v>
      </c>
      <c r="H6760" s="5" t="s">
        <v>377</v>
      </c>
      <c r="I6760" s="5" t="s">
        <v>378</v>
      </c>
    </row>
    <row r="6761" spans="1:9" x14ac:dyDescent="0.25">
      <c r="A6761" s="5" t="s">
        <v>16719</v>
      </c>
      <c r="B6761" s="5" t="s">
        <v>16720</v>
      </c>
      <c r="C6761" s="6" t="s">
        <v>10430</v>
      </c>
      <c r="D6761" s="6" t="str">
        <f t="shared" si="105"/>
        <v>0010-038-191-1600</v>
      </c>
      <c r="E6761" s="5" t="s">
        <v>10431</v>
      </c>
      <c r="F6761" s="5" t="s">
        <v>375</v>
      </c>
      <c r="G6761" s="5" t="s">
        <v>376</v>
      </c>
      <c r="H6761" s="5" t="s">
        <v>377</v>
      </c>
      <c r="I6761" s="5" t="s">
        <v>378</v>
      </c>
    </row>
    <row r="6762" spans="1:9" x14ac:dyDescent="0.25">
      <c r="A6762" s="5" t="s">
        <v>16721</v>
      </c>
      <c r="B6762" s="5" t="s">
        <v>16722</v>
      </c>
      <c r="C6762" s="6" t="s">
        <v>3684</v>
      </c>
      <c r="D6762" s="6" t="str">
        <f t="shared" si="105"/>
        <v>0010-058-031-2000</v>
      </c>
      <c r="E6762" s="5" t="s">
        <v>3685</v>
      </c>
      <c r="F6762" s="5" t="s">
        <v>375</v>
      </c>
      <c r="G6762" s="5" t="s">
        <v>376</v>
      </c>
      <c r="H6762" s="5" t="s">
        <v>377</v>
      </c>
      <c r="I6762" s="5" t="s">
        <v>378</v>
      </c>
    </row>
    <row r="6763" spans="1:9" x14ac:dyDescent="0.25">
      <c r="A6763" s="5" t="s">
        <v>16723</v>
      </c>
      <c r="B6763" s="5" t="s">
        <v>16724</v>
      </c>
      <c r="C6763" s="6" t="s">
        <v>10232</v>
      </c>
      <c r="D6763" s="6" t="str">
        <f t="shared" si="105"/>
        <v>0010-058-051-3500</v>
      </c>
      <c r="E6763" s="5" t="s">
        <v>10233</v>
      </c>
      <c r="F6763" s="5" t="s">
        <v>375</v>
      </c>
      <c r="G6763" s="5" t="s">
        <v>376</v>
      </c>
      <c r="H6763" s="5" t="s">
        <v>377</v>
      </c>
      <c r="I6763" s="5" t="s">
        <v>378</v>
      </c>
    </row>
    <row r="6764" spans="1:9" x14ac:dyDescent="0.25">
      <c r="A6764" s="5" t="s">
        <v>16725</v>
      </c>
      <c r="B6764" s="5" t="s">
        <v>16726</v>
      </c>
      <c r="C6764" s="6" t="s">
        <v>9294</v>
      </c>
      <c r="D6764" s="6" t="str">
        <f t="shared" si="105"/>
        <v>0010-038-261-1500</v>
      </c>
      <c r="E6764" s="5" t="s">
        <v>9295</v>
      </c>
      <c r="F6764" s="5" t="s">
        <v>375</v>
      </c>
      <c r="G6764" s="5" t="s">
        <v>376</v>
      </c>
      <c r="H6764" s="5" t="s">
        <v>513</v>
      </c>
      <c r="I6764" s="5" t="s">
        <v>514</v>
      </c>
    </row>
    <row r="6765" spans="1:9" x14ac:dyDescent="0.25">
      <c r="A6765" s="5" t="s">
        <v>16727</v>
      </c>
      <c r="B6765" s="5" t="s">
        <v>16728</v>
      </c>
      <c r="C6765" s="6" t="s">
        <v>10202</v>
      </c>
      <c r="D6765" s="6" t="str">
        <f t="shared" si="105"/>
        <v>0010-038-231-1700</v>
      </c>
      <c r="E6765" s="5" t="s">
        <v>10203</v>
      </c>
      <c r="F6765" s="5" t="s">
        <v>375</v>
      </c>
      <c r="G6765" s="5" t="s">
        <v>376</v>
      </c>
      <c r="H6765" s="5" t="s">
        <v>377</v>
      </c>
      <c r="I6765" s="5" t="s">
        <v>378</v>
      </c>
    </row>
    <row r="6766" spans="1:9" x14ac:dyDescent="0.25">
      <c r="A6766" s="5" t="s">
        <v>16729</v>
      </c>
      <c r="B6766" s="5" t="s">
        <v>16730</v>
      </c>
      <c r="C6766" s="6" t="s">
        <v>9294</v>
      </c>
      <c r="D6766" s="6" t="str">
        <f t="shared" si="105"/>
        <v>0010-038-261-1500</v>
      </c>
      <c r="E6766" s="5" t="s">
        <v>9295</v>
      </c>
      <c r="F6766" s="5" t="s">
        <v>375</v>
      </c>
      <c r="G6766" s="5" t="s">
        <v>376</v>
      </c>
      <c r="H6766" s="5" t="s">
        <v>377</v>
      </c>
      <c r="I6766" s="5" t="s">
        <v>378</v>
      </c>
    </row>
    <row r="6767" spans="1:9" x14ac:dyDescent="0.25">
      <c r="A6767" s="5" t="s">
        <v>16731</v>
      </c>
      <c r="B6767" s="5" t="s">
        <v>16732</v>
      </c>
      <c r="C6767" s="6" t="s">
        <v>9294</v>
      </c>
      <c r="D6767" s="6" t="str">
        <f t="shared" si="105"/>
        <v>0010-038-261-1500</v>
      </c>
      <c r="E6767" s="5" t="s">
        <v>9295</v>
      </c>
      <c r="F6767" s="5" t="s">
        <v>375</v>
      </c>
      <c r="G6767" s="5" t="s">
        <v>376</v>
      </c>
      <c r="H6767" s="5" t="s">
        <v>513</v>
      </c>
      <c r="I6767" s="5" t="s">
        <v>514</v>
      </c>
    </row>
    <row r="6768" spans="1:9" x14ac:dyDescent="0.25">
      <c r="A6768" s="5" t="s">
        <v>16733</v>
      </c>
      <c r="B6768" s="5" t="s">
        <v>16734</v>
      </c>
      <c r="C6768" s="6" t="s">
        <v>16401</v>
      </c>
      <c r="D6768" s="6" t="str">
        <f t="shared" si="105"/>
        <v>0010-038-201-1900</v>
      </c>
      <c r="E6768" s="5" t="s">
        <v>16402</v>
      </c>
      <c r="F6768" s="5" t="s">
        <v>375</v>
      </c>
      <c r="G6768" s="5" t="s">
        <v>376</v>
      </c>
      <c r="H6768" s="5" t="s">
        <v>377</v>
      </c>
      <c r="I6768" s="5" t="s">
        <v>378</v>
      </c>
    </row>
    <row r="6769" spans="1:9" x14ac:dyDescent="0.25">
      <c r="A6769" s="5" t="s">
        <v>16735</v>
      </c>
      <c r="B6769" s="5" t="s">
        <v>16736</v>
      </c>
      <c r="C6769" s="6" t="s">
        <v>8529</v>
      </c>
      <c r="D6769" s="6" t="str">
        <f t="shared" si="105"/>
        <v>0010-038-181-1200</v>
      </c>
      <c r="E6769" s="5" t="s">
        <v>8530</v>
      </c>
      <c r="F6769" s="5" t="s">
        <v>375</v>
      </c>
      <c r="G6769" s="5" t="s">
        <v>376</v>
      </c>
      <c r="H6769" s="5" t="s">
        <v>377</v>
      </c>
      <c r="I6769" s="5" t="s">
        <v>378</v>
      </c>
    </row>
    <row r="6770" spans="1:9" x14ac:dyDescent="0.25">
      <c r="A6770" s="5" t="s">
        <v>16737</v>
      </c>
      <c r="B6770" s="5" t="s">
        <v>16738</v>
      </c>
      <c r="C6770" s="6" t="s">
        <v>10400</v>
      </c>
      <c r="D6770" s="6" t="str">
        <f t="shared" si="105"/>
        <v>0010-058-021-4200</v>
      </c>
      <c r="E6770" s="5" t="s">
        <v>10401</v>
      </c>
      <c r="F6770" s="5" t="s">
        <v>375</v>
      </c>
      <c r="G6770" s="5" t="s">
        <v>376</v>
      </c>
      <c r="H6770" s="5" t="s">
        <v>377</v>
      </c>
      <c r="I6770" s="5" t="s">
        <v>378</v>
      </c>
    </row>
    <row r="6771" spans="1:9" x14ac:dyDescent="0.25">
      <c r="A6771" s="5" t="s">
        <v>16739</v>
      </c>
      <c r="B6771" s="5" t="s">
        <v>16740</v>
      </c>
      <c r="C6771" s="6" t="s">
        <v>2032</v>
      </c>
      <c r="D6771" s="6" t="str">
        <f t="shared" si="105"/>
        <v>0560-000-000-0000</v>
      </c>
      <c r="E6771" s="5" t="s">
        <v>2033</v>
      </c>
      <c r="F6771" s="5" t="s">
        <v>383</v>
      </c>
      <c r="G6771" s="5" t="s">
        <v>384</v>
      </c>
      <c r="H6771" s="5" t="s">
        <v>377</v>
      </c>
      <c r="I6771" s="5" t="s">
        <v>378</v>
      </c>
    </row>
    <row r="6772" spans="1:9" x14ac:dyDescent="0.25">
      <c r="A6772" s="5" t="s">
        <v>16741</v>
      </c>
      <c r="B6772" s="5" t="s">
        <v>16742</v>
      </c>
      <c r="C6772" s="6" t="s">
        <v>1490</v>
      </c>
      <c r="D6772" s="6" t="str">
        <f t="shared" si="105"/>
        <v>1043-000-000-0000</v>
      </c>
      <c r="E6772" s="5" t="s">
        <v>1491</v>
      </c>
      <c r="F6772" s="5" t="s">
        <v>383</v>
      </c>
      <c r="G6772" s="5" t="s">
        <v>384</v>
      </c>
      <c r="H6772" s="5" t="s">
        <v>377</v>
      </c>
      <c r="I6772" s="5" t="s">
        <v>378</v>
      </c>
    </row>
    <row r="6773" spans="1:9" x14ac:dyDescent="0.25">
      <c r="A6773" s="5" t="s">
        <v>16743</v>
      </c>
      <c r="B6773" s="5" t="s">
        <v>16744</v>
      </c>
      <c r="C6773" s="6" t="s">
        <v>2549</v>
      </c>
      <c r="D6773" s="6" t="str">
        <f t="shared" si="105"/>
        <v>0750-000-000-0000</v>
      </c>
      <c r="E6773" s="5" t="s">
        <v>2550</v>
      </c>
      <c r="F6773" s="5" t="s">
        <v>383</v>
      </c>
      <c r="G6773" s="5" t="s">
        <v>384</v>
      </c>
      <c r="H6773" s="5" t="s">
        <v>377</v>
      </c>
      <c r="I6773" s="5" t="s">
        <v>378</v>
      </c>
    </row>
    <row r="6774" spans="1:9" x14ac:dyDescent="0.25">
      <c r="A6774" s="5" t="s">
        <v>16745</v>
      </c>
      <c r="B6774" s="5" t="s">
        <v>16746</v>
      </c>
      <c r="C6774" s="6" t="s">
        <v>1716</v>
      </c>
      <c r="D6774" s="6" t="str">
        <f t="shared" si="105"/>
        <v>0902-000-000-0000</v>
      </c>
      <c r="E6774" s="5" t="s">
        <v>1717</v>
      </c>
      <c r="F6774" s="5" t="s">
        <v>535</v>
      </c>
      <c r="G6774" s="5" t="s">
        <v>536</v>
      </c>
      <c r="H6774" s="5" t="s">
        <v>513</v>
      </c>
      <c r="I6774" s="5" t="s">
        <v>514</v>
      </c>
    </row>
    <row r="6775" spans="1:9" x14ac:dyDescent="0.25">
      <c r="A6775" s="5" t="s">
        <v>16747</v>
      </c>
      <c r="B6775" s="5" t="s">
        <v>16748</v>
      </c>
      <c r="C6775" s="6" t="s">
        <v>714</v>
      </c>
      <c r="D6775" s="6" t="str">
        <f t="shared" si="105"/>
        <v>0010-027-100-2400</v>
      </c>
      <c r="E6775" s="5" t="s">
        <v>715</v>
      </c>
      <c r="F6775" s="5" t="s">
        <v>399</v>
      </c>
      <c r="G6775" s="5" t="s">
        <v>400</v>
      </c>
      <c r="H6775" s="5" t="s">
        <v>377</v>
      </c>
      <c r="I6775" s="5" t="s">
        <v>378</v>
      </c>
    </row>
    <row r="6776" spans="1:9" x14ac:dyDescent="0.25">
      <c r="A6776" s="5" t="s">
        <v>16749</v>
      </c>
      <c r="B6776" s="5" t="s">
        <v>16750</v>
      </c>
      <c r="C6776" s="6" t="s">
        <v>6462</v>
      </c>
      <c r="D6776" s="6" t="str">
        <f t="shared" si="105"/>
        <v>0010-046-051-1100</v>
      </c>
      <c r="E6776" s="5" t="s">
        <v>6463</v>
      </c>
      <c r="F6776" s="5" t="s">
        <v>399</v>
      </c>
      <c r="G6776" s="5" t="s">
        <v>400</v>
      </c>
      <c r="H6776" s="5" t="s">
        <v>377</v>
      </c>
      <c r="I6776" s="5" t="s">
        <v>378</v>
      </c>
    </row>
    <row r="6777" spans="1:9" x14ac:dyDescent="0.25">
      <c r="A6777" s="5" t="s">
        <v>16751</v>
      </c>
      <c r="B6777" s="5" t="s">
        <v>16752</v>
      </c>
      <c r="C6777" s="6" t="s">
        <v>1448</v>
      </c>
      <c r="D6777" s="6" t="str">
        <f t="shared" si="105"/>
        <v>0125-000-000-0000</v>
      </c>
      <c r="E6777" s="5" t="s">
        <v>1449</v>
      </c>
      <c r="F6777" s="5" t="s">
        <v>383</v>
      </c>
      <c r="G6777" s="5" t="s">
        <v>384</v>
      </c>
      <c r="H6777" s="5" t="s">
        <v>377</v>
      </c>
      <c r="I6777" s="5" t="s">
        <v>378</v>
      </c>
    </row>
    <row r="6778" spans="1:9" x14ac:dyDescent="0.25">
      <c r="A6778" s="5" t="s">
        <v>16753</v>
      </c>
      <c r="B6778" s="5" t="s">
        <v>16754</v>
      </c>
      <c r="C6778" s="6" t="s">
        <v>1490</v>
      </c>
      <c r="D6778" s="6" t="str">
        <f t="shared" si="105"/>
        <v>1043-000-000-0000</v>
      </c>
      <c r="E6778" s="5" t="s">
        <v>1491</v>
      </c>
      <c r="F6778" s="5" t="s">
        <v>383</v>
      </c>
      <c r="G6778" s="5" t="s">
        <v>384</v>
      </c>
      <c r="H6778" s="5" t="s">
        <v>377</v>
      </c>
      <c r="I6778" s="5" t="s">
        <v>378</v>
      </c>
    </row>
    <row r="6779" spans="1:9" x14ac:dyDescent="0.25">
      <c r="A6779" s="5" t="s">
        <v>16755</v>
      </c>
      <c r="B6779" s="5" t="s">
        <v>16756</v>
      </c>
      <c r="C6779" s="6" t="s">
        <v>16757</v>
      </c>
      <c r="D6779" s="6" t="str">
        <f t="shared" si="105"/>
        <v>0946-000-005-1400</v>
      </c>
      <c r="E6779" s="5" t="s">
        <v>16758</v>
      </c>
      <c r="F6779" s="5" t="s">
        <v>383</v>
      </c>
      <c r="G6779" s="5" t="s">
        <v>384</v>
      </c>
      <c r="H6779" s="5" t="s">
        <v>377</v>
      </c>
      <c r="I6779" s="5" t="s">
        <v>378</v>
      </c>
    </row>
    <row r="6780" spans="1:9" x14ac:dyDescent="0.25">
      <c r="A6780" s="5" t="s">
        <v>16759</v>
      </c>
      <c r="B6780" s="5" t="s">
        <v>16760</v>
      </c>
      <c r="C6780" s="6" t="s">
        <v>3856</v>
      </c>
      <c r="D6780" s="6" t="str">
        <f t="shared" si="105"/>
        <v>0380-000-000-0000</v>
      </c>
      <c r="E6780" s="5" t="s">
        <v>3857</v>
      </c>
      <c r="F6780" s="5" t="s">
        <v>383</v>
      </c>
      <c r="G6780" s="5" t="s">
        <v>384</v>
      </c>
      <c r="H6780" s="5" t="s">
        <v>377</v>
      </c>
      <c r="I6780" s="5" t="s">
        <v>378</v>
      </c>
    </row>
    <row r="6781" spans="1:9" x14ac:dyDescent="0.25">
      <c r="A6781" s="5" t="s">
        <v>16761</v>
      </c>
      <c r="B6781" s="5" t="s">
        <v>16762</v>
      </c>
      <c r="C6781" s="6" t="s">
        <v>16763</v>
      </c>
      <c r="D6781" s="6" t="str">
        <f t="shared" si="105"/>
        <v>0280-000-002-8100</v>
      </c>
      <c r="E6781" s="5" t="s">
        <v>16764</v>
      </c>
      <c r="F6781" s="5" t="s">
        <v>383</v>
      </c>
      <c r="G6781" s="5" t="s">
        <v>384</v>
      </c>
      <c r="H6781" s="5" t="s">
        <v>377</v>
      </c>
      <c r="I6781" s="5" t="s">
        <v>378</v>
      </c>
    </row>
    <row r="6782" spans="1:9" x14ac:dyDescent="0.25">
      <c r="A6782" s="5" t="s">
        <v>16765</v>
      </c>
      <c r="B6782" s="5" t="s">
        <v>16766</v>
      </c>
      <c r="C6782" s="6" t="s">
        <v>12279</v>
      </c>
      <c r="D6782" s="6" t="str">
        <f t="shared" si="105"/>
        <v>0569-000-000-0000</v>
      </c>
      <c r="E6782" s="5" t="s">
        <v>12280</v>
      </c>
      <c r="F6782" s="5" t="s">
        <v>383</v>
      </c>
      <c r="G6782" s="5" t="s">
        <v>384</v>
      </c>
      <c r="H6782" s="5" t="s">
        <v>377</v>
      </c>
      <c r="I6782" s="5" t="s">
        <v>378</v>
      </c>
    </row>
    <row r="6783" spans="1:9" x14ac:dyDescent="0.25">
      <c r="A6783" s="5" t="s">
        <v>16767</v>
      </c>
      <c r="B6783" s="5" t="s">
        <v>16768</v>
      </c>
      <c r="C6783" s="6" t="s">
        <v>2196</v>
      </c>
      <c r="D6783" s="6" t="str">
        <f t="shared" si="105"/>
        <v>0924-000-000-0000</v>
      </c>
      <c r="E6783" s="5" t="s">
        <v>2197</v>
      </c>
      <c r="F6783" s="5" t="s">
        <v>383</v>
      </c>
      <c r="G6783" s="5" t="s">
        <v>384</v>
      </c>
      <c r="H6783" s="5" t="s">
        <v>14185</v>
      </c>
      <c r="I6783" s="5" t="s">
        <v>14186</v>
      </c>
    </row>
    <row r="6784" spans="1:9" x14ac:dyDescent="0.25">
      <c r="A6784" s="5" t="s">
        <v>16769</v>
      </c>
      <c r="B6784" s="5" t="s">
        <v>16770</v>
      </c>
      <c r="C6784" s="6" t="s">
        <v>405</v>
      </c>
      <c r="D6784" s="6" t="str">
        <f t="shared" si="105"/>
        <v>0340-000-000-0000</v>
      </c>
      <c r="E6784" s="5" t="s">
        <v>406</v>
      </c>
      <c r="F6784" s="5" t="s">
        <v>383</v>
      </c>
      <c r="G6784" s="5" t="s">
        <v>384</v>
      </c>
      <c r="H6784" s="5" t="s">
        <v>377</v>
      </c>
      <c r="I6784" s="5" t="s">
        <v>378</v>
      </c>
    </row>
    <row r="6785" spans="1:9" x14ac:dyDescent="0.25">
      <c r="A6785" s="5" t="s">
        <v>16771</v>
      </c>
      <c r="B6785" s="5" t="s">
        <v>16772</v>
      </c>
      <c r="C6785" s="6" t="s">
        <v>4428</v>
      </c>
      <c r="D6785" s="6" t="str">
        <f t="shared" si="105"/>
        <v>0990-000-000-0000</v>
      </c>
      <c r="E6785" s="5" t="s">
        <v>4429</v>
      </c>
      <c r="F6785" s="5" t="s">
        <v>383</v>
      </c>
      <c r="G6785" s="5" t="s">
        <v>384</v>
      </c>
      <c r="H6785" s="5" t="s">
        <v>377</v>
      </c>
      <c r="I6785" s="5" t="s">
        <v>378</v>
      </c>
    </row>
    <row r="6786" spans="1:9" x14ac:dyDescent="0.25">
      <c r="A6786" s="5" t="s">
        <v>16773</v>
      </c>
      <c r="B6786" s="5" t="s">
        <v>16774</v>
      </c>
      <c r="C6786" s="6" t="s">
        <v>4625</v>
      </c>
      <c r="D6786" s="6" t="str">
        <f t="shared" ref="D6786:D6849" si="106">TEXT(C6786,"0000-000-000-0000")</f>
        <v>0193-000-000-0000</v>
      </c>
      <c r="E6786" s="5" t="s">
        <v>4626</v>
      </c>
      <c r="F6786" s="5" t="s">
        <v>383</v>
      </c>
      <c r="G6786" s="5" t="s">
        <v>384</v>
      </c>
      <c r="H6786" s="5" t="s">
        <v>377</v>
      </c>
      <c r="I6786" s="5" t="s">
        <v>378</v>
      </c>
    </row>
    <row r="6787" spans="1:9" x14ac:dyDescent="0.25">
      <c r="A6787" s="5" t="s">
        <v>16775</v>
      </c>
      <c r="B6787" s="5" t="s">
        <v>16776</v>
      </c>
      <c r="C6787" s="6" t="s">
        <v>13483</v>
      </c>
      <c r="D6787" s="6" t="str">
        <f t="shared" si="106"/>
        <v>0830-000-000-0000</v>
      </c>
      <c r="E6787" s="5" t="s">
        <v>13484</v>
      </c>
      <c r="F6787" s="5" t="s">
        <v>383</v>
      </c>
      <c r="G6787" s="5" t="s">
        <v>384</v>
      </c>
      <c r="H6787" s="5" t="s">
        <v>377</v>
      </c>
      <c r="I6787" s="5" t="s">
        <v>378</v>
      </c>
    </row>
    <row r="6788" spans="1:9" x14ac:dyDescent="0.25">
      <c r="A6788" s="5" t="s">
        <v>16777</v>
      </c>
      <c r="B6788" s="5" t="s">
        <v>16778</v>
      </c>
      <c r="C6788" s="6" t="s">
        <v>1456</v>
      </c>
      <c r="D6788" s="6" t="str">
        <f t="shared" si="106"/>
        <v>0150-000-000-0000</v>
      </c>
      <c r="E6788" s="5" t="s">
        <v>1457</v>
      </c>
      <c r="F6788" s="5" t="s">
        <v>383</v>
      </c>
      <c r="G6788" s="5" t="s">
        <v>384</v>
      </c>
      <c r="H6788" s="5" t="s">
        <v>377</v>
      </c>
      <c r="I6788" s="5" t="s">
        <v>378</v>
      </c>
    </row>
    <row r="6789" spans="1:9" x14ac:dyDescent="0.25">
      <c r="A6789" s="5" t="s">
        <v>16779</v>
      </c>
      <c r="B6789" s="5" t="s">
        <v>16780</v>
      </c>
      <c r="C6789" s="6" t="s">
        <v>1283</v>
      </c>
      <c r="D6789" s="6" t="str">
        <f t="shared" si="106"/>
        <v>0338-000-000-0000</v>
      </c>
      <c r="E6789" s="5" t="s">
        <v>1284</v>
      </c>
      <c r="F6789" s="5" t="s">
        <v>383</v>
      </c>
      <c r="G6789" s="5" t="s">
        <v>384</v>
      </c>
      <c r="H6789" s="5" t="s">
        <v>377</v>
      </c>
      <c r="I6789" s="5" t="s">
        <v>378</v>
      </c>
    </row>
    <row r="6790" spans="1:9" x14ac:dyDescent="0.25">
      <c r="A6790" s="5" t="s">
        <v>16781</v>
      </c>
      <c r="B6790" s="5" t="s">
        <v>16782</v>
      </c>
      <c r="C6790" s="6" t="s">
        <v>4428</v>
      </c>
      <c r="D6790" s="6" t="str">
        <f t="shared" si="106"/>
        <v>0990-000-000-0000</v>
      </c>
      <c r="E6790" s="5" t="s">
        <v>4429</v>
      </c>
      <c r="F6790" s="5" t="s">
        <v>383</v>
      </c>
      <c r="G6790" s="5" t="s">
        <v>384</v>
      </c>
      <c r="H6790" s="5" t="s">
        <v>377</v>
      </c>
      <c r="I6790" s="5" t="s">
        <v>378</v>
      </c>
    </row>
    <row r="6791" spans="1:9" x14ac:dyDescent="0.25">
      <c r="A6791" s="5" t="s">
        <v>16783</v>
      </c>
      <c r="B6791" s="5" t="s">
        <v>16784</v>
      </c>
      <c r="C6791" s="6" t="s">
        <v>1740</v>
      </c>
      <c r="D6791" s="6" t="str">
        <f t="shared" si="106"/>
        <v>0343-000-000-0000</v>
      </c>
      <c r="E6791" s="5" t="s">
        <v>1741</v>
      </c>
      <c r="F6791" s="5" t="s">
        <v>383</v>
      </c>
      <c r="G6791" s="5" t="s">
        <v>384</v>
      </c>
      <c r="H6791" s="5" t="s">
        <v>377</v>
      </c>
      <c r="I6791" s="5" t="s">
        <v>378</v>
      </c>
    </row>
    <row r="6792" spans="1:9" x14ac:dyDescent="0.25">
      <c r="A6792" s="5" t="s">
        <v>16785</v>
      </c>
      <c r="B6792" s="5" t="s">
        <v>16786</v>
      </c>
      <c r="C6792" s="6" t="s">
        <v>14773</v>
      </c>
      <c r="D6792" s="6" t="str">
        <f t="shared" si="106"/>
        <v>0602-000-000-0000</v>
      </c>
      <c r="E6792" s="5" t="s">
        <v>14774</v>
      </c>
      <c r="F6792" s="5" t="s">
        <v>503</v>
      </c>
      <c r="G6792" s="5" t="s">
        <v>504</v>
      </c>
      <c r="H6792" s="5" t="s">
        <v>377</v>
      </c>
      <c r="I6792" s="5" t="s">
        <v>378</v>
      </c>
    </row>
    <row r="6793" spans="1:9" x14ac:dyDescent="0.25">
      <c r="A6793" s="5" t="s">
        <v>16787</v>
      </c>
      <c r="B6793" s="5" t="s">
        <v>16788</v>
      </c>
      <c r="C6793" s="6" t="s">
        <v>11251</v>
      </c>
      <c r="D6793" s="6" t="str">
        <f t="shared" si="106"/>
        <v>1151-000-000-0000</v>
      </c>
      <c r="E6793" s="5" t="s">
        <v>11252</v>
      </c>
      <c r="F6793" s="5" t="s">
        <v>535</v>
      </c>
      <c r="G6793" s="5" t="s">
        <v>536</v>
      </c>
      <c r="H6793" s="5" t="s">
        <v>377</v>
      </c>
      <c r="I6793" s="5" t="s">
        <v>378</v>
      </c>
    </row>
    <row r="6794" spans="1:9" x14ac:dyDescent="0.25">
      <c r="A6794" s="5" t="s">
        <v>16789</v>
      </c>
      <c r="B6794" s="5" t="s">
        <v>16790</v>
      </c>
      <c r="C6794" s="6" t="s">
        <v>1518</v>
      </c>
      <c r="D6794" s="6" t="str">
        <f t="shared" si="106"/>
        <v>0675-000-000-0000</v>
      </c>
      <c r="E6794" s="5" t="s">
        <v>1519</v>
      </c>
      <c r="F6794" s="5" t="s">
        <v>507</v>
      </c>
      <c r="G6794" s="5" t="s">
        <v>508</v>
      </c>
      <c r="H6794" s="5" t="s">
        <v>377</v>
      </c>
      <c r="I6794" s="5" t="s">
        <v>378</v>
      </c>
    </row>
    <row r="6795" spans="1:9" x14ac:dyDescent="0.25">
      <c r="A6795" s="5" t="s">
        <v>16791</v>
      </c>
      <c r="B6795" s="5" t="s">
        <v>16792</v>
      </c>
      <c r="C6795" s="6" t="s">
        <v>2410</v>
      </c>
      <c r="D6795" s="6" t="str">
        <f t="shared" si="106"/>
        <v>0279-000-000-0000</v>
      </c>
      <c r="E6795" s="5" t="s">
        <v>2411</v>
      </c>
      <c r="F6795" s="5" t="s">
        <v>383</v>
      </c>
      <c r="G6795" s="5" t="s">
        <v>384</v>
      </c>
      <c r="H6795" s="5" t="s">
        <v>377</v>
      </c>
      <c r="I6795" s="5" t="s">
        <v>378</v>
      </c>
    </row>
    <row r="6796" spans="1:9" x14ac:dyDescent="0.25">
      <c r="A6796" s="5" t="s">
        <v>16793</v>
      </c>
      <c r="B6796" s="5" t="s">
        <v>16794</v>
      </c>
      <c r="C6796" s="6" t="s">
        <v>3587</v>
      </c>
      <c r="D6796" s="6" t="str">
        <f t="shared" si="106"/>
        <v>0606-000-000-0000</v>
      </c>
      <c r="E6796" s="5" t="s">
        <v>3588</v>
      </c>
      <c r="F6796" s="5" t="s">
        <v>383</v>
      </c>
      <c r="G6796" s="5" t="s">
        <v>384</v>
      </c>
      <c r="H6796" s="5" t="s">
        <v>11790</v>
      </c>
      <c r="I6796" s="5" t="s">
        <v>11791</v>
      </c>
    </row>
    <row r="6797" spans="1:9" x14ac:dyDescent="0.25">
      <c r="A6797" s="5" t="s">
        <v>16795</v>
      </c>
      <c r="B6797" s="5" t="s">
        <v>16796</v>
      </c>
      <c r="C6797" s="6" t="s">
        <v>7003</v>
      </c>
      <c r="D6797" s="6" t="str">
        <f t="shared" si="106"/>
        <v>1060-033-000-0000</v>
      </c>
      <c r="E6797" s="5" t="s">
        <v>7004</v>
      </c>
      <c r="F6797" s="5" t="s">
        <v>383</v>
      </c>
      <c r="G6797" s="5" t="s">
        <v>384</v>
      </c>
      <c r="H6797" s="5" t="s">
        <v>377</v>
      </c>
      <c r="I6797" s="5" t="s">
        <v>378</v>
      </c>
    </row>
    <row r="6798" spans="1:9" x14ac:dyDescent="0.25">
      <c r="A6798" s="5" t="s">
        <v>16797</v>
      </c>
      <c r="B6798" s="5" t="s">
        <v>16798</v>
      </c>
      <c r="C6798" s="6" t="s">
        <v>2843</v>
      </c>
      <c r="D6798" s="6" t="str">
        <f t="shared" si="106"/>
        <v>0107-000-000-0000</v>
      </c>
      <c r="E6798" s="5" t="s">
        <v>2844</v>
      </c>
      <c r="F6798" s="5" t="s">
        <v>383</v>
      </c>
      <c r="G6798" s="5" t="s">
        <v>384</v>
      </c>
      <c r="H6798" s="5" t="s">
        <v>377</v>
      </c>
      <c r="I6798" s="5" t="s">
        <v>378</v>
      </c>
    </row>
    <row r="6799" spans="1:9" x14ac:dyDescent="0.25">
      <c r="A6799" s="5" t="s">
        <v>16799</v>
      </c>
      <c r="B6799" s="5" t="s">
        <v>16800</v>
      </c>
      <c r="C6799" s="6" t="s">
        <v>4052</v>
      </c>
      <c r="D6799" s="6" t="str">
        <f t="shared" si="106"/>
        <v>0285-000-000-0000</v>
      </c>
      <c r="E6799" s="5" t="s">
        <v>4053</v>
      </c>
      <c r="F6799" s="5" t="s">
        <v>383</v>
      </c>
      <c r="G6799" s="5" t="s">
        <v>384</v>
      </c>
      <c r="H6799" s="5" t="s">
        <v>377</v>
      </c>
      <c r="I6799" s="5" t="s">
        <v>378</v>
      </c>
    </row>
    <row r="6800" spans="1:9" x14ac:dyDescent="0.25">
      <c r="A6800" s="5" t="s">
        <v>16801</v>
      </c>
      <c r="B6800" s="5" t="s">
        <v>16802</v>
      </c>
      <c r="C6800" s="6" t="s">
        <v>985</v>
      </c>
      <c r="D6800" s="6" t="str">
        <f t="shared" si="106"/>
        <v>0180-000-000-0000</v>
      </c>
      <c r="E6800" s="5" t="s">
        <v>986</v>
      </c>
      <c r="F6800" s="5" t="s">
        <v>383</v>
      </c>
      <c r="G6800" s="5" t="s">
        <v>384</v>
      </c>
      <c r="H6800" s="5" t="s">
        <v>377</v>
      </c>
      <c r="I6800" s="5" t="s">
        <v>378</v>
      </c>
    </row>
    <row r="6801" spans="1:9" x14ac:dyDescent="0.25">
      <c r="A6801" s="5" t="s">
        <v>16803</v>
      </c>
      <c r="B6801" s="5" t="s">
        <v>16804</v>
      </c>
      <c r="C6801" s="6" t="s">
        <v>4671</v>
      </c>
      <c r="D6801" s="6" t="str">
        <f t="shared" si="106"/>
        <v>0725-000-000-0000</v>
      </c>
      <c r="E6801" s="5" t="s">
        <v>4672</v>
      </c>
      <c r="F6801" s="5" t="s">
        <v>383</v>
      </c>
      <c r="G6801" s="5" t="s">
        <v>384</v>
      </c>
      <c r="H6801" s="5" t="s">
        <v>377</v>
      </c>
      <c r="I6801" s="5" t="s">
        <v>378</v>
      </c>
    </row>
    <row r="6802" spans="1:9" x14ac:dyDescent="0.25">
      <c r="A6802" s="5" t="s">
        <v>16805</v>
      </c>
      <c r="B6802" s="5" t="s">
        <v>16806</v>
      </c>
      <c r="C6802" s="6" t="s">
        <v>1337</v>
      </c>
      <c r="D6802" s="6" t="str">
        <f t="shared" si="106"/>
        <v>0257-000-000-0000</v>
      </c>
      <c r="E6802" s="5" t="s">
        <v>1338</v>
      </c>
      <c r="F6802" s="5" t="s">
        <v>383</v>
      </c>
      <c r="G6802" s="5" t="s">
        <v>384</v>
      </c>
      <c r="H6802" s="5" t="s">
        <v>377</v>
      </c>
      <c r="I6802" s="5" t="s">
        <v>378</v>
      </c>
    </row>
    <row r="6803" spans="1:9" x14ac:dyDescent="0.25">
      <c r="A6803" s="5" t="s">
        <v>16807</v>
      </c>
      <c r="B6803" s="5" t="s">
        <v>16808</v>
      </c>
      <c r="C6803" s="6" t="s">
        <v>985</v>
      </c>
      <c r="D6803" s="6" t="str">
        <f t="shared" si="106"/>
        <v>0180-000-000-0000</v>
      </c>
      <c r="E6803" s="5" t="s">
        <v>986</v>
      </c>
      <c r="F6803" s="5" t="s">
        <v>383</v>
      </c>
      <c r="G6803" s="5" t="s">
        <v>384</v>
      </c>
      <c r="H6803" s="5" t="s">
        <v>377</v>
      </c>
      <c r="I6803" s="5" t="s">
        <v>378</v>
      </c>
    </row>
    <row r="6804" spans="1:9" x14ac:dyDescent="0.25">
      <c r="A6804" s="5" t="s">
        <v>16809</v>
      </c>
      <c r="B6804" s="5" t="s">
        <v>16810</v>
      </c>
      <c r="C6804" s="6" t="s">
        <v>3856</v>
      </c>
      <c r="D6804" s="6" t="str">
        <f t="shared" si="106"/>
        <v>0380-000-000-0000</v>
      </c>
      <c r="E6804" s="5" t="s">
        <v>3857</v>
      </c>
      <c r="F6804" s="5" t="s">
        <v>383</v>
      </c>
      <c r="G6804" s="5" t="s">
        <v>384</v>
      </c>
      <c r="H6804" s="5" t="s">
        <v>377</v>
      </c>
      <c r="I6804" s="5" t="s">
        <v>378</v>
      </c>
    </row>
    <row r="6805" spans="1:9" x14ac:dyDescent="0.25">
      <c r="A6805" s="5" t="s">
        <v>16811</v>
      </c>
      <c r="B6805" s="5" t="s">
        <v>16812</v>
      </c>
      <c r="C6805" s="6" t="s">
        <v>831</v>
      </c>
      <c r="D6805" s="6" t="str">
        <f t="shared" si="106"/>
        <v>0874-000-000-0000</v>
      </c>
      <c r="E6805" s="5" t="s">
        <v>832</v>
      </c>
      <c r="F6805" s="5" t="s">
        <v>383</v>
      </c>
      <c r="G6805" s="5" t="s">
        <v>384</v>
      </c>
      <c r="H6805" s="5" t="s">
        <v>377</v>
      </c>
      <c r="I6805" s="5" t="s">
        <v>378</v>
      </c>
    </row>
    <row r="6806" spans="1:9" x14ac:dyDescent="0.25">
      <c r="A6806" s="5" t="s">
        <v>16813</v>
      </c>
      <c r="B6806" s="5" t="s">
        <v>16814</v>
      </c>
      <c r="C6806" s="6" t="s">
        <v>773</v>
      </c>
      <c r="D6806" s="6" t="str">
        <f t="shared" si="106"/>
        <v>0218-000-000-0000</v>
      </c>
      <c r="E6806" s="5" t="s">
        <v>774</v>
      </c>
      <c r="F6806" s="5" t="s">
        <v>383</v>
      </c>
      <c r="G6806" s="5" t="s">
        <v>384</v>
      </c>
      <c r="H6806" s="5" t="s">
        <v>377</v>
      </c>
      <c r="I6806" s="5" t="s">
        <v>378</v>
      </c>
    </row>
    <row r="6807" spans="1:9" x14ac:dyDescent="0.25">
      <c r="A6807" s="5" t="s">
        <v>16815</v>
      </c>
      <c r="B6807" s="5" t="s">
        <v>16816</v>
      </c>
      <c r="C6807" s="6" t="s">
        <v>7749</v>
      </c>
      <c r="D6807" s="6" t="str">
        <f t="shared" si="106"/>
        <v>0010-060-111-1100</v>
      </c>
      <c r="E6807" s="5" t="s">
        <v>7750</v>
      </c>
      <c r="F6807" s="5" t="s">
        <v>399</v>
      </c>
      <c r="G6807" s="5" t="s">
        <v>400</v>
      </c>
      <c r="H6807" s="5" t="s">
        <v>11413</v>
      </c>
      <c r="I6807" s="5" t="s">
        <v>11414</v>
      </c>
    </row>
    <row r="6808" spans="1:9" x14ac:dyDescent="0.25">
      <c r="A6808" s="5" t="s">
        <v>16817</v>
      </c>
      <c r="B6808" s="5" t="s">
        <v>16818</v>
      </c>
      <c r="C6808" s="6" t="s">
        <v>551</v>
      </c>
      <c r="D6808" s="6" t="str">
        <f t="shared" si="106"/>
        <v>0355-000-000-0000</v>
      </c>
      <c r="E6808" s="5" t="s">
        <v>552</v>
      </c>
      <c r="F6808" s="5" t="s">
        <v>383</v>
      </c>
      <c r="G6808" s="5" t="s">
        <v>384</v>
      </c>
      <c r="H6808" s="5" t="s">
        <v>377</v>
      </c>
      <c r="I6808" s="5" t="s">
        <v>378</v>
      </c>
    </row>
    <row r="6809" spans="1:9" x14ac:dyDescent="0.25">
      <c r="A6809" s="5" t="s">
        <v>16819</v>
      </c>
      <c r="B6809" s="5" t="s">
        <v>16820</v>
      </c>
      <c r="C6809" s="6" t="s">
        <v>1877</v>
      </c>
      <c r="D6809" s="6" t="str">
        <f t="shared" si="106"/>
        <v>0775-000-000-0000</v>
      </c>
      <c r="E6809" s="5" t="s">
        <v>1878</v>
      </c>
      <c r="F6809" s="5" t="s">
        <v>383</v>
      </c>
      <c r="G6809" s="5" t="s">
        <v>384</v>
      </c>
      <c r="H6809" s="5" t="s">
        <v>377</v>
      </c>
      <c r="I6809" s="5" t="s">
        <v>378</v>
      </c>
    </row>
    <row r="6810" spans="1:9" x14ac:dyDescent="0.25">
      <c r="A6810" s="5" t="s">
        <v>16821</v>
      </c>
      <c r="B6810" s="5" t="s">
        <v>16822</v>
      </c>
      <c r="C6810" s="6" t="s">
        <v>1619</v>
      </c>
      <c r="D6810" s="6" t="str">
        <f t="shared" si="106"/>
        <v>0370-000-000-0000</v>
      </c>
      <c r="E6810" s="5" t="s">
        <v>1620</v>
      </c>
      <c r="F6810" s="5" t="s">
        <v>383</v>
      </c>
      <c r="G6810" s="5" t="s">
        <v>384</v>
      </c>
      <c r="H6810" s="5" t="s">
        <v>377</v>
      </c>
      <c r="I6810" s="5" t="s">
        <v>378</v>
      </c>
    </row>
    <row r="6811" spans="1:9" x14ac:dyDescent="0.25">
      <c r="A6811" s="5" t="s">
        <v>16823</v>
      </c>
      <c r="B6811" s="5" t="s">
        <v>16824</v>
      </c>
      <c r="C6811" s="6" t="s">
        <v>4424</v>
      </c>
      <c r="D6811" s="6" t="str">
        <f t="shared" si="106"/>
        <v>0577-000-000-0000</v>
      </c>
      <c r="E6811" s="5" t="s">
        <v>4425</v>
      </c>
      <c r="F6811" s="5" t="s">
        <v>383</v>
      </c>
      <c r="G6811" s="5" t="s">
        <v>384</v>
      </c>
      <c r="H6811" s="5" t="s">
        <v>377</v>
      </c>
      <c r="I6811" s="5" t="s">
        <v>378</v>
      </c>
    </row>
    <row r="6812" spans="1:9" x14ac:dyDescent="0.25">
      <c r="A6812" s="5" t="s">
        <v>16825</v>
      </c>
      <c r="B6812" s="5" t="s">
        <v>16826</v>
      </c>
      <c r="C6812" s="6" t="s">
        <v>551</v>
      </c>
      <c r="D6812" s="6" t="str">
        <f t="shared" si="106"/>
        <v>0355-000-000-0000</v>
      </c>
      <c r="E6812" s="5" t="s">
        <v>552</v>
      </c>
      <c r="F6812" s="5" t="s">
        <v>383</v>
      </c>
      <c r="G6812" s="5" t="s">
        <v>384</v>
      </c>
      <c r="H6812" s="5" t="s">
        <v>377</v>
      </c>
      <c r="I6812" s="5" t="s">
        <v>378</v>
      </c>
    </row>
    <row r="6813" spans="1:9" x14ac:dyDescent="0.25">
      <c r="A6813" s="5" t="s">
        <v>16827</v>
      </c>
      <c r="B6813" s="5" t="s">
        <v>16828</v>
      </c>
      <c r="C6813" s="6" t="s">
        <v>16829</v>
      </c>
      <c r="D6813" s="6" t="str">
        <f t="shared" si="106"/>
        <v>0280-116-000-0000</v>
      </c>
      <c r="E6813" s="5" t="s">
        <v>16830</v>
      </c>
      <c r="F6813" s="5" t="s">
        <v>383</v>
      </c>
      <c r="G6813" s="5" t="s">
        <v>384</v>
      </c>
      <c r="H6813" s="5" t="s">
        <v>377</v>
      </c>
      <c r="I6813" s="5" t="s">
        <v>378</v>
      </c>
    </row>
    <row r="6814" spans="1:9" x14ac:dyDescent="0.25">
      <c r="A6814" s="5" t="s">
        <v>16831</v>
      </c>
      <c r="B6814" s="5" t="s">
        <v>16832</v>
      </c>
      <c r="C6814" s="6" t="s">
        <v>3287</v>
      </c>
      <c r="D6814" s="6" t="str">
        <f t="shared" si="106"/>
        <v>0137-000-000-0000</v>
      </c>
      <c r="E6814" s="5" t="s">
        <v>3288</v>
      </c>
      <c r="F6814" s="5" t="s">
        <v>383</v>
      </c>
      <c r="G6814" s="5" t="s">
        <v>384</v>
      </c>
      <c r="H6814" s="5" t="s">
        <v>377</v>
      </c>
      <c r="I6814" s="5" t="s">
        <v>378</v>
      </c>
    </row>
    <row r="6815" spans="1:9" x14ac:dyDescent="0.25">
      <c r="A6815" s="5" t="s">
        <v>16833</v>
      </c>
      <c r="B6815" s="5" t="s">
        <v>16834</v>
      </c>
      <c r="C6815" s="6" t="s">
        <v>11702</v>
      </c>
      <c r="D6815" s="6" t="str">
        <f t="shared" si="106"/>
        <v>1114-000-000-0000</v>
      </c>
      <c r="E6815" s="5" t="s">
        <v>11703</v>
      </c>
      <c r="F6815" s="5" t="s">
        <v>383</v>
      </c>
      <c r="G6815" s="5" t="s">
        <v>384</v>
      </c>
      <c r="H6815" s="5" t="s">
        <v>377</v>
      </c>
      <c r="I6815" s="5" t="s">
        <v>378</v>
      </c>
    </row>
    <row r="6816" spans="1:9" x14ac:dyDescent="0.25">
      <c r="A6816" s="5" t="s">
        <v>16835</v>
      </c>
      <c r="B6816" s="5" t="s">
        <v>16836</v>
      </c>
      <c r="C6816" s="6" t="s">
        <v>1891</v>
      </c>
      <c r="D6816" s="6" t="str">
        <f t="shared" si="106"/>
        <v>0010-044-081-0000</v>
      </c>
      <c r="E6816" s="5" t="s">
        <v>1892</v>
      </c>
      <c r="F6816" s="5" t="s">
        <v>873</v>
      </c>
      <c r="G6816" s="5" t="s">
        <v>874</v>
      </c>
      <c r="H6816" s="5" t="s">
        <v>377</v>
      </c>
      <c r="I6816" s="5" t="s">
        <v>378</v>
      </c>
    </row>
    <row r="6817" spans="1:9" x14ac:dyDescent="0.25">
      <c r="A6817" s="5" t="s">
        <v>16837</v>
      </c>
      <c r="B6817" s="5" t="s">
        <v>16838</v>
      </c>
      <c r="C6817" s="6" t="s">
        <v>551</v>
      </c>
      <c r="D6817" s="6" t="str">
        <f t="shared" si="106"/>
        <v>0355-000-000-0000</v>
      </c>
      <c r="E6817" s="5" t="s">
        <v>552</v>
      </c>
      <c r="F6817" s="5" t="s">
        <v>383</v>
      </c>
      <c r="G6817" s="5" t="s">
        <v>384</v>
      </c>
      <c r="H6817" s="5" t="s">
        <v>377</v>
      </c>
      <c r="I6817" s="5" t="s">
        <v>378</v>
      </c>
    </row>
    <row r="6818" spans="1:9" x14ac:dyDescent="0.25">
      <c r="A6818" s="5" t="s">
        <v>16839</v>
      </c>
      <c r="B6818" s="5" t="s">
        <v>16840</v>
      </c>
      <c r="C6818" s="6" t="s">
        <v>4823</v>
      </c>
      <c r="D6818" s="6" t="str">
        <f t="shared" si="106"/>
        <v>0572-000-000-0000</v>
      </c>
      <c r="E6818" s="5" t="s">
        <v>4824</v>
      </c>
      <c r="F6818" s="5" t="s">
        <v>383</v>
      </c>
      <c r="G6818" s="5" t="s">
        <v>384</v>
      </c>
      <c r="H6818" s="5" t="s">
        <v>377</v>
      </c>
      <c r="I6818" s="5" t="s">
        <v>378</v>
      </c>
    </row>
    <row r="6819" spans="1:9" x14ac:dyDescent="0.25">
      <c r="A6819" s="5" t="s">
        <v>16841</v>
      </c>
      <c r="B6819" s="5" t="s">
        <v>16842</v>
      </c>
      <c r="C6819" s="6" t="s">
        <v>777</v>
      </c>
      <c r="D6819" s="6" t="str">
        <f t="shared" si="106"/>
        <v>0595-000-000-0000</v>
      </c>
      <c r="E6819" s="5" t="s">
        <v>778</v>
      </c>
      <c r="F6819" s="5" t="s">
        <v>383</v>
      </c>
      <c r="G6819" s="5" t="s">
        <v>384</v>
      </c>
      <c r="H6819" s="5" t="s">
        <v>377</v>
      </c>
      <c r="I6819" s="5" t="s">
        <v>378</v>
      </c>
    </row>
    <row r="6820" spans="1:9" x14ac:dyDescent="0.25">
      <c r="A6820" s="5" t="s">
        <v>16843</v>
      </c>
      <c r="B6820" s="5" t="s">
        <v>16844</v>
      </c>
      <c r="C6820" s="6" t="s">
        <v>15858</v>
      </c>
      <c r="D6820" s="6" t="str">
        <f t="shared" si="106"/>
        <v>1063-000-000-0000</v>
      </c>
      <c r="E6820" s="5" t="s">
        <v>15859</v>
      </c>
      <c r="F6820" s="5" t="s">
        <v>383</v>
      </c>
      <c r="G6820" s="5" t="s">
        <v>384</v>
      </c>
      <c r="H6820" s="5" t="s">
        <v>377</v>
      </c>
      <c r="I6820" s="5" t="s">
        <v>378</v>
      </c>
    </row>
    <row r="6821" spans="1:9" x14ac:dyDescent="0.25">
      <c r="A6821" s="5" t="s">
        <v>16845</v>
      </c>
      <c r="B6821" s="5" t="s">
        <v>16846</v>
      </c>
      <c r="C6821" s="6" t="s">
        <v>3295</v>
      </c>
      <c r="D6821" s="6" t="str">
        <f t="shared" si="106"/>
        <v>0762-000-000-0000</v>
      </c>
      <c r="E6821" s="5" t="s">
        <v>3296</v>
      </c>
      <c r="F6821" s="5" t="s">
        <v>383</v>
      </c>
      <c r="G6821" s="5" t="s">
        <v>384</v>
      </c>
      <c r="H6821" s="5" t="s">
        <v>377</v>
      </c>
      <c r="I6821" s="5" t="s">
        <v>378</v>
      </c>
    </row>
    <row r="6822" spans="1:9" x14ac:dyDescent="0.25">
      <c r="A6822" s="5" t="s">
        <v>16847</v>
      </c>
      <c r="B6822" s="5" t="s">
        <v>16848</v>
      </c>
      <c r="C6822" s="6" t="s">
        <v>1494</v>
      </c>
      <c r="D6822" s="6" t="str">
        <f t="shared" si="106"/>
        <v>0944-000-000-0000</v>
      </c>
      <c r="E6822" s="5" t="s">
        <v>1495</v>
      </c>
      <c r="F6822" s="5" t="s">
        <v>383</v>
      </c>
      <c r="G6822" s="5" t="s">
        <v>384</v>
      </c>
      <c r="H6822" s="5" t="s">
        <v>377</v>
      </c>
      <c r="I6822" s="5" t="s">
        <v>378</v>
      </c>
    </row>
    <row r="6823" spans="1:9" x14ac:dyDescent="0.25">
      <c r="A6823" s="5" t="s">
        <v>16849</v>
      </c>
      <c r="B6823" s="5" t="s">
        <v>16850</v>
      </c>
      <c r="C6823" s="6" t="s">
        <v>393</v>
      </c>
      <c r="D6823" s="6" t="str">
        <f t="shared" si="106"/>
        <v>0418-000-000-0000</v>
      </c>
      <c r="E6823" s="5" t="s">
        <v>394</v>
      </c>
      <c r="F6823" s="5" t="s">
        <v>383</v>
      </c>
      <c r="G6823" s="5" t="s">
        <v>384</v>
      </c>
      <c r="H6823" s="5" t="s">
        <v>377</v>
      </c>
      <c r="I6823" s="5" t="s">
        <v>378</v>
      </c>
    </row>
    <row r="6824" spans="1:9" x14ac:dyDescent="0.25">
      <c r="A6824" s="5" t="s">
        <v>16851</v>
      </c>
      <c r="B6824" s="5" t="s">
        <v>16852</v>
      </c>
      <c r="C6824" s="6" t="s">
        <v>3840</v>
      </c>
      <c r="D6824" s="6" t="str">
        <f t="shared" si="106"/>
        <v>0819-000-000-0000</v>
      </c>
      <c r="E6824" s="5" t="s">
        <v>3841</v>
      </c>
      <c r="F6824" s="5" t="s">
        <v>383</v>
      </c>
      <c r="G6824" s="5" t="s">
        <v>384</v>
      </c>
      <c r="H6824" s="5" t="s">
        <v>377</v>
      </c>
      <c r="I6824" s="5" t="s">
        <v>378</v>
      </c>
    </row>
    <row r="6825" spans="1:9" x14ac:dyDescent="0.25">
      <c r="A6825" s="5" t="s">
        <v>16853</v>
      </c>
      <c r="B6825" s="5" t="s">
        <v>16854</v>
      </c>
      <c r="C6825" s="6" t="s">
        <v>10087</v>
      </c>
      <c r="D6825" s="6" t="str">
        <f t="shared" si="106"/>
        <v>0010-058-071-1200</v>
      </c>
      <c r="E6825" s="5" t="s">
        <v>10088</v>
      </c>
      <c r="F6825" s="5" t="s">
        <v>399</v>
      </c>
      <c r="G6825" s="5" t="s">
        <v>400</v>
      </c>
      <c r="H6825" s="5" t="s">
        <v>377</v>
      </c>
      <c r="I6825" s="5" t="s">
        <v>378</v>
      </c>
    </row>
    <row r="6826" spans="1:9" x14ac:dyDescent="0.25">
      <c r="A6826" s="5" t="s">
        <v>16855</v>
      </c>
      <c r="B6826" s="5" t="s">
        <v>16856</v>
      </c>
      <c r="C6826" s="6" t="s">
        <v>2789</v>
      </c>
      <c r="D6826" s="6" t="str">
        <f t="shared" si="106"/>
        <v>0190-000-000-0000</v>
      </c>
      <c r="E6826" s="5" t="s">
        <v>2790</v>
      </c>
      <c r="F6826" s="5" t="s">
        <v>383</v>
      </c>
      <c r="G6826" s="5" t="s">
        <v>384</v>
      </c>
      <c r="H6826" s="5" t="s">
        <v>377</v>
      </c>
      <c r="I6826" s="5" t="s">
        <v>378</v>
      </c>
    </row>
    <row r="6827" spans="1:9" x14ac:dyDescent="0.25">
      <c r="A6827" s="5" t="s">
        <v>16857</v>
      </c>
      <c r="B6827" s="5" t="s">
        <v>16858</v>
      </c>
      <c r="C6827" s="6" t="s">
        <v>589</v>
      </c>
      <c r="D6827" s="6" t="str">
        <f t="shared" si="106"/>
        <v>0160-000-000-0000</v>
      </c>
      <c r="E6827" s="5" t="s">
        <v>590</v>
      </c>
      <c r="F6827" s="5" t="s">
        <v>507</v>
      </c>
      <c r="G6827" s="5" t="s">
        <v>508</v>
      </c>
      <c r="H6827" s="5" t="s">
        <v>377</v>
      </c>
      <c r="I6827" s="5" t="s">
        <v>378</v>
      </c>
    </row>
    <row r="6828" spans="1:9" x14ac:dyDescent="0.25">
      <c r="A6828" s="5" t="s">
        <v>16859</v>
      </c>
      <c r="B6828" s="5" t="s">
        <v>16860</v>
      </c>
      <c r="C6828" s="6" t="s">
        <v>589</v>
      </c>
      <c r="D6828" s="6" t="str">
        <f t="shared" si="106"/>
        <v>0160-000-000-0000</v>
      </c>
      <c r="E6828" s="5" t="s">
        <v>590</v>
      </c>
      <c r="F6828" s="5" t="s">
        <v>383</v>
      </c>
      <c r="G6828" s="5" t="s">
        <v>384</v>
      </c>
      <c r="H6828" s="5" t="s">
        <v>377</v>
      </c>
      <c r="I6828" s="5" t="s">
        <v>378</v>
      </c>
    </row>
    <row r="6829" spans="1:9" x14ac:dyDescent="0.25">
      <c r="A6829" s="5" t="s">
        <v>16861</v>
      </c>
      <c r="B6829" s="5" t="s">
        <v>16862</v>
      </c>
      <c r="C6829" s="6" t="s">
        <v>16863</v>
      </c>
      <c r="D6829" s="6" t="str">
        <f t="shared" si="106"/>
        <v>0890-250-000-0000</v>
      </c>
      <c r="E6829" s="5" t="s">
        <v>27878</v>
      </c>
      <c r="F6829" s="5" t="s">
        <v>383</v>
      </c>
      <c r="G6829" s="5" t="s">
        <v>384</v>
      </c>
      <c r="H6829" s="5" t="s">
        <v>377</v>
      </c>
      <c r="I6829" s="5" t="s">
        <v>378</v>
      </c>
    </row>
    <row r="6830" spans="1:9" x14ac:dyDescent="0.25">
      <c r="A6830" s="5" t="s">
        <v>16864</v>
      </c>
      <c r="B6830" s="5" t="s">
        <v>16865</v>
      </c>
      <c r="C6830" s="6" t="s">
        <v>16866</v>
      </c>
      <c r="D6830" s="6" t="str">
        <f t="shared" si="106"/>
        <v>0220-000-004-6900</v>
      </c>
      <c r="E6830" s="5" t="s">
        <v>16867</v>
      </c>
      <c r="F6830" s="5" t="s">
        <v>383</v>
      </c>
      <c r="G6830" s="5" t="s">
        <v>384</v>
      </c>
      <c r="H6830" s="5" t="s">
        <v>377</v>
      </c>
      <c r="I6830" s="5" t="s">
        <v>378</v>
      </c>
    </row>
    <row r="6831" spans="1:9" x14ac:dyDescent="0.25">
      <c r="A6831" s="5" t="s">
        <v>16868</v>
      </c>
      <c r="B6831" s="5" t="s">
        <v>16869</v>
      </c>
      <c r="C6831" s="6" t="s">
        <v>393</v>
      </c>
      <c r="D6831" s="6" t="str">
        <f t="shared" si="106"/>
        <v>0418-000-000-0000</v>
      </c>
      <c r="E6831" s="5" t="s">
        <v>394</v>
      </c>
      <c r="F6831" s="5" t="s">
        <v>383</v>
      </c>
      <c r="G6831" s="5" t="s">
        <v>384</v>
      </c>
      <c r="H6831" s="5" t="s">
        <v>377</v>
      </c>
      <c r="I6831" s="5" t="s">
        <v>378</v>
      </c>
    </row>
    <row r="6832" spans="1:9" x14ac:dyDescent="0.25">
      <c r="A6832" s="5" t="s">
        <v>16870</v>
      </c>
      <c r="B6832" s="5" t="s">
        <v>16871</v>
      </c>
      <c r="C6832" s="6" t="s">
        <v>2120</v>
      </c>
      <c r="D6832" s="6" t="str">
        <f t="shared" si="106"/>
        <v>0232-000-000-0000</v>
      </c>
      <c r="E6832" s="5" t="s">
        <v>2121</v>
      </c>
      <c r="F6832" s="5" t="s">
        <v>383</v>
      </c>
      <c r="G6832" s="5" t="s">
        <v>384</v>
      </c>
      <c r="H6832" s="5" t="s">
        <v>377</v>
      </c>
      <c r="I6832" s="5" t="s">
        <v>378</v>
      </c>
    </row>
    <row r="6833" spans="1:9" x14ac:dyDescent="0.25">
      <c r="A6833" s="5" t="s">
        <v>16872</v>
      </c>
      <c r="B6833" s="5" t="s">
        <v>16873</v>
      </c>
      <c r="C6833" s="6" t="s">
        <v>3096</v>
      </c>
      <c r="D6833" s="6" t="str">
        <f t="shared" si="106"/>
        <v>0758-000-000-0000</v>
      </c>
      <c r="E6833" s="5" t="s">
        <v>3097</v>
      </c>
      <c r="F6833" s="5" t="s">
        <v>383</v>
      </c>
      <c r="G6833" s="5" t="s">
        <v>384</v>
      </c>
      <c r="H6833" s="5" t="s">
        <v>377</v>
      </c>
      <c r="I6833" s="5" t="s">
        <v>378</v>
      </c>
    </row>
    <row r="6834" spans="1:9" x14ac:dyDescent="0.25">
      <c r="A6834" s="5" t="s">
        <v>16874</v>
      </c>
      <c r="B6834" s="5" t="s">
        <v>16875</v>
      </c>
      <c r="C6834" s="6" t="s">
        <v>5678</v>
      </c>
      <c r="D6834" s="6" t="str">
        <f t="shared" si="106"/>
        <v>0010-046-061-1100</v>
      </c>
      <c r="E6834" s="5" t="s">
        <v>5679</v>
      </c>
      <c r="F6834" s="5" t="s">
        <v>383</v>
      </c>
      <c r="G6834" s="5" t="s">
        <v>384</v>
      </c>
      <c r="H6834" s="5" t="s">
        <v>377</v>
      </c>
      <c r="I6834" s="5" t="s">
        <v>378</v>
      </c>
    </row>
    <row r="6835" spans="1:9" x14ac:dyDescent="0.25">
      <c r="A6835" s="5" t="s">
        <v>16876</v>
      </c>
      <c r="B6835" s="5" t="s">
        <v>16877</v>
      </c>
      <c r="C6835" s="6" t="s">
        <v>1526</v>
      </c>
      <c r="D6835" s="6" t="str">
        <f t="shared" si="106"/>
        <v>0480-000-000-0000</v>
      </c>
      <c r="E6835" s="5" t="s">
        <v>1527</v>
      </c>
      <c r="F6835" s="5" t="s">
        <v>535</v>
      </c>
      <c r="G6835" s="5" t="s">
        <v>536</v>
      </c>
      <c r="H6835" s="5" t="s">
        <v>377</v>
      </c>
      <c r="I6835" s="5" t="s">
        <v>378</v>
      </c>
    </row>
    <row r="6836" spans="1:9" x14ac:dyDescent="0.25">
      <c r="A6836" s="5" t="s">
        <v>16878</v>
      </c>
      <c r="B6836" s="5" t="s">
        <v>16879</v>
      </c>
      <c r="C6836" s="6" t="s">
        <v>16880</v>
      </c>
      <c r="D6836" s="6" t="str">
        <f t="shared" si="106"/>
        <v>0457-000-005-8300</v>
      </c>
      <c r="E6836" s="5" t="s">
        <v>16881</v>
      </c>
      <c r="F6836" s="5" t="s">
        <v>383</v>
      </c>
      <c r="G6836" s="5" t="s">
        <v>384</v>
      </c>
      <c r="H6836" s="5" t="s">
        <v>377</v>
      </c>
      <c r="I6836" s="5" t="s">
        <v>378</v>
      </c>
    </row>
    <row r="6837" spans="1:9" x14ac:dyDescent="0.25">
      <c r="A6837" s="5" t="s">
        <v>16882</v>
      </c>
      <c r="B6837" s="5" t="s">
        <v>16883</v>
      </c>
      <c r="C6837" s="6" t="s">
        <v>694</v>
      </c>
      <c r="D6837" s="6" t="str">
        <f t="shared" si="106"/>
        <v>0220-000-000-0000</v>
      </c>
      <c r="E6837" s="5" t="s">
        <v>695</v>
      </c>
      <c r="F6837" s="5" t="s">
        <v>383</v>
      </c>
      <c r="G6837" s="5" t="s">
        <v>384</v>
      </c>
      <c r="H6837" s="5" t="s">
        <v>377</v>
      </c>
      <c r="I6837" s="5" t="s">
        <v>378</v>
      </c>
    </row>
    <row r="6838" spans="1:9" x14ac:dyDescent="0.25">
      <c r="A6838" s="5" t="s">
        <v>16884</v>
      </c>
      <c r="B6838" s="5" t="s">
        <v>16885</v>
      </c>
      <c r="C6838" s="6" t="s">
        <v>2771</v>
      </c>
      <c r="D6838" s="6" t="str">
        <f t="shared" si="106"/>
        <v>0335-033-000-0000</v>
      </c>
      <c r="E6838" s="5" t="s">
        <v>2772</v>
      </c>
      <c r="F6838" s="5" t="s">
        <v>2740</v>
      </c>
      <c r="G6838" s="5" t="s">
        <v>2741</v>
      </c>
      <c r="H6838" s="5" t="s">
        <v>513</v>
      </c>
      <c r="I6838" s="5" t="s">
        <v>514</v>
      </c>
    </row>
    <row r="6839" spans="1:9" x14ac:dyDescent="0.25">
      <c r="A6839" s="5" t="s">
        <v>16886</v>
      </c>
      <c r="B6839" s="5" t="s">
        <v>16887</v>
      </c>
      <c r="C6839" s="6" t="s">
        <v>589</v>
      </c>
      <c r="D6839" s="6" t="str">
        <f t="shared" si="106"/>
        <v>0160-000-000-0000</v>
      </c>
      <c r="E6839" s="5" t="s">
        <v>590</v>
      </c>
      <c r="F6839" s="5" t="s">
        <v>383</v>
      </c>
      <c r="G6839" s="5" t="s">
        <v>384</v>
      </c>
      <c r="H6839" s="5" t="s">
        <v>377</v>
      </c>
      <c r="I6839" s="5" t="s">
        <v>378</v>
      </c>
    </row>
    <row r="6840" spans="1:9" x14ac:dyDescent="0.25">
      <c r="A6840" s="5" t="s">
        <v>16888</v>
      </c>
      <c r="B6840" s="5" t="s">
        <v>16889</v>
      </c>
      <c r="C6840" s="6" t="s">
        <v>5364</v>
      </c>
      <c r="D6840" s="6" t="str">
        <f t="shared" si="106"/>
        <v>0529-000-000-0000</v>
      </c>
      <c r="E6840" s="5" t="s">
        <v>5365</v>
      </c>
      <c r="F6840" s="5" t="s">
        <v>383</v>
      </c>
      <c r="G6840" s="5" t="s">
        <v>384</v>
      </c>
      <c r="H6840" s="5" t="s">
        <v>377</v>
      </c>
      <c r="I6840" s="5" t="s">
        <v>378</v>
      </c>
    </row>
    <row r="6841" spans="1:9" x14ac:dyDescent="0.25">
      <c r="A6841" s="5" t="s">
        <v>16890</v>
      </c>
      <c r="B6841" s="5" t="s">
        <v>16891</v>
      </c>
      <c r="C6841" s="6" t="s">
        <v>11602</v>
      </c>
      <c r="D6841" s="6" t="str">
        <f t="shared" si="106"/>
        <v>0948-000-000-0000</v>
      </c>
      <c r="E6841" s="5" t="s">
        <v>11603</v>
      </c>
      <c r="F6841" s="5" t="s">
        <v>383</v>
      </c>
      <c r="G6841" s="5" t="s">
        <v>384</v>
      </c>
      <c r="H6841" s="5" t="s">
        <v>377</v>
      </c>
      <c r="I6841" s="5" t="s">
        <v>378</v>
      </c>
    </row>
    <row r="6842" spans="1:9" x14ac:dyDescent="0.25">
      <c r="A6842" s="5" t="s">
        <v>16892</v>
      </c>
      <c r="B6842" s="5" t="s">
        <v>16893</v>
      </c>
      <c r="C6842" s="6" t="s">
        <v>724</v>
      </c>
      <c r="D6842" s="6" t="str">
        <f t="shared" si="106"/>
        <v>0283-000-000-0000</v>
      </c>
      <c r="E6842" s="5" t="s">
        <v>725</v>
      </c>
      <c r="F6842" s="5" t="s">
        <v>383</v>
      </c>
      <c r="G6842" s="5" t="s">
        <v>384</v>
      </c>
      <c r="H6842" s="5" t="s">
        <v>377</v>
      </c>
      <c r="I6842" s="5" t="s">
        <v>378</v>
      </c>
    </row>
    <row r="6843" spans="1:9" x14ac:dyDescent="0.25">
      <c r="A6843" s="5" t="s">
        <v>16894</v>
      </c>
      <c r="B6843" s="5" t="s">
        <v>16895</v>
      </c>
      <c r="C6843" s="6" t="s">
        <v>1665</v>
      </c>
      <c r="D6843" s="6" t="str">
        <f t="shared" si="106"/>
        <v>0903-000-000-0000</v>
      </c>
      <c r="E6843" s="5" t="s">
        <v>1666</v>
      </c>
      <c r="F6843" s="5" t="s">
        <v>383</v>
      </c>
      <c r="G6843" s="5" t="s">
        <v>384</v>
      </c>
      <c r="H6843" s="5" t="s">
        <v>377</v>
      </c>
      <c r="I6843" s="5" t="s">
        <v>378</v>
      </c>
    </row>
    <row r="6844" spans="1:9" x14ac:dyDescent="0.25">
      <c r="A6844" s="5" t="s">
        <v>16896</v>
      </c>
      <c r="B6844" s="5" t="s">
        <v>16897</v>
      </c>
      <c r="C6844" s="6" t="s">
        <v>3537</v>
      </c>
      <c r="D6844" s="6" t="str">
        <f t="shared" si="106"/>
        <v>0557-000-000-0000</v>
      </c>
      <c r="E6844" s="5" t="s">
        <v>3538</v>
      </c>
      <c r="F6844" s="5" t="s">
        <v>383</v>
      </c>
      <c r="G6844" s="5" t="s">
        <v>384</v>
      </c>
      <c r="H6844" s="5" t="s">
        <v>377</v>
      </c>
      <c r="I6844" s="5" t="s">
        <v>378</v>
      </c>
    </row>
    <row r="6845" spans="1:9" x14ac:dyDescent="0.25">
      <c r="A6845" s="5" t="s">
        <v>16898</v>
      </c>
      <c r="B6845" s="5" t="s">
        <v>16899</v>
      </c>
      <c r="C6845" s="6" t="s">
        <v>13185</v>
      </c>
      <c r="D6845" s="6" t="str">
        <f t="shared" si="106"/>
        <v>1054-000-000-0000</v>
      </c>
      <c r="E6845" s="5" t="s">
        <v>13186</v>
      </c>
      <c r="F6845" s="5" t="s">
        <v>535</v>
      </c>
      <c r="G6845" s="5" t="s">
        <v>536</v>
      </c>
      <c r="H6845" s="5" t="s">
        <v>377</v>
      </c>
      <c r="I6845" s="5" t="s">
        <v>378</v>
      </c>
    </row>
    <row r="6846" spans="1:9" x14ac:dyDescent="0.25">
      <c r="A6846" s="5" t="s">
        <v>16900</v>
      </c>
      <c r="B6846" s="5" t="s">
        <v>16901</v>
      </c>
      <c r="C6846" s="6" t="s">
        <v>1702</v>
      </c>
      <c r="D6846" s="6" t="str">
        <f t="shared" si="106"/>
        <v>0601-000-000-0000</v>
      </c>
      <c r="E6846" s="5" t="s">
        <v>1703</v>
      </c>
      <c r="F6846" s="5" t="s">
        <v>383</v>
      </c>
      <c r="G6846" s="5" t="s">
        <v>384</v>
      </c>
      <c r="H6846" s="5" t="s">
        <v>377</v>
      </c>
      <c r="I6846" s="5" t="s">
        <v>378</v>
      </c>
    </row>
    <row r="6847" spans="1:9" x14ac:dyDescent="0.25">
      <c r="A6847" s="5" t="s">
        <v>16902</v>
      </c>
      <c r="B6847" s="5" t="s">
        <v>16903</v>
      </c>
      <c r="C6847" s="6" t="s">
        <v>1887</v>
      </c>
      <c r="D6847" s="6" t="str">
        <f t="shared" si="106"/>
        <v>0440-000-000-0000</v>
      </c>
      <c r="E6847" s="5" t="s">
        <v>1888</v>
      </c>
      <c r="F6847" s="5" t="s">
        <v>383</v>
      </c>
      <c r="G6847" s="5" t="s">
        <v>384</v>
      </c>
      <c r="H6847" s="5" t="s">
        <v>1213</v>
      </c>
      <c r="I6847" s="5" t="s">
        <v>1214</v>
      </c>
    </row>
    <row r="6848" spans="1:9" x14ac:dyDescent="0.25">
      <c r="A6848" s="5" t="s">
        <v>249</v>
      </c>
      <c r="B6848" s="5" t="s">
        <v>16904</v>
      </c>
      <c r="C6848" s="6" t="s">
        <v>1887</v>
      </c>
      <c r="D6848" s="6" t="str">
        <f t="shared" si="106"/>
        <v>0440-000-000-0000</v>
      </c>
      <c r="E6848" s="5" t="s">
        <v>1888</v>
      </c>
      <c r="F6848" s="5" t="s">
        <v>383</v>
      </c>
      <c r="G6848" s="5" t="s">
        <v>384</v>
      </c>
      <c r="H6848" s="5" t="s">
        <v>377</v>
      </c>
      <c r="I6848" s="5" t="s">
        <v>378</v>
      </c>
    </row>
    <row r="6849" spans="1:9" x14ac:dyDescent="0.25">
      <c r="A6849" s="5" t="s">
        <v>16905</v>
      </c>
      <c r="B6849" s="5" t="s">
        <v>16906</v>
      </c>
      <c r="C6849" s="6" t="s">
        <v>7677</v>
      </c>
      <c r="D6849" s="6" t="str">
        <f t="shared" si="106"/>
        <v>0795-000-000-0000</v>
      </c>
      <c r="E6849" s="5" t="s">
        <v>7678</v>
      </c>
      <c r="F6849" s="5" t="s">
        <v>383</v>
      </c>
      <c r="G6849" s="5" t="s">
        <v>384</v>
      </c>
      <c r="H6849" s="5" t="s">
        <v>513</v>
      </c>
      <c r="I6849" s="5" t="s">
        <v>514</v>
      </c>
    </row>
    <row r="6850" spans="1:9" x14ac:dyDescent="0.25">
      <c r="A6850" s="5" t="s">
        <v>16907</v>
      </c>
      <c r="B6850" s="5" t="s">
        <v>16908</v>
      </c>
      <c r="C6850" s="6" t="s">
        <v>2060</v>
      </c>
      <c r="D6850" s="6" t="str">
        <f t="shared" ref="D6850:D6913" si="107">TEXT(C6850,"0000-000-000-0000")</f>
        <v>0280-000-000-0000</v>
      </c>
      <c r="E6850" s="5" t="s">
        <v>2061</v>
      </c>
      <c r="F6850" s="5" t="s">
        <v>925</v>
      </c>
      <c r="G6850" s="5" t="s">
        <v>926</v>
      </c>
      <c r="H6850" s="5" t="s">
        <v>377</v>
      </c>
      <c r="I6850" s="5" t="s">
        <v>378</v>
      </c>
    </row>
    <row r="6851" spans="1:9" x14ac:dyDescent="0.25">
      <c r="A6851" s="5" t="s">
        <v>16909</v>
      </c>
      <c r="B6851" s="5" t="s">
        <v>16910</v>
      </c>
      <c r="C6851" s="6" t="s">
        <v>2827</v>
      </c>
      <c r="D6851" s="6" t="str">
        <f t="shared" si="107"/>
        <v>0320-044-000-0000</v>
      </c>
      <c r="E6851" s="5" t="s">
        <v>2828</v>
      </c>
      <c r="F6851" s="5" t="s">
        <v>383</v>
      </c>
      <c r="G6851" s="5" t="s">
        <v>384</v>
      </c>
      <c r="H6851" s="5" t="s">
        <v>377</v>
      </c>
      <c r="I6851" s="5" t="s">
        <v>378</v>
      </c>
    </row>
    <row r="6852" spans="1:9" x14ac:dyDescent="0.25">
      <c r="A6852" s="5" t="s">
        <v>16911</v>
      </c>
      <c r="B6852" s="5" t="s">
        <v>16912</v>
      </c>
      <c r="C6852" s="6" t="s">
        <v>2710</v>
      </c>
      <c r="D6852" s="6" t="str">
        <f t="shared" si="107"/>
        <v>0630-000-000-0000</v>
      </c>
      <c r="E6852" s="5" t="s">
        <v>2711</v>
      </c>
      <c r="F6852" s="5" t="s">
        <v>383</v>
      </c>
      <c r="G6852" s="5" t="s">
        <v>384</v>
      </c>
      <c r="H6852" s="5" t="s">
        <v>377</v>
      </c>
      <c r="I6852" s="5" t="s">
        <v>378</v>
      </c>
    </row>
    <row r="6853" spans="1:9" x14ac:dyDescent="0.25">
      <c r="A6853" s="5" t="s">
        <v>16913</v>
      </c>
      <c r="B6853" s="5" t="s">
        <v>16914</v>
      </c>
      <c r="C6853" s="6" t="s">
        <v>1069</v>
      </c>
      <c r="D6853" s="6" t="str">
        <f t="shared" si="107"/>
        <v>0300-000-000-0000</v>
      </c>
      <c r="E6853" s="5" t="s">
        <v>1070</v>
      </c>
      <c r="F6853" s="5" t="s">
        <v>383</v>
      </c>
      <c r="G6853" s="5" t="s">
        <v>384</v>
      </c>
      <c r="H6853" s="5" t="s">
        <v>377</v>
      </c>
      <c r="I6853" s="5" t="s">
        <v>378</v>
      </c>
    </row>
    <row r="6854" spans="1:9" x14ac:dyDescent="0.25">
      <c r="A6854" s="5" t="s">
        <v>16915</v>
      </c>
      <c r="B6854" s="5" t="s">
        <v>16916</v>
      </c>
      <c r="C6854" s="6" t="s">
        <v>2283</v>
      </c>
      <c r="D6854" s="6" t="str">
        <f t="shared" si="107"/>
        <v>0822-000-000-0000</v>
      </c>
      <c r="E6854" s="5" t="s">
        <v>2284</v>
      </c>
      <c r="F6854" s="5" t="s">
        <v>383</v>
      </c>
      <c r="G6854" s="5" t="s">
        <v>384</v>
      </c>
      <c r="H6854" s="5" t="s">
        <v>377</v>
      </c>
      <c r="I6854" s="5" t="s">
        <v>378</v>
      </c>
    </row>
    <row r="6855" spans="1:9" x14ac:dyDescent="0.25">
      <c r="A6855" s="5" t="s">
        <v>16917</v>
      </c>
      <c r="B6855" s="5" t="s">
        <v>16918</v>
      </c>
      <c r="C6855" s="6" t="s">
        <v>1577</v>
      </c>
      <c r="D6855" s="6" t="str">
        <f t="shared" si="107"/>
        <v>0870-000-000-0000</v>
      </c>
      <c r="E6855" s="5" t="s">
        <v>1578</v>
      </c>
      <c r="F6855" s="5" t="s">
        <v>507</v>
      </c>
      <c r="G6855" s="5" t="s">
        <v>508</v>
      </c>
      <c r="H6855" s="5" t="s">
        <v>377</v>
      </c>
      <c r="I6855" s="5" t="s">
        <v>378</v>
      </c>
    </row>
    <row r="6856" spans="1:9" x14ac:dyDescent="0.25">
      <c r="A6856" s="5" t="s">
        <v>16919</v>
      </c>
      <c r="B6856" s="5" t="s">
        <v>16920</v>
      </c>
      <c r="C6856" s="6" t="s">
        <v>4088</v>
      </c>
      <c r="D6856" s="6" t="str">
        <f t="shared" si="107"/>
        <v>0772-000-000-0000</v>
      </c>
      <c r="E6856" s="5" t="s">
        <v>4089</v>
      </c>
      <c r="F6856" s="5" t="s">
        <v>383</v>
      </c>
      <c r="G6856" s="5" t="s">
        <v>384</v>
      </c>
      <c r="H6856" s="5" t="s">
        <v>377</v>
      </c>
      <c r="I6856" s="5" t="s">
        <v>378</v>
      </c>
    </row>
    <row r="6857" spans="1:9" x14ac:dyDescent="0.25">
      <c r="A6857" s="5" t="s">
        <v>16921</v>
      </c>
      <c r="B6857" s="5" t="s">
        <v>16922</v>
      </c>
      <c r="C6857" s="6" t="s">
        <v>2008</v>
      </c>
      <c r="D6857" s="6" t="str">
        <f t="shared" si="107"/>
        <v>0670-000-000-0000</v>
      </c>
      <c r="E6857" s="5" t="s">
        <v>2009</v>
      </c>
      <c r="F6857" s="5" t="s">
        <v>383</v>
      </c>
      <c r="G6857" s="5" t="s">
        <v>384</v>
      </c>
      <c r="H6857" s="5" t="s">
        <v>377</v>
      </c>
      <c r="I6857" s="5" t="s">
        <v>378</v>
      </c>
    </row>
    <row r="6858" spans="1:9" x14ac:dyDescent="0.25">
      <c r="A6858" s="5" t="s">
        <v>16923</v>
      </c>
      <c r="B6858" s="5" t="s">
        <v>16924</v>
      </c>
      <c r="C6858" s="6" t="s">
        <v>1916</v>
      </c>
      <c r="D6858" s="6" t="str">
        <f t="shared" si="107"/>
        <v>0712-000-000-0000</v>
      </c>
      <c r="E6858" s="5" t="s">
        <v>1917</v>
      </c>
      <c r="F6858" s="5" t="s">
        <v>535</v>
      </c>
      <c r="G6858" s="5" t="s">
        <v>536</v>
      </c>
      <c r="H6858" s="5" t="s">
        <v>377</v>
      </c>
      <c r="I6858" s="5" t="s">
        <v>378</v>
      </c>
    </row>
    <row r="6859" spans="1:9" x14ac:dyDescent="0.25">
      <c r="A6859" s="5" t="s">
        <v>16925</v>
      </c>
      <c r="B6859" s="5" t="s">
        <v>16926</v>
      </c>
      <c r="C6859" s="6" t="s">
        <v>5668</v>
      </c>
      <c r="D6859" s="6" t="str">
        <f t="shared" si="107"/>
        <v>0730-000-000-0000</v>
      </c>
      <c r="E6859" s="5" t="s">
        <v>5669</v>
      </c>
      <c r="F6859" s="5" t="s">
        <v>535</v>
      </c>
      <c r="G6859" s="5" t="s">
        <v>536</v>
      </c>
      <c r="H6859" s="5" t="s">
        <v>377</v>
      </c>
      <c r="I6859" s="5" t="s">
        <v>378</v>
      </c>
    </row>
    <row r="6860" spans="1:9" x14ac:dyDescent="0.25">
      <c r="A6860" s="5" t="s">
        <v>16927</v>
      </c>
      <c r="B6860" s="5" t="s">
        <v>16928</v>
      </c>
      <c r="C6860" s="6" t="s">
        <v>7790</v>
      </c>
      <c r="D6860" s="6" t="str">
        <f t="shared" si="107"/>
        <v>0195-033-000-0000</v>
      </c>
      <c r="E6860" s="5" t="s">
        <v>7791</v>
      </c>
      <c r="F6860" s="5" t="s">
        <v>2740</v>
      </c>
      <c r="G6860" s="5" t="s">
        <v>2741</v>
      </c>
      <c r="H6860" s="5" t="s">
        <v>377</v>
      </c>
      <c r="I6860" s="5" t="s">
        <v>378</v>
      </c>
    </row>
    <row r="6861" spans="1:9" x14ac:dyDescent="0.25">
      <c r="A6861" s="5" t="s">
        <v>16929</v>
      </c>
      <c r="B6861" s="5" t="s">
        <v>16930</v>
      </c>
      <c r="C6861" s="6" t="s">
        <v>6848</v>
      </c>
      <c r="D6861" s="6" t="str">
        <f t="shared" si="107"/>
        <v>0010-211-261-1100</v>
      </c>
      <c r="E6861" s="5" t="s">
        <v>6849</v>
      </c>
      <c r="F6861" s="5" t="s">
        <v>399</v>
      </c>
      <c r="G6861" s="5" t="s">
        <v>400</v>
      </c>
      <c r="H6861" s="5" t="s">
        <v>377</v>
      </c>
      <c r="I6861" s="5" t="s">
        <v>378</v>
      </c>
    </row>
    <row r="6862" spans="1:9" x14ac:dyDescent="0.25">
      <c r="A6862" s="5" t="s">
        <v>16931</v>
      </c>
      <c r="B6862" s="5" t="s">
        <v>16932</v>
      </c>
      <c r="C6862" s="6" t="s">
        <v>381</v>
      </c>
      <c r="D6862" s="6" t="str">
        <f t="shared" si="107"/>
        <v>0310-000-000-0000</v>
      </c>
      <c r="E6862" s="5" t="s">
        <v>382</v>
      </c>
      <c r="F6862" s="5" t="s">
        <v>383</v>
      </c>
      <c r="G6862" s="5" t="s">
        <v>384</v>
      </c>
      <c r="H6862" s="5" t="s">
        <v>377</v>
      </c>
      <c r="I6862" s="5" t="s">
        <v>378</v>
      </c>
    </row>
    <row r="6863" spans="1:9" x14ac:dyDescent="0.25">
      <c r="A6863" s="5" t="s">
        <v>16933</v>
      </c>
      <c r="B6863" s="5" t="s">
        <v>16934</v>
      </c>
      <c r="C6863" s="6" t="s">
        <v>381</v>
      </c>
      <c r="D6863" s="6" t="str">
        <f t="shared" si="107"/>
        <v>0310-000-000-0000</v>
      </c>
      <c r="E6863" s="5" t="s">
        <v>382</v>
      </c>
      <c r="F6863" s="5" t="s">
        <v>383</v>
      </c>
      <c r="G6863" s="5" t="s">
        <v>384</v>
      </c>
      <c r="H6863" s="5" t="s">
        <v>377</v>
      </c>
      <c r="I6863" s="5" t="s">
        <v>378</v>
      </c>
    </row>
    <row r="6864" spans="1:9" x14ac:dyDescent="0.25">
      <c r="A6864" s="5" t="s">
        <v>16935</v>
      </c>
      <c r="B6864" s="5" t="s">
        <v>16936</v>
      </c>
      <c r="C6864" s="6" t="s">
        <v>2541</v>
      </c>
      <c r="D6864" s="6" t="str">
        <f t="shared" si="107"/>
        <v>0692-000-000-0000</v>
      </c>
      <c r="E6864" s="5" t="s">
        <v>2542</v>
      </c>
      <c r="F6864" s="5" t="s">
        <v>383</v>
      </c>
      <c r="G6864" s="5" t="s">
        <v>384</v>
      </c>
      <c r="H6864" s="5" t="s">
        <v>377</v>
      </c>
      <c r="I6864" s="5" t="s">
        <v>378</v>
      </c>
    </row>
    <row r="6865" spans="1:9" x14ac:dyDescent="0.25">
      <c r="A6865" s="5" t="s">
        <v>16937</v>
      </c>
      <c r="B6865" s="5" t="s">
        <v>16938</v>
      </c>
      <c r="C6865" s="6" t="s">
        <v>16939</v>
      </c>
      <c r="D6865" s="6" t="str">
        <f t="shared" si="107"/>
        <v>1117-000-000-0000</v>
      </c>
      <c r="E6865" s="5" t="s">
        <v>16940</v>
      </c>
      <c r="F6865" s="5" t="s">
        <v>535</v>
      </c>
      <c r="G6865" s="5" t="s">
        <v>536</v>
      </c>
      <c r="H6865" s="5" t="s">
        <v>377</v>
      </c>
      <c r="I6865" s="5" t="s">
        <v>378</v>
      </c>
    </row>
    <row r="6866" spans="1:9" x14ac:dyDescent="0.25">
      <c r="A6866" s="5" t="s">
        <v>16941</v>
      </c>
      <c r="B6866" s="5" t="s">
        <v>16942</v>
      </c>
      <c r="C6866" s="6" t="s">
        <v>461</v>
      </c>
      <c r="D6866" s="6" t="str">
        <f t="shared" si="107"/>
        <v>0010-044-121-0000</v>
      </c>
      <c r="E6866" s="5" t="s">
        <v>462</v>
      </c>
      <c r="F6866" s="5" t="s">
        <v>399</v>
      </c>
      <c r="G6866" s="5" t="s">
        <v>400</v>
      </c>
      <c r="H6866" s="5" t="s">
        <v>377</v>
      </c>
      <c r="I6866" s="5" t="s">
        <v>378</v>
      </c>
    </row>
    <row r="6867" spans="1:9" x14ac:dyDescent="0.25">
      <c r="A6867" s="5" t="s">
        <v>16943</v>
      </c>
      <c r="B6867" s="5" t="s">
        <v>16944</v>
      </c>
      <c r="C6867" s="6" t="s">
        <v>13805</v>
      </c>
      <c r="D6867" s="6" t="str">
        <f t="shared" si="107"/>
        <v>0290-045-090-1200</v>
      </c>
      <c r="E6867" s="5" t="s">
        <v>13806</v>
      </c>
      <c r="F6867" s="5" t="s">
        <v>415</v>
      </c>
      <c r="G6867" s="5" t="s">
        <v>416</v>
      </c>
      <c r="H6867" s="5" t="s">
        <v>513</v>
      </c>
      <c r="I6867" s="5" t="s">
        <v>514</v>
      </c>
    </row>
    <row r="6868" spans="1:9" x14ac:dyDescent="0.25">
      <c r="A6868" s="5" t="s">
        <v>16945</v>
      </c>
      <c r="B6868" s="5" t="s">
        <v>16946</v>
      </c>
      <c r="C6868" s="6" t="s">
        <v>2973</v>
      </c>
      <c r="D6868" s="6" t="str">
        <f t="shared" si="107"/>
        <v>0417-000-000-0000</v>
      </c>
      <c r="E6868" s="5" t="s">
        <v>2974</v>
      </c>
      <c r="F6868" s="5" t="s">
        <v>507</v>
      </c>
      <c r="G6868" s="5" t="s">
        <v>508</v>
      </c>
      <c r="H6868" s="5" t="s">
        <v>377</v>
      </c>
      <c r="I6868" s="5" t="s">
        <v>378</v>
      </c>
    </row>
    <row r="6869" spans="1:9" x14ac:dyDescent="0.25">
      <c r="A6869" s="5" t="s">
        <v>16947</v>
      </c>
      <c r="B6869" s="5" t="s">
        <v>16948</v>
      </c>
      <c r="C6869" s="6" t="s">
        <v>4767</v>
      </c>
      <c r="D6869" s="6" t="str">
        <f t="shared" si="107"/>
        <v>0801-000-000-0000</v>
      </c>
      <c r="E6869" s="5" t="s">
        <v>4768</v>
      </c>
      <c r="F6869" s="5" t="s">
        <v>535</v>
      </c>
      <c r="G6869" s="5" t="s">
        <v>536</v>
      </c>
      <c r="H6869" s="5" t="s">
        <v>377</v>
      </c>
      <c r="I6869" s="5" t="s">
        <v>378</v>
      </c>
    </row>
    <row r="6870" spans="1:9" x14ac:dyDescent="0.25">
      <c r="A6870" s="5" t="s">
        <v>256</v>
      </c>
      <c r="B6870" s="5" t="s">
        <v>16949</v>
      </c>
      <c r="C6870" s="6" t="s">
        <v>421</v>
      </c>
      <c r="D6870" s="6" t="str">
        <f t="shared" si="107"/>
        <v>0835-000-000-0000</v>
      </c>
      <c r="E6870" s="5" t="s">
        <v>422</v>
      </c>
      <c r="F6870" s="5" t="s">
        <v>507</v>
      </c>
      <c r="G6870" s="5" t="s">
        <v>508</v>
      </c>
      <c r="H6870" s="5" t="s">
        <v>14185</v>
      </c>
      <c r="I6870" s="5" t="s">
        <v>14186</v>
      </c>
    </row>
    <row r="6871" spans="1:9" x14ac:dyDescent="0.25">
      <c r="A6871" s="5" t="s">
        <v>16950</v>
      </c>
      <c r="B6871" s="5" t="s">
        <v>16951</v>
      </c>
      <c r="C6871" s="6" t="s">
        <v>5530</v>
      </c>
      <c r="D6871" s="6" t="str">
        <f t="shared" si="107"/>
        <v>0100-045-050-1200</v>
      </c>
      <c r="E6871" s="5" t="s">
        <v>5531</v>
      </c>
      <c r="F6871" s="5" t="s">
        <v>383</v>
      </c>
      <c r="G6871" s="5" t="s">
        <v>384</v>
      </c>
      <c r="H6871" s="5" t="s">
        <v>377</v>
      </c>
      <c r="I6871" s="5" t="s">
        <v>378</v>
      </c>
    </row>
    <row r="6872" spans="1:9" x14ac:dyDescent="0.25">
      <c r="A6872" s="5" t="s">
        <v>16952</v>
      </c>
      <c r="B6872" s="5" t="s">
        <v>16953</v>
      </c>
      <c r="C6872" s="6" t="s">
        <v>1798</v>
      </c>
      <c r="D6872" s="6" t="str">
        <f t="shared" si="107"/>
        <v>0390-000-000-0000</v>
      </c>
      <c r="E6872" s="5" t="s">
        <v>1799</v>
      </c>
      <c r="F6872" s="5" t="s">
        <v>383</v>
      </c>
      <c r="G6872" s="5" t="s">
        <v>384</v>
      </c>
      <c r="H6872" s="5" t="s">
        <v>377</v>
      </c>
      <c r="I6872" s="5" t="s">
        <v>378</v>
      </c>
    </row>
    <row r="6873" spans="1:9" x14ac:dyDescent="0.25">
      <c r="A6873" s="5" t="s">
        <v>16954</v>
      </c>
      <c r="B6873" s="5" t="s">
        <v>16955</v>
      </c>
      <c r="C6873" s="6" t="s">
        <v>6938</v>
      </c>
      <c r="D6873" s="6" t="str">
        <f t="shared" si="107"/>
        <v>0868-000-000-0000</v>
      </c>
      <c r="E6873" s="5" t="s">
        <v>27865</v>
      </c>
      <c r="F6873" s="5" t="s">
        <v>535</v>
      </c>
      <c r="G6873" s="5" t="s">
        <v>536</v>
      </c>
      <c r="H6873" s="5" t="s">
        <v>377</v>
      </c>
      <c r="I6873" s="5" t="s">
        <v>378</v>
      </c>
    </row>
    <row r="6874" spans="1:9" x14ac:dyDescent="0.25">
      <c r="A6874" s="5" t="s">
        <v>16956</v>
      </c>
      <c r="B6874" s="5" t="s">
        <v>16957</v>
      </c>
      <c r="C6874" s="6" t="s">
        <v>12070</v>
      </c>
      <c r="D6874" s="6" t="str">
        <f t="shared" si="107"/>
        <v>0010-032-161-1100</v>
      </c>
      <c r="E6874" s="5" t="s">
        <v>12071</v>
      </c>
      <c r="F6874" s="5" t="s">
        <v>383</v>
      </c>
      <c r="G6874" s="5" t="s">
        <v>384</v>
      </c>
      <c r="H6874" s="5" t="s">
        <v>377</v>
      </c>
      <c r="I6874" s="5" t="s">
        <v>378</v>
      </c>
    </row>
    <row r="6875" spans="1:9" x14ac:dyDescent="0.25">
      <c r="A6875" s="5" t="s">
        <v>16958</v>
      </c>
      <c r="B6875" s="5" t="s">
        <v>16959</v>
      </c>
      <c r="C6875" s="6" t="s">
        <v>2933</v>
      </c>
      <c r="D6875" s="6" t="str">
        <f t="shared" si="107"/>
        <v>0610-000-000-0000</v>
      </c>
      <c r="E6875" s="5" t="s">
        <v>2934</v>
      </c>
      <c r="F6875" s="5" t="s">
        <v>383</v>
      </c>
      <c r="G6875" s="5" t="s">
        <v>384</v>
      </c>
      <c r="H6875" s="5" t="s">
        <v>377</v>
      </c>
      <c r="I6875" s="5" t="s">
        <v>378</v>
      </c>
    </row>
    <row r="6876" spans="1:9" x14ac:dyDescent="0.25">
      <c r="A6876" s="5" t="s">
        <v>16960</v>
      </c>
      <c r="B6876" s="5" t="s">
        <v>16961</v>
      </c>
      <c r="C6876" s="6" t="s">
        <v>2394</v>
      </c>
      <c r="D6876" s="6" t="str">
        <f t="shared" si="107"/>
        <v>0290-000-000-0000</v>
      </c>
      <c r="E6876" s="5" t="s">
        <v>2395</v>
      </c>
      <c r="F6876" s="5" t="s">
        <v>2925</v>
      </c>
      <c r="G6876" s="5" t="s">
        <v>2926</v>
      </c>
      <c r="H6876" s="5" t="s">
        <v>377</v>
      </c>
      <c r="I6876" s="5" t="s">
        <v>378</v>
      </c>
    </row>
    <row r="6877" spans="1:9" x14ac:dyDescent="0.25">
      <c r="A6877" s="5" t="s">
        <v>16962</v>
      </c>
      <c r="B6877" s="5" t="s">
        <v>16963</v>
      </c>
      <c r="C6877" s="6" t="s">
        <v>1390</v>
      </c>
      <c r="D6877" s="6" t="str">
        <f t="shared" si="107"/>
        <v>0010-030-081-1700</v>
      </c>
      <c r="E6877" s="5" t="s">
        <v>1391</v>
      </c>
      <c r="F6877" s="5" t="s">
        <v>399</v>
      </c>
      <c r="G6877" s="5" t="s">
        <v>400</v>
      </c>
      <c r="H6877" s="5" t="s">
        <v>377</v>
      </c>
      <c r="I6877" s="5" t="s">
        <v>378</v>
      </c>
    </row>
    <row r="6878" spans="1:9" x14ac:dyDescent="0.25">
      <c r="A6878" s="5" t="s">
        <v>16964</v>
      </c>
      <c r="B6878" s="5" t="s">
        <v>16965</v>
      </c>
      <c r="C6878" s="6" t="s">
        <v>615</v>
      </c>
      <c r="D6878" s="6" t="str">
        <f t="shared" si="107"/>
        <v>0170-000-000-0000</v>
      </c>
      <c r="E6878" s="5" t="s">
        <v>616</v>
      </c>
      <c r="F6878" s="5" t="s">
        <v>383</v>
      </c>
      <c r="G6878" s="5" t="s">
        <v>384</v>
      </c>
      <c r="H6878" s="5" t="s">
        <v>377</v>
      </c>
      <c r="I6878" s="5" t="s">
        <v>378</v>
      </c>
    </row>
    <row r="6879" spans="1:9" x14ac:dyDescent="0.25">
      <c r="A6879" s="5" t="s">
        <v>16966</v>
      </c>
      <c r="B6879" s="5" t="s">
        <v>16967</v>
      </c>
      <c r="C6879" s="6" t="s">
        <v>2098</v>
      </c>
      <c r="D6879" s="6" t="str">
        <f t="shared" si="107"/>
        <v>0785-000-000-0000</v>
      </c>
      <c r="E6879" s="5" t="s">
        <v>2099</v>
      </c>
      <c r="F6879" s="5" t="s">
        <v>383</v>
      </c>
      <c r="G6879" s="5" t="s">
        <v>384</v>
      </c>
      <c r="H6879" s="5" t="s">
        <v>377</v>
      </c>
      <c r="I6879" s="5" t="s">
        <v>378</v>
      </c>
    </row>
    <row r="6880" spans="1:9" x14ac:dyDescent="0.25">
      <c r="A6880" s="5" t="s">
        <v>16968</v>
      </c>
      <c r="B6880" s="5" t="s">
        <v>16969</v>
      </c>
      <c r="C6880" s="6" t="s">
        <v>3896</v>
      </c>
      <c r="D6880" s="6" t="str">
        <f t="shared" si="107"/>
        <v>0410-000-000-0000</v>
      </c>
      <c r="E6880" s="5" t="s">
        <v>3897</v>
      </c>
      <c r="F6880" s="5" t="s">
        <v>383</v>
      </c>
      <c r="G6880" s="5" t="s">
        <v>384</v>
      </c>
      <c r="H6880" s="5" t="s">
        <v>377</v>
      </c>
      <c r="I6880" s="5" t="s">
        <v>378</v>
      </c>
    </row>
    <row r="6881" spans="1:9" x14ac:dyDescent="0.25">
      <c r="A6881" s="5" t="s">
        <v>16970</v>
      </c>
      <c r="B6881" s="5" t="s">
        <v>16971</v>
      </c>
      <c r="C6881" s="6" t="s">
        <v>1907</v>
      </c>
      <c r="D6881" s="6" t="str">
        <f t="shared" si="107"/>
        <v>1104-000-000-0000</v>
      </c>
      <c r="E6881" s="5" t="s">
        <v>1908</v>
      </c>
      <c r="F6881" s="5" t="s">
        <v>383</v>
      </c>
      <c r="G6881" s="5" t="s">
        <v>384</v>
      </c>
      <c r="H6881" s="5" t="s">
        <v>1213</v>
      </c>
      <c r="I6881" s="5" t="s">
        <v>1214</v>
      </c>
    </row>
    <row r="6882" spans="1:9" x14ac:dyDescent="0.25">
      <c r="A6882" s="5" t="s">
        <v>16972</v>
      </c>
      <c r="B6882" s="5" t="s">
        <v>16973</v>
      </c>
      <c r="C6882" s="6" t="s">
        <v>923</v>
      </c>
      <c r="D6882" s="6" t="str">
        <f t="shared" si="107"/>
        <v>0210-000-000-0000</v>
      </c>
      <c r="E6882" s="5" t="s">
        <v>924</v>
      </c>
      <c r="F6882" s="5" t="s">
        <v>383</v>
      </c>
      <c r="G6882" s="5" t="s">
        <v>384</v>
      </c>
      <c r="H6882" s="5" t="s">
        <v>377</v>
      </c>
      <c r="I6882" s="5" t="s">
        <v>378</v>
      </c>
    </row>
    <row r="6883" spans="1:9" x14ac:dyDescent="0.25">
      <c r="A6883" s="5" t="s">
        <v>16974</v>
      </c>
      <c r="B6883" s="5" t="s">
        <v>16975</v>
      </c>
      <c r="C6883" s="6" t="s">
        <v>12941</v>
      </c>
      <c r="D6883" s="6" t="str">
        <f t="shared" si="107"/>
        <v>1110-000-000-0000</v>
      </c>
      <c r="E6883" s="5" t="s">
        <v>12942</v>
      </c>
      <c r="F6883" s="5" t="s">
        <v>383</v>
      </c>
      <c r="G6883" s="5" t="s">
        <v>384</v>
      </c>
      <c r="H6883" s="5" t="s">
        <v>513</v>
      </c>
      <c r="I6883" s="5" t="s">
        <v>514</v>
      </c>
    </row>
    <row r="6884" spans="1:9" x14ac:dyDescent="0.25">
      <c r="A6884" s="5" t="s">
        <v>16976</v>
      </c>
      <c r="B6884" s="5" t="s">
        <v>16977</v>
      </c>
      <c r="C6884" s="6" t="s">
        <v>3896</v>
      </c>
      <c r="D6884" s="6" t="str">
        <f t="shared" si="107"/>
        <v>0410-000-000-0000</v>
      </c>
      <c r="E6884" s="5" t="s">
        <v>3897</v>
      </c>
      <c r="F6884" s="5" t="s">
        <v>383</v>
      </c>
      <c r="G6884" s="5" t="s">
        <v>384</v>
      </c>
      <c r="H6884" s="5" t="s">
        <v>377</v>
      </c>
      <c r="I6884" s="5" t="s">
        <v>378</v>
      </c>
    </row>
    <row r="6885" spans="1:9" x14ac:dyDescent="0.25">
      <c r="A6885" s="5" t="s">
        <v>16978</v>
      </c>
      <c r="B6885" s="5" t="s">
        <v>16979</v>
      </c>
      <c r="C6885" s="6" t="s">
        <v>4076</v>
      </c>
      <c r="D6885" s="6" t="str">
        <f t="shared" si="107"/>
        <v>0308-000-000-0000</v>
      </c>
      <c r="E6885" s="5" t="s">
        <v>4077</v>
      </c>
      <c r="F6885" s="5" t="s">
        <v>383</v>
      </c>
      <c r="G6885" s="5" t="s">
        <v>384</v>
      </c>
      <c r="H6885" s="5" t="s">
        <v>513</v>
      </c>
      <c r="I6885" s="5" t="s">
        <v>514</v>
      </c>
    </row>
    <row r="6886" spans="1:9" x14ac:dyDescent="0.25">
      <c r="A6886" s="5" t="s">
        <v>16980</v>
      </c>
      <c r="B6886" s="5" t="s">
        <v>16981</v>
      </c>
      <c r="C6886" s="6" t="s">
        <v>3118</v>
      </c>
      <c r="D6886" s="6" t="str">
        <f t="shared" si="107"/>
        <v>0450-000-000-0000</v>
      </c>
      <c r="E6886" s="5" t="s">
        <v>3119</v>
      </c>
      <c r="F6886" s="5" t="s">
        <v>383</v>
      </c>
      <c r="G6886" s="5" t="s">
        <v>384</v>
      </c>
      <c r="H6886" s="5" t="s">
        <v>377</v>
      </c>
      <c r="I6886" s="5" t="s">
        <v>378</v>
      </c>
    </row>
    <row r="6887" spans="1:9" x14ac:dyDescent="0.25">
      <c r="A6887" s="5" t="s">
        <v>16982</v>
      </c>
      <c r="B6887" s="5" t="s">
        <v>16983</v>
      </c>
      <c r="C6887" s="6" t="s">
        <v>1474</v>
      </c>
      <c r="D6887" s="6" t="str">
        <f t="shared" si="107"/>
        <v>0695-000-000-0000</v>
      </c>
      <c r="E6887" s="5" t="s">
        <v>1475</v>
      </c>
      <c r="F6887" s="5" t="s">
        <v>383</v>
      </c>
      <c r="G6887" s="5" t="s">
        <v>384</v>
      </c>
      <c r="H6887" s="5" t="s">
        <v>377</v>
      </c>
      <c r="I6887" s="5" t="s">
        <v>378</v>
      </c>
    </row>
    <row r="6888" spans="1:9" x14ac:dyDescent="0.25">
      <c r="A6888" s="5" t="s">
        <v>16984</v>
      </c>
      <c r="B6888" s="5" t="s">
        <v>16985</v>
      </c>
      <c r="C6888" s="6" t="s">
        <v>9036</v>
      </c>
      <c r="D6888" s="6" t="str">
        <f t="shared" si="107"/>
        <v>0718-000-000-0000</v>
      </c>
      <c r="E6888" s="5" t="s">
        <v>9037</v>
      </c>
      <c r="F6888" s="5" t="s">
        <v>383</v>
      </c>
      <c r="G6888" s="5" t="s">
        <v>384</v>
      </c>
      <c r="H6888" s="5" t="s">
        <v>377</v>
      </c>
      <c r="I6888" s="5" t="s">
        <v>378</v>
      </c>
    </row>
    <row r="6889" spans="1:9" x14ac:dyDescent="0.25">
      <c r="A6889" s="5" t="s">
        <v>16986</v>
      </c>
      <c r="B6889" s="5" t="s">
        <v>16987</v>
      </c>
      <c r="C6889" s="6" t="s">
        <v>4841</v>
      </c>
      <c r="D6889" s="6" t="str">
        <f t="shared" si="107"/>
        <v>0576-000-000-0000</v>
      </c>
      <c r="E6889" s="5" t="s">
        <v>4842</v>
      </c>
      <c r="F6889" s="5" t="s">
        <v>383</v>
      </c>
      <c r="G6889" s="5" t="s">
        <v>384</v>
      </c>
      <c r="H6889" s="5" t="s">
        <v>377</v>
      </c>
      <c r="I6889" s="5" t="s">
        <v>378</v>
      </c>
    </row>
    <row r="6890" spans="1:9" x14ac:dyDescent="0.25">
      <c r="A6890" s="5" t="s">
        <v>16988</v>
      </c>
      <c r="B6890" s="5" t="s">
        <v>16989</v>
      </c>
      <c r="C6890" s="6" t="s">
        <v>16990</v>
      </c>
      <c r="D6890" s="6" t="str">
        <f t="shared" si="107"/>
        <v>0215-000-006-0300</v>
      </c>
      <c r="E6890" s="5" t="s">
        <v>16991</v>
      </c>
      <c r="F6890" s="5" t="s">
        <v>383</v>
      </c>
      <c r="G6890" s="5" t="s">
        <v>384</v>
      </c>
      <c r="H6890" s="5" t="s">
        <v>377</v>
      </c>
      <c r="I6890" s="5" t="s">
        <v>378</v>
      </c>
    </row>
    <row r="6891" spans="1:9" x14ac:dyDescent="0.25">
      <c r="A6891" s="5" t="s">
        <v>16992</v>
      </c>
      <c r="B6891" s="5" t="s">
        <v>16993</v>
      </c>
      <c r="C6891" s="6" t="s">
        <v>5970</v>
      </c>
      <c r="D6891" s="6" t="str">
        <f t="shared" si="107"/>
        <v>0128-000-005-0900</v>
      </c>
      <c r="E6891" s="5" t="s">
        <v>5971</v>
      </c>
      <c r="F6891" s="5" t="s">
        <v>383</v>
      </c>
      <c r="G6891" s="5" t="s">
        <v>384</v>
      </c>
      <c r="H6891" s="5" t="s">
        <v>377</v>
      </c>
      <c r="I6891" s="5" t="s">
        <v>378</v>
      </c>
    </row>
    <row r="6892" spans="1:9" x14ac:dyDescent="0.25">
      <c r="A6892" s="5" t="s">
        <v>16994</v>
      </c>
      <c r="B6892" s="5" t="s">
        <v>16995</v>
      </c>
      <c r="C6892" s="6" t="s">
        <v>11602</v>
      </c>
      <c r="D6892" s="6" t="str">
        <f t="shared" si="107"/>
        <v>0948-000-000-0000</v>
      </c>
      <c r="E6892" s="5" t="s">
        <v>11603</v>
      </c>
      <c r="F6892" s="5" t="s">
        <v>383</v>
      </c>
      <c r="G6892" s="5" t="s">
        <v>384</v>
      </c>
      <c r="H6892" s="5" t="s">
        <v>377</v>
      </c>
      <c r="I6892" s="5" t="s">
        <v>378</v>
      </c>
    </row>
    <row r="6893" spans="1:9" x14ac:dyDescent="0.25">
      <c r="A6893" s="5" t="s">
        <v>16996</v>
      </c>
      <c r="B6893" s="5" t="s">
        <v>16997</v>
      </c>
      <c r="C6893" s="6" t="s">
        <v>1611</v>
      </c>
      <c r="D6893" s="6" t="str">
        <f t="shared" si="107"/>
        <v>0605-000-000-0000</v>
      </c>
      <c r="E6893" s="5" t="s">
        <v>1612</v>
      </c>
      <c r="F6893" s="5" t="s">
        <v>383</v>
      </c>
      <c r="G6893" s="5" t="s">
        <v>384</v>
      </c>
      <c r="H6893" s="5" t="s">
        <v>377</v>
      </c>
      <c r="I6893" s="5" t="s">
        <v>378</v>
      </c>
    </row>
    <row r="6894" spans="1:9" x14ac:dyDescent="0.25">
      <c r="A6894" s="5" t="s">
        <v>16998</v>
      </c>
      <c r="B6894" s="5" t="s">
        <v>16999</v>
      </c>
      <c r="C6894" s="6" t="s">
        <v>2098</v>
      </c>
      <c r="D6894" s="6" t="str">
        <f t="shared" si="107"/>
        <v>0785-000-000-0000</v>
      </c>
      <c r="E6894" s="5" t="s">
        <v>2099</v>
      </c>
      <c r="F6894" s="5" t="s">
        <v>383</v>
      </c>
      <c r="G6894" s="5" t="s">
        <v>384</v>
      </c>
      <c r="H6894" s="5" t="s">
        <v>377</v>
      </c>
      <c r="I6894" s="5" t="s">
        <v>378</v>
      </c>
    </row>
    <row r="6895" spans="1:9" x14ac:dyDescent="0.25">
      <c r="A6895" s="5" t="s">
        <v>17000</v>
      </c>
      <c r="B6895" s="5" t="s">
        <v>17001</v>
      </c>
      <c r="C6895" s="6" t="s">
        <v>1746</v>
      </c>
      <c r="D6895" s="6" t="str">
        <f t="shared" si="107"/>
        <v>0816-000-000-0000</v>
      </c>
      <c r="E6895" s="5" t="s">
        <v>1747</v>
      </c>
      <c r="F6895" s="5" t="s">
        <v>383</v>
      </c>
      <c r="G6895" s="5" t="s">
        <v>384</v>
      </c>
      <c r="H6895" s="5" t="s">
        <v>377</v>
      </c>
      <c r="I6895" s="5" t="s">
        <v>378</v>
      </c>
    </row>
    <row r="6896" spans="1:9" x14ac:dyDescent="0.25">
      <c r="A6896" s="5" t="s">
        <v>17002</v>
      </c>
      <c r="B6896" s="5" t="s">
        <v>17003</v>
      </c>
      <c r="C6896" s="6" t="s">
        <v>985</v>
      </c>
      <c r="D6896" s="6" t="str">
        <f t="shared" si="107"/>
        <v>0180-000-000-0000</v>
      </c>
      <c r="E6896" s="5" t="s">
        <v>986</v>
      </c>
      <c r="F6896" s="5" t="s">
        <v>507</v>
      </c>
      <c r="G6896" s="5" t="s">
        <v>508</v>
      </c>
      <c r="H6896" s="5" t="s">
        <v>377</v>
      </c>
      <c r="I6896" s="5" t="s">
        <v>378</v>
      </c>
    </row>
    <row r="6897" spans="1:9" x14ac:dyDescent="0.25">
      <c r="A6897" s="5" t="s">
        <v>17004</v>
      </c>
      <c r="B6897" s="5" t="s">
        <v>17005</v>
      </c>
      <c r="C6897" s="6" t="s">
        <v>2098</v>
      </c>
      <c r="D6897" s="6" t="str">
        <f t="shared" si="107"/>
        <v>0785-000-000-0000</v>
      </c>
      <c r="E6897" s="5" t="s">
        <v>2099</v>
      </c>
      <c r="F6897" s="5" t="s">
        <v>383</v>
      </c>
      <c r="G6897" s="5" t="s">
        <v>384</v>
      </c>
      <c r="H6897" s="5" t="s">
        <v>377</v>
      </c>
      <c r="I6897" s="5" t="s">
        <v>378</v>
      </c>
    </row>
    <row r="6898" spans="1:9" x14ac:dyDescent="0.25">
      <c r="A6898" s="5" t="s">
        <v>17006</v>
      </c>
      <c r="B6898" s="5" t="s">
        <v>17007</v>
      </c>
      <c r="C6898" s="6" t="s">
        <v>853</v>
      </c>
      <c r="D6898" s="6" t="str">
        <f t="shared" si="107"/>
        <v>0945-000-000-0000</v>
      </c>
      <c r="E6898" s="5" t="s">
        <v>854</v>
      </c>
      <c r="F6898" s="5" t="s">
        <v>383</v>
      </c>
      <c r="G6898" s="5" t="s">
        <v>384</v>
      </c>
      <c r="H6898" s="5" t="s">
        <v>377</v>
      </c>
      <c r="I6898" s="5" t="s">
        <v>378</v>
      </c>
    </row>
    <row r="6899" spans="1:9" x14ac:dyDescent="0.25">
      <c r="A6899" s="5" t="s">
        <v>17008</v>
      </c>
      <c r="B6899" s="5" t="s">
        <v>17009</v>
      </c>
      <c r="C6899" s="6" t="s">
        <v>1263</v>
      </c>
      <c r="D6899" s="6" t="str">
        <f t="shared" si="107"/>
        <v>0010-060-071-1100</v>
      </c>
      <c r="E6899" s="5" t="s">
        <v>1264</v>
      </c>
      <c r="F6899" s="5" t="s">
        <v>375</v>
      </c>
      <c r="G6899" s="5" t="s">
        <v>376</v>
      </c>
      <c r="H6899" s="5" t="s">
        <v>377</v>
      </c>
      <c r="I6899" s="5" t="s">
        <v>378</v>
      </c>
    </row>
    <row r="6900" spans="1:9" x14ac:dyDescent="0.25">
      <c r="A6900" s="5" t="s">
        <v>17010</v>
      </c>
      <c r="B6900" s="5" t="s">
        <v>17011</v>
      </c>
      <c r="C6900" s="6" t="s">
        <v>2204</v>
      </c>
      <c r="D6900" s="6" t="str">
        <f t="shared" si="107"/>
        <v>0759-000-000-0000</v>
      </c>
      <c r="E6900" s="5" t="s">
        <v>2205</v>
      </c>
      <c r="F6900" s="5" t="s">
        <v>383</v>
      </c>
      <c r="G6900" s="5" t="s">
        <v>384</v>
      </c>
      <c r="H6900" s="5" t="s">
        <v>377</v>
      </c>
      <c r="I6900" s="5" t="s">
        <v>378</v>
      </c>
    </row>
    <row r="6901" spans="1:9" x14ac:dyDescent="0.25">
      <c r="A6901" s="5" t="s">
        <v>17012</v>
      </c>
      <c r="B6901" s="5" t="s">
        <v>17013</v>
      </c>
      <c r="C6901" s="6" t="s">
        <v>2229</v>
      </c>
      <c r="D6901" s="6" t="str">
        <f t="shared" si="107"/>
        <v>1120-000-000-0000</v>
      </c>
      <c r="E6901" s="5" t="s">
        <v>2230</v>
      </c>
      <c r="F6901" s="5" t="s">
        <v>1974</v>
      </c>
      <c r="G6901" s="5" t="s">
        <v>1975</v>
      </c>
      <c r="H6901" s="5" t="s">
        <v>377</v>
      </c>
      <c r="I6901" s="5" t="s">
        <v>378</v>
      </c>
    </row>
    <row r="6902" spans="1:9" x14ac:dyDescent="0.25">
      <c r="A6902" s="5" t="s">
        <v>17014</v>
      </c>
      <c r="B6902" s="5" t="s">
        <v>17015</v>
      </c>
      <c r="C6902" s="6" t="s">
        <v>5672</v>
      </c>
      <c r="D6902" s="6" t="str">
        <f t="shared" si="107"/>
        <v>0010-079-021-1200</v>
      </c>
      <c r="E6902" s="5" t="s">
        <v>5673</v>
      </c>
      <c r="F6902" s="5" t="s">
        <v>399</v>
      </c>
      <c r="G6902" s="5" t="s">
        <v>400</v>
      </c>
      <c r="H6902" s="5" t="s">
        <v>377</v>
      </c>
      <c r="I6902" s="5" t="s">
        <v>378</v>
      </c>
    </row>
    <row r="6903" spans="1:9" x14ac:dyDescent="0.25">
      <c r="A6903" s="5" t="s">
        <v>213</v>
      </c>
      <c r="B6903" s="5" t="s">
        <v>17016</v>
      </c>
      <c r="C6903" s="6" t="s">
        <v>7518</v>
      </c>
      <c r="D6903" s="6" t="str">
        <f t="shared" si="107"/>
        <v>0010-214-071-0000</v>
      </c>
      <c r="E6903" s="5" t="s">
        <v>7519</v>
      </c>
      <c r="F6903" s="5" t="s">
        <v>399</v>
      </c>
      <c r="G6903" s="5" t="s">
        <v>400</v>
      </c>
      <c r="H6903" s="5" t="s">
        <v>377</v>
      </c>
      <c r="I6903" s="5" t="s">
        <v>378</v>
      </c>
    </row>
    <row r="6904" spans="1:9" x14ac:dyDescent="0.25">
      <c r="A6904" s="5" t="s">
        <v>17017</v>
      </c>
      <c r="B6904" s="5" t="s">
        <v>17018</v>
      </c>
      <c r="C6904" s="6" t="s">
        <v>1069</v>
      </c>
      <c r="D6904" s="6" t="str">
        <f t="shared" si="107"/>
        <v>0300-000-000-0000</v>
      </c>
      <c r="E6904" s="5" t="s">
        <v>1070</v>
      </c>
      <c r="F6904" s="5" t="s">
        <v>383</v>
      </c>
      <c r="G6904" s="5" t="s">
        <v>384</v>
      </c>
      <c r="H6904" s="5" t="s">
        <v>377</v>
      </c>
      <c r="I6904" s="5" t="s">
        <v>378</v>
      </c>
    </row>
    <row r="6905" spans="1:9" x14ac:dyDescent="0.25">
      <c r="A6905" s="5" t="s">
        <v>17019</v>
      </c>
      <c r="B6905" s="5" t="s">
        <v>17020</v>
      </c>
      <c r="C6905" s="6" t="s">
        <v>1123</v>
      </c>
      <c r="D6905" s="6" t="str">
        <f t="shared" si="107"/>
        <v>0171-000-000-0000</v>
      </c>
      <c r="E6905" s="5" t="s">
        <v>1124</v>
      </c>
      <c r="F6905" s="5" t="s">
        <v>383</v>
      </c>
      <c r="G6905" s="5" t="s">
        <v>384</v>
      </c>
      <c r="H6905" s="5" t="s">
        <v>377</v>
      </c>
      <c r="I6905" s="5" t="s">
        <v>378</v>
      </c>
    </row>
    <row r="6906" spans="1:9" x14ac:dyDescent="0.25">
      <c r="A6906" s="5" t="s">
        <v>17021</v>
      </c>
      <c r="B6906" s="5" t="s">
        <v>17022</v>
      </c>
      <c r="C6906" s="6" t="s">
        <v>7960</v>
      </c>
      <c r="D6906" s="6" t="str">
        <f t="shared" si="107"/>
        <v>0826-000-000-0000</v>
      </c>
      <c r="E6906" s="5" t="s">
        <v>7961</v>
      </c>
      <c r="F6906" s="5" t="s">
        <v>507</v>
      </c>
      <c r="G6906" s="5" t="s">
        <v>508</v>
      </c>
      <c r="H6906" s="5" t="s">
        <v>377</v>
      </c>
      <c r="I6906" s="5" t="s">
        <v>378</v>
      </c>
    </row>
    <row r="6907" spans="1:9" x14ac:dyDescent="0.25">
      <c r="A6907" s="5" t="s">
        <v>17023</v>
      </c>
      <c r="B6907" s="5" t="s">
        <v>17024</v>
      </c>
      <c r="C6907" s="6" t="s">
        <v>14520</v>
      </c>
      <c r="D6907" s="6" t="str">
        <f t="shared" si="107"/>
        <v>0010-084-021-1100</v>
      </c>
      <c r="E6907" s="5" t="s">
        <v>14521</v>
      </c>
      <c r="F6907" s="5" t="s">
        <v>399</v>
      </c>
      <c r="G6907" s="5" t="s">
        <v>400</v>
      </c>
      <c r="H6907" s="5" t="s">
        <v>377</v>
      </c>
      <c r="I6907" s="5" t="s">
        <v>378</v>
      </c>
    </row>
    <row r="6908" spans="1:9" x14ac:dyDescent="0.25">
      <c r="A6908" s="5" t="s">
        <v>17025</v>
      </c>
      <c r="B6908" s="5" t="s">
        <v>17026</v>
      </c>
      <c r="C6908" s="6" t="s">
        <v>7824</v>
      </c>
      <c r="D6908" s="6" t="str">
        <f t="shared" si="107"/>
        <v>0677-000-000-0000</v>
      </c>
      <c r="E6908" s="5" t="s">
        <v>7825</v>
      </c>
      <c r="F6908" s="5" t="s">
        <v>535</v>
      </c>
      <c r="G6908" s="5" t="s">
        <v>536</v>
      </c>
      <c r="H6908" s="5" t="s">
        <v>513</v>
      </c>
      <c r="I6908" s="5" t="s">
        <v>514</v>
      </c>
    </row>
    <row r="6909" spans="1:9" x14ac:dyDescent="0.25">
      <c r="A6909" s="5" t="s">
        <v>17027</v>
      </c>
      <c r="B6909" s="5" t="s">
        <v>17028</v>
      </c>
      <c r="C6909" s="6" t="s">
        <v>694</v>
      </c>
      <c r="D6909" s="6" t="str">
        <f t="shared" si="107"/>
        <v>0220-000-000-0000</v>
      </c>
      <c r="E6909" s="5" t="s">
        <v>695</v>
      </c>
      <c r="F6909" s="5" t="s">
        <v>383</v>
      </c>
      <c r="G6909" s="5" t="s">
        <v>384</v>
      </c>
      <c r="H6909" s="5" t="s">
        <v>491</v>
      </c>
      <c r="I6909" s="5" t="s">
        <v>492</v>
      </c>
    </row>
    <row r="6910" spans="1:9" x14ac:dyDescent="0.25">
      <c r="A6910" s="5" t="s">
        <v>17029</v>
      </c>
      <c r="B6910" s="5" t="s">
        <v>17030</v>
      </c>
      <c r="C6910" s="6" t="s">
        <v>13654</v>
      </c>
      <c r="D6910" s="6" t="str">
        <f t="shared" si="107"/>
        <v>0711-000-000-0000</v>
      </c>
      <c r="E6910" s="5" t="s">
        <v>13655</v>
      </c>
      <c r="F6910" s="5" t="s">
        <v>503</v>
      </c>
      <c r="G6910" s="5" t="s">
        <v>504</v>
      </c>
      <c r="H6910" s="5" t="s">
        <v>377</v>
      </c>
      <c r="I6910" s="5" t="s">
        <v>378</v>
      </c>
    </row>
    <row r="6911" spans="1:9" x14ac:dyDescent="0.25">
      <c r="A6911" s="5" t="s">
        <v>17031</v>
      </c>
      <c r="B6911" s="5" t="s">
        <v>17032</v>
      </c>
      <c r="C6911" s="6" t="s">
        <v>6655</v>
      </c>
      <c r="D6911" s="6" t="str">
        <f t="shared" si="107"/>
        <v>0977-247-000-0000</v>
      </c>
      <c r="E6911" s="5" t="s">
        <v>6656</v>
      </c>
      <c r="F6911" s="5" t="s">
        <v>383</v>
      </c>
      <c r="G6911" s="5" t="s">
        <v>384</v>
      </c>
      <c r="H6911" s="5" t="s">
        <v>377</v>
      </c>
      <c r="I6911" s="5" t="s">
        <v>378</v>
      </c>
    </row>
    <row r="6912" spans="1:9" x14ac:dyDescent="0.25">
      <c r="A6912" s="5" t="s">
        <v>17033</v>
      </c>
      <c r="B6912" s="5" t="s">
        <v>17034</v>
      </c>
      <c r="C6912" s="6" t="s">
        <v>5494</v>
      </c>
      <c r="D6912" s="6" t="str">
        <f t="shared" si="107"/>
        <v>0570-000-000-0000</v>
      </c>
      <c r="E6912" s="5" t="s">
        <v>5495</v>
      </c>
      <c r="F6912" s="5" t="s">
        <v>383</v>
      </c>
      <c r="G6912" s="5" t="s">
        <v>384</v>
      </c>
      <c r="H6912" s="5" t="s">
        <v>377</v>
      </c>
      <c r="I6912" s="5" t="s">
        <v>378</v>
      </c>
    </row>
    <row r="6913" spans="1:9" x14ac:dyDescent="0.25">
      <c r="A6913" s="5" t="s">
        <v>17035</v>
      </c>
      <c r="B6913" s="5" t="s">
        <v>17036</v>
      </c>
      <c r="C6913" s="6" t="s">
        <v>4134</v>
      </c>
      <c r="D6913" s="6" t="str">
        <f t="shared" si="107"/>
        <v>0010-044-111-0000</v>
      </c>
      <c r="E6913" s="5" t="s">
        <v>4135</v>
      </c>
      <c r="F6913" s="5" t="s">
        <v>399</v>
      </c>
      <c r="G6913" s="5" t="s">
        <v>400</v>
      </c>
      <c r="H6913" s="5" t="s">
        <v>377</v>
      </c>
      <c r="I6913" s="5" t="s">
        <v>378</v>
      </c>
    </row>
    <row r="6914" spans="1:9" x14ac:dyDescent="0.25">
      <c r="A6914" s="5" t="s">
        <v>17037</v>
      </c>
      <c r="B6914" s="5" t="s">
        <v>17038</v>
      </c>
      <c r="C6914" s="6" t="s">
        <v>863</v>
      </c>
      <c r="D6914" s="6" t="str">
        <f t="shared" ref="D6914:D6977" si="108">TEXT(C6914,"0000-000-000-0000")</f>
        <v>0010-091-031-1100</v>
      </c>
      <c r="E6914" s="5" t="s">
        <v>864</v>
      </c>
      <c r="F6914" s="5" t="s">
        <v>399</v>
      </c>
      <c r="G6914" s="5" t="s">
        <v>400</v>
      </c>
      <c r="H6914" s="5" t="s">
        <v>11790</v>
      </c>
      <c r="I6914" s="5" t="s">
        <v>11791</v>
      </c>
    </row>
    <row r="6915" spans="1:9" x14ac:dyDescent="0.25">
      <c r="A6915" s="5" t="s">
        <v>17039</v>
      </c>
      <c r="B6915" s="5" t="s">
        <v>17040</v>
      </c>
      <c r="C6915" s="6" t="s">
        <v>1607</v>
      </c>
      <c r="D6915" s="6" t="str">
        <f t="shared" si="108"/>
        <v>0580-000-000-0000</v>
      </c>
      <c r="E6915" s="5" t="s">
        <v>1608</v>
      </c>
      <c r="F6915" s="5" t="s">
        <v>507</v>
      </c>
      <c r="G6915" s="5" t="s">
        <v>508</v>
      </c>
      <c r="H6915" s="5" t="s">
        <v>1213</v>
      </c>
      <c r="I6915" s="5" t="s">
        <v>1214</v>
      </c>
    </row>
    <row r="6916" spans="1:9" x14ac:dyDescent="0.25">
      <c r="A6916" s="5" t="s">
        <v>17041</v>
      </c>
      <c r="B6916" s="5" t="s">
        <v>17042</v>
      </c>
      <c r="C6916" s="6" t="s">
        <v>1712</v>
      </c>
      <c r="D6916" s="6" t="str">
        <f t="shared" si="108"/>
        <v>0420-000-000-0000</v>
      </c>
      <c r="E6916" s="5" t="s">
        <v>1713</v>
      </c>
      <c r="F6916" s="5" t="s">
        <v>383</v>
      </c>
      <c r="G6916" s="5" t="s">
        <v>384</v>
      </c>
      <c r="H6916" s="5" t="s">
        <v>513</v>
      </c>
      <c r="I6916" s="5" t="s">
        <v>514</v>
      </c>
    </row>
    <row r="6917" spans="1:9" x14ac:dyDescent="0.25">
      <c r="A6917" s="5" t="s">
        <v>17043</v>
      </c>
      <c r="B6917" s="5" t="s">
        <v>17044</v>
      </c>
      <c r="C6917" s="6" t="s">
        <v>473</v>
      </c>
      <c r="D6917" s="6" t="str">
        <f t="shared" si="108"/>
        <v>0010-027-100-2000</v>
      </c>
      <c r="E6917" s="5" t="s">
        <v>474</v>
      </c>
      <c r="F6917" s="5" t="s">
        <v>383</v>
      </c>
      <c r="G6917" s="5" t="s">
        <v>384</v>
      </c>
      <c r="H6917" s="5" t="s">
        <v>377</v>
      </c>
      <c r="I6917" s="5" t="s">
        <v>378</v>
      </c>
    </row>
    <row r="6918" spans="1:9" x14ac:dyDescent="0.25">
      <c r="A6918" s="5" t="s">
        <v>17045</v>
      </c>
      <c r="B6918" s="5" t="s">
        <v>17046</v>
      </c>
      <c r="C6918" s="6" t="s">
        <v>1346</v>
      </c>
      <c r="D6918" s="6" t="str">
        <f t="shared" si="108"/>
        <v>0018-000-000-0000</v>
      </c>
      <c r="E6918" s="5" t="s">
        <v>1347</v>
      </c>
      <c r="F6918" s="5" t="s">
        <v>383</v>
      </c>
      <c r="G6918" s="5" t="s">
        <v>384</v>
      </c>
      <c r="H6918" s="5" t="s">
        <v>377</v>
      </c>
      <c r="I6918" s="5" t="s">
        <v>378</v>
      </c>
    </row>
    <row r="6919" spans="1:9" x14ac:dyDescent="0.25">
      <c r="A6919" s="5" t="s">
        <v>17047</v>
      </c>
      <c r="B6919" s="5" t="s">
        <v>17048</v>
      </c>
      <c r="C6919" s="6" t="s">
        <v>985</v>
      </c>
      <c r="D6919" s="6" t="str">
        <f t="shared" si="108"/>
        <v>0180-000-000-0000</v>
      </c>
      <c r="E6919" s="5" t="s">
        <v>986</v>
      </c>
      <c r="F6919" s="5" t="s">
        <v>383</v>
      </c>
      <c r="G6919" s="5" t="s">
        <v>384</v>
      </c>
      <c r="H6919" s="5" t="s">
        <v>377</v>
      </c>
      <c r="I6919" s="5" t="s">
        <v>378</v>
      </c>
    </row>
    <row r="6920" spans="1:9" x14ac:dyDescent="0.25">
      <c r="A6920" s="5" t="s">
        <v>17049</v>
      </c>
      <c r="B6920" s="5" t="s">
        <v>17050</v>
      </c>
      <c r="C6920" s="6" t="s">
        <v>1448</v>
      </c>
      <c r="D6920" s="6" t="str">
        <f t="shared" si="108"/>
        <v>0125-000-000-0000</v>
      </c>
      <c r="E6920" s="5" t="s">
        <v>1449</v>
      </c>
      <c r="F6920" s="5" t="s">
        <v>507</v>
      </c>
      <c r="G6920" s="5" t="s">
        <v>508</v>
      </c>
      <c r="H6920" s="5" t="s">
        <v>377</v>
      </c>
      <c r="I6920" s="5" t="s">
        <v>378</v>
      </c>
    </row>
    <row r="6921" spans="1:9" x14ac:dyDescent="0.25">
      <c r="A6921" s="5" t="s">
        <v>17051</v>
      </c>
      <c r="B6921" s="5" t="s">
        <v>17052</v>
      </c>
      <c r="C6921" s="6" t="s">
        <v>13105</v>
      </c>
      <c r="D6921" s="6" t="str">
        <f t="shared" si="108"/>
        <v>0820-000-004-4200</v>
      </c>
      <c r="E6921" s="5" t="s">
        <v>13106</v>
      </c>
      <c r="F6921" s="5" t="s">
        <v>383</v>
      </c>
      <c r="G6921" s="5" t="s">
        <v>384</v>
      </c>
      <c r="H6921" s="5" t="s">
        <v>377</v>
      </c>
      <c r="I6921" s="5" t="s">
        <v>378</v>
      </c>
    </row>
    <row r="6922" spans="1:9" x14ac:dyDescent="0.25">
      <c r="A6922" s="5" t="s">
        <v>17053</v>
      </c>
      <c r="B6922" s="5" t="s">
        <v>17054</v>
      </c>
      <c r="C6922" s="6" t="s">
        <v>517</v>
      </c>
      <c r="D6922" s="6" t="str">
        <f t="shared" si="108"/>
        <v>0250-000-000-0000</v>
      </c>
      <c r="E6922" s="5" t="s">
        <v>518</v>
      </c>
      <c r="F6922" s="5" t="s">
        <v>383</v>
      </c>
      <c r="G6922" s="5" t="s">
        <v>384</v>
      </c>
      <c r="H6922" s="5" t="s">
        <v>377</v>
      </c>
      <c r="I6922" s="5" t="s">
        <v>378</v>
      </c>
    </row>
    <row r="6923" spans="1:9" x14ac:dyDescent="0.25">
      <c r="A6923" s="5" t="s">
        <v>17055</v>
      </c>
      <c r="B6923" s="5" t="s">
        <v>17056</v>
      </c>
      <c r="C6923" s="6" t="s">
        <v>481</v>
      </c>
      <c r="D6923" s="6" t="str">
        <f t="shared" si="108"/>
        <v>0955-000-000-0000</v>
      </c>
      <c r="E6923" s="5" t="s">
        <v>482</v>
      </c>
      <c r="F6923" s="5" t="s">
        <v>383</v>
      </c>
      <c r="G6923" s="5" t="s">
        <v>384</v>
      </c>
      <c r="H6923" s="5" t="s">
        <v>377</v>
      </c>
      <c r="I6923" s="5" t="s">
        <v>378</v>
      </c>
    </row>
    <row r="6924" spans="1:9" x14ac:dyDescent="0.25">
      <c r="A6924" s="5" t="s">
        <v>17057</v>
      </c>
      <c r="B6924" s="5" t="s">
        <v>17058</v>
      </c>
      <c r="C6924" s="6" t="s">
        <v>15373</v>
      </c>
      <c r="D6924" s="6" t="str">
        <f t="shared" si="108"/>
        <v>0196-247-000-0000</v>
      </c>
      <c r="E6924" s="5" t="s">
        <v>15374</v>
      </c>
      <c r="F6924" s="5" t="s">
        <v>383</v>
      </c>
      <c r="G6924" s="5" t="s">
        <v>384</v>
      </c>
      <c r="H6924" s="5" t="s">
        <v>377</v>
      </c>
      <c r="I6924" s="5" t="s">
        <v>378</v>
      </c>
    </row>
    <row r="6925" spans="1:9" x14ac:dyDescent="0.25">
      <c r="A6925" s="5" t="s">
        <v>17059</v>
      </c>
      <c r="B6925" s="5" t="s">
        <v>17060</v>
      </c>
      <c r="C6925" s="6" t="s">
        <v>3287</v>
      </c>
      <c r="D6925" s="6" t="str">
        <f t="shared" si="108"/>
        <v>0137-000-000-0000</v>
      </c>
      <c r="E6925" s="5" t="s">
        <v>3288</v>
      </c>
      <c r="F6925" s="5" t="s">
        <v>383</v>
      </c>
      <c r="G6925" s="5" t="s">
        <v>384</v>
      </c>
      <c r="H6925" s="5" t="s">
        <v>377</v>
      </c>
      <c r="I6925" s="5" t="s">
        <v>378</v>
      </c>
    </row>
    <row r="6926" spans="1:9" x14ac:dyDescent="0.25">
      <c r="A6926" s="5" t="s">
        <v>17061</v>
      </c>
      <c r="B6926" s="5" t="s">
        <v>17062</v>
      </c>
      <c r="C6926" s="6" t="s">
        <v>694</v>
      </c>
      <c r="D6926" s="6" t="str">
        <f t="shared" si="108"/>
        <v>0220-000-000-0000</v>
      </c>
      <c r="E6926" s="5" t="s">
        <v>695</v>
      </c>
      <c r="F6926" s="5" t="s">
        <v>2088</v>
      </c>
      <c r="G6926" s="5" t="s">
        <v>2089</v>
      </c>
      <c r="H6926" s="5" t="s">
        <v>377</v>
      </c>
      <c r="I6926" s="5" t="s">
        <v>378</v>
      </c>
    </row>
    <row r="6927" spans="1:9" x14ac:dyDescent="0.25">
      <c r="A6927" s="5" t="s">
        <v>17063</v>
      </c>
      <c r="B6927" s="5" t="s">
        <v>17064</v>
      </c>
      <c r="C6927" s="6" t="s">
        <v>889</v>
      </c>
      <c r="D6927" s="6" t="str">
        <f t="shared" si="108"/>
        <v>0621-000-000-0000</v>
      </c>
      <c r="E6927" s="5" t="s">
        <v>890</v>
      </c>
      <c r="F6927" s="5" t="s">
        <v>383</v>
      </c>
      <c r="G6927" s="5" t="s">
        <v>384</v>
      </c>
      <c r="H6927" s="5" t="s">
        <v>377</v>
      </c>
      <c r="I6927" s="5" t="s">
        <v>378</v>
      </c>
    </row>
    <row r="6928" spans="1:9" x14ac:dyDescent="0.25">
      <c r="A6928" s="5" t="s">
        <v>17065</v>
      </c>
      <c r="B6928" s="5" t="s">
        <v>17066</v>
      </c>
      <c r="C6928" s="6" t="s">
        <v>11351</v>
      </c>
      <c r="D6928" s="6" t="str">
        <f t="shared" si="108"/>
        <v>0931-000-000-0000</v>
      </c>
      <c r="E6928" s="5" t="s">
        <v>11352</v>
      </c>
      <c r="F6928" s="5" t="s">
        <v>383</v>
      </c>
      <c r="G6928" s="5" t="s">
        <v>384</v>
      </c>
      <c r="H6928" s="5" t="s">
        <v>377</v>
      </c>
      <c r="I6928" s="5" t="s">
        <v>378</v>
      </c>
    </row>
    <row r="6929" spans="1:9" x14ac:dyDescent="0.25">
      <c r="A6929" s="5" t="s">
        <v>17067</v>
      </c>
      <c r="B6929" s="5" t="s">
        <v>17068</v>
      </c>
      <c r="C6929" s="6" t="s">
        <v>11351</v>
      </c>
      <c r="D6929" s="6" t="str">
        <f t="shared" si="108"/>
        <v>0931-000-000-0000</v>
      </c>
      <c r="E6929" s="5" t="s">
        <v>11352</v>
      </c>
      <c r="F6929" s="5" t="s">
        <v>383</v>
      </c>
      <c r="G6929" s="5" t="s">
        <v>384</v>
      </c>
      <c r="H6929" s="5" t="s">
        <v>377</v>
      </c>
      <c r="I6929" s="5" t="s">
        <v>378</v>
      </c>
    </row>
    <row r="6930" spans="1:9" x14ac:dyDescent="0.25">
      <c r="A6930" s="5" t="s">
        <v>17069</v>
      </c>
      <c r="B6930" s="5" t="s">
        <v>17070</v>
      </c>
      <c r="C6930" s="6" t="s">
        <v>2008</v>
      </c>
      <c r="D6930" s="6" t="str">
        <f t="shared" si="108"/>
        <v>0670-000-000-0000</v>
      </c>
      <c r="E6930" s="5" t="s">
        <v>2009</v>
      </c>
      <c r="F6930" s="5" t="s">
        <v>383</v>
      </c>
      <c r="G6930" s="5" t="s">
        <v>384</v>
      </c>
      <c r="H6930" s="5" t="s">
        <v>491</v>
      </c>
      <c r="I6930" s="5" t="s">
        <v>492</v>
      </c>
    </row>
    <row r="6931" spans="1:9" x14ac:dyDescent="0.25">
      <c r="A6931" s="5" t="s">
        <v>17071</v>
      </c>
      <c r="B6931" s="5" t="s">
        <v>17072</v>
      </c>
      <c r="C6931" s="6" t="s">
        <v>14302</v>
      </c>
      <c r="D6931" s="6" t="str">
        <f t="shared" si="108"/>
        <v>1064-000-000-0000</v>
      </c>
      <c r="E6931" s="5" t="s">
        <v>14303</v>
      </c>
      <c r="F6931" s="5" t="s">
        <v>383</v>
      </c>
      <c r="G6931" s="5" t="s">
        <v>384</v>
      </c>
      <c r="H6931" s="5" t="s">
        <v>377</v>
      </c>
      <c r="I6931" s="5" t="s">
        <v>378</v>
      </c>
    </row>
    <row r="6932" spans="1:9" x14ac:dyDescent="0.25">
      <c r="A6932" s="5" t="s">
        <v>17073</v>
      </c>
      <c r="B6932" s="5" t="s">
        <v>17074</v>
      </c>
      <c r="C6932" s="6" t="s">
        <v>405</v>
      </c>
      <c r="D6932" s="6" t="str">
        <f t="shared" si="108"/>
        <v>0340-000-000-0000</v>
      </c>
      <c r="E6932" s="5" t="s">
        <v>406</v>
      </c>
      <c r="F6932" s="5" t="s">
        <v>1974</v>
      </c>
      <c r="G6932" s="5" t="s">
        <v>1975</v>
      </c>
      <c r="H6932" s="5" t="s">
        <v>377</v>
      </c>
      <c r="I6932" s="5" t="s">
        <v>378</v>
      </c>
    </row>
    <row r="6933" spans="1:9" x14ac:dyDescent="0.25">
      <c r="A6933" s="5" t="s">
        <v>17075</v>
      </c>
      <c r="B6933" s="5" t="s">
        <v>17076</v>
      </c>
      <c r="C6933" s="6" t="s">
        <v>5268</v>
      </c>
      <c r="D6933" s="6" t="str">
        <f t="shared" si="108"/>
        <v>0010-058-021-3700</v>
      </c>
      <c r="E6933" s="5" t="s">
        <v>5269</v>
      </c>
      <c r="F6933" s="5" t="s">
        <v>383</v>
      </c>
      <c r="G6933" s="5" t="s">
        <v>384</v>
      </c>
      <c r="H6933" s="5" t="s">
        <v>377</v>
      </c>
      <c r="I6933" s="5" t="s">
        <v>378</v>
      </c>
    </row>
    <row r="6934" spans="1:9" x14ac:dyDescent="0.25">
      <c r="A6934" s="5" t="s">
        <v>17077</v>
      </c>
      <c r="B6934" s="5" t="s">
        <v>17078</v>
      </c>
      <c r="C6934" s="6" t="s">
        <v>1806</v>
      </c>
      <c r="D6934" s="6" t="str">
        <f t="shared" si="108"/>
        <v>0186-000-000-0000</v>
      </c>
      <c r="E6934" s="5" t="s">
        <v>1807</v>
      </c>
      <c r="F6934" s="5" t="s">
        <v>507</v>
      </c>
      <c r="G6934" s="5" t="s">
        <v>508</v>
      </c>
      <c r="H6934" s="5" t="s">
        <v>377</v>
      </c>
      <c r="I6934" s="5" t="s">
        <v>378</v>
      </c>
    </row>
    <row r="6935" spans="1:9" x14ac:dyDescent="0.25">
      <c r="A6935" s="5" t="s">
        <v>17079</v>
      </c>
      <c r="B6935" s="5" t="s">
        <v>17080</v>
      </c>
      <c r="C6935" s="6" t="s">
        <v>6302</v>
      </c>
      <c r="D6935" s="6" t="str">
        <f t="shared" si="108"/>
        <v>0342-000-000-0000</v>
      </c>
      <c r="E6935" s="5" t="s">
        <v>6303</v>
      </c>
      <c r="F6935" s="5" t="s">
        <v>383</v>
      </c>
      <c r="G6935" s="5" t="s">
        <v>384</v>
      </c>
      <c r="H6935" s="5" t="s">
        <v>377</v>
      </c>
      <c r="I6935" s="5" t="s">
        <v>378</v>
      </c>
    </row>
    <row r="6936" spans="1:9" x14ac:dyDescent="0.25">
      <c r="A6936" s="5" t="s">
        <v>17081</v>
      </c>
      <c r="B6936" s="5" t="s">
        <v>17082</v>
      </c>
      <c r="C6936" s="6" t="s">
        <v>17083</v>
      </c>
      <c r="D6936" s="6" t="str">
        <f t="shared" si="108"/>
        <v>1123-250-000-0000</v>
      </c>
      <c r="E6936" s="5" t="s">
        <v>27879</v>
      </c>
      <c r="F6936" s="5" t="s">
        <v>383</v>
      </c>
      <c r="G6936" s="5" t="s">
        <v>384</v>
      </c>
      <c r="H6936" s="5" t="s">
        <v>377</v>
      </c>
      <c r="I6936" s="5" t="s">
        <v>378</v>
      </c>
    </row>
    <row r="6937" spans="1:9" x14ac:dyDescent="0.25">
      <c r="A6937" s="5" t="s">
        <v>17084</v>
      </c>
      <c r="B6937" s="5" t="s">
        <v>17085</v>
      </c>
      <c r="C6937" s="6" t="s">
        <v>5230</v>
      </c>
      <c r="D6937" s="6" t="str">
        <f t="shared" si="108"/>
        <v>0180-033-000-0000</v>
      </c>
      <c r="E6937" s="5" t="s">
        <v>5231</v>
      </c>
      <c r="F6937" s="5" t="s">
        <v>383</v>
      </c>
      <c r="G6937" s="5" t="s">
        <v>384</v>
      </c>
      <c r="H6937" s="5" t="s">
        <v>377</v>
      </c>
      <c r="I6937" s="5" t="s">
        <v>378</v>
      </c>
    </row>
    <row r="6938" spans="1:9" x14ac:dyDescent="0.25">
      <c r="A6938" s="5" t="s">
        <v>17086</v>
      </c>
      <c r="B6938" s="5" t="s">
        <v>17087</v>
      </c>
      <c r="C6938" s="6" t="s">
        <v>2767</v>
      </c>
      <c r="D6938" s="6" t="str">
        <f t="shared" si="108"/>
        <v>0187-000-000-0000</v>
      </c>
      <c r="E6938" s="5" t="s">
        <v>2768</v>
      </c>
      <c r="F6938" s="5" t="s">
        <v>383</v>
      </c>
      <c r="G6938" s="5" t="s">
        <v>384</v>
      </c>
      <c r="H6938" s="5" t="s">
        <v>377</v>
      </c>
      <c r="I6938" s="5" t="s">
        <v>378</v>
      </c>
    </row>
    <row r="6939" spans="1:9" x14ac:dyDescent="0.25">
      <c r="A6939" s="5" t="s">
        <v>17088</v>
      </c>
      <c r="B6939" s="5" t="s">
        <v>17089</v>
      </c>
      <c r="C6939" s="6" t="s">
        <v>989</v>
      </c>
      <c r="D6939" s="6" t="str">
        <f t="shared" si="108"/>
        <v>0207-000-000-0000</v>
      </c>
      <c r="E6939" s="5" t="s">
        <v>990</v>
      </c>
      <c r="F6939" s="5" t="s">
        <v>383</v>
      </c>
      <c r="G6939" s="5" t="s">
        <v>384</v>
      </c>
      <c r="H6939" s="5" t="s">
        <v>377</v>
      </c>
      <c r="I6939" s="5" t="s">
        <v>378</v>
      </c>
    </row>
    <row r="6940" spans="1:9" x14ac:dyDescent="0.25">
      <c r="A6940" s="5" t="s">
        <v>17090</v>
      </c>
      <c r="B6940" s="5" t="s">
        <v>17091</v>
      </c>
      <c r="C6940" s="6" t="s">
        <v>789</v>
      </c>
      <c r="D6940" s="6" t="str">
        <f t="shared" si="108"/>
        <v>0727-000-000-0000</v>
      </c>
      <c r="E6940" s="5" t="s">
        <v>790</v>
      </c>
      <c r="F6940" s="5" t="s">
        <v>383</v>
      </c>
      <c r="G6940" s="5" t="s">
        <v>384</v>
      </c>
      <c r="H6940" s="5" t="s">
        <v>377</v>
      </c>
      <c r="I6940" s="5" t="s">
        <v>378</v>
      </c>
    </row>
    <row r="6941" spans="1:9" x14ac:dyDescent="0.25">
      <c r="A6941" s="5" t="s">
        <v>17092</v>
      </c>
      <c r="B6941" s="5" t="s">
        <v>17093</v>
      </c>
      <c r="C6941" s="6" t="s">
        <v>3437</v>
      </c>
      <c r="D6941" s="6" t="str">
        <f t="shared" si="108"/>
        <v>0010-163-021-1100</v>
      </c>
      <c r="E6941" s="5" t="s">
        <v>3438</v>
      </c>
      <c r="F6941" s="5" t="s">
        <v>383</v>
      </c>
      <c r="G6941" s="5" t="s">
        <v>384</v>
      </c>
      <c r="H6941" s="5" t="s">
        <v>377</v>
      </c>
      <c r="I6941" s="5" t="s">
        <v>378</v>
      </c>
    </row>
    <row r="6942" spans="1:9" x14ac:dyDescent="0.25">
      <c r="A6942" s="5" t="s">
        <v>17094</v>
      </c>
      <c r="B6942" s="5" t="s">
        <v>17095</v>
      </c>
      <c r="C6942" s="6" t="s">
        <v>797</v>
      </c>
      <c r="D6942" s="6" t="str">
        <f t="shared" si="108"/>
        <v>0350-000-000-0000</v>
      </c>
      <c r="E6942" s="5" t="s">
        <v>798</v>
      </c>
      <c r="F6942" s="5" t="s">
        <v>383</v>
      </c>
      <c r="G6942" s="5" t="s">
        <v>384</v>
      </c>
      <c r="H6942" s="5" t="s">
        <v>377</v>
      </c>
      <c r="I6942" s="5" t="s">
        <v>378</v>
      </c>
    </row>
    <row r="6943" spans="1:9" x14ac:dyDescent="0.25">
      <c r="A6943" s="5" t="s">
        <v>17096</v>
      </c>
      <c r="B6943" s="5" t="s">
        <v>17097</v>
      </c>
      <c r="C6943" s="6" t="s">
        <v>1806</v>
      </c>
      <c r="D6943" s="6" t="str">
        <f t="shared" si="108"/>
        <v>0186-000-000-0000</v>
      </c>
      <c r="E6943" s="5" t="s">
        <v>1807</v>
      </c>
      <c r="F6943" s="5" t="s">
        <v>383</v>
      </c>
      <c r="G6943" s="5" t="s">
        <v>384</v>
      </c>
      <c r="H6943" s="5" t="s">
        <v>377</v>
      </c>
      <c r="I6943" s="5" t="s">
        <v>378</v>
      </c>
    </row>
    <row r="6944" spans="1:9" x14ac:dyDescent="0.25">
      <c r="A6944" s="5" t="s">
        <v>17098</v>
      </c>
      <c r="B6944" s="5" t="s">
        <v>17099</v>
      </c>
      <c r="C6944" s="6" t="s">
        <v>1456</v>
      </c>
      <c r="D6944" s="6" t="str">
        <f t="shared" si="108"/>
        <v>0150-000-000-0000</v>
      </c>
      <c r="E6944" s="5" t="s">
        <v>1457</v>
      </c>
      <c r="F6944" s="5" t="s">
        <v>383</v>
      </c>
      <c r="G6944" s="5" t="s">
        <v>384</v>
      </c>
      <c r="H6944" s="5" t="s">
        <v>377</v>
      </c>
      <c r="I6944" s="5" t="s">
        <v>378</v>
      </c>
    </row>
    <row r="6945" spans="1:9" x14ac:dyDescent="0.25">
      <c r="A6945" s="5" t="s">
        <v>17100</v>
      </c>
      <c r="B6945" s="5" t="s">
        <v>17101</v>
      </c>
      <c r="C6945" s="6" t="s">
        <v>3896</v>
      </c>
      <c r="D6945" s="6" t="str">
        <f t="shared" si="108"/>
        <v>0410-000-000-0000</v>
      </c>
      <c r="E6945" s="5" t="s">
        <v>3897</v>
      </c>
      <c r="F6945" s="5" t="s">
        <v>383</v>
      </c>
      <c r="G6945" s="5" t="s">
        <v>384</v>
      </c>
      <c r="H6945" s="5" t="s">
        <v>377</v>
      </c>
      <c r="I6945" s="5" t="s">
        <v>378</v>
      </c>
    </row>
    <row r="6946" spans="1:9" x14ac:dyDescent="0.25">
      <c r="A6946" s="5" t="s">
        <v>17102</v>
      </c>
      <c r="B6946" s="5" t="s">
        <v>17103</v>
      </c>
      <c r="C6946" s="6" t="s">
        <v>461</v>
      </c>
      <c r="D6946" s="6" t="str">
        <f t="shared" si="108"/>
        <v>0010-044-121-0000</v>
      </c>
      <c r="E6946" s="5" t="s">
        <v>462</v>
      </c>
      <c r="F6946" s="5" t="s">
        <v>383</v>
      </c>
      <c r="G6946" s="5" t="s">
        <v>384</v>
      </c>
      <c r="H6946" s="5" t="s">
        <v>377</v>
      </c>
      <c r="I6946" s="5" t="s">
        <v>378</v>
      </c>
    </row>
    <row r="6947" spans="1:9" x14ac:dyDescent="0.25">
      <c r="A6947" s="5" t="s">
        <v>17104</v>
      </c>
      <c r="B6947" s="5" t="s">
        <v>17105</v>
      </c>
      <c r="C6947" s="6" t="s">
        <v>405</v>
      </c>
      <c r="D6947" s="6" t="str">
        <f t="shared" si="108"/>
        <v>0340-000-000-0000</v>
      </c>
      <c r="E6947" s="5" t="s">
        <v>406</v>
      </c>
      <c r="F6947" s="5" t="s">
        <v>383</v>
      </c>
      <c r="G6947" s="5" t="s">
        <v>384</v>
      </c>
      <c r="H6947" s="5" t="s">
        <v>377</v>
      </c>
      <c r="I6947" s="5" t="s">
        <v>378</v>
      </c>
    </row>
    <row r="6948" spans="1:9" x14ac:dyDescent="0.25">
      <c r="A6948" s="5" t="s">
        <v>17106</v>
      </c>
      <c r="B6948" s="5" t="s">
        <v>17107</v>
      </c>
      <c r="C6948" s="6" t="s">
        <v>1740</v>
      </c>
      <c r="D6948" s="6" t="str">
        <f t="shared" si="108"/>
        <v>0343-000-000-0000</v>
      </c>
      <c r="E6948" s="5" t="s">
        <v>1741</v>
      </c>
      <c r="F6948" s="5" t="s">
        <v>383</v>
      </c>
      <c r="G6948" s="5" t="s">
        <v>384</v>
      </c>
      <c r="H6948" s="5" t="s">
        <v>377</v>
      </c>
      <c r="I6948" s="5" t="s">
        <v>378</v>
      </c>
    </row>
    <row r="6949" spans="1:9" x14ac:dyDescent="0.25">
      <c r="A6949" s="5" t="s">
        <v>17108</v>
      </c>
      <c r="B6949" s="5" t="s">
        <v>17109</v>
      </c>
      <c r="C6949" s="6" t="s">
        <v>5043</v>
      </c>
      <c r="D6949" s="6" t="str">
        <f t="shared" si="108"/>
        <v>0421-000-000-0000</v>
      </c>
      <c r="E6949" s="5" t="s">
        <v>5044</v>
      </c>
      <c r="F6949" s="5" t="s">
        <v>535</v>
      </c>
      <c r="G6949" s="5" t="s">
        <v>536</v>
      </c>
      <c r="H6949" s="5" t="s">
        <v>377</v>
      </c>
      <c r="I6949" s="5" t="s">
        <v>378</v>
      </c>
    </row>
    <row r="6950" spans="1:9" x14ac:dyDescent="0.25">
      <c r="A6950" s="5" t="s">
        <v>17110</v>
      </c>
      <c r="B6950" s="5" t="s">
        <v>17111</v>
      </c>
      <c r="C6950" s="6" t="s">
        <v>8326</v>
      </c>
      <c r="D6950" s="6" t="str">
        <f t="shared" si="108"/>
        <v>0457-000-000-0000</v>
      </c>
      <c r="E6950" s="5" t="s">
        <v>8327</v>
      </c>
      <c r="F6950" s="5" t="s">
        <v>383</v>
      </c>
      <c r="G6950" s="5" t="s">
        <v>384</v>
      </c>
      <c r="H6950" s="5" t="s">
        <v>377</v>
      </c>
      <c r="I6950" s="5" t="s">
        <v>378</v>
      </c>
    </row>
    <row r="6951" spans="1:9" x14ac:dyDescent="0.25">
      <c r="A6951" s="5" t="s">
        <v>17112</v>
      </c>
      <c r="B6951" s="5" t="s">
        <v>17113</v>
      </c>
      <c r="C6951" s="6" t="s">
        <v>1740</v>
      </c>
      <c r="D6951" s="6" t="str">
        <f t="shared" si="108"/>
        <v>0343-000-000-0000</v>
      </c>
      <c r="E6951" s="5" t="s">
        <v>1741</v>
      </c>
      <c r="F6951" s="5" t="s">
        <v>507</v>
      </c>
      <c r="G6951" s="5" t="s">
        <v>508</v>
      </c>
      <c r="H6951" s="5" t="s">
        <v>377</v>
      </c>
      <c r="I6951" s="5" t="s">
        <v>378</v>
      </c>
    </row>
    <row r="6952" spans="1:9" x14ac:dyDescent="0.25">
      <c r="A6952" s="5" t="s">
        <v>17114</v>
      </c>
      <c r="B6952" s="5" t="s">
        <v>17115</v>
      </c>
      <c r="C6952" s="6" t="s">
        <v>1438</v>
      </c>
      <c r="D6952" s="6" t="str">
        <f t="shared" si="108"/>
        <v>0010-027-090-1100</v>
      </c>
      <c r="E6952" s="5" t="s">
        <v>1439</v>
      </c>
      <c r="F6952" s="5" t="s">
        <v>399</v>
      </c>
      <c r="G6952" s="5" t="s">
        <v>400</v>
      </c>
      <c r="H6952" s="5" t="s">
        <v>377</v>
      </c>
      <c r="I6952" s="5" t="s">
        <v>378</v>
      </c>
    </row>
    <row r="6953" spans="1:9" x14ac:dyDescent="0.25">
      <c r="A6953" s="5" t="s">
        <v>17116</v>
      </c>
      <c r="B6953" s="5" t="s">
        <v>17117</v>
      </c>
      <c r="C6953" s="6" t="s">
        <v>615</v>
      </c>
      <c r="D6953" s="6" t="str">
        <f t="shared" si="108"/>
        <v>0170-000-000-0000</v>
      </c>
      <c r="E6953" s="5" t="s">
        <v>616</v>
      </c>
      <c r="F6953" s="5" t="s">
        <v>383</v>
      </c>
      <c r="G6953" s="5" t="s">
        <v>384</v>
      </c>
      <c r="H6953" s="5" t="s">
        <v>377</v>
      </c>
      <c r="I6953" s="5" t="s">
        <v>378</v>
      </c>
    </row>
    <row r="6954" spans="1:9" x14ac:dyDescent="0.25">
      <c r="A6954" s="5" t="s">
        <v>17118</v>
      </c>
      <c r="B6954" s="5" t="s">
        <v>17119</v>
      </c>
      <c r="C6954" s="6" t="s">
        <v>13745</v>
      </c>
      <c r="D6954" s="6" t="str">
        <f t="shared" si="108"/>
        <v>0549-000-000-0000</v>
      </c>
      <c r="E6954" s="5" t="s">
        <v>13746</v>
      </c>
      <c r="F6954" s="5" t="s">
        <v>383</v>
      </c>
      <c r="G6954" s="5" t="s">
        <v>384</v>
      </c>
      <c r="H6954" s="5" t="s">
        <v>377</v>
      </c>
      <c r="I6954" s="5" t="s">
        <v>378</v>
      </c>
    </row>
    <row r="6955" spans="1:9" x14ac:dyDescent="0.25">
      <c r="A6955" s="5" t="s">
        <v>17120</v>
      </c>
      <c r="B6955" s="5" t="s">
        <v>17121</v>
      </c>
      <c r="C6955" s="6" t="s">
        <v>1045</v>
      </c>
      <c r="D6955" s="6" t="str">
        <f t="shared" si="108"/>
        <v>0270-000-000-0000</v>
      </c>
      <c r="E6955" s="5" t="s">
        <v>1046</v>
      </c>
      <c r="F6955" s="5" t="s">
        <v>383</v>
      </c>
      <c r="G6955" s="5" t="s">
        <v>384</v>
      </c>
      <c r="H6955" s="5" t="s">
        <v>377</v>
      </c>
      <c r="I6955" s="5" t="s">
        <v>378</v>
      </c>
    </row>
    <row r="6956" spans="1:9" x14ac:dyDescent="0.25">
      <c r="A6956" s="5" t="s">
        <v>17122</v>
      </c>
      <c r="B6956" s="5" t="s">
        <v>17123</v>
      </c>
      <c r="C6956" s="6" t="s">
        <v>2344</v>
      </c>
      <c r="D6956" s="6" t="str">
        <f t="shared" si="108"/>
        <v>0310-304-000-0000</v>
      </c>
      <c r="E6956" s="5" t="s">
        <v>2345</v>
      </c>
      <c r="F6956" s="5" t="s">
        <v>383</v>
      </c>
      <c r="G6956" s="5" t="s">
        <v>384</v>
      </c>
      <c r="H6956" s="5" t="s">
        <v>377</v>
      </c>
      <c r="I6956" s="5" t="s">
        <v>378</v>
      </c>
    </row>
    <row r="6957" spans="1:9" x14ac:dyDescent="0.25">
      <c r="A6957" s="5" t="s">
        <v>17124</v>
      </c>
      <c r="B6957" s="5" t="s">
        <v>17125</v>
      </c>
      <c r="C6957" s="6" t="s">
        <v>1414</v>
      </c>
      <c r="D6957" s="6" t="str">
        <f t="shared" si="108"/>
        <v>0163-000-000-0000</v>
      </c>
      <c r="E6957" s="5" t="s">
        <v>1415</v>
      </c>
      <c r="F6957" s="5" t="s">
        <v>383</v>
      </c>
      <c r="G6957" s="5" t="s">
        <v>384</v>
      </c>
      <c r="H6957" s="5" t="s">
        <v>377</v>
      </c>
      <c r="I6957" s="5" t="s">
        <v>378</v>
      </c>
    </row>
    <row r="6958" spans="1:9" x14ac:dyDescent="0.25">
      <c r="A6958" s="5" t="s">
        <v>17126</v>
      </c>
      <c r="B6958" s="5" t="s">
        <v>17127</v>
      </c>
      <c r="C6958" s="6" t="s">
        <v>405</v>
      </c>
      <c r="D6958" s="6" t="str">
        <f t="shared" si="108"/>
        <v>0340-000-000-0000</v>
      </c>
      <c r="E6958" s="5" t="s">
        <v>406</v>
      </c>
      <c r="F6958" s="5" t="s">
        <v>383</v>
      </c>
      <c r="G6958" s="5" t="s">
        <v>384</v>
      </c>
      <c r="H6958" s="5" t="s">
        <v>1213</v>
      </c>
      <c r="I6958" s="5" t="s">
        <v>1214</v>
      </c>
    </row>
    <row r="6959" spans="1:9" x14ac:dyDescent="0.25">
      <c r="A6959" s="5" t="s">
        <v>17128</v>
      </c>
      <c r="B6959" s="5" t="s">
        <v>17129</v>
      </c>
      <c r="C6959" s="6" t="s">
        <v>3662</v>
      </c>
      <c r="D6959" s="6" t="str">
        <f t="shared" si="108"/>
        <v>0592-000-000-0000</v>
      </c>
      <c r="E6959" s="5" t="s">
        <v>3663</v>
      </c>
      <c r="F6959" s="5" t="s">
        <v>383</v>
      </c>
      <c r="G6959" s="5" t="s">
        <v>384</v>
      </c>
      <c r="H6959" s="5" t="s">
        <v>377</v>
      </c>
      <c r="I6959" s="5" t="s">
        <v>378</v>
      </c>
    </row>
    <row r="6960" spans="1:9" x14ac:dyDescent="0.25">
      <c r="A6960" s="5" t="s">
        <v>17130</v>
      </c>
      <c r="B6960" s="5" t="s">
        <v>17131</v>
      </c>
      <c r="C6960" s="6" t="s">
        <v>724</v>
      </c>
      <c r="D6960" s="6" t="str">
        <f t="shared" si="108"/>
        <v>0283-000-000-0000</v>
      </c>
      <c r="E6960" s="5" t="s">
        <v>725</v>
      </c>
      <c r="F6960" s="5" t="s">
        <v>383</v>
      </c>
      <c r="G6960" s="5" t="s">
        <v>384</v>
      </c>
      <c r="H6960" s="5" t="s">
        <v>513</v>
      </c>
      <c r="I6960" s="5" t="s">
        <v>514</v>
      </c>
    </row>
    <row r="6961" spans="1:9" x14ac:dyDescent="0.25">
      <c r="A6961" s="5" t="s">
        <v>17132</v>
      </c>
      <c r="B6961" s="5" t="s">
        <v>17133</v>
      </c>
      <c r="C6961" s="6" t="s">
        <v>3932</v>
      </c>
      <c r="D6961" s="6" t="str">
        <f t="shared" si="108"/>
        <v>0607-000-000-0000</v>
      </c>
      <c r="E6961" s="5" t="s">
        <v>3933</v>
      </c>
      <c r="F6961" s="5" t="s">
        <v>383</v>
      </c>
      <c r="G6961" s="5" t="s">
        <v>384</v>
      </c>
      <c r="H6961" s="5" t="s">
        <v>377</v>
      </c>
      <c r="I6961" s="5" t="s">
        <v>378</v>
      </c>
    </row>
    <row r="6962" spans="1:9" x14ac:dyDescent="0.25">
      <c r="A6962" s="5" t="s">
        <v>17134</v>
      </c>
      <c r="B6962" s="5" t="s">
        <v>17135</v>
      </c>
      <c r="C6962" s="6" t="s">
        <v>1651</v>
      </c>
      <c r="D6962" s="6" t="str">
        <f t="shared" si="108"/>
        <v>0340-000-004-5200</v>
      </c>
      <c r="E6962" s="5" t="s">
        <v>1652</v>
      </c>
      <c r="F6962" s="5" t="s">
        <v>383</v>
      </c>
      <c r="G6962" s="5" t="s">
        <v>384</v>
      </c>
      <c r="H6962" s="5" t="s">
        <v>513</v>
      </c>
      <c r="I6962" s="5" t="s">
        <v>514</v>
      </c>
    </row>
    <row r="6963" spans="1:9" x14ac:dyDescent="0.25">
      <c r="A6963" s="5" t="s">
        <v>17136</v>
      </c>
      <c r="B6963" s="5" t="s">
        <v>17137</v>
      </c>
      <c r="C6963" s="6" t="s">
        <v>2985</v>
      </c>
      <c r="D6963" s="6" t="str">
        <f t="shared" si="108"/>
        <v>0304-000-000-0000</v>
      </c>
      <c r="E6963" s="5" t="s">
        <v>2986</v>
      </c>
      <c r="F6963" s="5" t="s">
        <v>383</v>
      </c>
      <c r="G6963" s="5" t="s">
        <v>384</v>
      </c>
      <c r="H6963" s="5" t="s">
        <v>377</v>
      </c>
      <c r="I6963" s="5" t="s">
        <v>378</v>
      </c>
    </row>
    <row r="6964" spans="1:9" x14ac:dyDescent="0.25">
      <c r="A6964" s="5" t="s">
        <v>17138</v>
      </c>
      <c r="B6964" s="5" t="s">
        <v>17139</v>
      </c>
      <c r="C6964" s="6" t="s">
        <v>2491</v>
      </c>
      <c r="D6964" s="6" t="str">
        <f t="shared" si="108"/>
        <v>0168-247-000-0000</v>
      </c>
      <c r="E6964" s="5" t="s">
        <v>2492</v>
      </c>
      <c r="F6964" s="5" t="s">
        <v>383</v>
      </c>
      <c r="G6964" s="5" t="s">
        <v>384</v>
      </c>
      <c r="H6964" s="5" t="s">
        <v>377</v>
      </c>
      <c r="I6964" s="5" t="s">
        <v>378</v>
      </c>
    </row>
    <row r="6965" spans="1:9" x14ac:dyDescent="0.25">
      <c r="A6965" s="5" t="s">
        <v>17140</v>
      </c>
      <c r="B6965" s="5" t="s">
        <v>17141</v>
      </c>
      <c r="C6965" s="6" t="s">
        <v>3021</v>
      </c>
      <c r="D6965" s="6" t="str">
        <f t="shared" si="108"/>
        <v>0191-000-000-0000</v>
      </c>
      <c r="E6965" s="5" t="s">
        <v>3022</v>
      </c>
      <c r="F6965" s="5" t="s">
        <v>383</v>
      </c>
      <c r="G6965" s="5" t="s">
        <v>384</v>
      </c>
      <c r="H6965" s="5" t="s">
        <v>377</v>
      </c>
      <c r="I6965" s="5" t="s">
        <v>378</v>
      </c>
    </row>
    <row r="6966" spans="1:9" x14ac:dyDescent="0.25">
      <c r="A6966" s="5" t="s">
        <v>17142</v>
      </c>
      <c r="B6966" s="5" t="s">
        <v>17143</v>
      </c>
      <c r="C6966" s="6" t="s">
        <v>9183</v>
      </c>
      <c r="D6966" s="6" t="str">
        <f t="shared" si="108"/>
        <v>0010-231-091-1100</v>
      </c>
      <c r="E6966" s="5" t="s">
        <v>9184</v>
      </c>
      <c r="F6966" s="5" t="s">
        <v>1177</v>
      </c>
      <c r="G6966" s="5" t="s">
        <v>1178</v>
      </c>
      <c r="H6966" s="5" t="s">
        <v>513</v>
      </c>
      <c r="I6966" s="5" t="s">
        <v>514</v>
      </c>
    </row>
    <row r="6967" spans="1:9" x14ac:dyDescent="0.25">
      <c r="A6967" s="5" t="s">
        <v>17144</v>
      </c>
      <c r="B6967" s="5" t="s">
        <v>17145</v>
      </c>
      <c r="C6967" s="6" t="s">
        <v>4980</v>
      </c>
      <c r="D6967" s="6" t="str">
        <f t="shared" si="108"/>
        <v>0010-058-031-2200</v>
      </c>
      <c r="E6967" s="5" t="s">
        <v>4981</v>
      </c>
      <c r="F6967" s="5" t="s">
        <v>383</v>
      </c>
      <c r="G6967" s="5" t="s">
        <v>384</v>
      </c>
      <c r="H6967" s="5" t="s">
        <v>377</v>
      </c>
      <c r="I6967" s="5" t="s">
        <v>378</v>
      </c>
    </row>
    <row r="6968" spans="1:9" x14ac:dyDescent="0.25">
      <c r="A6968" s="5" t="s">
        <v>17146</v>
      </c>
      <c r="B6968" s="5" t="s">
        <v>17147</v>
      </c>
      <c r="C6968" s="6" t="s">
        <v>1972</v>
      </c>
      <c r="D6968" s="6" t="str">
        <f t="shared" si="108"/>
        <v>0100-000-000-3600</v>
      </c>
      <c r="E6968" s="5" t="s">
        <v>1973</v>
      </c>
      <c r="F6968" s="5" t="s">
        <v>1974</v>
      </c>
      <c r="G6968" s="5" t="s">
        <v>1975</v>
      </c>
      <c r="H6968" s="5" t="s">
        <v>377</v>
      </c>
      <c r="I6968" s="5" t="s">
        <v>378</v>
      </c>
    </row>
    <row r="6969" spans="1:9" x14ac:dyDescent="0.25">
      <c r="A6969" s="5" t="s">
        <v>17148</v>
      </c>
      <c r="B6969" s="5" t="s">
        <v>17149</v>
      </c>
      <c r="C6969" s="6" t="s">
        <v>13654</v>
      </c>
      <c r="D6969" s="6" t="str">
        <f t="shared" si="108"/>
        <v>0711-000-000-0000</v>
      </c>
      <c r="E6969" s="5" t="s">
        <v>13655</v>
      </c>
      <c r="F6969" s="5" t="s">
        <v>535</v>
      </c>
      <c r="G6969" s="5" t="s">
        <v>536</v>
      </c>
      <c r="H6969" s="5" t="s">
        <v>377</v>
      </c>
      <c r="I6969" s="5" t="s">
        <v>378</v>
      </c>
    </row>
    <row r="6970" spans="1:9" x14ac:dyDescent="0.25">
      <c r="A6970" s="5" t="s">
        <v>17150</v>
      </c>
      <c r="B6970" s="5" t="s">
        <v>17151</v>
      </c>
      <c r="C6970" s="6" t="s">
        <v>485</v>
      </c>
      <c r="D6970" s="6" t="str">
        <f t="shared" si="108"/>
        <v>0330-000-000-0000</v>
      </c>
      <c r="E6970" s="5" t="s">
        <v>486</v>
      </c>
      <c r="F6970" s="5" t="s">
        <v>383</v>
      </c>
      <c r="G6970" s="5" t="s">
        <v>384</v>
      </c>
      <c r="H6970" s="5" t="s">
        <v>377</v>
      </c>
      <c r="I6970" s="5" t="s">
        <v>378</v>
      </c>
    </row>
    <row r="6971" spans="1:9" x14ac:dyDescent="0.25">
      <c r="A6971" s="5" t="s">
        <v>17152</v>
      </c>
      <c r="B6971" s="5" t="s">
        <v>17153</v>
      </c>
      <c r="C6971" s="6" t="s">
        <v>1342</v>
      </c>
      <c r="D6971" s="6" t="str">
        <f t="shared" si="108"/>
        <v>0010-049-051-1100</v>
      </c>
      <c r="E6971" s="5" t="s">
        <v>1343</v>
      </c>
      <c r="F6971" s="5" t="s">
        <v>375</v>
      </c>
      <c r="G6971" s="5" t="s">
        <v>376</v>
      </c>
      <c r="H6971" s="5" t="s">
        <v>377</v>
      </c>
      <c r="I6971" s="5" t="s">
        <v>378</v>
      </c>
    </row>
    <row r="6972" spans="1:9" x14ac:dyDescent="0.25">
      <c r="A6972" s="5" t="s">
        <v>17154</v>
      </c>
      <c r="B6972" s="5" t="s">
        <v>17155</v>
      </c>
      <c r="C6972" s="6" t="s">
        <v>889</v>
      </c>
      <c r="D6972" s="6" t="str">
        <f t="shared" si="108"/>
        <v>0621-000-000-0000</v>
      </c>
      <c r="E6972" s="5" t="s">
        <v>890</v>
      </c>
      <c r="F6972" s="5" t="s">
        <v>383</v>
      </c>
      <c r="G6972" s="5" t="s">
        <v>384</v>
      </c>
      <c r="H6972" s="5" t="s">
        <v>513</v>
      </c>
      <c r="I6972" s="5" t="s">
        <v>514</v>
      </c>
    </row>
    <row r="6973" spans="1:9" x14ac:dyDescent="0.25">
      <c r="A6973" s="5" t="s">
        <v>17156</v>
      </c>
      <c r="B6973" s="5" t="s">
        <v>17157</v>
      </c>
      <c r="C6973" s="6" t="s">
        <v>1346</v>
      </c>
      <c r="D6973" s="6" t="str">
        <f t="shared" si="108"/>
        <v>0018-000-000-0000</v>
      </c>
      <c r="E6973" s="5" t="s">
        <v>1347</v>
      </c>
      <c r="F6973" s="5" t="s">
        <v>383</v>
      </c>
      <c r="G6973" s="5" t="s">
        <v>384</v>
      </c>
      <c r="H6973" s="5" t="s">
        <v>377</v>
      </c>
      <c r="I6973" s="5" t="s">
        <v>378</v>
      </c>
    </row>
    <row r="6974" spans="1:9" x14ac:dyDescent="0.25">
      <c r="A6974" s="5" t="s">
        <v>17158</v>
      </c>
      <c r="B6974" s="5" t="s">
        <v>17159</v>
      </c>
      <c r="C6974" s="6" t="s">
        <v>4088</v>
      </c>
      <c r="D6974" s="6" t="str">
        <f t="shared" si="108"/>
        <v>0772-000-000-0000</v>
      </c>
      <c r="E6974" s="5" t="s">
        <v>4089</v>
      </c>
      <c r="F6974" s="5" t="s">
        <v>383</v>
      </c>
      <c r="G6974" s="5" t="s">
        <v>384</v>
      </c>
      <c r="H6974" s="5" t="s">
        <v>513</v>
      </c>
      <c r="I6974" s="5" t="s">
        <v>514</v>
      </c>
    </row>
    <row r="6975" spans="1:9" x14ac:dyDescent="0.25">
      <c r="A6975" s="5" t="s">
        <v>17160</v>
      </c>
      <c r="B6975" s="5" t="s">
        <v>17161</v>
      </c>
      <c r="C6975" s="6" t="s">
        <v>7749</v>
      </c>
      <c r="D6975" s="6" t="str">
        <f t="shared" si="108"/>
        <v>0010-060-111-1100</v>
      </c>
      <c r="E6975" s="5" t="s">
        <v>7750</v>
      </c>
      <c r="F6975" s="5" t="s">
        <v>375</v>
      </c>
      <c r="G6975" s="5" t="s">
        <v>376</v>
      </c>
      <c r="H6975" s="5" t="s">
        <v>377</v>
      </c>
      <c r="I6975" s="5" t="s">
        <v>378</v>
      </c>
    </row>
    <row r="6976" spans="1:9" x14ac:dyDescent="0.25">
      <c r="A6976" s="5" t="s">
        <v>17162</v>
      </c>
      <c r="B6976" s="5" t="s">
        <v>17163</v>
      </c>
      <c r="C6976" s="6" t="s">
        <v>12384</v>
      </c>
      <c r="D6976" s="6" t="str">
        <f t="shared" si="108"/>
        <v>0707-000-000-0000</v>
      </c>
      <c r="E6976" s="5" t="s">
        <v>12385</v>
      </c>
      <c r="F6976" s="5" t="s">
        <v>507</v>
      </c>
      <c r="G6976" s="5" t="s">
        <v>508</v>
      </c>
      <c r="H6976" s="5" t="s">
        <v>377</v>
      </c>
      <c r="I6976" s="5" t="s">
        <v>378</v>
      </c>
    </row>
    <row r="6977" spans="1:9" x14ac:dyDescent="0.25">
      <c r="A6977" s="5" t="s">
        <v>17164</v>
      </c>
      <c r="B6977" s="5" t="s">
        <v>17165</v>
      </c>
      <c r="C6977" s="6" t="s">
        <v>1045</v>
      </c>
      <c r="D6977" s="6" t="str">
        <f t="shared" si="108"/>
        <v>0270-000-000-0000</v>
      </c>
      <c r="E6977" s="5" t="s">
        <v>1046</v>
      </c>
      <c r="F6977" s="5" t="s">
        <v>383</v>
      </c>
      <c r="G6977" s="5" t="s">
        <v>384</v>
      </c>
      <c r="H6977" s="5" t="s">
        <v>377</v>
      </c>
      <c r="I6977" s="5" t="s">
        <v>378</v>
      </c>
    </row>
    <row r="6978" spans="1:9" x14ac:dyDescent="0.25">
      <c r="A6978" s="5" t="s">
        <v>17166</v>
      </c>
      <c r="B6978" s="5" t="s">
        <v>17167</v>
      </c>
      <c r="C6978" s="6" t="s">
        <v>6167</v>
      </c>
      <c r="D6978" s="6" t="str">
        <f t="shared" ref="D6978:D7041" si="109">TEXT(C6978,"0000-000-000-0000")</f>
        <v>0010-090-091-1100</v>
      </c>
      <c r="E6978" s="5" t="s">
        <v>6168</v>
      </c>
      <c r="F6978" s="5" t="s">
        <v>507</v>
      </c>
      <c r="G6978" s="5" t="s">
        <v>508</v>
      </c>
      <c r="H6978" s="5" t="s">
        <v>377</v>
      </c>
      <c r="I6978" s="5" t="s">
        <v>378</v>
      </c>
    </row>
    <row r="6979" spans="1:9" x14ac:dyDescent="0.25">
      <c r="A6979" s="5" t="s">
        <v>17168</v>
      </c>
      <c r="B6979" s="5" t="s">
        <v>17169</v>
      </c>
      <c r="C6979" s="6" t="s">
        <v>1619</v>
      </c>
      <c r="D6979" s="6" t="str">
        <f t="shared" si="109"/>
        <v>0370-000-000-0000</v>
      </c>
      <c r="E6979" s="5" t="s">
        <v>1620</v>
      </c>
      <c r="F6979" s="5" t="s">
        <v>383</v>
      </c>
      <c r="G6979" s="5" t="s">
        <v>384</v>
      </c>
      <c r="H6979" s="5" t="s">
        <v>1213</v>
      </c>
      <c r="I6979" s="5" t="s">
        <v>1214</v>
      </c>
    </row>
    <row r="6980" spans="1:9" x14ac:dyDescent="0.25">
      <c r="A6980" s="5" t="s">
        <v>17170</v>
      </c>
      <c r="B6980" s="5" t="s">
        <v>17171</v>
      </c>
      <c r="C6980" s="6" t="s">
        <v>17172</v>
      </c>
      <c r="D6980" s="6" t="str">
        <f t="shared" si="109"/>
        <v>0665-116-000-0000</v>
      </c>
      <c r="E6980" s="5" t="s">
        <v>17173</v>
      </c>
      <c r="F6980" s="5" t="s">
        <v>383</v>
      </c>
      <c r="G6980" s="5" t="s">
        <v>384</v>
      </c>
      <c r="H6980" s="5" t="s">
        <v>377</v>
      </c>
      <c r="I6980" s="5" t="s">
        <v>378</v>
      </c>
    </row>
    <row r="6981" spans="1:9" x14ac:dyDescent="0.25">
      <c r="A6981" s="5" t="s">
        <v>17174</v>
      </c>
      <c r="B6981" s="5" t="s">
        <v>17175</v>
      </c>
      <c r="C6981" s="6" t="s">
        <v>5098</v>
      </c>
      <c r="D6981" s="6" t="str">
        <f t="shared" si="109"/>
        <v>0100-033-000-0000</v>
      </c>
      <c r="E6981" s="5" t="s">
        <v>5099</v>
      </c>
      <c r="F6981" s="5" t="s">
        <v>507</v>
      </c>
      <c r="G6981" s="5" t="s">
        <v>508</v>
      </c>
      <c r="H6981" s="5" t="s">
        <v>377</v>
      </c>
      <c r="I6981" s="5" t="s">
        <v>378</v>
      </c>
    </row>
    <row r="6982" spans="1:9" x14ac:dyDescent="0.25">
      <c r="A6982" s="5" t="s">
        <v>17176</v>
      </c>
      <c r="B6982" s="5" t="s">
        <v>17177</v>
      </c>
      <c r="C6982" s="6" t="s">
        <v>2609</v>
      </c>
      <c r="D6982" s="6" t="str">
        <f t="shared" si="109"/>
        <v>0141-000-000-0000</v>
      </c>
      <c r="E6982" s="5" t="s">
        <v>2610</v>
      </c>
      <c r="F6982" s="5" t="s">
        <v>383</v>
      </c>
      <c r="G6982" s="5" t="s">
        <v>384</v>
      </c>
      <c r="H6982" s="5" t="s">
        <v>377</v>
      </c>
      <c r="I6982" s="5" t="s">
        <v>378</v>
      </c>
    </row>
    <row r="6983" spans="1:9" x14ac:dyDescent="0.25">
      <c r="A6983" s="5" t="s">
        <v>17178</v>
      </c>
      <c r="B6983" s="5" t="s">
        <v>17179</v>
      </c>
      <c r="C6983" s="6" t="s">
        <v>3591</v>
      </c>
      <c r="D6983" s="6" t="str">
        <f t="shared" si="109"/>
        <v>0165-000-000-0000</v>
      </c>
      <c r="E6983" s="5" t="s">
        <v>3592</v>
      </c>
      <c r="F6983" s="5" t="s">
        <v>2925</v>
      </c>
      <c r="G6983" s="5" t="s">
        <v>2926</v>
      </c>
      <c r="H6983" s="5" t="s">
        <v>377</v>
      </c>
      <c r="I6983" s="5" t="s">
        <v>378</v>
      </c>
    </row>
    <row r="6984" spans="1:9" x14ac:dyDescent="0.25">
      <c r="A6984" s="5" t="s">
        <v>17180</v>
      </c>
      <c r="B6984" s="5" t="s">
        <v>17181</v>
      </c>
      <c r="C6984" s="6" t="s">
        <v>12791</v>
      </c>
      <c r="D6984" s="6" t="str">
        <f t="shared" si="109"/>
        <v>0100-000-000-0000</v>
      </c>
      <c r="E6984" s="5" t="s">
        <v>12792</v>
      </c>
      <c r="F6984" s="5" t="s">
        <v>656</v>
      </c>
      <c r="G6984" s="5" t="s">
        <v>657</v>
      </c>
      <c r="H6984" s="5" t="s">
        <v>377</v>
      </c>
      <c r="I6984" s="5" t="s">
        <v>378</v>
      </c>
    </row>
    <row r="6985" spans="1:9" x14ac:dyDescent="0.25">
      <c r="A6985" s="5" t="s">
        <v>17182</v>
      </c>
      <c r="B6985" s="5" t="s">
        <v>17183</v>
      </c>
      <c r="C6985" s="6" t="s">
        <v>1770</v>
      </c>
      <c r="D6985" s="6" t="str">
        <f t="shared" si="109"/>
        <v>0412-000-000-0000</v>
      </c>
      <c r="E6985" s="5" t="s">
        <v>1771</v>
      </c>
      <c r="F6985" s="5" t="s">
        <v>383</v>
      </c>
      <c r="G6985" s="5" t="s">
        <v>384</v>
      </c>
      <c r="H6985" s="5" t="s">
        <v>513</v>
      </c>
      <c r="I6985" s="5" t="s">
        <v>514</v>
      </c>
    </row>
    <row r="6986" spans="1:9" x14ac:dyDescent="0.25">
      <c r="A6986" s="5" t="s">
        <v>17184</v>
      </c>
      <c r="B6986" s="5" t="s">
        <v>17185</v>
      </c>
      <c r="C6986" s="6" t="s">
        <v>1342</v>
      </c>
      <c r="D6986" s="6" t="str">
        <f t="shared" si="109"/>
        <v>0010-049-051-1100</v>
      </c>
      <c r="E6986" s="5" t="s">
        <v>1343</v>
      </c>
      <c r="F6986" s="5" t="s">
        <v>399</v>
      </c>
      <c r="G6986" s="5" t="s">
        <v>400</v>
      </c>
      <c r="H6986" s="5" t="s">
        <v>513</v>
      </c>
      <c r="I6986" s="5" t="s">
        <v>514</v>
      </c>
    </row>
    <row r="6987" spans="1:9" x14ac:dyDescent="0.25">
      <c r="A6987" s="5" t="s">
        <v>17186</v>
      </c>
      <c r="B6987" s="5" t="s">
        <v>17187</v>
      </c>
      <c r="C6987" s="6" t="s">
        <v>827</v>
      </c>
      <c r="D6987" s="6" t="str">
        <f t="shared" si="109"/>
        <v>0320-000-000-0000</v>
      </c>
      <c r="E6987" s="5" t="s">
        <v>828</v>
      </c>
      <c r="F6987" s="5" t="s">
        <v>415</v>
      </c>
      <c r="G6987" s="5" t="s">
        <v>416</v>
      </c>
      <c r="H6987" s="5" t="s">
        <v>377</v>
      </c>
      <c r="I6987" s="5" t="s">
        <v>378</v>
      </c>
    </row>
    <row r="6988" spans="1:9" x14ac:dyDescent="0.25">
      <c r="A6988" s="5" t="s">
        <v>17188</v>
      </c>
      <c r="B6988" s="5" t="s">
        <v>17189</v>
      </c>
      <c r="C6988" s="6" t="s">
        <v>2710</v>
      </c>
      <c r="D6988" s="6" t="str">
        <f t="shared" si="109"/>
        <v>0630-000-000-0000</v>
      </c>
      <c r="E6988" s="5" t="s">
        <v>2711</v>
      </c>
      <c r="F6988" s="5" t="s">
        <v>383</v>
      </c>
      <c r="G6988" s="5" t="s">
        <v>384</v>
      </c>
      <c r="H6988" s="5" t="s">
        <v>377</v>
      </c>
      <c r="I6988" s="5" t="s">
        <v>378</v>
      </c>
    </row>
    <row r="6989" spans="1:9" x14ac:dyDescent="0.25">
      <c r="A6989" s="5" t="s">
        <v>17190</v>
      </c>
      <c r="B6989" s="5" t="s">
        <v>17191</v>
      </c>
      <c r="C6989" s="6" t="s">
        <v>17192</v>
      </c>
      <c r="D6989" s="6" t="str">
        <f t="shared" si="109"/>
        <v>0945-000-005-0400</v>
      </c>
      <c r="E6989" s="5" t="s">
        <v>17193</v>
      </c>
      <c r="F6989" s="5" t="s">
        <v>383</v>
      </c>
      <c r="G6989" s="5" t="s">
        <v>384</v>
      </c>
      <c r="H6989" s="5" t="s">
        <v>377</v>
      </c>
      <c r="I6989" s="5" t="s">
        <v>378</v>
      </c>
    </row>
    <row r="6990" spans="1:9" x14ac:dyDescent="0.25">
      <c r="A6990" s="5" t="s">
        <v>17194</v>
      </c>
      <c r="B6990" s="5" t="s">
        <v>17195</v>
      </c>
      <c r="C6990" s="6" t="s">
        <v>923</v>
      </c>
      <c r="D6990" s="6" t="str">
        <f t="shared" si="109"/>
        <v>0210-000-000-0000</v>
      </c>
      <c r="E6990" s="5" t="s">
        <v>924</v>
      </c>
      <c r="F6990" s="5" t="s">
        <v>383</v>
      </c>
      <c r="G6990" s="5" t="s">
        <v>384</v>
      </c>
      <c r="H6990" s="5" t="s">
        <v>513</v>
      </c>
      <c r="I6990" s="5" t="s">
        <v>514</v>
      </c>
    </row>
    <row r="6991" spans="1:9" x14ac:dyDescent="0.25">
      <c r="A6991" s="5" t="s">
        <v>17196</v>
      </c>
      <c r="B6991" s="5" t="s">
        <v>17197</v>
      </c>
      <c r="C6991" s="6" t="s">
        <v>951</v>
      </c>
      <c r="D6991" s="6" t="str">
        <f t="shared" si="109"/>
        <v>0520-000-000-0000</v>
      </c>
      <c r="E6991" s="5" t="s">
        <v>952</v>
      </c>
      <c r="F6991" s="5" t="s">
        <v>383</v>
      </c>
      <c r="G6991" s="5" t="s">
        <v>384</v>
      </c>
      <c r="H6991" s="5" t="s">
        <v>377</v>
      </c>
      <c r="I6991" s="5" t="s">
        <v>378</v>
      </c>
    </row>
    <row r="6992" spans="1:9" x14ac:dyDescent="0.25">
      <c r="A6992" s="5" t="s">
        <v>17198</v>
      </c>
      <c r="B6992" s="5" t="s">
        <v>17199</v>
      </c>
      <c r="C6992" s="6" t="s">
        <v>7118</v>
      </c>
      <c r="D6992" s="6" t="str">
        <f t="shared" si="109"/>
        <v>1062-000-000-0000</v>
      </c>
      <c r="E6992" s="5" t="s">
        <v>7119</v>
      </c>
      <c r="F6992" s="5" t="s">
        <v>383</v>
      </c>
      <c r="G6992" s="5" t="s">
        <v>384</v>
      </c>
      <c r="H6992" s="5" t="s">
        <v>513</v>
      </c>
      <c r="I6992" s="5" t="s">
        <v>514</v>
      </c>
    </row>
    <row r="6993" spans="1:9" x14ac:dyDescent="0.25">
      <c r="A6993" s="5" t="s">
        <v>17200</v>
      </c>
      <c r="B6993" s="5" t="s">
        <v>17201</v>
      </c>
      <c r="C6993" s="6" t="s">
        <v>954</v>
      </c>
      <c r="D6993" s="6" t="str">
        <f t="shared" si="109"/>
        <v>0120-000-000-0000</v>
      </c>
      <c r="E6993" s="5" t="s">
        <v>955</v>
      </c>
      <c r="F6993" s="5" t="s">
        <v>383</v>
      </c>
      <c r="G6993" s="5" t="s">
        <v>384</v>
      </c>
      <c r="H6993" s="5" t="s">
        <v>377</v>
      </c>
      <c r="I6993" s="5" t="s">
        <v>378</v>
      </c>
    </row>
    <row r="6994" spans="1:9" x14ac:dyDescent="0.25">
      <c r="A6994" s="5" t="s">
        <v>17202</v>
      </c>
      <c r="B6994" s="5" t="s">
        <v>17203</v>
      </c>
      <c r="C6994" s="6" t="s">
        <v>3498</v>
      </c>
      <c r="D6994" s="6" t="str">
        <f t="shared" si="109"/>
        <v>0548-000-000-0000</v>
      </c>
      <c r="E6994" s="5" t="s">
        <v>3499</v>
      </c>
      <c r="F6994" s="5" t="s">
        <v>383</v>
      </c>
      <c r="G6994" s="5" t="s">
        <v>384</v>
      </c>
      <c r="H6994" s="5" t="s">
        <v>377</v>
      </c>
      <c r="I6994" s="5" t="s">
        <v>378</v>
      </c>
    </row>
    <row r="6995" spans="1:9" x14ac:dyDescent="0.25">
      <c r="A6995" s="5" t="s">
        <v>17204</v>
      </c>
      <c r="B6995" s="5" t="s">
        <v>17205</v>
      </c>
      <c r="C6995" s="6" t="s">
        <v>7324</v>
      </c>
      <c r="D6995" s="6" t="str">
        <f t="shared" si="109"/>
        <v>1029-044-000-0000</v>
      </c>
      <c r="E6995" s="5" t="s">
        <v>7325</v>
      </c>
      <c r="F6995" s="5" t="s">
        <v>383</v>
      </c>
      <c r="G6995" s="5" t="s">
        <v>384</v>
      </c>
      <c r="H6995" s="5" t="s">
        <v>1213</v>
      </c>
      <c r="I6995" s="5" t="s">
        <v>1214</v>
      </c>
    </row>
    <row r="6996" spans="1:9" x14ac:dyDescent="0.25">
      <c r="A6996" s="5" t="s">
        <v>17206</v>
      </c>
      <c r="B6996" s="5" t="s">
        <v>17207</v>
      </c>
      <c r="C6996" s="6" t="s">
        <v>638</v>
      </c>
      <c r="D6996" s="6" t="str">
        <f t="shared" si="109"/>
        <v>1010-314-000-0000</v>
      </c>
      <c r="E6996" s="5" t="s">
        <v>639</v>
      </c>
      <c r="F6996" s="5" t="s">
        <v>415</v>
      </c>
      <c r="G6996" s="5" t="s">
        <v>416</v>
      </c>
      <c r="H6996" s="5" t="s">
        <v>377</v>
      </c>
      <c r="I6996" s="5" t="s">
        <v>378</v>
      </c>
    </row>
    <row r="6997" spans="1:9" x14ac:dyDescent="0.25">
      <c r="A6997" s="5" t="s">
        <v>17208</v>
      </c>
      <c r="B6997" s="5" t="s">
        <v>17209</v>
      </c>
      <c r="C6997" s="6" t="s">
        <v>6616</v>
      </c>
      <c r="D6997" s="6" t="str">
        <f t="shared" si="109"/>
        <v>1008-000-000-0000</v>
      </c>
      <c r="E6997" s="5" t="s">
        <v>6617</v>
      </c>
      <c r="F6997" s="5" t="s">
        <v>383</v>
      </c>
      <c r="G6997" s="5" t="s">
        <v>384</v>
      </c>
      <c r="H6997" s="5" t="s">
        <v>377</v>
      </c>
      <c r="I6997" s="5" t="s">
        <v>378</v>
      </c>
    </row>
    <row r="6998" spans="1:9" x14ac:dyDescent="0.25">
      <c r="A6998" s="5" t="s">
        <v>17210</v>
      </c>
      <c r="B6998" s="5" t="s">
        <v>17211</v>
      </c>
      <c r="C6998" s="6" t="s">
        <v>381</v>
      </c>
      <c r="D6998" s="6" t="str">
        <f t="shared" si="109"/>
        <v>0310-000-000-0000</v>
      </c>
      <c r="E6998" s="5" t="s">
        <v>382</v>
      </c>
      <c r="F6998" s="5" t="s">
        <v>383</v>
      </c>
      <c r="G6998" s="5" t="s">
        <v>384</v>
      </c>
      <c r="H6998" s="5" t="s">
        <v>377</v>
      </c>
      <c r="I6998" s="5" t="s">
        <v>378</v>
      </c>
    </row>
    <row r="6999" spans="1:9" x14ac:dyDescent="0.25">
      <c r="A6999" s="5" t="s">
        <v>17212</v>
      </c>
      <c r="B6999" s="5" t="s">
        <v>17213</v>
      </c>
      <c r="C6999" s="6" t="s">
        <v>7661</v>
      </c>
      <c r="D6999" s="6" t="str">
        <f t="shared" si="109"/>
        <v>1145-000-000-0000</v>
      </c>
      <c r="E6999" s="5" t="s">
        <v>7662</v>
      </c>
      <c r="F6999" s="5" t="s">
        <v>383</v>
      </c>
      <c r="G6999" s="5" t="s">
        <v>384</v>
      </c>
      <c r="H6999" s="5" t="s">
        <v>377</v>
      </c>
      <c r="I6999" s="5" t="s">
        <v>378</v>
      </c>
    </row>
    <row r="7000" spans="1:9" x14ac:dyDescent="0.25">
      <c r="A7000" s="5" t="s">
        <v>17214</v>
      </c>
      <c r="B7000" s="5" t="s">
        <v>17215</v>
      </c>
      <c r="C7000" s="6" t="s">
        <v>393</v>
      </c>
      <c r="D7000" s="6" t="str">
        <f t="shared" si="109"/>
        <v>0418-000-000-0000</v>
      </c>
      <c r="E7000" s="5" t="s">
        <v>394</v>
      </c>
      <c r="F7000" s="5" t="s">
        <v>383</v>
      </c>
      <c r="G7000" s="5" t="s">
        <v>384</v>
      </c>
      <c r="H7000" s="5" t="s">
        <v>377</v>
      </c>
      <c r="I7000" s="5" t="s">
        <v>378</v>
      </c>
    </row>
    <row r="7001" spans="1:9" x14ac:dyDescent="0.25">
      <c r="A7001" s="5" t="s">
        <v>17216</v>
      </c>
      <c r="B7001" s="5" t="s">
        <v>17217</v>
      </c>
      <c r="C7001" s="6" t="s">
        <v>10369</v>
      </c>
      <c r="D7001" s="6" t="str">
        <f t="shared" si="109"/>
        <v>0010-058-031-1700</v>
      </c>
      <c r="E7001" s="5" t="s">
        <v>10370</v>
      </c>
      <c r="F7001" s="5" t="s">
        <v>375</v>
      </c>
      <c r="G7001" s="5" t="s">
        <v>376</v>
      </c>
      <c r="H7001" s="5" t="s">
        <v>377</v>
      </c>
      <c r="I7001" s="5" t="s">
        <v>378</v>
      </c>
    </row>
    <row r="7002" spans="1:9" x14ac:dyDescent="0.25">
      <c r="A7002" s="5" t="s">
        <v>17218</v>
      </c>
      <c r="B7002" s="5" t="s">
        <v>17219</v>
      </c>
      <c r="C7002" s="6" t="s">
        <v>724</v>
      </c>
      <c r="D7002" s="6" t="str">
        <f t="shared" si="109"/>
        <v>0283-000-000-0000</v>
      </c>
      <c r="E7002" s="5" t="s">
        <v>725</v>
      </c>
      <c r="F7002" s="5" t="s">
        <v>2925</v>
      </c>
      <c r="G7002" s="5" t="s">
        <v>2926</v>
      </c>
      <c r="H7002" s="5" t="s">
        <v>377</v>
      </c>
      <c r="I7002" s="5" t="s">
        <v>378</v>
      </c>
    </row>
    <row r="7003" spans="1:9" x14ac:dyDescent="0.25">
      <c r="A7003" s="5" t="s">
        <v>17220</v>
      </c>
      <c r="B7003" s="5" t="s">
        <v>17221</v>
      </c>
      <c r="C7003" s="6" t="s">
        <v>3458</v>
      </c>
      <c r="D7003" s="6" t="str">
        <f t="shared" si="109"/>
        <v>1025-000-000-0000</v>
      </c>
      <c r="E7003" s="5" t="s">
        <v>3459</v>
      </c>
      <c r="F7003" s="5" t="s">
        <v>507</v>
      </c>
      <c r="G7003" s="5" t="s">
        <v>508</v>
      </c>
      <c r="H7003" s="5" t="s">
        <v>377</v>
      </c>
      <c r="I7003" s="5" t="s">
        <v>378</v>
      </c>
    </row>
    <row r="7004" spans="1:9" x14ac:dyDescent="0.25">
      <c r="A7004" s="5" t="s">
        <v>17222</v>
      </c>
      <c r="B7004" s="5" t="s">
        <v>17223</v>
      </c>
      <c r="C7004" s="6" t="s">
        <v>4281</v>
      </c>
      <c r="D7004" s="6" t="str">
        <f t="shared" si="109"/>
        <v>0613-000-006-1400</v>
      </c>
      <c r="E7004" s="5" t="s">
        <v>4282</v>
      </c>
      <c r="F7004" s="5" t="s">
        <v>383</v>
      </c>
      <c r="G7004" s="5" t="s">
        <v>384</v>
      </c>
      <c r="H7004" s="5" t="s">
        <v>513</v>
      </c>
      <c r="I7004" s="5" t="s">
        <v>514</v>
      </c>
    </row>
    <row r="7005" spans="1:9" x14ac:dyDescent="0.25">
      <c r="A7005" s="5" t="s">
        <v>17224</v>
      </c>
      <c r="B7005" s="5" t="s">
        <v>17225</v>
      </c>
      <c r="C7005" s="6" t="s">
        <v>11576</v>
      </c>
      <c r="D7005" s="6" t="str">
        <f t="shared" si="109"/>
        <v>0919-000-000-0000</v>
      </c>
      <c r="E7005" s="5" t="s">
        <v>11577</v>
      </c>
      <c r="F7005" s="5" t="s">
        <v>503</v>
      </c>
      <c r="G7005" s="5" t="s">
        <v>504</v>
      </c>
      <c r="H7005" s="5" t="s">
        <v>377</v>
      </c>
      <c r="I7005" s="5" t="s">
        <v>378</v>
      </c>
    </row>
    <row r="7006" spans="1:9" x14ac:dyDescent="0.25">
      <c r="A7006" s="5" t="s">
        <v>17226</v>
      </c>
      <c r="B7006" s="5" t="s">
        <v>17227</v>
      </c>
      <c r="C7006" s="6" t="s">
        <v>4973</v>
      </c>
      <c r="D7006" s="6" t="str">
        <f t="shared" si="109"/>
        <v>0010-071-041-1100</v>
      </c>
      <c r="E7006" s="5" t="s">
        <v>1158</v>
      </c>
      <c r="F7006" s="5" t="s">
        <v>375</v>
      </c>
      <c r="G7006" s="5" t="s">
        <v>376</v>
      </c>
      <c r="H7006" s="5" t="s">
        <v>377</v>
      </c>
      <c r="I7006" s="5" t="s">
        <v>378</v>
      </c>
    </row>
    <row r="7007" spans="1:9" x14ac:dyDescent="0.25">
      <c r="A7007" s="5" t="s">
        <v>17228</v>
      </c>
      <c r="B7007" s="5" t="s">
        <v>17229</v>
      </c>
      <c r="C7007" s="6" t="s">
        <v>1065</v>
      </c>
      <c r="D7007" s="6" t="str">
        <f t="shared" si="109"/>
        <v>0906-000-000-0000</v>
      </c>
      <c r="E7007" s="5" t="s">
        <v>1066</v>
      </c>
      <c r="F7007" s="5" t="s">
        <v>383</v>
      </c>
      <c r="G7007" s="5" t="s">
        <v>384</v>
      </c>
      <c r="H7007" s="5" t="s">
        <v>513</v>
      </c>
      <c r="I7007" s="5" t="s">
        <v>514</v>
      </c>
    </row>
    <row r="7008" spans="1:9" x14ac:dyDescent="0.25">
      <c r="A7008" s="5" t="s">
        <v>17230</v>
      </c>
      <c r="B7008" s="5" t="s">
        <v>17231</v>
      </c>
      <c r="C7008" s="6" t="s">
        <v>3896</v>
      </c>
      <c r="D7008" s="6" t="str">
        <f t="shared" si="109"/>
        <v>0410-000-000-0000</v>
      </c>
      <c r="E7008" s="5" t="s">
        <v>3897</v>
      </c>
      <c r="F7008" s="5" t="s">
        <v>383</v>
      </c>
      <c r="G7008" s="5" t="s">
        <v>384</v>
      </c>
      <c r="H7008" s="5" t="s">
        <v>377</v>
      </c>
      <c r="I7008" s="5" t="s">
        <v>378</v>
      </c>
    </row>
    <row r="7009" spans="1:9" x14ac:dyDescent="0.25">
      <c r="A7009" s="5" t="s">
        <v>17232</v>
      </c>
      <c r="B7009" s="5" t="s">
        <v>17233</v>
      </c>
      <c r="C7009" s="6" t="s">
        <v>1342</v>
      </c>
      <c r="D7009" s="6" t="str">
        <f t="shared" si="109"/>
        <v>0010-049-051-1100</v>
      </c>
      <c r="E7009" s="5" t="s">
        <v>1343</v>
      </c>
      <c r="F7009" s="5" t="s">
        <v>399</v>
      </c>
      <c r="G7009" s="5" t="s">
        <v>400</v>
      </c>
      <c r="H7009" s="5" t="s">
        <v>377</v>
      </c>
      <c r="I7009" s="5" t="s">
        <v>378</v>
      </c>
    </row>
    <row r="7010" spans="1:9" x14ac:dyDescent="0.25">
      <c r="A7010" s="5" t="s">
        <v>17234</v>
      </c>
      <c r="B7010" s="5" t="s">
        <v>17235</v>
      </c>
      <c r="C7010" s="6" t="s">
        <v>4369</v>
      </c>
      <c r="D7010" s="6" t="str">
        <f t="shared" si="109"/>
        <v>0340-033-000-0000</v>
      </c>
      <c r="E7010" s="5" t="s">
        <v>4370</v>
      </c>
      <c r="F7010" s="5" t="s">
        <v>2740</v>
      </c>
      <c r="G7010" s="5" t="s">
        <v>2741</v>
      </c>
      <c r="H7010" s="5" t="s">
        <v>377</v>
      </c>
      <c r="I7010" s="5" t="s">
        <v>378</v>
      </c>
    </row>
    <row r="7011" spans="1:9" x14ac:dyDescent="0.25">
      <c r="A7011" s="5" t="s">
        <v>17236</v>
      </c>
      <c r="B7011" s="5" t="s">
        <v>17237</v>
      </c>
      <c r="C7011" s="6" t="s">
        <v>5606</v>
      </c>
      <c r="D7011" s="6" t="str">
        <f t="shared" si="109"/>
        <v>0891-000-000-0000</v>
      </c>
      <c r="E7011" s="5" t="s">
        <v>5607</v>
      </c>
      <c r="F7011" s="5" t="s">
        <v>383</v>
      </c>
      <c r="G7011" s="5" t="s">
        <v>384</v>
      </c>
      <c r="H7011" s="5" t="s">
        <v>377</v>
      </c>
      <c r="I7011" s="5" t="s">
        <v>378</v>
      </c>
    </row>
    <row r="7012" spans="1:9" x14ac:dyDescent="0.25">
      <c r="A7012" s="5" t="s">
        <v>17238</v>
      </c>
      <c r="B7012" s="5" t="s">
        <v>17239</v>
      </c>
      <c r="C7012" s="6" t="s">
        <v>4949</v>
      </c>
      <c r="D7012" s="6" t="str">
        <f t="shared" si="109"/>
        <v>0348-000-000-0000</v>
      </c>
      <c r="E7012" s="5" t="s">
        <v>4950</v>
      </c>
      <c r="F7012" s="5" t="s">
        <v>383</v>
      </c>
      <c r="G7012" s="5" t="s">
        <v>384</v>
      </c>
      <c r="H7012" s="5" t="s">
        <v>377</v>
      </c>
      <c r="I7012" s="5" t="s">
        <v>378</v>
      </c>
    </row>
    <row r="7013" spans="1:9" x14ac:dyDescent="0.25">
      <c r="A7013" s="5" t="s">
        <v>17240</v>
      </c>
      <c r="B7013" s="5" t="s">
        <v>17241</v>
      </c>
      <c r="C7013" s="6" t="s">
        <v>3021</v>
      </c>
      <c r="D7013" s="6" t="str">
        <f t="shared" si="109"/>
        <v>0191-000-000-0000</v>
      </c>
      <c r="E7013" s="5" t="s">
        <v>3022</v>
      </c>
      <c r="F7013" s="5" t="s">
        <v>383</v>
      </c>
      <c r="G7013" s="5" t="s">
        <v>384</v>
      </c>
      <c r="H7013" s="5" t="s">
        <v>377</v>
      </c>
      <c r="I7013" s="5" t="s">
        <v>378</v>
      </c>
    </row>
    <row r="7014" spans="1:9" x14ac:dyDescent="0.25">
      <c r="A7014" s="5" t="s">
        <v>17242</v>
      </c>
      <c r="B7014" s="5" t="s">
        <v>17243</v>
      </c>
      <c r="C7014" s="6" t="s">
        <v>4100</v>
      </c>
      <c r="D7014" s="6" t="str">
        <f t="shared" si="109"/>
        <v>0214-000-000-0000</v>
      </c>
      <c r="E7014" s="5" t="s">
        <v>4101</v>
      </c>
      <c r="F7014" s="5" t="s">
        <v>383</v>
      </c>
      <c r="G7014" s="5" t="s">
        <v>384</v>
      </c>
      <c r="H7014" s="5" t="s">
        <v>377</v>
      </c>
      <c r="I7014" s="5" t="s">
        <v>378</v>
      </c>
    </row>
    <row r="7015" spans="1:9" x14ac:dyDescent="0.25">
      <c r="A7015" s="5" t="s">
        <v>17244</v>
      </c>
      <c r="B7015" s="5" t="s">
        <v>17245</v>
      </c>
      <c r="C7015" s="6" t="s">
        <v>797</v>
      </c>
      <c r="D7015" s="6" t="str">
        <f t="shared" si="109"/>
        <v>0350-000-000-0000</v>
      </c>
      <c r="E7015" s="5" t="s">
        <v>798</v>
      </c>
      <c r="F7015" s="5" t="s">
        <v>383</v>
      </c>
      <c r="G7015" s="5" t="s">
        <v>384</v>
      </c>
      <c r="H7015" s="5" t="s">
        <v>377</v>
      </c>
      <c r="I7015" s="5" t="s">
        <v>378</v>
      </c>
    </row>
    <row r="7016" spans="1:9" x14ac:dyDescent="0.25">
      <c r="A7016" s="5" t="s">
        <v>17246</v>
      </c>
      <c r="B7016" s="5" t="s">
        <v>17247</v>
      </c>
      <c r="C7016" s="6" t="s">
        <v>15975</v>
      </c>
      <c r="D7016" s="6" t="str">
        <f t="shared" si="109"/>
        <v>0547-000-000-0000</v>
      </c>
      <c r="E7016" s="5" t="s">
        <v>15976</v>
      </c>
      <c r="F7016" s="5" t="s">
        <v>535</v>
      </c>
      <c r="G7016" s="5" t="s">
        <v>536</v>
      </c>
      <c r="H7016" s="5" t="s">
        <v>513</v>
      </c>
      <c r="I7016" s="5" t="s">
        <v>514</v>
      </c>
    </row>
    <row r="7017" spans="1:9" x14ac:dyDescent="0.25">
      <c r="A7017" s="5" t="s">
        <v>17248</v>
      </c>
      <c r="B7017" s="5" t="s">
        <v>17249</v>
      </c>
      <c r="C7017" s="6" t="s">
        <v>405</v>
      </c>
      <c r="D7017" s="6" t="str">
        <f t="shared" si="109"/>
        <v>0340-000-000-0000</v>
      </c>
      <c r="E7017" s="5" t="s">
        <v>406</v>
      </c>
      <c r="F7017" s="5" t="s">
        <v>383</v>
      </c>
      <c r="G7017" s="5" t="s">
        <v>384</v>
      </c>
      <c r="H7017" s="5" t="s">
        <v>377</v>
      </c>
      <c r="I7017" s="5" t="s">
        <v>378</v>
      </c>
    </row>
    <row r="7018" spans="1:9" x14ac:dyDescent="0.25">
      <c r="A7018" s="5" t="s">
        <v>17250</v>
      </c>
      <c r="B7018" s="5" t="s">
        <v>17251</v>
      </c>
      <c r="C7018" s="6" t="s">
        <v>6755</v>
      </c>
      <c r="D7018" s="6" t="str">
        <f t="shared" si="109"/>
        <v>0010-081-021-1100</v>
      </c>
      <c r="E7018" s="5" t="s">
        <v>6756</v>
      </c>
      <c r="F7018" s="5" t="s">
        <v>399</v>
      </c>
      <c r="G7018" s="5" t="s">
        <v>400</v>
      </c>
      <c r="H7018" s="5" t="s">
        <v>377</v>
      </c>
      <c r="I7018" s="5" t="s">
        <v>378</v>
      </c>
    </row>
    <row r="7019" spans="1:9" x14ac:dyDescent="0.25">
      <c r="A7019" s="5" t="s">
        <v>17252</v>
      </c>
      <c r="B7019" s="5" t="s">
        <v>17253</v>
      </c>
      <c r="C7019" s="6" t="s">
        <v>1045</v>
      </c>
      <c r="D7019" s="6" t="str">
        <f t="shared" si="109"/>
        <v>0270-000-000-0000</v>
      </c>
      <c r="E7019" s="5" t="s">
        <v>1046</v>
      </c>
      <c r="F7019" s="5" t="s">
        <v>383</v>
      </c>
      <c r="G7019" s="5" t="s">
        <v>384</v>
      </c>
      <c r="H7019" s="5" t="s">
        <v>11413</v>
      </c>
      <c r="I7019" s="5" t="s">
        <v>11414</v>
      </c>
    </row>
    <row r="7020" spans="1:9" x14ac:dyDescent="0.25">
      <c r="A7020" s="5" t="s">
        <v>17254</v>
      </c>
      <c r="B7020" s="5" t="s">
        <v>17255</v>
      </c>
      <c r="C7020" s="6" t="s">
        <v>11702</v>
      </c>
      <c r="D7020" s="6" t="str">
        <f t="shared" si="109"/>
        <v>1114-000-000-0000</v>
      </c>
      <c r="E7020" s="5" t="s">
        <v>11703</v>
      </c>
      <c r="F7020" s="5" t="s">
        <v>503</v>
      </c>
      <c r="G7020" s="5" t="s">
        <v>504</v>
      </c>
      <c r="H7020" s="5" t="s">
        <v>377</v>
      </c>
      <c r="I7020" s="5" t="s">
        <v>378</v>
      </c>
    </row>
    <row r="7021" spans="1:9" x14ac:dyDescent="0.25">
      <c r="A7021" s="5" t="s">
        <v>17256</v>
      </c>
      <c r="B7021" s="5" t="s">
        <v>17257</v>
      </c>
      <c r="C7021" s="6" t="s">
        <v>2519</v>
      </c>
      <c r="D7021" s="6" t="str">
        <f t="shared" si="109"/>
        <v>0946-000-000-0000</v>
      </c>
      <c r="E7021" s="5" t="s">
        <v>2520</v>
      </c>
      <c r="F7021" s="5" t="s">
        <v>507</v>
      </c>
      <c r="G7021" s="5" t="s">
        <v>508</v>
      </c>
      <c r="H7021" s="5" t="s">
        <v>513</v>
      </c>
      <c r="I7021" s="5" t="s">
        <v>514</v>
      </c>
    </row>
    <row r="7022" spans="1:9" x14ac:dyDescent="0.25">
      <c r="A7022" s="5" t="s">
        <v>17258</v>
      </c>
      <c r="B7022" s="5" t="s">
        <v>17259</v>
      </c>
      <c r="C7022" s="6" t="s">
        <v>1619</v>
      </c>
      <c r="D7022" s="6" t="str">
        <f t="shared" si="109"/>
        <v>0370-000-000-0000</v>
      </c>
      <c r="E7022" s="5" t="s">
        <v>1620</v>
      </c>
      <c r="F7022" s="5" t="s">
        <v>2925</v>
      </c>
      <c r="G7022" s="5" t="s">
        <v>2926</v>
      </c>
      <c r="H7022" s="5" t="s">
        <v>377</v>
      </c>
      <c r="I7022" s="5" t="s">
        <v>378</v>
      </c>
    </row>
    <row r="7023" spans="1:9" x14ac:dyDescent="0.25">
      <c r="A7023" s="5" t="s">
        <v>17260</v>
      </c>
      <c r="B7023" s="5" t="s">
        <v>17261</v>
      </c>
      <c r="C7023" s="6" t="s">
        <v>525</v>
      </c>
      <c r="D7023" s="6" t="str">
        <f t="shared" si="109"/>
        <v>0065-000-000-0000</v>
      </c>
      <c r="E7023" s="5" t="s">
        <v>526</v>
      </c>
      <c r="F7023" s="5" t="s">
        <v>383</v>
      </c>
      <c r="G7023" s="5" t="s">
        <v>384</v>
      </c>
      <c r="H7023" s="5" t="s">
        <v>377</v>
      </c>
      <c r="I7023" s="5" t="s">
        <v>378</v>
      </c>
    </row>
    <row r="7024" spans="1:9" x14ac:dyDescent="0.25">
      <c r="A7024" s="5" t="s">
        <v>17262</v>
      </c>
      <c r="B7024" s="5" t="s">
        <v>17263</v>
      </c>
      <c r="C7024" s="6" t="s">
        <v>2716</v>
      </c>
      <c r="D7024" s="6" t="str">
        <f t="shared" si="109"/>
        <v>0100-000-000-1100</v>
      </c>
      <c r="E7024" s="5" t="s">
        <v>2717</v>
      </c>
      <c r="F7024" s="5" t="s">
        <v>2925</v>
      </c>
      <c r="G7024" s="5" t="s">
        <v>2926</v>
      </c>
      <c r="H7024" s="5" t="s">
        <v>377</v>
      </c>
      <c r="I7024" s="5" t="s">
        <v>378</v>
      </c>
    </row>
    <row r="7025" spans="1:9" x14ac:dyDescent="0.25">
      <c r="A7025" s="5" t="s">
        <v>17264</v>
      </c>
      <c r="B7025" s="5" t="s">
        <v>17265</v>
      </c>
      <c r="C7025" s="6" t="s">
        <v>686</v>
      </c>
      <c r="D7025" s="6" t="str">
        <f t="shared" si="109"/>
        <v>0200-000-000-0000</v>
      </c>
      <c r="E7025" s="5" t="s">
        <v>687</v>
      </c>
      <c r="F7025" s="5" t="s">
        <v>383</v>
      </c>
      <c r="G7025" s="5" t="s">
        <v>384</v>
      </c>
      <c r="H7025" s="5" t="s">
        <v>377</v>
      </c>
      <c r="I7025" s="5" t="s">
        <v>378</v>
      </c>
    </row>
    <row r="7026" spans="1:9" x14ac:dyDescent="0.25">
      <c r="A7026" s="5" t="s">
        <v>17266</v>
      </c>
      <c r="B7026" s="5" t="s">
        <v>17267</v>
      </c>
      <c r="C7026" s="6" t="s">
        <v>694</v>
      </c>
      <c r="D7026" s="6" t="str">
        <f t="shared" si="109"/>
        <v>0220-000-000-0000</v>
      </c>
      <c r="E7026" s="5" t="s">
        <v>695</v>
      </c>
      <c r="F7026" s="5" t="s">
        <v>383</v>
      </c>
      <c r="G7026" s="5" t="s">
        <v>384</v>
      </c>
      <c r="H7026" s="5" t="s">
        <v>377</v>
      </c>
      <c r="I7026" s="5" t="s">
        <v>378</v>
      </c>
    </row>
    <row r="7027" spans="1:9" x14ac:dyDescent="0.25">
      <c r="A7027" s="5" t="s">
        <v>17268</v>
      </c>
      <c r="B7027" s="5" t="s">
        <v>17269</v>
      </c>
      <c r="C7027" s="6" t="s">
        <v>6693</v>
      </c>
      <c r="D7027" s="6" t="str">
        <f t="shared" si="109"/>
        <v>1105-000-000-0000</v>
      </c>
      <c r="E7027" s="5" t="s">
        <v>6694</v>
      </c>
      <c r="F7027" s="5" t="s">
        <v>383</v>
      </c>
      <c r="G7027" s="5" t="s">
        <v>384</v>
      </c>
      <c r="H7027" s="5" t="s">
        <v>377</v>
      </c>
      <c r="I7027" s="5" t="s">
        <v>378</v>
      </c>
    </row>
    <row r="7028" spans="1:9" x14ac:dyDescent="0.25">
      <c r="A7028" s="5" t="s">
        <v>17270</v>
      </c>
      <c r="B7028" s="5" t="s">
        <v>17271</v>
      </c>
      <c r="C7028" s="6" t="s">
        <v>7108</v>
      </c>
      <c r="D7028" s="6" t="str">
        <f t="shared" si="109"/>
        <v>0010-060-031-1100</v>
      </c>
      <c r="E7028" s="5" t="s">
        <v>7109</v>
      </c>
      <c r="F7028" s="5" t="s">
        <v>399</v>
      </c>
      <c r="G7028" s="5" t="s">
        <v>400</v>
      </c>
      <c r="H7028" s="5" t="s">
        <v>377</v>
      </c>
      <c r="I7028" s="5" t="s">
        <v>378</v>
      </c>
    </row>
    <row r="7029" spans="1:9" x14ac:dyDescent="0.25">
      <c r="A7029" s="5" t="s">
        <v>17272</v>
      </c>
      <c r="B7029" s="5" t="s">
        <v>17273</v>
      </c>
      <c r="C7029" s="6" t="s">
        <v>2307</v>
      </c>
      <c r="D7029" s="6" t="str">
        <f t="shared" si="109"/>
        <v>0240-000-000-0000</v>
      </c>
      <c r="E7029" s="5" t="s">
        <v>2308</v>
      </c>
      <c r="F7029" s="5" t="s">
        <v>383</v>
      </c>
      <c r="G7029" s="5" t="s">
        <v>384</v>
      </c>
      <c r="H7029" s="5" t="s">
        <v>377</v>
      </c>
      <c r="I7029" s="5" t="s">
        <v>378</v>
      </c>
    </row>
    <row r="7030" spans="1:9" x14ac:dyDescent="0.25">
      <c r="A7030" s="5" t="s">
        <v>17274</v>
      </c>
      <c r="B7030" s="5" t="s">
        <v>17275</v>
      </c>
      <c r="C7030" s="6" t="s">
        <v>718</v>
      </c>
      <c r="D7030" s="6" t="str">
        <f t="shared" si="109"/>
        <v>0010-044-091-0000</v>
      </c>
      <c r="E7030" s="5" t="s">
        <v>719</v>
      </c>
      <c r="F7030" s="5" t="s">
        <v>399</v>
      </c>
      <c r="G7030" s="5" t="s">
        <v>400</v>
      </c>
      <c r="H7030" s="5" t="s">
        <v>491</v>
      </c>
      <c r="I7030" s="5" t="s">
        <v>492</v>
      </c>
    </row>
    <row r="7031" spans="1:9" x14ac:dyDescent="0.25">
      <c r="A7031" s="5" t="s">
        <v>17276</v>
      </c>
      <c r="B7031" s="5" t="s">
        <v>17277</v>
      </c>
      <c r="C7031" s="6" t="s">
        <v>1897</v>
      </c>
      <c r="D7031" s="6" t="str">
        <f t="shared" si="109"/>
        <v>0360-000-000-0000</v>
      </c>
      <c r="E7031" s="5" t="s">
        <v>1898</v>
      </c>
      <c r="F7031" s="5" t="s">
        <v>383</v>
      </c>
      <c r="G7031" s="5" t="s">
        <v>384</v>
      </c>
      <c r="H7031" s="5" t="s">
        <v>377</v>
      </c>
      <c r="I7031" s="5" t="s">
        <v>378</v>
      </c>
    </row>
    <row r="7032" spans="1:9" x14ac:dyDescent="0.25">
      <c r="A7032" s="5" t="s">
        <v>17278</v>
      </c>
      <c r="B7032" s="5" t="s">
        <v>17279</v>
      </c>
      <c r="C7032" s="6" t="s">
        <v>889</v>
      </c>
      <c r="D7032" s="6" t="str">
        <f t="shared" si="109"/>
        <v>0621-000-000-0000</v>
      </c>
      <c r="E7032" s="5" t="s">
        <v>890</v>
      </c>
      <c r="F7032" s="5" t="s">
        <v>383</v>
      </c>
      <c r="G7032" s="5" t="s">
        <v>384</v>
      </c>
      <c r="H7032" s="5" t="s">
        <v>377</v>
      </c>
      <c r="I7032" s="5" t="s">
        <v>378</v>
      </c>
    </row>
    <row r="7033" spans="1:9" x14ac:dyDescent="0.25">
      <c r="A7033" s="5" t="s">
        <v>17280</v>
      </c>
      <c r="B7033" s="5" t="s">
        <v>17281</v>
      </c>
      <c r="C7033" s="6" t="s">
        <v>1577</v>
      </c>
      <c r="D7033" s="6" t="str">
        <f t="shared" si="109"/>
        <v>0870-000-000-0000</v>
      </c>
      <c r="E7033" s="5" t="s">
        <v>1578</v>
      </c>
      <c r="F7033" s="5" t="s">
        <v>383</v>
      </c>
      <c r="G7033" s="5" t="s">
        <v>384</v>
      </c>
      <c r="H7033" s="5" t="s">
        <v>377</v>
      </c>
      <c r="I7033" s="5" t="s">
        <v>378</v>
      </c>
    </row>
    <row r="7034" spans="1:9" x14ac:dyDescent="0.25">
      <c r="A7034" s="5" t="s">
        <v>17282</v>
      </c>
      <c r="B7034" s="5" t="s">
        <v>17283</v>
      </c>
      <c r="C7034" s="6" t="s">
        <v>2307</v>
      </c>
      <c r="D7034" s="6" t="str">
        <f t="shared" si="109"/>
        <v>0240-000-000-0000</v>
      </c>
      <c r="E7034" s="5" t="s">
        <v>2308</v>
      </c>
      <c r="F7034" s="5" t="s">
        <v>383</v>
      </c>
      <c r="G7034" s="5" t="s">
        <v>384</v>
      </c>
      <c r="H7034" s="5" t="s">
        <v>377</v>
      </c>
      <c r="I7034" s="5" t="s">
        <v>378</v>
      </c>
    </row>
    <row r="7035" spans="1:9" x14ac:dyDescent="0.25">
      <c r="A7035" s="5" t="s">
        <v>17284</v>
      </c>
      <c r="B7035" s="5" t="s">
        <v>17285</v>
      </c>
      <c r="C7035" s="6" t="s">
        <v>954</v>
      </c>
      <c r="D7035" s="6" t="str">
        <f t="shared" si="109"/>
        <v>0120-000-000-0000</v>
      </c>
      <c r="E7035" s="5" t="s">
        <v>955</v>
      </c>
      <c r="F7035" s="5" t="s">
        <v>383</v>
      </c>
      <c r="G7035" s="5" t="s">
        <v>384</v>
      </c>
      <c r="H7035" s="5" t="s">
        <v>377</v>
      </c>
      <c r="I7035" s="5" t="s">
        <v>378</v>
      </c>
    </row>
    <row r="7036" spans="1:9" x14ac:dyDescent="0.25">
      <c r="A7036" s="5" t="s">
        <v>17286</v>
      </c>
      <c r="B7036" s="5" t="s">
        <v>17287</v>
      </c>
      <c r="C7036" s="6" t="s">
        <v>1891</v>
      </c>
      <c r="D7036" s="6" t="str">
        <f t="shared" si="109"/>
        <v>0010-044-081-0000</v>
      </c>
      <c r="E7036" s="5" t="s">
        <v>1892</v>
      </c>
      <c r="F7036" s="5" t="s">
        <v>873</v>
      </c>
      <c r="G7036" s="5" t="s">
        <v>874</v>
      </c>
      <c r="H7036" s="5" t="s">
        <v>377</v>
      </c>
      <c r="I7036" s="5" t="s">
        <v>378</v>
      </c>
    </row>
    <row r="7037" spans="1:9" x14ac:dyDescent="0.25">
      <c r="A7037" s="5" t="s">
        <v>17288</v>
      </c>
      <c r="B7037" s="5" t="s">
        <v>17289</v>
      </c>
      <c r="C7037" s="6" t="s">
        <v>1354</v>
      </c>
      <c r="D7037" s="6" t="str">
        <f t="shared" si="109"/>
        <v>0349-000-000-0000</v>
      </c>
      <c r="E7037" s="5" t="s">
        <v>1355</v>
      </c>
      <c r="F7037" s="5" t="s">
        <v>383</v>
      </c>
      <c r="G7037" s="5" t="s">
        <v>384</v>
      </c>
      <c r="H7037" s="5" t="s">
        <v>377</v>
      </c>
      <c r="I7037" s="5" t="s">
        <v>378</v>
      </c>
    </row>
    <row r="7038" spans="1:9" x14ac:dyDescent="0.25">
      <c r="A7038" s="5" t="s">
        <v>17290</v>
      </c>
      <c r="B7038" s="5" t="s">
        <v>17291</v>
      </c>
      <c r="C7038" s="6" t="s">
        <v>3017</v>
      </c>
      <c r="D7038" s="6" t="str">
        <f t="shared" si="109"/>
        <v>0597-000-000-0000</v>
      </c>
      <c r="E7038" s="5" t="s">
        <v>3018</v>
      </c>
      <c r="F7038" s="5" t="s">
        <v>383</v>
      </c>
      <c r="G7038" s="5" t="s">
        <v>384</v>
      </c>
      <c r="H7038" s="5" t="s">
        <v>377</v>
      </c>
      <c r="I7038" s="5" t="s">
        <v>378</v>
      </c>
    </row>
    <row r="7039" spans="1:9" x14ac:dyDescent="0.25">
      <c r="A7039" s="5" t="s">
        <v>17292</v>
      </c>
      <c r="B7039" s="5" t="s">
        <v>17293</v>
      </c>
      <c r="C7039" s="6" t="s">
        <v>889</v>
      </c>
      <c r="D7039" s="6" t="str">
        <f t="shared" si="109"/>
        <v>0621-000-000-0000</v>
      </c>
      <c r="E7039" s="5" t="s">
        <v>890</v>
      </c>
      <c r="F7039" s="5" t="s">
        <v>383</v>
      </c>
      <c r="G7039" s="5" t="s">
        <v>384</v>
      </c>
      <c r="H7039" s="5" t="s">
        <v>377</v>
      </c>
      <c r="I7039" s="5" t="s">
        <v>378</v>
      </c>
    </row>
    <row r="7040" spans="1:9" x14ac:dyDescent="0.25">
      <c r="A7040" s="5" t="s">
        <v>17294</v>
      </c>
      <c r="B7040" s="5" t="s">
        <v>17295</v>
      </c>
      <c r="C7040" s="6" t="s">
        <v>17296</v>
      </c>
      <c r="D7040" s="6" t="str">
        <f t="shared" si="109"/>
        <v>0320-090-101-1100</v>
      </c>
      <c r="E7040" s="5" t="s">
        <v>17297</v>
      </c>
      <c r="F7040" s="5" t="s">
        <v>399</v>
      </c>
      <c r="G7040" s="5" t="s">
        <v>400</v>
      </c>
      <c r="H7040" s="5" t="s">
        <v>377</v>
      </c>
      <c r="I7040" s="5" t="s">
        <v>378</v>
      </c>
    </row>
    <row r="7041" spans="1:9" x14ac:dyDescent="0.25">
      <c r="A7041" s="5" t="s">
        <v>17298</v>
      </c>
      <c r="B7041" s="5" t="s">
        <v>17299</v>
      </c>
      <c r="C7041" s="6" t="s">
        <v>3856</v>
      </c>
      <c r="D7041" s="6" t="str">
        <f t="shared" si="109"/>
        <v>0380-000-000-0000</v>
      </c>
      <c r="E7041" s="5" t="s">
        <v>3857</v>
      </c>
      <c r="F7041" s="5" t="s">
        <v>383</v>
      </c>
      <c r="G7041" s="5" t="s">
        <v>384</v>
      </c>
      <c r="H7041" s="5" t="s">
        <v>377</v>
      </c>
      <c r="I7041" s="5" t="s">
        <v>378</v>
      </c>
    </row>
    <row r="7042" spans="1:9" x14ac:dyDescent="0.25">
      <c r="A7042" s="5" t="s">
        <v>17300</v>
      </c>
      <c r="B7042" s="5" t="s">
        <v>17301</v>
      </c>
      <c r="C7042" s="6" t="s">
        <v>10400</v>
      </c>
      <c r="D7042" s="6" t="str">
        <f t="shared" ref="D7042:D7105" si="110">TEXT(C7042,"0000-000-000-0000")</f>
        <v>0010-058-021-4200</v>
      </c>
      <c r="E7042" s="5" t="s">
        <v>10401</v>
      </c>
      <c r="F7042" s="5" t="s">
        <v>399</v>
      </c>
      <c r="G7042" s="5" t="s">
        <v>400</v>
      </c>
      <c r="H7042" s="5" t="s">
        <v>377</v>
      </c>
      <c r="I7042" s="5" t="s">
        <v>378</v>
      </c>
    </row>
    <row r="7043" spans="1:9" x14ac:dyDescent="0.25">
      <c r="A7043" s="5" t="s">
        <v>17302</v>
      </c>
      <c r="B7043" s="5" t="s">
        <v>17303</v>
      </c>
      <c r="C7043" s="6" t="s">
        <v>17304</v>
      </c>
      <c r="D7043" s="6" t="str">
        <f t="shared" si="110"/>
        <v>1087-000-000-0000</v>
      </c>
      <c r="E7043" s="5" t="s">
        <v>17305</v>
      </c>
      <c r="F7043" s="5" t="s">
        <v>535</v>
      </c>
      <c r="G7043" s="5" t="s">
        <v>536</v>
      </c>
      <c r="H7043" s="5" t="s">
        <v>377</v>
      </c>
      <c r="I7043" s="5" t="s">
        <v>378</v>
      </c>
    </row>
    <row r="7044" spans="1:9" x14ac:dyDescent="0.25">
      <c r="A7044" s="5" t="s">
        <v>17306</v>
      </c>
      <c r="B7044" s="5" t="s">
        <v>17307</v>
      </c>
      <c r="C7044" s="6" t="s">
        <v>1555</v>
      </c>
      <c r="D7044" s="6" t="str">
        <f t="shared" si="110"/>
        <v>1126-000-000-0000</v>
      </c>
      <c r="E7044" s="5" t="s">
        <v>1556</v>
      </c>
      <c r="F7044" s="5" t="s">
        <v>535</v>
      </c>
      <c r="G7044" s="5" t="s">
        <v>536</v>
      </c>
      <c r="H7044" s="5" t="s">
        <v>377</v>
      </c>
      <c r="I7044" s="5" t="s">
        <v>378</v>
      </c>
    </row>
    <row r="7045" spans="1:9" x14ac:dyDescent="0.25">
      <c r="A7045" s="5" t="s">
        <v>17308</v>
      </c>
      <c r="B7045" s="5" t="s">
        <v>17309</v>
      </c>
      <c r="C7045" s="6" t="s">
        <v>871</v>
      </c>
      <c r="D7045" s="6" t="str">
        <f t="shared" si="110"/>
        <v>0010-044-161-1100</v>
      </c>
      <c r="E7045" s="5" t="s">
        <v>872</v>
      </c>
      <c r="F7045" s="5" t="s">
        <v>873</v>
      </c>
      <c r="G7045" s="5" t="s">
        <v>874</v>
      </c>
      <c r="H7045" s="5" t="s">
        <v>377</v>
      </c>
      <c r="I7045" s="5" t="s">
        <v>378</v>
      </c>
    </row>
    <row r="7046" spans="1:9" x14ac:dyDescent="0.25">
      <c r="A7046" s="5" t="s">
        <v>17310</v>
      </c>
      <c r="B7046" s="5" t="s">
        <v>17311</v>
      </c>
      <c r="C7046" s="6" t="s">
        <v>2196</v>
      </c>
      <c r="D7046" s="6" t="str">
        <f t="shared" si="110"/>
        <v>0924-000-000-0000</v>
      </c>
      <c r="E7046" s="5" t="s">
        <v>2197</v>
      </c>
      <c r="F7046" s="5" t="s">
        <v>383</v>
      </c>
      <c r="G7046" s="5" t="s">
        <v>384</v>
      </c>
      <c r="H7046" s="5" t="s">
        <v>377</v>
      </c>
      <c r="I7046" s="5" t="s">
        <v>378</v>
      </c>
    </row>
    <row r="7047" spans="1:9" x14ac:dyDescent="0.25">
      <c r="A7047" s="5" t="s">
        <v>17312</v>
      </c>
      <c r="B7047" s="5" t="s">
        <v>17313</v>
      </c>
      <c r="C7047" s="6" t="s">
        <v>17314</v>
      </c>
      <c r="D7047" s="6" t="str">
        <f t="shared" si="110"/>
        <v>0165-116-000-0000</v>
      </c>
      <c r="E7047" s="5" t="s">
        <v>17315</v>
      </c>
      <c r="F7047" s="5" t="s">
        <v>383</v>
      </c>
      <c r="G7047" s="5" t="s">
        <v>384</v>
      </c>
      <c r="H7047" s="5" t="s">
        <v>377</v>
      </c>
      <c r="I7047" s="5" t="s">
        <v>378</v>
      </c>
    </row>
    <row r="7048" spans="1:9" x14ac:dyDescent="0.25">
      <c r="A7048" s="5" t="s">
        <v>17316</v>
      </c>
      <c r="B7048" s="5" t="s">
        <v>17317</v>
      </c>
      <c r="C7048" s="6" t="s">
        <v>2060</v>
      </c>
      <c r="D7048" s="6" t="str">
        <f t="shared" si="110"/>
        <v>0280-000-000-0000</v>
      </c>
      <c r="E7048" s="5" t="s">
        <v>2061</v>
      </c>
      <c r="F7048" s="5" t="s">
        <v>383</v>
      </c>
      <c r="G7048" s="5" t="s">
        <v>384</v>
      </c>
      <c r="H7048" s="5" t="s">
        <v>377</v>
      </c>
      <c r="I7048" s="5" t="s">
        <v>378</v>
      </c>
    </row>
    <row r="7049" spans="1:9" x14ac:dyDescent="0.25">
      <c r="A7049" s="5" t="s">
        <v>17318</v>
      </c>
      <c r="B7049" s="5" t="s">
        <v>17319</v>
      </c>
      <c r="C7049" s="6" t="s">
        <v>2060</v>
      </c>
      <c r="D7049" s="6" t="str">
        <f t="shared" si="110"/>
        <v>0280-000-000-0000</v>
      </c>
      <c r="E7049" s="5" t="s">
        <v>2061</v>
      </c>
      <c r="F7049" s="5" t="s">
        <v>383</v>
      </c>
      <c r="G7049" s="5" t="s">
        <v>384</v>
      </c>
      <c r="H7049" s="5" t="s">
        <v>377</v>
      </c>
      <c r="I7049" s="5" t="s">
        <v>378</v>
      </c>
    </row>
    <row r="7050" spans="1:9" x14ac:dyDescent="0.25">
      <c r="A7050" s="5" t="s">
        <v>17320</v>
      </c>
      <c r="B7050" s="5" t="s">
        <v>17321</v>
      </c>
      <c r="C7050" s="6" t="s">
        <v>1897</v>
      </c>
      <c r="D7050" s="6" t="str">
        <f t="shared" si="110"/>
        <v>0360-000-000-0000</v>
      </c>
      <c r="E7050" s="5" t="s">
        <v>1898</v>
      </c>
      <c r="F7050" s="5" t="s">
        <v>383</v>
      </c>
      <c r="G7050" s="5" t="s">
        <v>384</v>
      </c>
      <c r="H7050" s="5" t="s">
        <v>377</v>
      </c>
      <c r="I7050" s="5" t="s">
        <v>378</v>
      </c>
    </row>
    <row r="7051" spans="1:9" x14ac:dyDescent="0.25">
      <c r="A7051" s="5" t="s">
        <v>17322</v>
      </c>
      <c r="B7051" s="5" t="s">
        <v>17323</v>
      </c>
      <c r="C7051" s="6" t="s">
        <v>4913</v>
      </c>
      <c r="D7051" s="6" t="str">
        <f t="shared" si="110"/>
        <v>0100-000-000-8600</v>
      </c>
      <c r="E7051" s="5" t="s">
        <v>4914</v>
      </c>
      <c r="F7051" s="5" t="s">
        <v>383</v>
      </c>
      <c r="G7051" s="5" t="s">
        <v>384</v>
      </c>
      <c r="H7051" s="5" t="s">
        <v>377</v>
      </c>
      <c r="I7051" s="5" t="s">
        <v>378</v>
      </c>
    </row>
    <row r="7052" spans="1:9" x14ac:dyDescent="0.25">
      <c r="A7052" s="5" t="s">
        <v>17324</v>
      </c>
      <c r="B7052" s="5" t="s">
        <v>17325</v>
      </c>
      <c r="C7052" s="6" t="s">
        <v>17326</v>
      </c>
      <c r="D7052" s="6" t="str">
        <f t="shared" si="110"/>
        <v>0340-048-040-0000</v>
      </c>
      <c r="E7052" s="5" t="s">
        <v>17327</v>
      </c>
      <c r="F7052" s="5" t="s">
        <v>1913</v>
      </c>
      <c r="G7052" s="5" t="s">
        <v>27854</v>
      </c>
      <c r="H7052" s="5" t="s">
        <v>377</v>
      </c>
      <c r="I7052" s="5" t="s">
        <v>378</v>
      </c>
    </row>
    <row r="7053" spans="1:9" x14ac:dyDescent="0.25">
      <c r="A7053" s="5" t="s">
        <v>17328</v>
      </c>
      <c r="B7053" s="5" t="s">
        <v>17329</v>
      </c>
      <c r="C7053" s="6" t="s">
        <v>2160</v>
      </c>
      <c r="D7053" s="6" t="str">
        <f t="shared" si="110"/>
        <v>0075-000-000-0000</v>
      </c>
      <c r="E7053" s="5" t="s">
        <v>2161</v>
      </c>
      <c r="F7053" s="5" t="s">
        <v>383</v>
      </c>
      <c r="G7053" s="5" t="s">
        <v>384</v>
      </c>
      <c r="H7053" s="5" t="s">
        <v>377</v>
      </c>
      <c r="I7053" s="5" t="s">
        <v>378</v>
      </c>
    </row>
    <row r="7054" spans="1:9" x14ac:dyDescent="0.25">
      <c r="A7054" s="5" t="s">
        <v>17330</v>
      </c>
      <c r="B7054" s="5" t="s">
        <v>17331</v>
      </c>
      <c r="C7054" s="6" t="s">
        <v>4112</v>
      </c>
      <c r="D7054" s="6" t="str">
        <f t="shared" si="110"/>
        <v>0010-083-041-1100</v>
      </c>
      <c r="E7054" s="5" t="s">
        <v>4113</v>
      </c>
      <c r="F7054" s="5" t="s">
        <v>383</v>
      </c>
      <c r="G7054" s="5" t="s">
        <v>384</v>
      </c>
      <c r="H7054" s="5" t="s">
        <v>377</v>
      </c>
      <c r="I7054" s="5" t="s">
        <v>378</v>
      </c>
    </row>
    <row r="7055" spans="1:9" x14ac:dyDescent="0.25">
      <c r="A7055" s="5" t="s">
        <v>17332</v>
      </c>
      <c r="B7055" s="5" t="s">
        <v>17333</v>
      </c>
      <c r="C7055" s="6" t="s">
        <v>4829</v>
      </c>
      <c r="D7055" s="6" t="str">
        <f t="shared" si="110"/>
        <v>0036-000-000-0000</v>
      </c>
      <c r="E7055" s="5" t="s">
        <v>4830</v>
      </c>
      <c r="F7055" s="5" t="s">
        <v>383</v>
      </c>
      <c r="G7055" s="5" t="s">
        <v>384</v>
      </c>
      <c r="H7055" s="5" t="s">
        <v>377</v>
      </c>
      <c r="I7055" s="5" t="s">
        <v>378</v>
      </c>
    </row>
    <row r="7056" spans="1:9" x14ac:dyDescent="0.25">
      <c r="A7056" s="5" t="s">
        <v>17334</v>
      </c>
      <c r="B7056" s="5" t="s">
        <v>17335</v>
      </c>
      <c r="C7056" s="6" t="s">
        <v>781</v>
      </c>
      <c r="D7056" s="6" t="str">
        <f t="shared" si="110"/>
        <v>0430-000-000-0000</v>
      </c>
      <c r="E7056" s="5" t="s">
        <v>782</v>
      </c>
      <c r="F7056" s="5" t="s">
        <v>383</v>
      </c>
      <c r="G7056" s="5" t="s">
        <v>384</v>
      </c>
      <c r="H7056" s="5" t="s">
        <v>11413</v>
      </c>
      <c r="I7056" s="5" t="s">
        <v>11414</v>
      </c>
    </row>
    <row r="7057" spans="1:9" x14ac:dyDescent="0.25">
      <c r="A7057" s="5" t="s">
        <v>17336</v>
      </c>
      <c r="B7057" s="5" t="s">
        <v>17337</v>
      </c>
      <c r="C7057" s="6" t="s">
        <v>1512</v>
      </c>
      <c r="D7057" s="6" t="str">
        <f t="shared" si="110"/>
        <v>0041-000-000-0000</v>
      </c>
      <c r="E7057" s="5" t="s">
        <v>1513</v>
      </c>
      <c r="F7057" s="5" t="s">
        <v>383</v>
      </c>
      <c r="G7057" s="5" t="s">
        <v>384</v>
      </c>
      <c r="H7057" s="5" t="s">
        <v>377</v>
      </c>
      <c r="I7057" s="5" t="s">
        <v>378</v>
      </c>
    </row>
    <row r="7058" spans="1:9" x14ac:dyDescent="0.25">
      <c r="A7058" s="5" t="s">
        <v>17338</v>
      </c>
      <c r="B7058" s="5" t="s">
        <v>17339</v>
      </c>
      <c r="C7058" s="6" t="s">
        <v>17340</v>
      </c>
      <c r="D7058" s="6" t="str">
        <f t="shared" si="110"/>
        <v>0430-116-000-0000</v>
      </c>
      <c r="E7058" s="5" t="s">
        <v>17341</v>
      </c>
      <c r="F7058" s="5" t="s">
        <v>383</v>
      </c>
      <c r="G7058" s="5" t="s">
        <v>384</v>
      </c>
      <c r="H7058" s="5" t="s">
        <v>377</v>
      </c>
      <c r="I7058" s="5" t="s">
        <v>378</v>
      </c>
    </row>
    <row r="7059" spans="1:9" x14ac:dyDescent="0.25">
      <c r="A7059" s="5" t="s">
        <v>17342</v>
      </c>
      <c r="B7059" s="5" t="s">
        <v>17343</v>
      </c>
      <c r="C7059" s="6" t="s">
        <v>3561</v>
      </c>
      <c r="D7059" s="6" t="str">
        <f t="shared" si="110"/>
        <v>0377-000-000-0000</v>
      </c>
      <c r="E7059" s="5" t="s">
        <v>3562</v>
      </c>
      <c r="F7059" s="5" t="s">
        <v>383</v>
      </c>
      <c r="G7059" s="5" t="s">
        <v>384</v>
      </c>
      <c r="H7059" s="5" t="s">
        <v>377</v>
      </c>
      <c r="I7059" s="5" t="s">
        <v>378</v>
      </c>
    </row>
    <row r="7060" spans="1:9" x14ac:dyDescent="0.25">
      <c r="A7060" s="5" t="s">
        <v>17344</v>
      </c>
      <c r="B7060" s="5" t="s">
        <v>17345</v>
      </c>
      <c r="C7060" s="6" t="s">
        <v>3161</v>
      </c>
      <c r="D7060" s="6" t="str">
        <f t="shared" si="110"/>
        <v>0047-000-000-0000</v>
      </c>
      <c r="E7060" s="5" t="s">
        <v>3162</v>
      </c>
      <c r="F7060" s="5" t="s">
        <v>383</v>
      </c>
      <c r="G7060" s="5" t="s">
        <v>384</v>
      </c>
      <c r="H7060" s="5" t="s">
        <v>377</v>
      </c>
      <c r="I7060" s="5" t="s">
        <v>378</v>
      </c>
    </row>
    <row r="7061" spans="1:9" x14ac:dyDescent="0.25">
      <c r="A7061" s="5" t="s">
        <v>17346</v>
      </c>
      <c r="B7061" s="5" t="s">
        <v>17347</v>
      </c>
      <c r="C7061" s="6" t="s">
        <v>1732</v>
      </c>
      <c r="D7061" s="6" t="str">
        <f t="shared" si="110"/>
        <v>0030-000-000-0000</v>
      </c>
      <c r="E7061" s="5" t="s">
        <v>1733</v>
      </c>
      <c r="F7061" s="5" t="s">
        <v>383</v>
      </c>
      <c r="G7061" s="5" t="s">
        <v>384</v>
      </c>
      <c r="H7061" s="5" t="s">
        <v>377</v>
      </c>
      <c r="I7061" s="5" t="s">
        <v>378</v>
      </c>
    </row>
    <row r="7062" spans="1:9" x14ac:dyDescent="0.25">
      <c r="A7062" s="5" t="s">
        <v>17348</v>
      </c>
      <c r="B7062" s="5" t="s">
        <v>17349</v>
      </c>
      <c r="C7062" s="6" t="s">
        <v>4156</v>
      </c>
      <c r="D7062" s="6" t="str">
        <f t="shared" si="110"/>
        <v>0010-040-040-1300</v>
      </c>
      <c r="E7062" s="5" t="s">
        <v>4157</v>
      </c>
      <c r="F7062" s="5" t="s">
        <v>399</v>
      </c>
      <c r="G7062" s="5" t="s">
        <v>400</v>
      </c>
      <c r="H7062" s="5" t="s">
        <v>377</v>
      </c>
      <c r="I7062" s="5" t="s">
        <v>378</v>
      </c>
    </row>
    <row r="7063" spans="1:9" x14ac:dyDescent="0.25">
      <c r="A7063" s="5" t="s">
        <v>17350</v>
      </c>
      <c r="B7063" s="5" t="s">
        <v>17351</v>
      </c>
      <c r="C7063" s="6" t="s">
        <v>559</v>
      </c>
      <c r="D7063" s="6" t="str">
        <f t="shared" si="110"/>
        <v>0010-049-041-1100</v>
      </c>
      <c r="E7063" s="5" t="s">
        <v>560</v>
      </c>
      <c r="F7063" s="5" t="s">
        <v>375</v>
      </c>
      <c r="G7063" s="5" t="s">
        <v>376</v>
      </c>
      <c r="H7063" s="5" t="s">
        <v>377</v>
      </c>
      <c r="I7063" s="5" t="s">
        <v>378</v>
      </c>
    </row>
    <row r="7064" spans="1:9" x14ac:dyDescent="0.25">
      <c r="A7064" s="5" t="s">
        <v>17352</v>
      </c>
      <c r="B7064" s="5" t="s">
        <v>17353</v>
      </c>
      <c r="C7064" s="6" t="s">
        <v>2885</v>
      </c>
      <c r="D7064" s="6" t="str">
        <f t="shared" si="110"/>
        <v>0077-000-000-0000</v>
      </c>
      <c r="E7064" s="5" t="s">
        <v>2886</v>
      </c>
      <c r="F7064" s="5" t="s">
        <v>383</v>
      </c>
      <c r="G7064" s="5" t="s">
        <v>384</v>
      </c>
      <c r="H7064" s="5" t="s">
        <v>377</v>
      </c>
      <c r="I7064" s="5" t="s">
        <v>378</v>
      </c>
    </row>
    <row r="7065" spans="1:9" x14ac:dyDescent="0.25">
      <c r="A7065" s="5" t="s">
        <v>17354</v>
      </c>
      <c r="B7065" s="5" t="s">
        <v>17355</v>
      </c>
      <c r="C7065" s="6" t="s">
        <v>5184</v>
      </c>
      <c r="D7065" s="6" t="str">
        <f t="shared" si="110"/>
        <v>1018-000-000-0000</v>
      </c>
      <c r="E7065" s="5" t="s">
        <v>5185</v>
      </c>
      <c r="F7065" s="5" t="s">
        <v>383</v>
      </c>
      <c r="G7065" s="5" t="s">
        <v>384</v>
      </c>
      <c r="H7065" s="5" t="s">
        <v>513</v>
      </c>
      <c r="I7065" s="5" t="s">
        <v>514</v>
      </c>
    </row>
    <row r="7066" spans="1:9" x14ac:dyDescent="0.25">
      <c r="A7066" s="5" t="s">
        <v>17356</v>
      </c>
      <c r="B7066" s="5" t="s">
        <v>17357</v>
      </c>
      <c r="C7066" s="6" t="s">
        <v>12074</v>
      </c>
      <c r="D7066" s="6" t="str">
        <f t="shared" si="110"/>
        <v>1044-000-000-0000</v>
      </c>
      <c r="E7066" s="5" t="s">
        <v>12075</v>
      </c>
      <c r="F7066" s="5" t="s">
        <v>383</v>
      </c>
      <c r="G7066" s="5" t="s">
        <v>384</v>
      </c>
      <c r="H7066" s="5" t="s">
        <v>377</v>
      </c>
      <c r="I7066" s="5" t="s">
        <v>378</v>
      </c>
    </row>
    <row r="7067" spans="1:9" x14ac:dyDescent="0.25">
      <c r="A7067" s="5" t="s">
        <v>17358</v>
      </c>
      <c r="B7067" s="5" t="s">
        <v>17359</v>
      </c>
      <c r="C7067" s="6" t="s">
        <v>1891</v>
      </c>
      <c r="D7067" s="6" t="str">
        <f t="shared" si="110"/>
        <v>0010-044-081-0000</v>
      </c>
      <c r="E7067" s="5" t="s">
        <v>1892</v>
      </c>
      <c r="F7067" s="5" t="s">
        <v>399</v>
      </c>
      <c r="G7067" s="5" t="s">
        <v>400</v>
      </c>
      <c r="H7067" s="5" t="s">
        <v>377</v>
      </c>
      <c r="I7067" s="5" t="s">
        <v>378</v>
      </c>
    </row>
    <row r="7068" spans="1:9" x14ac:dyDescent="0.25">
      <c r="A7068" s="5" t="s">
        <v>17360</v>
      </c>
      <c r="B7068" s="5" t="s">
        <v>17361</v>
      </c>
      <c r="C7068" s="6" t="s">
        <v>6755</v>
      </c>
      <c r="D7068" s="6" t="str">
        <f t="shared" si="110"/>
        <v>0010-081-021-1100</v>
      </c>
      <c r="E7068" s="5" t="s">
        <v>6756</v>
      </c>
      <c r="F7068" s="5" t="s">
        <v>399</v>
      </c>
      <c r="G7068" s="5" t="s">
        <v>400</v>
      </c>
      <c r="H7068" s="5" t="s">
        <v>513</v>
      </c>
      <c r="I7068" s="5" t="s">
        <v>514</v>
      </c>
    </row>
    <row r="7069" spans="1:9" x14ac:dyDescent="0.25">
      <c r="A7069" s="5" t="s">
        <v>17362</v>
      </c>
      <c r="B7069" s="5" t="s">
        <v>17363</v>
      </c>
      <c r="C7069" s="6" t="s">
        <v>5043</v>
      </c>
      <c r="D7069" s="6" t="str">
        <f t="shared" si="110"/>
        <v>0421-000-000-0000</v>
      </c>
      <c r="E7069" s="5" t="s">
        <v>5044</v>
      </c>
      <c r="F7069" s="5" t="s">
        <v>383</v>
      </c>
      <c r="G7069" s="5" t="s">
        <v>384</v>
      </c>
      <c r="H7069" s="5" t="s">
        <v>377</v>
      </c>
      <c r="I7069" s="5" t="s">
        <v>378</v>
      </c>
    </row>
    <row r="7070" spans="1:9" x14ac:dyDescent="0.25">
      <c r="A7070" s="5" t="s">
        <v>17364</v>
      </c>
      <c r="B7070" s="5" t="s">
        <v>17365</v>
      </c>
      <c r="C7070" s="6" t="s">
        <v>973</v>
      </c>
      <c r="D7070" s="6" t="str">
        <f t="shared" si="110"/>
        <v>0575-000-000-0000</v>
      </c>
      <c r="E7070" s="5" t="s">
        <v>974</v>
      </c>
      <c r="F7070" s="5" t="s">
        <v>415</v>
      </c>
      <c r="G7070" s="5" t="s">
        <v>416</v>
      </c>
      <c r="H7070" s="5" t="s">
        <v>377</v>
      </c>
      <c r="I7070" s="5" t="s">
        <v>378</v>
      </c>
    </row>
    <row r="7071" spans="1:9" x14ac:dyDescent="0.25">
      <c r="A7071" s="5" t="s">
        <v>17366</v>
      </c>
      <c r="B7071" s="5" t="s">
        <v>17367</v>
      </c>
      <c r="C7071" s="6" t="s">
        <v>7691</v>
      </c>
      <c r="D7071" s="6" t="str">
        <f t="shared" si="110"/>
        <v>1139-000-000-0000</v>
      </c>
      <c r="E7071" s="5" t="s">
        <v>7692</v>
      </c>
      <c r="F7071" s="5" t="s">
        <v>383</v>
      </c>
      <c r="G7071" s="5" t="s">
        <v>384</v>
      </c>
      <c r="H7071" s="5" t="s">
        <v>377</v>
      </c>
      <c r="I7071" s="5" t="s">
        <v>378</v>
      </c>
    </row>
    <row r="7072" spans="1:9" x14ac:dyDescent="0.25">
      <c r="A7072" s="5" t="s">
        <v>17368</v>
      </c>
      <c r="B7072" s="5" t="s">
        <v>17369</v>
      </c>
      <c r="C7072" s="6" t="s">
        <v>7212</v>
      </c>
      <c r="D7072" s="6" t="str">
        <f t="shared" si="110"/>
        <v>0010-060-091-1100</v>
      </c>
      <c r="E7072" s="5" t="s">
        <v>7213</v>
      </c>
      <c r="F7072" s="5" t="s">
        <v>375</v>
      </c>
      <c r="G7072" s="5" t="s">
        <v>376</v>
      </c>
      <c r="H7072" s="5" t="s">
        <v>377</v>
      </c>
      <c r="I7072" s="5" t="s">
        <v>378</v>
      </c>
    </row>
    <row r="7073" spans="1:9" x14ac:dyDescent="0.25">
      <c r="A7073" s="5" t="s">
        <v>17370</v>
      </c>
      <c r="B7073" s="5" t="s">
        <v>17371</v>
      </c>
      <c r="C7073" s="6" t="s">
        <v>3329</v>
      </c>
      <c r="D7073" s="6" t="str">
        <f t="shared" si="110"/>
        <v>1122-000-000-0000</v>
      </c>
      <c r="E7073" s="5" t="s">
        <v>3330</v>
      </c>
      <c r="F7073" s="5" t="s">
        <v>535</v>
      </c>
      <c r="G7073" s="5" t="s">
        <v>536</v>
      </c>
      <c r="H7073" s="5" t="s">
        <v>377</v>
      </c>
      <c r="I7073" s="5" t="s">
        <v>378</v>
      </c>
    </row>
    <row r="7074" spans="1:9" x14ac:dyDescent="0.25">
      <c r="A7074" s="5" t="s">
        <v>17372</v>
      </c>
      <c r="B7074" s="5" t="s">
        <v>17373</v>
      </c>
      <c r="C7074" s="6" t="s">
        <v>2008</v>
      </c>
      <c r="D7074" s="6" t="str">
        <f t="shared" si="110"/>
        <v>0670-000-000-0000</v>
      </c>
      <c r="E7074" s="5" t="s">
        <v>2009</v>
      </c>
      <c r="F7074" s="5" t="s">
        <v>2925</v>
      </c>
      <c r="G7074" s="5" t="s">
        <v>2926</v>
      </c>
      <c r="H7074" s="5" t="s">
        <v>377</v>
      </c>
      <c r="I7074" s="5" t="s">
        <v>378</v>
      </c>
    </row>
    <row r="7075" spans="1:9" x14ac:dyDescent="0.25">
      <c r="A7075" s="5" t="s">
        <v>17374</v>
      </c>
      <c r="B7075" s="5" t="s">
        <v>17375</v>
      </c>
      <c r="C7075" s="6" t="s">
        <v>7382</v>
      </c>
      <c r="D7075" s="6" t="str">
        <f t="shared" si="110"/>
        <v>0375-000-000-0000</v>
      </c>
      <c r="E7075" s="5" t="s">
        <v>7383</v>
      </c>
      <c r="F7075" s="5" t="s">
        <v>383</v>
      </c>
      <c r="G7075" s="5" t="s">
        <v>384</v>
      </c>
      <c r="H7075" s="5" t="s">
        <v>513</v>
      </c>
      <c r="I7075" s="5" t="s">
        <v>514</v>
      </c>
    </row>
    <row r="7076" spans="1:9" x14ac:dyDescent="0.25">
      <c r="A7076" s="5" t="s">
        <v>17376</v>
      </c>
      <c r="B7076" s="5" t="s">
        <v>17377</v>
      </c>
      <c r="C7076" s="6" t="s">
        <v>1611</v>
      </c>
      <c r="D7076" s="6" t="str">
        <f t="shared" si="110"/>
        <v>0605-000-000-0000</v>
      </c>
      <c r="E7076" s="5" t="s">
        <v>1612</v>
      </c>
      <c r="F7076" s="5" t="s">
        <v>383</v>
      </c>
      <c r="G7076" s="5" t="s">
        <v>384</v>
      </c>
      <c r="H7076" s="5" t="s">
        <v>377</v>
      </c>
      <c r="I7076" s="5" t="s">
        <v>378</v>
      </c>
    </row>
    <row r="7077" spans="1:9" x14ac:dyDescent="0.25">
      <c r="A7077" s="5" t="s">
        <v>17378</v>
      </c>
      <c r="B7077" s="5" t="s">
        <v>17379</v>
      </c>
      <c r="C7077" s="6" t="s">
        <v>3986</v>
      </c>
      <c r="D7077" s="6" t="str">
        <f t="shared" si="110"/>
        <v>1074-000-000-0000</v>
      </c>
      <c r="E7077" s="5" t="s">
        <v>3987</v>
      </c>
      <c r="F7077" s="5" t="s">
        <v>383</v>
      </c>
      <c r="G7077" s="5" t="s">
        <v>384</v>
      </c>
      <c r="H7077" s="5" t="s">
        <v>377</v>
      </c>
      <c r="I7077" s="5" t="s">
        <v>378</v>
      </c>
    </row>
    <row r="7078" spans="1:9" x14ac:dyDescent="0.25">
      <c r="A7078" s="5" t="s">
        <v>17380</v>
      </c>
      <c r="B7078" s="5" t="s">
        <v>17381</v>
      </c>
      <c r="C7078" s="6" t="s">
        <v>6106</v>
      </c>
      <c r="D7078" s="6" t="str">
        <f t="shared" si="110"/>
        <v>0167-000-000-0000</v>
      </c>
      <c r="E7078" s="5" t="s">
        <v>6107</v>
      </c>
      <c r="F7078" s="5" t="s">
        <v>383</v>
      </c>
      <c r="G7078" s="5" t="s">
        <v>384</v>
      </c>
      <c r="H7078" s="5" t="s">
        <v>377</v>
      </c>
      <c r="I7078" s="5" t="s">
        <v>378</v>
      </c>
    </row>
    <row r="7079" spans="1:9" x14ac:dyDescent="0.25">
      <c r="A7079" s="5" t="s">
        <v>17382</v>
      </c>
      <c r="B7079" s="5" t="s">
        <v>17383</v>
      </c>
      <c r="C7079" s="6" t="s">
        <v>4767</v>
      </c>
      <c r="D7079" s="6" t="str">
        <f t="shared" si="110"/>
        <v>0801-000-000-0000</v>
      </c>
      <c r="E7079" s="5" t="s">
        <v>4768</v>
      </c>
      <c r="F7079" s="5" t="s">
        <v>383</v>
      </c>
      <c r="G7079" s="5" t="s">
        <v>384</v>
      </c>
      <c r="H7079" s="5" t="s">
        <v>377</v>
      </c>
      <c r="I7079" s="5" t="s">
        <v>378</v>
      </c>
    </row>
    <row r="7080" spans="1:9" x14ac:dyDescent="0.25">
      <c r="A7080" s="5" t="s">
        <v>17384</v>
      </c>
      <c r="B7080" s="5" t="s">
        <v>17385</v>
      </c>
      <c r="C7080" s="6" t="s">
        <v>1185</v>
      </c>
      <c r="D7080" s="6" t="str">
        <f t="shared" si="110"/>
        <v>0073-000-000-0000</v>
      </c>
      <c r="E7080" s="5" t="s">
        <v>1186</v>
      </c>
      <c r="F7080" s="5" t="s">
        <v>383</v>
      </c>
      <c r="G7080" s="5" t="s">
        <v>384</v>
      </c>
      <c r="H7080" s="5" t="s">
        <v>377</v>
      </c>
      <c r="I7080" s="5" t="s">
        <v>378</v>
      </c>
    </row>
    <row r="7081" spans="1:9" x14ac:dyDescent="0.25">
      <c r="A7081" s="5" t="s">
        <v>17386</v>
      </c>
      <c r="B7081" s="5" t="s">
        <v>17387</v>
      </c>
      <c r="C7081" s="6" t="s">
        <v>461</v>
      </c>
      <c r="D7081" s="6" t="str">
        <f t="shared" si="110"/>
        <v>0010-044-121-0000</v>
      </c>
      <c r="E7081" s="5" t="s">
        <v>462</v>
      </c>
      <c r="F7081" s="5" t="s">
        <v>375</v>
      </c>
      <c r="G7081" s="5" t="s">
        <v>376</v>
      </c>
      <c r="H7081" s="5" t="s">
        <v>377</v>
      </c>
      <c r="I7081" s="5" t="s">
        <v>378</v>
      </c>
    </row>
    <row r="7082" spans="1:9" x14ac:dyDescent="0.25">
      <c r="A7082" s="5" t="s">
        <v>17388</v>
      </c>
      <c r="B7082" s="5" t="s">
        <v>17389</v>
      </c>
      <c r="C7082" s="6" t="s">
        <v>6580</v>
      </c>
      <c r="D7082" s="6" t="str">
        <f t="shared" si="110"/>
        <v>0010-049-061-1100</v>
      </c>
      <c r="E7082" s="5" t="s">
        <v>2005</v>
      </c>
      <c r="F7082" s="5" t="s">
        <v>399</v>
      </c>
      <c r="G7082" s="5" t="s">
        <v>400</v>
      </c>
      <c r="H7082" s="5" t="s">
        <v>377</v>
      </c>
      <c r="I7082" s="5" t="s">
        <v>378</v>
      </c>
    </row>
    <row r="7083" spans="1:9" x14ac:dyDescent="0.25">
      <c r="A7083" s="5" t="s">
        <v>17390</v>
      </c>
      <c r="B7083" s="5" t="s">
        <v>17391</v>
      </c>
      <c r="C7083" s="6" t="s">
        <v>954</v>
      </c>
      <c r="D7083" s="6" t="str">
        <f t="shared" si="110"/>
        <v>0120-000-000-0000</v>
      </c>
      <c r="E7083" s="5" t="s">
        <v>955</v>
      </c>
      <c r="F7083" s="5" t="s">
        <v>383</v>
      </c>
      <c r="G7083" s="5" t="s">
        <v>384</v>
      </c>
      <c r="H7083" s="5" t="s">
        <v>1213</v>
      </c>
      <c r="I7083" s="5" t="s">
        <v>1214</v>
      </c>
    </row>
    <row r="7084" spans="1:9" x14ac:dyDescent="0.25">
      <c r="A7084" s="5" t="s">
        <v>17392</v>
      </c>
      <c r="B7084" s="5" t="s">
        <v>17393</v>
      </c>
      <c r="C7084" s="6" t="s">
        <v>11628</v>
      </c>
      <c r="D7084" s="6" t="str">
        <f t="shared" si="110"/>
        <v>0320-033-000-0000</v>
      </c>
      <c r="E7084" s="5" t="s">
        <v>11629</v>
      </c>
      <c r="F7084" s="5" t="s">
        <v>383</v>
      </c>
      <c r="G7084" s="5" t="s">
        <v>384</v>
      </c>
      <c r="H7084" s="5" t="s">
        <v>377</v>
      </c>
      <c r="I7084" s="5" t="s">
        <v>378</v>
      </c>
    </row>
    <row r="7085" spans="1:9" x14ac:dyDescent="0.25">
      <c r="A7085" s="5" t="s">
        <v>17394</v>
      </c>
      <c r="B7085" s="5" t="s">
        <v>17395</v>
      </c>
      <c r="C7085" s="6" t="s">
        <v>4363</v>
      </c>
      <c r="D7085" s="6" t="str">
        <f t="shared" si="110"/>
        <v>0010-030-031-1200</v>
      </c>
      <c r="E7085" s="5" t="s">
        <v>4364</v>
      </c>
      <c r="F7085" s="5" t="s">
        <v>375</v>
      </c>
      <c r="G7085" s="5" t="s">
        <v>376</v>
      </c>
      <c r="H7085" s="5" t="s">
        <v>377</v>
      </c>
      <c r="I7085" s="5" t="s">
        <v>378</v>
      </c>
    </row>
    <row r="7086" spans="1:9" x14ac:dyDescent="0.25">
      <c r="A7086" s="5" t="s">
        <v>17396</v>
      </c>
      <c r="B7086" s="5" t="s">
        <v>17397</v>
      </c>
      <c r="C7086" s="6" t="s">
        <v>449</v>
      </c>
      <c r="D7086" s="6" t="str">
        <f t="shared" si="110"/>
        <v>0965-000-000-0000</v>
      </c>
      <c r="E7086" s="5" t="s">
        <v>450</v>
      </c>
      <c r="F7086" s="5" t="s">
        <v>383</v>
      </c>
      <c r="G7086" s="5" t="s">
        <v>384</v>
      </c>
      <c r="H7086" s="5" t="s">
        <v>377</v>
      </c>
      <c r="I7086" s="5" t="s">
        <v>378</v>
      </c>
    </row>
    <row r="7087" spans="1:9" x14ac:dyDescent="0.25">
      <c r="A7087" s="5" t="s">
        <v>17398</v>
      </c>
      <c r="B7087" s="5" t="s">
        <v>17399</v>
      </c>
      <c r="C7087" s="6" t="s">
        <v>3508</v>
      </c>
      <c r="D7087" s="6" t="str">
        <f t="shared" si="110"/>
        <v>0243-000-000-0000</v>
      </c>
      <c r="E7087" s="5" t="s">
        <v>3509</v>
      </c>
      <c r="F7087" s="5" t="s">
        <v>507</v>
      </c>
      <c r="G7087" s="5" t="s">
        <v>508</v>
      </c>
      <c r="H7087" s="5" t="s">
        <v>377</v>
      </c>
      <c r="I7087" s="5" t="s">
        <v>378</v>
      </c>
    </row>
    <row r="7088" spans="1:9" x14ac:dyDescent="0.25">
      <c r="A7088" s="5" t="s">
        <v>17400</v>
      </c>
      <c r="B7088" s="5" t="s">
        <v>17401</v>
      </c>
      <c r="C7088" s="6" t="s">
        <v>13390</v>
      </c>
      <c r="D7088" s="6" t="str">
        <f t="shared" si="110"/>
        <v>0010-086-060-1500</v>
      </c>
      <c r="E7088" s="5" t="s">
        <v>13391</v>
      </c>
      <c r="F7088" s="5" t="s">
        <v>399</v>
      </c>
      <c r="G7088" s="5" t="s">
        <v>400</v>
      </c>
      <c r="H7088" s="5" t="s">
        <v>377</v>
      </c>
      <c r="I7088" s="5" t="s">
        <v>378</v>
      </c>
    </row>
    <row r="7089" spans="1:9" x14ac:dyDescent="0.25">
      <c r="A7089" s="5" t="s">
        <v>17402</v>
      </c>
      <c r="B7089" s="5" t="s">
        <v>17403</v>
      </c>
      <c r="C7089" s="6" t="s">
        <v>9425</v>
      </c>
      <c r="D7089" s="6" t="str">
        <f t="shared" si="110"/>
        <v>0010-050-031-1400</v>
      </c>
      <c r="E7089" s="5" t="s">
        <v>9426</v>
      </c>
      <c r="F7089" s="5" t="s">
        <v>375</v>
      </c>
      <c r="G7089" s="5" t="s">
        <v>376</v>
      </c>
      <c r="H7089" s="5" t="s">
        <v>377</v>
      </c>
      <c r="I7089" s="5" t="s">
        <v>378</v>
      </c>
    </row>
    <row r="7090" spans="1:9" x14ac:dyDescent="0.25">
      <c r="A7090" s="5" t="s">
        <v>17404</v>
      </c>
      <c r="B7090" s="5" t="s">
        <v>17405</v>
      </c>
      <c r="C7090" s="6" t="s">
        <v>10232</v>
      </c>
      <c r="D7090" s="6" t="str">
        <f t="shared" si="110"/>
        <v>0010-058-051-3500</v>
      </c>
      <c r="E7090" s="5" t="s">
        <v>10233</v>
      </c>
      <c r="F7090" s="5" t="s">
        <v>375</v>
      </c>
      <c r="G7090" s="5" t="s">
        <v>376</v>
      </c>
      <c r="H7090" s="5" t="s">
        <v>377</v>
      </c>
      <c r="I7090" s="5" t="s">
        <v>378</v>
      </c>
    </row>
    <row r="7091" spans="1:9" x14ac:dyDescent="0.25">
      <c r="A7091" s="5" t="s">
        <v>17406</v>
      </c>
      <c r="B7091" s="5" t="s">
        <v>17407</v>
      </c>
      <c r="C7091" s="6" t="s">
        <v>11018</v>
      </c>
      <c r="D7091" s="6" t="str">
        <f t="shared" si="110"/>
        <v>0010-038-111-1300</v>
      </c>
      <c r="E7091" s="5" t="s">
        <v>11019</v>
      </c>
      <c r="F7091" s="5" t="s">
        <v>375</v>
      </c>
      <c r="G7091" s="5" t="s">
        <v>376</v>
      </c>
      <c r="H7091" s="5" t="s">
        <v>377</v>
      </c>
      <c r="I7091" s="5" t="s">
        <v>378</v>
      </c>
    </row>
    <row r="7092" spans="1:9" x14ac:dyDescent="0.25">
      <c r="A7092" s="5" t="s">
        <v>17408</v>
      </c>
      <c r="B7092" s="5" t="s">
        <v>17409</v>
      </c>
      <c r="C7092" s="6" t="s">
        <v>17410</v>
      </c>
      <c r="D7092" s="6" t="str">
        <f t="shared" si="110"/>
        <v>0010-058-021-3900</v>
      </c>
      <c r="E7092" s="5" t="s">
        <v>17411</v>
      </c>
      <c r="F7092" s="5" t="s">
        <v>375</v>
      </c>
      <c r="G7092" s="5" t="s">
        <v>376</v>
      </c>
      <c r="H7092" s="5" t="s">
        <v>377</v>
      </c>
      <c r="I7092" s="5" t="s">
        <v>378</v>
      </c>
    </row>
    <row r="7093" spans="1:9" x14ac:dyDescent="0.25">
      <c r="A7093" s="5" t="s">
        <v>17412</v>
      </c>
      <c r="B7093" s="5" t="s">
        <v>17413</v>
      </c>
      <c r="C7093" s="6" t="s">
        <v>11018</v>
      </c>
      <c r="D7093" s="6" t="str">
        <f t="shared" si="110"/>
        <v>0010-038-111-1300</v>
      </c>
      <c r="E7093" s="5" t="s">
        <v>11019</v>
      </c>
      <c r="F7093" s="5" t="s">
        <v>375</v>
      </c>
      <c r="G7093" s="5" t="s">
        <v>376</v>
      </c>
      <c r="H7093" s="5" t="s">
        <v>377</v>
      </c>
      <c r="I7093" s="5" t="s">
        <v>378</v>
      </c>
    </row>
    <row r="7094" spans="1:9" x14ac:dyDescent="0.25">
      <c r="A7094" s="5" t="s">
        <v>17414</v>
      </c>
      <c r="B7094" s="5" t="s">
        <v>17415</v>
      </c>
      <c r="C7094" s="6" t="s">
        <v>10064</v>
      </c>
      <c r="D7094" s="6" t="str">
        <f t="shared" si="110"/>
        <v>0010-058-041-3000</v>
      </c>
      <c r="E7094" s="5" t="s">
        <v>10065</v>
      </c>
      <c r="F7094" s="5" t="s">
        <v>375</v>
      </c>
      <c r="G7094" s="5" t="s">
        <v>376</v>
      </c>
      <c r="H7094" s="5" t="s">
        <v>377</v>
      </c>
      <c r="I7094" s="5" t="s">
        <v>378</v>
      </c>
    </row>
    <row r="7095" spans="1:9" x14ac:dyDescent="0.25">
      <c r="A7095" s="5" t="s">
        <v>17416</v>
      </c>
      <c r="B7095" s="5" t="s">
        <v>17417</v>
      </c>
      <c r="C7095" s="6" t="s">
        <v>2388</v>
      </c>
      <c r="D7095" s="6" t="str">
        <f t="shared" si="110"/>
        <v>0230-000-000-0000</v>
      </c>
      <c r="E7095" s="5" t="s">
        <v>2389</v>
      </c>
      <c r="F7095" s="5" t="s">
        <v>383</v>
      </c>
      <c r="G7095" s="5" t="s">
        <v>384</v>
      </c>
      <c r="H7095" s="5" t="s">
        <v>11413</v>
      </c>
      <c r="I7095" s="5" t="s">
        <v>11414</v>
      </c>
    </row>
    <row r="7096" spans="1:9" x14ac:dyDescent="0.25">
      <c r="A7096" s="5" t="s">
        <v>17418</v>
      </c>
      <c r="B7096" s="5" t="s">
        <v>17419</v>
      </c>
      <c r="C7096" s="6" t="s">
        <v>1798</v>
      </c>
      <c r="D7096" s="6" t="str">
        <f t="shared" si="110"/>
        <v>0390-000-000-0000</v>
      </c>
      <c r="E7096" s="5" t="s">
        <v>1799</v>
      </c>
      <c r="F7096" s="5" t="s">
        <v>383</v>
      </c>
      <c r="G7096" s="5" t="s">
        <v>384</v>
      </c>
      <c r="H7096" s="5" t="s">
        <v>377</v>
      </c>
      <c r="I7096" s="5" t="s">
        <v>378</v>
      </c>
    </row>
    <row r="7097" spans="1:9" x14ac:dyDescent="0.25">
      <c r="A7097" s="5" t="s">
        <v>17420</v>
      </c>
      <c r="B7097" s="5" t="s">
        <v>17421</v>
      </c>
      <c r="C7097" s="6" t="s">
        <v>17422</v>
      </c>
      <c r="D7097" s="6" t="str">
        <f t="shared" si="110"/>
        <v>1043-247-000-0000</v>
      </c>
      <c r="E7097" s="5" t="s">
        <v>17423</v>
      </c>
      <c r="F7097" s="5" t="s">
        <v>383</v>
      </c>
      <c r="G7097" s="5" t="s">
        <v>384</v>
      </c>
      <c r="H7097" s="5" t="s">
        <v>377</v>
      </c>
      <c r="I7097" s="5" t="s">
        <v>378</v>
      </c>
    </row>
    <row r="7098" spans="1:9" x14ac:dyDescent="0.25">
      <c r="A7098" s="5" t="s">
        <v>17424</v>
      </c>
      <c r="B7098" s="5" t="s">
        <v>17425</v>
      </c>
      <c r="C7098" s="6" t="s">
        <v>5996</v>
      </c>
      <c r="D7098" s="6" t="str">
        <f t="shared" si="110"/>
        <v>0010-162-141-1100</v>
      </c>
      <c r="E7098" s="5" t="s">
        <v>5997</v>
      </c>
      <c r="F7098" s="5" t="s">
        <v>399</v>
      </c>
      <c r="G7098" s="5" t="s">
        <v>400</v>
      </c>
      <c r="H7098" s="5" t="s">
        <v>377</v>
      </c>
      <c r="I7098" s="5" t="s">
        <v>378</v>
      </c>
    </row>
    <row r="7099" spans="1:9" x14ac:dyDescent="0.25">
      <c r="A7099" s="5" t="s">
        <v>17426</v>
      </c>
      <c r="B7099" s="5" t="s">
        <v>17427</v>
      </c>
      <c r="C7099" s="6" t="s">
        <v>797</v>
      </c>
      <c r="D7099" s="6" t="str">
        <f t="shared" si="110"/>
        <v>0350-000-000-0000</v>
      </c>
      <c r="E7099" s="5" t="s">
        <v>798</v>
      </c>
      <c r="F7099" s="5" t="s">
        <v>383</v>
      </c>
      <c r="G7099" s="5" t="s">
        <v>384</v>
      </c>
      <c r="H7099" s="5" t="s">
        <v>513</v>
      </c>
      <c r="I7099" s="5" t="s">
        <v>514</v>
      </c>
    </row>
    <row r="7100" spans="1:9" x14ac:dyDescent="0.25">
      <c r="A7100" s="5" t="s">
        <v>17428</v>
      </c>
      <c r="B7100" s="5" t="s">
        <v>17429</v>
      </c>
      <c r="C7100" s="6" t="s">
        <v>1732</v>
      </c>
      <c r="D7100" s="6" t="str">
        <f t="shared" si="110"/>
        <v>0030-000-000-0000</v>
      </c>
      <c r="E7100" s="5" t="s">
        <v>1733</v>
      </c>
      <c r="F7100" s="5" t="s">
        <v>383</v>
      </c>
      <c r="G7100" s="5" t="s">
        <v>384</v>
      </c>
      <c r="H7100" s="5" t="s">
        <v>377</v>
      </c>
      <c r="I7100" s="5" t="s">
        <v>378</v>
      </c>
    </row>
    <row r="7101" spans="1:9" x14ac:dyDescent="0.25">
      <c r="A7101" s="5" t="s">
        <v>17430</v>
      </c>
      <c r="B7101" s="5" t="s">
        <v>17431</v>
      </c>
      <c r="C7101" s="6" t="s">
        <v>781</v>
      </c>
      <c r="D7101" s="6" t="str">
        <f t="shared" si="110"/>
        <v>0430-000-000-0000</v>
      </c>
      <c r="E7101" s="5" t="s">
        <v>782</v>
      </c>
      <c r="F7101" s="5" t="s">
        <v>383</v>
      </c>
      <c r="G7101" s="5" t="s">
        <v>384</v>
      </c>
      <c r="H7101" s="5" t="s">
        <v>377</v>
      </c>
      <c r="I7101" s="5" t="s">
        <v>378</v>
      </c>
    </row>
    <row r="7102" spans="1:9" x14ac:dyDescent="0.25">
      <c r="A7102" s="5" t="s">
        <v>17432</v>
      </c>
      <c r="B7102" s="5" t="s">
        <v>17433</v>
      </c>
      <c r="C7102" s="6" t="s">
        <v>2060</v>
      </c>
      <c r="D7102" s="6" t="str">
        <f t="shared" si="110"/>
        <v>0280-000-000-0000</v>
      </c>
      <c r="E7102" s="5" t="s">
        <v>2061</v>
      </c>
      <c r="F7102" s="5" t="s">
        <v>383</v>
      </c>
      <c r="G7102" s="5" t="s">
        <v>384</v>
      </c>
      <c r="H7102" s="5" t="s">
        <v>513</v>
      </c>
      <c r="I7102" s="5" t="s">
        <v>514</v>
      </c>
    </row>
    <row r="7103" spans="1:9" x14ac:dyDescent="0.25">
      <c r="A7103" s="5" t="s">
        <v>17434</v>
      </c>
      <c r="B7103" s="5" t="s">
        <v>17435</v>
      </c>
      <c r="C7103" s="6" t="s">
        <v>3850</v>
      </c>
      <c r="D7103" s="6" t="str">
        <f t="shared" si="110"/>
        <v>0015-000-000-0000</v>
      </c>
      <c r="E7103" s="5" t="s">
        <v>3851</v>
      </c>
      <c r="F7103" s="5" t="s">
        <v>383</v>
      </c>
      <c r="G7103" s="5" t="s">
        <v>384</v>
      </c>
      <c r="H7103" s="5" t="s">
        <v>377</v>
      </c>
      <c r="I7103" s="5" t="s">
        <v>378</v>
      </c>
    </row>
    <row r="7104" spans="1:9" x14ac:dyDescent="0.25">
      <c r="A7104" s="5" t="s">
        <v>17436</v>
      </c>
      <c r="B7104" s="5" t="s">
        <v>17437</v>
      </c>
      <c r="C7104" s="6" t="s">
        <v>3458</v>
      </c>
      <c r="D7104" s="6" t="str">
        <f t="shared" si="110"/>
        <v>1025-000-000-0000</v>
      </c>
      <c r="E7104" s="5" t="s">
        <v>3459</v>
      </c>
      <c r="F7104" s="5" t="s">
        <v>383</v>
      </c>
      <c r="G7104" s="5" t="s">
        <v>384</v>
      </c>
      <c r="H7104" s="5" t="s">
        <v>377</v>
      </c>
      <c r="I7104" s="5" t="s">
        <v>378</v>
      </c>
    </row>
    <row r="7105" spans="1:9" x14ac:dyDescent="0.25">
      <c r="A7105" s="5" t="s">
        <v>17438</v>
      </c>
      <c r="B7105" s="5" t="s">
        <v>17439</v>
      </c>
      <c r="C7105" s="6" t="s">
        <v>1980</v>
      </c>
      <c r="D7105" s="6" t="str">
        <f t="shared" si="110"/>
        <v>0051-000-000-0000</v>
      </c>
      <c r="E7105" s="5" t="s">
        <v>1981</v>
      </c>
      <c r="F7105" s="5" t="s">
        <v>383</v>
      </c>
      <c r="G7105" s="5" t="s">
        <v>384</v>
      </c>
      <c r="H7105" s="5" t="s">
        <v>377</v>
      </c>
      <c r="I7105" s="5" t="s">
        <v>378</v>
      </c>
    </row>
    <row r="7106" spans="1:9" x14ac:dyDescent="0.25">
      <c r="A7106" s="5" t="s">
        <v>17440</v>
      </c>
      <c r="B7106" s="5" t="s">
        <v>17441</v>
      </c>
      <c r="C7106" s="6" t="s">
        <v>3397</v>
      </c>
      <c r="D7106" s="6" t="str">
        <f t="shared" ref="D7106:D7169" si="111">TEXT(C7106,"0000-000-000-0000")</f>
        <v>0169-000-000-0000</v>
      </c>
      <c r="E7106" s="5" t="s">
        <v>3398</v>
      </c>
      <c r="F7106" s="5" t="s">
        <v>383</v>
      </c>
      <c r="G7106" s="5" t="s">
        <v>384</v>
      </c>
      <c r="H7106" s="5" t="s">
        <v>377</v>
      </c>
      <c r="I7106" s="5" t="s">
        <v>378</v>
      </c>
    </row>
    <row r="7107" spans="1:9" x14ac:dyDescent="0.25">
      <c r="A7107" s="5" t="s">
        <v>17442</v>
      </c>
      <c r="B7107" s="5" t="s">
        <v>17443</v>
      </c>
      <c r="C7107" s="6" t="s">
        <v>3793</v>
      </c>
      <c r="D7107" s="6" t="str">
        <f t="shared" si="111"/>
        <v>0419-000-000-0000</v>
      </c>
      <c r="E7107" s="5" t="s">
        <v>3794</v>
      </c>
      <c r="F7107" s="5" t="s">
        <v>383</v>
      </c>
      <c r="G7107" s="5" t="s">
        <v>384</v>
      </c>
      <c r="H7107" s="5" t="s">
        <v>377</v>
      </c>
      <c r="I7107" s="5" t="s">
        <v>378</v>
      </c>
    </row>
    <row r="7108" spans="1:9" x14ac:dyDescent="0.25">
      <c r="A7108" s="5" t="s">
        <v>17444</v>
      </c>
      <c r="B7108" s="5" t="s">
        <v>17445</v>
      </c>
      <c r="C7108" s="6" t="s">
        <v>1295</v>
      </c>
      <c r="D7108" s="6" t="str">
        <f t="shared" si="111"/>
        <v>0351-000-000-0000</v>
      </c>
      <c r="E7108" s="5" t="s">
        <v>1296</v>
      </c>
      <c r="F7108" s="5" t="s">
        <v>383</v>
      </c>
      <c r="G7108" s="5" t="s">
        <v>384</v>
      </c>
      <c r="H7108" s="5" t="s">
        <v>377</v>
      </c>
      <c r="I7108" s="5" t="s">
        <v>378</v>
      </c>
    </row>
    <row r="7109" spans="1:9" x14ac:dyDescent="0.25">
      <c r="A7109" s="5" t="s">
        <v>17446</v>
      </c>
      <c r="B7109" s="5" t="s">
        <v>17447</v>
      </c>
      <c r="C7109" s="6" t="s">
        <v>3021</v>
      </c>
      <c r="D7109" s="6" t="str">
        <f t="shared" si="111"/>
        <v>0191-000-000-0000</v>
      </c>
      <c r="E7109" s="5" t="s">
        <v>3022</v>
      </c>
      <c r="F7109" s="5" t="s">
        <v>383</v>
      </c>
      <c r="G7109" s="5" t="s">
        <v>384</v>
      </c>
      <c r="H7109" s="5" t="s">
        <v>377</v>
      </c>
      <c r="I7109" s="5" t="s">
        <v>378</v>
      </c>
    </row>
    <row r="7110" spans="1:9" x14ac:dyDescent="0.25">
      <c r="A7110" s="5" t="s">
        <v>17448</v>
      </c>
      <c r="B7110" s="5" t="s">
        <v>17449</v>
      </c>
      <c r="C7110" s="6" t="s">
        <v>5218</v>
      </c>
      <c r="D7110" s="6" t="str">
        <f t="shared" si="111"/>
        <v>0415-000-000-0000</v>
      </c>
      <c r="E7110" s="5" t="s">
        <v>5219</v>
      </c>
      <c r="F7110" s="5" t="s">
        <v>383</v>
      </c>
      <c r="G7110" s="5" t="s">
        <v>384</v>
      </c>
      <c r="H7110" s="5" t="s">
        <v>377</v>
      </c>
      <c r="I7110" s="5" t="s">
        <v>378</v>
      </c>
    </row>
    <row r="7111" spans="1:9" x14ac:dyDescent="0.25">
      <c r="A7111" s="5" t="s">
        <v>17450</v>
      </c>
      <c r="B7111" s="5" t="s">
        <v>17451</v>
      </c>
      <c r="C7111" s="6" t="s">
        <v>17452</v>
      </c>
      <c r="D7111" s="6" t="str">
        <f t="shared" si="111"/>
        <v>0160-000-001-0400</v>
      </c>
      <c r="E7111" s="5" t="s">
        <v>17453</v>
      </c>
      <c r="F7111" s="5" t="s">
        <v>383</v>
      </c>
      <c r="G7111" s="5" t="s">
        <v>384</v>
      </c>
      <c r="H7111" s="5" t="s">
        <v>377</v>
      </c>
      <c r="I7111" s="5" t="s">
        <v>378</v>
      </c>
    </row>
    <row r="7112" spans="1:9" x14ac:dyDescent="0.25">
      <c r="A7112" s="5" t="s">
        <v>17454</v>
      </c>
      <c r="B7112" s="5" t="s">
        <v>17455</v>
      </c>
      <c r="C7112" s="6" t="s">
        <v>6651</v>
      </c>
      <c r="D7112" s="6" t="str">
        <f t="shared" si="111"/>
        <v>0791-000-000-0000</v>
      </c>
      <c r="E7112" s="5" t="s">
        <v>6652</v>
      </c>
      <c r="F7112" s="5" t="s">
        <v>383</v>
      </c>
      <c r="G7112" s="5" t="s">
        <v>384</v>
      </c>
      <c r="H7112" s="5" t="s">
        <v>513</v>
      </c>
      <c r="I7112" s="5" t="s">
        <v>514</v>
      </c>
    </row>
    <row r="7113" spans="1:9" x14ac:dyDescent="0.25">
      <c r="A7113" s="5" t="s">
        <v>17456</v>
      </c>
      <c r="B7113" s="5" t="s">
        <v>17457</v>
      </c>
      <c r="C7113" s="6" t="s">
        <v>17458</v>
      </c>
      <c r="D7113" s="6" t="str">
        <f t="shared" si="111"/>
        <v>0818-000-000-0000</v>
      </c>
      <c r="E7113" s="5" t="s">
        <v>17459</v>
      </c>
      <c r="F7113" s="5" t="s">
        <v>535</v>
      </c>
      <c r="G7113" s="5" t="s">
        <v>536</v>
      </c>
      <c r="H7113" s="5" t="s">
        <v>377</v>
      </c>
      <c r="I7113" s="5" t="s">
        <v>378</v>
      </c>
    </row>
    <row r="7114" spans="1:9" x14ac:dyDescent="0.25">
      <c r="A7114" s="5" t="s">
        <v>17460</v>
      </c>
      <c r="B7114" s="5" t="s">
        <v>17461</v>
      </c>
      <c r="C7114" s="6" t="s">
        <v>1869</v>
      </c>
      <c r="D7114" s="6" t="str">
        <f t="shared" si="111"/>
        <v>0516-000-000-0000</v>
      </c>
      <c r="E7114" s="5" t="s">
        <v>1870</v>
      </c>
      <c r="F7114" s="5" t="s">
        <v>383</v>
      </c>
      <c r="G7114" s="5" t="s">
        <v>384</v>
      </c>
      <c r="H7114" s="5" t="s">
        <v>377</v>
      </c>
      <c r="I7114" s="5" t="s">
        <v>378</v>
      </c>
    </row>
    <row r="7115" spans="1:9" x14ac:dyDescent="0.25">
      <c r="A7115" s="5" t="s">
        <v>17462</v>
      </c>
      <c r="B7115" s="5" t="s">
        <v>17463</v>
      </c>
      <c r="C7115" s="6" t="s">
        <v>13964</v>
      </c>
      <c r="D7115" s="6" t="str">
        <f t="shared" si="111"/>
        <v>1157-000-000-0000</v>
      </c>
      <c r="E7115" s="5" t="s">
        <v>13965</v>
      </c>
      <c r="F7115" s="5" t="s">
        <v>535</v>
      </c>
      <c r="G7115" s="5" t="s">
        <v>536</v>
      </c>
      <c r="H7115" s="5" t="s">
        <v>377</v>
      </c>
      <c r="I7115" s="5" t="s">
        <v>378</v>
      </c>
    </row>
    <row r="7116" spans="1:9" x14ac:dyDescent="0.25">
      <c r="A7116" s="5" t="s">
        <v>17464</v>
      </c>
      <c r="B7116" s="5" t="s">
        <v>17465</v>
      </c>
      <c r="C7116" s="6" t="s">
        <v>12279</v>
      </c>
      <c r="D7116" s="6" t="str">
        <f t="shared" si="111"/>
        <v>0569-000-000-0000</v>
      </c>
      <c r="E7116" s="5" t="s">
        <v>12280</v>
      </c>
      <c r="F7116" s="5" t="s">
        <v>383</v>
      </c>
      <c r="G7116" s="5" t="s">
        <v>384</v>
      </c>
      <c r="H7116" s="5" t="s">
        <v>377</v>
      </c>
      <c r="I7116" s="5" t="s">
        <v>378</v>
      </c>
    </row>
    <row r="7117" spans="1:9" x14ac:dyDescent="0.25">
      <c r="A7117" s="5" t="s">
        <v>17466</v>
      </c>
      <c r="B7117" s="5" t="s">
        <v>17467</v>
      </c>
      <c r="C7117" s="6" t="s">
        <v>1869</v>
      </c>
      <c r="D7117" s="6" t="str">
        <f t="shared" si="111"/>
        <v>0516-000-000-0000</v>
      </c>
      <c r="E7117" s="5" t="s">
        <v>1870</v>
      </c>
      <c r="F7117" s="5" t="s">
        <v>383</v>
      </c>
      <c r="G7117" s="5" t="s">
        <v>384</v>
      </c>
      <c r="H7117" s="5" t="s">
        <v>377</v>
      </c>
      <c r="I7117" s="5" t="s">
        <v>378</v>
      </c>
    </row>
    <row r="7118" spans="1:9" x14ac:dyDescent="0.25">
      <c r="A7118" s="5" t="s">
        <v>17468</v>
      </c>
      <c r="B7118" s="5" t="s">
        <v>17469</v>
      </c>
      <c r="C7118" s="6" t="s">
        <v>1869</v>
      </c>
      <c r="D7118" s="6" t="str">
        <f t="shared" si="111"/>
        <v>0516-000-000-0000</v>
      </c>
      <c r="E7118" s="5" t="s">
        <v>1870</v>
      </c>
      <c r="F7118" s="5" t="s">
        <v>383</v>
      </c>
      <c r="G7118" s="5" t="s">
        <v>384</v>
      </c>
      <c r="H7118" s="5" t="s">
        <v>377</v>
      </c>
      <c r="I7118" s="5" t="s">
        <v>378</v>
      </c>
    </row>
    <row r="7119" spans="1:9" x14ac:dyDescent="0.25">
      <c r="A7119" s="5" t="s">
        <v>17470</v>
      </c>
      <c r="B7119" s="5" t="s">
        <v>17471</v>
      </c>
      <c r="C7119" s="6" t="s">
        <v>1897</v>
      </c>
      <c r="D7119" s="6" t="str">
        <f t="shared" si="111"/>
        <v>0360-000-000-0000</v>
      </c>
      <c r="E7119" s="5" t="s">
        <v>1898</v>
      </c>
      <c r="F7119" s="5" t="s">
        <v>383</v>
      </c>
      <c r="G7119" s="5" t="s">
        <v>384</v>
      </c>
      <c r="H7119" s="5" t="s">
        <v>377</v>
      </c>
      <c r="I7119" s="5" t="s">
        <v>378</v>
      </c>
    </row>
    <row r="7120" spans="1:9" x14ac:dyDescent="0.25">
      <c r="A7120" s="5" t="s">
        <v>17472</v>
      </c>
      <c r="B7120" s="5" t="s">
        <v>17473</v>
      </c>
      <c r="C7120" s="6" t="s">
        <v>1045</v>
      </c>
      <c r="D7120" s="6" t="str">
        <f t="shared" si="111"/>
        <v>0270-000-000-0000</v>
      </c>
      <c r="E7120" s="5" t="s">
        <v>1046</v>
      </c>
      <c r="F7120" s="5" t="s">
        <v>383</v>
      </c>
      <c r="G7120" s="5" t="s">
        <v>384</v>
      </c>
      <c r="H7120" s="5" t="s">
        <v>513</v>
      </c>
      <c r="I7120" s="5" t="s">
        <v>514</v>
      </c>
    </row>
    <row r="7121" spans="1:9" x14ac:dyDescent="0.25">
      <c r="A7121" s="5" t="s">
        <v>17474</v>
      </c>
      <c r="B7121" s="5" t="s">
        <v>17475</v>
      </c>
      <c r="C7121" s="6" t="s">
        <v>3591</v>
      </c>
      <c r="D7121" s="6" t="str">
        <f t="shared" si="111"/>
        <v>0165-000-000-0000</v>
      </c>
      <c r="E7121" s="5" t="s">
        <v>3592</v>
      </c>
      <c r="F7121" s="5" t="s">
        <v>383</v>
      </c>
      <c r="G7121" s="5" t="s">
        <v>384</v>
      </c>
      <c r="H7121" s="5" t="s">
        <v>377</v>
      </c>
      <c r="I7121" s="5" t="s">
        <v>378</v>
      </c>
    </row>
    <row r="7122" spans="1:9" x14ac:dyDescent="0.25">
      <c r="A7122" s="5" t="s">
        <v>17476</v>
      </c>
      <c r="B7122" s="5" t="s">
        <v>17477</v>
      </c>
      <c r="C7122" s="6" t="s">
        <v>954</v>
      </c>
      <c r="D7122" s="6" t="str">
        <f t="shared" si="111"/>
        <v>0120-000-000-0000</v>
      </c>
      <c r="E7122" s="5" t="s">
        <v>955</v>
      </c>
      <c r="F7122" s="5" t="s">
        <v>383</v>
      </c>
      <c r="G7122" s="5" t="s">
        <v>384</v>
      </c>
      <c r="H7122" s="5" t="s">
        <v>377</v>
      </c>
      <c r="I7122" s="5" t="s">
        <v>378</v>
      </c>
    </row>
    <row r="7123" spans="1:9" x14ac:dyDescent="0.25">
      <c r="A7123" s="5" t="s">
        <v>17478</v>
      </c>
      <c r="B7123" s="5" t="s">
        <v>17479</v>
      </c>
      <c r="C7123" s="6" t="s">
        <v>17480</v>
      </c>
      <c r="D7123" s="6" t="str">
        <f t="shared" si="111"/>
        <v>0270-000-004-5900</v>
      </c>
      <c r="E7123" s="5" t="s">
        <v>17481</v>
      </c>
      <c r="F7123" s="5" t="s">
        <v>383</v>
      </c>
      <c r="G7123" s="5" t="s">
        <v>384</v>
      </c>
      <c r="H7123" s="5" t="s">
        <v>377</v>
      </c>
      <c r="I7123" s="5" t="s">
        <v>378</v>
      </c>
    </row>
    <row r="7124" spans="1:9" x14ac:dyDescent="0.25">
      <c r="A7124" s="5" t="s">
        <v>17482</v>
      </c>
      <c r="B7124" s="5" t="s">
        <v>17483</v>
      </c>
      <c r="C7124" s="6" t="s">
        <v>827</v>
      </c>
      <c r="D7124" s="6" t="str">
        <f t="shared" si="111"/>
        <v>0320-000-000-0000</v>
      </c>
      <c r="E7124" s="5" t="s">
        <v>828</v>
      </c>
      <c r="F7124" s="5" t="s">
        <v>383</v>
      </c>
      <c r="G7124" s="5" t="s">
        <v>384</v>
      </c>
      <c r="H7124" s="5" t="s">
        <v>377</v>
      </c>
      <c r="I7124" s="5" t="s">
        <v>378</v>
      </c>
    </row>
    <row r="7125" spans="1:9" x14ac:dyDescent="0.25">
      <c r="A7125" s="5" t="s">
        <v>17484</v>
      </c>
      <c r="B7125" s="5" t="s">
        <v>17485</v>
      </c>
      <c r="C7125" s="6" t="s">
        <v>1581</v>
      </c>
      <c r="D7125" s="6" t="str">
        <f t="shared" si="111"/>
        <v>0950-000-007-2100</v>
      </c>
      <c r="E7125" s="5" t="s">
        <v>1582</v>
      </c>
      <c r="F7125" s="5" t="s">
        <v>383</v>
      </c>
      <c r="G7125" s="5" t="s">
        <v>384</v>
      </c>
      <c r="H7125" s="5" t="s">
        <v>377</v>
      </c>
      <c r="I7125" s="5" t="s">
        <v>378</v>
      </c>
    </row>
    <row r="7126" spans="1:9" x14ac:dyDescent="0.25">
      <c r="A7126" s="5" t="s">
        <v>17486</v>
      </c>
      <c r="B7126" s="5" t="s">
        <v>17487</v>
      </c>
      <c r="C7126" s="6" t="s">
        <v>2835</v>
      </c>
      <c r="D7126" s="6" t="str">
        <f t="shared" si="111"/>
        <v>0197-000-000-0000</v>
      </c>
      <c r="E7126" s="5" t="s">
        <v>2836</v>
      </c>
      <c r="F7126" s="5" t="s">
        <v>2925</v>
      </c>
      <c r="G7126" s="5" t="s">
        <v>2926</v>
      </c>
      <c r="H7126" s="5" t="s">
        <v>377</v>
      </c>
      <c r="I7126" s="5" t="s">
        <v>378</v>
      </c>
    </row>
    <row r="7127" spans="1:9" x14ac:dyDescent="0.25">
      <c r="A7127" s="5" t="s">
        <v>17488</v>
      </c>
      <c r="B7127" s="5" t="s">
        <v>17489</v>
      </c>
      <c r="C7127" s="6" t="s">
        <v>3508</v>
      </c>
      <c r="D7127" s="6" t="str">
        <f t="shared" si="111"/>
        <v>0243-000-000-0000</v>
      </c>
      <c r="E7127" s="5" t="s">
        <v>3509</v>
      </c>
      <c r="F7127" s="5" t="s">
        <v>383</v>
      </c>
      <c r="G7127" s="5" t="s">
        <v>384</v>
      </c>
      <c r="H7127" s="5" t="s">
        <v>377</v>
      </c>
      <c r="I7127" s="5" t="s">
        <v>378</v>
      </c>
    </row>
    <row r="7128" spans="1:9" x14ac:dyDescent="0.25">
      <c r="A7128" s="5" t="s">
        <v>17490</v>
      </c>
      <c r="B7128" s="5" t="s">
        <v>17491</v>
      </c>
      <c r="C7128" s="6" t="s">
        <v>381</v>
      </c>
      <c r="D7128" s="6" t="str">
        <f t="shared" si="111"/>
        <v>0310-000-000-0000</v>
      </c>
      <c r="E7128" s="5" t="s">
        <v>382</v>
      </c>
      <c r="F7128" s="5" t="s">
        <v>383</v>
      </c>
      <c r="G7128" s="5" t="s">
        <v>384</v>
      </c>
      <c r="H7128" s="5" t="s">
        <v>377</v>
      </c>
      <c r="I7128" s="5" t="s">
        <v>378</v>
      </c>
    </row>
    <row r="7129" spans="1:9" x14ac:dyDescent="0.25">
      <c r="A7129" s="5" t="s">
        <v>17492</v>
      </c>
      <c r="B7129" s="5" t="s">
        <v>17493</v>
      </c>
      <c r="C7129" s="6" t="s">
        <v>1456</v>
      </c>
      <c r="D7129" s="6" t="str">
        <f t="shared" si="111"/>
        <v>0150-000-000-0000</v>
      </c>
      <c r="E7129" s="5" t="s">
        <v>1457</v>
      </c>
      <c r="F7129" s="5" t="s">
        <v>383</v>
      </c>
      <c r="G7129" s="5" t="s">
        <v>384</v>
      </c>
      <c r="H7129" s="5" t="s">
        <v>377</v>
      </c>
      <c r="I7129" s="5" t="s">
        <v>378</v>
      </c>
    </row>
    <row r="7130" spans="1:9" x14ac:dyDescent="0.25">
      <c r="A7130" s="5" t="s">
        <v>17494</v>
      </c>
      <c r="B7130" s="5" t="s">
        <v>17495</v>
      </c>
      <c r="C7130" s="6" t="s">
        <v>17496</v>
      </c>
      <c r="D7130" s="6" t="str">
        <f t="shared" si="111"/>
        <v>0190-116-000-0000</v>
      </c>
      <c r="E7130" s="5" t="s">
        <v>17497</v>
      </c>
      <c r="F7130" s="5" t="s">
        <v>2925</v>
      </c>
      <c r="G7130" s="5" t="s">
        <v>2926</v>
      </c>
      <c r="H7130" s="5" t="s">
        <v>377</v>
      </c>
      <c r="I7130" s="5" t="s">
        <v>378</v>
      </c>
    </row>
    <row r="7131" spans="1:9" x14ac:dyDescent="0.25">
      <c r="A7131" s="5" t="s">
        <v>17498</v>
      </c>
      <c r="B7131" s="5" t="s">
        <v>17499</v>
      </c>
      <c r="C7131" s="6" t="s">
        <v>7244</v>
      </c>
      <c r="D7131" s="6" t="str">
        <f t="shared" si="111"/>
        <v>0982-000-000-0000</v>
      </c>
      <c r="E7131" s="5" t="s">
        <v>7245</v>
      </c>
      <c r="F7131" s="5" t="s">
        <v>383</v>
      </c>
      <c r="G7131" s="5" t="s">
        <v>384</v>
      </c>
      <c r="H7131" s="5" t="s">
        <v>377</v>
      </c>
      <c r="I7131" s="5" t="s">
        <v>378</v>
      </c>
    </row>
    <row r="7132" spans="1:9" x14ac:dyDescent="0.25">
      <c r="A7132" s="5" t="s">
        <v>17500</v>
      </c>
      <c r="B7132" s="5" t="s">
        <v>17501</v>
      </c>
      <c r="C7132" s="6" t="s">
        <v>481</v>
      </c>
      <c r="D7132" s="6" t="str">
        <f t="shared" si="111"/>
        <v>0955-000-000-0000</v>
      </c>
      <c r="E7132" s="5" t="s">
        <v>482</v>
      </c>
      <c r="F7132" s="5" t="s">
        <v>383</v>
      </c>
      <c r="G7132" s="5" t="s">
        <v>384</v>
      </c>
      <c r="H7132" s="5" t="s">
        <v>377</v>
      </c>
      <c r="I7132" s="5" t="s">
        <v>378</v>
      </c>
    </row>
    <row r="7133" spans="1:9" x14ac:dyDescent="0.25">
      <c r="A7133" s="5" t="s">
        <v>17502</v>
      </c>
      <c r="B7133" s="5" t="s">
        <v>17503</v>
      </c>
      <c r="C7133" s="6" t="s">
        <v>405</v>
      </c>
      <c r="D7133" s="6" t="str">
        <f t="shared" si="111"/>
        <v>0340-000-000-0000</v>
      </c>
      <c r="E7133" s="5" t="s">
        <v>406</v>
      </c>
      <c r="F7133" s="5" t="s">
        <v>1974</v>
      </c>
      <c r="G7133" s="5" t="s">
        <v>1975</v>
      </c>
      <c r="H7133" s="5" t="s">
        <v>377</v>
      </c>
      <c r="I7133" s="5" t="s">
        <v>378</v>
      </c>
    </row>
    <row r="7134" spans="1:9" x14ac:dyDescent="0.25">
      <c r="A7134" s="5" t="s">
        <v>17504</v>
      </c>
      <c r="B7134" s="5" t="s">
        <v>17505</v>
      </c>
      <c r="C7134" s="6" t="s">
        <v>1466</v>
      </c>
      <c r="D7134" s="6" t="str">
        <f t="shared" si="111"/>
        <v>0650-000-000-0000</v>
      </c>
      <c r="E7134" s="5" t="s">
        <v>1467</v>
      </c>
      <c r="F7134" s="5" t="s">
        <v>383</v>
      </c>
      <c r="G7134" s="5" t="s">
        <v>384</v>
      </c>
      <c r="H7134" s="5" t="s">
        <v>377</v>
      </c>
      <c r="I7134" s="5" t="s">
        <v>378</v>
      </c>
    </row>
    <row r="7135" spans="1:9" x14ac:dyDescent="0.25">
      <c r="A7135" s="5" t="s">
        <v>17506</v>
      </c>
      <c r="B7135" s="5" t="s">
        <v>17507</v>
      </c>
      <c r="C7135" s="6" t="s">
        <v>985</v>
      </c>
      <c r="D7135" s="6" t="str">
        <f t="shared" si="111"/>
        <v>0180-000-000-0000</v>
      </c>
      <c r="E7135" s="5" t="s">
        <v>986</v>
      </c>
      <c r="F7135" s="5" t="s">
        <v>383</v>
      </c>
      <c r="G7135" s="5" t="s">
        <v>384</v>
      </c>
      <c r="H7135" s="5" t="s">
        <v>377</v>
      </c>
      <c r="I7135" s="5" t="s">
        <v>378</v>
      </c>
    </row>
    <row r="7136" spans="1:9" x14ac:dyDescent="0.25">
      <c r="A7136" s="5" t="s">
        <v>17508</v>
      </c>
      <c r="B7136" s="5" t="s">
        <v>17509</v>
      </c>
      <c r="C7136" s="6" t="s">
        <v>2410</v>
      </c>
      <c r="D7136" s="6" t="str">
        <f t="shared" si="111"/>
        <v>0279-000-000-0000</v>
      </c>
      <c r="E7136" s="5" t="s">
        <v>2411</v>
      </c>
      <c r="F7136" s="5" t="s">
        <v>383</v>
      </c>
      <c r="G7136" s="5" t="s">
        <v>384</v>
      </c>
      <c r="H7136" s="5" t="s">
        <v>377</v>
      </c>
      <c r="I7136" s="5" t="s">
        <v>378</v>
      </c>
    </row>
    <row r="7137" spans="1:9" x14ac:dyDescent="0.25">
      <c r="A7137" s="5" t="s">
        <v>17510</v>
      </c>
      <c r="B7137" s="5" t="s">
        <v>17511</v>
      </c>
      <c r="C7137" s="6" t="s">
        <v>405</v>
      </c>
      <c r="D7137" s="6" t="str">
        <f t="shared" si="111"/>
        <v>0340-000-000-0000</v>
      </c>
      <c r="E7137" s="5" t="s">
        <v>406</v>
      </c>
      <c r="F7137" s="5" t="s">
        <v>415</v>
      </c>
      <c r="G7137" s="5" t="s">
        <v>416</v>
      </c>
      <c r="H7137" s="5" t="s">
        <v>377</v>
      </c>
      <c r="I7137" s="5" t="s">
        <v>378</v>
      </c>
    </row>
    <row r="7138" spans="1:9" x14ac:dyDescent="0.25">
      <c r="A7138" s="5" t="s">
        <v>17512</v>
      </c>
      <c r="B7138" s="5" t="s">
        <v>17513</v>
      </c>
      <c r="C7138" s="6" t="s">
        <v>8352</v>
      </c>
      <c r="D7138" s="6" t="str">
        <f t="shared" si="111"/>
        <v>1140-000-000-0000</v>
      </c>
      <c r="E7138" s="5" t="s">
        <v>8353</v>
      </c>
      <c r="F7138" s="5" t="s">
        <v>383</v>
      </c>
      <c r="G7138" s="5" t="s">
        <v>384</v>
      </c>
      <c r="H7138" s="5" t="s">
        <v>377</v>
      </c>
      <c r="I7138" s="5" t="s">
        <v>378</v>
      </c>
    </row>
    <row r="7139" spans="1:9" x14ac:dyDescent="0.25">
      <c r="A7139" s="5" t="s">
        <v>17514</v>
      </c>
      <c r="B7139" s="5" t="s">
        <v>17515</v>
      </c>
      <c r="C7139" s="6" t="s">
        <v>1887</v>
      </c>
      <c r="D7139" s="6" t="str">
        <f t="shared" si="111"/>
        <v>0440-000-000-0000</v>
      </c>
      <c r="E7139" s="5" t="s">
        <v>1888</v>
      </c>
      <c r="F7139" s="5" t="s">
        <v>383</v>
      </c>
      <c r="G7139" s="5" t="s">
        <v>384</v>
      </c>
      <c r="H7139" s="5" t="s">
        <v>377</v>
      </c>
      <c r="I7139" s="5" t="s">
        <v>378</v>
      </c>
    </row>
    <row r="7140" spans="1:9" x14ac:dyDescent="0.25">
      <c r="A7140" s="5" t="s">
        <v>17516</v>
      </c>
      <c r="B7140" s="5" t="s">
        <v>17517</v>
      </c>
      <c r="C7140" s="6" t="s">
        <v>12849</v>
      </c>
      <c r="D7140" s="6" t="str">
        <f t="shared" si="111"/>
        <v>0605-000-003-7900</v>
      </c>
      <c r="E7140" s="5" t="s">
        <v>12850</v>
      </c>
      <c r="F7140" s="5" t="s">
        <v>383</v>
      </c>
      <c r="G7140" s="5" t="s">
        <v>384</v>
      </c>
      <c r="H7140" s="5" t="s">
        <v>377</v>
      </c>
      <c r="I7140" s="5" t="s">
        <v>378</v>
      </c>
    </row>
    <row r="7141" spans="1:9" x14ac:dyDescent="0.25">
      <c r="A7141" s="5" t="s">
        <v>17518</v>
      </c>
      <c r="B7141" s="5" t="s">
        <v>17519</v>
      </c>
      <c r="C7141" s="6" t="s">
        <v>1283</v>
      </c>
      <c r="D7141" s="6" t="str">
        <f t="shared" si="111"/>
        <v>0338-000-000-0000</v>
      </c>
      <c r="E7141" s="5" t="s">
        <v>1284</v>
      </c>
      <c r="F7141" s="5" t="s">
        <v>383</v>
      </c>
      <c r="G7141" s="5" t="s">
        <v>384</v>
      </c>
      <c r="H7141" s="5" t="s">
        <v>377</v>
      </c>
      <c r="I7141" s="5" t="s">
        <v>378</v>
      </c>
    </row>
    <row r="7142" spans="1:9" x14ac:dyDescent="0.25">
      <c r="A7142" s="5" t="s">
        <v>17520</v>
      </c>
      <c r="B7142" s="5" t="s">
        <v>17521</v>
      </c>
      <c r="C7142" s="6" t="s">
        <v>1065</v>
      </c>
      <c r="D7142" s="6" t="str">
        <f t="shared" si="111"/>
        <v>0906-000-000-0000</v>
      </c>
      <c r="E7142" s="5" t="s">
        <v>1066</v>
      </c>
      <c r="F7142" s="5" t="s">
        <v>383</v>
      </c>
      <c r="G7142" s="5" t="s">
        <v>384</v>
      </c>
      <c r="H7142" s="5" t="s">
        <v>377</v>
      </c>
      <c r="I7142" s="5" t="s">
        <v>378</v>
      </c>
    </row>
    <row r="7143" spans="1:9" x14ac:dyDescent="0.25">
      <c r="A7143" s="5" t="s">
        <v>17522</v>
      </c>
      <c r="B7143" s="5" t="s">
        <v>17523</v>
      </c>
      <c r="C7143" s="6" t="s">
        <v>1887</v>
      </c>
      <c r="D7143" s="6" t="str">
        <f t="shared" si="111"/>
        <v>0440-000-000-0000</v>
      </c>
      <c r="E7143" s="5" t="s">
        <v>1888</v>
      </c>
      <c r="F7143" s="5" t="s">
        <v>383</v>
      </c>
      <c r="G7143" s="5" t="s">
        <v>384</v>
      </c>
      <c r="H7143" s="5" t="s">
        <v>377</v>
      </c>
      <c r="I7143" s="5" t="s">
        <v>378</v>
      </c>
    </row>
    <row r="7144" spans="1:9" x14ac:dyDescent="0.25">
      <c r="A7144" s="5" t="s">
        <v>17524</v>
      </c>
      <c r="B7144" s="5" t="s">
        <v>17525</v>
      </c>
      <c r="C7144" s="6" t="s">
        <v>405</v>
      </c>
      <c r="D7144" s="6" t="str">
        <f t="shared" si="111"/>
        <v>0340-000-000-0000</v>
      </c>
      <c r="E7144" s="5" t="s">
        <v>406</v>
      </c>
      <c r="F7144" s="5" t="s">
        <v>507</v>
      </c>
      <c r="G7144" s="5" t="s">
        <v>508</v>
      </c>
      <c r="H7144" s="5" t="s">
        <v>513</v>
      </c>
      <c r="I7144" s="5" t="s">
        <v>514</v>
      </c>
    </row>
    <row r="7145" spans="1:9" x14ac:dyDescent="0.25">
      <c r="A7145" s="5" t="s">
        <v>17526</v>
      </c>
      <c r="B7145" s="5" t="s">
        <v>17527</v>
      </c>
      <c r="C7145" s="6" t="s">
        <v>2204</v>
      </c>
      <c r="D7145" s="6" t="str">
        <f t="shared" si="111"/>
        <v>0759-000-000-0000</v>
      </c>
      <c r="E7145" s="5" t="s">
        <v>2205</v>
      </c>
      <c r="F7145" s="5" t="s">
        <v>507</v>
      </c>
      <c r="G7145" s="5" t="s">
        <v>508</v>
      </c>
      <c r="H7145" s="5" t="s">
        <v>377</v>
      </c>
      <c r="I7145" s="5" t="s">
        <v>378</v>
      </c>
    </row>
    <row r="7146" spans="1:9" x14ac:dyDescent="0.25">
      <c r="A7146" s="5" t="s">
        <v>17528</v>
      </c>
      <c r="B7146" s="5" t="s">
        <v>17529</v>
      </c>
      <c r="C7146" s="6" t="s">
        <v>1360</v>
      </c>
      <c r="D7146" s="6" t="str">
        <f t="shared" si="111"/>
        <v>0133-000-000-0000</v>
      </c>
      <c r="E7146" s="5" t="s">
        <v>1361</v>
      </c>
      <c r="F7146" s="5" t="s">
        <v>383</v>
      </c>
      <c r="G7146" s="5" t="s">
        <v>384</v>
      </c>
      <c r="H7146" s="5" t="s">
        <v>377</v>
      </c>
      <c r="I7146" s="5" t="s">
        <v>378</v>
      </c>
    </row>
    <row r="7147" spans="1:9" x14ac:dyDescent="0.25">
      <c r="A7147" s="5" t="s">
        <v>17530</v>
      </c>
      <c r="B7147" s="5" t="s">
        <v>17531</v>
      </c>
      <c r="C7147" s="6" t="s">
        <v>1740</v>
      </c>
      <c r="D7147" s="6" t="str">
        <f t="shared" si="111"/>
        <v>0343-000-000-0000</v>
      </c>
      <c r="E7147" s="5" t="s">
        <v>1741</v>
      </c>
      <c r="F7147" s="5" t="s">
        <v>383</v>
      </c>
      <c r="G7147" s="5" t="s">
        <v>384</v>
      </c>
      <c r="H7147" s="5" t="s">
        <v>377</v>
      </c>
      <c r="I7147" s="5" t="s">
        <v>378</v>
      </c>
    </row>
    <row r="7148" spans="1:9" x14ac:dyDescent="0.25">
      <c r="A7148" s="5" t="s">
        <v>17532</v>
      </c>
      <c r="B7148" s="5" t="s">
        <v>17533</v>
      </c>
      <c r="C7148" s="6" t="s">
        <v>7218</v>
      </c>
      <c r="D7148" s="6" t="str">
        <f t="shared" si="111"/>
        <v>0568-000-000-0000</v>
      </c>
      <c r="E7148" s="5" t="s">
        <v>7219</v>
      </c>
      <c r="F7148" s="5" t="s">
        <v>383</v>
      </c>
      <c r="G7148" s="5" t="s">
        <v>384</v>
      </c>
      <c r="H7148" s="5" t="s">
        <v>377</v>
      </c>
      <c r="I7148" s="5" t="s">
        <v>378</v>
      </c>
    </row>
    <row r="7149" spans="1:9" x14ac:dyDescent="0.25">
      <c r="A7149" s="5" t="s">
        <v>17534</v>
      </c>
      <c r="B7149" s="5" t="s">
        <v>17535</v>
      </c>
      <c r="C7149" s="6" t="s">
        <v>413</v>
      </c>
      <c r="D7149" s="6" t="str">
        <f t="shared" si="111"/>
        <v>0100-000-000-8000</v>
      </c>
      <c r="E7149" s="5" t="s">
        <v>414</v>
      </c>
      <c r="F7149" s="5" t="s">
        <v>383</v>
      </c>
      <c r="G7149" s="5" t="s">
        <v>384</v>
      </c>
      <c r="H7149" s="5" t="s">
        <v>377</v>
      </c>
      <c r="I7149" s="5" t="s">
        <v>378</v>
      </c>
    </row>
    <row r="7150" spans="1:9" x14ac:dyDescent="0.25">
      <c r="A7150" s="5" t="s">
        <v>17536</v>
      </c>
      <c r="B7150" s="5" t="s">
        <v>17537</v>
      </c>
      <c r="C7150" s="6" t="s">
        <v>8815</v>
      </c>
      <c r="D7150" s="6" t="str">
        <f t="shared" si="111"/>
        <v>0100-000-000-1600</v>
      </c>
      <c r="E7150" s="5" t="s">
        <v>8816</v>
      </c>
      <c r="F7150" s="5" t="s">
        <v>383</v>
      </c>
      <c r="G7150" s="5" t="s">
        <v>384</v>
      </c>
      <c r="H7150" s="5" t="s">
        <v>377</v>
      </c>
      <c r="I7150" s="5" t="s">
        <v>378</v>
      </c>
    </row>
    <row r="7151" spans="1:9" x14ac:dyDescent="0.25">
      <c r="A7151" s="5" t="s">
        <v>17538</v>
      </c>
      <c r="B7151" s="5" t="s">
        <v>17539</v>
      </c>
      <c r="C7151" s="6" t="s">
        <v>6755</v>
      </c>
      <c r="D7151" s="6" t="str">
        <f t="shared" si="111"/>
        <v>0010-081-021-1100</v>
      </c>
      <c r="E7151" s="5" t="s">
        <v>6756</v>
      </c>
      <c r="F7151" s="5" t="s">
        <v>383</v>
      </c>
      <c r="G7151" s="5" t="s">
        <v>384</v>
      </c>
      <c r="H7151" s="5" t="s">
        <v>1213</v>
      </c>
      <c r="I7151" s="5" t="s">
        <v>1214</v>
      </c>
    </row>
    <row r="7152" spans="1:9" x14ac:dyDescent="0.25">
      <c r="A7152" s="5" t="s">
        <v>17540</v>
      </c>
      <c r="B7152" s="5" t="s">
        <v>17541</v>
      </c>
      <c r="C7152" s="6" t="s">
        <v>8560</v>
      </c>
      <c r="D7152" s="6" t="str">
        <f t="shared" si="111"/>
        <v>0331-000-000-0000</v>
      </c>
      <c r="E7152" s="5" t="s">
        <v>8561</v>
      </c>
      <c r="F7152" s="5" t="s">
        <v>535</v>
      </c>
      <c r="G7152" s="5" t="s">
        <v>536</v>
      </c>
      <c r="H7152" s="5" t="s">
        <v>377</v>
      </c>
      <c r="I7152" s="5" t="s">
        <v>378</v>
      </c>
    </row>
    <row r="7153" spans="1:9" x14ac:dyDescent="0.25">
      <c r="A7153" s="5" t="s">
        <v>17542</v>
      </c>
      <c r="B7153" s="5" t="s">
        <v>17543</v>
      </c>
      <c r="C7153" s="6" t="s">
        <v>815</v>
      </c>
      <c r="D7153" s="6" t="str">
        <f t="shared" si="111"/>
        <v>0660-000-000-0000</v>
      </c>
      <c r="E7153" s="5" t="s">
        <v>816</v>
      </c>
      <c r="F7153" s="5" t="s">
        <v>383</v>
      </c>
      <c r="G7153" s="5" t="s">
        <v>384</v>
      </c>
      <c r="H7153" s="5" t="s">
        <v>377</v>
      </c>
      <c r="I7153" s="5" t="s">
        <v>378</v>
      </c>
    </row>
    <row r="7154" spans="1:9" x14ac:dyDescent="0.25">
      <c r="A7154" s="5" t="s">
        <v>17544</v>
      </c>
      <c r="B7154" s="5" t="s">
        <v>17545</v>
      </c>
      <c r="C7154" s="6" t="s">
        <v>14382</v>
      </c>
      <c r="D7154" s="6" t="str">
        <f t="shared" si="111"/>
        <v>1155-000-000-0000</v>
      </c>
      <c r="E7154" s="5" t="s">
        <v>14383</v>
      </c>
      <c r="F7154" s="5" t="s">
        <v>383</v>
      </c>
      <c r="G7154" s="5" t="s">
        <v>384</v>
      </c>
      <c r="H7154" s="5" t="s">
        <v>377</v>
      </c>
      <c r="I7154" s="5" t="s">
        <v>378</v>
      </c>
    </row>
    <row r="7155" spans="1:9" x14ac:dyDescent="0.25">
      <c r="A7155" s="5" t="s">
        <v>17546</v>
      </c>
      <c r="B7155" s="5" t="s">
        <v>17547</v>
      </c>
      <c r="C7155" s="6" t="s">
        <v>7118</v>
      </c>
      <c r="D7155" s="6" t="str">
        <f t="shared" si="111"/>
        <v>1062-000-000-0000</v>
      </c>
      <c r="E7155" s="5" t="s">
        <v>7119</v>
      </c>
      <c r="F7155" s="5" t="s">
        <v>383</v>
      </c>
      <c r="G7155" s="5" t="s">
        <v>384</v>
      </c>
      <c r="H7155" s="5" t="s">
        <v>377</v>
      </c>
      <c r="I7155" s="5" t="s">
        <v>378</v>
      </c>
    </row>
    <row r="7156" spans="1:9" x14ac:dyDescent="0.25">
      <c r="A7156" s="5" t="s">
        <v>17548</v>
      </c>
      <c r="B7156" s="5" t="s">
        <v>17549</v>
      </c>
      <c r="C7156" s="6" t="s">
        <v>6723</v>
      </c>
      <c r="D7156" s="6" t="str">
        <f t="shared" si="111"/>
        <v>0598-000-000-0000</v>
      </c>
      <c r="E7156" s="5" t="s">
        <v>6724</v>
      </c>
      <c r="F7156" s="5" t="s">
        <v>383</v>
      </c>
      <c r="G7156" s="5" t="s">
        <v>384</v>
      </c>
      <c r="H7156" s="5" t="s">
        <v>377</v>
      </c>
      <c r="I7156" s="5" t="s">
        <v>378</v>
      </c>
    </row>
    <row r="7157" spans="1:9" x14ac:dyDescent="0.25">
      <c r="A7157" s="5" t="s">
        <v>17550</v>
      </c>
      <c r="B7157" s="5" t="s">
        <v>17551</v>
      </c>
      <c r="C7157" s="6" t="s">
        <v>1289</v>
      </c>
      <c r="D7157" s="6" t="str">
        <f t="shared" si="111"/>
        <v>0955-247-000-0000</v>
      </c>
      <c r="E7157" s="5" t="s">
        <v>1290</v>
      </c>
      <c r="F7157" s="5" t="s">
        <v>383</v>
      </c>
      <c r="G7157" s="5" t="s">
        <v>384</v>
      </c>
      <c r="H7157" s="5" t="s">
        <v>377</v>
      </c>
      <c r="I7157" s="5" t="s">
        <v>378</v>
      </c>
    </row>
    <row r="7158" spans="1:9" x14ac:dyDescent="0.25">
      <c r="A7158" s="5" t="s">
        <v>17552</v>
      </c>
      <c r="B7158" s="5" t="s">
        <v>17553</v>
      </c>
      <c r="C7158" s="6" t="s">
        <v>485</v>
      </c>
      <c r="D7158" s="6" t="str">
        <f t="shared" si="111"/>
        <v>0330-000-000-0000</v>
      </c>
      <c r="E7158" s="5" t="s">
        <v>486</v>
      </c>
      <c r="F7158" s="5" t="s">
        <v>383</v>
      </c>
      <c r="G7158" s="5" t="s">
        <v>384</v>
      </c>
      <c r="H7158" s="5" t="s">
        <v>377</v>
      </c>
      <c r="I7158" s="5" t="s">
        <v>378</v>
      </c>
    </row>
    <row r="7159" spans="1:9" x14ac:dyDescent="0.25">
      <c r="A7159" s="5" t="s">
        <v>17554</v>
      </c>
      <c r="B7159" s="5" t="s">
        <v>17555</v>
      </c>
      <c r="C7159" s="6" t="s">
        <v>2767</v>
      </c>
      <c r="D7159" s="6" t="str">
        <f t="shared" si="111"/>
        <v>0187-000-000-0000</v>
      </c>
      <c r="E7159" s="5" t="s">
        <v>2768</v>
      </c>
      <c r="F7159" s="5" t="s">
        <v>383</v>
      </c>
      <c r="G7159" s="5" t="s">
        <v>384</v>
      </c>
      <c r="H7159" s="5" t="s">
        <v>377</v>
      </c>
      <c r="I7159" s="5" t="s">
        <v>378</v>
      </c>
    </row>
    <row r="7160" spans="1:9" x14ac:dyDescent="0.25">
      <c r="A7160" s="5" t="s">
        <v>17556</v>
      </c>
      <c r="B7160" s="5" t="s">
        <v>17557</v>
      </c>
      <c r="C7160" s="6" t="s">
        <v>1702</v>
      </c>
      <c r="D7160" s="6" t="str">
        <f t="shared" si="111"/>
        <v>0601-000-000-0000</v>
      </c>
      <c r="E7160" s="5" t="s">
        <v>1703</v>
      </c>
      <c r="F7160" s="5" t="s">
        <v>383</v>
      </c>
      <c r="G7160" s="5" t="s">
        <v>384</v>
      </c>
      <c r="H7160" s="5" t="s">
        <v>377</v>
      </c>
      <c r="I7160" s="5" t="s">
        <v>378</v>
      </c>
    </row>
    <row r="7161" spans="1:9" x14ac:dyDescent="0.25">
      <c r="A7161" s="5" t="s">
        <v>17558</v>
      </c>
      <c r="B7161" s="5" t="s">
        <v>17559</v>
      </c>
      <c r="C7161" s="6" t="s">
        <v>1619</v>
      </c>
      <c r="D7161" s="6" t="str">
        <f t="shared" si="111"/>
        <v>0370-000-000-0000</v>
      </c>
      <c r="E7161" s="5" t="s">
        <v>1620</v>
      </c>
      <c r="F7161" s="5" t="s">
        <v>383</v>
      </c>
      <c r="G7161" s="5" t="s">
        <v>384</v>
      </c>
      <c r="H7161" s="5" t="s">
        <v>377</v>
      </c>
      <c r="I7161" s="5" t="s">
        <v>378</v>
      </c>
    </row>
    <row r="7162" spans="1:9" x14ac:dyDescent="0.25">
      <c r="A7162" s="5" t="s">
        <v>17560</v>
      </c>
      <c r="B7162" s="5" t="s">
        <v>17561</v>
      </c>
      <c r="C7162" s="6" t="s">
        <v>3518</v>
      </c>
      <c r="D7162" s="6" t="str">
        <f t="shared" si="111"/>
        <v>0423-000-000-0000</v>
      </c>
      <c r="E7162" s="5" t="s">
        <v>3519</v>
      </c>
      <c r="F7162" s="5" t="s">
        <v>383</v>
      </c>
      <c r="G7162" s="5" t="s">
        <v>384</v>
      </c>
      <c r="H7162" s="5" t="s">
        <v>377</v>
      </c>
      <c r="I7162" s="5" t="s">
        <v>378</v>
      </c>
    </row>
    <row r="7163" spans="1:9" x14ac:dyDescent="0.25">
      <c r="A7163" s="5" t="s">
        <v>17562</v>
      </c>
      <c r="B7163" s="5" t="s">
        <v>17563</v>
      </c>
      <c r="C7163" s="6" t="s">
        <v>2014</v>
      </c>
      <c r="D7163" s="6" t="str">
        <f t="shared" si="111"/>
        <v>0025-000-000-0000</v>
      </c>
      <c r="E7163" s="5" t="s">
        <v>2015</v>
      </c>
      <c r="F7163" s="5" t="s">
        <v>383</v>
      </c>
      <c r="G7163" s="5" t="s">
        <v>384</v>
      </c>
      <c r="H7163" s="5" t="s">
        <v>377</v>
      </c>
      <c r="I7163" s="5" t="s">
        <v>378</v>
      </c>
    </row>
    <row r="7164" spans="1:9" x14ac:dyDescent="0.25">
      <c r="A7164" s="5" t="s">
        <v>17564</v>
      </c>
      <c r="B7164" s="5" t="s">
        <v>17565</v>
      </c>
      <c r="C7164" s="6" t="s">
        <v>694</v>
      </c>
      <c r="D7164" s="6" t="str">
        <f t="shared" si="111"/>
        <v>0220-000-000-0000</v>
      </c>
      <c r="E7164" s="5" t="s">
        <v>695</v>
      </c>
      <c r="F7164" s="5" t="s">
        <v>383</v>
      </c>
      <c r="G7164" s="5" t="s">
        <v>384</v>
      </c>
      <c r="H7164" s="5" t="s">
        <v>377</v>
      </c>
      <c r="I7164" s="5" t="s">
        <v>378</v>
      </c>
    </row>
    <row r="7165" spans="1:9" x14ac:dyDescent="0.25">
      <c r="A7165" s="5" t="s">
        <v>17566</v>
      </c>
      <c r="B7165" s="5" t="s">
        <v>17567</v>
      </c>
      <c r="C7165" s="6" t="s">
        <v>4190</v>
      </c>
      <c r="D7165" s="6" t="str">
        <f t="shared" si="111"/>
        <v>0010-029-120-1100</v>
      </c>
      <c r="E7165" s="5" t="s">
        <v>4191</v>
      </c>
      <c r="F7165" s="5" t="s">
        <v>399</v>
      </c>
      <c r="G7165" s="5" t="s">
        <v>400</v>
      </c>
      <c r="H7165" s="5" t="s">
        <v>513</v>
      </c>
      <c r="I7165" s="5" t="s">
        <v>514</v>
      </c>
    </row>
    <row r="7166" spans="1:9" x14ac:dyDescent="0.25">
      <c r="A7166" s="5" t="s">
        <v>17568</v>
      </c>
      <c r="B7166" s="5" t="s">
        <v>17569</v>
      </c>
      <c r="C7166" s="6" t="s">
        <v>589</v>
      </c>
      <c r="D7166" s="6" t="str">
        <f t="shared" si="111"/>
        <v>0160-000-000-0000</v>
      </c>
      <c r="E7166" s="5" t="s">
        <v>590</v>
      </c>
      <c r="F7166" s="5" t="s">
        <v>2925</v>
      </c>
      <c r="G7166" s="5" t="s">
        <v>2926</v>
      </c>
      <c r="H7166" s="5" t="s">
        <v>377</v>
      </c>
      <c r="I7166" s="5" t="s">
        <v>378</v>
      </c>
    </row>
    <row r="7167" spans="1:9" x14ac:dyDescent="0.25">
      <c r="A7167" s="5" t="s">
        <v>17570</v>
      </c>
      <c r="B7167" s="5" t="s">
        <v>17571</v>
      </c>
      <c r="C7167" s="6" t="s">
        <v>923</v>
      </c>
      <c r="D7167" s="6" t="str">
        <f t="shared" si="111"/>
        <v>0210-000-000-0000</v>
      </c>
      <c r="E7167" s="5" t="s">
        <v>924</v>
      </c>
      <c r="F7167" s="5" t="s">
        <v>383</v>
      </c>
      <c r="G7167" s="5" t="s">
        <v>384</v>
      </c>
      <c r="H7167" s="5" t="s">
        <v>377</v>
      </c>
      <c r="I7167" s="5" t="s">
        <v>378</v>
      </c>
    </row>
    <row r="7168" spans="1:9" x14ac:dyDescent="0.25">
      <c r="A7168" s="5" t="s">
        <v>17572</v>
      </c>
      <c r="B7168" s="5" t="s">
        <v>17573</v>
      </c>
      <c r="C7168" s="6" t="s">
        <v>4076</v>
      </c>
      <c r="D7168" s="6" t="str">
        <f t="shared" si="111"/>
        <v>0308-000-000-0000</v>
      </c>
      <c r="E7168" s="5" t="s">
        <v>4077</v>
      </c>
      <c r="F7168" s="5" t="s">
        <v>383</v>
      </c>
      <c r="G7168" s="5" t="s">
        <v>384</v>
      </c>
      <c r="H7168" s="5" t="s">
        <v>377</v>
      </c>
      <c r="I7168" s="5" t="s">
        <v>378</v>
      </c>
    </row>
    <row r="7169" spans="1:9" x14ac:dyDescent="0.25">
      <c r="A7169" s="5" t="s">
        <v>17574</v>
      </c>
      <c r="B7169" s="5" t="s">
        <v>17575</v>
      </c>
      <c r="C7169" s="6" t="s">
        <v>15677</v>
      </c>
      <c r="D7169" s="6" t="str">
        <f t="shared" si="111"/>
        <v>1084-000-000-0000</v>
      </c>
      <c r="E7169" s="5" t="s">
        <v>15678</v>
      </c>
      <c r="F7169" s="5" t="s">
        <v>383</v>
      </c>
      <c r="G7169" s="5" t="s">
        <v>384</v>
      </c>
      <c r="H7169" s="5" t="s">
        <v>377</v>
      </c>
      <c r="I7169" s="5" t="s">
        <v>378</v>
      </c>
    </row>
    <row r="7170" spans="1:9" x14ac:dyDescent="0.25">
      <c r="A7170" s="5" t="s">
        <v>17576</v>
      </c>
      <c r="B7170" s="5" t="s">
        <v>17577</v>
      </c>
      <c r="C7170" s="6" t="s">
        <v>1045</v>
      </c>
      <c r="D7170" s="6" t="str">
        <f t="shared" ref="D7170:D7233" si="112">TEXT(C7170,"0000-000-000-0000")</f>
        <v>0270-000-000-0000</v>
      </c>
      <c r="E7170" s="5" t="s">
        <v>1046</v>
      </c>
      <c r="F7170" s="5" t="s">
        <v>383</v>
      </c>
      <c r="G7170" s="5" t="s">
        <v>384</v>
      </c>
      <c r="H7170" s="5" t="s">
        <v>377</v>
      </c>
      <c r="I7170" s="5" t="s">
        <v>378</v>
      </c>
    </row>
    <row r="7171" spans="1:9" x14ac:dyDescent="0.25">
      <c r="A7171" s="5" t="s">
        <v>17578</v>
      </c>
      <c r="B7171" s="5" t="s">
        <v>17579</v>
      </c>
      <c r="C7171" s="6" t="s">
        <v>15562</v>
      </c>
      <c r="D7171" s="6" t="str">
        <f t="shared" si="112"/>
        <v>0122-000-004-8400</v>
      </c>
      <c r="E7171" s="5" t="s">
        <v>15563</v>
      </c>
      <c r="F7171" s="5" t="s">
        <v>383</v>
      </c>
      <c r="G7171" s="5" t="s">
        <v>384</v>
      </c>
      <c r="H7171" s="5" t="s">
        <v>377</v>
      </c>
      <c r="I7171" s="5" t="s">
        <v>378</v>
      </c>
    </row>
    <row r="7172" spans="1:9" x14ac:dyDescent="0.25">
      <c r="A7172" s="5" t="s">
        <v>17580</v>
      </c>
      <c r="B7172" s="5" t="s">
        <v>17581</v>
      </c>
      <c r="C7172" s="6" t="s">
        <v>1573</v>
      </c>
      <c r="D7172" s="6" t="str">
        <f t="shared" si="112"/>
        <v>0213-000-000-0000</v>
      </c>
      <c r="E7172" s="5" t="s">
        <v>1574</v>
      </c>
      <c r="F7172" s="5" t="s">
        <v>383</v>
      </c>
      <c r="G7172" s="5" t="s">
        <v>384</v>
      </c>
      <c r="H7172" s="5" t="s">
        <v>377</v>
      </c>
      <c r="I7172" s="5" t="s">
        <v>378</v>
      </c>
    </row>
    <row r="7173" spans="1:9" x14ac:dyDescent="0.25">
      <c r="A7173" s="5" t="s">
        <v>17582</v>
      </c>
      <c r="B7173" s="5" t="s">
        <v>17583</v>
      </c>
      <c r="C7173" s="6" t="s">
        <v>2382</v>
      </c>
      <c r="D7173" s="6" t="str">
        <f t="shared" si="112"/>
        <v>0132-000-000-0000</v>
      </c>
      <c r="E7173" s="5" t="s">
        <v>2383</v>
      </c>
      <c r="F7173" s="5" t="s">
        <v>383</v>
      </c>
      <c r="G7173" s="5" t="s">
        <v>384</v>
      </c>
      <c r="H7173" s="5" t="s">
        <v>11413</v>
      </c>
      <c r="I7173" s="5" t="s">
        <v>11414</v>
      </c>
    </row>
    <row r="7174" spans="1:9" x14ac:dyDescent="0.25">
      <c r="A7174" s="5" t="s">
        <v>17584</v>
      </c>
      <c r="B7174" s="5" t="s">
        <v>17585</v>
      </c>
      <c r="C7174" s="6" t="s">
        <v>13741</v>
      </c>
      <c r="D7174" s="6" t="str">
        <f t="shared" si="112"/>
        <v>0567-000-000-0000</v>
      </c>
      <c r="E7174" s="5" t="s">
        <v>13742</v>
      </c>
      <c r="F7174" s="5" t="s">
        <v>535</v>
      </c>
      <c r="G7174" s="5" t="s">
        <v>536</v>
      </c>
      <c r="H7174" s="5" t="s">
        <v>513</v>
      </c>
      <c r="I7174" s="5" t="s">
        <v>514</v>
      </c>
    </row>
    <row r="7175" spans="1:9" x14ac:dyDescent="0.25">
      <c r="A7175" s="5" t="s">
        <v>17586</v>
      </c>
      <c r="B7175" s="5" t="s">
        <v>17587</v>
      </c>
      <c r="C7175" s="6" t="s">
        <v>5435</v>
      </c>
      <c r="D7175" s="6" t="str">
        <f t="shared" si="112"/>
        <v>0100-000-000-1500</v>
      </c>
      <c r="E7175" s="5" t="s">
        <v>5436</v>
      </c>
      <c r="F7175" s="5" t="s">
        <v>2925</v>
      </c>
      <c r="G7175" s="5" t="s">
        <v>2926</v>
      </c>
      <c r="H7175" s="5" t="s">
        <v>377</v>
      </c>
      <c r="I7175" s="5" t="s">
        <v>378</v>
      </c>
    </row>
    <row r="7176" spans="1:9" x14ac:dyDescent="0.25">
      <c r="A7176" s="5" t="s">
        <v>17588</v>
      </c>
      <c r="B7176" s="5" t="s">
        <v>17589</v>
      </c>
      <c r="C7176" s="6" t="s">
        <v>5032</v>
      </c>
      <c r="D7176" s="6" t="str">
        <f t="shared" si="112"/>
        <v>0615-000-000-0000</v>
      </c>
      <c r="E7176" s="5" t="s">
        <v>5033</v>
      </c>
      <c r="F7176" s="5" t="s">
        <v>383</v>
      </c>
      <c r="G7176" s="5" t="s">
        <v>384</v>
      </c>
      <c r="H7176" s="5" t="s">
        <v>377</v>
      </c>
      <c r="I7176" s="5" t="s">
        <v>378</v>
      </c>
    </row>
    <row r="7177" spans="1:9" x14ac:dyDescent="0.25">
      <c r="A7177" s="5" t="s">
        <v>17590</v>
      </c>
      <c r="B7177" s="5" t="s">
        <v>17591</v>
      </c>
      <c r="C7177" s="6" t="s">
        <v>381</v>
      </c>
      <c r="D7177" s="6" t="str">
        <f t="shared" si="112"/>
        <v>0310-000-000-0000</v>
      </c>
      <c r="E7177" s="5" t="s">
        <v>382</v>
      </c>
      <c r="F7177" s="5" t="s">
        <v>383</v>
      </c>
      <c r="G7177" s="5" t="s">
        <v>384</v>
      </c>
      <c r="H7177" s="5" t="s">
        <v>377</v>
      </c>
      <c r="I7177" s="5" t="s">
        <v>378</v>
      </c>
    </row>
    <row r="7178" spans="1:9" x14ac:dyDescent="0.25">
      <c r="A7178" s="5" t="s">
        <v>17592</v>
      </c>
      <c r="B7178" s="5" t="s">
        <v>17593</v>
      </c>
      <c r="C7178" s="6" t="s">
        <v>17594</v>
      </c>
      <c r="D7178" s="6" t="str">
        <f t="shared" si="112"/>
        <v>0310-090-101-1100</v>
      </c>
      <c r="E7178" s="5" t="s">
        <v>17595</v>
      </c>
      <c r="F7178" s="5" t="s">
        <v>399</v>
      </c>
      <c r="G7178" s="5" t="s">
        <v>400</v>
      </c>
      <c r="H7178" s="5" t="s">
        <v>377</v>
      </c>
      <c r="I7178" s="5" t="s">
        <v>378</v>
      </c>
    </row>
    <row r="7179" spans="1:9" x14ac:dyDescent="0.25">
      <c r="A7179" s="5" t="s">
        <v>17596</v>
      </c>
      <c r="B7179" s="5" t="s">
        <v>17597</v>
      </c>
      <c r="C7179" s="6" t="s">
        <v>2571</v>
      </c>
      <c r="D7179" s="6" t="str">
        <f t="shared" si="112"/>
        <v>0510-000-000-0000</v>
      </c>
      <c r="E7179" s="5" t="s">
        <v>2572</v>
      </c>
      <c r="F7179" s="5" t="s">
        <v>383</v>
      </c>
      <c r="G7179" s="5" t="s">
        <v>384</v>
      </c>
      <c r="H7179" s="5" t="s">
        <v>513</v>
      </c>
      <c r="I7179" s="5" t="s">
        <v>514</v>
      </c>
    </row>
    <row r="7180" spans="1:9" x14ac:dyDescent="0.25">
      <c r="A7180" s="5" t="s">
        <v>17598</v>
      </c>
      <c r="B7180" s="5" t="s">
        <v>17599</v>
      </c>
      <c r="C7180" s="6" t="s">
        <v>17600</v>
      </c>
      <c r="D7180" s="6" t="str">
        <f t="shared" si="112"/>
        <v>0260-000-003-8800</v>
      </c>
      <c r="E7180" s="5" t="s">
        <v>27880</v>
      </c>
      <c r="F7180" s="5" t="s">
        <v>383</v>
      </c>
      <c r="G7180" s="5" t="s">
        <v>384</v>
      </c>
      <c r="H7180" s="5" t="s">
        <v>377</v>
      </c>
      <c r="I7180" s="5" t="s">
        <v>378</v>
      </c>
    </row>
    <row r="7181" spans="1:9" x14ac:dyDescent="0.25">
      <c r="A7181" s="5" t="s">
        <v>17601</v>
      </c>
      <c r="B7181" s="5" t="s">
        <v>17602</v>
      </c>
      <c r="C7181" s="6" t="s">
        <v>1716</v>
      </c>
      <c r="D7181" s="6" t="str">
        <f t="shared" si="112"/>
        <v>0902-000-000-0000</v>
      </c>
      <c r="E7181" s="5" t="s">
        <v>1717</v>
      </c>
      <c r="F7181" s="5" t="s">
        <v>383</v>
      </c>
      <c r="G7181" s="5" t="s">
        <v>384</v>
      </c>
      <c r="H7181" s="5" t="s">
        <v>377</v>
      </c>
      <c r="I7181" s="5" t="s">
        <v>378</v>
      </c>
    </row>
    <row r="7182" spans="1:9" x14ac:dyDescent="0.25">
      <c r="A7182" s="5" t="s">
        <v>17603</v>
      </c>
      <c r="B7182" s="5" t="s">
        <v>17604</v>
      </c>
      <c r="C7182" s="6" t="s">
        <v>5376</v>
      </c>
      <c r="D7182" s="6" t="str">
        <f t="shared" si="112"/>
        <v>0270-000-004-7600</v>
      </c>
      <c r="E7182" s="5" t="s">
        <v>5377</v>
      </c>
      <c r="F7182" s="5" t="s">
        <v>383</v>
      </c>
      <c r="G7182" s="5" t="s">
        <v>384</v>
      </c>
      <c r="H7182" s="5" t="s">
        <v>377</v>
      </c>
      <c r="I7182" s="5" t="s">
        <v>378</v>
      </c>
    </row>
    <row r="7183" spans="1:9" x14ac:dyDescent="0.25">
      <c r="A7183" s="5" t="s">
        <v>17605</v>
      </c>
      <c r="B7183" s="5" t="s">
        <v>17606</v>
      </c>
      <c r="C7183" s="6" t="s">
        <v>13015</v>
      </c>
      <c r="D7183" s="6" t="str">
        <f t="shared" si="112"/>
        <v>1115-000-000-0000</v>
      </c>
      <c r="E7183" s="5" t="s">
        <v>13016</v>
      </c>
      <c r="F7183" s="5" t="s">
        <v>383</v>
      </c>
      <c r="G7183" s="5" t="s">
        <v>384</v>
      </c>
      <c r="H7183" s="5" t="s">
        <v>377</v>
      </c>
      <c r="I7183" s="5" t="s">
        <v>378</v>
      </c>
    </row>
    <row r="7184" spans="1:9" x14ac:dyDescent="0.25">
      <c r="A7184" s="5" t="s">
        <v>17607</v>
      </c>
      <c r="B7184" s="5" t="s">
        <v>17608</v>
      </c>
      <c r="C7184" s="6" t="s">
        <v>761</v>
      </c>
      <c r="D7184" s="6" t="str">
        <f t="shared" si="112"/>
        <v>0118-000-000-0000</v>
      </c>
      <c r="E7184" s="5" t="s">
        <v>762</v>
      </c>
      <c r="F7184" s="5" t="s">
        <v>383</v>
      </c>
      <c r="G7184" s="5" t="s">
        <v>384</v>
      </c>
      <c r="H7184" s="5" t="s">
        <v>377</v>
      </c>
      <c r="I7184" s="5" t="s">
        <v>378</v>
      </c>
    </row>
    <row r="7185" spans="1:9" x14ac:dyDescent="0.25">
      <c r="A7185" s="5" t="s">
        <v>17609</v>
      </c>
      <c r="B7185" s="5" t="s">
        <v>17610</v>
      </c>
      <c r="C7185" s="6" t="s">
        <v>1065</v>
      </c>
      <c r="D7185" s="6" t="str">
        <f t="shared" si="112"/>
        <v>0906-000-000-0000</v>
      </c>
      <c r="E7185" s="5" t="s">
        <v>1066</v>
      </c>
      <c r="F7185" s="5" t="s">
        <v>383</v>
      </c>
      <c r="G7185" s="5" t="s">
        <v>384</v>
      </c>
      <c r="H7185" s="5" t="s">
        <v>377</v>
      </c>
      <c r="I7185" s="5" t="s">
        <v>378</v>
      </c>
    </row>
    <row r="7186" spans="1:9" x14ac:dyDescent="0.25">
      <c r="A7186" s="5" t="s">
        <v>17611</v>
      </c>
      <c r="B7186" s="5" t="s">
        <v>17612</v>
      </c>
      <c r="C7186" s="6" t="s">
        <v>2060</v>
      </c>
      <c r="D7186" s="6" t="str">
        <f t="shared" si="112"/>
        <v>0280-000-000-0000</v>
      </c>
      <c r="E7186" s="5" t="s">
        <v>2061</v>
      </c>
      <c r="F7186" s="5" t="s">
        <v>383</v>
      </c>
      <c r="G7186" s="5" t="s">
        <v>384</v>
      </c>
      <c r="H7186" s="5" t="s">
        <v>377</v>
      </c>
      <c r="I7186" s="5" t="s">
        <v>378</v>
      </c>
    </row>
    <row r="7187" spans="1:9" x14ac:dyDescent="0.25">
      <c r="A7187" s="5" t="s">
        <v>17613</v>
      </c>
      <c r="B7187" s="5" t="s">
        <v>17614</v>
      </c>
      <c r="C7187" s="6" t="s">
        <v>5536</v>
      </c>
      <c r="D7187" s="6" t="str">
        <f t="shared" si="112"/>
        <v>0525-000-000-0000</v>
      </c>
      <c r="E7187" s="5" t="s">
        <v>5537</v>
      </c>
      <c r="F7187" s="5" t="s">
        <v>383</v>
      </c>
      <c r="G7187" s="5" t="s">
        <v>384</v>
      </c>
      <c r="H7187" s="5" t="s">
        <v>377</v>
      </c>
      <c r="I7187" s="5" t="s">
        <v>378</v>
      </c>
    </row>
    <row r="7188" spans="1:9" x14ac:dyDescent="0.25">
      <c r="A7188" s="5" t="s">
        <v>17615</v>
      </c>
      <c r="B7188" s="5" t="s">
        <v>17616</v>
      </c>
      <c r="C7188" s="6" t="s">
        <v>1563</v>
      </c>
      <c r="D7188" s="6" t="str">
        <f t="shared" si="112"/>
        <v>0900-000-000-0000</v>
      </c>
      <c r="E7188" s="5" t="s">
        <v>1564</v>
      </c>
      <c r="F7188" s="5" t="s">
        <v>383</v>
      </c>
      <c r="G7188" s="5" t="s">
        <v>384</v>
      </c>
      <c r="H7188" s="5" t="s">
        <v>377</v>
      </c>
      <c r="I7188" s="5" t="s">
        <v>378</v>
      </c>
    </row>
    <row r="7189" spans="1:9" x14ac:dyDescent="0.25">
      <c r="A7189" s="5" t="s">
        <v>17617</v>
      </c>
      <c r="B7189" s="5" t="s">
        <v>17618</v>
      </c>
      <c r="C7189" s="6" t="s">
        <v>7677</v>
      </c>
      <c r="D7189" s="6" t="str">
        <f t="shared" si="112"/>
        <v>0795-000-000-0000</v>
      </c>
      <c r="E7189" s="5" t="s">
        <v>7678</v>
      </c>
      <c r="F7189" s="5" t="s">
        <v>415</v>
      </c>
      <c r="G7189" s="5" t="s">
        <v>416</v>
      </c>
      <c r="H7189" s="5" t="s">
        <v>377</v>
      </c>
      <c r="I7189" s="5" t="s">
        <v>378</v>
      </c>
    </row>
    <row r="7190" spans="1:9" x14ac:dyDescent="0.25">
      <c r="A7190" s="5" t="s">
        <v>17619</v>
      </c>
      <c r="B7190" s="5" t="s">
        <v>17620</v>
      </c>
      <c r="C7190" s="6" t="s">
        <v>2710</v>
      </c>
      <c r="D7190" s="6" t="str">
        <f t="shared" si="112"/>
        <v>0630-000-000-0000</v>
      </c>
      <c r="E7190" s="5" t="s">
        <v>2711</v>
      </c>
      <c r="F7190" s="5" t="s">
        <v>383</v>
      </c>
      <c r="G7190" s="5" t="s">
        <v>384</v>
      </c>
      <c r="H7190" s="5" t="s">
        <v>377</v>
      </c>
      <c r="I7190" s="5" t="s">
        <v>378</v>
      </c>
    </row>
    <row r="7191" spans="1:9" x14ac:dyDescent="0.25">
      <c r="A7191" s="5" t="s">
        <v>17621</v>
      </c>
      <c r="B7191" s="5" t="s">
        <v>17622</v>
      </c>
      <c r="C7191" s="6" t="s">
        <v>853</v>
      </c>
      <c r="D7191" s="6" t="str">
        <f t="shared" si="112"/>
        <v>0945-000-000-0000</v>
      </c>
      <c r="E7191" s="5" t="s">
        <v>854</v>
      </c>
      <c r="F7191" s="5" t="s">
        <v>383</v>
      </c>
      <c r="G7191" s="5" t="s">
        <v>384</v>
      </c>
      <c r="H7191" s="5" t="s">
        <v>377</v>
      </c>
      <c r="I7191" s="5" t="s">
        <v>378</v>
      </c>
    </row>
    <row r="7192" spans="1:9" x14ac:dyDescent="0.25">
      <c r="A7192" s="5" t="s">
        <v>17623</v>
      </c>
      <c r="B7192" s="5" t="s">
        <v>17624</v>
      </c>
      <c r="C7192" s="6" t="s">
        <v>1518</v>
      </c>
      <c r="D7192" s="6" t="str">
        <f t="shared" si="112"/>
        <v>0675-000-000-0000</v>
      </c>
      <c r="E7192" s="5" t="s">
        <v>1519</v>
      </c>
      <c r="F7192" s="5" t="s">
        <v>383</v>
      </c>
      <c r="G7192" s="5" t="s">
        <v>384</v>
      </c>
      <c r="H7192" s="5" t="s">
        <v>377</v>
      </c>
      <c r="I7192" s="5" t="s">
        <v>378</v>
      </c>
    </row>
    <row r="7193" spans="1:9" x14ac:dyDescent="0.25">
      <c r="A7193" s="5" t="s">
        <v>17625</v>
      </c>
      <c r="B7193" s="5" t="s">
        <v>17626</v>
      </c>
      <c r="C7193" s="6" t="s">
        <v>5816</v>
      </c>
      <c r="D7193" s="6" t="str">
        <f t="shared" si="112"/>
        <v>0786-000-000-0000</v>
      </c>
      <c r="E7193" s="5" t="s">
        <v>5817</v>
      </c>
      <c r="F7193" s="5" t="s">
        <v>383</v>
      </c>
      <c r="G7193" s="5" t="s">
        <v>384</v>
      </c>
      <c r="H7193" s="5" t="s">
        <v>377</v>
      </c>
      <c r="I7193" s="5" t="s">
        <v>378</v>
      </c>
    </row>
    <row r="7194" spans="1:9" x14ac:dyDescent="0.25">
      <c r="A7194" s="5" t="s">
        <v>17627</v>
      </c>
      <c r="B7194" s="5" t="s">
        <v>17628</v>
      </c>
      <c r="C7194" s="6" t="s">
        <v>2710</v>
      </c>
      <c r="D7194" s="6" t="str">
        <f t="shared" si="112"/>
        <v>0630-000-000-0000</v>
      </c>
      <c r="E7194" s="5" t="s">
        <v>2711</v>
      </c>
      <c r="F7194" s="5" t="s">
        <v>383</v>
      </c>
      <c r="G7194" s="5" t="s">
        <v>384</v>
      </c>
      <c r="H7194" s="5" t="s">
        <v>377</v>
      </c>
      <c r="I7194" s="5" t="s">
        <v>378</v>
      </c>
    </row>
    <row r="7195" spans="1:9" x14ac:dyDescent="0.25">
      <c r="A7195" s="5" t="s">
        <v>17629</v>
      </c>
      <c r="B7195" s="5" t="s">
        <v>17630</v>
      </c>
      <c r="C7195" s="6" t="s">
        <v>7108</v>
      </c>
      <c r="D7195" s="6" t="str">
        <f t="shared" si="112"/>
        <v>0010-060-031-1100</v>
      </c>
      <c r="E7195" s="5" t="s">
        <v>7109</v>
      </c>
      <c r="F7195" s="5" t="s">
        <v>399</v>
      </c>
      <c r="G7195" s="5" t="s">
        <v>400</v>
      </c>
      <c r="H7195" s="5" t="s">
        <v>377</v>
      </c>
      <c r="I7195" s="5" t="s">
        <v>378</v>
      </c>
    </row>
    <row r="7196" spans="1:9" x14ac:dyDescent="0.25">
      <c r="A7196" s="5" t="s">
        <v>17631</v>
      </c>
      <c r="B7196" s="5" t="s">
        <v>17632</v>
      </c>
      <c r="C7196" s="6" t="s">
        <v>13308</v>
      </c>
      <c r="D7196" s="6" t="str">
        <f t="shared" si="112"/>
        <v>0619-000-000-0000</v>
      </c>
      <c r="E7196" s="5" t="s">
        <v>13309</v>
      </c>
      <c r="F7196" s="5" t="s">
        <v>383</v>
      </c>
      <c r="G7196" s="5" t="s">
        <v>384</v>
      </c>
      <c r="H7196" s="5" t="s">
        <v>377</v>
      </c>
      <c r="I7196" s="5" t="s">
        <v>378</v>
      </c>
    </row>
    <row r="7197" spans="1:9" x14ac:dyDescent="0.25">
      <c r="A7197" s="5" t="s">
        <v>17633</v>
      </c>
      <c r="B7197" s="5" t="s">
        <v>17634</v>
      </c>
      <c r="C7197" s="6" t="s">
        <v>1091</v>
      </c>
      <c r="D7197" s="6" t="str">
        <f t="shared" si="112"/>
        <v>0957-000-000-0000</v>
      </c>
      <c r="E7197" s="5" t="s">
        <v>1092</v>
      </c>
      <c r="F7197" s="5" t="s">
        <v>383</v>
      </c>
      <c r="G7197" s="5" t="s">
        <v>384</v>
      </c>
      <c r="H7197" s="5" t="s">
        <v>1213</v>
      </c>
      <c r="I7197" s="5" t="s">
        <v>1214</v>
      </c>
    </row>
    <row r="7198" spans="1:9" x14ac:dyDescent="0.25">
      <c r="A7198" s="5" t="s">
        <v>17635</v>
      </c>
      <c r="B7198" s="5" t="s">
        <v>17636</v>
      </c>
      <c r="C7198" s="6" t="s">
        <v>13654</v>
      </c>
      <c r="D7198" s="6" t="str">
        <f t="shared" si="112"/>
        <v>0711-000-000-0000</v>
      </c>
      <c r="E7198" s="5" t="s">
        <v>13655</v>
      </c>
      <c r="F7198" s="5" t="s">
        <v>383</v>
      </c>
      <c r="G7198" s="5" t="s">
        <v>384</v>
      </c>
      <c r="H7198" s="5" t="s">
        <v>377</v>
      </c>
      <c r="I7198" s="5" t="s">
        <v>378</v>
      </c>
    </row>
    <row r="7199" spans="1:9" x14ac:dyDescent="0.25">
      <c r="A7199" s="5" t="s">
        <v>17637</v>
      </c>
      <c r="B7199" s="5" t="s">
        <v>17638</v>
      </c>
      <c r="C7199" s="6" t="s">
        <v>12688</v>
      </c>
      <c r="D7199" s="6" t="str">
        <f t="shared" si="112"/>
        <v>0958-000-000-0000</v>
      </c>
      <c r="E7199" s="5" t="s">
        <v>27874</v>
      </c>
      <c r="F7199" s="5" t="s">
        <v>383</v>
      </c>
      <c r="G7199" s="5" t="s">
        <v>384</v>
      </c>
      <c r="H7199" s="5" t="s">
        <v>513</v>
      </c>
      <c r="I7199" s="5" t="s">
        <v>514</v>
      </c>
    </row>
    <row r="7200" spans="1:9" x14ac:dyDescent="0.25">
      <c r="A7200" s="5" t="s">
        <v>17639</v>
      </c>
      <c r="B7200" s="5" t="s">
        <v>17640</v>
      </c>
      <c r="C7200" s="6" t="s">
        <v>477</v>
      </c>
      <c r="D7200" s="6" t="str">
        <f t="shared" si="112"/>
        <v>0422-000-000-0000</v>
      </c>
      <c r="E7200" s="5" t="s">
        <v>478</v>
      </c>
      <c r="F7200" s="5" t="s">
        <v>383</v>
      </c>
      <c r="G7200" s="5" t="s">
        <v>384</v>
      </c>
      <c r="H7200" s="5" t="s">
        <v>513</v>
      </c>
      <c r="I7200" s="5" t="s">
        <v>514</v>
      </c>
    </row>
    <row r="7201" spans="1:9" x14ac:dyDescent="0.25">
      <c r="A7201" s="5" t="s">
        <v>17641</v>
      </c>
      <c r="B7201" s="5" t="s">
        <v>17642</v>
      </c>
      <c r="C7201" s="6" t="s">
        <v>7224</v>
      </c>
      <c r="D7201" s="6" t="str">
        <f t="shared" si="112"/>
        <v>0909-000-000-0000</v>
      </c>
      <c r="E7201" s="5" t="s">
        <v>7225</v>
      </c>
      <c r="F7201" s="5" t="s">
        <v>383</v>
      </c>
      <c r="G7201" s="5" t="s">
        <v>384</v>
      </c>
      <c r="H7201" s="5" t="s">
        <v>377</v>
      </c>
      <c r="I7201" s="5" t="s">
        <v>378</v>
      </c>
    </row>
    <row r="7202" spans="1:9" x14ac:dyDescent="0.25">
      <c r="A7202" s="5" t="s">
        <v>17643</v>
      </c>
      <c r="B7202" s="5" t="s">
        <v>17644</v>
      </c>
      <c r="C7202" s="6" t="s">
        <v>405</v>
      </c>
      <c r="D7202" s="6" t="str">
        <f t="shared" si="112"/>
        <v>0340-000-000-0000</v>
      </c>
      <c r="E7202" s="5" t="s">
        <v>406</v>
      </c>
      <c r="F7202" s="5" t="s">
        <v>383</v>
      </c>
      <c r="G7202" s="5" t="s">
        <v>384</v>
      </c>
      <c r="H7202" s="5" t="s">
        <v>377</v>
      </c>
      <c r="I7202" s="5" t="s">
        <v>378</v>
      </c>
    </row>
    <row r="7203" spans="1:9" x14ac:dyDescent="0.25">
      <c r="A7203" s="5" t="s">
        <v>17645</v>
      </c>
      <c r="B7203" s="5" t="s">
        <v>17646</v>
      </c>
      <c r="C7203" s="6" t="s">
        <v>4583</v>
      </c>
      <c r="D7203" s="6" t="str">
        <f t="shared" si="112"/>
        <v>1091-000-000-0000</v>
      </c>
      <c r="E7203" s="5" t="s">
        <v>4584</v>
      </c>
      <c r="F7203" s="5" t="s">
        <v>535</v>
      </c>
      <c r="G7203" s="5" t="s">
        <v>536</v>
      </c>
      <c r="H7203" s="5" t="s">
        <v>377</v>
      </c>
      <c r="I7203" s="5" t="s">
        <v>378</v>
      </c>
    </row>
    <row r="7204" spans="1:9" x14ac:dyDescent="0.25">
      <c r="A7204" s="5" t="s">
        <v>17647</v>
      </c>
      <c r="B7204" s="5" t="s">
        <v>17648</v>
      </c>
      <c r="C7204" s="6" t="s">
        <v>13015</v>
      </c>
      <c r="D7204" s="6" t="str">
        <f t="shared" si="112"/>
        <v>1115-000-000-0000</v>
      </c>
      <c r="E7204" s="5" t="s">
        <v>13016</v>
      </c>
      <c r="F7204" s="5" t="s">
        <v>535</v>
      </c>
      <c r="G7204" s="5" t="s">
        <v>536</v>
      </c>
      <c r="H7204" s="5" t="s">
        <v>377</v>
      </c>
      <c r="I7204" s="5" t="s">
        <v>378</v>
      </c>
    </row>
    <row r="7205" spans="1:9" x14ac:dyDescent="0.25">
      <c r="A7205" s="5" t="s">
        <v>17649</v>
      </c>
      <c r="B7205" s="5" t="s">
        <v>17650</v>
      </c>
      <c r="C7205" s="6" t="s">
        <v>393</v>
      </c>
      <c r="D7205" s="6" t="str">
        <f t="shared" si="112"/>
        <v>0418-000-000-0000</v>
      </c>
      <c r="E7205" s="5" t="s">
        <v>394</v>
      </c>
      <c r="F7205" s="5" t="s">
        <v>415</v>
      </c>
      <c r="G7205" s="5" t="s">
        <v>416</v>
      </c>
      <c r="H7205" s="5" t="s">
        <v>377</v>
      </c>
      <c r="I7205" s="5" t="s">
        <v>378</v>
      </c>
    </row>
    <row r="7206" spans="1:9" x14ac:dyDescent="0.25">
      <c r="A7206" s="5" t="s">
        <v>17651</v>
      </c>
      <c r="B7206" s="5" t="s">
        <v>17652</v>
      </c>
      <c r="C7206" s="6" t="s">
        <v>993</v>
      </c>
      <c r="D7206" s="6" t="str">
        <f t="shared" si="112"/>
        <v>0740-000-000-0000</v>
      </c>
      <c r="E7206" s="5" t="s">
        <v>994</v>
      </c>
      <c r="F7206" s="5" t="s">
        <v>383</v>
      </c>
      <c r="G7206" s="5" t="s">
        <v>384</v>
      </c>
      <c r="H7206" s="5" t="s">
        <v>377</v>
      </c>
      <c r="I7206" s="5" t="s">
        <v>378</v>
      </c>
    </row>
    <row r="7207" spans="1:9" x14ac:dyDescent="0.25">
      <c r="A7207" s="5" t="s">
        <v>17653</v>
      </c>
      <c r="B7207" s="5" t="s">
        <v>17654</v>
      </c>
      <c r="C7207" s="6" t="s">
        <v>4428</v>
      </c>
      <c r="D7207" s="6" t="str">
        <f t="shared" si="112"/>
        <v>0990-000-000-0000</v>
      </c>
      <c r="E7207" s="5" t="s">
        <v>4429</v>
      </c>
      <c r="F7207" s="5" t="s">
        <v>383</v>
      </c>
      <c r="G7207" s="5" t="s">
        <v>384</v>
      </c>
      <c r="H7207" s="5" t="s">
        <v>377</v>
      </c>
      <c r="I7207" s="5" t="s">
        <v>378</v>
      </c>
    </row>
    <row r="7208" spans="1:9" x14ac:dyDescent="0.25">
      <c r="A7208" s="5" t="s">
        <v>17655</v>
      </c>
      <c r="B7208" s="5" t="s">
        <v>17656</v>
      </c>
      <c r="C7208" s="6" t="s">
        <v>2710</v>
      </c>
      <c r="D7208" s="6" t="str">
        <f t="shared" si="112"/>
        <v>0630-000-000-0000</v>
      </c>
      <c r="E7208" s="5" t="s">
        <v>2711</v>
      </c>
      <c r="F7208" s="5" t="s">
        <v>383</v>
      </c>
      <c r="G7208" s="5" t="s">
        <v>384</v>
      </c>
      <c r="H7208" s="5" t="s">
        <v>377</v>
      </c>
      <c r="I7208" s="5" t="s">
        <v>378</v>
      </c>
    </row>
    <row r="7209" spans="1:9" x14ac:dyDescent="0.25">
      <c r="A7209" s="5" t="s">
        <v>17657</v>
      </c>
      <c r="B7209" s="5" t="s">
        <v>17658</v>
      </c>
      <c r="C7209" s="6" t="s">
        <v>1887</v>
      </c>
      <c r="D7209" s="6" t="str">
        <f t="shared" si="112"/>
        <v>0440-000-000-0000</v>
      </c>
      <c r="E7209" s="5" t="s">
        <v>1888</v>
      </c>
      <c r="F7209" s="5" t="s">
        <v>383</v>
      </c>
      <c r="G7209" s="5" t="s">
        <v>384</v>
      </c>
      <c r="H7209" s="5" t="s">
        <v>513</v>
      </c>
      <c r="I7209" s="5" t="s">
        <v>514</v>
      </c>
    </row>
    <row r="7210" spans="1:9" x14ac:dyDescent="0.25">
      <c r="A7210" s="5" t="s">
        <v>17659</v>
      </c>
      <c r="B7210" s="5" t="s">
        <v>17660</v>
      </c>
      <c r="C7210" s="6" t="s">
        <v>12074</v>
      </c>
      <c r="D7210" s="6" t="str">
        <f t="shared" si="112"/>
        <v>1044-000-000-0000</v>
      </c>
      <c r="E7210" s="5" t="s">
        <v>12075</v>
      </c>
      <c r="F7210" s="5" t="s">
        <v>383</v>
      </c>
      <c r="G7210" s="5" t="s">
        <v>384</v>
      </c>
      <c r="H7210" s="5" t="s">
        <v>377</v>
      </c>
      <c r="I7210" s="5" t="s">
        <v>378</v>
      </c>
    </row>
    <row r="7211" spans="1:9" x14ac:dyDescent="0.25">
      <c r="A7211" s="5" t="s">
        <v>17661</v>
      </c>
      <c r="B7211" s="5" t="s">
        <v>17662</v>
      </c>
      <c r="C7211" s="6" t="s">
        <v>2730</v>
      </c>
      <c r="D7211" s="6" t="str">
        <f t="shared" si="112"/>
        <v>0131-000-000-0000</v>
      </c>
      <c r="E7211" s="5" t="s">
        <v>2731</v>
      </c>
      <c r="F7211" s="5" t="s">
        <v>383</v>
      </c>
      <c r="G7211" s="5" t="s">
        <v>384</v>
      </c>
      <c r="H7211" s="5" t="s">
        <v>377</v>
      </c>
      <c r="I7211" s="5" t="s">
        <v>378</v>
      </c>
    </row>
    <row r="7212" spans="1:9" x14ac:dyDescent="0.25">
      <c r="A7212" s="5" t="s">
        <v>17663</v>
      </c>
      <c r="B7212" s="5" t="s">
        <v>17664</v>
      </c>
      <c r="C7212" s="6" t="s">
        <v>694</v>
      </c>
      <c r="D7212" s="6" t="str">
        <f t="shared" si="112"/>
        <v>0220-000-000-0000</v>
      </c>
      <c r="E7212" s="5" t="s">
        <v>695</v>
      </c>
      <c r="F7212" s="5" t="s">
        <v>383</v>
      </c>
      <c r="G7212" s="5" t="s">
        <v>384</v>
      </c>
      <c r="H7212" s="5" t="s">
        <v>377</v>
      </c>
      <c r="I7212" s="5" t="s">
        <v>378</v>
      </c>
    </row>
    <row r="7213" spans="1:9" x14ac:dyDescent="0.25">
      <c r="A7213" s="5" t="s">
        <v>17665</v>
      </c>
      <c r="B7213" s="5" t="s">
        <v>17666</v>
      </c>
      <c r="C7213" s="6" t="s">
        <v>13483</v>
      </c>
      <c r="D7213" s="6" t="str">
        <f t="shared" si="112"/>
        <v>0830-000-000-0000</v>
      </c>
      <c r="E7213" s="5" t="s">
        <v>13484</v>
      </c>
      <c r="F7213" s="5" t="s">
        <v>535</v>
      </c>
      <c r="G7213" s="5" t="s">
        <v>536</v>
      </c>
      <c r="H7213" s="5" t="s">
        <v>377</v>
      </c>
      <c r="I7213" s="5" t="s">
        <v>378</v>
      </c>
    </row>
    <row r="7214" spans="1:9" x14ac:dyDescent="0.25">
      <c r="A7214" s="5" t="s">
        <v>17667</v>
      </c>
      <c r="B7214" s="5" t="s">
        <v>17668</v>
      </c>
      <c r="C7214" s="6" t="s">
        <v>2537</v>
      </c>
      <c r="D7214" s="6" t="str">
        <f t="shared" si="112"/>
        <v>0977-000-000-0000</v>
      </c>
      <c r="E7214" s="5" t="s">
        <v>2538</v>
      </c>
      <c r="F7214" s="5" t="s">
        <v>383</v>
      </c>
      <c r="G7214" s="5" t="s">
        <v>384</v>
      </c>
      <c r="H7214" s="5" t="s">
        <v>377</v>
      </c>
      <c r="I7214" s="5" t="s">
        <v>378</v>
      </c>
    </row>
    <row r="7215" spans="1:9" x14ac:dyDescent="0.25">
      <c r="A7215" s="5" t="s">
        <v>17669</v>
      </c>
      <c r="B7215" s="5" t="s">
        <v>17670</v>
      </c>
      <c r="C7215" s="6" t="s">
        <v>4052</v>
      </c>
      <c r="D7215" s="6" t="str">
        <f t="shared" si="112"/>
        <v>0285-000-000-0000</v>
      </c>
      <c r="E7215" s="5" t="s">
        <v>4053</v>
      </c>
      <c r="F7215" s="5" t="s">
        <v>507</v>
      </c>
      <c r="G7215" s="5" t="s">
        <v>508</v>
      </c>
      <c r="H7215" s="5" t="s">
        <v>377</v>
      </c>
      <c r="I7215" s="5" t="s">
        <v>378</v>
      </c>
    </row>
    <row r="7216" spans="1:9" x14ac:dyDescent="0.25">
      <c r="A7216" s="5" t="s">
        <v>17671</v>
      </c>
      <c r="B7216" s="5" t="s">
        <v>17672</v>
      </c>
      <c r="C7216" s="6" t="s">
        <v>5638</v>
      </c>
      <c r="D7216" s="6" t="str">
        <f t="shared" si="112"/>
        <v>0901-000-000-0000</v>
      </c>
      <c r="E7216" s="5" t="s">
        <v>5639</v>
      </c>
      <c r="F7216" s="5" t="s">
        <v>383</v>
      </c>
      <c r="G7216" s="5" t="s">
        <v>384</v>
      </c>
      <c r="H7216" s="5" t="s">
        <v>377</v>
      </c>
      <c r="I7216" s="5" t="s">
        <v>378</v>
      </c>
    </row>
    <row r="7217" spans="1:9" x14ac:dyDescent="0.25">
      <c r="A7217" s="5" t="s">
        <v>17673</v>
      </c>
      <c r="B7217" s="5" t="s">
        <v>17674</v>
      </c>
      <c r="C7217" s="6" t="s">
        <v>5638</v>
      </c>
      <c r="D7217" s="6" t="str">
        <f t="shared" si="112"/>
        <v>0901-000-000-0000</v>
      </c>
      <c r="E7217" s="5" t="s">
        <v>5639</v>
      </c>
      <c r="F7217" s="5" t="s">
        <v>383</v>
      </c>
      <c r="G7217" s="5" t="s">
        <v>384</v>
      </c>
      <c r="H7217" s="5" t="s">
        <v>377</v>
      </c>
      <c r="I7217" s="5" t="s">
        <v>378</v>
      </c>
    </row>
    <row r="7218" spans="1:9" x14ac:dyDescent="0.25">
      <c r="A7218" s="5" t="s">
        <v>17675</v>
      </c>
      <c r="B7218" s="5" t="s">
        <v>17676</v>
      </c>
      <c r="C7218" s="6" t="s">
        <v>17677</v>
      </c>
      <c r="D7218" s="6" t="str">
        <f t="shared" si="112"/>
        <v>0798-000-002-0300</v>
      </c>
      <c r="E7218" s="5" t="s">
        <v>17678</v>
      </c>
      <c r="F7218" s="5" t="s">
        <v>383</v>
      </c>
      <c r="G7218" s="5" t="s">
        <v>384</v>
      </c>
      <c r="H7218" s="5" t="s">
        <v>377</v>
      </c>
      <c r="I7218" s="5" t="s">
        <v>378</v>
      </c>
    </row>
    <row r="7219" spans="1:9" x14ac:dyDescent="0.25">
      <c r="A7219" s="5" t="s">
        <v>17679</v>
      </c>
      <c r="B7219" s="5" t="s">
        <v>17680</v>
      </c>
      <c r="C7219" s="6" t="s">
        <v>2827</v>
      </c>
      <c r="D7219" s="6" t="str">
        <f t="shared" si="112"/>
        <v>0320-044-000-0000</v>
      </c>
      <c r="E7219" s="5" t="s">
        <v>2828</v>
      </c>
      <c r="F7219" s="5" t="s">
        <v>383</v>
      </c>
      <c r="G7219" s="5" t="s">
        <v>384</v>
      </c>
      <c r="H7219" s="5" t="s">
        <v>377</v>
      </c>
      <c r="I7219" s="5" t="s">
        <v>378</v>
      </c>
    </row>
    <row r="7220" spans="1:9" x14ac:dyDescent="0.25">
      <c r="A7220" s="5" t="s">
        <v>17681</v>
      </c>
      <c r="B7220" s="5" t="s">
        <v>17682</v>
      </c>
      <c r="C7220" s="6" t="s">
        <v>1151</v>
      </c>
      <c r="D7220" s="6" t="str">
        <f t="shared" si="112"/>
        <v>0105-000-000-0000</v>
      </c>
      <c r="E7220" s="5" t="s">
        <v>1152</v>
      </c>
      <c r="F7220" s="5" t="s">
        <v>383</v>
      </c>
      <c r="G7220" s="5" t="s">
        <v>384</v>
      </c>
      <c r="H7220" s="5" t="s">
        <v>377</v>
      </c>
      <c r="I7220" s="5" t="s">
        <v>378</v>
      </c>
    </row>
    <row r="7221" spans="1:9" x14ac:dyDescent="0.25">
      <c r="A7221" s="5" t="s">
        <v>17683</v>
      </c>
      <c r="B7221" s="5" t="s">
        <v>17684</v>
      </c>
      <c r="C7221" s="6" t="s">
        <v>1887</v>
      </c>
      <c r="D7221" s="6" t="str">
        <f t="shared" si="112"/>
        <v>0440-000-000-0000</v>
      </c>
      <c r="E7221" s="5" t="s">
        <v>1888</v>
      </c>
      <c r="F7221" s="5" t="s">
        <v>383</v>
      </c>
      <c r="G7221" s="5" t="s">
        <v>384</v>
      </c>
      <c r="H7221" s="5" t="s">
        <v>377</v>
      </c>
      <c r="I7221" s="5" t="s">
        <v>378</v>
      </c>
    </row>
    <row r="7222" spans="1:9" x14ac:dyDescent="0.25">
      <c r="A7222" s="5" t="s">
        <v>17685</v>
      </c>
      <c r="B7222" s="5" t="s">
        <v>17686</v>
      </c>
      <c r="C7222" s="6" t="s">
        <v>797</v>
      </c>
      <c r="D7222" s="6" t="str">
        <f t="shared" si="112"/>
        <v>0350-000-000-0000</v>
      </c>
      <c r="E7222" s="5" t="s">
        <v>798</v>
      </c>
      <c r="F7222" s="5" t="s">
        <v>383</v>
      </c>
      <c r="G7222" s="5" t="s">
        <v>384</v>
      </c>
      <c r="H7222" s="5" t="s">
        <v>377</v>
      </c>
      <c r="I7222" s="5" t="s">
        <v>378</v>
      </c>
    </row>
    <row r="7223" spans="1:9" x14ac:dyDescent="0.25">
      <c r="A7223" s="5" t="s">
        <v>17687</v>
      </c>
      <c r="B7223" s="5" t="s">
        <v>17688</v>
      </c>
      <c r="C7223" s="6" t="s">
        <v>17689</v>
      </c>
      <c r="D7223" s="6" t="str">
        <f t="shared" si="112"/>
        <v>0134-000-010-1200</v>
      </c>
      <c r="E7223" s="5" t="s">
        <v>17690</v>
      </c>
      <c r="F7223" s="5" t="s">
        <v>383</v>
      </c>
      <c r="G7223" s="5" t="s">
        <v>384</v>
      </c>
      <c r="H7223" s="5" t="s">
        <v>377</v>
      </c>
      <c r="I7223" s="5" t="s">
        <v>378</v>
      </c>
    </row>
    <row r="7224" spans="1:9" x14ac:dyDescent="0.25">
      <c r="A7224" s="5" t="s">
        <v>17691</v>
      </c>
      <c r="B7224" s="5" t="s">
        <v>17692</v>
      </c>
      <c r="C7224" s="6" t="s">
        <v>5174</v>
      </c>
      <c r="D7224" s="6" t="str">
        <f t="shared" si="112"/>
        <v>0643-000-000-0000</v>
      </c>
      <c r="E7224" s="5" t="s">
        <v>5175</v>
      </c>
      <c r="F7224" s="5" t="s">
        <v>383</v>
      </c>
      <c r="G7224" s="5" t="s">
        <v>384</v>
      </c>
      <c r="H7224" s="5" t="s">
        <v>513</v>
      </c>
      <c r="I7224" s="5" t="s">
        <v>514</v>
      </c>
    </row>
    <row r="7225" spans="1:9" x14ac:dyDescent="0.25">
      <c r="A7225" s="5" t="s">
        <v>17693</v>
      </c>
      <c r="B7225" s="5" t="s">
        <v>17694</v>
      </c>
      <c r="C7225" s="6" t="s">
        <v>15301</v>
      </c>
      <c r="D7225" s="6" t="str">
        <f t="shared" si="112"/>
        <v>0815-247-000-0000</v>
      </c>
      <c r="E7225" s="5" t="s">
        <v>15302</v>
      </c>
      <c r="F7225" s="5" t="s">
        <v>383</v>
      </c>
      <c r="G7225" s="5" t="s">
        <v>384</v>
      </c>
      <c r="H7225" s="5" t="s">
        <v>377</v>
      </c>
      <c r="I7225" s="5" t="s">
        <v>378</v>
      </c>
    </row>
    <row r="7226" spans="1:9" x14ac:dyDescent="0.25">
      <c r="A7226" s="5" t="s">
        <v>17695</v>
      </c>
      <c r="B7226" s="5" t="s">
        <v>17696</v>
      </c>
      <c r="C7226" s="6" t="s">
        <v>1887</v>
      </c>
      <c r="D7226" s="6" t="str">
        <f t="shared" si="112"/>
        <v>0440-000-000-0000</v>
      </c>
      <c r="E7226" s="5" t="s">
        <v>1888</v>
      </c>
      <c r="F7226" s="5" t="s">
        <v>383</v>
      </c>
      <c r="G7226" s="5" t="s">
        <v>384</v>
      </c>
      <c r="H7226" s="5" t="s">
        <v>377</v>
      </c>
      <c r="I7226" s="5" t="s">
        <v>378</v>
      </c>
    </row>
    <row r="7227" spans="1:9" x14ac:dyDescent="0.25">
      <c r="A7227" s="5" t="s">
        <v>17697</v>
      </c>
      <c r="B7227" s="5" t="s">
        <v>17698</v>
      </c>
      <c r="C7227" s="6" t="s">
        <v>13733</v>
      </c>
      <c r="D7227" s="6" t="str">
        <f t="shared" si="112"/>
        <v>0195-045-080-1200</v>
      </c>
      <c r="E7227" s="5" t="s">
        <v>13734</v>
      </c>
      <c r="F7227" s="5" t="s">
        <v>383</v>
      </c>
      <c r="G7227" s="5" t="s">
        <v>384</v>
      </c>
      <c r="H7227" s="5" t="s">
        <v>417</v>
      </c>
      <c r="I7227" s="5" t="s">
        <v>418</v>
      </c>
    </row>
    <row r="7228" spans="1:9" x14ac:dyDescent="0.25">
      <c r="A7228" s="5" t="s">
        <v>17699</v>
      </c>
      <c r="B7228" s="5" t="s">
        <v>17700</v>
      </c>
      <c r="C7228" s="6" t="s">
        <v>2789</v>
      </c>
      <c r="D7228" s="6" t="str">
        <f t="shared" si="112"/>
        <v>0190-000-000-0000</v>
      </c>
      <c r="E7228" s="5" t="s">
        <v>2790</v>
      </c>
      <c r="F7228" s="5" t="s">
        <v>383</v>
      </c>
      <c r="G7228" s="5" t="s">
        <v>384</v>
      </c>
      <c r="H7228" s="5" t="s">
        <v>377</v>
      </c>
      <c r="I7228" s="5" t="s">
        <v>378</v>
      </c>
    </row>
    <row r="7229" spans="1:9" x14ac:dyDescent="0.25">
      <c r="A7229" s="5" t="s">
        <v>17701</v>
      </c>
      <c r="B7229" s="5" t="s">
        <v>17702</v>
      </c>
      <c r="C7229" s="6" t="s">
        <v>2789</v>
      </c>
      <c r="D7229" s="6" t="str">
        <f t="shared" si="112"/>
        <v>0190-000-000-0000</v>
      </c>
      <c r="E7229" s="5" t="s">
        <v>2790</v>
      </c>
      <c r="F7229" s="5" t="s">
        <v>383</v>
      </c>
      <c r="G7229" s="5" t="s">
        <v>384</v>
      </c>
      <c r="H7229" s="5" t="s">
        <v>377</v>
      </c>
      <c r="I7229" s="5" t="s">
        <v>378</v>
      </c>
    </row>
    <row r="7230" spans="1:9" x14ac:dyDescent="0.25">
      <c r="A7230" s="5" t="s">
        <v>17703</v>
      </c>
      <c r="B7230" s="5" t="s">
        <v>17704</v>
      </c>
      <c r="C7230" s="6" t="s">
        <v>853</v>
      </c>
      <c r="D7230" s="6" t="str">
        <f t="shared" si="112"/>
        <v>0945-000-000-0000</v>
      </c>
      <c r="E7230" s="5" t="s">
        <v>854</v>
      </c>
      <c r="F7230" s="5" t="s">
        <v>383</v>
      </c>
      <c r="G7230" s="5" t="s">
        <v>384</v>
      </c>
      <c r="H7230" s="5" t="s">
        <v>513</v>
      </c>
      <c r="I7230" s="5" t="s">
        <v>514</v>
      </c>
    </row>
    <row r="7231" spans="1:9" x14ac:dyDescent="0.25">
      <c r="A7231" s="5" t="s">
        <v>17705</v>
      </c>
      <c r="B7231" s="5" t="s">
        <v>17706</v>
      </c>
      <c r="C7231" s="6" t="s">
        <v>1354</v>
      </c>
      <c r="D7231" s="6" t="str">
        <f t="shared" si="112"/>
        <v>0349-000-000-0000</v>
      </c>
      <c r="E7231" s="5" t="s">
        <v>1355</v>
      </c>
      <c r="F7231" s="5" t="s">
        <v>383</v>
      </c>
      <c r="G7231" s="5" t="s">
        <v>384</v>
      </c>
      <c r="H7231" s="5" t="s">
        <v>513</v>
      </c>
      <c r="I7231" s="5" t="s">
        <v>514</v>
      </c>
    </row>
    <row r="7232" spans="1:9" x14ac:dyDescent="0.25">
      <c r="A7232" s="5" t="s">
        <v>17707</v>
      </c>
      <c r="B7232" s="5" t="s">
        <v>17708</v>
      </c>
      <c r="C7232" s="6" t="s">
        <v>2947</v>
      </c>
      <c r="D7232" s="6" t="str">
        <f t="shared" si="112"/>
        <v>0943-000-000-0000</v>
      </c>
      <c r="E7232" s="5" t="s">
        <v>2948</v>
      </c>
      <c r="F7232" s="5" t="s">
        <v>383</v>
      </c>
      <c r="G7232" s="5" t="s">
        <v>384</v>
      </c>
      <c r="H7232" s="5" t="s">
        <v>377</v>
      </c>
      <c r="I7232" s="5" t="s">
        <v>378</v>
      </c>
    </row>
    <row r="7233" spans="1:9" x14ac:dyDescent="0.25">
      <c r="A7233" s="5" t="s">
        <v>17709</v>
      </c>
      <c r="B7233" s="5" t="s">
        <v>17710</v>
      </c>
      <c r="C7233" s="6" t="s">
        <v>5338</v>
      </c>
      <c r="D7233" s="6" t="str">
        <f t="shared" si="112"/>
        <v>0807-000-000-0000</v>
      </c>
      <c r="E7233" s="5" t="s">
        <v>5339</v>
      </c>
      <c r="F7233" s="5" t="s">
        <v>507</v>
      </c>
      <c r="G7233" s="5" t="s">
        <v>508</v>
      </c>
      <c r="H7233" s="5" t="s">
        <v>377</v>
      </c>
      <c r="I7233" s="5" t="s">
        <v>378</v>
      </c>
    </row>
    <row r="7234" spans="1:9" x14ac:dyDescent="0.25">
      <c r="A7234" s="5" t="s">
        <v>17711</v>
      </c>
      <c r="B7234" s="5" t="s">
        <v>17712</v>
      </c>
      <c r="C7234" s="6" t="s">
        <v>4635</v>
      </c>
      <c r="D7234" s="6" t="str">
        <f t="shared" ref="D7234:D7297" si="113">TEXT(C7234,"0000-000-000-0000")</f>
        <v>1071-000-000-0000</v>
      </c>
      <c r="E7234" s="5" t="s">
        <v>4636</v>
      </c>
      <c r="F7234" s="5" t="s">
        <v>535</v>
      </c>
      <c r="G7234" s="5" t="s">
        <v>536</v>
      </c>
      <c r="H7234" s="5" t="s">
        <v>377</v>
      </c>
      <c r="I7234" s="5" t="s">
        <v>378</v>
      </c>
    </row>
    <row r="7235" spans="1:9" x14ac:dyDescent="0.25">
      <c r="A7235" s="5" t="s">
        <v>17713</v>
      </c>
      <c r="B7235" s="5" t="s">
        <v>17714</v>
      </c>
      <c r="C7235" s="6" t="s">
        <v>555</v>
      </c>
      <c r="D7235" s="6" t="str">
        <f t="shared" si="113"/>
        <v>0873-000-000-0000</v>
      </c>
      <c r="E7235" s="5" t="s">
        <v>556</v>
      </c>
      <c r="F7235" s="5" t="s">
        <v>383</v>
      </c>
      <c r="G7235" s="5" t="s">
        <v>384</v>
      </c>
      <c r="H7235" s="5" t="s">
        <v>377</v>
      </c>
      <c r="I7235" s="5" t="s">
        <v>378</v>
      </c>
    </row>
    <row r="7236" spans="1:9" x14ac:dyDescent="0.25">
      <c r="A7236" s="5" t="s">
        <v>17715</v>
      </c>
      <c r="B7236" s="5" t="s">
        <v>17716</v>
      </c>
      <c r="C7236" s="6" t="s">
        <v>481</v>
      </c>
      <c r="D7236" s="6" t="str">
        <f t="shared" si="113"/>
        <v>0955-000-000-0000</v>
      </c>
      <c r="E7236" s="5" t="s">
        <v>482</v>
      </c>
      <c r="F7236" s="5" t="s">
        <v>383</v>
      </c>
      <c r="G7236" s="5" t="s">
        <v>384</v>
      </c>
      <c r="H7236" s="5" t="s">
        <v>377</v>
      </c>
      <c r="I7236" s="5" t="s">
        <v>378</v>
      </c>
    </row>
    <row r="7237" spans="1:9" x14ac:dyDescent="0.25">
      <c r="A7237" s="5" t="s">
        <v>17717</v>
      </c>
      <c r="B7237" s="5" t="s">
        <v>17718</v>
      </c>
      <c r="C7237" s="6" t="s">
        <v>1498</v>
      </c>
      <c r="D7237" s="6" t="str">
        <f t="shared" si="113"/>
        <v>0224-000-000-0000</v>
      </c>
      <c r="E7237" s="5" t="s">
        <v>1499</v>
      </c>
      <c r="F7237" s="5" t="s">
        <v>383</v>
      </c>
      <c r="G7237" s="5" t="s">
        <v>384</v>
      </c>
      <c r="H7237" s="5" t="s">
        <v>377</v>
      </c>
      <c r="I7237" s="5" t="s">
        <v>378</v>
      </c>
    </row>
    <row r="7238" spans="1:9" x14ac:dyDescent="0.25">
      <c r="A7238" s="5" t="s">
        <v>17719</v>
      </c>
      <c r="B7238" s="5" t="s">
        <v>17720</v>
      </c>
      <c r="C7238" s="6" t="s">
        <v>2947</v>
      </c>
      <c r="D7238" s="6" t="str">
        <f t="shared" si="113"/>
        <v>0943-000-000-0000</v>
      </c>
      <c r="E7238" s="5" t="s">
        <v>2948</v>
      </c>
      <c r="F7238" s="5" t="s">
        <v>383</v>
      </c>
      <c r="G7238" s="5" t="s">
        <v>384</v>
      </c>
      <c r="H7238" s="5" t="s">
        <v>377</v>
      </c>
      <c r="I7238" s="5" t="s">
        <v>378</v>
      </c>
    </row>
    <row r="7239" spans="1:9" x14ac:dyDescent="0.25">
      <c r="A7239" s="5" t="s">
        <v>17721</v>
      </c>
      <c r="B7239" s="5" t="s">
        <v>17722</v>
      </c>
      <c r="C7239" s="6" t="s">
        <v>17723</v>
      </c>
      <c r="D7239" s="6" t="str">
        <f t="shared" si="113"/>
        <v>0594-000-000-0000</v>
      </c>
      <c r="E7239" s="5" t="s">
        <v>17724</v>
      </c>
      <c r="F7239" s="5" t="s">
        <v>535</v>
      </c>
      <c r="G7239" s="5" t="s">
        <v>536</v>
      </c>
      <c r="H7239" s="5" t="s">
        <v>513</v>
      </c>
      <c r="I7239" s="5" t="s">
        <v>514</v>
      </c>
    </row>
    <row r="7240" spans="1:9" x14ac:dyDescent="0.25">
      <c r="A7240" s="5" t="s">
        <v>17725</v>
      </c>
      <c r="B7240" s="5" t="s">
        <v>17726</v>
      </c>
      <c r="C7240" s="6" t="s">
        <v>1619</v>
      </c>
      <c r="D7240" s="6" t="str">
        <f t="shared" si="113"/>
        <v>0370-000-000-0000</v>
      </c>
      <c r="E7240" s="5" t="s">
        <v>1620</v>
      </c>
      <c r="F7240" s="5" t="s">
        <v>383</v>
      </c>
      <c r="G7240" s="5" t="s">
        <v>384</v>
      </c>
      <c r="H7240" s="5" t="s">
        <v>377</v>
      </c>
      <c r="I7240" s="5" t="s">
        <v>378</v>
      </c>
    </row>
    <row r="7241" spans="1:9" x14ac:dyDescent="0.25">
      <c r="A7241" s="5" t="s">
        <v>17727</v>
      </c>
      <c r="B7241" s="5" t="s">
        <v>17728</v>
      </c>
      <c r="C7241" s="6" t="s">
        <v>8497</v>
      </c>
      <c r="D7241" s="6" t="str">
        <f t="shared" si="113"/>
        <v>1127-000-000-0000</v>
      </c>
      <c r="E7241" s="5" t="s">
        <v>8498</v>
      </c>
      <c r="F7241" s="5" t="s">
        <v>535</v>
      </c>
      <c r="G7241" s="5" t="s">
        <v>536</v>
      </c>
      <c r="H7241" s="5" t="s">
        <v>377</v>
      </c>
      <c r="I7241" s="5" t="s">
        <v>378</v>
      </c>
    </row>
    <row r="7242" spans="1:9" x14ac:dyDescent="0.25">
      <c r="A7242" s="5" t="s">
        <v>17729</v>
      </c>
      <c r="B7242" s="5" t="s">
        <v>17730</v>
      </c>
      <c r="C7242" s="6" t="s">
        <v>15639</v>
      </c>
      <c r="D7242" s="6" t="str">
        <f t="shared" si="113"/>
        <v>0573-000-000-0000</v>
      </c>
      <c r="E7242" s="5" t="s">
        <v>15640</v>
      </c>
      <c r="F7242" s="5" t="s">
        <v>383</v>
      </c>
      <c r="G7242" s="5" t="s">
        <v>384</v>
      </c>
      <c r="H7242" s="5" t="s">
        <v>377</v>
      </c>
      <c r="I7242" s="5" t="s">
        <v>378</v>
      </c>
    </row>
    <row r="7243" spans="1:9" x14ac:dyDescent="0.25">
      <c r="A7243" s="5" t="s">
        <v>17731</v>
      </c>
      <c r="B7243" s="5" t="s">
        <v>17732</v>
      </c>
      <c r="C7243" s="6" t="s">
        <v>2428</v>
      </c>
      <c r="D7243" s="6" t="str">
        <f t="shared" si="113"/>
        <v>0128-000-000-0000</v>
      </c>
      <c r="E7243" s="5" t="s">
        <v>2429</v>
      </c>
      <c r="F7243" s="5" t="s">
        <v>383</v>
      </c>
      <c r="G7243" s="5" t="s">
        <v>384</v>
      </c>
      <c r="H7243" s="5" t="s">
        <v>377</v>
      </c>
      <c r="I7243" s="5" t="s">
        <v>378</v>
      </c>
    </row>
    <row r="7244" spans="1:9" x14ac:dyDescent="0.25">
      <c r="A7244" s="5" t="s">
        <v>17733</v>
      </c>
      <c r="B7244" s="5" t="s">
        <v>17734</v>
      </c>
      <c r="C7244" s="6" t="s">
        <v>17735</v>
      </c>
      <c r="D7244" s="6" t="str">
        <f t="shared" si="113"/>
        <v>0955-000-010-4800</v>
      </c>
      <c r="E7244" s="5" t="s">
        <v>17736</v>
      </c>
      <c r="F7244" s="5" t="s">
        <v>383</v>
      </c>
      <c r="G7244" s="5" t="s">
        <v>384</v>
      </c>
      <c r="H7244" s="5" t="s">
        <v>377</v>
      </c>
      <c r="I7244" s="5" t="s">
        <v>378</v>
      </c>
    </row>
    <row r="7245" spans="1:9" x14ac:dyDescent="0.25">
      <c r="A7245" s="5" t="s">
        <v>17737</v>
      </c>
      <c r="B7245" s="5" t="s">
        <v>17738</v>
      </c>
      <c r="C7245" s="6" t="s">
        <v>2785</v>
      </c>
      <c r="D7245" s="6" t="str">
        <f t="shared" si="113"/>
        <v>0825-000-000-0000</v>
      </c>
      <c r="E7245" s="5" t="s">
        <v>2786</v>
      </c>
      <c r="F7245" s="5" t="s">
        <v>383</v>
      </c>
      <c r="G7245" s="5" t="s">
        <v>384</v>
      </c>
      <c r="H7245" s="5" t="s">
        <v>377</v>
      </c>
      <c r="I7245" s="5" t="s">
        <v>378</v>
      </c>
    </row>
    <row r="7246" spans="1:9" x14ac:dyDescent="0.25">
      <c r="A7246" s="5" t="s">
        <v>17739</v>
      </c>
      <c r="B7246" s="5" t="s">
        <v>17740</v>
      </c>
      <c r="C7246" s="6" t="s">
        <v>1794</v>
      </c>
      <c r="D7246" s="6" t="str">
        <f t="shared" si="113"/>
        <v>0427-000-000-0000</v>
      </c>
      <c r="E7246" s="5" t="s">
        <v>1795</v>
      </c>
      <c r="F7246" s="5" t="s">
        <v>383</v>
      </c>
      <c r="G7246" s="5" t="s">
        <v>384</v>
      </c>
      <c r="H7246" s="5" t="s">
        <v>377</v>
      </c>
      <c r="I7246" s="5" t="s">
        <v>378</v>
      </c>
    </row>
    <row r="7247" spans="1:9" x14ac:dyDescent="0.25">
      <c r="A7247" s="5" t="s">
        <v>17741</v>
      </c>
      <c r="B7247" s="5" t="s">
        <v>17742</v>
      </c>
      <c r="C7247" s="6" t="s">
        <v>797</v>
      </c>
      <c r="D7247" s="6" t="str">
        <f t="shared" si="113"/>
        <v>0350-000-000-0000</v>
      </c>
      <c r="E7247" s="5" t="s">
        <v>798</v>
      </c>
      <c r="F7247" s="5" t="s">
        <v>383</v>
      </c>
      <c r="G7247" s="5" t="s">
        <v>384</v>
      </c>
      <c r="H7247" s="5" t="s">
        <v>377</v>
      </c>
      <c r="I7247" s="5" t="s">
        <v>378</v>
      </c>
    </row>
    <row r="7248" spans="1:9" x14ac:dyDescent="0.25">
      <c r="A7248" s="5" t="s">
        <v>17743</v>
      </c>
      <c r="B7248" s="5" t="s">
        <v>17744</v>
      </c>
      <c r="C7248" s="6" t="s">
        <v>923</v>
      </c>
      <c r="D7248" s="6" t="str">
        <f t="shared" si="113"/>
        <v>0210-000-000-0000</v>
      </c>
      <c r="E7248" s="5" t="s">
        <v>924</v>
      </c>
      <c r="F7248" s="5" t="s">
        <v>383</v>
      </c>
      <c r="G7248" s="5" t="s">
        <v>384</v>
      </c>
      <c r="H7248" s="5" t="s">
        <v>377</v>
      </c>
      <c r="I7248" s="5" t="s">
        <v>378</v>
      </c>
    </row>
    <row r="7249" spans="1:9" x14ac:dyDescent="0.25">
      <c r="A7249" s="5" t="s">
        <v>17745</v>
      </c>
      <c r="B7249" s="5" t="s">
        <v>17746</v>
      </c>
      <c r="C7249" s="6" t="s">
        <v>7749</v>
      </c>
      <c r="D7249" s="6" t="str">
        <f t="shared" si="113"/>
        <v>0010-060-111-1100</v>
      </c>
      <c r="E7249" s="5" t="s">
        <v>7750</v>
      </c>
      <c r="F7249" s="5" t="s">
        <v>399</v>
      </c>
      <c r="G7249" s="5" t="s">
        <v>400</v>
      </c>
      <c r="H7249" s="5" t="s">
        <v>377</v>
      </c>
      <c r="I7249" s="5" t="s">
        <v>378</v>
      </c>
    </row>
    <row r="7250" spans="1:9" x14ac:dyDescent="0.25">
      <c r="A7250" s="5" t="s">
        <v>17747</v>
      </c>
      <c r="B7250" s="5" t="s">
        <v>17748</v>
      </c>
      <c r="C7250" s="6" t="s">
        <v>7685</v>
      </c>
      <c r="D7250" s="6" t="str">
        <f t="shared" si="113"/>
        <v>1068-000-000-0000</v>
      </c>
      <c r="E7250" s="5" t="s">
        <v>7686</v>
      </c>
      <c r="F7250" s="5" t="s">
        <v>383</v>
      </c>
      <c r="G7250" s="5" t="s">
        <v>384</v>
      </c>
      <c r="H7250" s="5" t="s">
        <v>377</v>
      </c>
      <c r="I7250" s="5" t="s">
        <v>378</v>
      </c>
    </row>
    <row r="7251" spans="1:9" x14ac:dyDescent="0.25">
      <c r="A7251" s="5" t="s">
        <v>17749</v>
      </c>
      <c r="B7251" s="5" t="s">
        <v>17750</v>
      </c>
      <c r="C7251" s="6" t="s">
        <v>13805</v>
      </c>
      <c r="D7251" s="6" t="str">
        <f t="shared" si="113"/>
        <v>0290-045-090-1200</v>
      </c>
      <c r="E7251" s="5" t="s">
        <v>13806</v>
      </c>
      <c r="F7251" s="5" t="s">
        <v>383</v>
      </c>
      <c r="G7251" s="5" t="s">
        <v>384</v>
      </c>
      <c r="H7251" s="5" t="s">
        <v>377</v>
      </c>
      <c r="I7251" s="5" t="s">
        <v>378</v>
      </c>
    </row>
    <row r="7252" spans="1:9" x14ac:dyDescent="0.25">
      <c r="A7252" s="5" t="s">
        <v>17751</v>
      </c>
      <c r="B7252" s="5" t="s">
        <v>17752</v>
      </c>
      <c r="C7252" s="6" t="s">
        <v>954</v>
      </c>
      <c r="D7252" s="6" t="str">
        <f t="shared" si="113"/>
        <v>0120-000-000-0000</v>
      </c>
      <c r="E7252" s="5" t="s">
        <v>955</v>
      </c>
      <c r="F7252" s="5" t="s">
        <v>383</v>
      </c>
      <c r="G7252" s="5" t="s">
        <v>384</v>
      </c>
      <c r="H7252" s="5" t="s">
        <v>377</v>
      </c>
      <c r="I7252" s="5" t="s">
        <v>378</v>
      </c>
    </row>
    <row r="7253" spans="1:9" x14ac:dyDescent="0.25">
      <c r="A7253" s="5" t="s">
        <v>17753</v>
      </c>
      <c r="B7253" s="5" t="s">
        <v>17754</v>
      </c>
      <c r="C7253" s="6" t="s">
        <v>1611</v>
      </c>
      <c r="D7253" s="6" t="str">
        <f t="shared" si="113"/>
        <v>0605-000-000-0000</v>
      </c>
      <c r="E7253" s="5" t="s">
        <v>1612</v>
      </c>
      <c r="F7253" s="5" t="s">
        <v>383</v>
      </c>
      <c r="G7253" s="5" t="s">
        <v>384</v>
      </c>
      <c r="H7253" s="5" t="s">
        <v>377</v>
      </c>
      <c r="I7253" s="5" t="s">
        <v>378</v>
      </c>
    </row>
    <row r="7254" spans="1:9" x14ac:dyDescent="0.25">
      <c r="A7254" s="5" t="s">
        <v>17755</v>
      </c>
      <c r="B7254" s="5" t="s">
        <v>17756</v>
      </c>
      <c r="C7254" s="6" t="s">
        <v>694</v>
      </c>
      <c r="D7254" s="6" t="str">
        <f t="shared" si="113"/>
        <v>0220-000-000-0000</v>
      </c>
      <c r="E7254" s="5" t="s">
        <v>695</v>
      </c>
      <c r="F7254" s="5" t="s">
        <v>383</v>
      </c>
      <c r="G7254" s="5" t="s">
        <v>384</v>
      </c>
      <c r="H7254" s="5" t="s">
        <v>377</v>
      </c>
      <c r="I7254" s="5" t="s">
        <v>378</v>
      </c>
    </row>
    <row r="7255" spans="1:9" x14ac:dyDescent="0.25">
      <c r="A7255" s="5" t="s">
        <v>17757</v>
      </c>
      <c r="B7255" s="5" t="s">
        <v>17758</v>
      </c>
      <c r="C7255" s="6" t="s">
        <v>3591</v>
      </c>
      <c r="D7255" s="6" t="str">
        <f t="shared" si="113"/>
        <v>0165-000-000-0000</v>
      </c>
      <c r="E7255" s="5" t="s">
        <v>3592</v>
      </c>
      <c r="F7255" s="5" t="s">
        <v>507</v>
      </c>
      <c r="G7255" s="5" t="s">
        <v>508</v>
      </c>
      <c r="H7255" s="5" t="s">
        <v>377</v>
      </c>
      <c r="I7255" s="5" t="s">
        <v>378</v>
      </c>
    </row>
    <row r="7256" spans="1:9" x14ac:dyDescent="0.25">
      <c r="A7256" s="5" t="s">
        <v>17759</v>
      </c>
      <c r="B7256" s="5" t="s">
        <v>17760</v>
      </c>
      <c r="C7256" s="6" t="s">
        <v>2847</v>
      </c>
      <c r="D7256" s="6" t="str">
        <f t="shared" si="113"/>
        <v>0119-000-000-0000</v>
      </c>
      <c r="E7256" s="5" t="s">
        <v>2848</v>
      </c>
      <c r="F7256" s="5" t="s">
        <v>383</v>
      </c>
      <c r="G7256" s="5" t="s">
        <v>384</v>
      </c>
      <c r="H7256" s="5" t="s">
        <v>377</v>
      </c>
      <c r="I7256" s="5" t="s">
        <v>378</v>
      </c>
    </row>
    <row r="7257" spans="1:9" x14ac:dyDescent="0.25">
      <c r="A7257" s="5" t="s">
        <v>17761</v>
      </c>
      <c r="B7257" s="5" t="s">
        <v>17762</v>
      </c>
      <c r="C7257" s="6" t="s">
        <v>3096</v>
      </c>
      <c r="D7257" s="6" t="str">
        <f t="shared" si="113"/>
        <v>0758-000-000-0000</v>
      </c>
      <c r="E7257" s="5" t="s">
        <v>3097</v>
      </c>
      <c r="F7257" s="5" t="s">
        <v>383</v>
      </c>
      <c r="G7257" s="5" t="s">
        <v>384</v>
      </c>
      <c r="H7257" s="5" t="s">
        <v>377</v>
      </c>
      <c r="I7257" s="5" t="s">
        <v>378</v>
      </c>
    </row>
    <row r="7258" spans="1:9" x14ac:dyDescent="0.25">
      <c r="A7258" s="5" t="s">
        <v>17763</v>
      </c>
      <c r="B7258" s="5" t="s">
        <v>17764</v>
      </c>
      <c r="C7258" s="6" t="s">
        <v>5098</v>
      </c>
      <c r="D7258" s="6" t="str">
        <f t="shared" si="113"/>
        <v>0100-033-000-0000</v>
      </c>
      <c r="E7258" s="5" t="s">
        <v>5099</v>
      </c>
      <c r="F7258" s="5" t="s">
        <v>2740</v>
      </c>
      <c r="G7258" s="5" t="s">
        <v>2741</v>
      </c>
      <c r="H7258" s="5" t="s">
        <v>377</v>
      </c>
      <c r="I7258" s="5" t="s">
        <v>378</v>
      </c>
    </row>
    <row r="7259" spans="1:9" x14ac:dyDescent="0.25">
      <c r="A7259" s="5" t="s">
        <v>17765</v>
      </c>
      <c r="B7259" s="5" t="s">
        <v>17766</v>
      </c>
      <c r="C7259" s="6" t="s">
        <v>1414</v>
      </c>
      <c r="D7259" s="6" t="str">
        <f t="shared" si="113"/>
        <v>0163-000-000-0000</v>
      </c>
      <c r="E7259" s="5" t="s">
        <v>1415</v>
      </c>
      <c r="F7259" s="5" t="s">
        <v>383</v>
      </c>
      <c r="G7259" s="5" t="s">
        <v>384</v>
      </c>
      <c r="H7259" s="5" t="s">
        <v>377</v>
      </c>
      <c r="I7259" s="5" t="s">
        <v>378</v>
      </c>
    </row>
    <row r="7260" spans="1:9" x14ac:dyDescent="0.25">
      <c r="A7260" s="5" t="s">
        <v>17767</v>
      </c>
      <c r="B7260" s="5" t="s">
        <v>17768</v>
      </c>
      <c r="C7260" s="6" t="s">
        <v>2730</v>
      </c>
      <c r="D7260" s="6" t="str">
        <f t="shared" si="113"/>
        <v>0131-000-000-0000</v>
      </c>
      <c r="E7260" s="5" t="s">
        <v>2731</v>
      </c>
      <c r="F7260" s="5" t="s">
        <v>507</v>
      </c>
      <c r="G7260" s="5" t="s">
        <v>508</v>
      </c>
      <c r="H7260" s="5" t="s">
        <v>377</v>
      </c>
      <c r="I7260" s="5" t="s">
        <v>378</v>
      </c>
    </row>
    <row r="7261" spans="1:9" x14ac:dyDescent="0.25">
      <c r="A7261" s="5" t="s">
        <v>17769</v>
      </c>
      <c r="B7261" s="5" t="s">
        <v>17770</v>
      </c>
      <c r="C7261" s="6" t="s">
        <v>17771</v>
      </c>
      <c r="D7261" s="6" t="str">
        <f t="shared" si="113"/>
        <v>0220-000-001-9400</v>
      </c>
      <c r="E7261" s="5" t="s">
        <v>17772</v>
      </c>
      <c r="F7261" s="5" t="s">
        <v>383</v>
      </c>
      <c r="G7261" s="5" t="s">
        <v>384</v>
      </c>
      <c r="H7261" s="5" t="s">
        <v>11413</v>
      </c>
      <c r="I7261" s="5" t="s">
        <v>11414</v>
      </c>
    </row>
    <row r="7262" spans="1:9" x14ac:dyDescent="0.25">
      <c r="A7262" s="5" t="s">
        <v>17773</v>
      </c>
      <c r="B7262" s="5" t="s">
        <v>17774</v>
      </c>
      <c r="C7262" s="6" t="s">
        <v>831</v>
      </c>
      <c r="D7262" s="6" t="str">
        <f t="shared" si="113"/>
        <v>0874-000-000-0000</v>
      </c>
      <c r="E7262" s="5" t="s">
        <v>832</v>
      </c>
      <c r="F7262" s="5" t="s">
        <v>383</v>
      </c>
      <c r="G7262" s="5" t="s">
        <v>384</v>
      </c>
      <c r="H7262" s="5" t="s">
        <v>377</v>
      </c>
      <c r="I7262" s="5" t="s">
        <v>378</v>
      </c>
    </row>
    <row r="7263" spans="1:9" x14ac:dyDescent="0.25">
      <c r="A7263" s="5" t="s">
        <v>17775</v>
      </c>
      <c r="B7263" s="5" t="s">
        <v>17776</v>
      </c>
      <c r="C7263" s="6" t="s">
        <v>2821</v>
      </c>
      <c r="D7263" s="6" t="str">
        <f t="shared" si="113"/>
        <v>0215-000-000-0000</v>
      </c>
      <c r="E7263" s="5" t="s">
        <v>2822</v>
      </c>
      <c r="F7263" s="5" t="s">
        <v>383</v>
      </c>
      <c r="G7263" s="5" t="s">
        <v>384</v>
      </c>
      <c r="H7263" s="5" t="s">
        <v>377</v>
      </c>
      <c r="I7263" s="5" t="s">
        <v>378</v>
      </c>
    </row>
    <row r="7264" spans="1:9" x14ac:dyDescent="0.25">
      <c r="A7264" s="5" t="s">
        <v>17777</v>
      </c>
      <c r="B7264" s="5" t="s">
        <v>17778</v>
      </c>
      <c r="C7264" s="6" t="s">
        <v>3840</v>
      </c>
      <c r="D7264" s="6" t="str">
        <f t="shared" si="113"/>
        <v>0819-000-000-0000</v>
      </c>
      <c r="E7264" s="5" t="s">
        <v>3841</v>
      </c>
      <c r="F7264" s="5" t="s">
        <v>383</v>
      </c>
      <c r="G7264" s="5" t="s">
        <v>384</v>
      </c>
      <c r="H7264" s="5" t="s">
        <v>377</v>
      </c>
      <c r="I7264" s="5" t="s">
        <v>378</v>
      </c>
    </row>
    <row r="7265" spans="1:9" x14ac:dyDescent="0.25">
      <c r="A7265" s="5" t="s">
        <v>17779</v>
      </c>
      <c r="B7265" s="5" t="s">
        <v>17780</v>
      </c>
      <c r="C7265" s="6" t="s">
        <v>4795</v>
      </c>
      <c r="D7265" s="6" t="str">
        <f t="shared" si="113"/>
        <v>0824-000-000-0000</v>
      </c>
      <c r="E7265" s="5" t="s">
        <v>4796</v>
      </c>
      <c r="F7265" s="5" t="s">
        <v>383</v>
      </c>
      <c r="G7265" s="5" t="s">
        <v>384</v>
      </c>
      <c r="H7265" s="5" t="s">
        <v>377</v>
      </c>
      <c r="I7265" s="5" t="s">
        <v>378</v>
      </c>
    </row>
    <row r="7266" spans="1:9" x14ac:dyDescent="0.25">
      <c r="A7266" s="5" t="s">
        <v>17781</v>
      </c>
      <c r="B7266" s="5" t="s">
        <v>17782</v>
      </c>
      <c r="C7266" s="6" t="s">
        <v>1611</v>
      </c>
      <c r="D7266" s="6" t="str">
        <f t="shared" si="113"/>
        <v>0605-000-000-0000</v>
      </c>
      <c r="E7266" s="5" t="s">
        <v>1612</v>
      </c>
      <c r="F7266" s="5" t="s">
        <v>507</v>
      </c>
      <c r="G7266" s="5" t="s">
        <v>508</v>
      </c>
      <c r="H7266" s="5" t="s">
        <v>377</v>
      </c>
      <c r="I7266" s="5" t="s">
        <v>378</v>
      </c>
    </row>
    <row r="7267" spans="1:9" x14ac:dyDescent="0.25">
      <c r="A7267" s="5" t="s">
        <v>17783</v>
      </c>
      <c r="B7267" s="5" t="s">
        <v>17784</v>
      </c>
      <c r="C7267" s="6" t="s">
        <v>1462</v>
      </c>
      <c r="D7267" s="6" t="str">
        <f t="shared" si="113"/>
        <v>1133-000-000-0000</v>
      </c>
      <c r="E7267" s="5" t="s">
        <v>1463</v>
      </c>
      <c r="F7267" s="5" t="s">
        <v>383</v>
      </c>
      <c r="G7267" s="5" t="s">
        <v>384</v>
      </c>
      <c r="H7267" s="5" t="s">
        <v>377</v>
      </c>
      <c r="I7267" s="5" t="s">
        <v>378</v>
      </c>
    </row>
    <row r="7268" spans="1:9" x14ac:dyDescent="0.25">
      <c r="A7268" s="5" t="s">
        <v>17785</v>
      </c>
      <c r="B7268" s="5" t="s">
        <v>17786</v>
      </c>
      <c r="C7268" s="6" t="s">
        <v>773</v>
      </c>
      <c r="D7268" s="6" t="str">
        <f t="shared" si="113"/>
        <v>0218-000-000-0000</v>
      </c>
      <c r="E7268" s="5" t="s">
        <v>774</v>
      </c>
      <c r="F7268" s="5" t="s">
        <v>383</v>
      </c>
      <c r="G7268" s="5" t="s">
        <v>384</v>
      </c>
      <c r="H7268" s="5" t="s">
        <v>377</v>
      </c>
      <c r="I7268" s="5" t="s">
        <v>378</v>
      </c>
    </row>
    <row r="7269" spans="1:9" x14ac:dyDescent="0.25">
      <c r="A7269" s="5" t="s">
        <v>17787</v>
      </c>
      <c r="B7269" s="5" t="s">
        <v>17788</v>
      </c>
      <c r="C7269" s="6" t="s">
        <v>2394</v>
      </c>
      <c r="D7269" s="6" t="str">
        <f t="shared" si="113"/>
        <v>0290-000-000-0000</v>
      </c>
      <c r="E7269" s="5" t="s">
        <v>2395</v>
      </c>
      <c r="F7269" s="5" t="s">
        <v>383</v>
      </c>
      <c r="G7269" s="5" t="s">
        <v>384</v>
      </c>
      <c r="H7269" s="5" t="s">
        <v>513</v>
      </c>
      <c r="I7269" s="5" t="s">
        <v>514</v>
      </c>
    </row>
    <row r="7270" spans="1:9" x14ac:dyDescent="0.25">
      <c r="A7270" s="5" t="s">
        <v>17789</v>
      </c>
      <c r="B7270" s="5" t="s">
        <v>17790</v>
      </c>
      <c r="C7270" s="6" t="s">
        <v>4190</v>
      </c>
      <c r="D7270" s="6" t="str">
        <f t="shared" si="113"/>
        <v>0010-029-120-1100</v>
      </c>
      <c r="E7270" s="5" t="s">
        <v>4191</v>
      </c>
      <c r="F7270" s="5" t="s">
        <v>383</v>
      </c>
      <c r="G7270" s="5" t="s">
        <v>384</v>
      </c>
      <c r="H7270" s="5" t="s">
        <v>377</v>
      </c>
      <c r="I7270" s="5" t="s">
        <v>378</v>
      </c>
    </row>
    <row r="7271" spans="1:9" x14ac:dyDescent="0.25">
      <c r="A7271" s="5" t="s">
        <v>17791</v>
      </c>
      <c r="B7271" s="5" t="s">
        <v>17792</v>
      </c>
      <c r="C7271" s="6" t="s">
        <v>17793</v>
      </c>
      <c r="D7271" s="6" t="str">
        <f t="shared" si="113"/>
        <v>1094-000-000-0000</v>
      </c>
      <c r="E7271" s="5" t="s">
        <v>17794</v>
      </c>
      <c r="F7271" s="5" t="s">
        <v>535</v>
      </c>
      <c r="G7271" s="5" t="s">
        <v>536</v>
      </c>
      <c r="H7271" s="5" t="s">
        <v>513</v>
      </c>
      <c r="I7271" s="5" t="s">
        <v>514</v>
      </c>
    </row>
    <row r="7272" spans="1:9" x14ac:dyDescent="0.25">
      <c r="A7272" s="5" t="s">
        <v>17795</v>
      </c>
      <c r="B7272" s="5" t="s">
        <v>17796</v>
      </c>
      <c r="C7272" s="6" t="s">
        <v>5732</v>
      </c>
      <c r="D7272" s="6" t="str">
        <f t="shared" si="113"/>
        <v>0788-000-000-0000</v>
      </c>
      <c r="E7272" s="5" t="s">
        <v>5733</v>
      </c>
      <c r="F7272" s="5" t="s">
        <v>383</v>
      </c>
      <c r="G7272" s="5" t="s">
        <v>384</v>
      </c>
      <c r="H7272" s="5" t="s">
        <v>377</v>
      </c>
      <c r="I7272" s="5" t="s">
        <v>378</v>
      </c>
    </row>
    <row r="7273" spans="1:9" x14ac:dyDescent="0.25">
      <c r="A7273" s="5" t="s">
        <v>17797</v>
      </c>
      <c r="B7273" s="5" t="s">
        <v>17798</v>
      </c>
      <c r="C7273" s="6" t="s">
        <v>2985</v>
      </c>
      <c r="D7273" s="6" t="str">
        <f t="shared" si="113"/>
        <v>0304-000-000-0000</v>
      </c>
      <c r="E7273" s="5" t="s">
        <v>2986</v>
      </c>
      <c r="F7273" s="5" t="s">
        <v>383</v>
      </c>
      <c r="G7273" s="5" t="s">
        <v>384</v>
      </c>
      <c r="H7273" s="5" t="s">
        <v>377</v>
      </c>
      <c r="I7273" s="5" t="s">
        <v>378</v>
      </c>
    </row>
    <row r="7274" spans="1:9" x14ac:dyDescent="0.25">
      <c r="A7274" s="5" t="s">
        <v>17799</v>
      </c>
      <c r="B7274" s="5" t="s">
        <v>17800</v>
      </c>
      <c r="C7274" s="6" t="s">
        <v>3114</v>
      </c>
      <c r="D7274" s="6" t="str">
        <f t="shared" si="113"/>
        <v>0942-000-000-0000</v>
      </c>
      <c r="E7274" s="5" t="s">
        <v>3115</v>
      </c>
      <c r="F7274" s="5" t="s">
        <v>383</v>
      </c>
      <c r="G7274" s="5" t="s">
        <v>384</v>
      </c>
      <c r="H7274" s="5" t="s">
        <v>377</v>
      </c>
      <c r="I7274" s="5" t="s">
        <v>378</v>
      </c>
    </row>
    <row r="7275" spans="1:9" x14ac:dyDescent="0.25">
      <c r="A7275" s="5" t="s">
        <v>17801</v>
      </c>
      <c r="B7275" s="5" t="s">
        <v>17802</v>
      </c>
      <c r="C7275" s="6" t="s">
        <v>1595</v>
      </c>
      <c r="D7275" s="6" t="str">
        <f t="shared" si="113"/>
        <v>0303-000-000-0000</v>
      </c>
      <c r="E7275" s="5" t="s">
        <v>1596</v>
      </c>
      <c r="F7275" s="5" t="s">
        <v>383</v>
      </c>
      <c r="G7275" s="5" t="s">
        <v>384</v>
      </c>
      <c r="H7275" s="5" t="s">
        <v>377</v>
      </c>
      <c r="I7275" s="5" t="s">
        <v>378</v>
      </c>
    </row>
    <row r="7276" spans="1:9" x14ac:dyDescent="0.25">
      <c r="A7276" s="5" t="s">
        <v>17803</v>
      </c>
      <c r="B7276" s="5" t="s">
        <v>17804</v>
      </c>
      <c r="C7276" s="6" t="s">
        <v>2237</v>
      </c>
      <c r="D7276" s="6" t="str">
        <f t="shared" si="113"/>
        <v>0917-000-000-0000</v>
      </c>
      <c r="E7276" s="5" t="s">
        <v>2238</v>
      </c>
      <c r="F7276" s="5" t="s">
        <v>383</v>
      </c>
      <c r="G7276" s="5" t="s">
        <v>384</v>
      </c>
      <c r="H7276" s="5" t="s">
        <v>377</v>
      </c>
      <c r="I7276" s="5" t="s">
        <v>378</v>
      </c>
    </row>
    <row r="7277" spans="1:9" x14ac:dyDescent="0.25">
      <c r="A7277" s="5" t="s">
        <v>17805</v>
      </c>
      <c r="B7277" s="5" t="s">
        <v>17806</v>
      </c>
      <c r="C7277" s="6" t="s">
        <v>12608</v>
      </c>
      <c r="D7277" s="6" t="str">
        <f t="shared" si="113"/>
        <v>0518-000-000-0000</v>
      </c>
      <c r="E7277" s="5" t="s">
        <v>12609</v>
      </c>
      <c r="F7277" s="5" t="s">
        <v>535</v>
      </c>
      <c r="G7277" s="5" t="s">
        <v>536</v>
      </c>
      <c r="H7277" s="5" t="s">
        <v>377</v>
      </c>
      <c r="I7277" s="5" t="s">
        <v>378</v>
      </c>
    </row>
    <row r="7278" spans="1:9" x14ac:dyDescent="0.25">
      <c r="A7278" s="5" t="s">
        <v>17807</v>
      </c>
      <c r="B7278" s="5" t="s">
        <v>17808</v>
      </c>
      <c r="C7278" s="6" t="s">
        <v>2767</v>
      </c>
      <c r="D7278" s="6" t="str">
        <f t="shared" si="113"/>
        <v>0187-000-000-0000</v>
      </c>
      <c r="E7278" s="5" t="s">
        <v>2768</v>
      </c>
      <c r="F7278" s="5" t="s">
        <v>535</v>
      </c>
      <c r="G7278" s="5" t="s">
        <v>536</v>
      </c>
      <c r="H7278" s="5" t="s">
        <v>377</v>
      </c>
      <c r="I7278" s="5" t="s">
        <v>378</v>
      </c>
    </row>
    <row r="7279" spans="1:9" x14ac:dyDescent="0.25">
      <c r="A7279" s="5" t="s">
        <v>17809</v>
      </c>
      <c r="B7279" s="5" t="s">
        <v>17810</v>
      </c>
      <c r="C7279" s="6" t="s">
        <v>13308</v>
      </c>
      <c r="D7279" s="6" t="str">
        <f t="shared" si="113"/>
        <v>0619-000-000-0000</v>
      </c>
      <c r="E7279" s="5" t="s">
        <v>13309</v>
      </c>
      <c r="F7279" s="5" t="s">
        <v>383</v>
      </c>
      <c r="G7279" s="5" t="s">
        <v>384</v>
      </c>
      <c r="H7279" s="5" t="s">
        <v>377</v>
      </c>
      <c r="I7279" s="5" t="s">
        <v>378</v>
      </c>
    </row>
    <row r="7280" spans="1:9" x14ac:dyDescent="0.25">
      <c r="A7280" s="5" t="s">
        <v>17811</v>
      </c>
      <c r="B7280" s="5" t="s">
        <v>17812</v>
      </c>
      <c r="C7280" s="6" t="s">
        <v>2835</v>
      </c>
      <c r="D7280" s="6" t="str">
        <f t="shared" si="113"/>
        <v>0197-000-000-0000</v>
      </c>
      <c r="E7280" s="5" t="s">
        <v>2836</v>
      </c>
      <c r="F7280" s="5" t="s">
        <v>383</v>
      </c>
      <c r="G7280" s="5" t="s">
        <v>384</v>
      </c>
      <c r="H7280" s="5" t="s">
        <v>377</v>
      </c>
      <c r="I7280" s="5" t="s">
        <v>378</v>
      </c>
    </row>
    <row r="7281" spans="1:9" x14ac:dyDescent="0.25">
      <c r="A7281" s="5" t="s">
        <v>17813</v>
      </c>
      <c r="B7281" s="5" t="s">
        <v>17814</v>
      </c>
      <c r="C7281" s="6" t="s">
        <v>17815</v>
      </c>
      <c r="D7281" s="6" t="str">
        <f t="shared" si="113"/>
        <v>0598-000-007-7800</v>
      </c>
      <c r="E7281" s="5" t="s">
        <v>17816</v>
      </c>
      <c r="F7281" s="5" t="s">
        <v>383</v>
      </c>
      <c r="G7281" s="5" t="s">
        <v>384</v>
      </c>
      <c r="H7281" s="5" t="s">
        <v>377</v>
      </c>
      <c r="I7281" s="5" t="s">
        <v>378</v>
      </c>
    </row>
    <row r="7282" spans="1:9" x14ac:dyDescent="0.25">
      <c r="A7282" s="5" t="s">
        <v>17817</v>
      </c>
      <c r="B7282" s="5" t="s">
        <v>17818</v>
      </c>
      <c r="C7282" s="6" t="s">
        <v>8601</v>
      </c>
      <c r="D7282" s="6" t="str">
        <f t="shared" si="113"/>
        <v>0584-000-000-0000</v>
      </c>
      <c r="E7282" s="5" t="s">
        <v>8602</v>
      </c>
      <c r="F7282" s="5" t="s">
        <v>383</v>
      </c>
      <c r="G7282" s="5" t="s">
        <v>384</v>
      </c>
      <c r="H7282" s="5" t="s">
        <v>377</v>
      </c>
      <c r="I7282" s="5" t="s">
        <v>378</v>
      </c>
    </row>
    <row r="7283" spans="1:9" x14ac:dyDescent="0.25">
      <c r="A7283" s="5" t="s">
        <v>17819</v>
      </c>
      <c r="B7283" s="5" t="s">
        <v>17820</v>
      </c>
      <c r="C7283" s="6" t="s">
        <v>17821</v>
      </c>
      <c r="D7283" s="6" t="str">
        <f t="shared" si="113"/>
        <v>0412-000-004-0700</v>
      </c>
      <c r="E7283" s="5" t="s">
        <v>17822</v>
      </c>
      <c r="F7283" s="5" t="s">
        <v>383</v>
      </c>
      <c r="G7283" s="5" t="s">
        <v>384</v>
      </c>
      <c r="H7283" s="5" t="s">
        <v>377</v>
      </c>
      <c r="I7283" s="5" t="s">
        <v>378</v>
      </c>
    </row>
    <row r="7284" spans="1:9" x14ac:dyDescent="0.25">
      <c r="A7284" s="5" t="s">
        <v>17823</v>
      </c>
      <c r="B7284" s="5" t="s">
        <v>17824</v>
      </c>
      <c r="C7284" s="6" t="s">
        <v>2933</v>
      </c>
      <c r="D7284" s="6" t="str">
        <f t="shared" si="113"/>
        <v>0610-000-000-0000</v>
      </c>
      <c r="E7284" s="5" t="s">
        <v>2934</v>
      </c>
      <c r="F7284" s="5" t="s">
        <v>383</v>
      </c>
      <c r="G7284" s="5" t="s">
        <v>384</v>
      </c>
      <c r="H7284" s="5" t="s">
        <v>491</v>
      </c>
      <c r="I7284" s="5" t="s">
        <v>492</v>
      </c>
    </row>
    <row r="7285" spans="1:9" x14ac:dyDescent="0.25">
      <c r="A7285" s="5" t="s">
        <v>17825</v>
      </c>
      <c r="B7285" s="5" t="s">
        <v>17826</v>
      </c>
      <c r="C7285" s="6" t="s">
        <v>8446</v>
      </c>
      <c r="D7285" s="6" t="str">
        <f t="shared" si="113"/>
        <v>0010-029-120-1500</v>
      </c>
      <c r="E7285" s="5" t="s">
        <v>8447</v>
      </c>
      <c r="F7285" s="5" t="s">
        <v>399</v>
      </c>
      <c r="G7285" s="5" t="s">
        <v>400</v>
      </c>
      <c r="H7285" s="5" t="s">
        <v>377</v>
      </c>
      <c r="I7285" s="5" t="s">
        <v>378</v>
      </c>
    </row>
    <row r="7286" spans="1:9" x14ac:dyDescent="0.25">
      <c r="A7286" s="5" t="s">
        <v>17827</v>
      </c>
      <c r="B7286" s="5" t="s">
        <v>17828</v>
      </c>
      <c r="C7286" s="6" t="s">
        <v>5606</v>
      </c>
      <c r="D7286" s="6" t="str">
        <f t="shared" si="113"/>
        <v>0891-000-000-0000</v>
      </c>
      <c r="E7286" s="5" t="s">
        <v>5607</v>
      </c>
      <c r="F7286" s="5" t="s">
        <v>383</v>
      </c>
      <c r="G7286" s="5" t="s">
        <v>384</v>
      </c>
      <c r="H7286" s="5" t="s">
        <v>377</v>
      </c>
      <c r="I7286" s="5" t="s">
        <v>378</v>
      </c>
    </row>
    <row r="7287" spans="1:9" x14ac:dyDescent="0.25">
      <c r="A7287" s="5" t="s">
        <v>17829</v>
      </c>
      <c r="B7287" s="5" t="s">
        <v>17830</v>
      </c>
      <c r="C7287" s="6" t="s">
        <v>5154</v>
      </c>
      <c r="D7287" s="6" t="str">
        <f t="shared" si="113"/>
        <v>0416-000-000-0000</v>
      </c>
      <c r="E7287" s="5" t="s">
        <v>5155</v>
      </c>
      <c r="F7287" s="5" t="s">
        <v>383</v>
      </c>
      <c r="G7287" s="5" t="s">
        <v>384</v>
      </c>
      <c r="H7287" s="5" t="s">
        <v>377</v>
      </c>
      <c r="I7287" s="5" t="s">
        <v>378</v>
      </c>
    </row>
    <row r="7288" spans="1:9" x14ac:dyDescent="0.25">
      <c r="A7288" s="5" t="s">
        <v>17831</v>
      </c>
      <c r="B7288" s="5" t="s">
        <v>17832</v>
      </c>
      <c r="C7288" s="6" t="s">
        <v>1897</v>
      </c>
      <c r="D7288" s="6" t="str">
        <f t="shared" si="113"/>
        <v>0360-000-000-0000</v>
      </c>
      <c r="E7288" s="5" t="s">
        <v>1898</v>
      </c>
      <c r="F7288" s="5" t="s">
        <v>383</v>
      </c>
      <c r="G7288" s="5" t="s">
        <v>384</v>
      </c>
      <c r="H7288" s="5" t="s">
        <v>377</v>
      </c>
      <c r="I7288" s="5" t="s">
        <v>378</v>
      </c>
    </row>
    <row r="7289" spans="1:9" x14ac:dyDescent="0.25">
      <c r="A7289" s="5" t="s">
        <v>17833</v>
      </c>
      <c r="B7289" s="5" t="s">
        <v>17834</v>
      </c>
      <c r="C7289" s="6" t="s">
        <v>853</v>
      </c>
      <c r="D7289" s="6" t="str">
        <f t="shared" si="113"/>
        <v>0945-000-000-0000</v>
      </c>
      <c r="E7289" s="5" t="s">
        <v>854</v>
      </c>
      <c r="F7289" s="5" t="s">
        <v>383</v>
      </c>
      <c r="G7289" s="5" t="s">
        <v>384</v>
      </c>
      <c r="H7289" s="5" t="s">
        <v>377</v>
      </c>
      <c r="I7289" s="5" t="s">
        <v>378</v>
      </c>
    </row>
    <row r="7290" spans="1:9" x14ac:dyDescent="0.25">
      <c r="A7290" s="5" t="s">
        <v>17835</v>
      </c>
      <c r="B7290" s="5" t="s">
        <v>17836</v>
      </c>
      <c r="C7290" s="6" t="s">
        <v>12608</v>
      </c>
      <c r="D7290" s="6" t="str">
        <f t="shared" si="113"/>
        <v>0518-000-000-0000</v>
      </c>
      <c r="E7290" s="5" t="s">
        <v>12609</v>
      </c>
      <c r="F7290" s="5" t="s">
        <v>507</v>
      </c>
      <c r="G7290" s="5" t="s">
        <v>508</v>
      </c>
      <c r="H7290" s="5" t="s">
        <v>377</v>
      </c>
      <c r="I7290" s="5" t="s">
        <v>378</v>
      </c>
    </row>
    <row r="7291" spans="1:9" x14ac:dyDescent="0.25">
      <c r="A7291" s="5" t="s">
        <v>17837</v>
      </c>
      <c r="B7291" s="5" t="s">
        <v>17838</v>
      </c>
      <c r="C7291" s="6" t="s">
        <v>2710</v>
      </c>
      <c r="D7291" s="6" t="str">
        <f t="shared" si="113"/>
        <v>0630-000-000-0000</v>
      </c>
      <c r="E7291" s="5" t="s">
        <v>2711</v>
      </c>
      <c r="F7291" s="5" t="s">
        <v>383</v>
      </c>
      <c r="G7291" s="5" t="s">
        <v>384</v>
      </c>
      <c r="H7291" s="5" t="s">
        <v>377</v>
      </c>
      <c r="I7291" s="5" t="s">
        <v>378</v>
      </c>
    </row>
    <row r="7292" spans="1:9" x14ac:dyDescent="0.25">
      <c r="A7292" s="5" t="s">
        <v>17839</v>
      </c>
      <c r="B7292" s="5" t="s">
        <v>17840</v>
      </c>
      <c r="C7292" s="6" t="s">
        <v>6225</v>
      </c>
      <c r="D7292" s="6" t="str">
        <f t="shared" si="113"/>
        <v>0332-000-000-0000</v>
      </c>
      <c r="E7292" s="5" t="s">
        <v>6226</v>
      </c>
      <c r="F7292" s="5" t="s">
        <v>383</v>
      </c>
      <c r="G7292" s="5" t="s">
        <v>384</v>
      </c>
      <c r="H7292" s="5" t="s">
        <v>377</v>
      </c>
      <c r="I7292" s="5" t="s">
        <v>378</v>
      </c>
    </row>
    <row r="7293" spans="1:9" x14ac:dyDescent="0.25">
      <c r="A7293" s="5" t="s">
        <v>17841</v>
      </c>
      <c r="B7293" s="5" t="s">
        <v>17842</v>
      </c>
      <c r="C7293" s="6" t="s">
        <v>7281</v>
      </c>
      <c r="D7293" s="6" t="str">
        <f t="shared" si="113"/>
        <v>0010-231-081-1100</v>
      </c>
      <c r="E7293" s="5" t="s">
        <v>7282</v>
      </c>
      <c r="F7293" s="5" t="s">
        <v>1177</v>
      </c>
      <c r="G7293" s="5" t="s">
        <v>1178</v>
      </c>
      <c r="H7293" s="5" t="s">
        <v>377</v>
      </c>
      <c r="I7293" s="5" t="s">
        <v>378</v>
      </c>
    </row>
    <row r="7294" spans="1:9" x14ac:dyDescent="0.25">
      <c r="A7294" s="5" t="s">
        <v>17843</v>
      </c>
      <c r="B7294" s="5" t="s">
        <v>17844</v>
      </c>
      <c r="C7294" s="6" t="s">
        <v>8933</v>
      </c>
      <c r="D7294" s="6" t="str">
        <f t="shared" si="113"/>
        <v>0455-000-000-0000</v>
      </c>
      <c r="E7294" s="5" t="s">
        <v>8934</v>
      </c>
      <c r="F7294" s="5" t="s">
        <v>383</v>
      </c>
      <c r="G7294" s="5" t="s">
        <v>384</v>
      </c>
      <c r="H7294" s="5" t="s">
        <v>377</v>
      </c>
      <c r="I7294" s="5" t="s">
        <v>378</v>
      </c>
    </row>
    <row r="7295" spans="1:9" x14ac:dyDescent="0.25">
      <c r="A7295" s="5" t="s">
        <v>17845</v>
      </c>
      <c r="B7295" s="5" t="s">
        <v>17846</v>
      </c>
      <c r="C7295" s="6" t="s">
        <v>2414</v>
      </c>
      <c r="D7295" s="6" t="str">
        <f t="shared" si="113"/>
        <v>0290-000-002-9600</v>
      </c>
      <c r="E7295" s="5" t="s">
        <v>2415</v>
      </c>
      <c r="F7295" s="5" t="s">
        <v>383</v>
      </c>
      <c r="G7295" s="5" t="s">
        <v>384</v>
      </c>
      <c r="H7295" s="5" t="s">
        <v>377</v>
      </c>
      <c r="I7295" s="5" t="s">
        <v>378</v>
      </c>
    </row>
    <row r="7296" spans="1:9" x14ac:dyDescent="0.25">
      <c r="A7296" s="5" t="s">
        <v>17847</v>
      </c>
      <c r="B7296" s="5" t="s">
        <v>17848</v>
      </c>
      <c r="C7296" s="6" t="s">
        <v>2237</v>
      </c>
      <c r="D7296" s="6" t="str">
        <f t="shared" si="113"/>
        <v>0917-000-000-0000</v>
      </c>
      <c r="E7296" s="5" t="s">
        <v>2238</v>
      </c>
      <c r="F7296" s="5" t="s">
        <v>383</v>
      </c>
      <c r="G7296" s="5" t="s">
        <v>384</v>
      </c>
      <c r="H7296" s="5" t="s">
        <v>377</v>
      </c>
      <c r="I7296" s="5" t="s">
        <v>378</v>
      </c>
    </row>
    <row r="7297" spans="1:9" x14ac:dyDescent="0.25">
      <c r="A7297" s="5" t="s">
        <v>17849</v>
      </c>
      <c r="B7297" s="5" t="s">
        <v>17850</v>
      </c>
      <c r="C7297" s="6" t="s">
        <v>1069</v>
      </c>
      <c r="D7297" s="6" t="str">
        <f t="shared" si="113"/>
        <v>0300-000-000-0000</v>
      </c>
      <c r="E7297" s="5" t="s">
        <v>1070</v>
      </c>
      <c r="F7297" s="5" t="s">
        <v>507</v>
      </c>
      <c r="G7297" s="5" t="s">
        <v>508</v>
      </c>
      <c r="H7297" s="5" t="s">
        <v>377</v>
      </c>
      <c r="I7297" s="5" t="s">
        <v>378</v>
      </c>
    </row>
    <row r="7298" spans="1:9" x14ac:dyDescent="0.25">
      <c r="A7298" s="5" t="s">
        <v>17851</v>
      </c>
      <c r="B7298" s="5" t="s">
        <v>17852</v>
      </c>
      <c r="C7298" s="6" t="s">
        <v>16011</v>
      </c>
      <c r="D7298" s="6" t="str">
        <f t="shared" ref="D7298:D7361" si="114">TEXT(C7298,"0000-000-000-0000")</f>
        <v>0833-000-000-0000</v>
      </c>
      <c r="E7298" s="5" t="s">
        <v>16012</v>
      </c>
      <c r="F7298" s="5" t="s">
        <v>535</v>
      </c>
      <c r="G7298" s="5" t="s">
        <v>536</v>
      </c>
      <c r="H7298" s="5" t="s">
        <v>377</v>
      </c>
      <c r="I7298" s="5" t="s">
        <v>378</v>
      </c>
    </row>
    <row r="7299" spans="1:9" x14ac:dyDescent="0.25">
      <c r="A7299" s="5" t="s">
        <v>17853</v>
      </c>
      <c r="B7299" s="5" t="s">
        <v>17854</v>
      </c>
      <c r="C7299" s="6" t="s">
        <v>9802</v>
      </c>
      <c r="D7299" s="6" t="str">
        <f t="shared" si="114"/>
        <v>0010-083-061-1100</v>
      </c>
      <c r="E7299" s="5" t="s">
        <v>9803</v>
      </c>
      <c r="F7299" s="5" t="s">
        <v>399</v>
      </c>
      <c r="G7299" s="5" t="s">
        <v>400</v>
      </c>
      <c r="H7299" s="5" t="s">
        <v>377</v>
      </c>
      <c r="I7299" s="5" t="s">
        <v>378</v>
      </c>
    </row>
    <row r="7300" spans="1:9" x14ac:dyDescent="0.25">
      <c r="A7300" s="5" t="s">
        <v>17855</v>
      </c>
      <c r="B7300" s="5" t="s">
        <v>17856</v>
      </c>
      <c r="C7300" s="6" t="s">
        <v>1619</v>
      </c>
      <c r="D7300" s="6" t="str">
        <f t="shared" si="114"/>
        <v>0370-000-000-0000</v>
      </c>
      <c r="E7300" s="5" t="s">
        <v>1620</v>
      </c>
      <c r="F7300" s="5" t="s">
        <v>1974</v>
      </c>
      <c r="G7300" s="5" t="s">
        <v>1975</v>
      </c>
      <c r="H7300" s="5" t="s">
        <v>377</v>
      </c>
      <c r="I7300" s="5" t="s">
        <v>378</v>
      </c>
    </row>
    <row r="7301" spans="1:9" x14ac:dyDescent="0.25">
      <c r="A7301" s="5" t="s">
        <v>17857</v>
      </c>
      <c r="B7301" s="5" t="s">
        <v>17858</v>
      </c>
      <c r="C7301" s="6" t="s">
        <v>3662</v>
      </c>
      <c r="D7301" s="6" t="str">
        <f t="shared" si="114"/>
        <v>0592-000-000-0000</v>
      </c>
      <c r="E7301" s="5" t="s">
        <v>3663</v>
      </c>
      <c r="F7301" s="5" t="s">
        <v>383</v>
      </c>
      <c r="G7301" s="5" t="s">
        <v>384</v>
      </c>
      <c r="H7301" s="5" t="s">
        <v>377</v>
      </c>
      <c r="I7301" s="5" t="s">
        <v>378</v>
      </c>
    </row>
    <row r="7302" spans="1:9" x14ac:dyDescent="0.25">
      <c r="A7302" s="5" t="s">
        <v>17859</v>
      </c>
      <c r="B7302" s="5" t="s">
        <v>17860</v>
      </c>
      <c r="C7302" s="6" t="s">
        <v>2283</v>
      </c>
      <c r="D7302" s="6" t="str">
        <f t="shared" si="114"/>
        <v>0822-000-000-0000</v>
      </c>
      <c r="E7302" s="5" t="s">
        <v>2284</v>
      </c>
      <c r="F7302" s="5" t="s">
        <v>383</v>
      </c>
      <c r="G7302" s="5" t="s">
        <v>384</v>
      </c>
      <c r="H7302" s="5" t="s">
        <v>377</v>
      </c>
      <c r="I7302" s="5" t="s">
        <v>378</v>
      </c>
    </row>
    <row r="7303" spans="1:9" x14ac:dyDescent="0.25">
      <c r="A7303" s="5" t="s">
        <v>17861</v>
      </c>
      <c r="B7303" s="5" t="s">
        <v>17862</v>
      </c>
      <c r="C7303" s="6" t="s">
        <v>5296</v>
      </c>
      <c r="D7303" s="6" t="str">
        <f t="shared" si="114"/>
        <v>0559-000-000-0000</v>
      </c>
      <c r="E7303" s="5" t="s">
        <v>5297</v>
      </c>
      <c r="F7303" s="5" t="s">
        <v>383</v>
      </c>
      <c r="G7303" s="5" t="s">
        <v>384</v>
      </c>
      <c r="H7303" s="5" t="s">
        <v>377</v>
      </c>
      <c r="I7303" s="5" t="s">
        <v>378</v>
      </c>
    </row>
    <row r="7304" spans="1:9" x14ac:dyDescent="0.25">
      <c r="A7304" s="5" t="s">
        <v>17863</v>
      </c>
      <c r="B7304" s="5" t="s">
        <v>17864</v>
      </c>
      <c r="C7304" s="6" t="s">
        <v>485</v>
      </c>
      <c r="D7304" s="6" t="str">
        <f t="shared" si="114"/>
        <v>0330-000-000-0000</v>
      </c>
      <c r="E7304" s="5" t="s">
        <v>486</v>
      </c>
      <c r="F7304" s="5" t="s">
        <v>383</v>
      </c>
      <c r="G7304" s="5" t="s">
        <v>384</v>
      </c>
      <c r="H7304" s="5" t="s">
        <v>513</v>
      </c>
      <c r="I7304" s="5" t="s">
        <v>514</v>
      </c>
    </row>
    <row r="7305" spans="1:9" x14ac:dyDescent="0.25">
      <c r="A7305" s="5" t="s">
        <v>17865</v>
      </c>
      <c r="B7305" s="5" t="s">
        <v>17866</v>
      </c>
      <c r="C7305" s="6" t="s">
        <v>9608</v>
      </c>
      <c r="D7305" s="6" t="str">
        <f t="shared" si="114"/>
        <v>0655-000-000-0000</v>
      </c>
      <c r="E7305" s="5" t="s">
        <v>9609</v>
      </c>
      <c r="F7305" s="5" t="s">
        <v>383</v>
      </c>
      <c r="G7305" s="5" t="s">
        <v>384</v>
      </c>
      <c r="H7305" s="5" t="s">
        <v>377</v>
      </c>
      <c r="I7305" s="5" t="s">
        <v>378</v>
      </c>
    </row>
    <row r="7306" spans="1:9" x14ac:dyDescent="0.25">
      <c r="A7306" s="5" t="s">
        <v>17867</v>
      </c>
      <c r="B7306" s="5" t="s">
        <v>17868</v>
      </c>
      <c r="C7306" s="6" t="s">
        <v>2188</v>
      </c>
      <c r="D7306" s="6" t="str">
        <f t="shared" si="114"/>
        <v>0010-067-030-1100</v>
      </c>
      <c r="E7306" s="5" t="s">
        <v>2189</v>
      </c>
      <c r="F7306" s="5" t="s">
        <v>399</v>
      </c>
      <c r="G7306" s="5" t="s">
        <v>400</v>
      </c>
      <c r="H7306" s="5" t="s">
        <v>377</v>
      </c>
      <c r="I7306" s="5" t="s">
        <v>378</v>
      </c>
    </row>
    <row r="7307" spans="1:9" x14ac:dyDescent="0.25">
      <c r="A7307" s="5" t="s">
        <v>17869</v>
      </c>
      <c r="B7307" s="5" t="s">
        <v>17870</v>
      </c>
      <c r="C7307" s="6" t="s">
        <v>3651</v>
      </c>
      <c r="D7307" s="6" t="str">
        <f t="shared" si="114"/>
        <v>0310-000-010-3500</v>
      </c>
      <c r="E7307" s="5" t="s">
        <v>3652</v>
      </c>
      <c r="F7307" s="5" t="s">
        <v>383</v>
      </c>
      <c r="G7307" s="5" t="s">
        <v>384</v>
      </c>
      <c r="H7307" s="5" t="s">
        <v>417</v>
      </c>
      <c r="I7307" s="5" t="s">
        <v>418</v>
      </c>
    </row>
    <row r="7308" spans="1:9" x14ac:dyDescent="0.25">
      <c r="A7308" s="5" t="s">
        <v>17871</v>
      </c>
      <c r="B7308" s="5" t="s">
        <v>17872</v>
      </c>
      <c r="C7308" s="6" t="s">
        <v>13143</v>
      </c>
      <c r="D7308" s="6" t="str">
        <f t="shared" si="114"/>
        <v>1109-000-000-0000</v>
      </c>
      <c r="E7308" s="5" t="s">
        <v>13144</v>
      </c>
      <c r="F7308" s="5" t="s">
        <v>383</v>
      </c>
      <c r="G7308" s="5" t="s">
        <v>384</v>
      </c>
      <c r="H7308" s="5" t="s">
        <v>377</v>
      </c>
      <c r="I7308" s="5" t="s">
        <v>378</v>
      </c>
    </row>
    <row r="7309" spans="1:9" x14ac:dyDescent="0.25">
      <c r="A7309" s="5" t="s">
        <v>17873</v>
      </c>
      <c r="B7309" s="5" t="s">
        <v>17874</v>
      </c>
      <c r="C7309" s="6" t="s">
        <v>7160</v>
      </c>
      <c r="D7309" s="6" t="str">
        <f t="shared" si="114"/>
        <v>0424-000-000-0000</v>
      </c>
      <c r="E7309" s="5" t="s">
        <v>7161</v>
      </c>
      <c r="F7309" s="5" t="s">
        <v>383</v>
      </c>
      <c r="G7309" s="5" t="s">
        <v>384</v>
      </c>
      <c r="H7309" s="5" t="s">
        <v>377</v>
      </c>
      <c r="I7309" s="5" t="s">
        <v>378</v>
      </c>
    </row>
    <row r="7310" spans="1:9" x14ac:dyDescent="0.25">
      <c r="A7310" s="5" t="s">
        <v>17875</v>
      </c>
      <c r="B7310" s="5" t="s">
        <v>17876</v>
      </c>
      <c r="C7310" s="6" t="s">
        <v>1794</v>
      </c>
      <c r="D7310" s="6" t="str">
        <f t="shared" si="114"/>
        <v>0427-000-000-0000</v>
      </c>
      <c r="E7310" s="5" t="s">
        <v>1795</v>
      </c>
      <c r="F7310" s="5" t="s">
        <v>383</v>
      </c>
      <c r="G7310" s="5" t="s">
        <v>384</v>
      </c>
      <c r="H7310" s="5" t="s">
        <v>377</v>
      </c>
      <c r="I7310" s="5" t="s">
        <v>378</v>
      </c>
    </row>
    <row r="7311" spans="1:9" x14ac:dyDescent="0.25">
      <c r="A7311" s="5" t="s">
        <v>17877</v>
      </c>
      <c r="B7311" s="5" t="s">
        <v>17878</v>
      </c>
      <c r="C7311" s="6" t="s">
        <v>5638</v>
      </c>
      <c r="D7311" s="6" t="str">
        <f t="shared" si="114"/>
        <v>0901-000-000-0000</v>
      </c>
      <c r="E7311" s="5" t="s">
        <v>5639</v>
      </c>
      <c r="F7311" s="5" t="s">
        <v>383</v>
      </c>
      <c r="G7311" s="5" t="s">
        <v>384</v>
      </c>
      <c r="H7311" s="5" t="s">
        <v>377</v>
      </c>
      <c r="I7311" s="5" t="s">
        <v>378</v>
      </c>
    </row>
    <row r="7312" spans="1:9" x14ac:dyDescent="0.25">
      <c r="A7312" s="5" t="s">
        <v>17879</v>
      </c>
      <c r="B7312" s="5" t="s">
        <v>17880</v>
      </c>
      <c r="C7312" s="6" t="s">
        <v>5256</v>
      </c>
      <c r="D7312" s="6" t="str">
        <f t="shared" si="114"/>
        <v>1059-000-000-0000</v>
      </c>
      <c r="E7312" s="5" t="s">
        <v>5257</v>
      </c>
      <c r="F7312" s="5" t="s">
        <v>383</v>
      </c>
      <c r="G7312" s="5" t="s">
        <v>384</v>
      </c>
      <c r="H7312" s="5" t="s">
        <v>377</v>
      </c>
      <c r="I7312" s="5" t="s">
        <v>378</v>
      </c>
    </row>
    <row r="7313" spans="1:9" x14ac:dyDescent="0.25">
      <c r="A7313" s="5" t="s">
        <v>17881</v>
      </c>
      <c r="B7313" s="5" t="s">
        <v>17882</v>
      </c>
      <c r="C7313" s="6" t="s">
        <v>2098</v>
      </c>
      <c r="D7313" s="6" t="str">
        <f t="shared" si="114"/>
        <v>0785-000-000-0000</v>
      </c>
      <c r="E7313" s="5" t="s">
        <v>2099</v>
      </c>
      <c r="F7313" s="5" t="s">
        <v>383</v>
      </c>
      <c r="G7313" s="5" t="s">
        <v>384</v>
      </c>
      <c r="H7313" s="5" t="s">
        <v>377</v>
      </c>
      <c r="I7313" s="5" t="s">
        <v>378</v>
      </c>
    </row>
    <row r="7314" spans="1:9" x14ac:dyDescent="0.25">
      <c r="A7314" s="5" t="s">
        <v>17883</v>
      </c>
      <c r="B7314" s="5" t="s">
        <v>17884</v>
      </c>
      <c r="C7314" s="6" t="s">
        <v>827</v>
      </c>
      <c r="D7314" s="6" t="str">
        <f t="shared" si="114"/>
        <v>0320-000-000-0000</v>
      </c>
      <c r="E7314" s="5" t="s">
        <v>828</v>
      </c>
      <c r="F7314" s="5" t="s">
        <v>383</v>
      </c>
      <c r="G7314" s="5" t="s">
        <v>384</v>
      </c>
      <c r="H7314" s="5" t="s">
        <v>377</v>
      </c>
      <c r="I7314" s="5" t="s">
        <v>378</v>
      </c>
    </row>
    <row r="7315" spans="1:9" x14ac:dyDescent="0.25">
      <c r="A7315" s="5" t="s">
        <v>17885</v>
      </c>
      <c r="B7315" s="5" t="s">
        <v>17886</v>
      </c>
      <c r="C7315" s="6" t="s">
        <v>2301</v>
      </c>
      <c r="D7315" s="6" t="str">
        <f t="shared" si="114"/>
        <v>0753-000-000-0000</v>
      </c>
      <c r="E7315" s="5" t="s">
        <v>2302</v>
      </c>
      <c r="F7315" s="5" t="s">
        <v>383</v>
      </c>
      <c r="G7315" s="5" t="s">
        <v>384</v>
      </c>
      <c r="H7315" s="5" t="s">
        <v>377</v>
      </c>
      <c r="I7315" s="5" t="s">
        <v>378</v>
      </c>
    </row>
    <row r="7316" spans="1:9" x14ac:dyDescent="0.25">
      <c r="A7316" s="5" t="s">
        <v>17887</v>
      </c>
      <c r="B7316" s="5" t="s">
        <v>17888</v>
      </c>
      <c r="C7316" s="6" t="s">
        <v>11351</v>
      </c>
      <c r="D7316" s="6" t="str">
        <f t="shared" si="114"/>
        <v>0931-000-000-0000</v>
      </c>
      <c r="E7316" s="5" t="s">
        <v>11352</v>
      </c>
      <c r="F7316" s="5" t="s">
        <v>535</v>
      </c>
      <c r="G7316" s="5" t="s">
        <v>536</v>
      </c>
      <c r="H7316" s="5" t="s">
        <v>377</v>
      </c>
      <c r="I7316" s="5" t="s">
        <v>378</v>
      </c>
    </row>
    <row r="7317" spans="1:9" x14ac:dyDescent="0.25">
      <c r="A7317" s="5" t="s">
        <v>17889</v>
      </c>
      <c r="B7317" s="5" t="s">
        <v>17890</v>
      </c>
      <c r="C7317" s="6" t="s">
        <v>3452</v>
      </c>
      <c r="D7317" s="6" t="str">
        <f t="shared" si="114"/>
        <v>0010-059-061-1100</v>
      </c>
      <c r="E7317" s="5" t="s">
        <v>3453</v>
      </c>
      <c r="F7317" s="5" t="s">
        <v>383</v>
      </c>
      <c r="G7317" s="5" t="s">
        <v>384</v>
      </c>
      <c r="H7317" s="5" t="s">
        <v>377</v>
      </c>
      <c r="I7317" s="5" t="s">
        <v>378</v>
      </c>
    </row>
    <row r="7318" spans="1:9" x14ac:dyDescent="0.25">
      <c r="A7318" s="5" t="s">
        <v>17891</v>
      </c>
      <c r="B7318" s="5" t="s">
        <v>17892</v>
      </c>
      <c r="C7318" s="6" t="s">
        <v>2803</v>
      </c>
      <c r="D7318" s="6" t="str">
        <f t="shared" si="114"/>
        <v>0217-000-000-0000</v>
      </c>
      <c r="E7318" s="5" t="s">
        <v>2804</v>
      </c>
      <c r="F7318" s="5" t="s">
        <v>507</v>
      </c>
      <c r="G7318" s="5" t="s">
        <v>508</v>
      </c>
      <c r="H7318" s="5" t="s">
        <v>377</v>
      </c>
      <c r="I7318" s="5" t="s">
        <v>378</v>
      </c>
    </row>
    <row r="7319" spans="1:9" x14ac:dyDescent="0.25">
      <c r="A7319" s="5" t="s">
        <v>17893</v>
      </c>
      <c r="B7319" s="5" t="s">
        <v>17894</v>
      </c>
      <c r="C7319" s="6" t="s">
        <v>3458</v>
      </c>
      <c r="D7319" s="6" t="str">
        <f t="shared" si="114"/>
        <v>1025-000-000-0000</v>
      </c>
      <c r="E7319" s="5" t="s">
        <v>3459</v>
      </c>
      <c r="F7319" s="5" t="s">
        <v>383</v>
      </c>
      <c r="G7319" s="5" t="s">
        <v>384</v>
      </c>
      <c r="H7319" s="5" t="s">
        <v>377</v>
      </c>
      <c r="I7319" s="5" t="s">
        <v>378</v>
      </c>
    </row>
    <row r="7320" spans="1:9" x14ac:dyDescent="0.25">
      <c r="A7320" s="5" t="s">
        <v>17895</v>
      </c>
      <c r="B7320" s="5" t="s">
        <v>17896</v>
      </c>
      <c r="C7320" s="6" t="s">
        <v>985</v>
      </c>
      <c r="D7320" s="6" t="str">
        <f t="shared" si="114"/>
        <v>0180-000-000-0000</v>
      </c>
      <c r="E7320" s="5" t="s">
        <v>986</v>
      </c>
      <c r="F7320" s="5" t="s">
        <v>383</v>
      </c>
      <c r="G7320" s="5" t="s">
        <v>384</v>
      </c>
      <c r="H7320" s="5" t="s">
        <v>377</v>
      </c>
      <c r="I7320" s="5" t="s">
        <v>378</v>
      </c>
    </row>
    <row r="7321" spans="1:9" x14ac:dyDescent="0.25">
      <c r="A7321" s="5" t="s">
        <v>17897</v>
      </c>
      <c r="B7321" s="5" t="s">
        <v>17898</v>
      </c>
      <c r="C7321" s="6" t="s">
        <v>985</v>
      </c>
      <c r="D7321" s="6" t="str">
        <f t="shared" si="114"/>
        <v>0180-000-000-0000</v>
      </c>
      <c r="E7321" s="5" t="s">
        <v>986</v>
      </c>
      <c r="F7321" s="5" t="s">
        <v>383</v>
      </c>
      <c r="G7321" s="5" t="s">
        <v>384</v>
      </c>
      <c r="H7321" s="5" t="s">
        <v>377</v>
      </c>
      <c r="I7321" s="5" t="s">
        <v>378</v>
      </c>
    </row>
    <row r="7322" spans="1:9" x14ac:dyDescent="0.25">
      <c r="A7322" s="5" t="s">
        <v>17899</v>
      </c>
      <c r="B7322" s="5" t="s">
        <v>17900</v>
      </c>
      <c r="C7322" s="6" t="s">
        <v>1897</v>
      </c>
      <c r="D7322" s="6" t="str">
        <f t="shared" si="114"/>
        <v>0360-000-000-0000</v>
      </c>
      <c r="E7322" s="5" t="s">
        <v>1898</v>
      </c>
      <c r="F7322" s="5" t="s">
        <v>383</v>
      </c>
      <c r="G7322" s="5" t="s">
        <v>384</v>
      </c>
      <c r="H7322" s="5" t="s">
        <v>513</v>
      </c>
      <c r="I7322" s="5" t="s">
        <v>514</v>
      </c>
    </row>
    <row r="7323" spans="1:9" x14ac:dyDescent="0.25">
      <c r="A7323" s="5" t="s">
        <v>17901</v>
      </c>
      <c r="B7323" s="5" t="s">
        <v>17902</v>
      </c>
      <c r="C7323" s="6" t="s">
        <v>2301</v>
      </c>
      <c r="D7323" s="6" t="str">
        <f t="shared" si="114"/>
        <v>0753-000-000-0000</v>
      </c>
      <c r="E7323" s="5" t="s">
        <v>2302</v>
      </c>
      <c r="F7323" s="5" t="s">
        <v>383</v>
      </c>
      <c r="G7323" s="5" t="s">
        <v>384</v>
      </c>
      <c r="H7323" s="5" t="s">
        <v>377</v>
      </c>
      <c r="I7323" s="5" t="s">
        <v>378</v>
      </c>
    </row>
    <row r="7324" spans="1:9" x14ac:dyDescent="0.25">
      <c r="A7324" s="5" t="s">
        <v>17903</v>
      </c>
      <c r="B7324" s="5" t="s">
        <v>17904</v>
      </c>
      <c r="C7324" s="6" t="s">
        <v>2609</v>
      </c>
      <c r="D7324" s="6" t="str">
        <f t="shared" si="114"/>
        <v>0141-000-000-0000</v>
      </c>
      <c r="E7324" s="5" t="s">
        <v>2610</v>
      </c>
      <c r="F7324" s="5" t="s">
        <v>383</v>
      </c>
      <c r="G7324" s="5" t="s">
        <v>384</v>
      </c>
      <c r="H7324" s="5" t="s">
        <v>513</v>
      </c>
      <c r="I7324" s="5" t="s">
        <v>514</v>
      </c>
    </row>
    <row r="7325" spans="1:9" x14ac:dyDescent="0.25">
      <c r="A7325" s="5" t="s">
        <v>17905</v>
      </c>
      <c r="B7325" s="5" t="s">
        <v>17906</v>
      </c>
      <c r="C7325" s="6" t="s">
        <v>4723</v>
      </c>
      <c r="D7325" s="6" t="str">
        <f t="shared" si="114"/>
        <v>0917-044-000-0000</v>
      </c>
      <c r="E7325" s="5" t="s">
        <v>4724</v>
      </c>
      <c r="F7325" s="5" t="s">
        <v>873</v>
      </c>
      <c r="G7325" s="5" t="s">
        <v>874</v>
      </c>
      <c r="H7325" s="5" t="s">
        <v>377</v>
      </c>
      <c r="I7325" s="5" t="s">
        <v>378</v>
      </c>
    </row>
    <row r="7326" spans="1:9" x14ac:dyDescent="0.25">
      <c r="A7326" s="5" t="s">
        <v>17907</v>
      </c>
      <c r="B7326" s="5" t="s">
        <v>17908</v>
      </c>
      <c r="C7326" s="6" t="s">
        <v>1115</v>
      </c>
      <c r="D7326" s="6" t="str">
        <f t="shared" si="114"/>
        <v>0180-303-000-0000</v>
      </c>
      <c r="E7326" s="5" t="s">
        <v>1116</v>
      </c>
      <c r="F7326" s="5" t="s">
        <v>2925</v>
      </c>
      <c r="G7326" s="5" t="s">
        <v>2926</v>
      </c>
      <c r="H7326" s="5" t="s">
        <v>377</v>
      </c>
      <c r="I7326" s="5" t="s">
        <v>378</v>
      </c>
    </row>
    <row r="7327" spans="1:9" x14ac:dyDescent="0.25">
      <c r="A7327" s="5" t="s">
        <v>17909</v>
      </c>
      <c r="B7327" s="5" t="s">
        <v>17910</v>
      </c>
      <c r="C7327" s="6" t="s">
        <v>1770</v>
      </c>
      <c r="D7327" s="6" t="str">
        <f t="shared" si="114"/>
        <v>0412-000-000-0000</v>
      </c>
      <c r="E7327" s="5" t="s">
        <v>1771</v>
      </c>
      <c r="F7327" s="5" t="s">
        <v>383</v>
      </c>
      <c r="G7327" s="5" t="s">
        <v>384</v>
      </c>
      <c r="H7327" s="5" t="s">
        <v>377</v>
      </c>
      <c r="I7327" s="5" t="s">
        <v>378</v>
      </c>
    </row>
    <row r="7328" spans="1:9" x14ac:dyDescent="0.25">
      <c r="A7328" s="5" t="s">
        <v>17911</v>
      </c>
      <c r="B7328" s="5" t="s">
        <v>17912</v>
      </c>
      <c r="C7328" s="6" t="s">
        <v>421</v>
      </c>
      <c r="D7328" s="6" t="str">
        <f t="shared" si="114"/>
        <v>0835-000-000-0000</v>
      </c>
      <c r="E7328" s="5" t="s">
        <v>422</v>
      </c>
      <c r="F7328" s="5" t="s">
        <v>383</v>
      </c>
      <c r="G7328" s="5" t="s">
        <v>384</v>
      </c>
      <c r="H7328" s="5" t="s">
        <v>377</v>
      </c>
      <c r="I7328" s="5" t="s">
        <v>378</v>
      </c>
    </row>
    <row r="7329" spans="1:9" x14ac:dyDescent="0.25">
      <c r="A7329" s="5" t="s">
        <v>17913</v>
      </c>
      <c r="B7329" s="5" t="s">
        <v>17914</v>
      </c>
      <c r="C7329" s="6" t="s">
        <v>5694</v>
      </c>
      <c r="D7329" s="6" t="str">
        <f t="shared" si="114"/>
        <v>0922-000-000-0000</v>
      </c>
      <c r="E7329" s="5" t="s">
        <v>5695</v>
      </c>
      <c r="F7329" s="5" t="s">
        <v>383</v>
      </c>
      <c r="G7329" s="5" t="s">
        <v>384</v>
      </c>
      <c r="H7329" s="5" t="s">
        <v>377</v>
      </c>
      <c r="I7329" s="5" t="s">
        <v>378</v>
      </c>
    </row>
    <row r="7330" spans="1:9" x14ac:dyDescent="0.25">
      <c r="A7330" s="5" t="s">
        <v>17915</v>
      </c>
      <c r="B7330" s="5" t="s">
        <v>17916</v>
      </c>
      <c r="C7330" s="6" t="s">
        <v>11576</v>
      </c>
      <c r="D7330" s="6" t="str">
        <f t="shared" si="114"/>
        <v>0919-000-000-0000</v>
      </c>
      <c r="E7330" s="5" t="s">
        <v>11577</v>
      </c>
      <c r="F7330" s="5" t="s">
        <v>535</v>
      </c>
      <c r="G7330" s="5" t="s">
        <v>536</v>
      </c>
      <c r="H7330" s="5" t="s">
        <v>377</v>
      </c>
      <c r="I7330" s="5" t="s">
        <v>378</v>
      </c>
    </row>
    <row r="7331" spans="1:9" x14ac:dyDescent="0.25">
      <c r="A7331" s="5" t="s">
        <v>17917</v>
      </c>
      <c r="B7331" s="5" t="s">
        <v>17918</v>
      </c>
      <c r="C7331" s="6" t="s">
        <v>831</v>
      </c>
      <c r="D7331" s="6" t="str">
        <f t="shared" si="114"/>
        <v>0874-000-000-0000</v>
      </c>
      <c r="E7331" s="5" t="s">
        <v>832</v>
      </c>
      <c r="F7331" s="5" t="s">
        <v>383</v>
      </c>
      <c r="G7331" s="5" t="s">
        <v>384</v>
      </c>
      <c r="H7331" s="5" t="s">
        <v>377</v>
      </c>
      <c r="I7331" s="5" t="s">
        <v>378</v>
      </c>
    </row>
    <row r="7332" spans="1:9" x14ac:dyDescent="0.25">
      <c r="A7332" s="5" t="s">
        <v>17919</v>
      </c>
      <c r="B7332" s="5" t="s">
        <v>17920</v>
      </c>
      <c r="C7332" s="6" t="s">
        <v>3287</v>
      </c>
      <c r="D7332" s="6" t="str">
        <f t="shared" si="114"/>
        <v>0137-000-000-0000</v>
      </c>
      <c r="E7332" s="5" t="s">
        <v>3288</v>
      </c>
      <c r="F7332" s="5" t="s">
        <v>415</v>
      </c>
      <c r="G7332" s="5" t="s">
        <v>416</v>
      </c>
      <c r="H7332" s="5" t="s">
        <v>377</v>
      </c>
      <c r="I7332" s="5" t="s">
        <v>378</v>
      </c>
    </row>
    <row r="7333" spans="1:9" x14ac:dyDescent="0.25">
      <c r="A7333" s="5" t="s">
        <v>17921</v>
      </c>
      <c r="B7333" s="5" t="s">
        <v>17922</v>
      </c>
      <c r="C7333" s="6" t="s">
        <v>4795</v>
      </c>
      <c r="D7333" s="6" t="str">
        <f t="shared" si="114"/>
        <v>0824-000-000-0000</v>
      </c>
      <c r="E7333" s="5" t="s">
        <v>4796</v>
      </c>
      <c r="F7333" s="5" t="s">
        <v>383</v>
      </c>
      <c r="G7333" s="5" t="s">
        <v>384</v>
      </c>
      <c r="H7333" s="5" t="s">
        <v>377</v>
      </c>
      <c r="I7333" s="5" t="s">
        <v>378</v>
      </c>
    </row>
    <row r="7334" spans="1:9" x14ac:dyDescent="0.25">
      <c r="A7334" s="5" t="s">
        <v>17923</v>
      </c>
      <c r="B7334" s="5" t="s">
        <v>17924</v>
      </c>
      <c r="C7334" s="6" t="s">
        <v>11890</v>
      </c>
      <c r="D7334" s="6" t="str">
        <f t="shared" si="114"/>
        <v>0953-000-000-0000</v>
      </c>
      <c r="E7334" s="5" t="s">
        <v>11891</v>
      </c>
      <c r="F7334" s="5" t="s">
        <v>535</v>
      </c>
      <c r="G7334" s="5" t="s">
        <v>536</v>
      </c>
      <c r="H7334" s="5" t="s">
        <v>377</v>
      </c>
      <c r="I7334" s="5" t="s">
        <v>378</v>
      </c>
    </row>
    <row r="7335" spans="1:9" x14ac:dyDescent="0.25">
      <c r="A7335" s="5" t="s">
        <v>17925</v>
      </c>
      <c r="B7335" s="5" t="s">
        <v>17926</v>
      </c>
      <c r="C7335" s="6" t="s">
        <v>3021</v>
      </c>
      <c r="D7335" s="6" t="str">
        <f t="shared" si="114"/>
        <v>0191-000-000-0000</v>
      </c>
      <c r="E7335" s="5" t="s">
        <v>3022</v>
      </c>
      <c r="F7335" s="5" t="s">
        <v>383</v>
      </c>
      <c r="G7335" s="5" t="s">
        <v>384</v>
      </c>
      <c r="H7335" s="5" t="s">
        <v>377</v>
      </c>
      <c r="I7335" s="5" t="s">
        <v>378</v>
      </c>
    </row>
    <row r="7336" spans="1:9" x14ac:dyDescent="0.25">
      <c r="A7336" s="5" t="s">
        <v>17927</v>
      </c>
      <c r="B7336" s="5" t="s">
        <v>17928</v>
      </c>
      <c r="C7336" s="6" t="s">
        <v>9163</v>
      </c>
      <c r="D7336" s="6" t="str">
        <f t="shared" si="114"/>
        <v>0589-000-000-0000</v>
      </c>
      <c r="E7336" s="5" t="s">
        <v>9164</v>
      </c>
      <c r="F7336" s="5" t="s">
        <v>535</v>
      </c>
      <c r="G7336" s="5" t="s">
        <v>536</v>
      </c>
      <c r="H7336" s="5" t="s">
        <v>377</v>
      </c>
      <c r="I7336" s="5" t="s">
        <v>378</v>
      </c>
    </row>
    <row r="7337" spans="1:9" x14ac:dyDescent="0.25">
      <c r="A7337" s="5" t="s">
        <v>17929</v>
      </c>
      <c r="B7337" s="5" t="s">
        <v>17930</v>
      </c>
      <c r="C7337" s="6" t="s">
        <v>2885</v>
      </c>
      <c r="D7337" s="6" t="str">
        <f t="shared" si="114"/>
        <v>0077-000-000-0000</v>
      </c>
      <c r="E7337" s="5" t="s">
        <v>2886</v>
      </c>
      <c r="F7337" s="5" t="s">
        <v>383</v>
      </c>
      <c r="G7337" s="5" t="s">
        <v>384</v>
      </c>
      <c r="H7337" s="5" t="s">
        <v>377</v>
      </c>
      <c r="I7337" s="5" t="s">
        <v>378</v>
      </c>
    </row>
    <row r="7338" spans="1:9" x14ac:dyDescent="0.25">
      <c r="A7338" s="5" t="s">
        <v>17931</v>
      </c>
      <c r="B7338" s="5" t="s">
        <v>17932</v>
      </c>
      <c r="C7338" s="6" t="s">
        <v>1559</v>
      </c>
      <c r="D7338" s="6" t="str">
        <f t="shared" si="114"/>
        <v>0070-000-000-0000</v>
      </c>
      <c r="E7338" s="5" t="s">
        <v>1560</v>
      </c>
      <c r="F7338" s="5" t="s">
        <v>383</v>
      </c>
      <c r="G7338" s="5" t="s">
        <v>384</v>
      </c>
      <c r="H7338" s="5" t="s">
        <v>377</v>
      </c>
      <c r="I7338" s="5" t="s">
        <v>378</v>
      </c>
    </row>
    <row r="7339" spans="1:9" x14ac:dyDescent="0.25">
      <c r="A7339" s="5" t="s">
        <v>17933</v>
      </c>
      <c r="B7339" s="5" t="s">
        <v>17934</v>
      </c>
      <c r="C7339" s="6" t="s">
        <v>2269</v>
      </c>
      <c r="D7339" s="6" t="str">
        <f t="shared" si="114"/>
        <v>0945-000-004-7900</v>
      </c>
      <c r="E7339" s="5" t="s">
        <v>2270</v>
      </c>
      <c r="F7339" s="5" t="s">
        <v>383</v>
      </c>
      <c r="G7339" s="5" t="s">
        <v>384</v>
      </c>
      <c r="H7339" s="5" t="s">
        <v>377</v>
      </c>
      <c r="I7339" s="5" t="s">
        <v>378</v>
      </c>
    </row>
    <row r="7340" spans="1:9" x14ac:dyDescent="0.25">
      <c r="A7340" s="5" t="s">
        <v>17935</v>
      </c>
      <c r="B7340" s="5" t="s">
        <v>17936</v>
      </c>
      <c r="C7340" s="6" t="s">
        <v>1595</v>
      </c>
      <c r="D7340" s="6" t="str">
        <f t="shared" si="114"/>
        <v>0303-000-000-0000</v>
      </c>
      <c r="E7340" s="5" t="s">
        <v>1596</v>
      </c>
      <c r="F7340" s="5" t="s">
        <v>507</v>
      </c>
      <c r="G7340" s="5" t="s">
        <v>508</v>
      </c>
      <c r="H7340" s="5" t="s">
        <v>377</v>
      </c>
      <c r="I7340" s="5" t="s">
        <v>378</v>
      </c>
    </row>
    <row r="7341" spans="1:9" x14ac:dyDescent="0.25">
      <c r="A7341" s="5" t="s">
        <v>17937</v>
      </c>
      <c r="B7341" s="5" t="s">
        <v>17938</v>
      </c>
      <c r="C7341" s="6" t="s">
        <v>6759</v>
      </c>
      <c r="D7341" s="6" t="str">
        <f t="shared" si="114"/>
        <v>0428-000-000-0000</v>
      </c>
      <c r="E7341" s="5" t="s">
        <v>6760</v>
      </c>
      <c r="F7341" s="5" t="s">
        <v>503</v>
      </c>
      <c r="G7341" s="5" t="s">
        <v>504</v>
      </c>
      <c r="H7341" s="5" t="s">
        <v>377</v>
      </c>
      <c r="I7341" s="5" t="s">
        <v>378</v>
      </c>
    </row>
    <row r="7342" spans="1:9" x14ac:dyDescent="0.25">
      <c r="A7342" s="5" t="s">
        <v>17939</v>
      </c>
      <c r="B7342" s="5" t="s">
        <v>17940</v>
      </c>
      <c r="C7342" s="6" t="s">
        <v>533</v>
      </c>
      <c r="D7342" s="6" t="str">
        <f t="shared" si="114"/>
        <v>0050-000-000-0000</v>
      </c>
      <c r="E7342" s="5" t="s">
        <v>534</v>
      </c>
      <c r="F7342" s="5" t="s">
        <v>383</v>
      </c>
      <c r="G7342" s="5" t="s">
        <v>384</v>
      </c>
      <c r="H7342" s="5" t="s">
        <v>377</v>
      </c>
      <c r="I7342" s="5" t="s">
        <v>378</v>
      </c>
    </row>
    <row r="7343" spans="1:9" x14ac:dyDescent="0.25">
      <c r="A7343" s="5" t="s">
        <v>17941</v>
      </c>
      <c r="B7343" s="5" t="s">
        <v>17942</v>
      </c>
      <c r="C7343" s="6" t="s">
        <v>1891</v>
      </c>
      <c r="D7343" s="6" t="str">
        <f t="shared" si="114"/>
        <v>0010-044-081-0000</v>
      </c>
      <c r="E7343" s="5" t="s">
        <v>1892</v>
      </c>
      <c r="F7343" s="5" t="s">
        <v>873</v>
      </c>
      <c r="G7343" s="5" t="s">
        <v>874</v>
      </c>
      <c r="H7343" s="5" t="s">
        <v>377</v>
      </c>
      <c r="I7343" s="5" t="s">
        <v>378</v>
      </c>
    </row>
    <row r="7344" spans="1:9" x14ac:dyDescent="0.25">
      <c r="A7344" s="5" t="s">
        <v>17943</v>
      </c>
      <c r="B7344" s="5" t="s">
        <v>17944</v>
      </c>
      <c r="C7344" s="6" t="s">
        <v>1619</v>
      </c>
      <c r="D7344" s="6" t="str">
        <f t="shared" si="114"/>
        <v>0370-000-000-0000</v>
      </c>
      <c r="E7344" s="5" t="s">
        <v>1620</v>
      </c>
      <c r="F7344" s="5" t="s">
        <v>383</v>
      </c>
      <c r="G7344" s="5" t="s">
        <v>384</v>
      </c>
      <c r="H7344" s="5" t="s">
        <v>377</v>
      </c>
      <c r="I7344" s="5" t="s">
        <v>378</v>
      </c>
    </row>
    <row r="7345" spans="1:9" x14ac:dyDescent="0.25">
      <c r="A7345" s="5" t="s">
        <v>17945</v>
      </c>
      <c r="B7345" s="5" t="s">
        <v>17946</v>
      </c>
      <c r="C7345" s="6" t="s">
        <v>17947</v>
      </c>
      <c r="D7345" s="6" t="str">
        <f t="shared" si="114"/>
        <v>0225-000-003-8700</v>
      </c>
      <c r="E7345" s="5" t="s">
        <v>17948</v>
      </c>
      <c r="F7345" s="5" t="s">
        <v>383</v>
      </c>
      <c r="G7345" s="5" t="s">
        <v>384</v>
      </c>
      <c r="H7345" s="5" t="s">
        <v>377</v>
      </c>
      <c r="I7345" s="5" t="s">
        <v>378</v>
      </c>
    </row>
    <row r="7346" spans="1:9" x14ac:dyDescent="0.25">
      <c r="A7346" s="5" t="s">
        <v>17949</v>
      </c>
      <c r="B7346" s="5" t="s">
        <v>17950</v>
      </c>
      <c r="C7346" s="6" t="s">
        <v>3940</v>
      </c>
      <c r="D7346" s="6" t="str">
        <f t="shared" si="114"/>
        <v>1099-000-000-0000</v>
      </c>
      <c r="E7346" s="5" t="s">
        <v>3941</v>
      </c>
      <c r="F7346" s="5" t="s">
        <v>383</v>
      </c>
      <c r="G7346" s="5" t="s">
        <v>384</v>
      </c>
      <c r="H7346" s="5" t="s">
        <v>377</v>
      </c>
      <c r="I7346" s="5" t="s">
        <v>378</v>
      </c>
    </row>
    <row r="7347" spans="1:9" x14ac:dyDescent="0.25">
      <c r="A7347" s="5" t="s">
        <v>17951</v>
      </c>
      <c r="B7347" s="5" t="s">
        <v>17952</v>
      </c>
      <c r="C7347" s="6" t="s">
        <v>3793</v>
      </c>
      <c r="D7347" s="6" t="str">
        <f t="shared" si="114"/>
        <v>0419-000-000-0000</v>
      </c>
      <c r="E7347" s="5" t="s">
        <v>3794</v>
      </c>
      <c r="F7347" s="5" t="s">
        <v>535</v>
      </c>
      <c r="G7347" s="5" t="s">
        <v>536</v>
      </c>
      <c r="H7347" s="5" t="s">
        <v>377</v>
      </c>
      <c r="I7347" s="5" t="s">
        <v>378</v>
      </c>
    </row>
    <row r="7348" spans="1:9" x14ac:dyDescent="0.25">
      <c r="A7348" s="5" t="s">
        <v>17953</v>
      </c>
      <c r="B7348" s="5" t="s">
        <v>17954</v>
      </c>
      <c r="C7348" s="6" t="s">
        <v>7108</v>
      </c>
      <c r="D7348" s="6" t="str">
        <f t="shared" si="114"/>
        <v>0010-060-031-1100</v>
      </c>
      <c r="E7348" s="5" t="s">
        <v>7109</v>
      </c>
      <c r="F7348" s="5" t="s">
        <v>375</v>
      </c>
      <c r="G7348" s="5" t="s">
        <v>376</v>
      </c>
      <c r="H7348" s="5" t="s">
        <v>377</v>
      </c>
      <c r="I7348" s="5" t="s">
        <v>378</v>
      </c>
    </row>
    <row r="7349" spans="1:9" x14ac:dyDescent="0.25">
      <c r="A7349" s="5" t="s">
        <v>17955</v>
      </c>
      <c r="B7349" s="5" t="s">
        <v>17956</v>
      </c>
      <c r="C7349" s="6" t="s">
        <v>8446</v>
      </c>
      <c r="D7349" s="6" t="str">
        <f t="shared" si="114"/>
        <v>0010-029-120-1500</v>
      </c>
      <c r="E7349" s="5" t="s">
        <v>8447</v>
      </c>
      <c r="F7349" s="5" t="s">
        <v>383</v>
      </c>
      <c r="G7349" s="5" t="s">
        <v>384</v>
      </c>
      <c r="H7349" s="5" t="s">
        <v>513</v>
      </c>
      <c r="I7349" s="5" t="s">
        <v>514</v>
      </c>
    </row>
    <row r="7350" spans="1:9" x14ac:dyDescent="0.25">
      <c r="A7350" s="5" t="s">
        <v>17957</v>
      </c>
      <c r="B7350" s="5" t="s">
        <v>17958</v>
      </c>
      <c r="C7350" s="6" t="s">
        <v>7749</v>
      </c>
      <c r="D7350" s="6" t="str">
        <f t="shared" si="114"/>
        <v>0010-060-111-1100</v>
      </c>
      <c r="E7350" s="5" t="s">
        <v>7750</v>
      </c>
      <c r="F7350" s="5" t="s">
        <v>375</v>
      </c>
      <c r="G7350" s="5" t="s">
        <v>376</v>
      </c>
      <c r="H7350" s="5" t="s">
        <v>377</v>
      </c>
      <c r="I7350" s="5" t="s">
        <v>378</v>
      </c>
    </row>
    <row r="7351" spans="1:9" x14ac:dyDescent="0.25">
      <c r="A7351" s="5" t="s">
        <v>17959</v>
      </c>
      <c r="B7351" s="5" t="s">
        <v>17960</v>
      </c>
      <c r="C7351" s="6" t="s">
        <v>2094</v>
      </c>
      <c r="D7351" s="6" t="str">
        <f t="shared" si="114"/>
        <v>0964-000-000-0000</v>
      </c>
      <c r="E7351" s="5" t="s">
        <v>2095</v>
      </c>
      <c r="F7351" s="5" t="s">
        <v>535</v>
      </c>
      <c r="G7351" s="5" t="s">
        <v>536</v>
      </c>
      <c r="H7351" s="5" t="s">
        <v>377</v>
      </c>
      <c r="I7351" s="5" t="s">
        <v>378</v>
      </c>
    </row>
    <row r="7352" spans="1:9" x14ac:dyDescent="0.25">
      <c r="A7352" s="5" t="s">
        <v>17961</v>
      </c>
      <c r="B7352" s="5" t="s">
        <v>17962</v>
      </c>
      <c r="C7352" s="6" t="s">
        <v>4837</v>
      </c>
      <c r="D7352" s="6" t="str">
        <f t="shared" si="114"/>
        <v>0010-091-061-1100</v>
      </c>
      <c r="E7352" s="5" t="s">
        <v>4838</v>
      </c>
      <c r="F7352" s="5" t="s">
        <v>399</v>
      </c>
      <c r="G7352" s="5" t="s">
        <v>400</v>
      </c>
      <c r="H7352" s="5" t="s">
        <v>377</v>
      </c>
      <c r="I7352" s="5" t="s">
        <v>378</v>
      </c>
    </row>
    <row r="7353" spans="1:9" x14ac:dyDescent="0.25">
      <c r="A7353" s="5" t="s">
        <v>17963</v>
      </c>
      <c r="B7353" s="5" t="s">
        <v>17964</v>
      </c>
      <c r="C7353" s="6" t="s">
        <v>11138</v>
      </c>
      <c r="D7353" s="6" t="str">
        <f t="shared" si="114"/>
        <v>0111-045-100-1200</v>
      </c>
      <c r="E7353" s="5" t="s">
        <v>11139</v>
      </c>
      <c r="F7353" s="5" t="s">
        <v>415</v>
      </c>
      <c r="G7353" s="5" t="s">
        <v>416</v>
      </c>
      <c r="H7353" s="5" t="s">
        <v>377</v>
      </c>
      <c r="I7353" s="5" t="s">
        <v>378</v>
      </c>
    </row>
    <row r="7354" spans="1:9" x14ac:dyDescent="0.25">
      <c r="A7354" s="5" t="s">
        <v>17965</v>
      </c>
      <c r="B7354" s="5" t="s">
        <v>17966</v>
      </c>
      <c r="C7354" s="6" t="s">
        <v>7392</v>
      </c>
      <c r="D7354" s="6" t="str">
        <f t="shared" si="114"/>
        <v>0180-000-001-8200</v>
      </c>
      <c r="E7354" s="5" t="s">
        <v>7393</v>
      </c>
      <c r="F7354" s="5" t="s">
        <v>383</v>
      </c>
      <c r="G7354" s="5" t="s">
        <v>384</v>
      </c>
      <c r="H7354" s="5" t="s">
        <v>377</v>
      </c>
      <c r="I7354" s="5" t="s">
        <v>378</v>
      </c>
    </row>
    <row r="7355" spans="1:9" x14ac:dyDescent="0.25">
      <c r="A7355" s="5" t="s">
        <v>17967</v>
      </c>
      <c r="B7355" s="5" t="s">
        <v>17968</v>
      </c>
      <c r="C7355" s="6" t="s">
        <v>951</v>
      </c>
      <c r="D7355" s="6" t="str">
        <f t="shared" si="114"/>
        <v>0520-000-000-0000</v>
      </c>
      <c r="E7355" s="5" t="s">
        <v>952</v>
      </c>
      <c r="F7355" s="5" t="s">
        <v>383</v>
      </c>
      <c r="G7355" s="5" t="s">
        <v>384</v>
      </c>
      <c r="H7355" s="5" t="s">
        <v>377</v>
      </c>
      <c r="I7355" s="5" t="s">
        <v>378</v>
      </c>
    </row>
    <row r="7356" spans="1:9" x14ac:dyDescent="0.25">
      <c r="A7356" s="5" t="s">
        <v>17969</v>
      </c>
      <c r="B7356" s="5" t="s">
        <v>17970</v>
      </c>
      <c r="C7356" s="6" t="s">
        <v>3445</v>
      </c>
      <c r="D7356" s="6" t="str">
        <f t="shared" si="114"/>
        <v>0288-000-000-0000</v>
      </c>
      <c r="E7356" s="5" t="s">
        <v>3446</v>
      </c>
      <c r="F7356" s="5" t="s">
        <v>383</v>
      </c>
      <c r="G7356" s="5" t="s">
        <v>384</v>
      </c>
      <c r="H7356" s="5" t="s">
        <v>377</v>
      </c>
      <c r="I7356" s="5" t="s">
        <v>378</v>
      </c>
    </row>
    <row r="7357" spans="1:9" x14ac:dyDescent="0.25">
      <c r="A7357" s="5" t="s">
        <v>17971</v>
      </c>
      <c r="B7357" s="5" t="s">
        <v>17972</v>
      </c>
      <c r="C7357" s="6" t="s">
        <v>12162</v>
      </c>
      <c r="D7357" s="6" t="str">
        <f t="shared" si="114"/>
        <v>1155-247-000-0000</v>
      </c>
      <c r="E7357" s="5" t="s">
        <v>12163</v>
      </c>
      <c r="F7357" s="5" t="s">
        <v>383</v>
      </c>
      <c r="G7357" s="5" t="s">
        <v>384</v>
      </c>
      <c r="H7357" s="5" t="s">
        <v>377</v>
      </c>
      <c r="I7357" s="5" t="s">
        <v>378</v>
      </c>
    </row>
    <row r="7358" spans="1:9" x14ac:dyDescent="0.25">
      <c r="A7358" s="5" t="s">
        <v>17973</v>
      </c>
      <c r="B7358" s="5" t="s">
        <v>17974</v>
      </c>
      <c r="C7358" s="6" t="s">
        <v>14202</v>
      </c>
      <c r="D7358" s="6" t="str">
        <f t="shared" si="114"/>
        <v>0817-000-000-0000</v>
      </c>
      <c r="E7358" s="5" t="s">
        <v>14203</v>
      </c>
      <c r="F7358" s="5" t="s">
        <v>383</v>
      </c>
      <c r="G7358" s="5" t="s">
        <v>384</v>
      </c>
      <c r="H7358" s="5" t="s">
        <v>377</v>
      </c>
      <c r="I7358" s="5" t="s">
        <v>378</v>
      </c>
    </row>
    <row r="7359" spans="1:9" x14ac:dyDescent="0.25">
      <c r="A7359" s="5" t="s">
        <v>17975</v>
      </c>
      <c r="B7359" s="5" t="s">
        <v>17976</v>
      </c>
      <c r="C7359" s="6" t="s">
        <v>4823</v>
      </c>
      <c r="D7359" s="6" t="str">
        <f t="shared" si="114"/>
        <v>0572-000-000-0000</v>
      </c>
      <c r="E7359" s="5" t="s">
        <v>4824</v>
      </c>
      <c r="F7359" s="5" t="s">
        <v>383</v>
      </c>
      <c r="G7359" s="5" t="s">
        <v>384</v>
      </c>
      <c r="H7359" s="5" t="s">
        <v>377</v>
      </c>
      <c r="I7359" s="5" t="s">
        <v>378</v>
      </c>
    </row>
    <row r="7360" spans="1:9" x14ac:dyDescent="0.25">
      <c r="A7360" s="5" t="s">
        <v>17977</v>
      </c>
      <c r="B7360" s="5" t="s">
        <v>17978</v>
      </c>
      <c r="C7360" s="6" t="s">
        <v>3114</v>
      </c>
      <c r="D7360" s="6" t="str">
        <f t="shared" si="114"/>
        <v>0942-000-000-0000</v>
      </c>
      <c r="E7360" s="5" t="s">
        <v>3115</v>
      </c>
      <c r="F7360" s="5" t="s">
        <v>383</v>
      </c>
      <c r="G7360" s="5" t="s">
        <v>384</v>
      </c>
      <c r="H7360" s="5" t="s">
        <v>377</v>
      </c>
      <c r="I7360" s="5" t="s">
        <v>378</v>
      </c>
    </row>
    <row r="7361" spans="1:9" x14ac:dyDescent="0.25">
      <c r="A7361" s="5" t="s">
        <v>17979</v>
      </c>
      <c r="B7361" s="5" t="s">
        <v>17980</v>
      </c>
      <c r="C7361" s="6" t="s">
        <v>1782</v>
      </c>
      <c r="D7361" s="6" t="str">
        <f t="shared" si="114"/>
        <v>0940-000-000-0000</v>
      </c>
      <c r="E7361" s="5" t="s">
        <v>1783</v>
      </c>
      <c r="F7361" s="5" t="s">
        <v>383</v>
      </c>
      <c r="G7361" s="5" t="s">
        <v>384</v>
      </c>
      <c r="H7361" s="5" t="s">
        <v>377</v>
      </c>
      <c r="I7361" s="5" t="s">
        <v>378</v>
      </c>
    </row>
    <row r="7362" spans="1:9" x14ac:dyDescent="0.25">
      <c r="A7362" s="5" t="s">
        <v>17981</v>
      </c>
      <c r="B7362" s="5" t="s">
        <v>17982</v>
      </c>
      <c r="C7362" s="6" t="s">
        <v>1869</v>
      </c>
      <c r="D7362" s="6" t="str">
        <f t="shared" ref="D7362:D7425" si="115">TEXT(C7362,"0000-000-000-0000")</f>
        <v>0516-000-000-0000</v>
      </c>
      <c r="E7362" s="5" t="s">
        <v>1870</v>
      </c>
      <c r="F7362" s="5" t="s">
        <v>507</v>
      </c>
      <c r="G7362" s="5" t="s">
        <v>508</v>
      </c>
      <c r="H7362" s="5" t="s">
        <v>377</v>
      </c>
      <c r="I7362" s="5" t="s">
        <v>378</v>
      </c>
    </row>
    <row r="7363" spans="1:9" x14ac:dyDescent="0.25">
      <c r="A7363" s="5" t="s">
        <v>17983</v>
      </c>
      <c r="B7363" s="5" t="s">
        <v>17984</v>
      </c>
      <c r="C7363" s="6" t="s">
        <v>17985</v>
      </c>
      <c r="D7363" s="6" t="str">
        <f t="shared" si="115"/>
        <v>0948-116-000-0000</v>
      </c>
      <c r="E7363" s="5" t="s">
        <v>17986</v>
      </c>
      <c r="F7363" s="5" t="s">
        <v>383</v>
      </c>
      <c r="G7363" s="5" t="s">
        <v>384</v>
      </c>
      <c r="H7363" s="5" t="s">
        <v>377</v>
      </c>
      <c r="I7363" s="5" t="s">
        <v>378</v>
      </c>
    </row>
    <row r="7364" spans="1:9" x14ac:dyDescent="0.25">
      <c r="A7364" s="5" t="s">
        <v>17987</v>
      </c>
      <c r="B7364" s="5" t="s">
        <v>17988</v>
      </c>
      <c r="C7364" s="6" t="s">
        <v>17989</v>
      </c>
      <c r="D7364" s="6" t="str">
        <f t="shared" si="115"/>
        <v>0303-044-000-0000</v>
      </c>
      <c r="E7364" s="5" t="s">
        <v>17990</v>
      </c>
      <c r="F7364" s="5" t="s">
        <v>873</v>
      </c>
      <c r="G7364" s="5" t="s">
        <v>874</v>
      </c>
      <c r="H7364" s="5" t="s">
        <v>377</v>
      </c>
      <c r="I7364" s="5" t="s">
        <v>378</v>
      </c>
    </row>
    <row r="7365" spans="1:9" x14ac:dyDescent="0.25">
      <c r="A7365" s="5" t="s">
        <v>17991</v>
      </c>
      <c r="B7365" s="5" t="s">
        <v>17992</v>
      </c>
      <c r="C7365" s="6" t="s">
        <v>2233</v>
      </c>
      <c r="D7365" s="6" t="str">
        <f t="shared" si="115"/>
        <v>0671-000-000-0000</v>
      </c>
      <c r="E7365" s="5" t="s">
        <v>2234</v>
      </c>
      <c r="F7365" s="5" t="s">
        <v>383</v>
      </c>
      <c r="G7365" s="5" t="s">
        <v>384</v>
      </c>
      <c r="H7365" s="5" t="s">
        <v>377</v>
      </c>
      <c r="I7365" s="5" t="s">
        <v>378</v>
      </c>
    </row>
    <row r="7366" spans="1:9" x14ac:dyDescent="0.25">
      <c r="A7366" s="5" t="s">
        <v>17993</v>
      </c>
      <c r="B7366" s="5" t="s">
        <v>17994</v>
      </c>
      <c r="C7366" s="6" t="s">
        <v>1595</v>
      </c>
      <c r="D7366" s="6" t="str">
        <f t="shared" si="115"/>
        <v>0303-000-000-0000</v>
      </c>
      <c r="E7366" s="5" t="s">
        <v>1596</v>
      </c>
      <c r="F7366" s="5" t="s">
        <v>383</v>
      </c>
      <c r="G7366" s="5" t="s">
        <v>384</v>
      </c>
      <c r="H7366" s="5" t="s">
        <v>513</v>
      </c>
      <c r="I7366" s="5" t="s">
        <v>514</v>
      </c>
    </row>
    <row r="7367" spans="1:9" x14ac:dyDescent="0.25">
      <c r="A7367" s="5" t="s">
        <v>17995</v>
      </c>
      <c r="B7367" s="5" t="s">
        <v>17996</v>
      </c>
      <c r="C7367" s="6" t="s">
        <v>2098</v>
      </c>
      <c r="D7367" s="6" t="str">
        <f t="shared" si="115"/>
        <v>0785-000-000-0000</v>
      </c>
      <c r="E7367" s="5" t="s">
        <v>2099</v>
      </c>
      <c r="F7367" s="5" t="s">
        <v>383</v>
      </c>
      <c r="G7367" s="5" t="s">
        <v>384</v>
      </c>
      <c r="H7367" s="5" t="s">
        <v>513</v>
      </c>
      <c r="I7367" s="5" t="s">
        <v>514</v>
      </c>
    </row>
    <row r="7368" spans="1:9" x14ac:dyDescent="0.25">
      <c r="A7368" s="5" t="s">
        <v>17997</v>
      </c>
      <c r="B7368" s="5" t="s">
        <v>17998</v>
      </c>
      <c r="C7368" s="6" t="s">
        <v>2785</v>
      </c>
      <c r="D7368" s="6" t="str">
        <f t="shared" si="115"/>
        <v>0825-000-000-0000</v>
      </c>
      <c r="E7368" s="5" t="s">
        <v>2786</v>
      </c>
      <c r="F7368" s="5" t="s">
        <v>507</v>
      </c>
      <c r="G7368" s="5" t="s">
        <v>508</v>
      </c>
      <c r="H7368" s="5" t="s">
        <v>11790</v>
      </c>
      <c r="I7368" s="5" t="s">
        <v>11791</v>
      </c>
    </row>
    <row r="7369" spans="1:9" x14ac:dyDescent="0.25">
      <c r="A7369" s="5" t="s">
        <v>17999</v>
      </c>
      <c r="B7369" s="5" t="s">
        <v>18000</v>
      </c>
      <c r="C7369" s="6" t="s">
        <v>543</v>
      </c>
      <c r="D7369" s="6" t="str">
        <f t="shared" si="115"/>
        <v>0185-000-000-0000</v>
      </c>
      <c r="E7369" s="5" t="s">
        <v>544</v>
      </c>
      <c r="F7369" s="5" t="s">
        <v>383</v>
      </c>
      <c r="G7369" s="5" t="s">
        <v>384</v>
      </c>
      <c r="H7369" s="5" t="s">
        <v>377</v>
      </c>
      <c r="I7369" s="5" t="s">
        <v>378</v>
      </c>
    </row>
    <row r="7370" spans="1:9" x14ac:dyDescent="0.25">
      <c r="A7370" s="5" t="s">
        <v>18001</v>
      </c>
      <c r="B7370" s="5" t="s">
        <v>18002</v>
      </c>
      <c r="C7370" s="6" t="s">
        <v>13370</v>
      </c>
      <c r="D7370" s="6" t="str">
        <f t="shared" si="115"/>
        <v>0678-000-000-0000</v>
      </c>
      <c r="E7370" s="5" t="s">
        <v>13371</v>
      </c>
      <c r="F7370" s="5" t="s">
        <v>503</v>
      </c>
      <c r="G7370" s="5" t="s">
        <v>504</v>
      </c>
      <c r="H7370" s="5" t="s">
        <v>377</v>
      </c>
      <c r="I7370" s="5" t="s">
        <v>378</v>
      </c>
    </row>
    <row r="7371" spans="1:9" x14ac:dyDescent="0.25">
      <c r="A7371" s="5" t="s">
        <v>18003</v>
      </c>
      <c r="B7371" s="5" t="s">
        <v>18004</v>
      </c>
      <c r="C7371" s="6" t="s">
        <v>985</v>
      </c>
      <c r="D7371" s="6" t="str">
        <f t="shared" si="115"/>
        <v>0180-000-000-0000</v>
      </c>
      <c r="E7371" s="5" t="s">
        <v>986</v>
      </c>
      <c r="F7371" s="5" t="s">
        <v>383</v>
      </c>
      <c r="G7371" s="5" t="s">
        <v>384</v>
      </c>
      <c r="H7371" s="5" t="s">
        <v>377</v>
      </c>
      <c r="I7371" s="5" t="s">
        <v>378</v>
      </c>
    </row>
    <row r="7372" spans="1:9" x14ac:dyDescent="0.25">
      <c r="A7372" s="5" t="s">
        <v>18005</v>
      </c>
      <c r="B7372" s="5" t="s">
        <v>18006</v>
      </c>
      <c r="C7372" s="6" t="s">
        <v>1573</v>
      </c>
      <c r="D7372" s="6" t="str">
        <f t="shared" si="115"/>
        <v>0213-000-000-0000</v>
      </c>
      <c r="E7372" s="5" t="s">
        <v>1574</v>
      </c>
      <c r="F7372" s="5" t="s">
        <v>383</v>
      </c>
      <c r="G7372" s="5" t="s">
        <v>384</v>
      </c>
      <c r="H7372" s="5" t="s">
        <v>377</v>
      </c>
      <c r="I7372" s="5" t="s">
        <v>378</v>
      </c>
    </row>
    <row r="7373" spans="1:9" x14ac:dyDescent="0.25">
      <c r="A7373" s="5" t="s">
        <v>18007</v>
      </c>
      <c r="B7373" s="5" t="s">
        <v>18008</v>
      </c>
      <c r="C7373" s="6" t="s">
        <v>1865</v>
      </c>
      <c r="D7373" s="6" t="str">
        <f t="shared" si="115"/>
        <v>0757-000-000-0000</v>
      </c>
      <c r="E7373" s="5" t="s">
        <v>1866</v>
      </c>
      <c r="F7373" s="5" t="s">
        <v>383</v>
      </c>
      <c r="G7373" s="5" t="s">
        <v>384</v>
      </c>
      <c r="H7373" s="5" t="s">
        <v>377</v>
      </c>
      <c r="I7373" s="5" t="s">
        <v>378</v>
      </c>
    </row>
    <row r="7374" spans="1:9" x14ac:dyDescent="0.25">
      <c r="A7374" s="5" t="s">
        <v>18009</v>
      </c>
      <c r="B7374" s="5" t="s">
        <v>18010</v>
      </c>
      <c r="C7374" s="6" t="s">
        <v>8933</v>
      </c>
      <c r="D7374" s="6" t="str">
        <f t="shared" si="115"/>
        <v>0455-000-000-0000</v>
      </c>
      <c r="E7374" s="5" t="s">
        <v>8934</v>
      </c>
      <c r="F7374" s="5" t="s">
        <v>383</v>
      </c>
      <c r="G7374" s="5" t="s">
        <v>384</v>
      </c>
      <c r="H7374" s="5" t="s">
        <v>377</v>
      </c>
      <c r="I7374" s="5" t="s">
        <v>378</v>
      </c>
    </row>
    <row r="7375" spans="1:9" x14ac:dyDescent="0.25">
      <c r="A7375" s="5" t="s">
        <v>18011</v>
      </c>
      <c r="B7375" s="5" t="s">
        <v>18012</v>
      </c>
      <c r="C7375" s="6" t="s">
        <v>7786</v>
      </c>
      <c r="D7375" s="6" t="str">
        <f t="shared" si="115"/>
        <v>0960-000-000-0000</v>
      </c>
      <c r="E7375" s="5" t="s">
        <v>7787</v>
      </c>
      <c r="F7375" s="5" t="s">
        <v>383</v>
      </c>
      <c r="G7375" s="5" t="s">
        <v>384</v>
      </c>
      <c r="H7375" s="5" t="s">
        <v>377</v>
      </c>
      <c r="I7375" s="5" t="s">
        <v>378</v>
      </c>
    </row>
    <row r="7376" spans="1:9" x14ac:dyDescent="0.25">
      <c r="A7376" s="5" t="s">
        <v>18013</v>
      </c>
      <c r="B7376" s="5" t="s">
        <v>18014</v>
      </c>
      <c r="C7376" s="6" t="s">
        <v>543</v>
      </c>
      <c r="D7376" s="6" t="str">
        <f t="shared" si="115"/>
        <v>0185-000-000-0000</v>
      </c>
      <c r="E7376" s="5" t="s">
        <v>544</v>
      </c>
      <c r="F7376" s="5" t="s">
        <v>383</v>
      </c>
      <c r="G7376" s="5" t="s">
        <v>384</v>
      </c>
      <c r="H7376" s="5" t="s">
        <v>377</v>
      </c>
      <c r="I7376" s="5" t="s">
        <v>378</v>
      </c>
    </row>
    <row r="7377" spans="1:9" x14ac:dyDescent="0.25">
      <c r="A7377" s="5" t="s">
        <v>18015</v>
      </c>
      <c r="B7377" s="5" t="s">
        <v>18016</v>
      </c>
      <c r="C7377" s="6" t="s">
        <v>5218</v>
      </c>
      <c r="D7377" s="6" t="str">
        <f t="shared" si="115"/>
        <v>0415-000-000-0000</v>
      </c>
      <c r="E7377" s="5" t="s">
        <v>5219</v>
      </c>
      <c r="F7377" s="5" t="s">
        <v>383</v>
      </c>
      <c r="G7377" s="5" t="s">
        <v>384</v>
      </c>
      <c r="H7377" s="5" t="s">
        <v>377</v>
      </c>
      <c r="I7377" s="5" t="s">
        <v>378</v>
      </c>
    </row>
    <row r="7378" spans="1:9" x14ac:dyDescent="0.25">
      <c r="A7378" s="5" t="s">
        <v>18017</v>
      </c>
      <c r="B7378" s="5" t="s">
        <v>18018</v>
      </c>
      <c r="C7378" s="6" t="s">
        <v>1887</v>
      </c>
      <c r="D7378" s="6" t="str">
        <f t="shared" si="115"/>
        <v>0440-000-000-0000</v>
      </c>
      <c r="E7378" s="5" t="s">
        <v>1888</v>
      </c>
      <c r="F7378" s="5" t="s">
        <v>383</v>
      </c>
      <c r="G7378" s="5" t="s">
        <v>384</v>
      </c>
      <c r="H7378" s="5" t="s">
        <v>377</v>
      </c>
      <c r="I7378" s="5" t="s">
        <v>378</v>
      </c>
    </row>
    <row r="7379" spans="1:9" x14ac:dyDescent="0.25">
      <c r="A7379" s="5" t="s">
        <v>18019</v>
      </c>
      <c r="B7379" s="5" t="s">
        <v>18020</v>
      </c>
      <c r="C7379" s="6" t="s">
        <v>543</v>
      </c>
      <c r="D7379" s="6" t="str">
        <f t="shared" si="115"/>
        <v>0185-000-000-0000</v>
      </c>
      <c r="E7379" s="5" t="s">
        <v>544</v>
      </c>
      <c r="F7379" s="5" t="s">
        <v>383</v>
      </c>
      <c r="G7379" s="5" t="s">
        <v>384</v>
      </c>
      <c r="H7379" s="5" t="s">
        <v>377</v>
      </c>
      <c r="I7379" s="5" t="s">
        <v>378</v>
      </c>
    </row>
    <row r="7380" spans="1:9" x14ac:dyDescent="0.25">
      <c r="A7380" s="5" t="s">
        <v>18021</v>
      </c>
      <c r="B7380" s="5" t="s">
        <v>18022</v>
      </c>
      <c r="C7380" s="6" t="s">
        <v>6864</v>
      </c>
      <c r="D7380" s="6" t="str">
        <f t="shared" si="115"/>
        <v>0142-000-004-9000</v>
      </c>
      <c r="E7380" s="5" t="s">
        <v>6865</v>
      </c>
      <c r="F7380" s="5" t="s">
        <v>383</v>
      </c>
      <c r="G7380" s="5" t="s">
        <v>384</v>
      </c>
      <c r="H7380" s="5" t="s">
        <v>377</v>
      </c>
      <c r="I7380" s="5" t="s">
        <v>378</v>
      </c>
    </row>
    <row r="7381" spans="1:9" x14ac:dyDescent="0.25">
      <c r="A7381" s="5" t="s">
        <v>18023</v>
      </c>
      <c r="B7381" s="5" t="s">
        <v>18024</v>
      </c>
      <c r="C7381" s="6" t="s">
        <v>3932</v>
      </c>
      <c r="D7381" s="6" t="str">
        <f t="shared" si="115"/>
        <v>0607-000-000-0000</v>
      </c>
      <c r="E7381" s="5" t="s">
        <v>3933</v>
      </c>
      <c r="F7381" s="5" t="s">
        <v>383</v>
      </c>
      <c r="G7381" s="5" t="s">
        <v>384</v>
      </c>
      <c r="H7381" s="5" t="s">
        <v>377</v>
      </c>
      <c r="I7381" s="5" t="s">
        <v>378</v>
      </c>
    </row>
    <row r="7382" spans="1:9" x14ac:dyDescent="0.25">
      <c r="A7382" s="5" t="s">
        <v>18025</v>
      </c>
      <c r="B7382" s="5" t="s">
        <v>18026</v>
      </c>
      <c r="C7382" s="6" t="s">
        <v>1229</v>
      </c>
      <c r="D7382" s="6" t="str">
        <f t="shared" si="115"/>
        <v>0555-000-000-0000</v>
      </c>
      <c r="E7382" s="5" t="s">
        <v>1230</v>
      </c>
      <c r="F7382" s="5" t="s">
        <v>383</v>
      </c>
      <c r="G7382" s="5" t="s">
        <v>384</v>
      </c>
      <c r="H7382" s="5" t="s">
        <v>377</v>
      </c>
      <c r="I7382" s="5" t="s">
        <v>378</v>
      </c>
    </row>
    <row r="7383" spans="1:9" x14ac:dyDescent="0.25">
      <c r="A7383" s="5" t="s">
        <v>18027</v>
      </c>
      <c r="B7383" s="5" t="s">
        <v>18028</v>
      </c>
      <c r="C7383" s="6" t="s">
        <v>807</v>
      </c>
      <c r="D7383" s="6" t="str">
        <f t="shared" si="115"/>
        <v>0130-000-000-0000</v>
      </c>
      <c r="E7383" s="5" t="s">
        <v>808</v>
      </c>
      <c r="F7383" s="5" t="s">
        <v>383</v>
      </c>
      <c r="G7383" s="5" t="s">
        <v>384</v>
      </c>
      <c r="H7383" s="5" t="s">
        <v>377</v>
      </c>
      <c r="I7383" s="5" t="s">
        <v>378</v>
      </c>
    </row>
    <row r="7384" spans="1:9" x14ac:dyDescent="0.25">
      <c r="A7384" s="5" t="s">
        <v>18029</v>
      </c>
      <c r="B7384" s="5" t="s">
        <v>18030</v>
      </c>
      <c r="C7384" s="6" t="s">
        <v>690</v>
      </c>
      <c r="D7384" s="6" t="str">
        <f t="shared" si="115"/>
        <v>0880-000-000-0000</v>
      </c>
      <c r="E7384" s="5" t="s">
        <v>691</v>
      </c>
      <c r="F7384" s="5" t="s">
        <v>383</v>
      </c>
      <c r="G7384" s="5" t="s">
        <v>384</v>
      </c>
      <c r="H7384" s="5" t="s">
        <v>377</v>
      </c>
      <c r="I7384" s="5" t="s">
        <v>378</v>
      </c>
    </row>
    <row r="7385" spans="1:9" x14ac:dyDescent="0.25">
      <c r="A7385" s="5" t="s">
        <v>18031</v>
      </c>
      <c r="B7385" s="5" t="s">
        <v>18032</v>
      </c>
      <c r="C7385" s="6" t="s">
        <v>2394</v>
      </c>
      <c r="D7385" s="6" t="str">
        <f t="shared" si="115"/>
        <v>0290-000-000-0000</v>
      </c>
      <c r="E7385" s="5" t="s">
        <v>2395</v>
      </c>
      <c r="F7385" s="5" t="s">
        <v>383</v>
      </c>
      <c r="G7385" s="5" t="s">
        <v>384</v>
      </c>
      <c r="H7385" s="5" t="s">
        <v>377</v>
      </c>
      <c r="I7385" s="5" t="s">
        <v>378</v>
      </c>
    </row>
    <row r="7386" spans="1:9" x14ac:dyDescent="0.25">
      <c r="A7386" s="5" t="s">
        <v>18033</v>
      </c>
      <c r="B7386" s="5" t="s">
        <v>18034</v>
      </c>
      <c r="C7386" s="6" t="s">
        <v>12212</v>
      </c>
      <c r="D7386" s="6" t="str">
        <f t="shared" si="115"/>
        <v>0553-000-000-0000</v>
      </c>
      <c r="E7386" s="5" t="s">
        <v>12213</v>
      </c>
      <c r="F7386" s="5" t="s">
        <v>383</v>
      </c>
      <c r="G7386" s="5" t="s">
        <v>384</v>
      </c>
      <c r="H7386" s="5" t="s">
        <v>377</v>
      </c>
      <c r="I7386" s="5" t="s">
        <v>378</v>
      </c>
    </row>
    <row r="7387" spans="1:9" x14ac:dyDescent="0.25">
      <c r="A7387" s="5" t="s">
        <v>18035</v>
      </c>
      <c r="B7387" s="5" t="s">
        <v>18036</v>
      </c>
      <c r="C7387" s="6" t="s">
        <v>4313</v>
      </c>
      <c r="D7387" s="6" t="str">
        <f t="shared" si="115"/>
        <v>0102-000-000-0000</v>
      </c>
      <c r="E7387" s="5" t="s">
        <v>4314</v>
      </c>
      <c r="F7387" s="5" t="s">
        <v>383</v>
      </c>
      <c r="G7387" s="5" t="s">
        <v>384</v>
      </c>
      <c r="H7387" s="5" t="s">
        <v>377</v>
      </c>
      <c r="I7387" s="5" t="s">
        <v>378</v>
      </c>
    </row>
    <row r="7388" spans="1:9" x14ac:dyDescent="0.25">
      <c r="A7388" s="5" t="s">
        <v>18037</v>
      </c>
      <c r="B7388" s="5" t="s">
        <v>18038</v>
      </c>
      <c r="C7388" s="6" t="s">
        <v>2293</v>
      </c>
      <c r="D7388" s="6" t="str">
        <f t="shared" si="115"/>
        <v>0680-000-000-0000</v>
      </c>
      <c r="E7388" s="5" t="s">
        <v>2294</v>
      </c>
      <c r="F7388" s="5" t="s">
        <v>383</v>
      </c>
      <c r="G7388" s="5" t="s">
        <v>384</v>
      </c>
      <c r="H7388" s="5" t="s">
        <v>377</v>
      </c>
      <c r="I7388" s="5" t="s">
        <v>378</v>
      </c>
    </row>
    <row r="7389" spans="1:9" x14ac:dyDescent="0.25">
      <c r="A7389" s="5" t="s">
        <v>18039</v>
      </c>
      <c r="B7389" s="5" t="s">
        <v>18040</v>
      </c>
      <c r="C7389" s="6" t="s">
        <v>8511</v>
      </c>
      <c r="D7389" s="6" t="str">
        <f t="shared" si="115"/>
        <v>0010-044-151-1100</v>
      </c>
      <c r="E7389" s="5" t="s">
        <v>8512</v>
      </c>
      <c r="F7389" s="5" t="s">
        <v>873</v>
      </c>
      <c r="G7389" s="5" t="s">
        <v>874</v>
      </c>
      <c r="H7389" s="5" t="s">
        <v>377</v>
      </c>
      <c r="I7389" s="5" t="s">
        <v>378</v>
      </c>
    </row>
    <row r="7390" spans="1:9" x14ac:dyDescent="0.25">
      <c r="A7390" s="5" t="s">
        <v>18041</v>
      </c>
      <c r="B7390" s="5" t="s">
        <v>18042</v>
      </c>
      <c r="C7390" s="6" t="s">
        <v>1887</v>
      </c>
      <c r="D7390" s="6" t="str">
        <f t="shared" si="115"/>
        <v>0440-000-000-0000</v>
      </c>
      <c r="E7390" s="5" t="s">
        <v>1888</v>
      </c>
      <c r="F7390" s="5" t="s">
        <v>383</v>
      </c>
      <c r="G7390" s="5" t="s">
        <v>384</v>
      </c>
      <c r="H7390" s="5" t="s">
        <v>377</v>
      </c>
      <c r="I7390" s="5" t="s">
        <v>378</v>
      </c>
    </row>
    <row r="7391" spans="1:9" x14ac:dyDescent="0.25">
      <c r="A7391" s="5" t="s">
        <v>18043</v>
      </c>
      <c r="B7391" s="5" t="s">
        <v>18044</v>
      </c>
      <c r="C7391" s="6" t="s">
        <v>2098</v>
      </c>
      <c r="D7391" s="6" t="str">
        <f t="shared" si="115"/>
        <v>0785-000-000-0000</v>
      </c>
      <c r="E7391" s="5" t="s">
        <v>2099</v>
      </c>
      <c r="F7391" s="5" t="s">
        <v>925</v>
      </c>
      <c r="G7391" s="5" t="s">
        <v>926</v>
      </c>
      <c r="H7391" s="5" t="s">
        <v>377</v>
      </c>
      <c r="I7391" s="5" t="s">
        <v>378</v>
      </c>
    </row>
    <row r="7392" spans="1:9" x14ac:dyDescent="0.25">
      <c r="A7392" s="5" t="s">
        <v>18045</v>
      </c>
      <c r="B7392" s="5" t="s">
        <v>18046</v>
      </c>
      <c r="C7392" s="6" t="s">
        <v>1869</v>
      </c>
      <c r="D7392" s="6" t="str">
        <f t="shared" si="115"/>
        <v>0516-000-000-0000</v>
      </c>
      <c r="E7392" s="5" t="s">
        <v>1870</v>
      </c>
      <c r="F7392" s="5" t="s">
        <v>383</v>
      </c>
      <c r="G7392" s="5" t="s">
        <v>384</v>
      </c>
      <c r="H7392" s="5" t="s">
        <v>377</v>
      </c>
      <c r="I7392" s="5" t="s">
        <v>378</v>
      </c>
    </row>
    <row r="7393" spans="1:9" x14ac:dyDescent="0.25">
      <c r="A7393" s="5" t="s">
        <v>18047</v>
      </c>
      <c r="B7393" s="5" t="s">
        <v>18048</v>
      </c>
      <c r="C7393" s="6" t="s">
        <v>2014</v>
      </c>
      <c r="D7393" s="6" t="str">
        <f t="shared" si="115"/>
        <v>0025-000-000-0000</v>
      </c>
      <c r="E7393" s="5" t="s">
        <v>2015</v>
      </c>
      <c r="F7393" s="5" t="s">
        <v>383</v>
      </c>
      <c r="G7393" s="5" t="s">
        <v>384</v>
      </c>
      <c r="H7393" s="5" t="s">
        <v>377</v>
      </c>
      <c r="I7393" s="5" t="s">
        <v>378</v>
      </c>
    </row>
    <row r="7394" spans="1:9" x14ac:dyDescent="0.25">
      <c r="A7394" s="5" t="s">
        <v>18049</v>
      </c>
      <c r="B7394" s="5" t="s">
        <v>18050</v>
      </c>
      <c r="C7394" s="6" t="s">
        <v>1123</v>
      </c>
      <c r="D7394" s="6" t="str">
        <f t="shared" si="115"/>
        <v>0171-000-000-0000</v>
      </c>
      <c r="E7394" s="5" t="s">
        <v>1124</v>
      </c>
      <c r="F7394" s="5" t="s">
        <v>383</v>
      </c>
      <c r="G7394" s="5" t="s">
        <v>384</v>
      </c>
      <c r="H7394" s="5" t="s">
        <v>377</v>
      </c>
      <c r="I7394" s="5" t="s">
        <v>378</v>
      </c>
    </row>
    <row r="7395" spans="1:9" x14ac:dyDescent="0.25">
      <c r="A7395" s="5" t="s">
        <v>18051</v>
      </c>
      <c r="B7395" s="5" t="s">
        <v>18052</v>
      </c>
      <c r="C7395" s="6" t="s">
        <v>2973</v>
      </c>
      <c r="D7395" s="6" t="str">
        <f t="shared" si="115"/>
        <v>0417-000-000-0000</v>
      </c>
      <c r="E7395" s="5" t="s">
        <v>2974</v>
      </c>
      <c r="F7395" s="5" t="s">
        <v>383</v>
      </c>
      <c r="G7395" s="5" t="s">
        <v>384</v>
      </c>
      <c r="H7395" s="5" t="s">
        <v>377</v>
      </c>
      <c r="I7395" s="5" t="s">
        <v>378</v>
      </c>
    </row>
    <row r="7396" spans="1:9" x14ac:dyDescent="0.25">
      <c r="A7396" s="5" t="s">
        <v>18053</v>
      </c>
      <c r="B7396" s="5" t="s">
        <v>18054</v>
      </c>
      <c r="C7396" s="6" t="s">
        <v>8815</v>
      </c>
      <c r="D7396" s="6" t="str">
        <f t="shared" si="115"/>
        <v>0100-000-000-1600</v>
      </c>
      <c r="E7396" s="5" t="s">
        <v>8816</v>
      </c>
      <c r="F7396" s="5" t="s">
        <v>383</v>
      </c>
      <c r="G7396" s="5" t="s">
        <v>384</v>
      </c>
      <c r="H7396" s="5" t="s">
        <v>377</v>
      </c>
      <c r="I7396" s="5" t="s">
        <v>378</v>
      </c>
    </row>
    <row r="7397" spans="1:9" x14ac:dyDescent="0.25">
      <c r="A7397" s="5" t="s">
        <v>18055</v>
      </c>
      <c r="B7397" s="5" t="s">
        <v>18056</v>
      </c>
      <c r="C7397" s="6" t="s">
        <v>2939</v>
      </c>
      <c r="D7397" s="6" t="str">
        <f t="shared" si="115"/>
        <v>0010-072-081-1100</v>
      </c>
      <c r="E7397" s="5" t="s">
        <v>2940</v>
      </c>
      <c r="F7397" s="5" t="s">
        <v>383</v>
      </c>
      <c r="G7397" s="5" t="s">
        <v>384</v>
      </c>
      <c r="H7397" s="5" t="s">
        <v>377</v>
      </c>
      <c r="I7397" s="5" t="s">
        <v>378</v>
      </c>
    </row>
    <row r="7398" spans="1:9" x14ac:dyDescent="0.25">
      <c r="A7398" s="5" t="s">
        <v>18057</v>
      </c>
      <c r="B7398" s="5" t="s">
        <v>18058</v>
      </c>
      <c r="C7398" s="6" t="s">
        <v>4439</v>
      </c>
      <c r="D7398" s="6" t="str">
        <f t="shared" si="115"/>
        <v>1000-000-000-0000</v>
      </c>
      <c r="E7398" s="5" t="s">
        <v>4440</v>
      </c>
      <c r="F7398" s="5" t="s">
        <v>383</v>
      </c>
      <c r="G7398" s="5" t="s">
        <v>384</v>
      </c>
      <c r="H7398" s="5" t="s">
        <v>377</v>
      </c>
      <c r="I7398" s="5" t="s">
        <v>378</v>
      </c>
    </row>
    <row r="7399" spans="1:9" x14ac:dyDescent="0.25">
      <c r="A7399" s="5" t="s">
        <v>18059</v>
      </c>
      <c r="B7399" s="5" t="s">
        <v>18060</v>
      </c>
      <c r="C7399" s="6" t="s">
        <v>3591</v>
      </c>
      <c r="D7399" s="6" t="str">
        <f t="shared" si="115"/>
        <v>0165-000-000-0000</v>
      </c>
      <c r="E7399" s="5" t="s">
        <v>3592</v>
      </c>
      <c r="F7399" s="5" t="s">
        <v>383</v>
      </c>
      <c r="G7399" s="5" t="s">
        <v>384</v>
      </c>
      <c r="H7399" s="5" t="s">
        <v>377</v>
      </c>
      <c r="I7399" s="5" t="s">
        <v>378</v>
      </c>
    </row>
    <row r="7400" spans="1:9" x14ac:dyDescent="0.25">
      <c r="A7400" s="5" t="s">
        <v>18061</v>
      </c>
      <c r="B7400" s="5" t="s">
        <v>18062</v>
      </c>
      <c r="C7400" s="6" t="s">
        <v>4327</v>
      </c>
      <c r="D7400" s="6" t="str">
        <f t="shared" si="115"/>
        <v>0414-000-000-0000</v>
      </c>
      <c r="E7400" s="5" t="s">
        <v>4328</v>
      </c>
      <c r="F7400" s="5" t="s">
        <v>507</v>
      </c>
      <c r="G7400" s="5" t="s">
        <v>508</v>
      </c>
      <c r="H7400" s="5" t="s">
        <v>377</v>
      </c>
      <c r="I7400" s="5" t="s">
        <v>378</v>
      </c>
    </row>
    <row r="7401" spans="1:9" x14ac:dyDescent="0.25">
      <c r="A7401" s="5" t="s">
        <v>18063</v>
      </c>
      <c r="B7401" s="5" t="s">
        <v>18064</v>
      </c>
      <c r="C7401" s="6" t="s">
        <v>449</v>
      </c>
      <c r="D7401" s="6" t="str">
        <f t="shared" si="115"/>
        <v>0965-000-000-0000</v>
      </c>
      <c r="E7401" s="5" t="s">
        <v>450</v>
      </c>
      <c r="F7401" s="5" t="s">
        <v>383</v>
      </c>
      <c r="G7401" s="5" t="s">
        <v>384</v>
      </c>
      <c r="H7401" s="5" t="s">
        <v>377</v>
      </c>
      <c r="I7401" s="5" t="s">
        <v>378</v>
      </c>
    </row>
    <row r="7402" spans="1:9" x14ac:dyDescent="0.25">
      <c r="A7402" s="5" t="s">
        <v>18065</v>
      </c>
      <c r="B7402" s="5" t="s">
        <v>18066</v>
      </c>
      <c r="C7402" s="6" t="s">
        <v>1946</v>
      </c>
      <c r="D7402" s="6" t="str">
        <f t="shared" si="115"/>
        <v>0010-163-031-1100</v>
      </c>
      <c r="E7402" s="5" t="s">
        <v>1947</v>
      </c>
      <c r="F7402" s="5" t="s">
        <v>383</v>
      </c>
      <c r="G7402" s="5" t="s">
        <v>384</v>
      </c>
      <c r="H7402" s="5" t="s">
        <v>377</v>
      </c>
      <c r="I7402" s="5" t="s">
        <v>378</v>
      </c>
    </row>
    <row r="7403" spans="1:9" x14ac:dyDescent="0.25">
      <c r="A7403" s="5" t="s">
        <v>18067</v>
      </c>
      <c r="B7403" s="5" t="s">
        <v>18068</v>
      </c>
      <c r="C7403" s="6" t="s">
        <v>4112</v>
      </c>
      <c r="D7403" s="6" t="str">
        <f t="shared" si="115"/>
        <v>0010-083-041-1100</v>
      </c>
      <c r="E7403" s="5" t="s">
        <v>4113</v>
      </c>
      <c r="F7403" s="5" t="s">
        <v>399</v>
      </c>
      <c r="G7403" s="5" t="s">
        <v>400</v>
      </c>
      <c r="H7403" s="5" t="s">
        <v>377</v>
      </c>
      <c r="I7403" s="5" t="s">
        <v>378</v>
      </c>
    </row>
    <row r="7404" spans="1:9" x14ac:dyDescent="0.25">
      <c r="A7404" s="5" t="s">
        <v>18069</v>
      </c>
      <c r="B7404" s="5" t="s">
        <v>18070</v>
      </c>
      <c r="C7404" s="6" t="s">
        <v>449</v>
      </c>
      <c r="D7404" s="6" t="str">
        <f t="shared" si="115"/>
        <v>0965-000-000-0000</v>
      </c>
      <c r="E7404" s="5" t="s">
        <v>450</v>
      </c>
      <c r="F7404" s="5" t="s">
        <v>2925</v>
      </c>
      <c r="G7404" s="5" t="s">
        <v>2926</v>
      </c>
      <c r="H7404" s="5" t="s">
        <v>377</v>
      </c>
      <c r="I7404" s="5" t="s">
        <v>378</v>
      </c>
    </row>
    <row r="7405" spans="1:9" x14ac:dyDescent="0.25">
      <c r="A7405" s="5" t="s">
        <v>18071</v>
      </c>
      <c r="B7405" s="5" t="s">
        <v>18072</v>
      </c>
      <c r="C7405" s="6" t="s">
        <v>413</v>
      </c>
      <c r="D7405" s="6" t="str">
        <f t="shared" si="115"/>
        <v>0100-000-000-8000</v>
      </c>
      <c r="E7405" s="5" t="s">
        <v>414</v>
      </c>
      <c r="F7405" s="5" t="s">
        <v>383</v>
      </c>
      <c r="G7405" s="5" t="s">
        <v>384</v>
      </c>
      <c r="H7405" s="5" t="s">
        <v>377</v>
      </c>
      <c r="I7405" s="5" t="s">
        <v>378</v>
      </c>
    </row>
    <row r="7406" spans="1:9" x14ac:dyDescent="0.25">
      <c r="A7406" s="5" t="s">
        <v>18073</v>
      </c>
      <c r="B7406" s="5" t="s">
        <v>18074</v>
      </c>
      <c r="C7406" s="6" t="s">
        <v>2026</v>
      </c>
      <c r="D7406" s="6" t="str">
        <f t="shared" si="115"/>
        <v>0852-000-000-0000</v>
      </c>
      <c r="E7406" s="5" t="s">
        <v>2027</v>
      </c>
      <c r="F7406" s="5" t="s">
        <v>383</v>
      </c>
      <c r="G7406" s="5" t="s">
        <v>384</v>
      </c>
      <c r="H7406" s="5" t="s">
        <v>377</v>
      </c>
      <c r="I7406" s="5" t="s">
        <v>378</v>
      </c>
    </row>
    <row r="7407" spans="1:9" x14ac:dyDescent="0.25">
      <c r="A7407" s="5" t="s">
        <v>18075</v>
      </c>
      <c r="B7407" s="5" t="s">
        <v>18076</v>
      </c>
      <c r="C7407" s="6" t="s">
        <v>966</v>
      </c>
      <c r="D7407" s="6" t="str">
        <f t="shared" si="115"/>
        <v>1140-250-000-0000</v>
      </c>
      <c r="E7407" s="5" t="s">
        <v>27850</v>
      </c>
      <c r="F7407" s="5" t="s">
        <v>383</v>
      </c>
      <c r="G7407" s="5" t="s">
        <v>384</v>
      </c>
      <c r="H7407" s="5" t="s">
        <v>377</v>
      </c>
      <c r="I7407" s="5" t="s">
        <v>378</v>
      </c>
    </row>
    <row r="7408" spans="1:9" x14ac:dyDescent="0.25">
      <c r="A7408" s="5" t="s">
        <v>18077</v>
      </c>
      <c r="B7408" s="5" t="s">
        <v>18078</v>
      </c>
      <c r="C7408" s="6" t="s">
        <v>18079</v>
      </c>
      <c r="D7408" s="6" t="str">
        <f t="shared" si="115"/>
        <v>0077-116-000-0000</v>
      </c>
      <c r="E7408" s="5" t="s">
        <v>18080</v>
      </c>
      <c r="F7408" s="5" t="s">
        <v>383</v>
      </c>
      <c r="G7408" s="5" t="s">
        <v>384</v>
      </c>
      <c r="H7408" s="5" t="s">
        <v>377</v>
      </c>
      <c r="I7408" s="5" t="s">
        <v>378</v>
      </c>
    </row>
    <row r="7409" spans="1:9" x14ac:dyDescent="0.25">
      <c r="A7409" s="5" t="s">
        <v>18081</v>
      </c>
      <c r="B7409" s="5" t="s">
        <v>18082</v>
      </c>
      <c r="C7409" s="6" t="s">
        <v>3966</v>
      </c>
      <c r="D7409" s="6" t="str">
        <f t="shared" si="115"/>
        <v>0800-000-000-0000</v>
      </c>
      <c r="E7409" s="5" t="s">
        <v>3967</v>
      </c>
      <c r="F7409" s="5" t="s">
        <v>535</v>
      </c>
      <c r="G7409" s="5" t="s">
        <v>536</v>
      </c>
      <c r="H7409" s="5" t="s">
        <v>377</v>
      </c>
      <c r="I7409" s="5" t="s">
        <v>378</v>
      </c>
    </row>
    <row r="7410" spans="1:9" x14ac:dyDescent="0.25">
      <c r="A7410" s="5" t="s">
        <v>18083</v>
      </c>
      <c r="B7410" s="5" t="s">
        <v>18084</v>
      </c>
      <c r="C7410" s="6" t="s">
        <v>589</v>
      </c>
      <c r="D7410" s="6" t="str">
        <f t="shared" si="115"/>
        <v>0160-000-000-0000</v>
      </c>
      <c r="E7410" s="5" t="s">
        <v>590</v>
      </c>
      <c r="F7410" s="5" t="s">
        <v>383</v>
      </c>
      <c r="G7410" s="5" t="s">
        <v>384</v>
      </c>
      <c r="H7410" s="5" t="s">
        <v>377</v>
      </c>
      <c r="I7410" s="5" t="s">
        <v>378</v>
      </c>
    </row>
    <row r="7411" spans="1:9" x14ac:dyDescent="0.25">
      <c r="A7411" s="5" t="s">
        <v>18085</v>
      </c>
      <c r="B7411" s="5" t="s">
        <v>18086</v>
      </c>
      <c r="C7411" s="6" t="s">
        <v>7108</v>
      </c>
      <c r="D7411" s="6" t="str">
        <f t="shared" si="115"/>
        <v>0010-060-031-1100</v>
      </c>
      <c r="E7411" s="5" t="s">
        <v>7109</v>
      </c>
      <c r="F7411" s="5" t="s">
        <v>399</v>
      </c>
      <c r="G7411" s="5" t="s">
        <v>400</v>
      </c>
      <c r="H7411" s="5" t="s">
        <v>377</v>
      </c>
      <c r="I7411" s="5" t="s">
        <v>378</v>
      </c>
    </row>
    <row r="7412" spans="1:9" x14ac:dyDescent="0.25">
      <c r="A7412" s="5" t="s">
        <v>18087</v>
      </c>
      <c r="B7412" s="5" t="s">
        <v>18088</v>
      </c>
      <c r="C7412" s="6" t="s">
        <v>13515</v>
      </c>
      <c r="D7412" s="6" t="str">
        <f t="shared" si="115"/>
        <v>0720-000-000-0000</v>
      </c>
      <c r="E7412" s="5" t="s">
        <v>13516</v>
      </c>
      <c r="F7412" s="5" t="s">
        <v>383</v>
      </c>
      <c r="G7412" s="5" t="s">
        <v>384</v>
      </c>
      <c r="H7412" s="5" t="s">
        <v>377</v>
      </c>
      <c r="I7412" s="5" t="s">
        <v>378</v>
      </c>
    </row>
    <row r="7413" spans="1:9" x14ac:dyDescent="0.25">
      <c r="A7413" s="5" t="s">
        <v>18089</v>
      </c>
      <c r="B7413" s="5" t="s">
        <v>18090</v>
      </c>
      <c r="C7413" s="6" t="s">
        <v>2821</v>
      </c>
      <c r="D7413" s="6" t="str">
        <f t="shared" si="115"/>
        <v>0215-000-000-0000</v>
      </c>
      <c r="E7413" s="5" t="s">
        <v>2822</v>
      </c>
      <c r="F7413" s="5" t="s">
        <v>383</v>
      </c>
      <c r="G7413" s="5" t="s">
        <v>384</v>
      </c>
      <c r="H7413" s="5" t="s">
        <v>377</v>
      </c>
      <c r="I7413" s="5" t="s">
        <v>378</v>
      </c>
    </row>
    <row r="7414" spans="1:9" x14ac:dyDescent="0.25">
      <c r="A7414" s="5" t="s">
        <v>18091</v>
      </c>
      <c r="B7414" s="5" t="s">
        <v>18092</v>
      </c>
      <c r="C7414" s="6" t="s">
        <v>1366</v>
      </c>
      <c r="D7414" s="6" t="str">
        <f t="shared" si="115"/>
        <v>0861-000-000-0000</v>
      </c>
      <c r="E7414" s="5" t="s">
        <v>1367</v>
      </c>
      <c r="F7414" s="5" t="s">
        <v>383</v>
      </c>
      <c r="G7414" s="5" t="s">
        <v>384</v>
      </c>
      <c r="H7414" s="5" t="s">
        <v>377</v>
      </c>
      <c r="I7414" s="5" t="s">
        <v>378</v>
      </c>
    </row>
    <row r="7415" spans="1:9" x14ac:dyDescent="0.25">
      <c r="A7415" s="5" t="s">
        <v>18093</v>
      </c>
      <c r="B7415" s="5" t="s">
        <v>18094</v>
      </c>
      <c r="C7415" s="6" t="s">
        <v>1740</v>
      </c>
      <c r="D7415" s="6" t="str">
        <f t="shared" si="115"/>
        <v>0343-000-000-0000</v>
      </c>
      <c r="E7415" s="5" t="s">
        <v>1741</v>
      </c>
      <c r="F7415" s="5" t="s">
        <v>383</v>
      </c>
      <c r="G7415" s="5" t="s">
        <v>384</v>
      </c>
      <c r="H7415" s="5" t="s">
        <v>377</v>
      </c>
      <c r="I7415" s="5" t="s">
        <v>378</v>
      </c>
    </row>
    <row r="7416" spans="1:9" x14ac:dyDescent="0.25">
      <c r="A7416" s="5" t="s">
        <v>18095</v>
      </c>
      <c r="B7416" s="5" t="s">
        <v>18096</v>
      </c>
      <c r="C7416" s="6" t="s">
        <v>7212</v>
      </c>
      <c r="D7416" s="6" t="str">
        <f t="shared" si="115"/>
        <v>0010-060-091-1100</v>
      </c>
      <c r="E7416" s="5" t="s">
        <v>7213</v>
      </c>
      <c r="F7416" s="5" t="s">
        <v>399</v>
      </c>
      <c r="G7416" s="5" t="s">
        <v>400</v>
      </c>
      <c r="H7416" s="5" t="s">
        <v>513</v>
      </c>
      <c r="I7416" s="5" t="s">
        <v>514</v>
      </c>
    </row>
    <row r="7417" spans="1:9" x14ac:dyDescent="0.25">
      <c r="A7417" s="5" t="s">
        <v>18097</v>
      </c>
      <c r="B7417" s="5" t="s">
        <v>18098</v>
      </c>
      <c r="C7417" s="6" t="s">
        <v>11598</v>
      </c>
      <c r="D7417" s="6" t="str">
        <f t="shared" si="115"/>
        <v>0599-000-000-0000</v>
      </c>
      <c r="E7417" s="5" t="s">
        <v>11599</v>
      </c>
      <c r="F7417" s="5" t="s">
        <v>383</v>
      </c>
      <c r="G7417" s="5" t="s">
        <v>384</v>
      </c>
      <c r="H7417" s="5" t="s">
        <v>377</v>
      </c>
      <c r="I7417" s="5" t="s">
        <v>378</v>
      </c>
    </row>
    <row r="7418" spans="1:9" x14ac:dyDescent="0.25">
      <c r="A7418" s="5" t="s">
        <v>18099</v>
      </c>
      <c r="B7418" s="5" t="s">
        <v>18100</v>
      </c>
      <c r="C7418" s="6" t="s">
        <v>1091</v>
      </c>
      <c r="D7418" s="6" t="str">
        <f t="shared" si="115"/>
        <v>0957-000-000-0000</v>
      </c>
      <c r="E7418" s="5" t="s">
        <v>1092</v>
      </c>
      <c r="F7418" s="5" t="s">
        <v>383</v>
      </c>
      <c r="G7418" s="5" t="s">
        <v>384</v>
      </c>
      <c r="H7418" s="5" t="s">
        <v>377</v>
      </c>
      <c r="I7418" s="5" t="s">
        <v>378</v>
      </c>
    </row>
    <row r="7419" spans="1:9" x14ac:dyDescent="0.25">
      <c r="A7419" s="5" t="s">
        <v>18101</v>
      </c>
      <c r="B7419" s="5" t="s">
        <v>18102</v>
      </c>
      <c r="C7419" s="6" t="s">
        <v>3986</v>
      </c>
      <c r="D7419" s="6" t="str">
        <f t="shared" si="115"/>
        <v>1074-000-000-0000</v>
      </c>
      <c r="E7419" s="5" t="s">
        <v>3987</v>
      </c>
      <c r="F7419" s="5" t="s">
        <v>383</v>
      </c>
      <c r="G7419" s="5" t="s">
        <v>384</v>
      </c>
      <c r="H7419" s="5" t="s">
        <v>377</v>
      </c>
      <c r="I7419" s="5" t="s">
        <v>378</v>
      </c>
    </row>
    <row r="7420" spans="1:9" x14ac:dyDescent="0.25">
      <c r="A7420" s="5" t="s">
        <v>18103</v>
      </c>
      <c r="B7420" s="5" t="s">
        <v>18104</v>
      </c>
      <c r="C7420" s="6" t="s">
        <v>7786</v>
      </c>
      <c r="D7420" s="6" t="str">
        <f t="shared" si="115"/>
        <v>0960-000-000-0000</v>
      </c>
      <c r="E7420" s="5" t="s">
        <v>7787</v>
      </c>
      <c r="F7420" s="5" t="s">
        <v>383</v>
      </c>
      <c r="G7420" s="5" t="s">
        <v>384</v>
      </c>
      <c r="H7420" s="5" t="s">
        <v>377</v>
      </c>
      <c r="I7420" s="5" t="s">
        <v>378</v>
      </c>
    </row>
    <row r="7421" spans="1:9" x14ac:dyDescent="0.25">
      <c r="A7421" s="5" t="s">
        <v>18105</v>
      </c>
      <c r="B7421" s="5" t="s">
        <v>18106</v>
      </c>
      <c r="C7421" s="6" t="s">
        <v>2414</v>
      </c>
      <c r="D7421" s="6" t="str">
        <f t="shared" si="115"/>
        <v>0290-000-002-9600</v>
      </c>
      <c r="E7421" s="5" t="s">
        <v>2415</v>
      </c>
      <c r="F7421" s="5" t="s">
        <v>383</v>
      </c>
      <c r="G7421" s="5" t="s">
        <v>384</v>
      </c>
      <c r="H7421" s="5" t="s">
        <v>377</v>
      </c>
      <c r="I7421" s="5" t="s">
        <v>378</v>
      </c>
    </row>
    <row r="7422" spans="1:9" x14ac:dyDescent="0.25">
      <c r="A7422" s="5" t="s">
        <v>18107</v>
      </c>
      <c r="B7422" s="5" t="s">
        <v>18108</v>
      </c>
      <c r="C7422" s="6" t="s">
        <v>9895</v>
      </c>
      <c r="D7422" s="6" t="str">
        <f t="shared" si="115"/>
        <v>0010-030-091-1100</v>
      </c>
      <c r="E7422" s="5" t="s">
        <v>9896</v>
      </c>
      <c r="F7422" s="5" t="s">
        <v>399</v>
      </c>
      <c r="G7422" s="5" t="s">
        <v>400</v>
      </c>
      <c r="H7422" s="5" t="s">
        <v>377</v>
      </c>
      <c r="I7422" s="5" t="s">
        <v>378</v>
      </c>
    </row>
    <row r="7423" spans="1:9" x14ac:dyDescent="0.25">
      <c r="A7423" s="5" t="s">
        <v>18109</v>
      </c>
      <c r="B7423" s="5" t="s">
        <v>18110</v>
      </c>
      <c r="C7423" s="6" t="s">
        <v>985</v>
      </c>
      <c r="D7423" s="6" t="str">
        <f t="shared" si="115"/>
        <v>0180-000-000-0000</v>
      </c>
      <c r="E7423" s="5" t="s">
        <v>986</v>
      </c>
      <c r="F7423" s="5" t="s">
        <v>383</v>
      </c>
      <c r="G7423" s="5" t="s">
        <v>384</v>
      </c>
      <c r="H7423" s="5" t="s">
        <v>377</v>
      </c>
      <c r="I7423" s="5" t="s">
        <v>378</v>
      </c>
    </row>
    <row r="7424" spans="1:9" x14ac:dyDescent="0.25">
      <c r="A7424" s="5" t="s">
        <v>18111</v>
      </c>
      <c r="B7424" s="5" t="s">
        <v>18112</v>
      </c>
      <c r="C7424" s="6" t="s">
        <v>622</v>
      </c>
      <c r="D7424" s="6" t="str">
        <f t="shared" si="115"/>
        <v>0010-035-131-1100</v>
      </c>
      <c r="E7424" s="5" t="s">
        <v>623</v>
      </c>
      <c r="F7424" s="5" t="s">
        <v>399</v>
      </c>
      <c r="G7424" s="5" t="s">
        <v>400</v>
      </c>
      <c r="H7424" s="5" t="s">
        <v>377</v>
      </c>
      <c r="I7424" s="5" t="s">
        <v>378</v>
      </c>
    </row>
    <row r="7425" spans="1:9" x14ac:dyDescent="0.25">
      <c r="A7425" s="5" t="s">
        <v>18113</v>
      </c>
      <c r="B7425" s="5" t="s">
        <v>18114</v>
      </c>
      <c r="C7425" s="6" t="s">
        <v>6817</v>
      </c>
      <c r="D7425" s="6" t="str">
        <f t="shared" si="115"/>
        <v>0180-045-070-1200</v>
      </c>
      <c r="E7425" s="5" t="s">
        <v>6818</v>
      </c>
      <c r="F7425" s="5" t="s">
        <v>383</v>
      </c>
      <c r="G7425" s="5" t="s">
        <v>384</v>
      </c>
      <c r="H7425" s="5" t="s">
        <v>377</v>
      </c>
      <c r="I7425" s="5" t="s">
        <v>378</v>
      </c>
    </row>
    <row r="7426" spans="1:9" x14ac:dyDescent="0.25">
      <c r="A7426" s="5" t="s">
        <v>18115</v>
      </c>
      <c r="B7426" s="5" t="s">
        <v>18116</v>
      </c>
      <c r="C7426" s="6" t="s">
        <v>7212</v>
      </c>
      <c r="D7426" s="6" t="str">
        <f t="shared" ref="D7426:D7489" si="116">TEXT(C7426,"0000-000-000-0000")</f>
        <v>0010-060-091-1100</v>
      </c>
      <c r="E7426" s="5" t="s">
        <v>7213</v>
      </c>
      <c r="F7426" s="5" t="s">
        <v>375</v>
      </c>
      <c r="G7426" s="5" t="s">
        <v>376</v>
      </c>
      <c r="H7426" s="5" t="s">
        <v>377</v>
      </c>
      <c r="I7426" s="5" t="s">
        <v>378</v>
      </c>
    </row>
    <row r="7427" spans="1:9" x14ac:dyDescent="0.25">
      <c r="A7427" s="5" t="s">
        <v>18117</v>
      </c>
      <c r="B7427" s="5" t="s">
        <v>18118</v>
      </c>
      <c r="C7427" s="6" t="s">
        <v>724</v>
      </c>
      <c r="D7427" s="6" t="str">
        <f t="shared" si="116"/>
        <v>0283-000-000-0000</v>
      </c>
      <c r="E7427" s="5" t="s">
        <v>725</v>
      </c>
      <c r="F7427" s="5" t="s">
        <v>383</v>
      </c>
      <c r="G7427" s="5" t="s">
        <v>384</v>
      </c>
      <c r="H7427" s="5" t="s">
        <v>377</v>
      </c>
      <c r="I7427" s="5" t="s">
        <v>378</v>
      </c>
    </row>
    <row r="7428" spans="1:9" x14ac:dyDescent="0.25">
      <c r="A7428" s="5" t="s">
        <v>18119</v>
      </c>
      <c r="B7428" s="5" t="s">
        <v>18120</v>
      </c>
      <c r="C7428" s="6" t="s">
        <v>2245</v>
      </c>
      <c r="D7428" s="6" t="str">
        <f t="shared" si="116"/>
        <v>0959-000-000-0000</v>
      </c>
      <c r="E7428" s="5" t="s">
        <v>2246</v>
      </c>
      <c r="F7428" s="5" t="s">
        <v>383</v>
      </c>
      <c r="G7428" s="5" t="s">
        <v>384</v>
      </c>
      <c r="H7428" s="5" t="s">
        <v>377</v>
      </c>
      <c r="I7428" s="5" t="s">
        <v>378</v>
      </c>
    </row>
    <row r="7429" spans="1:9" x14ac:dyDescent="0.25">
      <c r="A7429" s="5" t="s">
        <v>18121</v>
      </c>
      <c r="B7429" s="5" t="s">
        <v>18122</v>
      </c>
      <c r="C7429" s="6" t="s">
        <v>1456</v>
      </c>
      <c r="D7429" s="6" t="str">
        <f t="shared" si="116"/>
        <v>0150-000-000-0000</v>
      </c>
      <c r="E7429" s="5" t="s">
        <v>1457</v>
      </c>
      <c r="F7429" s="5" t="s">
        <v>2925</v>
      </c>
      <c r="G7429" s="5" t="s">
        <v>2926</v>
      </c>
      <c r="H7429" s="5" t="s">
        <v>377</v>
      </c>
      <c r="I7429" s="5" t="s">
        <v>378</v>
      </c>
    </row>
    <row r="7430" spans="1:9" x14ac:dyDescent="0.25">
      <c r="A7430" s="5" t="s">
        <v>18123</v>
      </c>
      <c r="B7430" s="5" t="s">
        <v>18124</v>
      </c>
      <c r="C7430" s="6" t="s">
        <v>1051</v>
      </c>
      <c r="D7430" s="6" t="str">
        <f t="shared" si="116"/>
        <v>0590-000-000-0000</v>
      </c>
      <c r="E7430" s="5" t="s">
        <v>1052</v>
      </c>
      <c r="F7430" s="5" t="s">
        <v>383</v>
      </c>
      <c r="G7430" s="5" t="s">
        <v>384</v>
      </c>
      <c r="H7430" s="5" t="s">
        <v>377</v>
      </c>
      <c r="I7430" s="5" t="s">
        <v>378</v>
      </c>
    </row>
    <row r="7431" spans="1:9" x14ac:dyDescent="0.25">
      <c r="A7431" s="5" t="s">
        <v>18125</v>
      </c>
      <c r="B7431" s="5" t="s">
        <v>18126</v>
      </c>
      <c r="C7431" s="6" t="s">
        <v>485</v>
      </c>
      <c r="D7431" s="6" t="str">
        <f t="shared" si="116"/>
        <v>0330-000-000-0000</v>
      </c>
      <c r="E7431" s="5" t="s">
        <v>486</v>
      </c>
      <c r="F7431" s="5" t="s">
        <v>383</v>
      </c>
      <c r="G7431" s="5" t="s">
        <v>384</v>
      </c>
      <c r="H7431" s="5" t="s">
        <v>1213</v>
      </c>
      <c r="I7431" s="5" t="s">
        <v>1214</v>
      </c>
    </row>
    <row r="7432" spans="1:9" x14ac:dyDescent="0.25">
      <c r="A7432" s="5" t="s">
        <v>18127</v>
      </c>
      <c r="B7432" s="5" t="s">
        <v>18128</v>
      </c>
      <c r="C7432" s="6" t="s">
        <v>6116</v>
      </c>
      <c r="D7432" s="6" t="str">
        <f t="shared" si="116"/>
        <v>0691-000-000-0000</v>
      </c>
      <c r="E7432" s="5" t="s">
        <v>6117</v>
      </c>
      <c r="F7432" s="5" t="s">
        <v>383</v>
      </c>
      <c r="G7432" s="5" t="s">
        <v>384</v>
      </c>
      <c r="H7432" s="5" t="s">
        <v>377</v>
      </c>
      <c r="I7432" s="5" t="s">
        <v>378</v>
      </c>
    </row>
    <row r="7433" spans="1:9" x14ac:dyDescent="0.25">
      <c r="A7433" s="5" t="s">
        <v>18129</v>
      </c>
      <c r="B7433" s="5" t="s">
        <v>18130</v>
      </c>
      <c r="C7433" s="6" t="s">
        <v>1045</v>
      </c>
      <c r="D7433" s="6" t="str">
        <f t="shared" si="116"/>
        <v>0270-000-000-0000</v>
      </c>
      <c r="E7433" s="5" t="s">
        <v>1046</v>
      </c>
      <c r="F7433" s="5" t="s">
        <v>383</v>
      </c>
      <c r="G7433" s="5" t="s">
        <v>384</v>
      </c>
      <c r="H7433" s="5" t="s">
        <v>377</v>
      </c>
      <c r="I7433" s="5" t="s">
        <v>378</v>
      </c>
    </row>
    <row r="7434" spans="1:9" x14ac:dyDescent="0.25">
      <c r="A7434" s="5" t="s">
        <v>18131</v>
      </c>
      <c r="B7434" s="5" t="s">
        <v>18132</v>
      </c>
      <c r="C7434" s="6" t="s">
        <v>13886</v>
      </c>
      <c r="D7434" s="6" t="str">
        <f t="shared" si="116"/>
        <v>1045-000-000-0000</v>
      </c>
      <c r="E7434" s="5" t="s">
        <v>13887</v>
      </c>
      <c r="F7434" s="5" t="s">
        <v>383</v>
      </c>
      <c r="G7434" s="5" t="s">
        <v>384</v>
      </c>
      <c r="H7434" s="5" t="s">
        <v>377</v>
      </c>
      <c r="I7434" s="5" t="s">
        <v>378</v>
      </c>
    </row>
    <row r="7435" spans="1:9" x14ac:dyDescent="0.25">
      <c r="A7435" s="5" t="s">
        <v>18133</v>
      </c>
      <c r="B7435" s="5" t="s">
        <v>18134</v>
      </c>
      <c r="C7435" s="6" t="s">
        <v>14624</v>
      </c>
      <c r="D7435" s="6" t="str">
        <f t="shared" si="116"/>
        <v>1144-000-000-0000</v>
      </c>
      <c r="E7435" s="5" t="s">
        <v>14625</v>
      </c>
      <c r="F7435" s="5" t="s">
        <v>535</v>
      </c>
      <c r="G7435" s="5" t="s">
        <v>536</v>
      </c>
      <c r="H7435" s="5" t="s">
        <v>377</v>
      </c>
      <c r="I7435" s="5" t="s">
        <v>378</v>
      </c>
    </row>
    <row r="7436" spans="1:9" x14ac:dyDescent="0.25">
      <c r="A7436" s="5" t="s">
        <v>18135</v>
      </c>
      <c r="B7436" s="5" t="s">
        <v>18136</v>
      </c>
      <c r="C7436" s="6" t="s">
        <v>954</v>
      </c>
      <c r="D7436" s="6" t="str">
        <f t="shared" si="116"/>
        <v>0120-000-000-0000</v>
      </c>
      <c r="E7436" s="5" t="s">
        <v>955</v>
      </c>
      <c r="F7436" s="5" t="s">
        <v>383</v>
      </c>
      <c r="G7436" s="5" t="s">
        <v>384</v>
      </c>
      <c r="H7436" s="5" t="s">
        <v>377</v>
      </c>
      <c r="I7436" s="5" t="s">
        <v>378</v>
      </c>
    </row>
    <row r="7437" spans="1:9" x14ac:dyDescent="0.25">
      <c r="A7437" s="5" t="s">
        <v>18137</v>
      </c>
      <c r="B7437" s="5" t="s">
        <v>18138</v>
      </c>
      <c r="C7437" s="6" t="s">
        <v>1045</v>
      </c>
      <c r="D7437" s="6" t="str">
        <f t="shared" si="116"/>
        <v>0270-000-000-0000</v>
      </c>
      <c r="E7437" s="5" t="s">
        <v>1046</v>
      </c>
      <c r="F7437" s="5" t="s">
        <v>383</v>
      </c>
      <c r="G7437" s="5" t="s">
        <v>384</v>
      </c>
      <c r="H7437" s="5" t="s">
        <v>377</v>
      </c>
      <c r="I7437" s="5" t="s">
        <v>378</v>
      </c>
    </row>
    <row r="7438" spans="1:9" x14ac:dyDescent="0.25">
      <c r="A7438" s="5" t="s">
        <v>18139</v>
      </c>
      <c r="B7438" s="5" t="s">
        <v>18140</v>
      </c>
      <c r="C7438" s="6" t="s">
        <v>1764</v>
      </c>
      <c r="D7438" s="6" t="str">
        <f t="shared" si="116"/>
        <v>0040-000-000-0000</v>
      </c>
      <c r="E7438" s="5" t="s">
        <v>1765</v>
      </c>
      <c r="F7438" s="5" t="s">
        <v>383</v>
      </c>
      <c r="G7438" s="5" t="s">
        <v>384</v>
      </c>
      <c r="H7438" s="5" t="s">
        <v>377</v>
      </c>
      <c r="I7438" s="5" t="s">
        <v>378</v>
      </c>
    </row>
    <row r="7439" spans="1:9" x14ac:dyDescent="0.25">
      <c r="A7439" s="5" t="s">
        <v>18141</v>
      </c>
      <c r="B7439" s="5" t="s">
        <v>18142</v>
      </c>
      <c r="C7439" s="6" t="s">
        <v>3714</v>
      </c>
      <c r="D7439" s="6" t="str">
        <f t="shared" si="116"/>
        <v>0329-000-000-0000</v>
      </c>
      <c r="E7439" s="5" t="s">
        <v>3715</v>
      </c>
      <c r="F7439" s="5" t="s">
        <v>383</v>
      </c>
      <c r="G7439" s="5" t="s">
        <v>384</v>
      </c>
      <c r="H7439" s="5" t="s">
        <v>377</v>
      </c>
      <c r="I7439" s="5" t="s">
        <v>378</v>
      </c>
    </row>
    <row r="7440" spans="1:9" x14ac:dyDescent="0.25">
      <c r="A7440" s="5" t="s">
        <v>18143</v>
      </c>
      <c r="B7440" s="5" t="s">
        <v>18144</v>
      </c>
      <c r="C7440" s="6" t="s">
        <v>4917</v>
      </c>
      <c r="D7440" s="6" t="str">
        <f t="shared" si="116"/>
        <v>0223-000-000-0000</v>
      </c>
      <c r="E7440" s="5" t="s">
        <v>4918</v>
      </c>
      <c r="F7440" s="5" t="s">
        <v>535</v>
      </c>
      <c r="G7440" s="5" t="s">
        <v>536</v>
      </c>
      <c r="H7440" s="5" t="s">
        <v>377</v>
      </c>
      <c r="I7440" s="5" t="s">
        <v>378</v>
      </c>
    </row>
    <row r="7441" spans="1:9" x14ac:dyDescent="0.25">
      <c r="A7441" s="5" t="s">
        <v>18145</v>
      </c>
      <c r="B7441" s="5" t="s">
        <v>18146</v>
      </c>
      <c r="C7441" s="6" t="s">
        <v>7677</v>
      </c>
      <c r="D7441" s="6" t="str">
        <f t="shared" si="116"/>
        <v>0795-000-000-0000</v>
      </c>
      <c r="E7441" s="5" t="s">
        <v>7678</v>
      </c>
      <c r="F7441" s="5" t="s">
        <v>383</v>
      </c>
      <c r="G7441" s="5" t="s">
        <v>384</v>
      </c>
      <c r="H7441" s="5" t="s">
        <v>377</v>
      </c>
      <c r="I7441" s="5" t="s">
        <v>378</v>
      </c>
    </row>
    <row r="7442" spans="1:9" x14ac:dyDescent="0.25">
      <c r="A7442" s="5" t="s">
        <v>18147</v>
      </c>
      <c r="B7442" s="5" t="s">
        <v>18148</v>
      </c>
      <c r="C7442" s="6" t="s">
        <v>12384</v>
      </c>
      <c r="D7442" s="6" t="str">
        <f t="shared" si="116"/>
        <v>0707-000-000-0000</v>
      </c>
      <c r="E7442" s="5" t="s">
        <v>12385</v>
      </c>
      <c r="F7442" s="5" t="s">
        <v>383</v>
      </c>
      <c r="G7442" s="5" t="s">
        <v>384</v>
      </c>
      <c r="H7442" s="5" t="s">
        <v>377</v>
      </c>
      <c r="I7442" s="5" t="s">
        <v>378</v>
      </c>
    </row>
    <row r="7443" spans="1:9" x14ac:dyDescent="0.25">
      <c r="A7443" s="5" t="s">
        <v>18149</v>
      </c>
      <c r="B7443" s="5" t="s">
        <v>18150</v>
      </c>
      <c r="C7443" s="6" t="s">
        <v>3950</v>
      </c>
      <c r="D7443" s="6" t="str">
        <f t="shared" si="116"/>
        <v>0612-000-000-0000</v>
      </c>
      <c r="E7443" s="5" t="s">
        <v>3951</v>
      </c>
      <c r="F7443" s="5" t="s">
        <v>383</v>
      </c>
      <c r="G7443" s="5" t="s">
        <v>384</v>
      </c>
      <c r="H7443" s="5" t="s">
        <v>377</v>
      </c>
      <c r="I7443" s="5" t="s">
        <v>378</v>
      </c>
    </row>
    <row r="7444" spans="1:9" x14ac:dyDescent="0.25">
      <c r="A7444" s="5" t="s">
        <v>18151</v>
      </c>
      <c r="B7444" s="5" t="s">
        <v>18152</v>
      </c>
      <c r="C7444" s="6" t="s">
        <v>2229</v>
      </c>
      <c r="D7444" s="6" t="str">
        <f t="shared" si="116"/>
        <v>1120-000-000-0000</v>
      </c>
      <c r="E7444" s="5" t="s">
        <v>2230</v>
      </c>
      <c r="F7444" s="5" t="s">
        <v>383</v>
      </c>
      <c r="G7444" s="5" t="s">
        <v>384</v>
      </c>
      <c r="H7444" s="5" t="s">
        <v>377</v>
      </c>
      <c r="I7444" s="5" t="s">
        <v>378</v>
      </c>
    </row>
    <row r="7445" spans="1:9" x14ac:dyDescent="0.25">
      <c r="A7445" s="5" t="s">
        <v>18153</v>
      </c>
      <c r="B7445" s="5" t="s">
        <v>18154</v>
      </c>
      <c r="C7445" s="6" t="s">
        <v>18155</v>
      </c>
      <c r="D7445" s="6" t="str">
        <f t="shared" si="116"/>
        <v>1088-000-000-0000</v>
      </c>
      <c r="E7445" s="5" t="s">
        <v>18156</v>
      </c>
      <c r="F7445" s="5" t="s">
        <v>535</v>
      </c>
      <c r="G7445" s="5" t="s">
        <v>536</v>
      </c>
      <c r="H7445" s="5" t="s">
        <v>377</v>
      </c>
      <c r="I7445" s="5" t="s">
        <v>378</v>
      </c>
    </row>
    <row r="7446" spans="1:9" x14ac:dyDescent="0.25">
      <c r="A7446" s="5" t="s">
        <v>18157</v>
      </c>
      <c r="B7446" s="5" t="s">
        <v>18158</v>
      </c>
      <c r="C7446" s="6" t="s">
        <v>853</v>
      </c>
      <c r="D7446" s="6" t="str">
        <f t="shared" si="116"/>
        <v>0945-000-000-0000</v>
      </c>
      <c r="E7446" s="5" t="s">
        <v>854</v>
      </c>
      <c r="F7446" s="5" t="s">
        <v>415</v>
      </c>
      <c r="G7446" s="5" t="s">
        <v>416</v>
      </c>
      <c r="H7446" s="5" t="s">
        <v>377</v>
      </c>
      <c r="I7446" s="5" t="s">
        <v>378</v>
      </c>
    </row>
    <row r="7447" spans="1:9" x14ac:dyDescent="0.25">
      <c r="A7447" s="5" t="s">
        <v>18159</v>
      </c>
      <c r="B7447" s="5" t="s">
        <v>18160</v>
      </c>
      <c r="C7447" s="6" t="s">
        <v>18161</v>
      </c>
      <c r="D7447" s="6" t="str">
        <f t="shared" si="116"/>
        <v>0440-000-002-1200</v>
      </c>
      <c r="E7447" s="5" t="s">
        <v>18162</v>
      </c>
      <c r="F7447" s="5" t="s">
        <v>383</v>
      </c>
      <c r="G7447" s="5" t="s">
        <v>384</v>
      </c>
      <c r="H7447" s="5" t="s">
        <v>377</v>
      </c>
      <c r="I7447" s="5" t="s">
        <v>378</v>
      </c>
    </row>
    <row r="7448" spans="1:9" x14ac:dyDescent="0.25">
      <c r="A7448" s="5" t="s">
        <v>18163</v>
      </c>
      <c r="B7448" s="5" t="s">
        <v>18164</v>
      </c>
      <c r="C7448" s="6" t="s">
        <v>2394</v>
      </c>
      <c r="D7448" s="6" t="str">
        <f t="shared" si="116"/>
        <v>0290-000-000-0000</v>
      </c>
      <c r="E7448" s="5" t="s">
        <v>2395</v>
      </c>
      <c r="F7448" s="5" t="s">
        <v>383</v>
      </c>
      <c r="G7448" s="5" t="s">
        <v>384</v>
      </c>
      <c r="H7448" s="5" t="s">
        <v>377</v>
      </c>
      <c r="I7448" s="5" t="s">
        <v>378</v>
      </c>
    </row>
    <row r="7449" spans="1:9" x14ac:dyDescent="0.25">
      <c r="A7449" s="5" t="s">
        <v>18165</v>
      </c>
      <c r="B7449" s="5" t="s">
        <v>18166</v>
      </c>
      <c r="C7449" s="6" t="s">
        <v>7160</v>
      </c>
      <c r="D7449" s="6" t="str">
        <f t="shared" si="116"/>
        <v>0424-000-000-0000</v>
      </c>
      <c r="E7449" s="5" t="s">
        <v>7161</v>
      </c>
      <c r="F7449" s="5" t="s">
        <v>383</v>
      </c>
      <c r="G7449" s="5" t="s">
        <v>384</v>
      </c>
      <c r="H7449" s="5" t="s">
        <v>377</v>
      </c>
      <c r="I7449" s="5" t="s">
        <v>378</v>
      </c>
    </row>
    <row r="7450" spans="1:9" x14ac:dyDescent="0.25">
      <c r="A7450" s="5" t="s">
        <v>18167</v>
      </c>
      <c r="B7450" s="5" t="s">
        <v>18168</v>
      </c>
      <c r="C7450" s="6" t="s">
        <v>3840</v>
      </c>
      <c r="D7450" s="6" t="str">
        <f t="shared" si="116"/>
        <v>0819-000-000-0000</v>
      </c>
      <c r="E7450" s="5" t="s">
        <v>3841</v>
      </c>
      <c r="F7450" s="5" t="s">
        <v>2925</v>
      </c>
      <c r="G7450" s="5" t="s">
        <v>2926</v>
      </c>
      <c r="H7450" s="5" t="s">
        <v>377</v>
      </c>
      <c r="I7450" s="5" t="s">
        <v>378</v>
      </c>
    </row>
    <row r="7451" spans="1:9" x14ac:dyDescent="0.25">
      <c r="A7451" s="5" t="s">
        <v>18169</v>
      </c>
      <c r="B7451" s="5" t="s">
        <v>18170</v>
      </c>
      <c r="C7451" s="6" t="s">
        <v>954</v>
      </c>
      <c r="D7451" s="6" t="str">
        <f t="shared" si="116"/>
        <v>0120-000-000-0000</v>
      </c>
      <c r="E7451" s="5" t="s">
        <v>955</v>
      </c>
      <c r="F7451" s="5" t="s">
        <v>383</v>
      </c>
      <c r="G7451" s="5" t="s">
        <v>384</v>
      </c>
      <c r="H7451" s="5" t="s">
        <v>491</v>
      </c>
      <c r="I7451" s="5" t="s">
        <v>492</v>
      </c>
    </row>
    <row r="7452" spans="1:9" x14ac:dyDescent="0.25">
      <c r="A7452" s="5" t="s">
        <v>18171</v>
      </c>
      <c r="B7452" s="5" t="s">
        <v>18172</v>
      </c>
      <c r="C7452" s="6" t="s">
        <v>11576</v>
      </c>
      <c r="D7452" s="6" t="str">
        <f t="shared" si="116"/>
        <v>0919-000-000-0000</v>
      </c>
      <c r="E7452" s="5" t="s">
        <v>11577</v>
      </c>
      <c r="F7452" s="5" t="s">
        <v>383</v>
      </c>
      <c r="G7452" s="5" t="s">
        <v>384</v>
      </c>
      <c r="H7452" s="5" t="s">
        <v>377</v>
      </c>
      <c r="I7452" s="5" t="s">
        <v>378</v>
      </c>
    </row>
    <row r="7453" spans="1:9" x14ac:dyDescent="0.25">
      <c r="A7453" s="5" t="s">
        <v>18173</v>
      </c>
      <c r="B7453" s="5" t="s">
        <v>18174</v>
      </c>
      <c r="C7453" s="6" t="s">
        <v>1984</v>
      </c>
      <c r="D7453" s="6" t="str">
        <f t="shared" si="116"/>
        <v>0100-045-050-1100</v>
      </c>
      <c r="E7453" s="5" t="s">
        <v>1985</v>
      </c>
      <c r="F7453" s="5" t="s">
        <v>415</v>
      </c>
      <c r="G7453" s="5" t="s">
        <v>416</v>
      </c>
      <c r="H7453" s="5" t="s">
        <v>377</v>
      </c>
      <c r="I7453" s="5" t="s">
        <v>378</v>
      </c>
    </row>
    <row r="7454" spans="1:9" x14ac:dyDescent="0.25">
      <c r="A7454" s="5" t="s">
        <v>18175</v>
      </c>
      <c r="B7454" s="5" t="s">
        <v>18176</v>
      </c>
      <c r="C7454" s="6" t="s">
        <v>1972</v>
      </c>
      <c r="D7454" s="6" t="str">
        <f t="shared" si="116"/>
        <v>0100-000-000-3600</v>
      </c>
      <c r="E7454" s="5" t="s">
        <v>1973</v>
      </c>
      <c r="F7454" s="5" t="s">
        <v>1974</v>
      </c>
      <c r="G7454" s="5" t="s">
        <v>1975</v>
      </c>
      <c r="H7454" s="5" t="s">
        <v>377</v>
      </c>
      <c r="I7454" s="5" t="s">
        <v>378</v>
      </c>
    </row>
    <row r="7455" spans="1:9" x14ac:dyDescent="0.25">
      <c r="A7455" s="5" t="s">
        <v>18177</v>
      </c>
      <c r="B7455" s="5" t="s">
        <v>18178</v>
      </c>
      <c r="C7455" s="6" t="s">
        <v>5174</v>
      </c>
      <c r="D7455" s="6" t="str">
        <f t="shared" si="116"/>
        <v>0643-000-000-0000</v>
      </c>
      <c r="E7455" s="5" t="s">
        <v>5175</v>
      </c>
      <c r="F7455" s="5" t="s">
        <v>383</v>
      </c>
      <c r="G7455" s="5" t="s">
        <v>384</v>
      </c>
      <c r="H7455" s="5" t="s">
        <v>377</v>
      </c>
      <c r="I7455" s="5" t="s">
        <v>378</v>
      </c>
    </row>
    <row r="7456" spans="1:9" x14ac:dyDescent="0.25">
      <c r="A7456" s="5" t="s">
        <v>18179</v>
      </c>
      <c r="B7456" s="5" t="s">
        <v>18180</v>
      </c>
      <c r="C7456" s="6" t="s">
        <v>4665</v>
      </c>
      <c r="D7456" s="6" t="str">
        <f t="shared" si="116"/>
        <v>0100-000-000-9400</v>
      </c>
      <c r="E7456" s="5" t="s">
        <v>4666</v>
      </c>
      <c r="F7456" s="5" t="s">
        <v>383</v>
      </c>
      <c r="G7456" s="5" t="s">
        <v>384</v>
      </c>
      <c r="H7456" s="5" t="s">
        <v>491</v>
      </c>
      <c r="I7456" s="5" t="s">
        <v>492</v>
      </c>
    </row>
    <row r="7457" spans="1:9" x14ac:dyDescent="0.25">
      <c r="A7457" s="5" t="s">
        <v>18181</v>
      </c>
      <c r="B7457" s="5" t="s">
        <v>18182</v>
      </c>
      <c r="C7457" s="6" t="s">
        <v>1370</v>
      </c>
      <c r="D7457" s="6" t="str">
        <f t="shared" si="116"/>
        <v>0028-000-000-0000</v>
      </c>
      <c r="E7457" s="5" t="s">
        <v>1371</v>
      </c>
      <c r="F7457" s="5" t="s">
        <v>383</v>
      </c>
      <c r="G7457" s="5" t="s">
        <v>384</v>
      </c>
      <c r="H7457" s="5" t="s">
        <v>377</v>
      </c>
      <c r="I7457" s="5" t="s">
        <v>378</v>
      </c>
    </row>
    <row r="7458" spans="1:9" x14ac:dyDescent="0.25">
      <c r="A7458" s="5" t="s">
        <v>18183</v>
      </c>
      <c r="B7458" s="5" t="s">
        <v>18184</v>
      </c>
      <c r="C7458" s="6" t="s">
        <v>5429</v>
      </c>
      <c r="D7458" s="6" t="str">
        <f t="shared" si="116"/>
        <v>0100-000-000-2500</v>
      </c>
      <c r="E7458" s="5" t="s">
        <v>5430</v>
      </c>
      <c r="F7458" s="5" t="s">
        <v>383</v>
      </c>
      <c r="G7458" s="5" t="s">
        <v>384</v>
      </c>
      <c r="H7458" s="5" t="s">
        <v>377</v>
      </c>
      <c r="I7458" s="5" t="s">
        <v>378</v>
      </c>
    </row>
    <row r="7459" spans="1:9" x14ac:dyDescent="0.25">
      <c r="A7459" s="5" t="s">
        <v>18185</v>
      </c>
      <c r="B7459" s="5" t="s">
        <v>18186</v>
      </c>
      <c r="C7459" s="6" t="s">
        <v>835</v>
      </c>
      <c r="D7459" s="6" t="str">
        <f t="shared" si="116"/>
        <v>0195-000-000-0000</v>
      </c>
      <c r="E7459" s="5" t="s">
        <v>836</v>
      </c>
      <c r="F7459" s="5" t="s">
        <v>415</v>
      </c>
      <c r="G7459" s="5" t="s">
        <v>416</v>
      </c>
      <c r="H7459" s="5" t="s">
        <v>377</v>
      </c>
      <c r="I7459" s="5" t="s">
        <v>378</v>
      </c>
    </row>
    <row r="7460" spans="1:9" x14ac:dyDescent="0.25">
      <c r="A7460" s="5" t="s">
        <v>18187</v>
      </c>
      <c r="B7460" s="5" t="s">
        <v>18188</v>
      </c>
      <c r="C7460" s="6" t="s">
        <v>8815</v>
      </c>
      <c r="D7460" s="6" t="str">
        <f t="shared" si="116"/>
        <v>0100-000-000-1600</v>
      </c>
      <c r="E7460" s="5" t="s">
        <v>8816</v>
      </c>
      <c r="F7460" s="5" t="s">
        <v>383</v>
      </c>
      <c r="G7460" s="5" t="s">
        <v>384</v>
      </c>
      <c r="H7460" s="5" t="s">
        <v>11413</v>
      </c>
      <c r="I7460" s="5" t="s">
        <v>11414</v>
      </c>
    </row>
    <row r="7461" spans="1:9" x14ac:dyDescent="0.25">
      <c r="A7461" s="5" t="s">
        <v>18189</v>
      </c>
      <c r="B7461" s="5" t="s">
        <v>18190</v>
      </c>
      <c r="C7461" s="6" t="s">
        <v>1897</v>
      </c>
      <c r="D7461" s="6" t="str">
        <f t="shared" si="116"/>
        <v>0360-000-000-0000</v>
      </c>
      <c r="E7461" s="5" t="s">
        <v>1898</v>
      </c>
      <c r="F7461" s="5" t="s">
        <v>383</v>
      </c>
      <c r="G7461" s="5" t="s">
        <v>384</v>
      </c>
      <c r="H7461" s="5" t="s">
        <v>377</v>
      </c>
      <c r="I7461" s="5" t="s">
        <v>378</v>
      </c>
    </row>
    <row r="7462" spans="1:9" x14ac:dyDescent="0.25">
      <c r="A7462" s="5" t="s">
        <v>18191</v>
      </c>
      <c r="B7462" s="5" t="s">
        <v>18192</v>
      </c>
      <c r="C7462" s="6" t="s">
        <v>981</v>
      </c>
      <c r="D7462" s="6" t="str">
        <f t="shared" si="116"/>
        <v>0060-000-000-0000</v>
      </c>
      <c r="E7462" s="5" t="s">
        <v>982</v>
      </c>
      <c r="F7462" s="5" t="s">
        <v>383</v>
      </c>
      <c r="G7462" s="5" t="s">
        <v>384</v>
      </c>
      <c r="H7462" s="5" t="s">
        <v>377</v>
      </c>
      <c r="I7462" s="5" t="s">
        <v>378</v>
      </c>
    </row>
    <row r="7463" spans="1:9" x14ac:dyDescent="0.25">
      <c r="A7463" s="5" t="s">
        <v>18193</v>
      </c>
      <c r="B7463" s="5" t="s">
        <v>18194</v>
      </c>
      <c r="C7463" s="6" t="s">
        <v>5079</v>
      </c>
      <c r="D7463" s="6" t="str">
        <f t="shared" si="116"/>
        <v>0834-000-000-0000</v>
      </c>
      <c r="E7463" s="5" t="s">
        <v>5080</v>
      </c>
      <c r="F7463" s="5" t="s">
        <v>383</v>
      </c>
      <c r="G7463" s="5" t="s">
        <v>384</v>
      </c>
      <c r="H7463" s="5" t="s">
        <v>377</v>
      </c>
      <c r="I7463" s="5" t="s">
        <v>378</v>
      </c>
    </row>
    <row r="7464" spans="1:9" x14ac:dyDescent="0.25">
      <c r="A7464" s="5" t="s">
        <v>18195</v>
      </c>
      <c r="B7464" s="5" t="s">
        <v>18196</v>
      </c>
      <c r="C7464" s="6" t="s">
        <v>2601</v>
      </c>
      <c r="D7464" s="6" t="str">
        <f t="shared" si="116"/>
        <v>0369-000-000-0000</v>
      </c>
      <c r="E7464" s="5" t="s">
        <v>2602</v>
      </c>
      <c r="F7464" s="5" t="s">
        <v>383</v>
      </c>
      <c r="G7464" s="5" t="s">
        <v>384</v>
      </c>
      <c r="H7464" s="5" t="s">
        <v>377</v>
      </c>
      <c r="I7464" s="5" t="s">
        <v>378</v>
      </c>
    </row>
    <row r="7465" spans="1:9" x14ac:dyDescent="0.25">
      <c r="A7465" s="5" t="s">
        <v>18197</v>
      </c>
      <c r="B7465" s="5" t="s">
        <v>18198</v>
      </c>
      <c r="C7465" s="6" t="s">
        <v>5098</v>
      </c>
      <c r="D7465" s="6" t="str">
        <f t="shared" si="116"/>
        <v>0100-033-000-0000</v>
      </c>
      <c r="E7465" s="5" t="s">
        <v>5099</v>
      </c>
      <c r="F7465" s="5" t="s">
        <v>383</v>
      </c>
      <c r="G7465" s="5" t="s">
        <v>384</v>
      </c>
      <c r="H7465" s="5" t="s">
        <v>377</v>
      </c>
      <c r="I7465" s="5" t="s">
        <v>378</v>
      </c>
    </row>
    <row r="7466" spans="1:9" x14ac:dyDescent="0.25">
      <c r="A7466" s="5" t="s">
        <v>18199</v>
      </c>
      <c r="B7466" s="5" t="s">
        <v>18200</v>
      </c>
      <c r="C7466" s="6" t="s">
        <v>1263</v>
      </c>
      <c r="D7466" s="6" t="str">
        <f t="shared" si="116"/>
        <v>0010-060-071-1100</v>
      </c>
      <c r="E7466" s="5" t="s">
        <v>1264</v>
      </c>
      <c r="F7466" s="5" t="s">
        <v>399</v>
      </c>
      <c r="G7466" s="5" t="s">
        <v>400</v>
      </c>
      <c r="H7466" s="5" t="s">
        <v>377</v>
      </c>
      <c r="I7466" s="5" t="s">
        <v>378</v>
      </c>
    </row>
    <row r="7467" spans="1:9" x14ac:dyDescent="0.25">
      <c r="A7467" s="5" t="s">
        <v>18201</v>
      </c>
      <c r="B7467" s="5" t="s">
        <v>18202</v>
      </c>
      <c r="C7467" s="6" t="s">
        <v>1083</v>
      </c>
      <c r="D7467" s="6" t="str">
        <f t="shared" si="116"/>
        <v>0010-072-051-1200</v>
      </c>
      <c r="E7467" s="5" t="s">
        <v>1084</v>
      </c>
      <c r="F7467" s="5" t="s">
        <v>383</v>
      </c>
      <c r="G7467" s="5" t="s">
        <v>384</v>
      </c>
      <c r="H7467" s="5" t="s">
        <v>377</v>
      </c>
      <c r="I7467" s="5" t="s">
        <v>378</v>
      </c>
    </row>
    <row r="7468" spans="1:9" x14ac:dyDescent="0.25">
      <c r="A7468" s="5" t="s">
        <v>18203</v>
      </c>
      <c r="B7468" s="5" t="s">
        <v>18204</v>
      </c>
      <c r="C7468" s="6" t="s">
        <v>4699</v>
      </c>
      <c r="D7468" s="6" t="str">
        <f t="shared" si="116"/>
        <v>0010-038-221-1600</v>
      </c>
      <c r="E7468" s="5" t="s">
        <v>4700</v>
      </c>
      <c r="F7468" s="5" t="s">
        <v>375</v>
      </c>
      <c r="G7468" s="5" t="s">
        <v>376</v>
      </c>
      <c r="H7468" s="5" t="s">
        <v>377</v>
      </c>
      <c r="I7468" s="5" t="s">
        <v>378</v>
      </c>
    </row>
    <row r="7469" spans="1:9" x14ac:dyDescent="0.25">
      <c r="A7469" s="5" t="s">
        <v>18205</v>
      </c>
      <c r="B7469" s="5" t="s">
        <v>18206</v>
      </c>
      <c r="C7469" s="6" t="s">
        <v>4505</v>
      </c>
      <c r="D7469" s="6" t="str">
        <f t="shared" si="116"/>
        <v>0010-038-221-1800</v>
      </c>
      <c r="E7469" s="5" t="s">
        <v>4506</v>
      </c>
      <c r="F7469" s="5" t="s">
        <v>375</v>
      </c>
      <c r="G7469" s="5" t="s">
        <v>376</v>
      </c>
      <c r="H7469" s="5" t="s">
        <v>377</v>
      </c>
      <c r="I7469" s="5" t="s">
        <v>378</v>
      </c>
    </row>
    <row r="7470" spans="1:9" x14ac:dyDescent="0.25">
      <c r="A7470" s="5" t="s">
        <v>18207</v>
      </c>
      <c r="B7470" s="5" t="s">
        <v>18208</v>
      </c>
      <c r="C7470" s="6" t="s">
        <v>10400</v>
      </c>
      <c r="D7470" s="6" t="str">
        <f t="shared" si="116"/>
        <v>0010-058-021-4200</v>
      </c>
      <c r="E7470" s="5" t="s">
        <v>10401</v>
      </c>
      <c r="F7470" s="5" t="s">
        <v>375</v>
      </c>
      <c r="G7470" s="5" t="s">
        <v>376</v>
      </c>
      <c r="H7470" s="5" t="s">
        <v>377</v>
      </c>
      <c r="I7470" s="5" t="s">
        <v>378</v>
      </c>
    </row>
    <row r="7471" spans="1:9" x14ac:dyDescent="0.25">
      <c r="A7471" s="5" t="s">
        <v>18209</v>
      </c>
      <c r="B7471" s="5" t="s">
        <v>18210</v>
      </c>
      <c r="C7471" s="6" t="s">
        <v>481</v>
      </c>
      <c r="D7471" s="6" t="str">
        <f t="shared" si="116"/>
        <v>0955-000-000-0000</v>
      </c>
      <c r="E7471" s="5" t="s">
        <v>482</v>
      </c>
      <c r="F7471" s="5" t="s">
        <v>383</v>
      </c>
      <c r="G7471" s="5" t="s">
        <v>384</v>
      </c>
      <c r="H7471" s="5" t="s">
        <v>377</v>
      </c>
      <c r="I7471" s="5" t="s">
        <v>378</v>
      </c>
    </row>
    <row r="7472" spans="1:9" x14ac:dyDescent="0.25">
      <c r="A7472" s="5" t="s">
        <v>18211</v>
      </c>
      <c r="B7472" s="5" t="s">
        <v>18212</v>
      </c>
      <c r="C7472" s="6" t="s">
        <v>18213</v>
      </c>
      <c r="D7472" s="6" t="str">
        <f t="shared" si="116"/>
        <v>0290-116-000-0000</v>
      </c>
      <c r="E7472" s="5" t="s">
        <v>18214</v>
      </c>
      <c r="F7472" s="5" t="s">
        <v>383</v>
      </c>
      <c r="G7472" s="5" t="s">
        <v>384</v>
      </c>
      <c r="H7472" s="5" t="s">
        <v>377</v>
      </c>
      <c r="I7472" s="5" t="s">
        <v>378</v>
      </c>
    </row>
    <row r="7473" spans="1:9" x14ac:dyDescent="0.25">
      <c r="A7473" s="5" t="s">
        <v>18215</v>
      </c>
      <c r="B7473" s="5" t="s">
        <v>18216</v>
      </c>
      <c r="C7473" s="6" t="s">
        <v>551</v>
      </c>
      <c r="D7473" s="6" t="str">
        <f t="shared" si="116"/>
        <v>0355-000-000-0000</v>
      </c>
      <c r="E7473" s="5" t="s">
        <v>552</v>
      </c>
      <c r="F7473" s="5" t="s">
        <v>383</v>
      </c>
      <c r="G7473" s="5" t="s">
        <v>384</v>
      </c>
      <c r="H7473" s="5" t="s">
        <v>377</v>
      </c>
      <c r="I7473" s="5" t="s">
        <v>378</v>
      </c>
    </row>
    <row r="7474" spans="1:9" x14ac:dyDescent="0.25">
      <c r="A7474" s="5" t="s">
        <v>18217</v>
      </c>
      <c r="B7474" s="5" t="s">
        <v>18218</v>
      </c>
      <c r="C7474" s="6" t="s">
        <v>1655</v>
      </c>
      <c r="D7474" s="6" t="str">
        <f t="shared" si="116"/>
        <v>0910-000-000-0000</v>
      </c>
      <c r="E7474" s="5" t="s">
        <v>1656</v>
      </c>
      <c r="F7474" s="5" t="s">
        <v>383</v>
      </c>
      <c r="G7474" s="5" t="s">
        <v>384</v>
      </c>
      <c r="H7474" s="5" t="s">
        <v>377</v>
      </c>
      <c r="I7474" s="5" t="s">
        <v>378</v>
      </c>
    </row>
    <row r="7475" spans="1:9" x14ac:dyDescent="0.25">
      <c r="A7475" s="5" t="s">
        <v>18219</v>
      </c>
      <c r="B7475" s="5" t="s">
        <v>18220</v>
      </c>
      <c r="C7475" s="6" t="s">
        <v>9602</v>
      </c>
      <c r="D7475" s="6" t="str">
        <f t="shared" si="116"/>
        <v>0010-038-181-1500</v>
      </c>
      <c r="E7475" s="5" t="s">
        <v>9603</v>
      </c>
      <c r="F7475" s="5" t="s">
        <v>375</v>
      </c>
      <c r="G7475" s="5" t="s">
        <v>376</v>
      </c>
      <c r="H7475" s="5" t="s">
        <v>377</v>
      </c>
      <c r="I7475" s="5" t="s">
        <v>378</v>
      </c>
    </row>
    <row r="7476" spans="1:9" x14ac:dyDescent="0.25">
      <c r="A7476" s="5" t="s">
        <v>18221</v>
      </c>
      <c r="B7476" s="5" t="s">
        <v>18222</v>
      </c>
      <c r="C7476" s="6" t="s">
        <v>7905</v>
      </c>
      <c r="D7476" s="6" t="str">
        <f t="shared" si="116"/>
        <v>0010-038-191-1300</v>
      </c>
      <c r="E7476" s="5" t="s">
        <v>7906</v>
      </c>
      <c r="F7476" s="5" t="s">
        <v>375</v>
      </c>
      <c r="G7476" s="5" t="s">
        <v>376</v>
      </c>
      <c r="H7476" s="5" t="s">
        <v>377</v>
      </c>
      <c r="I7476" s="5" t="s">
        <v>378</v>
      </c>
    </row>
    <row r="7477" spans="1:9" x14ac:dyDescent="0.25">
      <c r="A7477" s="5" t="s">
        <v>18223</v>
      </c>
      <c r="B7477" s="5" t="s">
        <v>18224</v>
      </c>
      <c r="C7477" s="6" t="s">
        <v>9792</v>
      </c>
      <c r="D7477" s="6" t="str">
        <f t="shared" si="116"/>
        <v>0010-038-191-1400</v>
      </c>
      <c r="E7477" s="5" t="s">
        <v>9793</v>
      </c>
      <c r="F7477" s="5" t="s">
        <v>375</v>
      </c>
      <c r="G7477" s="5" t="s">
        <v>376</v>
      </c>
      <c r="H7477" s="5" t="s">
        <v>377</v>
      </c>
      <c r="I7477" s="5" t="s">
        <v>378</v>
      </c>
    </row>
    <row r="7478" spans="1:9" x14ac:dyDescent="0.25">
      <c r="A7478" s="5" t="s">
        <v>18225</v>
      </c>
      <c r="B7478" s="5" t="s">
        <v>18226</v>
      </c>
      <c r="C7478" s="6" t="s">
        <v>9294</v>
      </c>
      <c r="D7478" s="6" t="str">
        <f t="shared" si="116"/>
        <v>0010-038-261-1500</v>
      </c>
      <c r="E7478" s="5" t="s">
        <v>9295</v>
      </c>
      <c r="F7478" s="5" t="s">
        <v>375</v>
      </c>
      <c r="G7478" s="5" t="s">
        <v>376</v>
      </c>
      <c r="H7478" s="5" t="s">
        <v>377</v>
      </c>
      <c r="I7478" s="5" t="s">
        <v>378</v>
      </c>
    </row>
    <row r="7479" spans="1:9" x14ac:dyDescent="0.25">
      <c r="A7479" s="5" t="s">
        <v>18227</v>
      </c>
      <c r="B7479" s="5" t="s">
        <v>18228</v>
      </c>
      <c r="C7479" s="6" t="s">
        <v>915</v>
      </c>
      <c r="D7479" s="6" t="str">
        <f t="shared" si="116"/>
        <v>0027-000-000-0000</v>
      </c>
      <c r="E7479" s="5" t="s">
        <v>916</v>
      </c>
      <c r="F7479" s="5" t="s">
        <v>383</v>
      </c>
      <c r="G7479" s="5" t="s">
        <v>384</v>
      </c>
      <c r="H7479" s="5" t="s">
        <v>377</v>
      </c>
      <c r="I7479" s="5" t="s">
        <v>378</v>
      </c>
    </row>
    <row r="7480" spans="1:9" x14ac:dyDescent="0.25">
      <c r="A7480" s="5" t="s">
        <v>18229</v>
      </c>
      <c r="B7480" s="5" t="s">
        <v>18230</v>
      </c>
      <c r="C7480" s="6" t="s">
        <v>1045</v>
      </c>
      <c r="D7480" s="6" t="str">
        <f t="shared" si="116"/>
        <v>0270-000-000-0000</v>
      </c>
      <c r="E7480" s="5" t="s">
        <v>1046</v>
      </c>
      <c r="F7480" s="5" t="s">
        <v>383</v>
      </c>
      <c r="G7480" s="5" t="s">
        <v>384</v>
      </c>
      <c r="H7480" s="5" t="s">
        <v>377</v>
      </c>
      <c r="I7480" s="5" t="s">
        <v>378</v>
      </c>
    </row>
    <row r="7481" spans="1:9" x14ac:dyDescent="0.25">
      <c r="A7481" s="5" t="s">
        <v>18231</v>
      </c>
      <c r="B7481" s="5" t="s">
        <v>18232</v>
      </c>
      <c r="C7481" s="6" t="s">
        <v>4841</v>
      </c>
      <c r="D7481" s="6" t="str">
        <f t="shared" si="116"/>
        <v>0576-000-000-0000</v>
      </c>
      <c r="E7481" s="5" t="s">
        <v>4842</v>
      </c>
      <c r="F7481" s="5" t="s">
        <v>383</v>
      </c>
      <c r="G7481" s="5" t="s">
        <v>384</v>
      </c>
      <c r="H7481" s="5" t="s">
        <v>377</v>
      </c>
      <c r="I7481" s="5" t="s">
        <v>378</v>
      </c>
    </row>
    <row r="7482" spans="1:9" x14ac:dyDescent="0.25">
      <c r="A7482" s="5" t="s">
        <v>18233</v>
      </c>
      <c r="B7482" s="5" t="s">
        <v>18234</v>
      </c>
      <c r="C7482" s="6" t="s">
        <v>4709</v>
      </c>
      <c r="D7482" s="6" t="str">
        <f t="shared" si="116"/>
        <v>0010-029-110-1100</v>
      </c>
      <c r="E7482" s="5" t="s">
        <v>4710</v>
      </c>
      <c r="F7482" s="5" t="s">
        <v>383</v>
      </c>
      <c r="G7482" s="5" t="s">
        <v>384</v>
      </c>
      <c r="H7482" s="5" t="s">
        <v>377</v>
      </c>
      <c r="I7482" s="5" t="s">
        <v>378</v>
      </c>
    </row>
    <row r="7483" spans="1:9" x14ac:dyDescent="0.25">
      <c r="A7483" s="5" t="s">
        <v>18235</v>
      </c>
      <c r="B7483" s="5" t="s">
        <v>18236</v>
      </c>
      <c r="C7483" s="6" t="s">
        <v>5504</v>
      </c>
      <c r="D7483" s="6" t="str">
        <f t="shared" si="116"/>
        <v>0216-000-000-0000</v>
      </c>
      <c r="E7483" s="5" t="s">
        <v>5505</v>
      </c>
      <c r="F7483" s="5" t="s">
        <v>507</v>
      </c>
      <c r="G7483" s="5" t="s">
        <v>508</v>
      </c>
      <c r="H7483" s="5" t="s">
        <v>377</v>
      </c>
      <c r="I7483" s="5" t="s">
        <v>378</v>
      </c>
    </row>
    <row r="7484" spans="1:9" x14ac:dyDescent="0.25">
      <c r="A7484" s="5" t="s">
        <v>18237</v>
      </c>
      <c r="B7484" s="5" t="s">
        <v>18238</v>
      </c>
      <c r="C7484" s="6" t="s">
        <v>2947</v>
      </c>
      <c r="D7484" s="6" t="str">
        <f t="shared" si="116"/>
        <v>0943-000-000-0000</v>
      </c>
      <c r="E7484" s="5" t="s">
        <v>2948</v>
      </c>
      <c r="F7484" s="5" t="s">
        <v>383</v>
      </c>
      <c r="G7484" s="5" t="s">
        <v>384</v>
      </c>
      <c r="H7484" s="5" t="s">
        <v>377</v>
      </c>
      <c r="I7484" s="5" t="s">
        <v>378</v>
      </c>
    </row>
    <row r="7485" spans="1:9" x14ac:dyDescent="0.25">
      <c r="A7485" s="5" t="s">
        <v>18239</v>
      </c>
      <c r="B7485" s="5" t="s">
        <v>18240</v>
      </c>
      <c r="C7485" s="6" t="s">
        <v>7685</v>
      </c>
      <c r="D7485" s="6" t="str">
        <f t="shared" si="116"/>
        <v>1068-000-000-0000</v>
      </c>
      <c r="E7485" s="5" t="s">
        <v>7686</v>
      </c>
      <c r="F7485" s="5" t="s">
        <v>535</v>
      </c>
      <c r="G7485" s="5" t="s">
        <v>536</v>
      </c>
      <c r="H7485" s="5" t="s">
        <v>377</v>
      </c>
      <c r="I7485" s="5" t="s">
        <v>378</v>
      </c>
    </row>
    <row r="7486" spans="1:9" x14ac:dyDescent="0.25">
      <c r="A7486" s="5" t="s">
        <v>18241</v>
      </c>
      <c r="B7486" s="5" t="s">
        <v>18242</v>
      </c>
      <c r="C7486" s="6" t="s">
        <v>2400</v>
      </c>
      <c r="D7486" s="6" t="str">
        <f t="shared" si="116"/>
        <v>0031-000-000-0000</v>
      </c>
      <c r="E7486" s="5" t="s">
        <v>2401</v>
      </c>
      <c r="F7486" s="5" t="s">
        <v>383</v>
      </c>
      <c r="G7486" s="5" t="s">
        <v>384</v>
      </c>
      <c r="H7486" s="5" t="s">
        <v>1458</v>
      </c>
      <c r="I7486" s="5" t="s">
        <v>1459</v>
      </c>
    </row>
    <row r="7487" spans="1:9" x14ac:dyDescent="0.25">
      <c r="A7487" s="5" t="s">
        <v>18243</v>
      </c>
      <c r="B7487" s="5" t="s">
        <v>18244</v>
      </c>
      <c r="C7487" s="6" t="s">
        <v>3587</v>
      </c>
      <c r="D7487" s="6" t="str">
        <f t="shared" si="116"/>
        <v>0606-000-000-0000</v>
      </c>
      <c r="E7487" s="5" t="s">
        <v>3588</v>
      </c>
      <c r="F7487" s="5" t="s">
        <v>383</v>
      </c>
      <c r="G7487" s="5" t="s">
        <v>384</v>
      </c>
      <c r="H7487" s="5" t="s">
        <v>513</v>
      </c>
      <c r="I7487" s="5" t="s">
        <v>514</v>
      </c>
    </row>
    <row r="7488" spans="1:9" x14ac:dyDescent="0.25">
      <c r="A7488" s="5" t="s">
        <v>18245</v>
      </c>
      <c r="B7488" s="5" t="s">
        <v>18246</v>
      </c>
      <c r="C7488" s="6" t="s">
        <v>660</v>
      </c>
      <c r="D7488" s="6" t="str">
        <f t="shared" si="116"/>
        <v>0080-000-000-0000</v>
      </c>
      <c r="E7488" s="5" t="s">
        <v>661</v>
      </c>
      <c r="F7488" s="5" t="s">
        <v>383</v>
      </c>
      <c r="G7488" s="5" t="s">
        <v>384</v>
      </c>
      <c r="H7488" s="5" t="s">
        <v>377</v>
      </c>
      <c r="I7488" s="5" t="s">
        <v>378</v>
      </c>
    </row>
    <row r="7489" spans="1:9" x14ac:dyDescent="0.25">
      <c r="A7489" s="5" t="s">
        <v>18247</v>
      </c>
      <c r="B7489" s="5" t="s">
        <v>18248</v>
      </c>
      <c r="C7489" s="6" t="s">
        <v>4018</v>
      </c>
      <c r="D7489" s="6" t="str">
        <f t="shared" si="116"/>
        <v>1103-000-000-0000</v>
      </c>
      <c r="E7489" s="5" t="s">
        <v>4019</v>
      </c>
      <c r="F7489" s="5" t="s">
        <v>383</v>
      </c>
      <c r="G7489" s="5" t="s">
        <v>384</v>
      </c>
      <c r="H7489" s="5" t="s">
        <v>377</v>
      </c>
      <c r="I7489" s="5" t="s">
        <v>378</v>
      </c>
    </row>
    <row r="7490" spans="1:9" x14ac:dyDescent="0.25">
      <c r="A7490" s="5" t="s">
        <v>18249</v>
      </c>
      <c r="B7490" s="5" t="s">
        <v>18250</v>
      </c>
      <c r="C7490" s="6" t="s">
        <v>3189</v>
      </c>
      <c r="D7490" s="6" t="str">
        <f t="shared" ref="D7490:D7553" si="117">TEXT(C7490,"0000-000-000-0000")</f>
        <v>0010-029-120-1400</v>
      </c>
      <c r="E7490" s="5" t="s">
        <v>3190</v>
      </c>
      <c r="F7490" s="5" t="s">
        <v>399</v>
      </c>
      <c r="G7490" s="5" t="s">
        <v>400</v>
      </c>
      <c r="H7490" s="5" t="s">
        <v>513</v>
      </c>
      <c r="I7490" s="5" t="s">
        <v>514</v>
      </c>
    </row>
    <row r="7491" spans="1:9" x14ac:dyDescent="0.25">
      <c r="A7491" s="5" t="s">
        <v>18251</v>
      </c>
      <c r="B7491" s="5" t="s">
        <v>18252</v>
      </c>
      <c r="C7491" s="6" t="s">
        <v>10285</v>
      </c>
      <c r="D7491" s="6" t="str">
        <f t="shared" si="117"/>
        <v>0010-038-221-1300</v>
      </c>
      <c r="E7491" s="5" t="s">
        <v>10286</v>
      </c>
      <c r="F7491" s="5" t="s">
        <v>375</v>
      </c>
      <c r="G7491" s="5" t="s">
        <v>376</v>
      </c>
      <c r="H7491" s="5" t="s">
        <v>377</v>
      </c>
      <c r="I7491" s="5" t="s">
        <v>378</v>
      </c>
    </row>
    <row r="7492" spans="1:9" x14ac:dyDescent="0.25">
      <c r="A7492" s="5" t="s">
        <v>18253</v>
      </c>
      <c r="B7492" s="5" t="s">
        <v>18254</v>
      </c>
      <c r="C7492" s="6" t="s">
        <v>16487</v>
      </c>
      <c r="D7492" s="6" t="str">
        <f t="shared" si="117"/>
        <v>0010-038-281-1400</v>
      </c>
      <c r="E7492" s="5" t="s">
        <v>16488</v>
      </c>
      <c r="F7492" s="5" t="s">
        <v>375</v>
      </c>
      <c r="G7492" s="5" t="s">
        <v>376</v>
      </c>
      <c r="H7492" s="5" t="s">
        <v>377</v>
      </c>
      <c r="I7492" s="5" t="s">
        <v>378</v>
      </c>
    </row>
    <row r="7493" spans="1:9" x14ac:dyDescent="0.25">
      <c r="A7493" s="5" t="s">
        <v>18255</v>
      </c>
      <c r="B7493" s="5" t="s">
        <v>18256</v>
      </c>
      <c r="C7493" s="6" t="s">
        <v>9294</v>
      </c>
      <c r="D7493" s="6" t="str">
        <f t="shared" si="117"/>
        <v>0010-038-261-1500</v>
      </c>
      <c r="E7493" s="5" t="s">
        <v>9295</v>
      </c>
      <c r="F7493" s="5" t="s">
        <v>375</v>
      </c>
      <c r="G7493" s="5" t="s">
        <v>376</v>
      </c>
      <c r="H7493" s="5" t="s">
        <v>377</v>
      </c>
      <c r="I7493" s="5" t="s">
        <v>378</v>
      </c>
    </row>
    <row r="7494" spans="1:9" x14ac:dyDescent="0.25">
      <c r="A7494" s="5" t="s">
        <v>18257</v>
      </c>
      <c r="B7494" s="5" t="s">
        <v>18258</v>
      </c>
      <c r="C7494" s="6" t="s">
        <v>1689</v>
      </c>
      <c r="D7494" s="6" t="str">
        <f t="shared" si="117"/>
        <v>0010-058-031-2300</v>
      </c>
      <c r="E7494" s="5" t="s">
        <v>1690</v>
      </c>
      <c r="F7494" s="5" t="s">
        <v>375</v>
      </c>
      <c r="G7494" s="5" t="s">
        <v>376</v>
      </c>
      <c r="H7494" s="5" t="s">
        <v>377</v>
      </c>
      <c r="I7494" s="5" t="s">
        <v>378</v>
      </c>
    </row>
    <row r="7495" spans="1:9" x14ac:dyDescent="0.25">
      <c r="A7495" s="5" t="s">
        <v>18259</v>
      </c>
      <c r="B7495" s="5" t="s">
        <v>18260</v>
      </c>
      <c r="C7495" s="6" t="s">
        <v>10430</v>
      </c>
      <c r="D7495" s="6" t="str">
        <f t="shared" si="117"/>
        <v>0010-038-191-1600</v>
      </c>
      <c r="E7495" s="5" t="s">
        <v>10431</v>
      </c>
      <c r="F7495" s="5" t="s">
        <v>375</v>
      </c>
      <c r="G7495" s="5" t="s">
        <v>376</v>
      </c>
      <c r="H7495" s="5" t="s">
        <v>377</v>
      </c>
      <c r="I7495" s="5" t="s">
        <v>378</v>
      </c>
    </row>
    <row r="7496" spans="1:9" x14ac:dyDescent="0.25">
      <c r="A7496" s="5" t="s">
        <v>18261</v>
      </c>
      <c r="B7496" s="5" t="s">
        <v>18262</v>
      </c>
      <c r="C7496" s="6" t="s">
        <v>9857</v>
      </c>
      <c r="D7496" s="6" t="str">
        <f t="shared" si="117"/>
        <v>0010-038-221-2300</v>
      </c>
      <c r="E7496" s="5" t="s">
        <v>9858</v>
      </c>
      <c r="F7496" s="5" t="s">
        <v>375</v>
      </c>
      <c r="G7496" s="5" t="s">
        <v>376</v>
      </c>
      <c r="H7496" s="5" t="s">
        <v>513</v>
      </c>
      <c r="I7496" s="5" t="s">
        <v>514</v>
      </c>
    </row>
    <row r="7497" spans="1:9" x14ac:dyDescent="0.25">
      <c r="A7497" s="5" t="s">
        <v>18263</v>
      </c>
      <c r="B7497" s="5" t="s">
        <v>18264</v>
      </c>
      <c r="C7497" s="6" t="s">
        <v>9294</v>
      </c>
      <c r="D7497" s="6" t="str">
        <f t="shared" si="117"/>
        <v>0010-038-261-1500</v>
      </c>
      <c r="E7497" s="5" t="s">
        <v>9295</v>
      </c>
      <c r="F7497" s="5" t="s">
        <v>375</v>
      </c>
      <c r="G7497" s="5" t="s">
        <v>376</v>
      </c>
      <c r="H7497" s="5" t="s">
        <v>377</v>
      </c>
      <c r="I7497" s="5" t="s">
        <v>378</v>
      </c>
    </row>
    <row r="7498" spans="1:9" x14ac:dyDescent="0.25">
      <c r="A7498" s="5" t="s">
        <v>18265</v>
      </c>
      <c r="B7498" s="5" t="s">
        <v>18266</v>
      </c>
      <c r="C7498" s="6" t="s">
        <v>9294</v>
      </c>
      <c r="D7498" s="6" t="str">
        <f t="shared" si="117"/>
        <v>0010-038-261-1500</v>
      </c>
      <c r="E7498" s="5" t="s">
        <v>9295</v>
      </c>
      <c r="F7498" s="5" t="s">
        <v>375</v>
      </c>
      <c r="G7498" s="5" t="s">
        <v>376</v>
      </c>
      <c r="H7498" s="5" t="s">
        <v>377</v>
      </c>
      <c r="I7498" s="5" t="s">
        <v>378</v>
      </c>
    </row>
    <row r="7499" spans="1:9" x14ac:dyDescent="0.25">
      <c r="A7499" s="5" t="s">
        <v>18267</v>
      </c>
      <c r="B7499" s="5" t="s">
        <v>18268</v>
      </c>
      <c r="C7499" s="6" t="s">
        <v>10430</v>
      </c>
      <c r="D7499" s="6" t="str">
        <f t="shared" si="117"/>
        <v>0010-038-191-1600</v>
      </c>
      <c r="E7499" s="5" t="s">
        <v>10431</v>
      </c>
      <c r="F7499" s="5" t="s">
        <v>375</v>
      </c>
      <c r="G7499" s="5" t="s">
        <v>376</v>
      </c>
      <c r="H7499" s="5" t="s">
        <v>377</v>
      </c>
      <c r="I7499" s="5" t="s">
        <v>378</v>
      </c>
    </row>
    <row r="7500" spans="1:9" x14ac:dyDescent="0.25">
      <c r="A7500" s="5" t="s">
        <v>18269</v>
      </c>
      <c r="B7500" s="5" t="s">
        <v>18270</v>
      </c>
      <c r="C7500" s="6" t="s">
        <v>16487</v>
      </c>
      <c r="D7500" s="6" t="str">
        <f t="shared" si="117"/>
        <v>0010-038-281-1400</v>
      </c>
      <c r="E7500" s="5" t="s">
        <v>16488</v>
      </c>
      <c r="F7500" s="5" t="s">
        <v>375</v>
      </c>
      <c r="G7500" s="5" t="s">
        <v>376</v>
      </c>
      <c r="H7500" s="5" t="s">
        <v>377</v>
      </c>
      <c r="I7500" s="5" t="s">
        <v>378</v>
      </c>
    </row>
    <row r="7501" spans="1:9" x14ac:dyDescent="0.25">
      <c r="A7501" s="5" t="s">
        <v>18271</v>
      </c>
      <c r="B7501" s="5" t="s">
        <v>18272</v>
      </c>
      <c r="C7501" s="6" t="s">
        <v>7917</v>
      </c>
      <c r="D7501" s="6" t="str">
        <f t="shared" si="117"/>
        <v>0010-038-281-1500</v>
      </c>
      <c r="E7501" s="5" t="s">
        <v>7918</v>
      </c>
      <c r="F7501" s="5" t="s">
        <v>375</v>
      </c>
      <c r="G7501" s="5" t="s">
        <v>376</v>
      </c>
      <c r="H7501" s="5" t="s">
        <v>377</v>
      </c>
      <c r="I7501" s="5" t="s">
        <v>378</v>
      </c>
    </row>
    <row r="7502" spans="1:9" x14ac:dyDescent="0.25">
      <c r="A7502" s="5" t="s">
        <v>18273</v>
      </c>
      <c r="B7502" s="5" t="s">
        <v>18274</v>
      </c>
      <c r="C7502" s="6" t="s">
        <v>9792</v>
      </c>
      <c r="D7502" s="6" t="str">
        <f t="shared" si="117"/>
        <v>0010-038-191-1400</v>
      </c>
      <c r="E7502" s="5" t="s">
        <v>9793</v>
      </c>
      <c r="F7502" s="5" t="s">
        <v>375</v>
      </c>
      <c r="G7502" s="5" t="s">
        <v>376</v>
      </c>
      <c r="H7502" s="5" t="s">
        <v>377</v>
      </c>
      <c r="I7502" s="5" t="s">
        <v>378</v>
      </c>
    </row>
    <row r="7503" spans="1:9" x14ac:dyDescent="0.25">
      <c r="A7503" s="5" t="s">
        <v>18275</v>
      </c>
      <c r="B7503" s="5" t="s">
        <v>18276</v>
      </c>
      <c r="C7503" s="6" t="s">
        <v>9294</v>
      </c>
      <c r="D7503" s="6" t="str">
        <f t="shared" si="117"/>
        <v>0010-038-261-1500</v>
      </c>
      <c r="E7503" s="5" t="s">
        <v>9295</v>
      </c>
      <c r="F7503" s="5" t="s">
        <v>375</v>
      </c>
      <c r="G7503" s="5" t="s">
        <v>376</v>
      </c>
      <c r="H7503" s="5" t="s">
        <v>377</v>
      </c>
      <c r="I7503" s="5" t="s">
        <v>378</v>
      </c>
    </row>
    <row r="7504" spans="1:9" x14ac:dyDescent="0.25">
      <c r="A7504" s="5" t="s">
        <v>18277</v>
      </c>
      <c r="B7504" s="5" t="s">
        <v>18278</v>
      </c>
      <c r="C7504" s="6" t="s">
        <v>7905</v>
      </c>
      <c r="D7504" s="6" t="str">
        <f t="shared" si="117"/>
        <v>0010-038-191-1300</v>
      </c>
      <c r="E7504" s="5" t="s">
        <v>7906</v>
      </c>
      <c r="F7504" s="5" t="s">
        <v>375</v>
      </c>
      <c r="G7504" s="5" t="s">
        <v>376</v>
      </c>
      <c r="H7504" s="5" t="s">
        <v>377</v>
      </c>
      <c r="I7504" s="5" t="s">
        <v>378</v>
      </c>
    </row>
    <row r="7505" spans="1:9" x14ac:dyDescent="0.25">
      <c r="A7505" s="5" t="s">
        <v>18279</v>
      </c>
      <c r="B7505" s="5" t="s">
        <v>18280</v>
      </c>
      <c r="C7505" s="6" t="s">
        <v>16487</v>
      </c>
      <c r="D7505" s="6" t="str">
        <f t="shared" si="117"/>
        <v>0010-038-281-1400</v>
      </c>
      <c r="E7505" s="5" t="s">
        <v>16488</v>
      </c>
      <c r="F7505" s="5" t="s">
        <v>375</v>
      </c>
      <c r="G7505" s="5" t="s">
        <v>376</v>
      </c>
      <c r="H7505" s="5" t="s">
        <v>377</v>
      </c>
      <c r="I7505" s="5" t="s">
        <v>378</v>
      </c>
    </row>
    <row r="7506" spans="1:9" x14ac:dyDescent="0.25">
      <c r="A7506" s="5" t="s">
        <v>18281</v>
      </c>
      <c r="B7506" s="5" t="s">
        <v>18282</v>
      </c>
      <c r="C7506" s="6" t="s">
        <v>16401</v>
      </c>
      <c r="D7506" s="6" t="str">
        <f t="shared" si="117"/>
        <v>0010-038-201-1900</v>
      </c>
      <c r="E7506" s="5" t="s">
        <v>16402</v>
      </c>
      <c r="F7506" s="5" t="s">
        <v>375</v>
      </c>
      <c r="G7506" s="5" t="s">
        <v>376</v>
      </c>
      <c r="H7506" s="5" t="s">
        <v>377</v>
      </c>
      <c r="I7506" s="5" t="s">
        <v>378</v>
      </c>
    </row>
    <row r="7507" spans="1:9" x14ac:dyDescent="0.25">
      <c r="A7507" s="5" t="s">
        <v>18283</v>
      </c>
      <c r="B7507" s="5" t="s">
        <v>18284</v>
      </c>
      <c r="C7507" s="6" t="s">
        <v>10493</v>
      </c>
      <c r="D7507" s="6" t="str">
        <f t="shared" si="117"/>
        <v>0010-038-281-1600</v>
      </c>
      <c r="E7507" s="5" t="s">
        <v>10494</v>
      </c>
      <c r="F7507" s="5" t="s">
        <v>375</v>
      </c>
      <c r="G7507" s="5" t="s">
        <v>376</v>
      </c>
      <c r="H7507" s="5" t="s">
        <v>377</v>
      </c>
      <c r="I7507" s="5" t="s">
        <v>378</v>
      </c>
    </row>
    <row r="7508" spans="1:9" x14ac:dyDescent="0.25">
      <c r="A7508" s="5" t="s">
        <v>18285</v>
      </c>
      <c r="B7508" s="5" t="s">
        <v>18286</v>
      </c>
      <c r="C7508" s="6" t="s">
        <v>10724</v>
      </c>
      <c r="D7508" s="6" t="str">
        <f t="shared" si="117"/>
        <v>0010-038-221-1400</v>
      </c>
      <c r="E7508" s="5" t="s">
        <v>10725</v>
      </c>
      <c r="F7508" s="5" t="s">
        <v>375</v>
      </c>
      <c r="G7508" s="5" t="s">
        <v>376</v>
      </c>
      <c r="H7508" s="5" t="s">
        <v>377</v>
      </c>
      <c r="I7508" s="5" t="s">
        <v>378</v>
      </c>
    </row>
    <row r="7509" spans="1:9" x14ac:dyDescent="0.25">
      <c r="A7509" s="5" t="s">
        <v>18287</v>
      </c>
      <c r="B7509" s="5" t="s">
        <v>18288</v>
      </c>
      <c r="C7509" s="6" t="s">
        <v>10754</v>
      </c>
      <c r="D7509" s="6" t="str">
        <f t="shared" si="117"/>
        <v>0010-038-201-1400</v>
      </c>
      <c r="E7509" s="5" t="s">
        <v>10755</v>
      </c>
      <c r="F7509" s="5" t="s">
        <v>375</v>
      </c>
      <c r="G7509" s="5" t="s">
        <v>376</v>
      </c>
      <c r="H7509" s="5" t="s">
        <v>377</v>
      </c>
      <c r="I7509" s="5" t="s">
        <v>378</v>
      </c>
    </row>
    <row r="7510" spans="1:9" x14ac:dyDescent="0.25">
      <c r="A7510" s="5" t="s">
        <v>18289</v>
      </c>
      <c r="B7510" s="5" t="s">
        <v>18290</v>
      </c>
      <c r="C7510" s="6" t="s">
        <v>7998</v>
      </c>
      <c r="D7510" s="6" t="str">
        <f t="shared" si="117"/>
        <v>0010-038-231-1400</v>
      </c>
      <c r="E7510" s="5" t="s">
        <v>7999</v>
      </c>
      <c r="F7510" s="5" t="s">
        <v>375</v>
      </c>
      <c r="G7510" s="5" t="s">
        <v>376</v>
      </c>
      <c r="H7510" s="5" t="s">
        <v>377</v>
      </c>
      <c r="I7510" s="5" t="s">
        <v>378</v>
      </c>
    </row>
    <row r="7511" spans="1:9" x14ac:dyDescent="0.25">
      <c r="A7511" s="5" t="s">
        <v>18291</v>
      </c>
      <c r="B7511" s="5" t="s">
        <v>18292</v>
      </c>
      <c r="C7511" s="6" t="s">
        <v>7148</v>
      </c>
      <c r="D7511" s="6" t="str">
        <f t="shared" si="117"/>
        <v>0010-038-231-1300</v>
      </c>
      <c r="E7511" s="5" t="s">
        <v>7149</v>
      </c>
      <c r="F7511" s="5" t="s">
        <v>375</v>
      </c>
      <c r="G7511" s="5" t="s">
        <v>376</v>
      </c>
      <c r="H7511" s="5" t="s">
        <v>377</v>
      </c>
      <c r="I7511" s="5" t="s">
        <v>378</v>
      </c>
    </row>
    <row r="7512" spans="1:9" x14ac:dyDescent="0.25">
      <c r="A7512" s="5" t="s">
        <v>18293</v>
      </c>
      <c r="B7512" s="5" t="s">
        <v>18294</v>
      </c>
      <c r="C7512" s="6" t="s">
        <v>7998</v>
      </c>
      <c r="D7512" s="6" t="str">
        <f t="shared" si="117"/>
        <v>0010-038-231-1400</v>
      </c>
      <c r="E7512" s="5" t="s">
        <v>7999</v>
      </c>
      <c r="F7512" s="5" t="s">
        <v>375</v>
      </c>
      <c r="G7512" s="5" t="s">
        <v>376</v>
      </c>
      <c r="H7512" s="5" t="s">
        <v>377</v>
      </c>
      <c r="I7512" s="5" t="s">
        <v>378</v>
      </c>
    </row>
    <row r="7513" spans="1:9" x14ac:dyDescent="0.25">
      <c r="A7513" s="5" t="s">
        <v>18295</v>
      </c>
      <c r="B7513" s="5" t="s">
        <v>18296</v>
      </c>
      <c r="C7513" s="6" t="s">
        <v>10430</v>
      </c>
      <c r="D7513" s="6" t="str">
        <f t="shared" si="117"/>
        <v>0010-038-191-1600</v>
      </c>
      <c r="E7513" s="5" t="s">
        <v>10431</v>
      </c>
      <c r="F7513" s="5" t="s">
        <v>375</v>
      </c>
      <c r="G7513" s="5" t="s">
        <v>376</v>
      </c>
      <c r="H7513" s="5" t="s">
        <v>377</v>
      </c>
      <c r="I7513" s="5" t="s">
        <v>378</v>
      </c>
    </row>
    <row r="7514" spans="1:9" x14ac:dyDescent="0.25">
      <c r="A7514" s="5" t="s">
        <v>18297</v>
      </c>
      <c r="B7514" s="5" t="s">
        <v>18298</v>
      </c>
      <c r="C7514" s="6" t="s">
        <v>9294</v>
      </c>
      <c r="D7514" s="6" t="str">
        <f t="shared" si="117"/>
        <v>0010-038-261-1500</v>
      </c>
      <c r="E7514" s="5" t="s">
        <v>9295</v>
      </c>
      <c r="F7514" s="5" t="s">
        <v>375</v>
      </c>
      <c r="G7514" s="5" t="s">
        <v>376</v>
      </c>
      <c r="H7514" s="5" t="s">
        <v>377</v>
      </c>
      <c r="I7514" s="5" t="s">
        <v>378</v>
      </c>
    </row>
    <row r="7515" spans="1:9" x14ac:dyDescent="0.25">
      <c r="A7515" s="5" t="s">
        <v>18299</v>
      </c>
      <c r="B7515" s="5" t="s">
        <v>18300</v>
      </c>
      <c r="C7515" s="6" t="s">
        <v>7998</v>
      </c>
      <c r="D7515" s="6" t="str">
        <f t="shared" si="117"/>
        <v>0010-038-231-1400</v>
      </c>
      <c r="E7515" s="5" t="s">
        <v>7999</v>
      </c>
      <c r="F7515" s="5" t="s">
        <v>375</v>
      </c>
      <c r="G7515" s="5" t="s">
        <v>376</v>
      </c>
      <c r="H7515" s="5" t="s">
        <v>377</v>
      </c>
      <c r="I7515" s="5" t="s">
        <v>378</v>
      </c>
    </row>
    <row r="7516" spans="1:9" x14ac:dyDescent="0.25">
      <c r="A7516" s="5" t="s">
        <v>18301</v>
      </c>
      <c r="B7516" s="5" t="s">
        <v>18302</v>
      </c>
      <c r="C7516" s="6" t="s">
        <v>9294</v>
      </c>
      <c r="D7516" s="6" t="str">
        <f t="shared" si="117"/>
        <v>0010-038-261-1500</v>
      </c>
      <c r="E7516" s="5" t="s">
        <v>9295</v>
      </c>
      <c r="F7516" s="5" t="s">
        <v>375</v>
      </c>
      <c r="G7516" s="5" t="s">
        <v>376</v>
      </c>
      <c r="H7516" s="5" t="s">
        <v>377</v>
      </c>
      <c r="I7516" s="5" t="s">
        <v>378</v>
      </c>
    </row>
    <row r="7517" spans="1:9" x14ac:dyDescent="0.25">
      <c r="A7517" s="5" t="s">
        <v>18303</v>
      </c>
      <c r="B7517" s="5" t="s">
        <v>18304</v>
      </c>
      <c r="C7517" s="6" t="s">
        <v>9294</v>
      </c>
      <c r="D7517" s="6" t="str">
        <f t="shared" si="117"/>
        <v>0010-038-261-1500</v>
      </c>
      <c r="E7517" s="5" t="s">
        <v>9295</v>
      </c>
      <c r="F7517" s="5" t="s">
        <v>375</v>
      </c>
      <c r="G7517" s="5" t="s">
        <v>376</v>
      </c>
      <c r="H7517" s="5" t="s">
        <v>377</v>
      </c>
      <c r="I7517" s="5" t="s">
        <v>378</v>
      </c>
    </row>
    <row r="7518" spans="1:9" x14ac:dyDescent="0.25">
      <c r="A7518" s="5" t="s">
        <v>18305</v>
      </c>
      <c r="B7518" s="5" t="s">
        <v>18306</v>
      </c>
      <c r="C7518" s="6" t="s">
        <v>9602</v>
      </c>
      <c r="D7518" s="6" t="str">
        <f t="shared" si="117"/>
        <v>0010-038-181-1500</v>
      </c>
      <c r="E7518" s="5" t="s">
        <v>9603</v>
      </c>
      <c r="F7518" s="5" t="s">
        <v>375</v>
      </c>
      <c r="G7518" s="5" t="s">
        <v>376</v>
      </c>
      <c r="H7518" s="5" t="s">
        <v>377</v>
      </c>
      <c r="I7518" s="5" t="s">
        <v>378</v>
      </c>
    </row>
    <row r="7519" spans="1:9" x14ac:dyDescent="0.25">
      <c r="A7519" s="5" t="s">
        <v>18307</v>
      </c>
      <c r="B7519" s="5" t="s">
        <v>18308</v>
      </c>
      <c r="C7519" s="6" t="s">
        <v>16575</v>
      </c>
      <c r="D7519" s="6" t="str">
        <f t="shared" si="117"/>
        <v>0010-038-111-1700</v>
      </c>
      <c r="E7519" s="5" t="s">
        <v>16576</v>
      </c>
      <c r="F7519" s="5" t="s">
        <v>375</v>
      </c>
      <c r="G7519" s="5" t="s">
        <v>376</v>
      </c>
      <c r="H7519" s="5" t="s">
        <v>377</v>
      </c>
      <c r="I7519" s="5" t="s">
        <v>378</v>
      </c>
    </row>
    <row r="7520" spans="1:9" x14ac:dyDescent="0.25">
      <c r="A7520" s="5" t="s">
        <v>18309</v>
      </c>
      <c r="B7520" s="5" t="s">
        <v>18310</v>
      </c>
      <c r="C7520" s="6" t="s">
        <v>10202</v>
      </c>
      <c r="D7520" s="6" t="str">
        <f t="shared" si="117"/>
        <v>0010-038-231-1700</v>
      </c>
      <c r="E7520" s="5" t="s">
        <v>10203</v>
      </c>
      <c r="F7520" s="5" t="s">
        <v>375</v>
      </c>
      <c r="G7520" s="5" t="s">
        <v>376</v>
      </c>
      <c r="H7520" s="5" t="s">
        <v>377</v>
      </c>
      <c r="I7520" s="5" t="s">
        <v>378</v>
      </c>
    </row>
    <row r="7521" spans="1:9" x14ac:dyDescent="0.25">
      <c r="A7521" s="5" t="s">
        <v>292</v>
      </c>
      <c r="B7521" s="5" t="s">
        <v>18311</v>
      </c>
      <c r="C7521" s="6" t="s">
        <v>16409</v>
      </c>
      <c r="D7521" s="6" t="str">
        <f t="shared" si="117"/>
        <v>0010-038-111-1400</v>
      </c>
      <c r="E7521" s="5" t="s">
        <v>16410</v>
      </c>
      <c r="F7521" s="5" t="s">
        <v>375</v>
      </c>
      <c r="G7521" s="5" t="s">
        <v>376</v>
      </c>
      <c r="H7521" s="5" t="s">
        <v>377</v>
      </c>
      <c r="I7521" s="5" t="s">
        <v>378</v>
      </c>
    </row>
    <row r="7522" spans="1:9" x14ac:dyDescent="0.25">
      <c r="A7522" s="5" t="s">
        <v>18312</v>
      </c>
      <c r="B7522" s="5" t="s">
        <v>18313</v>
      </c>
      <c r="C7522" s="6" t="s">
        <v>10400</v>
      </c>
      <c r="D7522" s="6" t="str">
        <f t="shared" si="117"/>
        <v>0010-058-021-4200</v>
      </c>
      <c r="E7522" s="5" t="s">
        <v>10401</v>
      </c>
      <c r="F7522" s="5" t="s">
        <v>375</v>
      </c>
      <c r="G7522" s="5" t="s">
        <v>376</v>
      </c>
      <c r="H7522" s="5" t="s">
        <v>513</v>
      </c>
      <c r="I7522" s="5" t="s">
        <v>514</v>
      </c>
    </row>
    <row r="7523" spans="1:9" x14ac:dyDescent="0.25">
      <c r="A7523" s="5" t="s">
        <v>18314</v>
      </c>
      <c r="B7523" s="5" t="s">
        <v>18315</v>
      </c>
      <c r="C7523" s="6" t="s">
        <v>7905</v>
      </c>
      <c r="D7523" s="6" t="str">
        <f t="shared" si="117"/>
        <v>0010-038-191-1300</v>
      </c>
      <c r="E7523" s="5" t="s">
        <v>7906</v>
      </c>
      <c r="F7523" s="5" t="s">
        <v>375</v>
      </c>
      <c r="G7523" s="5" t="s">
        <v>376</v>
      </c>
      <c r="H7523" s="5" t="s">
        <v>377</v>
      </c>
      <c r="I7523" s="5" t="s">
        <v>378</v>
      </c>
    </row>
    <row r="7524" spans="1:9" x14ac:dyDescent="0.25">
      <c r="A7524" s="5" t="s">
        <v>18316</v>
      </c>
      <c r="B7524" s="5" t="s">
        <v>18317</v>
      </c>
      <c r="C7524" s="6" t="s">
        <v>8196</v>
      </c>
      <c r="D7524" s="6" t="str">
        <f t="shared" si="117"/>
        <v>0010-038-231-2300</v>
      </c>
      <c r="E7524" s="5" t="s">
        <v>8197</v>
      </c>
      <c r="F7524" s="5" t="s">
        <v>375</v>
      </c>
      <c r="G7524" s="5" t="s">
        <v>376</v>
      </c>
      <c r="H7524" s="5" t="s">
        <v>377</v>
      </c>
      <c r="I7524" s="5" t="s">
        <v>378</v>
      </c>
    </row>
    <row r="7525" spans="1:9" x14ac:dyDescent="0.25">
      <c r="A7525" s="5" t="s">
        <v>18318</v>
      </c>
      <c r="B7525" s="5" t="s">
        <v>18319</v>
      </c>
      <c r="C7525" s="6" t="s">
        <v>16417</v>
      </c>
      <c r="D7525" s="6" t="str">
        <f t="shared" si="117"/>
        <v>0010-038-221-1500</v>
      </c>
      <c r="E7525" s="5" t="s">
        <v>16418</v>
      </c>
      <c r="F7525" s="5" t="s">
        <v>375</v>
      </c>
      <c r="G7525" s="5" t="s">
        <v>376</v>
      </c>
      <c r="H7525" s="5" t="s">
        <v>377</v>
      </c>
      <c r="I7525" s="5" t="s">
        <v>378</v>
      </c>
    </row>
    <row r="7526" spans="1:9" x14ac:dyDescent="0.25">
      <c r="A7526" s="5" t="s">
        <v>18320</v>
      </c>
      <c r="B7526" s="5" t="s">
        <v>18321</v>
      </c>
      <c r="C7526" s="6" t="s">
        <v>3954</v>
      </c>
      <c r="D7526" s="6" t="str">
        <f t="shared" si="117"/>
        <v>0010-038-111-1600</v>
      </c>
      <c r="E7526" s="5" t="s">
        <v>3955</v>
      </c>
      <c r="F7526" s="5" t="s">
        <v>375</v>
      </c>
      <c r="G7526" s="5" t="s">
        <v>376</v>
      </c>
      <c r="H7526" s="5" t="s">
        <v>377</v>
      </c>
      <c r="I7526" s="5" t="s">
        <v>378</v>
      </c>
    </row>
    <row r="7527" spans="1:9" x14ac:dyDescent="0.25">
      <c r="A7527" s="5" t="s">
        <v>18322</v>
      </c>
      <c r="B7527" s="5" t="s">
        <v>18323</v>
      </c>
      <c r="C7527" s="6" t="s">
        <v>16487</v>
      </c>
      <c r="D7527" s="6" t="str">
        <f t="shared" si="117"/>
        <v>0010-038-281-1400</v>
      </c>
      <c r="E7527" s="5" t="s">
        <v>16488</v>
      </c>
      <c r="F7527" s="5" t="s">
        <v>375</v>
      </c>
      <c r="G7527" s="5" t="s">
        <v>376</v>
      </c>
      <c r="H7527" s="5" t="s">
        <v>377</v>
      </c>
      <c r="I7527" s="5" t="s">
        <v>378</v>
      </c>
    </row>
    <row r="7528" spans="1:9" x14ac:dyDescent="0.25">
      <c r="A7528" s="5" t="s">
        <v>18324</v>
      </c>
      <c r="B7528" s="5" t="s">
        <v>18325</v>
      </c>
      <c r="C7528" s="6" t="s">
        <v>7998</v>
      </c>
      <c r="D7528" s="6" t="str">
        <f t="shared" si="117"/>
        <v>0010-038-231-1400</v>
      </c>
      <c r="E7528" s="5" t="s">
        <v>7999</v>
      </c>
      <c r="F7528" s="5" t="s">
        <v>375</v>
      </c>
      <c r="G7528" s="5" t="s">
        <v>376</v>
      </c>
      <c r="H7528" s="5" t="s">
        <v>377</v>
      </c>
      <c r="I7528" s="5" t="s">
        <v>378</v>
      </c>
    </row>
    <row r="7529" spans="1:9" x14ac:dyDescent="0.25">
      <c r="A7529" s="5" t="s">
        <v>18326</v>
      </c>
      <c r="B7529" s="5" t="s">
        <v>18327</v>
      </c>
      <c r="C7529" s="6" t="s">
        <v>9294</v>
      </c>
      <c r="D7529" s="6" t="str">
        <f t="shared" si="117"/>
        <v>0010-038-261-1500</v>
      </c>
      <c r="E7529" s="5" t="s">
        <v>9295</v>
      </c>
      <c r="F7529" s="5" t="s">
        <v>375</v>
      </c>
      <c r="G7529" s="5" t="s">
        <v>376</v>
      </c>
      <c r="H7529" s="5" t="s">
        <v>377</v>
      </c>
      <c r="I7529" s="5" t="s">
        <v>378</v>
      </c>
    </row>
    <row r="7530" spans="1:9" x14ac:dyDescent="0.25">
      <c r="A7530" s="5" t="s">
        <v>18328</v>
      </c>
      <c r="B7530" s="5" t="s">
        <v>18329</v>
      </c>
      <c r="C7530" s="6" t="s">
        <v>9294</v>
      </c>
      <c r="D7530" s="6" t="str">
        <f t="shared" si="117"/>
        <v>0010-038-261-1500</v>
      </c>
      <c r="E7530" s="5" t="s">
        <v>9295</v>
      </c>
      <c r="F7530" s="5" t="s">
        <v>375</v>
      </c>
      <c r="G7530" s="5" t="s">
        <v>376</v>
      </c>
      <c r="H7530" s="5" t="s">
        <v>377</v>
      </c>
      <c r="I7530" s="5" t="s">
        <v>378</v>
      </c>
    </row>
    <row r="7531" spans="1:9" x14ac:dyDescent="0.25">
      <c r="A7531" s="5" t="s">
        <v>18330</v>
      </c>
      <c r="B7531" s="5" t="s">
        <v>18331</v>
      </c>
      <c r="C7531" s="6" t="s">
        <v>749</v>
      </c>
      <c r="D7531" s="6" t="str">
        <f t="shared" si="117"/>
        <v>0112-000-000-0000</v>
      </c>
      <c r="E7531" s="5" t="s">
        <v>750</v>
      </c>
      <c r="F7531" s="5" t="s">
        <v>507</v>
      </c>
      <c r="G7531" s="5" t="s">
        <v>508</v>
      </c>
      <c r="H7531" s="5" t="s">
        <v>513</v>
      </c>
      <c r="I7531" s="5" t="s">
        <v>514</v>
      </c>
    </row>
    <row r="7532" spans="1:9" x14ac:dyDescent="0.25">
      <c r="A7532" s="5" t="s">
        <v>18332</v>
      </c>
      <c r="B7532" s="5" t="s">
        <v>18333</v>
      </c>
      <c r="C7532" s="6" t="s">
        <v>690</v>
      </c>
      <c r="D7532" s="6" t="str">
        <f t="shared" si="117"/>
        <v>0880-000-000-0000</v>
      </c>
      <c r="E7532" s="5" t="s">
        <v>691</v>
      </c>
      <c r="F7532" s="5" t="s">
        <v>383</v>
      </c>
      <c r="G7532" s="5" t="s">
        <v>384</v>
      </c>
      <c r="H7532" s="5" t="s">
        <v>377</v>
      </c>
      <c r="I7532" s="5" t="s">
        <v>378</v>
      </c>
    </row>
    <row r="7533" spans="1:9" x14ac:dyDescent="0.25">
      <c r="A7533" s="5" t="s">
        <v>18334</v>
      </c>
      <c r="B7533" s="5" t="s">
        <v>18335</v>
      </c>
      <c r="C7533" s="6" t="s">
        <v>3118</v>
      </c>
      <c r="D7533" s="6" t="str">
        <f t="shared" si="117"/>
        <v>0450-000-000-0000</v>
      </c>
      <c r="E7533" s="5" t="s">
        <v>3119</v>
      </c>
      <c r="F7533" s="5" t="s">
        <v>507</v>
      </c>
      <c r="G7533" s="5" t="s">
        <v>508</v>
      </c>
      <c r="H7533" s="5" t="s">
        <v>513</v>
      </c>
      <c r="I7533" s="5" t="s">
        <v>514</v>
      </c>
    </row>
    <row r="7534" spans="1:9" x14ac:dyDescent="0.25">
      <c r="A7534" s="5" t="s">
        <v>18336</v>
      </c>
      <c r="B7534" s="5" t="s">
        <v>18337</v>
      </c>
      <c r="C7534" s="6" t="s">
        <v>12212</v>
      </c>
      <c r="D7534" s="6" t="str">
        <f t="shared" si="117"/>
        <v>0553-000-000-0000</v>
      </c>
      <c r="E7534" s="5" t="s">
        <v>12213</v>
      </c>
      <c r="F7534" s="5" t="s">
        <v>383</v>
      </c>
      <c r="G7534" s="5" t="s">
        <v>384</v>
      </c>
      <c r="H7534" s="5" t="s">
        <v>377</v>
      </c>
      <c r="I7534" s="5" t="s">
        <v>378</v>
      </c>
    </row>
    <row r="7535" spans="1:9" x14ac:dyDescent="0.25">
      <c r="A7535" s="5" t="s">
        <v>18338</v>
      </c>
      <c r="B7535" s="5" t="s">
        <v>18339</v>
      </c>
      <c r="C7535" s="6" t="s">
        <v>1877</v>
      </c>
      <c r="D7535" s="6" t="str">
        <f t="shared" si="117"/>
        <v>0775-000-000-0000</v>
      </c>
      <c r="E7535" s="5" t="s">
        <v>1878</v>
      </c>
      <c r="F7535" s="5" t="s">
        <v>383</v>
      </c>
      <c r="G7535" s="5" t="s">
        <v>384</v>
      </c>
      <c r="H7535" s="5" t="s">
        <v>377</v>
      </c>
      <c r="I7535" s="5" t="s">
        <v>378</v>
      </c>
    </row>
    <row r="7536" spans="1:9" x14ac:dyDescent="0.25">
      <c r="A7536" s="5" t="s">
        <v>18340</v>
      </c>
      <c r="B7536" s="5" t="s">
        <v>18341</v>
      </c>
      <c r="C7536" s="6" t="s">
        <v>1702</v>
      </c>
      <c r="D7536" s="6" t="str">
        <f t="shared" si="117"/>
        <v>0601-000-000-0000</v>
      </c>
      <c r="E7536" s="5" t="s">
        <v>1703</v>
      </c>
      <c r="F7536" s="5" t="s">
        <v>383</v>
      </c>
      <c r="G7536" s="5" t="s">
        <v>384</v>
      </c>
      <c r="H7536" s="5" t="s">
        <v>377</v>
      </c>
      <c r="I7536" s="5" t="s">
        <v>378</v>
      </c>
    </row>
    <row r="7537" spans="1:9" x14ac:dyDescent="0.25">
      <c r="A7537" s="5" t="s">
        <v>18342</v>
      </c>
      <c r="B7537" s="5" t="s">
        <v>18343</v>
      </c>
      <c r="C7537" s="6" t="s">
        <v>429</v>
      </c>
      <c r="D7537" s="6" t="str">
        <f t="shared" si="117"/>
        <v>0239-000-000-0000</v>
      </c>
      <c r="E7537" s="5" t="s">
        <v>430</v>
      </c>
      <c r="F7537" s="5" t="s">
        <v>383</v>
      </c>
      <c r="G7537" s="5" t="s">
        <v>384</v>
      </c>
      <c r="H7537" s="5" t="s">
        <v>513</v>
      </c>
      <c r="I7537" s="5" t="s">
        <v>514</v>
      </c>
    </row>
    <row r="7538" spans="1:9" x14ac:dyDescent="0.25">
      <c r="A7538" s="5" t="s">
        <v>18344</v>
      </c>
      <c r="B7538" s="5" t="s">
        <v>18345</v>
      </c>
      <c r="C7538" s="6" t="s">
        <v>18346</v>
      </c>
      <c r="D7538" s="6" t="str">
        <f t="shared" si="117"/>
        <v>0290-090-101-1100</v>
      </c>
      <c r="E7538" s="5" t="s">
        <v>18347</v>
      </c>
      <c r="F7538" s="5" t="s">
        <v>399</v>
      </c>
      <c r="G7538" s="5" t="s">
        <v>400</v>
      </c>
      <c r="H7538" s="5" t="s">
        <v>513</v>
      </c>
      <c r="I7538" s="5" t="s">
        <v>514</v>
      </c>
    </row>
    <row r="7539" spans="1:9" x14ac:dyDescent="0.25">
      <c r="A7539" s="5" t="s">
        <v>18348</v>
      </c>
      <c r="B7539" s="5" t="s">
        <v>18349</v>
      </c>
      <c r="C7539" s="6" t="s">
        <v>6802</v>
      </c>
      <c r="D7539" s="6" t="str">
        <f t="shared" si="117"/>
        <v>0010-076-021-1100</v>
      </c>
      <c r="E7539" s="5" t="s">
        <v>3740</v>
      </c>
      <c r="F7539" s="5" t="s">
        <v>383</v>
      </c>
      <c r="G7539" s="5" t="s">
        <v>384</v>
      </c>
      <c r="H7539" s="5" t="s">
        <v>377</v>
      </c>
      <c r="I7539" s="5" t="s">
        <v>378</v>
      </c>
    </row>
    <row r="7540" spans="1:9" x14ac:dyDescent="0.25">
      <c r="A7540" s="5" t="s">
        <v>18350</v>
      </c>
      <c r="B7540" s="5" t="s">
        <v>18351</v>
      </c>
      <c r="C7540" s="6" t="s">
        <v>1530</v>
      </c>
      <c r="D7540" s="6" t="str">
        <f t="shared" si="117"/>
        <v>0122-000-000-0000</v>
      </c>
      <c r="E7540" s="5" t="s">
        <v>1531</v>
      </c>
      <c r="F7540" s="5" t="s">
        <v>383</v>
      </c>
      <c r="G7540" s="5" t="s">
        <v>384</v>
      </c>
      <c r="H7540" s="5" t="s">
        <v>513</v>
      </c>
      <c r="I7540" s="5" t="s">
        <v>514</v>
      </c>
    </row>
    <row r="7541" spans="1:9" x14ac:dyDescent="0.25">
      <c r="A7541" s="5" t="s">
        <v>18352</v>
      </c>
      <c r="B7541" s="5" t="s">
        <v>18353</v>
      </c>
      <c r="C7541" s="6" t="s">
        <v>2847</v>
      </c>
      <c r="D7541" s="6" t="str">
        <f t="shared" si="117"/>
        <v>0119-000-000-0000</v>
      </c>
      <c r="E7541" s="5" t="s">
        <v>2848</v>
      </c>
      <c r="F7541" s="5" t="s">
        <v>383</v>
      </c>
      <c r="G7541" s="5" t="s">
        <v>384</v>
      </c>
      <c r="H7541" s="5" t="s">
        <v>377</v>
      </c>
      <c r="I7541" s="5" t="s">
        <v>378</v>
      </c>
    </row>
    <row r="7542" spans="1:9" x14ac:dyDescent="0.25">
      <c r="A7542" s="5" t="s">
        <v>18354</v>
      </c>
      <c r="B7542" s="5" t="s">
        <v>18355</v>
      </c>
      <c r="C7542" s="6" t="s">
        <v>3096</v>
      </c>
      <c r="D7542" s="6" t="str">
        <f t="shared" si="117"/>
        <v>0758-000-000-0000</v>
      </c>
      <c r="E7542" s="5" t="s">
        <v>3097</v>
      </c>
      <c r="F7542" s="5" t="s">
        <v>383</v>
      </c>
      <c r="G7542" s="5" t="s">
        <v>384</v>
      </c>
      <c r="H7542" s="5" t="s">
        <v>377</v>
      </c>
      <c r="I7542" s="5" t="s">
        <v>378</v>
      </c>
    </row>
    <row r="7543" spans="1:9" x14ac:dyDescent="0.25">
      <c r="A7543" s="5" t="s">
        <v>18356</v>
      </c>
      <c r="B7543" s="5" t="s">
        <v>18357</v>
      </c>
      <c r="C7543" s="6" t="s">
        <v>923</v>
      </c>
      <c r="D7543" s="6" t="str">
        <f t="shared" si="117"/>
        <v>0210-000-000-0000</v>
      </c>
      <c r="E7543" s="5" t="s">
        <v>924</v>
      </c>
      <c r="F7543" s="5" t="s">
        <v>383</v>
      </c>
      <c r="G7543" s="5" t="s">
        <v>384</v>
      </c>
      <c r="H7543" s="5" t="s">
        <v>377</v>
      </c>
      <c r="I7543" s="5" t="s">
        <v>378</v>
      </c>
    </row>
    <row r="7544" spans="1:9" x14ac:dyDescent="0.25">
      <c r="A7544" s="5" t="s">
        <v>18358</v>
      </c>
      <c r="B7544" s="5" t="s">
        <v>18359</v>
      </c>
      <c r="C7544" s="6" t="s">
        <v>6158</v>
      </c>
      <c r="D7544" s="6" t="str">
        <f t="shared" si="117"/>
        <v>0010-046-041-1100</v>
      </c>
      <c r="E7544" s="5" t="s">
        <v>6159</v>
      </c>
      <c r="F7544" s="5" t="s">
        <v>399</v>
      </c>
      <c r="G7544" s="5" t="s">
        <v>400</v>
      </c>
      <c r="H7544" s="5" t="s">
        <v>377</v>
      </c>
      <c r="I7544" s="5" t="s">
        <v>378</v>
      </c>
    </row>
    <row r="7545" spans="1:9" x14ac:dyDescent="0.25">
      <c r="A7545" s="5" t="s">
        <v>18360</v>
      </c>
      <c r="B7545" s="5" t="s">
        <v>18361</v>
      </c>
      <c r="C7545" s="6" t="s">
        <v>3561</v>
      </c>
      <c r="D7545" s="6" t="str">
        <f t="shared" si="117"/>
        <v>0377-000-000-0000</v>
      </c>
      <c r="E7545" s="5" t="s">
        <v>3562</v>
      </c>
      <c r="F7545" s="5" t="s">
        <v>383</v>
      </c>
      <c r="G7545" s="5" t="s">
        <v>384</v>
      </c>
      <c r="H7545" s="5" t="s">
        <v>377</v>
      </c>
      <c r="I7545" s="5" t="s">
        <v>378</v>
      </c>
    </row>
    <row r="7546" spans="1:9" x14ac:dyDescent="0.25">
      <c r="A7546" s="5" t="s">
        <v>18362</v>
      </c>
      <c r="B7546" s="5" t="s">
        <v>18363</v>
      </c>
      <c r="C7546" s="6" t="s">
        <v>954</v>
      </c>
      <c r="D7546" s="6" t="str">
        <f t="shared" si="117"/>
        <v>0120-000-000-0000</v>
      </c>
      <c r="E7546" s="5" t="s">
        <v>955</v>
      </c>
      <c r="F7546" s="5" t="s">
        <v>383</v>
      </c>
      <c r="G7546" s="5" t="s">
        <v>384</v>
      </c>
      <c r="H7546" s="5" t="s">
        <v>513</v>
      </c>
      <c r="I7546" s="5" t="s">
        <v>514</v>
      </c>
    </row>
    <row r="7547" spans="1:9" x14ac:dyDescent="0.25">
      <c r="A7547" s="5" t="s">
        <v>18364</v>
      </c>
      <c r="B7547" s="5" t="s">
        <v>18365</v>
      </c>
      <c r="C7547" s="6" t="s">
        <v>5986</v>
      </c>
      <c r="D7547" s="6" t="str">
        <f t="shared" si="117"/>
        <v>0578-247-000-0000</v>
      </c>
      <c r="E7547" s="5" t="s">
        <v>5987</v>
      </c>
      <c r="F7547" s="5" t="s">
        <v>383</v>
      </c>
      <c r="G7547" s="5" t="s">
        <v>384</v>
      </c>
      <c r="H7547" s="5" t="s">
        <v>377</v>
      </c>
      <c r="I7547" s="5" t="s">
        <v>378</v>
      </c>
    </row>
    <row r="7548" spans="1:9" x14ac:dyDescent="0.25">
      <c r="A7548" s="5" t="s">
        <v>18366</v>
      </c>
      <c r="B7548" s="5" t="s">
        <v>18367</v>
      </c>
      <c r="C7548" s="6" t="s">
        <v>7899</v>
      </c>
      <c r="D7548" s="6" t="str">
        <f t="shared" si="117"/>
        <v>0010-029-100-1500</v>
      </c>
      <c r="E7548" s="5" t="s">
        <v>7900</v>
      </c>
      <c r="F7548" s="5" t="s">
        <v>383</v>
      </c>
      <c r="G7548" s="5" t="s">
        <v>384</v>
      </c>
      <c r="H7548" s="5" t="s">
        <v>377</v>
      </c>
      <c r="I7548" s="5" t="s">
        <v>378</v>
      </c>
    </row>
    <row r="7549" spans="1:9" x14ac:dyDescent="0.25">
      <c r="A7549" s="5" t="s">
        <v>18368</v>
      </c>
      <c r="B7549" s="5" t="s">
        <v>18369</v>
      </c>
      <c r="C7549" s="6" t="s">
        <v>3102</v>
      </c>
      <c r="D7549" s="6" t="str">
        <f t="shared" si="117"/>
        <v>0440-000-007-7400</v>
      </c>
      <c r="E7549" s="5" t="s">
        <v>3103</v>
      </c>
      <c r="F7549" s="5" t="s">
        <v>383</v>
      </c>
      <c r="G7549" s="5" t="s">
        <v>384</v>
      </c>
      <c r="H7549" s="5" t="s">
        <v>377</v>
      </c>
      <c r="I7549" s="5" t="s">
        <v>378</v>
      </c>
    </row>
    <row r="7550" spans="1:9" x14ac:dyDescent="0.25">
      <c r="A7550" s="5" t="s">
        <v>18370</v>
      </c>
      <c r="B7550" s="5" t="s">
        <v>18371</v>
      </c>
      <c r="C7550" s="6" t="s">
        <v>18372</v>
      </c>
      <c r="D7550" s="6" t="str">
        <f t="shared" si="117"/>
        <v>0010-214-201-1300</v>
      </c>
      <c r="E7550" s="5" t="s">
        <v>18373</v>
      </c>
      <c r="F7550" s="5" t="s">
        <v>399</v>
      </c>
      <c r="G7550" s="5" t="s">
        <v>400</v>
      </c>
      <c r="H7550" s="5" t="s">
        <v>377</v>
      </c>
      <c r="I7550" s="5" t="s">
        <v>378</v>
      </c>
    </row>
    <row r="7551" spans="1:9" x14ac:dyDescent="0.25">
      <c r="A7551" s="5" t="s">
        <v>18374</v>
      </c>
      <c r="B7551" s="5" t="s">
        <v>18375</v>
      </c>
      <c r="C7551" s="6" t="s">
        <v>694</v>
      </c>
      <c r="D7551" s="6" t="str">
        <f t="shared" si="117"/>
        <v>0220-000-000-0000</v>
      </c>
      <c r="E7551" s="5" t="s">
        <v>695</v>
      </c>
      <c r="F7551" s="5" t="s">
        <v>415</v>
      </c>
      <c r="G7551" s="5" t="s">
        <v>416</v>
      </c>
      <c r="H7551" s="5" t="s">
        <v>377</v>
      </c>
      <c r="I7551" s="5" t="s">
        <v>378</v>
      </c>
    </row>
    <row r="7552" spans="1:9" x14ac:dyDescent="0.25">
      <c r="A7552" s="5" t="s">
        <v>18376</v>
      </c>
      <c r="B7552" s="5" t="s">
        <v>18377</v>
      </c>
      <c r="C7552" s="6" t="s">
        <v>3518</v>
      </c>
      <c r="D7552" s="6" t="str">
        <f t="shared" si="117"/>
        <v>0423-000-000-0000</v>
      </c>
      <c r="E7552" s="5" t="s">
        <v>3519</v>
      </c>
      <c r="F7552" s="5" t="s">
        <v>383</v>
      </c>
      <c r="G7552" s="5" t="s">
        <v>384</v>
      </c>
      <c r="H7552" s="5" t="s">
        <v>513</v>
      </c>
      <c r="I7552" s="5" t="s">
        <v>514</v>
      </c>
    </row>
    <row r="7553" spans="1:9" x14ac:dyDescent="0.25">
      <c r="A7553" s="5" t="s">
        <v>18378</v>
      </c>
      <c r="B7553" s="5" t="s">
        <v>18379</v>
      </c>
      <c r="C7553" s="6" t="s">
        <v>1091</v>
      </c>
      <c r="D7553" s="6" t="str">
        <f t="shared" si="117"/>
        <v>0957-000-000-0000</v>
      </c>
      <c r="E7553" s="5" t="s">
        <v>1092</v>
      </c>
      <c r="F7553" s="5" t="s">
        <v>383</v>
      </c>
      <c r="G7553" s="5" t="s">
        <v>384</v>
      </c>
      <c r="H7553" s="5" t="s">
        <v>377</v>
      </c>
      <c r="I7553" s="5" t="s">
        <v>378</v>
      </c>
    </row>
    <row r="7554" spans="1:9" x14ac:dyDescent="0.25">
      <c r="A7554" s="5" t="s">
        <v>18380</v>
      </c>
      <c r="B7554" s="5" t="s">
        <v>18381</v>
      </c>
      <c r="C7554" s="6" t="s">
        <v>4973</v>
      </c>
      <c r="D7554" s="6" t="str">
        <f t="shared" ref="D7554:D7617" si="118">TEXT(C7554,"0000-000-000-0000")</f>
        <v>0010-071-041-1100</v>
      </c>
      <c r="E7554" s="5" t="s">
        <v>1158</v>
      </c>
      <c r="F7554" s="5" t="s">
        <v>375</v>
      </c>
      <c r="G7554" s="5" t="s">
        <v>376</v>
      </c>
      <c r="H7554" s="5" t="s">
        <v>377</v>
      </c>
      <c r="I7554" s="5" t="s">
        <v>378</v>
      </c>
    </row>
    <row r="7555" spans="1:9" x14ac:dyDescent="0.25">
      <c r="A7555" s="5" t="s">
        <v>18382</v>
      </c>
      <c r="B7555" s="5" t="s">
        <v>18383</v>
      </c>
      <c r="C7555" s="6" t="s">
        <v>7212</v>
      </c>
      <c r="D7555" s="6" t="str">
        <f t="shared" si="118"/>
        <v>0010-060-091-1100</v>
      </c>
      <c r="E7555" s="5" t="s">
        <v>7213</v>
      </c>
      <c r="F7555" s="5" t="s">
        <v>399</v>
      </c>
      <c r="G7555" s="5" t="s">
        <v>400</v>
      </c>
      <c r="H7555" s="5" t="s">
        <v>377</v>
      </c>
      <c r="I7555" s="5" t="s">
        <v>378</v>
      </c>
    </row>
    <row r="7556" spans="1:9" x14ac:dyDescent="0.25">
      <c r="A7556" s="5" t="s">
        <v>18384</v>
      </c>
      <c r="B7556" s="5" t="s">
        <v>18385</v>
      </c>
      <c r="C7556" s="6" t="s">
        <v>4973</v>
      </c>
      <c r="D7556" s="6" t="str">
        <f t="shared" si="118"/>
        <v>0010-071-041-1100</v>
      </c>
      <c r="E7556" s="5" t="s">
        <v>1158</v>
      </c>
      <c r="F7556" s="5" t="s">
        <v>375</v>
      </c>
      <c r="G7556" s="5" t="s">
        <v>376</v>
      </c>
      <c r="H7556" s="5" t="s">
        <v>377</v>
      </c>
      <c r="I7556" s="5" t="s">
        <v>378</v>
      </c>
    </row>
    <row r="7557" spans="1:9" x14ac:dyDescent="0.25">
      <c r="A7557" s="5" t="s">
        <v>18386</v>
      </c>
      <c r="B7557" s="5" t="s">
        <v>18387</v>
      </c>
      <c r="C7557" s="6" t="s">
        <v>13694</v>
      </c>
      <c r="D7557" s="6" t="str">
        <f t="shared" si="118"/>
        <v>1156-000-000-0000</v>
      </c>
      <c r="E7557" s="5" t="s">
        <v>13695</v>
      </c>
      <c r="F7557" s="5" t="s">
        <v>383</v>
      </c>
      <c r="G7557" s="5" t="s">
        <v>384</v>
      </c>
      <c r="H7557" s="5" t="s">
        <v>513</v>
      </c>
      <c r="I7557" s="5" t="s">
        <v>514</v>
      </c>
    </row>
    <row r="7558" spans="1:9" x14ac:dyDescent="0.25">
      <c r="A7558" s="5" t="s">
        <v>18388</v>
      </c>
      <c r="B7558" s="5" t="s">
        <v>18389</v>
      </c>
      <c r="C7558" s="6" t="s">
        <v>2184</v>
      </c>
      <c r="D7558" s="6" t="str">
        <f t="shared" si="118"/>
        <v>0893-000-000-0000</v>
      </c>
      <c r="E7558" s="5" t="s">
        <v>2185</v>
      </c>
      <c r="F7558" s="5" t="s">
        <v>925</v>
      </c>
      <c r="G7558" s="5" t="s">
        <v>926</v>
      </c>
      <c r="H7558" s="5" t="s">
        <v>377</v>
      </c>
      <c r="I7558" s="5" t="s">
        <v>378</v>
      </c>
    </row>
    <row r="7559" spans="1:9" x14ac:dyDescent="0.25">
      <c r="A7559" s="5" t="s">
        <v>18390</v>
      </c>
      <c r="B7559" s="5" t="s">
        <v>18391</v>
      </c>
      <c r="C7559" s="6" t="s">
        <v>18392</v>
      </c>
      <c r="D7559" s="6" t="str">
        <f t="shared" si="118"/>
        <v>0100-249-000-0000</v>
      </c>
      <c r="E7559" s="5" t="s">
        <v>18393</v>
      </c>
      <c r="F7559" s="5" t="s">
        <v>383</v>
      </c>
      <c r="G7559" s="5" t="s">
        <v>384</v>
      </c>
      <c r="H7559" s="5" t="s">
        <v>377</v>
      </c>
      <c r="I7559" s="5" t="s">
        <v>378</v>
      </c>
    </row>
    <row r="7560" spans="1:9" x14ac:dyDescent="0.25">
      <c r="A7560" s="5" t="s">
        <v>18394</v>
      </c>
      <c r="B7560" s="5" t="s">
        <v>18395</v>
      </c>
      <c r="C7560" s="6" t="s">
        <v>6350</v>
      </c>
      <c r="D7560" s="6" t="str">
        <f t="shared" si="118"/>
        <v>0697-000-000-0000</v>
      </c>
      <c r="E7560" s="5" t="s">
        <v>6351</v>
      </c>
      <c r="F7560" s="5" t="s">
        <v>383</v>
      </c>
      <c r="G7560" s="5" t="s">
        <v>384</v>
      </c>
      <c r="H7560" s="5" t="s">
        <v>377</v>
      </c>
      <c r="I7560" s="5" t="s">
        <v>378</v>
      </c>
    </row>
    <row r="7561" spans="1:9" x14ac:dyDescent="0.25">
      <c r="A7561" s="5" t="s">
        <v>18396</v>
      </c>
      <c r="B7561" s="5" t="s">
        <v>18397</v>
      </c>
      <c r="C7561" s="6" t="s">
        <v>853</v>
      </c>
      <c r="D7561" s="6" t="str">
        <f t="shared" si="118"/>
        <v>0945-000-000-0000</v>
      </c>
      <c r="E7561" s="5" t="s">
        <v>854</v>
      </c>
      <c r="F7561" s="5" t="s">
        <v>383</v>
      </c>
      <c r="G7561" s="5" t="s">
        <v>384</v>
      </c>
      <c r="H7561" s="5" t="s">
        <v>377</v>
      </c>
      <c r="I7561" s="5" t="s">
        <v>378</v>
      </c>
    </row>
    <row r="7562" spans="1:9" x14ac:dyDescent="0.25">
      <c r="A7562" s="5" t="s">
        <v>18398</v>
      </c>
      <c r="B7562" s="5" t="s">
        <v>18399</v>
      </c>
      <c r="C7562" s="6" t="s">
        <v>1732</v>
      </c>
      <c r="D7562" s="6" t="str">
        <f t="shared" si="118"/>
        <v>0030-000-000-0000</v>
      </c>
      <c r="E7562" s="5" t="s">
        <v>1733</v>
      </c>
      <c r="F7562" s="5" t="s">
        <v>383</v>
      </c>
      <c r="G7562" s="5" t="s">
        <v>384</v>
      </c>
      <c r="H7562" s="5" t="s">
        <v>377</v>
      </c>
      <c r="I7562" s="5" t="s">
        <v>378</v>
      </c>
    </row>
    <row r="7563" spans="1:9" x14ac:dyDescent="0.25">
      <c r="A7563" s="5" t="s">
        <v>18400</v>
      </c>
      <c r="B7563" s="5" t="s">
        <v>18401</v>
      </c>
      <c r="C7563" s="6" t="s">
        <v>4112</v>
      </c>
      <c r="D7563" s="6" t="str">
        <f t="shared" si="118"/>
        <v>0010-083-041-1100</v>
      </c>
      <c r="E7563" s="5" t="s">
        <v>4113</v>
      </c>
      <c r="F7563" s="5" t="s">
        <v>383</v>
      </c>
      <c r="G7563" s="5" t="s">
        <v>384</v>
      </c>
      <c r="H7563" s="5" t="s">
        <v>377</v>
      </c>
      <c r="I7563" s="5" t="s">
        <v>378</v>
      </c>
    </row>
    <row r="7564" spans="1:9" x14ac:dyDescent="0.25">
      <c r="A7564" s="5" t="s">
        <v>18402</v>
      </c>
      <c r="B7564" s="5" t="s">
        <v>18403</v>
      </c>
      <c r="C7564" s="6" t="s">
        <v>4313</v>
      </c>
      <c r="D7564" s="6" t="str">
        <f t="shared" si="118"/>
        <v>0102-000-000-0000</v>
      </c>
      <c r="E7564" s="5" t="s">
        <v>4314</v>
      </c>
      <c r="F7564" s="5" t="s">
        <v>383</v>
      </c>
      <c r="G7564" s="5" t="s">
        <v>384</v>
      </c>
      <c r="H7564" s="5" t="s">
        <v>513</v>
      </c>
      <c r="I7564" s="5" t="s">
        <v>514</v>
      </c>
    </row>
    <row r="7565" spans="1:9" x14ac:dyDescent="0.25">
      <c r="A7565" s="5" t="s">
        <v>18404</v>
      </c>
      <c r="B7565" s="5" t="s">
        <v>18405</v>
      </c>
      <c r="C7565" s="6" t="s">
        <v>757</v>
      </c>
      <c r="D7565" s="6" t="str">
        <f t="shared" si="118"/>
        <v>0871-000-000-0000</v>
      </c>
      <c r="E7565" s="5" t="s">
        <v>758</v>
      </c>
      <c r="F7565" s="5" t="s">
        <v>383</v>
      </c>
      <c r="G7565" s="5" t="s">
        <v>384</v>
      </c>
      <c r="H7565" s="5" t="s">
        <v>377</v>
      </c>
      <c r="I7565" s="5" t="s">
        <v>378</v>
      </c>
    </row>
    <row r="7566" spans="1:9" x14ac:dyDescent="0.25">
      <c r="A7566" s="5" t="s">
        <v>18406</v>
      </c>
      <c r="B7566" s="5" t="s">
        <v>18407</v>
      </c>
      <c r="C7566" s="6" t="s">
        <v>2789</v>
      </c>
      <c r="D7566" s="6" t="str">
        <f t="shared" si="118"/>
        <v>0190-000-000-0000</v>
      </c>
      <c r="E7566" s="5" t="s">
        <v>2790</v>
      </c>
      <c r="F7566" s="5" t="s">
        <v>507</v>
      </c>
      <c r="G7566" s="5" t="s">
        <v>508</v>
      </c>
      <c r="H7566" s="5" t="s">
        <v>377</v>
      </c>
      <c r="I7566" s="5" t="s">
        <v>378</v>
      </c>
    </row>
    <row r="7567" spans="1:9" x14ac:dyDescent="0.25">
      <c r="A7567" s="5" t="s">
        <v>18408</v>
      </c>
      <c r="B7567" s="5" t="s">
        <v>18409</v>
      </c>
      <c r="C7567" s="6" t="s">
        <v>1972</v>
      </c>
      <c r="D7567" s="6" t="str">
        <f t="shared" si="118"/>
        <v>0100-000-000-3600</v>
      </c>
      <c r="E7567" s="5" t="s">
        <v>1973</v>
      </c>
      <c r="F7567" s="5" t="s">
        <v>1974</v>
      </c>
      <c r="G7567" s="5" t="s">
        <v>1975</v>
      </c>
      <c r="H7567" s="5" t="s">
        <v>377</v>
      </c>
      <c r="I7567" s="5" t="s">
        <v>378</v>
      </c>
    </row>
    <row r="7568" spans="1:9" x14ac:dyDescent="0.25">
      <c r="A7568" s="5" t="s">
        <v>18410</v>
      </c>
      <c r="B7568" s="5" t="s">
        <v>18411</v>
      </c>
      <c r="C7568" s="6" t="s">
        <v>5256</v>
      </c>
      <c r="D7568" s="6" t="str">
        <f t="shared" si="118"/>
        <v>1059-000-000-0000</v>
      </c>
      <c r="E7568" s="5" t="s">
        <v>5257</v>
      </c>
      <c r="F7568" s="5" t="s">
        <v>383</v>
      </c>
      <c r="G7568" s="5" t="s">
        <v>384</v>
      </c>
      <c r="H7568" s="5" t="s">
        <v>377</v>
      </c>
      <c r="I7568" s="5" t="s">
        <v>378</v>
      </c>
    </row>
    <row r="7569" spans="1:9" x14ac:dyDescent="0.25">
      <c r="A7569" s="5" t="s">
        <v>18412</v>
      </c>
      <c r="B7569" s="5" t="s">
        <v>18413</v>
      </c>
      <c r="C7569" s="6" t="s">
        <v>18414</v>
      </c>
      <c r="D7569" s="6" t="str">
        <f t="shared" si="118"/>
        <v>1120-116-000-0000</v>
      </c>
      <c r="E7569" s="5" t="s">
        <v>18415</v>
      </c>
      <c r="F7569" s="5" t="s">
        <v>383</v>
      </c>
      <c r="G7569" s="5" t="s">
        <v>384</v>
      </c>
      <c r="H7569" s="5" t="s">
        <v>377</v>
      </c>
      <c r="I7569" s="5" t="s">
        <v>378</v>
      </c>
    </row>
    <row r="7570" spans="1:9" x14ac:dyDescent="0.25">
      <c r="A7570" s="5" t="s">
        <v>18416</v>
      </c>
      <c r="B7570" s="5" t="s">
        <v>18417</v>
      </c>
      <c r="C7570" s="6" t="s">
        <v>485</v>
      </c>
      <c r="D7570" s="6" t="str">
        <f t="shared" si="118"/>
        <v>0330-000-000-0000</v>
      </c>
      <c r="E7570" s="5" t="s">
        <v>486</v>
      </c>
      <c r="F7570" s="5" t="s">
        <v>383</v>
      </c>
      <c r="G7570" s="5" t="s">
        <v>384</v>
      </c>
      <c r="H7570" s="5" t="s">
        <v>377</v>
      </c>
      <c r="I7570" s="5" t="s">
        <v>378</v>
      </c>
    </row>
    <row r="7571" spans="1:9" x14ac:dyDescent="0.25">
      <c r="A7571" s="5" t="s">
        <v>18418</v>
      </c>
      <c r="B7571" s="5" t="s">
        <v>18419</v>
      </c>
      <c r="C7571" s="6" t="s">
        <v>4795</v>
      </c>
      <c r="D7571" s="6" t="str">
        <f t="shared" si="118"/>
        <v>0824-000-000-0000</v>
      </c>
      <c r="E7571" s="5" t="s">
        <v>4796</v>
      </c>
      <c r="F7571" s="5" t="s">
        <v>383</v>
      </c>
      <c r="G7571" s="5" t="s">
        <v>384</v>
      </c>
      <c r="H7571" s="5" t="s">
        <v>377</v>
      </c>
      <c r="I7571" s="5" t="s">
        <v>378</v>
      </c>
    </row>
    <row r="7572" spans="1:9" x14ac:dyDescent="0.25">
      <c r="A7572" s="5" t="s">
        <v>18420</v>
      </c>
      <c r="B7572" s="5" t="s">
        <v>18421</v>
      </c>
      <c r="C7572" s="6" t="s">
        <v>2821</v>
      </c>
      <c r="D7572" s="6" t="str">
        <f t="shared" si="118"/>
        <v>0215-000-000-0000</v>
      </c>
      <c r="E7572" s="5" t="s">
        <v>2822</v>
      </c>
      <c r="F7572" s="5" t="s">
        <v>383</v>
      </c>
      <c r="G7572" s="5" t="s">
        <v>384</v>
      </c>
      <c r="H7572" s="5" t="s">
        <v>377</v>
      </c>
      <c r="I7572" s="5" t="s">
        <v>378</v>
      </c>
    </row>
    <row r="7573" spans="1:9" x14ac:dyDescent="0.25">
      <c r="A7573" s="5" t="s">
        <v>18422</v>
      </c>
      <c r="B7573" s="5" t="s">
        <v>18423</v>
      </c>
      <c r="C7573" s="6" t="s">
        <v>2785</v>
      </c>
      <c r="D7573" s="6" t="str">
        <f t="shared" si="118"/>
        <v>0825-000-000-0000</v>
      </c>
      <c r="E7573" s="5" t="s">
        <v>2786</v>
      </c>
      <c r="F7573" s="5" t="s">
        <v>383</v>
      </c>
      <c r="G7573" s="5" t="s">
        <v>384</v>
      </c>
      <c r="H7573" s="5" t="s">
        <v>377</v>
      </c>
      <c r="I7573" s="5" t="s">
        <v>378</v>
      </c>
    </row>
    <row r="7574" spans="1:9" x14ac:dyDescent="0.25">
      <c r="A7574" s="5" t="s">
        <v>18424</v>
      </c>
      <c r="B7574" s="5" t="s">
        <v>18425</v>
      </c>
      <c r="C7574" s="6" t="s">
        <v>6693</v>
      </c>
      <c r="D7574" s="6" t="str">
        <f t="shared" si="118"/>
        <v>1105-000-000-0000</v>
      </c>
      <c r="E7574" s="5" t="s">
        <v>6694</v>
      </c>
      <c r="F7574" s="5" t="s">
        <v>383</v>
      </c>
      <c r="G7574" s="5" t="s">
        <v>384</v>
      </c>
      <c r="H7574" s="5" t="s">
        <v>377</v>
      </c>
      <c r="I7574" s="5" t="s">
        <v>378</v>
      </c>
    </row>
    <row r="7575" spans="1:9" x14ac:dyDescent="0.25">
      <c r="A7575" s="5" t="s">
        <v>18426</v>
      </c>
      <c r="B7575" s="5" t="s">
        <v>18427</v>
      </c>
      <c r="C7575" s="6" t="s">
        <v>1185</v>
      </c>
      <c r="D7575" s="6" t="str">
        <f t="shared" si="118"/>
        <v>0073-000-000-0000</v>
      </c>
      <c r="E7575" s="5" t="s">
        <v>1186</v>
      </c>
      <c r="F7575" s="5" t="s">
        <v>383</v>
      </c>
      <c r="G7575" s="5" t="s">
        <v>384</v>
      </c>
      <c r="H7575" s="5" t="s">
        <v>377</v>
      </c>
      <c r="I7575" s="5" t="s">
        <v>378</v>
      </c>
    </row>
    <row r="7576" spans="1:9" x14ac:dyDescent="0.25">
      <c r="A7576" s="5" t="s">
        <v>18428</v>
      </c>
      <c r="B7576" s="5" t="s">
        <v>18429</v>
      </c>
      <c r="C7576" s="6" t="s">
        <v>7108</v>
      </c>
      <c r="D7576" s="6" t="str">
        <f t="shared" si="118"/>
        <v>0010-060-031-1100</v>
      </c>
      <c r="E7576" s="5" t="s">
        <v>7109</v>
      </c>
      <c r="F7576" s="5" t="s">
        <v>399</v>
      </c>
      <c r="G7576" s="5" t="s">
        <v>400</v>
      </c>
      <c r="H7576" s="5" t="s">
        <v>377</v>
      </c>
      <c r="I7576" s="5" t="s">
        <v>378</v>
      </c>
    </row>
    <row r="7577" spans="1:9" x14ac:dyDescent="0.25">
      <c r="A7577" s="5" t="s">
        <v>18430</v>
      </c>
      <c r="B7577" s="5" t="s">
        <v>18431</v>
      </c>
      <c r="C7577" s="6" t="s">
        <v>1655</v>
      </c>
      <c r="D7577" s="6" t="str">
        <f t="shared" si="118"/>
        <v>0910-000-000-0000</v>
      </c>
      <c r="E7577" s="5" t="s">
        <v>1656</v>
      </c>
      <c r="F7577" s="5" t="s">
        <v>415</v>
      </c>
      <c r="G7577" s="5" t="s">
        <v>416</v>
      </c>
      <c r="H7577" s="5" t="s">
        <v>377</v>
      </c>
      <c r="I7577" s="5" t="s">
        <v>378</v>
      </c>
    </row>
    <row r="7578" spans="1:9" x14ac:dyDescent="0.25">
      <c r="A7578" s="5" t="s">
        <v>18432</v>
      </c>
      <c r="B7578" s="5" t="s">
        <v>18433</v>
      </c>
      <c r="C7578" s="6" t="s">
        <v>18434</v>
      </c>
      <c r="D7578" s="6" t="str">
        <f t="shared" si="118"/>
        <v>0835-000-009-8700</v>
      </c>
      <c r="E7578" s="5" t="s">
        <v>18435</v>
      </c>
      <c r="F7578" s="5" t="s">
        <v>383</v>
      </c>
      <c r="G7578" s="5" t="s">
        <v>384</v>
      </c>
      <c r="H7578" s="5" t="s">
        <v>377</v>
      </c>
      <c r="I7578" s="5" t="s">
        <v>378</v>
      </c>
    </row>
    <row r="7579" spans="1:9" x14ac:dyDescent="0.25">
      <c r="A7579" s="5" t="s">
        <v>18436</v>
      </c>
      <c r="B7579" s="5" t="s">
        <v>18437</v>
      </c>
      <c r="C7579" s="6" t="s">
        <v>2803</v>
      </c>
      <c r="D7579" s="6" t="str">
        <f t="shared" si="118"/>
        <v>0217-000-000-0000</v>
      </c>
      <c r="E7579" s="5" t="s">
        <v>2804</v>
      </c>
      <c r="F7579" s="5" t="s">
        <v>383</v>
      </c>
      <c r="G7579" s="5" t="s">
        <v>384</v>
      </c>
      <c r="H7579" s="5" t="s">
        <v>377</v>
      </c>
      <c r="I7579" s="5" t="s">
        <v>378</v>
      </c>
    </row>
    <row r="7580" spans="1:9" x14ac:dyDescent="0.25">
      <c r="A7580" s="5" t="s">
        <v>18438</v>
      </c>
      <c r="B7580" s="5" t="s">
        <v>18439</v>
      </c>
      <c r="C7580" s="6" t="s">
        <v>11952</v>
      </c>
      <c r="D7580" s="6" t="str">
        <f t="shared" si="118"/>
        <v>1076-000-000-0000</v>
      </c>
      <c r="E7580" s="5" t="s">
        <v>11953</v>
      </c>
      <c r="F7580" s="5" t="s">
        <v>383</v>
      </c>
      <c r="G7580" s="5" t="s">
        <v>384</v>
      </c>
      <c r="H7580" s="5" t="s">
        <v>377</v>
      </c>
      <c r="I7580" s="5" t="s">
        <v>378</v>
      </c>
    </row>
    <row r="7581" spans="1:9" x14ac:dyDescent="0.25">
      <c r="A7581" s="5" t="s">
        <v>18440</v>
      </c>
      <c r="B7581" s="5" t="s">
        <v>18441</v>
      </c>
      <c r="C7581" s="6" t="s">
        <v>4493</v>
      </c>
      <c r="D7581" s="6" t="str">
        <f t="shared" si="118"/>
        <v>0333-000-000-0000</v>
      </c>
      <c r="E7581" s="5" t="s">
        <v>4494</v>
      </c>
      <c r="F7581" s="5" t="s">
        <v>383</v>
      </c>
      <c r="G7581" s="5" t="s">
        <v>384</v>
      </c>
      <c r="H7581" s="5" t="s">
        <v>377</v>
      </c>
      <c r="I7581" s="5" t="s">
        <v>378</v>
      </c>
    </row>
    <row r="7582" spans="1:9" x14ac:dyDescent="0.25">
      <c r="A7582" s="5" t="s">
        <v>18442</v>
      </c>
      <c r="B7582" s="5" t="s">
        <v>18443</v>
      </c>
      <c r="C7582" s="6" t="s">
        <v>660</v>
      </c>
      <c r="D7582" s="6" t="str">
        <f t="shared" si="118"/>
        <v>0080-000-000-0000</v>
      </c>
      <c r="E7582" s="5" t="s">
        <v>661</v>
      </c>
      <c r="F7582" s="5" t="s">
        <v>383</v>
      </c>
      <c r="G7582" s="5" t="s">
        <v>384</v>
      </c>
      <c r="H7582" s="5" t="s">
        <v>377</v>
      </c>
      <c r="I7582" s="5" t="s">
        <v>378</v>
      </c>
    </row>
    <row r="7583" spans="1:9" x14ac:dyDescent="0.25">
      <c r="A7583" s="5" t="s">
        <v>18444</v>
      </c>
      <c r="B7583" s="5" t="s">
        <v>18445</v>
      </c>
      <c r="C7583" s="6" t="s">
        <v>757</v>
      </c>
      <c r="D7583" s="6" t="str">
        <f t="shared" si="118"/>
        <v>0871-000-000-0000</v>
      </c>
      <c r="E7583" s="5" t="s">
        <v>758</v>
      </c>
      <c r="F7583" s="5" t="s">
        <v>383</v>
      </c>
      <c r="G7583" s="5" t="s">
        <v>384</v>
      </c>
      <c r="H7583" s="5" t="s">
        <v>377</v>
      </c>
      <c r="I7583" s="5" t="s">
        <v>378</v>
      </c>
    </row>
    <row r="7584" spans="1:9" x14ac:dyDescent="0.25">
      <c r="A7584" s="5" t="s">
        <v>18446</v>
      </c>
      <c r="B7584" s="5" t="s">
        <v>18447</v>
      </c>
      <c r="C7584" s="6" t="s">
        <v>2885</v>
      </c>
      <c r="D7584" s="6" t="str">
        <f t="shared" si="118"/>
        <v>0077-000-000-0000</v>
      </c>
      <c r="E7584" s="5" t="s">
        <v>2886</v>
      </c>
      <c r="F7584" s="5" t="s">
        <v>1974</v>
      </c>
      <c r="G7584" s="5" t="s">
        <v>1975</v>
      </c>
      <c r="H7584" s="5" t="s">
        <v>377</v>
      </c>
      <c r="I7584" s="5" t="s">
        <v>378</v>
      </c>
    </row>
    <row r="7585" spans="1:9" x14ac:dyDescent="0.25">
      <c r="A7585" s="5" t="s">
        <v>18448</v>
      </c>
      <c r="B7585" s="5" t="s">
        <v>18449</v>
      </c>
      <c r="C7585" s="6" t="s">
        <v>1512</v>
      </c>
      <c r="D7585" s="6" t="str">
        <f t="shared" si="118"/>
        <v>0041-000-000-0000</v>
      </c>
      <c r="E7585" s="5" t="s">
        <v>1513</v>
      </c>
      <c r="F7585" s="5" t="s">
        <v>383</v>
      </c>
      <c r="G7585" s="5" t="s">
        <v>384</v>
      </c>
      <c r="H7585" s="5" t="s">
        <v>377</v>
      </c>
      <c r="I7585" s="5" t="s">
        <v>378</v>
      </c>
    </row>
    <row r="7586" spans="1:9" x14ac:dyDescent="0.25">
      <c r="A7586" s="5" t="s">
        <v>18450</v>
      </c>
      <c r="B7586" s="5" t="s">
        <v>18451</v>
      </c>
      <c r="C7586" s="6" t="s">
        <v>3213</v>
      </c>
      <c r="D7586" s="6" t="str">
        <f t="shared" si="118"/>
        <v>0010-071-031-1100</v>
      </c>
      <c r="E7586" s="5" t="s">
        <v>3214</v>
      </c>
      <c r="F7586" s="5" t="s">
        <v>375</v>
      </c>
      <c r="G7586" s="5" t="s">
        <v>376</v>
      </c>
      <c r="H7586" s="5" t="s">
        <v>377</v>
      </c>
      <c r="I7586" s="5" t="s">
        <v>378</v>
      </c>
    </row>
    <row r="7587" spans="1:9" x14ac:dyDescent="0.25">
      <c r="A7587" s="5" t="s">
        <v>209</v>
      </c>
      <c r="B7587" s="5" t="s">
        <v>18452</v>
      </c>
      <c r="C7587" s="6" t="s">
        <v>10159</v>
      </c>
      <c r="D7587" s="6" t="str">
        <f t="shared" si="118"/>
        <v>0010-058-071-1700</v>
      </c>
      <c r="E7587" s="5" t="s">
        <v>10160</v>
      </c>
      <c r="F7587" s="5" t="s">
        <v>375</v>
      </c>
      <c r="G7587" s="5" t="s">
        <v>376</v>
      </c>
      <c r="H7587" s="5" t="s">
        <v>377</v>
      </c>
      <c r="I7587" s="5" t="s">
        <v>378</v>
      </c>
    </row>
    <row r="7588" spans="1:9" x14ac:dyDescent="0.25">
      <c r="A7588" s="5" t="s">
        <v>18453</v>
      </c>
      <c r="B7588" s="5" t="s">
        <v>18454</v>
      </c>
      <c r="C7588" s="6" t="s">
        <v>12951</v>
      </c>
      <c r="D7588" s="6" t="str">
        <f t="shared" si="118"/>
        <v>1152-000-000-0000</v>
      </c>
      <c r="E7588" s="5" t="s">
        <v>12952</v>
      </c>
      <c r="F7588" s="5" t="s">
        <v>383</v>
      </c>
      <c r="G7588" s="5" t="s">
        <v>384</v>
      </c>
      <c r="H7588" s="5" t="s">
        <v>377</v>
      </c>
      <c r="I7588" s="5" t="s">
        <v>378</v>
      </c>
    </row>
    <row r="7589" spans="1:9" x14ac:dyDescent="0.25">
      <c r="A7589" s="5" t="s">
        <v>18455</v>
      </c>
      <c r="B7589" s="5" t="s">
        <v>18456</v>
      </c>
      <c r="C7589" s="6" t="s">
        <v>13515</v>
      </c>
      <c r="D7589" s="6" t="str">
        <f t="shared" si="118"/>
        <v>0720-000-000-0000</v>
      </c>
      <c r="E7589" s="5" t="s">
        <v>13516</v>
      </c>
      <c r="F7589" s="5" t="s">
        <v>383</v>
      </c>
      <c r="G7589" s="5" t="s">
        <v>384</v>
      </c>
      <c r="H7589" s="5" t="s">
        <v>377</v>
      </c>
      <c r="I7589" s="5" t="s">
        <v>378</v>
      </c>
    </row>
    <row r="7590" spans="1:9" x14ac:dyDescent="0.25">
      <c r="A7590" s="5" t="s">
        <v>18457</v>
      </c>
      <c r="B7590" s="5" t="s">
        <v>18458</v>
      </c>
      <c r="C7590" s="6" t="s">
        <v>2060</v>
      </c>
      <c r="D7590" s="6" t="str">
        <f t="shared" si="118"/>
        <v>0280-000-000-0000</v>
      </c>
      <c r="E7590" s="5" t="s">
        <v>2061</v>
      </c>
      <c r="F7590" s="5" t="s">
        <v>383</v>
      </c>
      <c r="G7590" s="5" t="s">
        <v>384</v>
      </c>
      <c r="H7590" s="5" t="s">
        <v>377</v>
      </c>
      <c r="I7590" s="5" t="s">
        <v>378</v>
      </c>
    </row>
    <row r="7591" spans="1:9" x14ac:dyDescent="0.25">
      <c r="A7591" s="5" t="s">
        <v>18459</v>
      </c>
      <c r="B7591" s="5" t="s">
        <v>18460</v>
      </c>
      <c r="C7591" s="6" t="s">
        <v>781</v>
      </c>
      <c r="D7591" s="6" t="str">
        <f t="shared" si="118"/>
        <v>0430-000-000-0000</v>
      </c>
      <c r="E7591" s="5" t="s">
        <v>782</v>
      </c>
      <c r="F7591" s="5" t="s">
        <v>383</v>
      </c>
      <c r="G7591" s="5" t="s">
        <v>384</v>
      </c>
      <c r="H7591" s="5" t="s">
        <v>377</v>
      </c>
      <c r="I7591" s="5" t="s">
        <v>378</v>
      </c>
    </row>
    <row r="7592" spans="1:9" x14ac:dyDescent="0.25">
      <c r="A7592" s="5" t="s">
        <v>18461</v>
      </c>
      <c r="B7592" s="5" t="s">
        <v>18462</v>
      </c>
      <c r="C7592" s="6" t="s">
        <v>18463</v>
      </c>
      <c r="D7592" s="6" t="str">
        <f t="shared" si="118"/>
        <v>0390-000-002-0400</v>
      </c>
      <c r="E7592" s="5" t="s">
        <v>18464</v>
      </c>
      <c r="F7592" s="5" t="s">
        <v>383</v>
      </c>
      <c r="G7592" s="5" t="s">
        <v>384</v>
      </c>
      <c r="H7592" s="5" t="s">
        <v>377</v>
      </c>
      <c r="I7592" s="5" t="s">
        <v>378</v>
      </c>
    </row>
    <row r="7593" spans="1:9" x14ac:dyDescent="0.25">
      <c r="A7593" s="5" t="s">
        <v>18465</v>
      </c>
      <c r="B7593" s="5" t="s">
        <v>18466</v>
      </c>
      <c r="C7593" s="6" t="s">
        <v>2233</v>
      </c>
      <c r="D7593" s="6" t="str">
        <f t="shared" si="118"/>
        <v>0671-000-000-0000</v>
      </c>
      <c r="E7593" s="5" t="s">
        <v>2234</v>
      </c>
      <c r="F7593" s="5" t="s">
        <v>383</v>
      </c>
      <c r="G7593" s="5" t="s">
        <v>384</v>
      </c>
      <c r="H7593" s="5" t="s">
        <v>377</v>
      </c>
      <c r="I7593" s="5" t="s">
        <v>378</v>
      </c>
    </row>
    <row r="7594" spans="1:9" x14ac:dyDescent="0.25">
      <c r="A7594" s="5" t="s">
        <v>18467</v>
      </c>
      <c r="B7594" s="5" t="s">
        <v>18468</v>
      </c>
      <c r="C7594" s="6" t="s">
        <v>2170</v>
      </c>
      <c r="D7594" s="6" t="str">
        <f t="shared" si="118"/>
        <v>0475-000-000-0000</v>
      </c>
      <c r="E7594" s="5" t="s">
        <v>2171</v>
      </c>
      <c r="F7594" s="5" t="s">
        <v>383</v>
      </c>
      <c r="G7594" s="5" t="s">
        <v>384</v>
      </c>
      <c r="H7594" s="5" t="s">
        <v>377</v>
      </c>
      <c r="I7594" s="5" t="s">
        <v>378</v>
      </c>
    </row>
    <row r="7595" spans="1:9" x14ac:dyDescent="0.25">
      <c r="A7595" s="5" t="s">
        <v>18469</v>
      </c>
      <c r="B7595" s="5" t="s">
        <v>18470</v>
      </c>
      <c r="C7595" s="6" t="s">
        <v>3714</v>
      </c>
      <c r="D7595" s="6" t="str">
        <f t="shared" si="118"/>
        <v>0329-000-000-0000</v>
      </c>
      <c r="E7595" s="5" t="s">
        <v>3715</v>
      </c>
      <c r="F7595" s="5" t="s">
        <v>383</v>
      </c>
      <c r="G7595" s="5" t="s">
        <v>384</v>
      </c>
      <c r="H7595" s="5" t="s">
        <v>377</v>
      </c>
      <c r="I7595" s="5" t="s">
        <v>378</v>
      </c>
    </row>
    <row r="7596" spans="1:9" x14ac:dyDescent="0.25">
      <c r="A7596" s="5" t="s">
        <v>18471</v>
      </c>
      <c r="B7596" s="5" t="s">
        <v>18472</v>
      </c>
      <c r="C7596" s="6" t="s">
        <v>8160</v>
      </c>
      <c r="D7596" s="6" t="str">
        <f t="shared" si="118"/>
        <v>0827-000-000-0000</v>
      </c>
      <c r="E7596" s="5" t="s">
        <v>8161</v>
      </c>
      <c r="F7596" s="5" t="s">
        <v>383</v>
      </c>
      <c r="G7596" s="5" t="s">
        <v>384</v>
      </c>
      <c r="H7596" s="5" t="s">
        <v>377</v>
      </c>
      <c r="I7596" s="5" t="s">
        <v>378</v>
      </c>
    </row>
    <row r="7597" spans="1:9" x14ac:dyDescent="0.25">
      <c r="A7597" s="5" t="s">
        <v>18473</v>
      </c>
      <c r="B7597" s="5" t="s">
        <v>18474</v>
      </c>
      <c r="C7597" s="6" t="s">
        <v>797</v>
      </c>
      <c r="D7597" s="6" t="str">
        <f t="shared" si="118"/>
        <v>0350-000-000-0000</v>
      </c>
      <c r="E7597" s="5" t="s">
        <v>798</v>
      </c>
      <c r="F7597" s="5" t="s">
        <v>383</v>
      </c>
      <c r="G7597" s="5" t="s">
        <v>384</v>
      </c>
      <c r="H7597" s="5" t="s">
        <v>377</v>
      </c>
      <c r="I7597" s="5" t="s">
        <v>378</v>
      </c>
    </row>
    <row r="7598" spans="1:9" x14ac:dyDescent="0.25">
      <c r="A7598" s="5" t="s">
        <v>18475</v>
      </c>
      <c r="B7598" s="5" t="s">
        <v>18476</v>
      </c>
      <c r="C7598" s="6" t="s">
        <v>3508</v>
      </c>
      <c r="D7598" s="6" t="str">
        <f t="shared" si="118"/>
        <v>0243-000-000-0000</v>
      </c>
      <c r="E7598" s="5" t="s">
        <v>3509</v>
      </c>
      <c r="F7598" s="5" t="s">
        <v>383</v>
      </c>
      <c r="G7598" s="5" t="s">
        <v>384</v>
      </c>
      <c r="H7598" s="5" t="s">
        <v>513</v>
      </c>
      <c r="I7598" s="5" t="s">
        <v>514</v>
      </c>
    </row>
    <row r="7599" spans="1:9" x14ac:dyDescent="0.25">
      <c r="A7599" s="5" t="s">
        <v>18477</v>
      </c>
      <c r="B7599" s="5" t="s">
        <v>18478</v>
      </c>
      <c r="C7599" s="6" t="s">
        <v>511</v>
      </c>
      <c r="D7599" s="6" t="str">
        <f t="shared" si="118"/>
        <v>0110-000-000-0000</v>
      </c>
      <c r="E7599" s="5" t="s">
        <v>512</v>
      </c>
      <c r="F7599" s="5" t="s">
        <v>383</v>
      </c>
      <c r="G7599" s="5" t="s">
        <v>384</v>
      </c>
      <c r="H7599" s="5" t="s">
        <v>377</v>
      </c>
      <c r="I7599" s="5" t="s">
        <v>378</v>
      </c>
    </row>
    <row r="7600" spans="1:9" x14ac:dyDescent="0.25">
      <c r="A7600" s="5" t="s">
        <v>18479</v>
      </c>
      <c r="B7600" s="5" t="s">
        <v>18480</v>
      </c>
      <c r="C7600" s="6" t="s">
        <v>2785</v>
      </c>
      <c r="D7600" s="6" t="str">
        <f t="shared" si="118"/>
        <v>0825-000-000-0000</v>
      </c>
      <c r="E7600" s="5" t="s">
        <v>2786</v>
      </c>
      <c r="F7600" s="5" t="s">
        <v>383</v>
      </c>
      <c r="G7600" s="5" t="s">
        <v>384</v>
      </c>
      <c r="H7600" s="5" t="s">
        <v>377</v>
      </c>
      <c r="I7600" s="5" t="s">
        <v>378</v>
      </c>
    </row>
    <row r="7601" spans="1:9" x14ac:dyDescent="0.25">
      <c r="A7601" s="5" t="s">
        <v>18481</v>
      </c>
      <c r="B7601" s="5" t="s">
        <v>18482</v>
      </c>
      <c r="C7601" s="6" t="s">
        <v>543</v>
      </c>
      <c r="D7601" s="6" t="str">
        <f t="shared" si="118"/>
        <v>0185-000-000-0000</v>
      </c>
      <c r="E7601" s="5" t="s">
        <v>544</v>
      </c>
      <c r="F7601" s="5" t="s">
        <v>383</v>
      </c>
      <c r="G7601" s="5" t="s">
        <v>384</v>
      </c>
      <c r="H7601" s="5" t="s">
        <v>377</v>
      </c>
      <c r="I7601" s="5" t="s">
        <v>378</v>
      </c>
    </row>
    <row r="7602" spans="1:9" x14ac:dyDescent="0.25">
      <c r="A7602" s="5" t="s">
        <v>18483</v>
      </c>
      <c r="B7602" s="5" t="s">
        <v>18484</v>
      </c>
      <c r="C7602" s="6" t="s">
        <v>3397</v>
      </c>
      <c r="D7602" s="6" t="str">
        <f t="shared" si="118"/>
        <v>0169-000-000-0000</v>
      </c>
      <c r="E7602" s="5" t="s">
        <v>3398</v>
      </c>
      <c r="F7602" s="5" t="s">
        <v>383</v>
      </c>
      <c r="G7602" s="5" t="s">
        <v>384</v>
      </c>
      <c r="H7602" s="5" t="s">
        <v>377</v>
      </c>
      <c r="I7602" s="5" t="s">
        <v>378</v>
      </c>
    </row>
    <row r="7603" spans="1:9" x14ac:dyDescent="0.25">
      <c r="A7603" s="5" t="s">
        <v>18485</v>
      </c>
      <c r="B7603" s="5" t="s">
        <v>18486</v>
      </c>
      <c r="C7603" s="6" t="s">
        <v>5364</v>
      </c>
      <c r="D7603" s="6" t="str">
        <f t="shared" si="118"/>
        <v>0529-000-000-0000</v>
      </c>
      <c r="E7603" s="5" t="s">
        <v>5365</v>
      </c>
      <c r="F7603" s="5" t="s">
        <v>383</v>
      </c>
      <c r="G7603" s="5" t="s">
        <v>384</v>
      </c>
      <c r="H7603" s="5" t="s">
        <v>377</v>
      </c>
      <c r="I7603" s="5" t="s">
        <v>378</v>
      </c>
    </row>
    <row r="7604" spans="1:9" x14ac:dyDescent="0.25">
      <c r="A7604" s="5" t="s">
        <v>18487</v>
      </c>
      <c r="B7604" s="5" t="s">
        <v>18488</v>
      </c>
      <c r="C7604" s="6" t="s">
        <v>5864</v>
      </c>
      <c r="D7604" s="6" t="str">
        <f t="shared" si="118"/>
        <v>0668-000-000-0000</v>
      </c>
      <c r="E7604" s="5" t="s">
        <v>5865</v>
      </c>
      <c r="F7604" s="5" t="s">
        <v>383</v>
      </c>
      <c r="G7604" s="5" t="s">
        <v>384</v>
      </c>
      <c r="H7604" s="5" t="s">
        <v>1213</v>
      </c>
      <c r="I7604" s="5" t="s">
        <v>1214</v>
      </c>
    </row>
    <row r="7605" spans="1:9" x14ac:dyDescent="0.25">
      <c r="A7605" s="5" t="s">
        <v>18489</v>
      </c>
      <c r="B7605" s="5" t="s">
        <v>18490</v>
      </c>
      <c r="C7605" s="6" t="s">
        <v>1360</v>
      </c>
      <c r="D7605" s="6" t="str">
        <f t="shared" si="118"/>
        <v>0133-000-000-0000</v>
      </c>
      <c r="E7605" s="5" t="s">
        <v>1361</v>
      </c>
      <c r="F7605" s="5" t="s">
        <v>383</v>
      </c>
      <c r="G7605" s="5" t="s">
        <v>384</v>
      </c>
      <c r="H7605" s="5" t="s">
        <v>377</v>
      </c>
      <c r="I7605" s="5" t="s">
        <v>378</v>
      </c>
    </row>
    <row r="7606" spans="1:9" x14ac:dyDescent="0.25">
      <c r="A7606" s="5" t="s">
        <v>18491</v>
      </c>
      <c r="B7606" s="5" t="s">
        <v>18492</v>
      </c>
      <c r="C7606" s="6" t="s">
        <v>4986</v>
      </c>
      <c r="D7606" s="6" t="str">
        <f t="shared" si="118"/>
        <v>0010-058-031-1200</v>
      </c>
      <c r="E7606" s="5" t="s">
        <v>4987</v>
      </c>
      <c r="F7606" s="5" t="s">
        <v>399</v>
      </c>
      <c r="G7606" s="5" t="s">
        <v>400</v>
      </c>
      <c r="H7606" s="5" t="s">
        <v>377</v>
      </c>
      <c r="I7606" s="5" t="s">
        <v>378</v>
      </c>
    </row>
    <row r="7607" spans="1:9" x14ac:dyDescent="0.25">
      <c r="A7607" s="5" t="s">
        <v>18493</v>
      </c>
      <c r="B7607" s="5" t="s">
        <v>18494</v>
      </c>
      <c r="C7607" s="6" t="s">
        <v>4327</v>
      </c>
      <c r="D7607" s="6" t="str">
        <f t="shared" si="118"/>
        <v>0414-000-000-0000</v>
      </c>
      <c r="E7607" s="5" t="s">
        <v>4328</v>
      </c>
      <c r="F7607" s="5" t="s">
        <v>383</v>
      </c>
      <c r="G7607" s="5" t="s">
        <v>384</v>
      </c>
      <c r="H7607" s="5" t="s">
        <v>377</v>
      </c>
      <c r="I7607" s="5" t="s">
        <v>378</v>
      </c>
    </row>
    <row r="7608" spans="1:9" x14ac:dyDescent="0.25">
      <c r="A7608" s="5" t="s">
        <v>18495</v>
      </c>
      <c r="B7608" s="5" t="s">
        <v>18496</v>
      </c>
      <c r="C7608" s="6" t="s">
        <v>2388</v>
      </c>
      <c r="D7608" s="6" t="str">
        <f t="shared" si="118"/>
        <v>0230-000-000-0000</v>
      </c>
      <c r="E7608" s="5" t="s">
        <v>2389</v>
      </c>
      <c r="F7608" s="5" t="s">
        <v>383</v>
      </c>
      <c r="G7608" s="5" t="s">
        <v>384</v>
      </c>
      <c r="H7608" s="5" t="s">
        <v>377</v>
      </c>
      <c r="I7608" s="5" t="s">
        <v>378</v>
      </c>
    </row>
    <row r="7609" spans="1:9" x14ac:dyDescent="0.25">
      <c r="A7609" s="5" t="s">
        <v>18497</v>
      </c>
      <c r="B7609" s="5" t="s">
        <v>18498</v>
      </c>
      <c r="C7609" s="6" t="s">
        <v>686</v>
      </c>
      <c r="D7609" s="6" t="str">
        <f t="shared" si="118"/>
        <v>0200-000-000-0000</v>
      </c>
      <c r="E7609" s="5" t="s">
        <v>687</v>
      </c>
      <c r="F7609" s="5" t="s">
        <v>383</v>
      </c>
      <c r="G7609" s="5" t="s">
        <v>384</v>
      </c>
      <c r="H7609" s="5" t="s">
        <v>377</v>
      </c>
      <c r="I7609" s="5" t="s">
        <v>378</v>
      </c>
    </row>
    <row r="7610" spans="1:9" x14ac:dyDescent="0.25">
      <c r="A7610" s="5" t="s">
        <v>18499</v>
      </c>
      <c r="B7610" s="5" t="s">
        <v>18500</v>
      </c>
      <c r="C7610" s="6" t="s">
        <v>1661</v>
      </c>
      <c r="D7610" s="6" t="str">
        <f t="shared" si="118"/>
        <v>0133-000-002-2100</v>
      </c>
      <c r="E7610" s="5" t="s">
        <v>1662</v>
      </c>
      <c r="F7610" s="5" t="s">
        <v>383</v>
      </c>
      <c r="G7610" s="5" t="s">
        <v>384</v>
      </c>
      <c r="H7610" s="5" t="s">
        <v>377</v>
      </c>
      <c r="I7610" s="5" t="s">
        <v>378</v>
      </c>
    </row>
    <row r="7611" spans="1:9" x14ac:dyDescent="0.25">
      <c r="A7611" s="5" t="s">
        <v>18501</v>
      </c>
      <c r="B7611" s="5" t="s">
        <v>18502</v>
      </c>
      <c r="C7611" s="6" t="s">
        <v>2541</v>
      </c>
      <c r="D7611" s="6" t="str">
        <f t="shared" si="118"/>
        <v>0692-000-000-0000</v>
      </c>
      <c r="E7611" s="5" t="s">
        <v>2542</v>
      </c>
      <c r="F7611" s="5" t="s">
        <v>383</v>
      </c>
      <c r="G7611" s="5" t="s">
        <v>384</v>
      </c>
      <c r="H7611" s="5" t="s">
        <v>491</v>
      </c>
      <c r="I7611" s="5" t="s">
        <v>492</v>
      </c>
    </row>
    <row r="7612" spans="1:9" x14ac:dyDescent="0.25">
      <c r="A7612" s="5" t="s">
        <v>18503</v>
      </c>
      <c r="B7612" s="5" t="s">
        <v>18504</v>
      </c>
      <c r="C7612" s="6" t="s">
        <v>1404</v>
      </c>
      <c r="D7612" s="6" t="str">
        <f t="shared" si="118"/>
        <v>0578-000-000-0000</v>
      </c>
      <c r="E7612" s="5" t="s">
        <v>1405</v>
      </c>
      <c r="F7612" s="5" t="s">
        <v>383</v>
      </c>
      <c r="G7612" s="5" t="s">
        <v>384</v>
      </c>
      <c r="H7612" s="5" t="s">
        <v>377</v>
      </c>
      <c r="I7612" s="5" t="s">
        <v>378</v>
      </c>
    </row>
    <row r="7613" spans="1:9" x14ac:dyDescent="0.25">
      <c r="A7613" s="5" t="s">
        <v>18505</v>
      </c>
      <c r="B7613" s="5" t="s">
        <v>18506</v>
      </c>
      <c r="C7613" s="6" t="s">
        <v>7404</v>
      </c>
      <c r="D7613" s="6" t="str">
        <f t="shared" si="118"/>
        <v>1027-000-000-0000</v>
      </c>
      <c r="E7613" s="5" t="s">
        <v>7405</v>
      </c>
      <c r="F7613" s="5" t="s">
        <v>383</v>
      </c>
      <c r="G7613" s="5" t="s">
        <v>384</v>
      </c>
      <c r="H7613" s="5" t="s">
        <v>377</v>
      </c>
      <c r="I7613" s="5" t="s">
        <v>378</v>
      </c>
    </row>
    <row r="7614" spans="1:9" x14ac:dyDescent="0.25">
      <c r="A7614" s="5" t="s">
        <v>18507</v>
      </c>
      <c r="B7614" s="5" t="s">
        <v>18508</v>
      </c>
      <c r="C7614" s="6" t="s">
        <v>5530</v>
      </c>
      <c r="D7614" s="6" t="str">
        <f t="shared" si="118"/>
        <v>0100-045-050-1200</v>
      </c>
      <c r="E7614" s="5" t="s">
        <v>5531</v>
      </c>
      <c r="F7614" s="5" t="s">
        <v>383</v>
      </c>
      <c r="G7614" s="5" t="s">
        <v>384</v>
      </c>
      <c r="H7614" s="5" t="s">
        <v>377</v>
      </c>
      <c r="I7614" s="5" t="s">
        <v>378</v>
      </c>
    </row>
    <row r="7615" spans="1:9" x14ac:dyDescent="0.25">
      <c r="A7615" s="5" t="s">
        <v>18509</v>
      </c>
      <c r="B7615" s="5" t="s">
        <v>18510</v>
      </c>
      <c r="C7615" s="6" t="s">
        <v>3779</v>
      </c>
      <c r="D7615" s="6" t="str">
        <f t="shared" si="118"/>
        <v>0010-048-041-1100</v>
      </c>
      <c r="E7615" s="5" t="s">
        <v>3780</v>
      </c>
      <c r="F7615" s="5" t="s">
        <v>399</v>
      </c>
      <c r="G7615" s="5" t="s">
        <v>400</v>
      </c>
      <c r="H7615" s="5" t="s">
        <v>377</v>
      </c>
      <c r="I7615" s="5" t="s">
        <v>378</v>
      </c>
    </row>
    <row r="7616" spans="1:9" x14ac:dyDescent="0.25">
      <c r="A7616" s="5" t="s">
        <v>18511</v>
      </c>
      <c r="B7616" s="5" t="s">
        <v>18512</v>
      </c>
      <c r="C7616" s="6" t="s">
        <v>4775</v>
      </c>
      <c r="D7616" s="6" t="str">
        <f t="shared" si="118"/>
        <v>0010-115-180-1300</v>
      </c>
      <c r="E7616" s="5" t="s">
        <v>4776</v>
      </c>
      <c r="F7616" s="5" t="s">
        <v>399</v>
      </c>
      <c r="G7616" s="5" t="s">
        <v>400</v>
      </c>
      <c r="H7616" s="5" t="s">
        <v>377</v>
      </c>
      <c r="I7616" s="5" t="s">
        <v>378</v>
      </c>
    </row>
    <row r="7617" spans="1:9" x14ac:dyDescent="0.25">
      <c r="A7617" s="5" t="s">
        <v>18513</v>
      </c>
      <c r="B7617" s="5" t="s">
        <v>18514</v>
      </c>
      <c r="C7617" s="6" t="s">
        <v>1165</v>
      </c>
      <c r="D7617" s="6" t="str">
        <f t="shared" si="118"/>
        <v>0808-000-000-0000</v>
      </c>
      <c r="E7617" s="5" t="s">
        <v>1166</v>
      </c>
      <c r="F7617" s="5" t="s">
        <v>383</v>
      </c>
      <c r="G7617" s="5" t="s">
        <v>384</v>
      </c>
      <c r="H7617" s="5" t="s">
        <v>377</v>
      </c>
      <c r="I7617" s="5" t="s">
        <v>378</v>
      </c>
    </row>
    <row r="7618" spans="1:9" x14ac:dyDescent="0.25">
      <c r="A7618" s="5" t="s">
        <v>18515</v>
      </c>
      <c r="B7618" s="5" t="s">
        <v>18516</v>
      </c>
      <c r="C7618" s="6" t="s">
        <v>5435</v>
      </c>
      <c r="D7618" s="6" t="str">
        <f t="shared" ref="D7618:D7681" si="119">TEXT(C7618,"0000-000-000-0000")</f>
        <v>0100-000-000-1500</v>
      </c>
      <c r="E7618" s="5" t="s">
        <v>5436</v>
      </c>
      <c r="F7618" s="5" t="s">
        <v>383</v>
      </c>
      <c r="G7618" s="5" t="s">
        <v>384</v>
      </c>
      <c r="H7618" s="5" t="s">
        <v>377</v>
      </c>
      <c r="I7618" s="5" t="s">
        <v>378</v>
      </c>
    </row>
    <row r="7619" spans="1:9" x14ac:dyDescent="0.25">
      <c r="A7619" s="5" t="s">
        <v>18517</v>
      </c>
      <c r="B7619" s="5" t="s">
        <v>18518</v>
      </c>
      <c r="C7619" s="6" t="s">
        <v>694</v>
      </c>
      <c r="D7619" s="6" t="str">
        <f t="shared" si="119"/>
        <v>0220-000-000-0000</v>
      </c>
      <c r="E7619" s="5" t="s">
        <v>695</v>
      </c>
      <c r="F7619" s="5" t="s">
        <v>383</v>
      </c>
      <c r="G7619" s="5" t="s">
        <v>384</v>
      </c>
      <c r="H7619" s="5" t="s">
        <v>377</v>
      </c>
      <c r="I7619" s="5" t="s">
        <v>378</v>
      </c>
    </row>
    <row r="7620" spans="1:9" x14ac:dyDescent="0.25">
      <c r="A7620" s="5" t="s">
        <v>18519</v>
      </c>
      <c r="B7620" s="5" t="s">
        <v>18520</v>
      </c>
      <c r="C7620" s="6" t="s">
        <v>421</v>
      </c>
      <c r="D7620" s="6" t="str">
        <f t="shared" si="119"/>
        <v>0835-000-000-0000</v>
      </c>
      <c r="E7620" s="5" t="s">
        <v>422</v>
      </c>
      <c r="F7620" s="5" t="s">
        <v>383</v>
      </c>
      <c r="G7620" s="5" t="s">
        <v>384</v>
      </c>
      <c r="H7620" s="5" t="s">
        <v>377</v>
      </c>
      <c r="I7620" s="5" t="s">
        <v>378</v>
      </c>
    </row>
    <row r="7621" spans="1:9" x14ac:dyDescent="0.25">
      <c r="A7621" s="5" t="s">
        <v>18521</v>
      </c>
      <c r="B7621" s="5" t="s">
        <v>18522</v>
      </c>
      <c r="C7621" s="6" t="s">
        <v>3165</v>
      </c>
      <c r="D7621" s="6" t="str">
        <f t="shared" si="119"/>
        <v>0010-029-120-1300</v>
      </c>
      <c r="E7621" s="5" t="s">
        <v>3166</v>
      </c>
      <c r="F7621" s="5" t="s">
        <v>383</v>
      </c>
      <c r="G7621" s="5" t="s">
        <v>384</v>
      </c>
      <c r="H7621" s="5" t="s">
        <v>377</v>
      </c>
      <c r="I7621" s="5" t="s">
        <v>378</v>
      </c>
    </row>
    <row r="7622" spans="1:9" x14ac:dyDescent="0.25">
      <c r="A7622" s="5" t="s">
        <v>18523</v>
      </c>
      <c r="B7622" s="5" t="s">
        <v>18524</v>
      </c>
      <c r="C7622" s="6" t="s">
        <v>469</v>
      </c>
      <c r="D7622" s="6" t="str">
        <f t="shared" si="119"/>
        <v>0152-000-000-0000</v>
      </c>
      <c r="E7622" s="5" t="s">
        <v>470</v>
      </c>
      <c r="F7622" s="5" t="s">
        <v>383</v>
      </c>
      <c r="G7622" s="5" t="s">
        <v>384</v>
      </c>
      <c r="H7622" s="5" t="s">
        <v>11413</v>
      </c>
      <c r="I7622" s="5" t="s">
        <v>11414</v>
      </c>
    </row>
    <row r="7623" spans="1:9" x14ac:dyDescent="0.25">
      <c r="A7623" s="5" t="s">
        <v>18525</v>
      </c>
      <c r="B7623" s="5" t="s">
        <v>18526</v>
      </c>
      <c r="C7623" s="6" t="s">
        <v>2196</v>
      </c>
      <c r="D7623" s="6" t="str">
        <f t="shared" si="119"/>
        <v>0924-000-000-0000</v>
      </c>
      <c r="E7623" s="5" t="s">
        <v>2197</v>
      </c>
      <c r="F7623" s="5" t="s">
        <v>383</v>
      </c>
      <c r="G7623" s="5" t="s">
        <v>384</v>
      </c>
      <c r="H7623" s="5" t="s">
        <v>377</v>
      </c>
      <c r="I7623" s="5" t="s">
        <v>378</v>
      </c>
    </row>
    <row r="7624" spans="1:9" x14ac:dyDescent="0.25">
      <c r="A7624" s="5" t="s">
        <v>18527</v>
      </c>
      <c r="B7624" s="5" t="s">
        <v>18528</v>
      </c>
      <c r="C7624" s="6" t="s">
        <v>8815</v>
      </c>
      <c r="D7624" s="6" t="str">
        <f t="shared" si="119"/>
        <v>0100-000-000-1600</v>
      </c>
      <c r="E7624" s="5" t="s">
        <v>8816</v>
      </c>
      <c r="F7624" s="5" t="s">
        <v>383</v>
      </c>
      <c r="G7624" s="5" t="s">
        <v>384</v>
      </c>
      <c r="H7624" s="5" t="s">
        <v>377</v>
      </c>
      <c r="I7624" s="5" t="s">
        <v>378</v>
      </c>
    </row>
    <row r="7625" spans="1:9" x14ac:dyDescent="0.25">
      <c r="A7625" s="5" t="s">
        <v>18529</v>
      </c>
      <c r="B7625" s="5" t="s">
        <v>18530</v>
      </c>
      <c r="C7625" s="6" t="s">
        <v>18531</v>
      </c>
      <c r="D7625" s="6" t="str">
        <f t="shared" si="119"/>
        <v>1081-250-000-0000</v>
      </c>
      <c r="E7625" s="5" t="s">
        <v>27881</v>
      </c>
      <c r="F7625" s="5" t="s">
        <v>383</v>
      </c>
      <c r="G7625" s="5" t="s">
        <v>384</v>
      </c>
      <c r="H7625" s="5" t="s">
        <v>377</v>
      </c>
      <c r="I7625" s="5" t="s">
        <v>378</v>
      </c>
    </row>
    <row r="7626" spans="1:9" x14ac:dyDescent="0.25">
      <c r="A7626" s="5" t="s">
        <v>18532</v>
      </c>
      <c r="B7626" s="5" t="s">
        <v>18533</v>
      </c>
      <c r="C7626" s="6" t="s">
        <v>18534</v>
      </c>
      <c r="D7626" s="6" t="str">
        <f t="shared" si="119"/>
        <v>0040-116-000-0000</v>
      </c>
      <c r="E7626" s="5" t="s">
        <v>18535</v>
      </c>
      <c r="F7626" s="5" t="s">
        <v>383</v>
      </c>
      <c r="G7626" s="5" t="s">
        <v>384</v>
      </c>
      <c r="H7626" s="5" t="s">
        <v>377</v>
      </c>
      <c r="I7626" s="5" t="s">
        <v>378</v>
      </c>
    </row>
    <row r="7627" spans="1:9" x14ac:dyDescent="0.25">
      <c r="A7627" s="5" t="s">
        <v>18536</v>
      </c>
      <c r="B7627" s="5" t="s">
        <v>18537</v>
      </c>
      <c r="C7627" s="6" t="s">
        <v>3896</v>
      </c>
      <c r="D7627" s="6" t="str">
        <f t="shared" si="119"/>
        <v>0410-000-000-0000</v>
      </c>
      <c r="E7627" s="5" t="s">
        <v>3897</v>
      </c>
      <c r="F7627" s="5" t="s">
        <v>383</v>
      </c>
      <c r="G7627" s="5" t="s">
        <v>384</v>
      </c>
      <c r="H7627" s="5" t="s">
        <v>377</v>
      </c>
      <c r="I7627" s="5" t="s">
        <v>378</v>
      </c>
    </row>
    <row r="7628" spans="1:9" x14ac:dyDescent="0.25">
      <c r="A7628" s="5" t="s">
        <v>18538</v>
      </c>
      <c r="B7628" s="5" t="s">
        <v>18539</v>
      </c>
      <c r="C7628" s="6" t="s">
        <v>1079</v>
      </c>
      <c r="D7628" s="6" t="str">
        <f t="shared" si="119"/>
        <v>0042-000-000-0000</v>
      </c>
      <c r="E7628" s="5" t="s">
        <v>1080</v>
      </c>
      <c r="F7628" s="5" t="s">
        <v>383</v>
      </c>
      <c r="G7628" s="5" t="s">
        <v>384</v>
      </c>
      <c r="H7628" s="5" t="s">
        <v>377</v>
      </c>
      <c r="I7628" s="5" t="s">
        <v>378</v>
      </c>
    </row>
    <row r="7629" spans="1:9" x14ac:dyDescent="0.25">
      <c r="A7629" s="5" t="s">
        <v>18540</v>
      </c>
      <c r="B7629" s="5" t="s">
        <v>18541</v>
      </c>
      <c r="C7629" s="6" t="s">
        <v>4243</v>
      </c>
      <c r="D7629" s="6" t="str">
        <f t="shared" si="119"/>
        <v>0010-043-020-1100</v>
      </c>
      <c r="E7629" s="5" t="s">
        <v>4244</v>
      </c>
      <c r="F7629" s="5" t="s">
        <v>399</v>
      </c>
      <c r="G7629" s="5" t="s">
        <v>400</v>
      </c>
      <c r="H7629" s="5" t="s">
        <v>377</v>
      </c>
      <c r="I7629" s="5" t="s">
        <v>378</v>
      </c>
    </row>
    <row r="7630" spans="1:9" x14ac:dyDescent="0.25">
      <c r="A7630" s="5" t="s">
        <v>18542</v>
      </c>
      <c r="B7630" s="5" t="s">
        <v>18543</v>
      </c>
      <c r="C7630" s="6" t="s">
        <v>8815</v>
      </c>
      <c r="D7630" s="6" t="str">
        <f t="shared" si="119"/>
        <v>0100-000-000-1600</v>
      </c>
      <c r="E7630" s="5" t="s">
        <v>8816</v>
      </c>
      <c r="F7630" s="5" t="s">
        <v>383</v>
      </c>
      <c r="G7630" s="5" t="s">
        <v>384</v>
      </c>
      <c r="H7630" s="5" t="s">
        <v>513</v>
      </c>
      <c r="I7630" s="5" t="s">
        <v>514</v>
      </c>
    </row>
    <row r="7631" spans="1:9" x14ac:dyDescent="0.25">
      <c r="A7631" s="5" t="s">
        <v>18544</v>
      </c>
      <c r="B7631" s="5" t="s">
        <v>18545</v>
      </c>
      <c r="C7631" s="6" t="s">
        <v>6225</v>
      </c>
      <c r="D7631" s="6" t="str">
        <f t="shared" si="119"/>
        <v>0332-000-000-0000</v>
      </c>
      <c r="E7631" s="5" t="s">
        <v>6226</v>
      </c>
      <c r="F7631" s="5" t="s">
        <v>383</v>
      </c>
      <c r="G7631" s="5" t="s">
        <v>384</v>
      </c>
      <c r="H7631" s="5" t="s">
        <v>377</v>
      </c>
      <c r="I7631" s="5" t="s">
        <v>378</v>
      </c>
    </row>
    <row r="7632" spans="1:9" x14ac:dyDescent="0.25">
      <c r="A7632" s="5" t="s">
        <v>18546</v>
      </c>
      <c r="B7632" s="5" t="s">
        <v>18547</v>
      </c>
      <c r="C7632" s="6" t="s">
        <v>14624</v>
      </c>
      <c r="D7632" s="6" t="str">
        <f t="shared" si="119"/>
        <v>1144-000-000-0000</v>
      </c>
      <c r="E7632" s="5" t="s">
        <v>14625</v>
      </c>
      <c r="F7632" s="5" t="s">
        <v>383</v>
      </c>
      <c r="G7632" s="5" t="s">
        <v>384</v>
      </c>
      <c r="H7632" s="5" t="s">
        <v>377</v>
      </c>
      <c r="I7632" s="5" t="s">
        <v>378</v>
      </c>
    </row>
    <row r="7633" spans="1:9" x14ac:dyDescent="0.25">
      <c r="A7633" s="5" t="s">
        <v>18548</v>
      </c>
      <c r="B7633" s="5" t="s">
        <v>18549</v>
      </c>
      <c r="C7633" s="6" t="s">
        <v>6673</v>
      </c>
      <c r="D7633" s="6" t="str">
        <f t="shared" si="119"/>
        <v>1130-000-000-0000</v>
      </c>
      <c r="E7633" s="5" t="s">
        <v>6674</v>
      </c>
      <c r="F7633" s="5" t="s">
        <v>383</v>
      </c>
      <c r="G7633" s="5" t="s">
        <v>384</v>
      </c>
      <c r="H7633" s="5" t="s">
        <v>377</v>
      </c>
      <c r="I7633" s="5" t="s">
        <v>378</v>
      </c>
    </row>
    <row r="7634" spans="1:9" x14ac:dyDescent="0.25">
      <c r="A7634" s="5" t="s">
        <v>18550</v>
      </c>
      <c r="B7634" s="5" t="s">
        <v>18551</v>
      </c>
      <c r="C7634" s="6" t="s">
        <v>4076</v>
      </c>
      <c r="D7634" s="6" t="str">
        <f t="shared" si="119"/>
        <v>0308-000-000-0000</v>
      </c>
      <c r="E7634" s="5" t="s">
        <v>4077</v>
      </c>
      <c r="F7634" s="5" t="s">
        <v>383</v>
      </c>
      <c r="G7634" s="5" t="s">
        <v>384</v>
      </c>
      <c r="H7634" s="5" t="s">
        <v>377</v>
      </c>
      <c r="I7634" s="5" t="s">
        <v>378</v>
      </c>
    </row>
    <row r="7635" spans="1:9" x14ac:dyDescent="0.25">
      <c r="A7635" s="5" t="s">
        <v>18552</v>
      </c>
      <c r="B7635" s="5" t="s">
        <v>18553</v>
      </c>
      <c r="C7635" s="6" t="s">
        <v>2947</v>
      </c>
      <c r="D7635" s="6" t="str">
        <f t="shared" si="119"/>
        <v>0943-000-000-0000</v>
      </c>
      <c r="E7635" s="5" t="s">
        <v>2948</v>
      </c>
      <c r="F7635" s="5" t="s">
        <v>383</v>
      </c>
      <c r="G7635" s="5" t="s">
        <v>384</v>
      </c>
      <c r="H7635" s="5" t="s">
        <v>377</v>
      </c>
      <c r="I7635" s="5" t="s">
        <v>378</v>
      </c>
    </row>
    <row r="7636" spans="1:9" x14ac:dyDescent="0.25">
      <c r="A7636" s="5" t="s">
        <v>18554</v>
      </c>
      <c r="B7636" s="5" t="s">
        <v>18555</v>
      </c>
      <c r="C7636" s="6" t="s">
        <v>18556</v>
      </c>
      <c r="D7636" s="6" t="str">
        <f t="shared" si="119"/>
        <v>0340-000-003-5800</v>
      </c>
      <c r="E7636" s="5" t="s">
        <v>18557</v>
      </c>
      <c r="F7636" s="5" t="s">
        <v>383</v>
      </c>
      <c r="G7636" s="5" t="s">
        <v>384</v>
      </c>
      <c r="H7636" s="5" t="s">
        <v>377</v>
      </c>
      <c r="I7636" s="5" t="s">
        <v>378</v>
      </c>
    </row>
    <row r="7637" spans="1:9" x14ac:dyDescent="0.25">
      <c r="A7637" s="5" t="s">
        <v>18558</v>
      </c>
      <c r="B7637" s="5" t="s">
        <v>18559</v>
      </c>
      <c r="C7637" s="6" t="s">
        <v>8334</v>
      </c>
      <c r="D7637" s="6" t="str">
        <f t="shared" si="119"/>
        <v>1134-000-000-0000</v>
      </c>
      <c r="E7637" s="5" t="s">
        <v>8335</v>
      </c>
      <c r="F7637" s="5" t="s">
        <v>383</v>
      </c>
      <c r="G7637" s="5" t="s">
        <v>384</v>
      </c>
      <c r="H7637" s="5" t="s">
        <v>377</v>
      </c>
      <c r="I7637" s="5" t="s">
        <v>378</v>
      </c>
    </row>
    <row r="7638" spans="1:9" x14ac:dyDescent="0.25">
      <c r="A7638" s="5" t="s">
        <v>18560</v>
      </c>
      <c r="B7638" s="5" t="s">
        <v>18561</v>
      </c>
      <c r="C7638" s="6" t="s">
        <v>615</v>
      </c>
      <c r="D7638" s="6" t="str">
        <f t="shared" si="119"/>
        <v>0170-000-000-0000</v>
      </c>
      <c r="E7638" s="5" t="s">
        <v>616</v>
      </c>
      <c r="F7638" s="5" t="s">
        <v>383</v>
      </c>
      <c r="G7638" s="5" t="s">
        <v>384</v>
      </c>
      <c r="H7638" s="5" t="s">
        <v>377</v>
      </c>
      <c r="I7638" s="5" t="s">
        <v>378</v>
      </c>
    </row>
    <row r="7639" spans="1:9" x14ac:dyDescent="0.25">
      <c r="A7639" s="5" t="s">
        <v>18562</v>
      </c>
      <c r="B7639" s="5" t="s">
        <v>18563</v>
      </c>
      <c r="C7639" s="6" t="s">
        <v>4795</v>
      </c>
      <c r="D7639" s="6" t="str">
        <f t="shared" si="119"/>
        <v>0824-000-000-0000</v>
      </c>
      <c r="E7639" s="5" t="s">
        <v>4796</v>
      </c>
      <c r="F7639" s="5" t="s">
        <v>383</v>
      </c>
      <c r="G7639" s="5" t="s">
        <v>384</v>
      </c>
      <c r="H7639" s="5" t="s">
        <v>377</v>
      </c>
      <c r="I7639" s="5" t="s">
        <v>378</v>
      </c>
    </row>
    <row r="7640" spans="1:9" x14ac:dyDescent="0.25">
      <c r="A7640" s="5" t="s">
        <v>18564</v>
      </c>
      <c r="B7640" s="5" t="s">
        <v>18565</v>
      </c>
      <c r="C7640" s="6" t="s">
        <v>6643</v>
      </c>
      <c r="D7640" s="6" t="str">
        <f t="shared" si="119"/>
        <v>0505-000-000-0000</v>
      </c>
      <c r="E7640" s="5" t="s">
        <v>6644</v>
      </c>
      <c r="F7640" s="5" t="s">
        <v>383</v>
      </c>
      <c r="G7640" s="5" t="s">
        <v>384</v>
      </c>
      <c r="H7640" s="5" t="s">
        <v>377</v>
      </c>
      <c r="I7640" s="5" t="s">
        <v>378</v>
      </c>
    </row>
    <row r="7641" spans="1:9" x14ac:dyDescent="0.25">
      <c r="A7641" s="5" t="s">
        <v>18566</v>
      </c>
      <c r="B7641" s="5" t="s">
        <v>18567</v>
      </c>
      <c r="C7641" s="6" t="s">
        <v>2947</v>
      </c>
      <c r="D7641" s="6" t="str">
        <f t="shared" si="119"/>
        <v>0943-000-000-0000</v>
      </c>
      <c r="E7641" s="5" t="s">
        <v>2948</v>
      </c>
      <c r="F7641" s="5" t="s">
        <v>507</v>
      </c>
      <c r="G7641" s="5" t="s">
        <v>508</v>
      </c>
      <c r="H7641" s="5" t="s">
        <v>377</v>
      </c>
      <c r="I7641" s="5" t="s">
        <v>378</v>
      </c>
    </row>
    <row r="7642" spans="1:9" x14ac:dyDescent="0.25">
      <c r="A7642" s="5" t="s">
        <v>18568</v>
      </c>
      <c r="B7642" s="5" t="s">
        <v>18569</v>
      </c>
      <c r="C7642" s="6" t="s">
        <v>915</v>
      </c>
      <c r="D7642" s="6" t="str">
        <f t="shared" si="119"/>
        <v>0027-000-000-0000</v>
      </c>
      <c r="E7642" s="5" t="s">
        <v>916</v>
      </c>
      <c r="F7642" s="5" t="s">
        <v>507</v>
      </c>
      <c r="G7642" s="5" t="s">
        <v>508</v>
      </c>
      <c r="H7642" s="5" t="s">
        <v>377</v>
      </c>
      <c r="I7642" s="5" t="s">
        <v>378</v>
      </c>
    </row>
    <row r="7643" spans="1:9" x14ac:dyDescent="0.25">
      <c r="A7643" s="5" t="s">
        <v>18570</v>
      </c>
      <c r="B7643" s="5" t="s">
        <v>18571</v>
      </c>
      <c r="C7643" s="6" t="s">
        <v>405</v>
      </c>
      <c r="D7643" s="6" t="str">
        <f t="shared" si="119"/>
        <v>0340-000-000-0000</v>
      </c>
      <c r="E7643" s="5" t="s">
        <v>406</v>
      </c>
      <c r="F7643" s="5" t="s">
        <v>383</v>
      </c>
      <c r="G7643" s="5" t="s">
        <v>384</v>
      </c>
      <c r="H7643" s="5" t="s">
        <v>377</v>
      </c>
      <c r="I7643" s="5" t="s">
        <v>378</v>
      </c>
    </row>
    <row r="7644" spans="1:9" x14ac:dyDescent="0.25">
      <c r="A7644" s="5" t="s">
        <v>18572</v>
      </c>
      <c r="B7644" s="5" t="s">
        <v>18573</v>
      </c>
      <c r="C7644" s="6" t="s">
        <v>11598</v>
      </c>
      <c r="D7644" s="6" t="str">
        <f t="shared" si="119"/>
        <v>0599-000-000-0000</v>
      </c>
      <c r="E7644" s="5" t="s">
        <v>11599</v>
      </c>
      <c r="F7644" s="5" t="s">
        <v>383</v>
      </c>
      <c r="G7644" s="5" t="s">
        <v>384</v>
      </c>
      <c r="H7644" s="5" t="s">
        <v>377</v>
      </c>
      <c r="I7644" s="5" t="s">
        <v>378</v>
      </c>
    </row>
    <row r="7645" spans="1:9" x14ac:dyDescent="0.25">
      <c r="A7645" s="5" t="s">
        <v>18574</v>
      </c>
      <c r="B7645" s="5" t="s">
        <v>18575</v>
      </c>
      <c r="C7645" s="6" t="s">
        <v>2557</v>
      </c>
      <c r="D7645" s="6" t="str">
        <f t="shared" si="119"/>
        <v>0400-000-000-0000</v>
      </c>
      <c r="E7645" s="5" t="s">
        <v>2558</v>
      </c>
      <c r="F7645" s="5" t="s">
        <v>383</v>
      </c>
      <c r="G7645" s="5" t="s">
        <v>384</v>
      </c>
      <c r="H7645" s="5" t="s">
        <v>377</v>
      </c>
      <c r="I7645" s="5" t="s">
        <v>378</v>
      </c>
    </row>
    <row r="7646" spans="1:9" x14ac:dyDescent="0.25">
      <c r="A7646" s="5" t="s">
        <v>18576</v>
      </c>
      <c r="B7646" s="5" t="s">
        <v>18577</v>
      </c>
      <c r="C7646" s="6" t="s">
        <v>4168</v>
      </c>
      <c r="D7646" s="6" t="str">
        <f t="shared" si="119"/>
        <v>0571-000-000-0000</v>
      </c>
      <c r="E7646" s="5" t="s">
        <v>4169</v>
      </c>
      <c r="F7646" s="5" t="s">
        <v>383</v>
      </c>
      <c r="G7646" s="5" t="s">
        <v>384</v>
      </c>
      <c r="H7646" s="5" t="s">
        <v>513</v>
      </c>
      <c r="I7646" s="5" t="s">
        <v>514</v>
      </c>
    </row>
    <row r="7647" spans="1:9" x14ac:dyDescent="0.25">
      <c r="A7647" s="5" t="s">
        <v>18578</v>
      </c>
      <c r="B7647" s="5" t="s">
        <v>18579</v>
      </c>
      <c r="C7647" s="6" t="s">
        <v>2615</v>
      </c>
      <c r="D7647" s="6" t="str">
        <f t="shared" si="119"/>
        <v>0315-000-000-0000</v>
      </c>
      <c r="E7647" s="5" t="s">
        <v>2616</v>
      </c>
      <c r="F7647" s="5" t="s">
        <v>383</v>
      </c>
      <c r="G7647" s="5" t="s">
        <v>384</v>
      </c>
      <c r="H7647" s="5" t="s">
        <v>377</v>
      </c>
      <c r="I7647" s="5" t="s">
        <v>378</v>
      </c>
    </row>
    <row r="7648" spans="1:9" x14ac:dyDescent="0.25">
      <c r="A7648" s="5" t="s">
        <v>18580</v>
      </c>
      <c r="B7648" s="5" t="s">
        <v>18581</v>
      </c>
      <c r="C7648" s="6" t="s">
        <v>4671</v>
      </c>
      <c r="D7648" s="6" t="str">
        <f t="shared" si="119"/>
        <v>0725-000-000-0000</v>
      </c>
      <c r="E7648" s="5" t="s">
        <v>4672</v>
      </c>
      <c r="F7648" s="5" t="s">
        <v>383</v>
      </c>
      <c r="G7648" s="5" t="s">
        <v>384</v>
      </c>
      <c r="H7648" s="5" t="s">
        <v>377</v>
      </c>
      <c r="I7648" s="5" t="s">
        <v>378</v>
      </c>
    </row>
    <row r="7649" spans="1:9" x14ac:dyDescent="0.25">
      <c r="A7649" s="5" t="s">
        <v>18582</v>
      </c>
      <c r="B7649" s="5" t="s">
        <v>18583</v>
      </c>
      <c r="C7649" s="6" t="s">
        <v>724</v>
      </c>
      <c r="D7649" s="6" t="str">
        <f t="shared" si="119"/>
        <v>0283-000-000-0000</v>
      </c>
      <c r="E7649" s="5" t="s">
        <v>725</v>
      </c>
      <c r="F7649" s="5" t="s">
        <v>383</v>
      </c>
      <c r="G7649" s="5" t="s">
        <v>384</v>
      </c>
      <c r="H7649" s="5" t="s">
        <v>377</v>
      </c>
      <c r="I7649" s="5" t="s">
        <v>378</v>
      </c>
    </row>
    <row r="7650" spans="1:9" x14ac:dyDescent="0.25">
      <c r="A7650" s="5" t="s">
        <v>18584</v>
      </c>
      <c r="B7650" s="5" t="s">
        <v>18585</v>
      </c>
      <c r="C7650" s="6" t="s">
        <v>14624</v>
      </c>
      <c r="D7650" s="6" t="str">
        <f t="shared" si="119"/>
        <v>1144-000-000-0000</v>
      </c>
      <c r="E7650" s="5" t="s">
        <v>14625</v>
      </c>
      <c r="F7650" s="5" t="s">
        <v>383</v>
      </c>
      <c r="G7650" s="5" t="s">
        <v>384</v>
      </c>
      <c r="H7650" s="5" t="s">
        <v>377</v>
      </c>
      <c r="I7650" s="5" t="s">
        <v>378</v>
      </c>
    </row>
    <row r="7651" spans="1:9" x14ac:dyDescent="0.25">
      <c r="A7651" s="5" t="s">
        <v>18586</v>
      </c>
      <c r="B7651" s="5" t="s">
        <v>18587</v>
      </c>
      <c r="C7651" s="6" t="s">
        <v>12688</v>
      </c>
      <c r="D7651" s="6" t="str">
        <f t="shared" si="119"/>
        <v>0958-000-000-0000</v>
      </c>
      <c r="E7651" s="5" t="s">
        <v>27874</v>
      </c>
      <c r="F7651" s="5" t="s">
        <v>383</v>
      </c>
      <c r="G7651" s="5" t="s">
        <v>384</v>
      </c>
      <c r="H7651" s="5" t="s">
        <v>377</v>
      </c>
      <c r="I7651" s="5" t="s">
        <v>378</v>
      </c>
    </row>
    <row r="7652" spans="1:9" x14ac:dyDescent="0.25">
      <c r="A7652" s="5" t="s">
        <v>18588</v>
      </c>
      <c r="B7652" s="5" t="s">
        <v>18589</v>
      </c>
      <c r="C7652" s="6" t="s">
        <v>18590</v>
      </c>
      <c r="D7652" s="6" t="str">
        <f t="shared" si="119"/>
        <v>0303-116-000-0000</v>
      </c>
      <c r="E7652" s="5" t="s">
        <v>18591</v>
      </c>
      <c r="F7652" s="5" t="s">
        <v>383</v>
      </c>
      <c r="G7652" s="5" t="s">
        <v>384</v>
      </c>
      <c r="H7652" s="5" t="s">
        <v>513</v>
      </c>
      <c r="I7652" s="5" t="s">
        <v>514</v>
      </c>
    </row>
    <row r="7653" spans="1:9" x14ac:dyDescent="0.25">
      <c r="A7653" s="5" t="s">
        <v>18592</v>
      </c>
      <c r="B7653" s="5" t="s">
        <v>18593</v>
      </c>
      <c r="C7653" s="6" t="s">
        <v>2394</v>
      </c>
      <c r="D7653" s="6" t="str">
        <f t="shared" si="119"/>
        <v>0290-000-000-0000</v>
      </c>
      <c r="E7653" s="5" t="s">
        <v>2395</v>
      </c>
      <c r="F7653" s="5" t="s">
        <v>383</v>
      </c>
      <c r="G7653" s="5" t="s">
        <v>384</v>
      </c>
      <c r="H7653" s="5" t="s">
        <v>377</v>
      </c>
      <c r="I7653" s="5" t="s">
        <v>378</v>
      </c>
    </row>
    <row r="7654" spans="1:9" x14ac:dyDescent="0.25">
      <c r="A7654" s="5" t="s">
        <v>18594</v>
      </c>
      <c r="B7654" s="5" t="s">
        <v>18595</v>
      </c>
      <c r="C7654" s="6" t="s">
        <v>13095</v>
      </c>
      <c r="D7654" s="6" t="str">
        <f t="shared" si="119"/>
        <v>0508-000-000-0000</v>
      </c>
      <c r="E7654" s="5" t="s">
        <v>13096</v>
      </c>
      <c r="F7654" s="5" t="s">
        <v>383</v>
      </c>
      <c r="G7654" s="5" t="s">
        <v>384</v>
      </c>
      <c r="H7654" s="5" t="s">
        <v>377</v>
      </c>
      <c r="I7654" s="5" t="s">
        <v>378</v>
      </c>
    </row>
    <row r="7655" spans="1:9" x14ac:dyDescent="0.25">
      <c r="A7655" s="5" t="s">
        <v>18596</v>
      </c>
      <c r="B7655" s="5" t="s">
        <v>18597</v>
      </c>
      <c r="C7655" s="6" t="s">
        <v>18598</v>
      </c>
      <c r="D7655" s="6" t="str">
        <f t="shared" si="119"/>
        <v>0218-116-000-0000</v>
      </c>
      <c r="E7655" s="5" t="s">
        <v>18599</v>
      </c>
      <c r="F7655" s="5" t="s">
        <v>383</v>
      </c>
      <c r="G7655" s="5" t="s">
        <v>384</v>
      </c>
      <c r="H7655" s="5" t="s">
        <v>377</v>
      </c>
      <c r="I7655" s="5" t="s">
        <v>378</v>
      </c>
    </row>
    <row r="7656" spans="1:9" x14ac:dyDescent="0.25">
      <c r="A7656" s="5" t="s">
        <v>18600</v>
      </c>
      <c r="B7656" s="5" t="s">
        <v>18601</v>
      </c>
      <c r="C7656" s="6" t="s">
        <v>18602</v>
      </c>
      <c r="D7656" s="6" t="str">
        <f t="shared" si="119"/>
        <v>0410-000-004-0900</v>
      </c>
      <c r="E7656" s="5" t="s">
        <v>18603</v>
      </c>
      <c r="F7656" s="5" t="s">
        <v>383</v>
      </c>
      <c r="G7656" s="5" t="s">
        <v>384</v>
      </c>
      <c r="H7656" s="5" t="s">
        <v>377</v>
      </c>
      <c r="I7656" s="5" t="s">
        <v>378</v>
      </c>
    </row>
    <row r="7657" spans="1:9" x14ac:dyDescent="0.25">
      <c r="A7657" s="5" t="s">
        <v>18604</v>
      </c>
      <c r="B7657" s="5" t="s">
        <v>18605</v>
      </c>
      <c r="C7657" s="6" t="s">
        <v>1869</v>
      </c>
      <c r="D7657" s="6" t="str">
        <f t="shared" si="119"/>
        <v>0516-000-000-0000</v>
      </c>
      <c r="E7657" s="5" t="s">
        <v>1870</v>
      </c>
      <c r="F7657" s="5" t="s">
        <v>383</v>
      </c>
      <c r="G7657" s="5" t="s">
        <v>384</v>
      </c>
      <c r="H7657" s="5" t="s">
        <v>377</v>
      </c>
      <c r="I7657" s="5" t="s">
        <v>378</v>
      </c>
    </row>
    <row r="7658" spans="1:9" x14ac:dyDescent="0.25">
      <c r="A7658" s="5" t="s">
        <v>18606</v>
      </c>
      <c r="B7658" s="5" t="s">
        <v>18607</v>
      </c>
      <c r="C7658" s="6" t="s">
        <v>1123</v>
      </c>
      <c r="D7658" s="6" t="str">
        <f t="shared" si="119"/>
        <v>0171-000-000-0000</v>
      </c>
      <c r="E7658" s="5" t="s">
        <v>1124</v>
      </c>
      <c r="F7658" s="5" t="s">
        <v>383</v>
      </c>
      <c r="G7658" s="5" t="s">
        <v>384</v>
      </c>
      <c r="H7658" s="5" t="s">
        <v>377</v>
      </c>
      <c r="I7658" s="5" t="s">
        <v>378</v>
      </c>
    </row>
    <row r="7659" spans="1:9" x14ac:dyDescent="0.25">
      <c r="A7659" s="5" t="s">
        <v>18608</v>
      </c>
      <c r="B7659" s="5" t="s">
        <v>18609</v>
      </c>
      <c r="C7659" s="6" t="s">
        <v>1205</v>
      </c>
      <c r="D7659" s="6" t="str">
        <f t="shared" si="119"/>
        <v>0724-000-000-0000</v>
      </c>
      <c r="E7659" s="5" t="s">
        <v>1206</v>
      </c>
      <c r="F7659" s="5" t="s">
        <v>535</v>
      </c>
      <c r="G7659" s="5" t="s">
        <v>536</v>
      </c>
      <c r="H7659" s="5" t="s">
        <v>377</v>
      </c>
      <c r="I7659" s="5" t="s">
        <v>378</v>
      </c>
    </row>
    <row r="7660" spans="1:9" x14ac:dyDescent="0.25">
      <c r="A7660" s="5" t="s">
        <v>18610</v>
      </c>
      <c r="B7660" s="5" t="s">
        <v>18611</v>
      </c>
      <c r="C7660" s="6" t="s">
        <v>4841</v>
      </c>
      <c r="D7660" s="6" t="str">
        <f t="shared" si="119"/>
        <v>0576-000-000-0000</v>
      </c>
      <c r="E7660" s="5" t="s">
        <v>4842</v>
      </c>
      <c r="F7660" s="5" t="s">
        <v>383</v>
      </c>
      <c r="G7660" s="5" t="s">
        <v>384</v>
      </c>
      <c r="H7660" s="5" t="s">
        <v>377</v>
      </c>
      <c r="I7660" s="5" t="s">
        <v>378</v>
      </c>
    </row>
    <row r="7661" spans="1:9" x14ac:dyDescent="0.25">
      <c r="A7661" s="5" t="s">
        <v>18612</v>
      </c>
      <c r="B7661" s="5" t="s">
        <v>18613</v>
      </c>
      <c r="C7661" s="6" t="s">
        <v>3896</v>
      </c>
      <c r="D7661" s="6" t="str">
        <f t="shared" si="119"/>
        <v>0410-000-000-0000</v>
      </c>
      <c r="E7661" s="5" t="s">
        <v>3897</v>
      </c>
      <c r="F7661" s="5" t="s">
        <v>383</v>
      </c>
      <c r="G7661" s="5" t="s">
        <v>384</v>
      </c>
      <c r="H7661" s="5" t="s">
        <v>377</v>
      </c>
      <c r="I7661" s="5" t="s">
        <v>378</v>
      </c>
    </row>
    <row r="7662" spans="1:9" x14ac:dyDescent="0.25">
      <c r="A7662" s="5" t="s">
        <v>18614</v>
      </c>
      <c r="B7662" s="5" t="s">
        <v>18615</v>
      </c>
      <c r="C7662" s="6" t="s">
        <v>2541</v>
      </c>
      <c r="D7662" s="6" t="str">
        <f t="shared" si="119"/>
        <v>0692-000-000-0000</v>
      </c>
      <c r="E7662" s="5" t="s">
        <v>2542</v>
      </c>
      <c r="F7662" s="5" t="s">
        <v>383</v>
      </c>
      <c r="G7662" s="5" t="s">
        <v>384</v>
      </c>
      <c r="H7662" s="5" t="s">
        <v>377</v>
      </c>
      <c r="I7662" s="5" t="s">
        <v>378</v>
      </c>
    </row>
    <row r="7663" spans="1:9" x14ac:dyDescent="0.25">
      <c r="A7663" s="5" t="s">
        <v>18616</v>
      </c>
      <c r="B7663" s="5" t="s">
        <v>18617</v>
      </c>
      <c r="C7663" s="6" t="s">
        <v>2933</v>
      </c>
      <c r="D7663" s="6" t="str">
        <f t="shared" si="119"/>
        <v>0610-000-000-0000</v>
      </c>
      <c r="E7663" s="5" t="s">
        <v>2934</v>
      </c>
      <c r="F7663" s="5" t="s">
        <v>383</v>
      </c>
      <c r="G7663" s="5" t="s">
        <v>384</v>
      </c>
      <c r="H7663" s="5" t="s">
        <v>377</v>
      </c>
      <c r="I7663" s="5" t="s">
        <v>378</v>
      </c>
    </row>
    <row r="7664" spans="1:9" x14ac:dyDescent="0.25">
      <c r="A7664" s="5" t="s">
        <v>18618</v>
      </c>
      <c r="B7664" s="5" t="s">
        <v>18619</v>
      </c>
      <c r="C7664" s="6" t="s">
        <v>12777</v>
      </c>
      <c r="D7664" s="6" t="str">
        <f t="shared" si="119"/>
        <v>0575-247-000-0000</v>
      </c>
      <c r="E7664" s="5" t="s">
        <v>12778</v>
      </c>
      <c r="F7664" s="5" t="s">
        <v>383</v>
      </c>
      <c r="G7664" s="5" t="s">
        <v>384</v>
      </c>
      <c r="H7664" s="5" t="s">
        <v>377</v>
      </c>
      <c r="I7664" s="5" t="s">
        <v>378</v>
      </c>
    </row>
    <row r="7665" spans="1:9" x14ac:dyDescent="0.25">
      <c r="A7665" s="5" t="s">
        <v>18620</v>
      </c>
      <c r="B7665" s="5" t="s">
        <v>18621</v>
      </c>
      <c r="C7665" s="6" t="s">
        <v>5732</v>
      </c>
      <c r="D7665" s="6" t="str">
        <f t="shared" si="119"/>
        <v>0788-000-000-0000</v>
      </c>
      <c r="E7665" s="5" t="s">
        <v>5733</v>
      </c>
      <c r="F7665" s="5" t="s">
        <v>383</v>
      </c>
      <c r="G7665" s="5" t="s">
        <v>384</v>
      </c>
      <c r="H7665" s="5" t="s">
        <v>377</v>
      </c>
      <c r="I7665" s="5" t="s">
        <v>378</v>
      </c>
    </row>
    <row r="7666" spans="1:9" x14ac:dyDescent="0.25">
      <c r="A7666" s="5" t="s">
        <v>18622</v>
      </c>
      <c r="B7666" s="5" t="s">
        <v>18623</v>
      </c>
      <c r="C7666" s="6" t="s">
        <v>1195</v>
      </c>
      <c r="D7666" s="6" t="str">
        <f t="shared" si="119"/>
        <v>0010-090-131-1100</v>
      </c>
      <c r="E7666" s="5" t="s">
        <v>1196</v>
      </c>
      <c r="F7666" s="5" t="s">
        <v>399</v>
      </c>
      <c r="G7666" s="5" t="s">
        <v>400</v>
      </c>
      <c r="H7666" s="5" t="s">
        <v>377</v>
      </c>
      <c r="I7666" s="5" t="s">
        <v>378</v>
      </c>
    </row>
    <row r="7667" spans="1:9" x14ac:dyDescent="0.25">
      <c r="A7667" s="5" t="s">
        <v>18624</v>
      </c>
      <c r="B7667" s="5" t="s">
        <v>18625</v>
      </c>
      <c r="C7667" s="6" t="s">
        <v>13493</v>
      </c>
      <c r="D7667" s="6" t="str">
        <f t="shared" si="119"/>
        <v>1093-000-000-0000</v>
      </c>
      <c r="E7667" s="5" t="s">
        <v>13494</v>
      </c>
      <c r="F7667" s="5" t="s">
        <v>383</v>
      </c>
      <c r="G7667" s="5" t="s">
        <v>384</v>
      </c>
      <c r="H7667" s="5" t="s">
        <v>513</v>
      </c>
      <c r="I7667" s="5" t="s">
        <v>514</v>
      </c>
    </row>
    <row r="7668" spans="1:9" x14ac:dyDescent="0.25">
      <c r="A7668" s="5" t="s">
        <v>18626</v>
      </c>
      <c r="B7668" s="5" t="s">
        <v>18627</v>
      </c>
      <c r="C7668" s="6" t="s">
        <v>1577</v>
      </c>
      <c r="D7668" s="6" t="str">
        <f t="shared" si="119"/>
        <v>0870-000-000-0000</v>
      </c>
      <c r="E7668" s="5" t="s">
        <v>1578</v>
      </c>
      <c r="F7668" s="5" t="s">
        <v>383</v>
      </c>
      <c r="G7668" s="5" t="s">
        <v>384</v>
      </c>
      <c r="H7668" s="5" t="s">
        <v>377</v>
      </c>
      <c r="I7668" s="5" t="s">
        <v>378</v>
      </c>
    </row>
    <row r="7669" spans="1:9" x14ac:dyDescent="0.25">
      <c r="A7669" s="5" t="s">
        <v>18628</v>
      </c>
      <c r="B7669" s="5" t="s">
        <v>18629</v>
      </c>
      <c r="C7669" s="6" t="s">
        <v>1438</v>
      </c>
      <c r="D7669" s="6" t="str">
        <f t="shared" si="119"/>
        <v>0010-027-090-1100</v>
      </c>
      <c r="E7669" s="5" t="s">
        <v>1439</v>
      </c>
      <c r="F7669" s="5" t="s">
        <v>399</v>
      </c>
      <c r="G7669" s="5" t="s">
        <v>400</v>
      </c>
      <c r="H7669" s="5" t="s">
        <v>377</v>
      </c>
      <c r="I7669" s="5" t="s">
        <v>378</v>
      </c>
    </row>
    <row r="7670" spans="1:9" x14ac:dyDescent="0.25">
      <c r="A7670" s="5" t="s">
        <v>18630</v>
      </c>
      <c r="B7670" s="5" t="s">
        <v>18631</v>
      </c>
      <c r="C7670" s="6" t="s">
        <v>1111</v>
      </c>
      <c r="D7670" s="6" t="str">
        <f t="shared" si="119"/>
        <v>0401-000-000-0000</v>
      </c>
      <c r="E7670" s="5" t="s">
        <v>1112</v>
      </c>
      <c r="F7670" s="5" t="s">
        <v>383</v>
      </c>
      <c r="G7670" s="5" t="s">
        <v>384</v>
      </c>
      <c r="H7670" s="5" t="s">
        <v>377</v>
      </c>
      <c r="I7670" s="5" t="s">
        <v>378</v>
      </c>
    </row>
    <row r="7671" spans="1:9" x14ac:dyDescent="0.25">
      <c r="A7671" s="5" t="s">
        <v>18632</v>
      </c>
      <c r="B7671" s="5" t="s">
        <v>18633</v>
      </c>
      <c r="C7671" s="6" t="s">
        <v>18634</v>
      </c>
      <c r="D7671" s="6" t="str">
        <f t="shared" si="119"/>
        <v>0772-249-000-0000</v>
      </c>
      <c r="E7671" s="5" t="s">
        <v>18635</v>
      </c>
      <c r="F7671" s="5" t="s">
        <v>383</v>
      </c>
      <c r="G7671" s="5" t="s">
        <v>384</v>
      </c>
      <c r="H7671" s="5" t="s">
        <v>389</v>
      </c>
      <c r="I7671" s="5" t="s">
        <v>390</v>
      </c>
    </row>
    <row r="7672" spans="1:9" x14ac:dyDescent="0.25">
      <c r="A7672" s="5" t="s">
        <v>18636</v>
      </c>
      <c r="B7672" s="5" t="s">
        <v>18637</v>
      </c>
      <c r="C7672" s="6" t="s">
        <v>18638</v>
      </c>
      <c r="D7672" s="6" t="str">
        <f t="shared" si="119"/>
        <v>0695-000-005-0200</v>
      </c>
      <c r="E7672" s="5" t="s">
        <v>18639</v>
      </c>
      <c r="F7672" s="5" t="s">
        <v>383</v>
      </c>
      <c r="G7672" s="5" t="s">
        <v>384</v>
      </c>
      <c r="H7672" s="5" t="s">
        <v>513</v>
      </c>
      <c r="I7672" s="5" t="s">
        <v>514</v>
      </c>
    </row>
    <row r="7673" spans="1:9" x14ac:dyDescent="0.25">
      <c r="A7673" s="5" t="s">
        <v>18640</v>
      </c>
      <c r="B7673" s="5" t="s">
        <v>18641</v>
      </c>
      <c r="C7673" s="6" t="s">
        <v>5268</v>
      </c>
      <c r="D7673" s="6" t="str">
        <f t="shared" si="119"/>
        <v>0010-058-021-3700</v>
      </c>
      <c r="E7673" s="5" t="s">
        <v>5269</v>
      </c>
      <c r="F7673" s="5" t="s">
        <v>375</v>
      </c>
      <c r="G7673" s="5" t="s">
        <v>376</v>
      </c>
      <c r="H7673" s="5" t="s">
        <v>377</v>
      </c>
      <c r="I7673" s="5" t="s">
        <v>378</v>
      </c>
    </row>
    <row r="7674" spans="1:9" x14ac:dyDescent="0.25">
      <c r="A7674" s="5" t="s">
        <v>18642</v>
      </c>
      <c r="B7674" s="5" t="s">
        <v>18643</v>
      </c>
      <c r="C7674" s="6" t="s">
        <v>3161</v>
      </c>
      <c r="D7674" s="6" t="str">
        <f t="shared" si="119"/>
        <v>0047-000-000-0000</v>
      </c>
      <c r="E7674" s="5" t="s">
        <v>3162</v>
      </c>
      <c r="F7674" s="5" t="s">
        <v>383</v>
      </c>
      <c r="G7674" s="5" t="s">
        <v>384</v>
      </c>
      <c r="H7674" s="5" t="s">
        <v>377</v>
      </c>
      <c r="I7674" s="5" t="s">
        <v>378</v>
      </c>
    </row>
    <row r="7675" spans="1:9" x14ac:dyDescent="0.25">
      <c r="A7675" s="5" t="s">
        <v>18644</v>
      </c>
      <c r="B7675" s="5" t="s">
        <v>18645</v>
      </c>
      <c r="C7675" s="6" t="s">
        <v>14542</v>
      </c>
      <c r="D7675" s="6" t="str">
        <f t="shared" si="119"/>
        <v>1069-000-000-0000</v>
      </c>
      <c r="E7675" s="5" t="s">
        <v>14543</v>
      </c>
      <c r="F7675" s="5" t="s">
        <v>535</v>
      </c>
      <c r="G7675" s="5" t="s">
        <v>536</v>
      </c>
      <c r="H7675" s="5" t="s">
        <v>513</v>
      </c>
      <c r="I7675" s="5" t="s">
        <v>514</v>
      </c>
    </row>
    <row r="7676" spans="1:9" x14ac:dyDescent="0.25">
      <c r="A7676" s="5" t="s">
        <v>18646</v>
      </c>
      <c r="B7676" s="5" t="s">
        <v>18647</v>
      </c>
      <c r="C7676" s="6" t="s">
        <v>753</v>
      </c>
      <c r="D7676" s="6" t="str">
        <f t="shared" si="119"/>
        <v>0010-029-120-1200</v>
      </c>
      <c r="E7676" s="5" t="s">
        <v>754</v>
      </c>
      <c r="F7676" s="5" t="s">
        <v>383</v>
      </c>
      <c r="G7676" s="5" t="s">
        <v>384</v>
      </c>
      <c r="H7676" s="5" t="s">
        <v>377</v>
      </c>
      <c r="I7676" s="5" t="s">
        <v>378</v>
      </c>
    </row>
    <row r="7677" spans="1:9" x14ac:dyDescent="0.25">
      <c r="A7677" s="5" t="s">
        <v>18648</v>
      </c>
      <c r="B7677" s="5" t="s">
        <v>18649</v>
      </c>
      <c r="C7677" s="6" t="s">
        <v>931</v>
      </c>
      <c r="D7677" s="6" t="str">
        <f t="shared" si="119"/>
        <v>0045-000-000-0000</v>
      </c>
      <c r="E7677" s="5" t="s">
        <v>932</v>
      </c>
      <c r="F7677" s="5" t="s">
        <v>383</v>
      </c>
      <c r="G7677" s="5" t="s">
        <v>384</v>
      </c>
      <c r="H7677" s="5" t="s">
        <v>377</v>
      </c>
      <c r="I7677" s="5" t="s">
        <v>378</v>
      </c>
    </row>
    <row r="7678" spans="1:9" x14ac:dyDescent="0.25">
      <c r="A7678" s="5" t="s">
        <v>18650</v>
      </c>
      <c r="B7678" s="5" t="s">
        <v>18651</v>
      </c>
      <c r="C7678" s="6" t="s">
        <v>405</v>
      </c>
      <c r="D7678" s="6" t="str">
        <f t="shared" si="119"/>
        <v>0340-000-000-0000</v>
      </c>
      <c r="E7678" s="5" t="s">
        <v>406</v>
      </c>
      <c r="F7678" s="5" t="s">
        <v>383</v>
      </c>
      <c r="G7678" s="5" t="s">
        <v>384</v>
      </c>
      <c r="H7678" s="5" t="s">
        <v>513</v>
      </c>
      <c r="I7678" s="5" t="s">
        <v>514</v>
      </c>
    </row>
    <row r="7679" spans="1:9" x14ac:dyDescent="0.25">
      <c r="A7679" s="5" t="s">
        <v>18652</v>
      </c>
      <c r="B7679" s="5" t="s">
        <v>18653</v>
      </c>
      <c r="C7679" s="6" t="s">
        <v>1480</v>
      </c>
      <c r="D7679" s="6" t="str">
        <f t="shared" si="119"/>
        <v>1051-000-000-0000</v>
      </c>
      <c r="E7679" s="5" t="s">
        <v>1481</v>
      </c>
      <c r="F7679" s="5" t="s">
        <v>383</v>
      </c>
      <c r="G7679" s="5" t="s">
        <v>384</v>
      </c>
      <c r="H7679" s="5" t="s">
        <v>377</v>
      </c>
      <c r="I7679" s="5" t="s">
        <v>378</v>
      </c>
    </row>
    <row r="7680" spans="1:9" x14ac:dyDescent="0.25">
      <c r="A7680" s="5" t="s">
        <v>18654</v>
      </c>
      <c r="B7680" s="5" t="s">
        <v>18655</v>
      </c>
      <c r="C7680" s="6" t="s">
        <v>2885</v>
      </c>
      <c r="D7680" s="6" t="str">
        <f t="shared" si="119"/>
        <v>0077-000-000-0000</v>
      </c>
      <c r="E7680" s="5" t="s">
        <v>2886</v>
      </c>
      <c r="F7680" s="5" t="s">
        <v>383</v>
      </c>
      <c r="G7680" s="5" t="s">
        <v>384</v>
      </c>
      <c r="H7680" s="5" t="s">
        <v>1213</v>
      </c>
      <c r="I7680" s="5" t="s">
        <v>1214</v>
      </c>
    </row>
    <row r="7681" spans="1:9" x14ac:dyDescent="0.25">
      <c r="A7681" s="5" t="s">
        <v>18656</v>
      </c>
      <c r="B7681" s="5" t="s">
        <v>18657</v>
      </c>
      <c r="C7681" s="6" t="s">
        <v>18658</v>
      </c>
      <c r="D7681" s="6" t="str">
        <f t="shared" si="119"/>
        <v>0670-116-000-0000</v>
      </c>
      <c r="E7681" s="5" t="s">
        <v>18659</v>
      </c>
      <c r="F7681" s="5" t="s">
        <v>383</v>
      </c>
      <c r="G7681" s="5" t="s">
        <v>384</v>
      </c>
      <c r="H7681" s="5" t="s">
        <v>513</v>
      </c>
      <c r="I7681" s="5" t="s">
        <v>514</v>
      </c>
    </row>
    <row r="7682" spans="1:9" x14ac:dyDescent="0.25">
      <c r="A7682" s="5" t="s">
        <v>18660</v>
      </c>
      <c r="B7682" s="5" t="s">
        <v>18661</v>
      </c>
      <c r="C7682" s="6" t="s">
        <v>8815</v>
      </c>
      <c r="D7682" s="6" t="str">
        <f t="shared" ref="D7682:D7745" si="120">TEXT(C7682,"0000-000-000-0000")</f>
        <v>0100-000-000-1600</v>
      </c>
      <c r="E7682" s="5" t="s">
        <v>8816</v>
      </c>
      <c r="F7682" s="5" t="s">
        <v>383</v>
      </c>
      <c r="G7682" s="5" t="s">
        <v>384</v>
      </c>
      <c r="H7682" s="5" t="s">
        <v>491</v>
      </c>
      <c r="I7682" s="5" t="s">
        <v>492</v>
      </c>
    </row>
    <row r="7683" spans="1:9" x14ac:dyDescent="0.25">
      <c r="A7683" s="5" t="s">
        <v>18662</v>
      </c>
      <c r="B7683" s="5" t="s">
        <v>18663</v>
      </c>
      <c r="C7683" s="6" t="s">
        <v>718</v>
      </c>
      <c r="D7683" s="6" t="str">
        <f t="shared" si="120"/>
        <v>0010-044-091-0000</v>
      </c>
      <c r="E7683" s="5" t="s">
        <v>719</v>
      </c>
      <c r="F7683" s="5" t="s">
        <v>383</v>
      </c>
      <c r="G7683" s="5" t="s">
        <v>384</v>
      </c>
      <c r="H7683" s="5" t="s">
        <v>1213</v>
      </c>
      <c r="I7683" s="5" t="s">
        <v>1214</v>
      </c>
    </row>
    <row r="7684" spans="1:9" x14ac:dyDescent="0.25">
      <c r="A7684" s="5" t="s">
        <v>18664</v>
      </c>
      <c r="B7684" s="5" t="s">
        <v>18665</v>
      </c>
      <c r="C7684" s="6" t="s">
        <v>1045</v>
      </c>
      <c r="D7684" s="6" t="str">
        <f t="shared" si="120"/>
        <v>0270-000-000-0000</v>
      </c>
      <c r="E7684" s="5" t="s">
        <v>1046</v>
      </c>
      <c r="F7684" s="5" t="s">
        <v>2925</v>
      </c>
      <c r="G7684" s="5" t="s">
        <v>2926</v>
      </c>
      <c r="H7684" s="5" t="s">
        <v>513</v>
      </c>
      <c r="I7684" s="5" t="s">
        <v>514</v>
      </c>
    </row>
    <row r="7685" spans="1:9" x14ac:dyDescent="0.25">
      <c r="A7685" s="5" t="s">
        <v>18666</v>
      </c>
      <c r="B7685" s="5" t="s">
        <v>18667</v>
      </c>
      <c r="C7685" s="6" t="s">
        <v>2549</v>
      </c>
      <c r="D7685" s="6" t="str">
        <f t="shared" si="120"/>
        <v>0750-000-000-0000</v>
      </c>
      <c r="E7685" s="5" t="s">
        <v>2550</v>
      </c>
      <c r="F7685" s="5" t="s">
        <v>383</v>
      </c>
      <c r="G7685" s="5" t="s">
        <v>384</v>
      </c>
      <c r="H7685" s="5" t="s">
        <v>377</v>
      </c>
      <c r="I7685" s="5" t="s">
        <v>378</v>
      </c>
    </row>
    <row r="7686" spans="1:9" x14ac:dyDescent="0.25">
      <c r="A7686" s="5" t="s">
        <v>18668</v>
      </c>
      <c r="B7686" s="5" t="s">
        <v>18669</v>
      </c>
      <c r="C7686" s="6" t="s">
        <v>4837</v>
      </c>
      <c r="D7686" s="6" t="str">
        <f t="shared" si="120"/>
        <v>0010-091-061-1100</v>
      </c>
      <c r="E7686" s="5" t="s">
        <v>4838</v>
      </c>
      <c r="F7686" s="5" t="s">
        <v>399</v>
      </c>
      <c r="G7686" s="5" t="s">
        <v>400</v>
      </c>
      <c r="H7686" s="5" t="s">
        <v>377</v>
      </c>
      <c r="I7686" s="5" t="s">
        <v>378</v>
      </c>
    </row>
    <row r="7687" spans="1:9" x14ac:dyDescent="0.25">
      <c r="A7687" s="5" t="s">
        <v>18670</v>
      </c>
      <c r="B7687" s="5" t="s">
        <v>18671</v>
      </c>
      <c r="C7687" s="6" t="s">
        <v>5784</v>
      </c>
      <c r="D7687" s="6" t="str">
        <f t="shared" si="120"/>
        <v>0242-000-000-0000</v>
      </c>
      <c r="E7687" s="5" t="s">
        <v>5785</v>
      </c>
      <c r="F7687" s="5" t="s">
        <v>383</v>
      </c>
      <c r="G7687" s="5" t="s">
        <v>384</v>
      </c>
      <c r="H7687" s="5" t="s">
        <v>377</v>
      </c>
      <c r="I7687" s="5" t="s">
        <v>378</v>
      </c>
    </row>
    <row r="7688" spans="1:9" x14ac:dyDescent="0.25">
      <c r="A7688" s="5" t="s">
        <v>18672</v>
      </c>
      <c r="B7688" s="5" t="s">
        <v>18673</v>
      </c>
      <c r="C7688" s="6" t="s">
        <v>1595</v>
      </c>
      <c r="D7688" s="6" t="str">
        <f t="shared" si="120"/>
        <v>0303-000-000-0000</v>
      </c>
      <c r="E7688" s="5" t="s">
        <v>1596</v>
      </c>
      <c r="F7688" s="5" t="s">
        <v>383</v>
      </c>
      <c r="G7688" s="5" t="s">
        <v>384</v>
      </c>
      <c r="H7688" s="5" t="s">
        <v>377</v>
      </c>
      <c r="I7688" s="5" t="s">
        <v>378</v>
      </c>
    </row>
    <row r="7689" spans="1:9" x14ac:dyDescent="0.25">
      <c r="A7689" s="5" t="s">
        <v>18674</v>
      </c>
      <c r="B7689" s="5" t="s">
        <v>18675</v>
      </c>
      <c r="C7689" s="6" t="s">
        <v>7594</v>
      </c>
      <c r="D7689" s="6" t="str">
        <f t="shared" si="120"/>
        <v>0303-312-000-0000</v>
      </c>
      <c r="E7689" s="5" t="s">
        <v>7595</v>
      </c>
      <c r="F7689" s="5" t="s">
        <v>415</v>
      </c>
      <c r="G7689" s="5" t="s">
        <v>416</v>
      </c>
      <c r="H7689" s="5" t="s">
        <v>377</v>
      </c>
      <c r="I7689" s="5" t="s">
        <v>378</v>
      </c>
    </row>
    <row r="7690" spans="1:9" x14ac:dyDescent="0.25">
      <c r="A7690" s="5" t="s">
        <v>18676</v>
      </c>
      <c r="B7690" s="5" t="s">
        <v>18677</v>
      </c>
      <c r="C7690" s="6" t="s">
        <v>853</v>
      </c>
      <c r="D7690" s="6" t="str">
        <f t="shared" si="120"/>
        <v>0945-000-000-0000</v>
      </c>
      <c r="E7690" s="5" t="s">
        <v>854</v>
      </c>
      <c r="F7690" s="5" t="s">
        <v>383</v>
      </c>
      <c r="G7690" s="5" t="s">
        <v>384</v>
      </c>
      <c r="H7690" s="5" t="s">
        <v>377</v>
      </c>
      <c r="I7690" s="5" t="s">
        <v>378</v>
      </c>
    </row>
    <row r="7691" spans="1:9" x14ac:dyDescent="0.25">
      <c r="A7691" s="5" t="s">
        <v>18678</v>
      </c>
      <c r="B7691" s="5" t="s">
        <v>18679</v>
      </c>
      <c r="C7691" s="6" t="s">
        <v>2710</v>
      </c>
      <c r="D7691" s="6" t="str">
        <f t="shared" si="120"/>
        <v>0630-000-000-0000</v>
      </c>
      <c r="E7691" s="5" t="s">
        <v>2711</v>
      </c>
      <c r="F7691" s="5" t="s">
        <v>383</v>
      </c>
      <c r="G7691" s="5" t="s">
        <v>384</v>
      </c>
      <c r="H7691" s="5" t="s">
        <v>377</v>
      </c>
      <c r="I7691" s="5" t="s">
        <v>378</v>
      </c>
    </row>
    <row r="7692" spans="1:9" x14ac:dyDescent="0.25">
      <c r="A7692" s="5" t="s">
        <v>18680</v>
      </c>
      <c r="B7692" s="5" t="s">
        <v>18681</v>
      </c>
      <c r="C7692" s="6" t="s">
        <v>8250</v>
      </c>
      <c r="D7692" s="6" t="str">
        <f t="shared" si="120"/>
        <v>0140-000-000-0000</v>
      </c>
      <c r="E7692" s="5" t="s">
        <v>8251</v>
      </c>
      <c r="F7692" s="5" t="s">
        <v>383</v>
      </c>
      <c r="G7692" s="5" t="s">
        <v>384</v>
      </c>
      <c r="H7692" s="5" t="s">
        <v>491</v>
      </c>
      <c r="I7692" s="5" t="s">
        <v>492</v>
      </c>
    </row>
    <row r="7693" spans="1:9" x14ac:dyDescent="0.25">
      <c r="A7693" s="5" t="s">
        <v>18682</v>
      </c>
      <c r="B7693" s="5" t="s">
        <v>18683</v>
      </c>
      <c r="C7693" s="6" t="s">
        <v>5986</v>
      </c>
      <c r="D7693" s="6" t="str">
        <f t="shared" si="120"/>
        <v>0578-247-000-0000</v>
      </c>
      <c r="E7693" s="5" t="s">
        <v>5987</v>
      </c>
      <c r="F7693" s="5" t="s">
        <v>383</v>
      </c>
      <c r="G7693" s="5" t="s">
        <v>384</v>
      </c>
      <c r="H7693" s="5" t="s">
        <v>377</v>
      </c>
      <c r="I7693" s="5" t="s">
        <v>378</v>
      </c>
    </row>
    <row r="7694" spans="1:9" x14ac:dyDescent="0.25">
      <c r="A7694" s="5" t="s">
        <v>18684</v>
      </c>
      <c r="B7694" s="5" t="s">
        <v>18685</v>
      </c>
      <c r="C7694" s="6" t="s">
        <v>11668</v>
      </c>
      <c r="D7694" s="6" t="str">
        <f t="shared" si="120"/>
        <v>1125-000-000-0000</v>
      </c>
      <c r="E7694" s="5" t="s">
        <v>11669</v>
      </c>
      <c r="F7694" s="5" t="s">
        <v>383</v>
      </c>
      <c r="G7694" s="5" t="s">
        <v>384</v>
      </c>
      <c r="H7694" s="5" t="s">
        <v>513</v>
      </c>
      <c r="I7694" s="5" t="s">
        <v>514</v>
      </c>
    </row>
    <row r="7695" spans="1:9" x14ac:dyDescent="0.25">
      <c r="A7695" s="5" t="s">
        <v>18686</v>
      </c>
      <c r="B7695" s="5" t="s">
        <v>18687</v>
      </c>
      <c r="C7695" s="6" t="s">
        <v>5256</v>
      </c>
      <c r="D7695" s="6" t="str">
        <f t="shared" si="120"/>
        <v>1059-000-000-0000</v>
      </c>
      <c r="E7695" s="5" t="s">
        <v>5257</v>
      </c>
      <c r="F7695" s="5" t="s">
        <v>383</v>
      </c>
      <c r="G7695" s="5" t="s">
        <v>384</v>
      </c>
      <c r="H7695" s="5" t="s">
        <v>377</v>
      </c>
      <c r="I7695" s="5" t="s">
        <v>378</v>
      </c>
    </row>
    <row r="7696" spans="1:9" x14ac:dyDescent="0.25">
      <c r="A7696" s="5" t="s">
        <v>18688</v>
      </c>
      <c r="B7696" s="5" t="s">
        <v>18689</v>
      </c>
      <c r="C7696" s="6" t="s">
        <v>2609</v>
      </c>
      <c r="D7696" s="6" t="str">
        <f t="shared" si="120"/>
        <v>0141-000-000-0000</v>
      </c>
      <c r="E7696" s="5" t="s">
        <v>2610</v>
      </c>
      <c r="F7696" s="5" t="s">
        <v>383</v>
      </c>
      <c r="G7696" s="5" t="s">
        <v>384</v>
      </c>
      <c r="H7696" s="5" t="s">
        <v>377</v>
      </c>
      <c r="I7696" s="5" t="s">
        <v>378</v>
      </c>
    </row>
    <row r="7697" spans="1:9" x14ac:dyDescent="0.25">
      <c r="A7697" s="5" t="s">
        <v>18690</v>
      </c>
      <c r="B7697" s="5" t="s">
        <v>18691</v>
      </c>
      <c r="C7697" s="6" t="s">
        <v>1283</v>
      </c>
      <c r="D7697" s="6" t="str">
        <f t="shared" si="120"/>
        <v>0338-000-000-0000</v>
      </c>
      <c r="E7697" s="5" t="s">
        <v>1284</v>
      </c>
      <c r="F7697" s="5" t="s">
        <v>383</v>
      </c>
      <c r="G7697" s="5" t="s">
        <v>384</v>
      </c>
      <c r="H7697" s="5" t="s">
        <v>377</v>
      </c>
      <c r="I7697" s="5" t="s">
        <v>378</v>
      </c>
    </row>
    <row r="7698" spans="1:9" x14ac:dyDescent="0.25">
      <c r="A7698" s="5" t="s">
        <v>18692</v>
      </c>
      <c r="B7698" s="5" t="s">
        <v>18693</v>
      </c>
      <c r="C7698" s="6" t="s">
        <v>18694</v>
      </c>
      <c r="D7698" s="6" t="str">
        <f t="shared" si="120"/>
        <v>1095-000-000-0000</v>
      </c>
      <c r="E7698" s="5" t="s">
        <v>18695</v>
      </c>
      <c r="F7698" s="5" t="s">
        <v>535</v>
      </c>
      <c r="G7698" s="5" t="s">
        <v>536</v>
      </c>
      <c r="H7698" s="5" t="s">
        <v>377</v>
      </c>
      <c r="I7698" s="5" t="s">
        <v>378</v>
      </c>
    </row>
    <row r="7699" spans="1:9" x14ac:dyDescent="0.25">
      <c r="A7699" s="5" t="s">
        <v>18696</v>
      </c>
      <c r="B7699" s="5" t="s">
        <v>18697</v>
      </c>
      <c r="C7699" s="6" t="s">
        <v>10071</v>
      </c>
      <c r="D7699" s="6" t="str">
        <f t="shared" si="120"/>
        <v>0010-038-261-1700</v>
      </c>
      <c r="E7699" s="5" t="s">
        <v>10072</v>
      </c>
      <c r="F7699" s="5" t="s">
        <v>399</v>
      </c>
      <c r="G7699" s="5" t="s">
        <v>400</v>
      </c>
      <c r="H7699" s="5" t="s">
        <v>377</v>
      </c>
      <c r="I7699" s="5" t="s">
        <v>378</v>
      </c>
    </row>
    <row r="7700" spans="1:9" x14ac:dyDescent="0.25">
      <c r="A7700" s="5" t="s">
        <v>18698</v>
      </c>
      <c r="B7700" s="5" t="s">
        <v>18699</v>
      </c>
      <c r="C7700" s="6" t="s">
        <v>405</v>
      </c>
      <c r="D7700" s="6" t="str">
        <f t="shared" si="120"/>
        <v>0340-000-000-0000</v>
      </c>
      <c r="E7700" s="5" t="s">
        <v>406</v>
      </c>
      <c r="F7700" s="5" t="s">
        <v>2925</v>
      </c>
      <c r="G7700" s="5" t="s">
        <v>2926</v>
      </c>
      <c r="H7700" s="5" t="s">
        <v>377</v>
      </c>
      <c r="I7700" s="5" t="s">
        <v>378</v>
      </c>
    </row>
    <row r="7701" spans="1:9" x14ac:dyDescent="0.25">
      <c r="A7701" s="5" t="s">
        <v>18700</v>
      </c>
      <c r="B7701" s="5" t="s">
        <v>18701</v>
      </c>
      <c r="C7701" s="6" t="s">
        <v>12777</v>
      </c>
      <c r="D7701" s="6" t="str">
        <f t="shared" si="120"/>
        <v>0575-247-000-0000</v>
      </c>
      <c r="E7701" s="5" t="s">
        <v>12778</v>
      </c>
      <c r="F7701" s="5" t="s">
        <v>383</v>
      </c>
      <c r="G7701" s="5" t="s">
        <v>384</v>
      </c>
      <c r="H7701" s="5" t="s">
        <v>377</v>
      </c>
      <c r="I7701" s="5" t="s">
        <v>378</v>
      </c>
    </row>
    <row r="7702" spans="1:9" x14ac:dyDescent="0.25">
      <c r="A7702" s="5" t="s">
        <v>18702</v>
      </c>
      <c r="B7702" s="5" t="s">
        <v>18703</v>
      </c>
      <c r="C7702" s="6" t="s">
        <v>5996</v>
      </c>
      <c r="D7702" s="6" t="str">
        <f t="shared" si="120"/>
        <v>0010-162-141-1100</v>
      </c>
      <c r="E7702" s="5" t="s">
        <v>5997</v>
      </c>
      <c r="F7702" s="5" t="s">
        <v>399</v>
      </c>
      <c r="G7702" s="5" t="s">
        <v>400</v>
      </c>
      <c r="H7702" s="5" t="s">
        <v>377</v>
      </c>
      <c r="I7702" s="5" t="s">
        <v>378</v>
      </c>
    </row>
    <row r="7703" spans="1:9" x14ac:dyDescent="0.25">
      <c r="A7703" s="5" t="s">
        <v>18704</v>
      </c>
      <c r="B7703" s="5" t="s">
        <v>18705</v>
      </c>
      <c r="C7703" s="6" t="s">
        <v>694</v>
      </c>
      <c r="D7703" s="6" t="str">
        <f t="shared" si="120"/>
        <v>0220-000-000-0000</v>
      </c>
      <c r="E7703" s="5" t="s">
        <v>695</v>
      </c>
      <c r="F7703" s="5" t="s">
        <v>383</v>
      </c>
      <c r="G7703" s="5" t="s">
        <v>384</v>
      </c>
      <c r="H7703" s="5" t="s">
        <v>377</v>
      </c>
      <c r="I7703" s="5" t="s">
        <v>378</v>
      </c>
    </row>
    <row r="7704" spans="1:9" x14ac:dyDescent="0.25">
      <c r="A7704" s="5" t="s">
        <v>18706</v>
      </c>
      <c r="B7704" s="5" t="s">
        <v>18707</v>
      </c>
      <c r="C7704" s="6" t="s">
        <v>638</v>
      </c>
      <c r="D7704" s="6" t="str">
        <f t="shared" si="120"/>
        <v>1010-314-000-0000</v>
      </c>
      <c r="E7704" s="5" t="s">
        <v>639</v>
      </c>
      <c r="F7704" s="5" t="s">
        <v>2925</v>
      </c>
      <c r="G7704" s="5" t="s">
        <v>2926</v>
      </c>
      <c r="H7704" s="5" t="s">
        <v>377</v>
      </c>
      <c r="I7704" s="5" t="s">
        <v>378</v>
      </c>
    </row>
    <row r="7705" spans="1:9" x14ac:dyDescent="0.25">
      <c r="A7705" s="5" t="s">
        <v>18708</v>
      </c>
      <c r="B7705" s="5" t="s">
        <v>18709</v>
      </c>
      <c r="C7705" s="6" t="s">
        <v>2541</v>
      </c>
      <c r="D7705" s="6" t="str">
        <f t="shared" si="120"/>
        <v>0692-000-000-0000</v>
      </c>
      <c r="E7705" s="5" t="s">
        <v>2542</v>
      </c>
      <c r="F7705" s="5" t="s">
        <v>383</v>
      </c>
      <c r="G7705" s="5" t="s">
        <v>384</v>
      </c>
      <c r="H7705" s="5" t="s">
        <v>377</v>
      </c>
      <c r="I7705" s="5" t="s">
        <v>378</v>
      </c>
    </row>
    <row r="7706" spans="1:9" x14ac:dyDescent="0.25">
      <c r="A7706" s="5" t="s">
        <v>18710</v>
      </c>
      <c r="B7706" s="5" t="s">
        <v>18711</v>
      </c>
      <c r="C7706" s="6" t="s">
        <v>5043</v>
      </c>
      <c r="D7706" s="6" t="str">
        <f t="shared" si="120"/>
        <v>0421-000-000-0000</v>
      </c>
      <c r="E7706" s="5" t="s">
        <v>5044</v>
      </c>
      <c r="F7706" s="5" t="s">
        <v>383</v>
      </c>
      <c r="G7706" s="5" t="s">
        <v>384</v>
      </c>
      <c r="H7706" s="5" t="s">
        <v>377</v>
      </c>
      <c r="I7706" s="5" t="s">
        <v>378</v>
      </c>
    </row>
    <row r="7707" spans="1:9" x14ac:dyDescent="0.25">
      <c r="A7707" s="5" t="s">
        <v>18712</v>
      </c>
      <c r="B7707" s="5" t="s">
        <v>18713</v>
      </c>
      <c r="C7707" s="6" t="s">
        <v>1595</v>
      </c>
      <c r="D7707" s="6" t="str">
        <f t="shared" si="120"/>
        <v>0303-000-000-0000</v>
      </c>
      <c r="E7707" s="5" t="s">
        <v>1596</v>
      </c>
      <c r="F7707" s="5" t="s">
        <v>383</v>
      </c>
      <c r="G7707" s="5" t="s">
        <v>384</v>
      </c>
      <c r="H7707" s="5" t="s">
        <v>377</v>
      </c>
      <c r="I7707" s="5" t="s">
        <v>378</v>
      </c>
    </row>
    <row r="7708" spans="1:9" x14ac:dyDescent="0.25">
      <c r="A7708" s="5" t="s">
        <v>18714</v>
      </c>
      <c r="B7708" s="5" t="s">
        <v>18715</v>
      </c>
      <c r="C7708" s="6" t="s">
        <v>13483</v>
      </c>
      <c r="D7708" s="6" t="str">
        <f t="shared" si="120"/>
        <v>0830-000-000-0000</v>
      </c>
      <c r="E7708" s="5" t="s">
        <v>13484</v>
      </c>
      <c r="F7708" s="5" t="s">
        <v>383</v>
      </c>
      <c r="G7708" s="5" t="s">
        <v>384</v>
      </c>
      <c r="H7708" s="5" t="s">
        <v>377</v>
      </c>
      <c r="I7708" s="5" t="s">
        <v>378</v>
      </c>
    </row>
    <row r="7709" spans="1:9" x14ac:dyDescent="0.25">
      <c r="A7709" s="5" t="s">
        <v>18716</v>
      </c>
      <c r="B7709" s="5" t="s">
        <v>18717</v>
      </c>
      <c r="C7709" s="6" t="s">
        <v>2364</v>
      </c>
      <c r="D7709" s="6" t="str">
        <f t="shared" si="120"/>
        <v>0010-086-031-1100</v>
      </c>
      <c r="E7709" s="5" t="s">
        <v>2365</v>
      </c>
      <c r="F7709" s="5" t="s">
        <v>399</v>
      </c>
      <c r="G7709" s="5" t="s">
        <v>400</v>
      </c>
      <c r="H7709" s="5" t="s">
        <v>377</v>
      </c>
      <c r="I7709" s="5" t="s">
        <v>378</v>
      </c>
    </row>
    <row r="7710" spans="1:9" x14ac:dyDescent="0.25">
      <c r="A7710" s="5" t="s">
        <v>18718</v>
      </c>
      <c r="B7710" s="5" t="s">
        <v>18719</v>
      </c>
      <c r="C7710" s="6" t="s">
        <v>1456</v>
      </c>
      <c r="D7710" s="6" t="str">
        <f t="shared" si="120"/>
        <v>0150-000-000-0000</v>
      </c>
      <c r="E7710" s="5" t="s">
        <v>1457</v>
      </c>
      <c r="F7710" s="5" t="s">
        <v>383</v>
      </c>
      <c r="G7710" s="5" t="s">
        <v>384</v>
      </c>
      <c r="H7710" s="5" t="s">
        <v>377</v>
      </c>
      <c r="I7710" s="5" t="s">
        <v>378</v>
      </c>
    </row>
    <row r="7711" spans="1:9" x14ac:dyDescent="0.25">
      <c r="A7711" s="5" t="s">
        <v>18720</v>
      </c>
      <c r="B7711" s="5" t="s">
        <v>18721</v>
      </c>
      <c r="C7711" s="6" t="s">
        <v>9935</v>
      </c>
      <c r="D7711" s="6" t="str">
        <f t="shared" si="120"/>
        <v>0010-058-021-4000</v>
      </c>
      <c r="E7711" s="5" t="s">
        <v>9936</v>
      </c>
      <c r="F7711" s="5" t="s">
        <v>375</v>
      </c>
      <c r="G7711" s="5" t="s">
        <v>376</v>
      </c>
      <c r="H7711" s="5" t="s">
        <v>377</v>
      </c>
      <c r="I7711" s="5" t="s">
        <v>378</v>
      </c>
    </row>
    <row r="7712" spans="1:9" x14ac:dyDescent="0.25">
      <c r="A7712" s="5" t="s">
        <v>18722</v>
      </c>
      <c r="B7712" s="5" t="s">
        <v>18723</v>
      </c>
      <c r="C7712" s="6" t="s">
        <v>6727</v>
      </c>
      <c r="D7712" s="6" t="str">
        <f t="shared" si="120"/>
        <v>0225-000-000-0000</v>
      </c>
      <c r="E7712" s="5" t="s">
        <v>6728</v>
      </c>
      <c r="F7712" s="5" t="s">
        <v>383</v>
      </c>
      <c r="G7712" s="5" t="s">
        <v>384</v>
      </c>
      <c r="H7712" s="5" t="s">
        <v>377</v>
      </c>
      <c r="I7712" s="5" t="s">
        <v>378</v>
      </c>
    </row>
    <row r="7713" spans="1:9" x14ac:dyDescent="0.25">
      <c r="A7713" s="5" t="s">
        <v>18724</v>
      </c>
      <c r="B7713" s="5" t="s">
        <v>18725</v>
      </c>
      <c r="C7713" s="6" t="s">
        <v>3728</v>
      </c>
      <c r="D7713" s="6" t="str">
        <f t="shared" si="120"/>
        <v>0049-000-000-0000</v>
      </c>
      <c r="E7713" s="5" t="s">
        <v>3729</v>
      </c>
      <c r="F7713" s="5" t="s">
        <v>383</v>
      </c>
      <c r="G7713" s="5" t="s">
        <v>384</v>
      </c>
      <c r="H7713" s="5" t="s">
        <v>377</v>
      </c>
      <c r="I7713" s="5" t="s">
        <v>378</v>
      </c>
    </row>
    <row r="7714" spans="1:9" x14ac:dyDescent="0.25">
      <c r="A7714" s="5" t="s">
        <v>18726</v>
      </c>
      <c r="B7714" s="5" t="s">
        <v>18727</v>
      </c>
      <c r="C7714" s="6" t="s">
        <v>981</v>
      </c>
      <c r="D7714" s="6" t="str">
        <f t="shared" si="120"/>
        <v>0060-000-000-0000</v>
      </c>
      <c r="E7714" s="5" t="s">
        <v>982</v>
      </c>
      <c r="F7714" s="5" t="s">
        <v>383</v>
      </c>
      <c r="G7714" s="5" t="s">
        <v>384</v>
      </c>
      <c r="H7714" s="5" t="s">
        <v>513</v>
      </c>
      <c r="I7714" s="5" t="s">
        <v>514</v>
      </c>
    </row>
    <row r="7715" spans="1:9" x14ac:dyDescent="0.25">
      <c r="A7715" s="5" t="s">
        <v>18728</v>
      </c>
      <c r="B7715" s="5" t="s">
        <v>18729</v>
      </c>
      <c r="C7715" s="6" t="s">
        <v>18730</v>
      </c>
      <c r="D7715" s="6" t="str">
        <f t="shared" si="120"/>
        <v>0711-000-004-5800</v>
      </c>
      <c r="E7715" s="5" t="s">
        <v>18731</v>
      </c>
      <c r="F7715" s="5" t="s">
        <v>383</v>
      </c>
      <c r="G7715" s="5" t="s">
        <v>384</v>
      </c>
      <c r="H7715" s="5" t="s">
        <v>11413</v>
      </c>
      <c r="I7715" s="5" t="s">
        <v>11414</v>
      </c>
    </row>
    <row r="7716" spans="1:9" x14ac:dyDescent="0.25">
      <c r="A7716" s="5" t="s">
        <v>18732</v>
      </c>
      <c r="B7716" s="5" t="s">
        <v>18733</v>
      </c>
      <c r="C7716" s="6" t="s">
        <v>2410</v>
      </c>
      <c r="D7716" s="6" t="str">
        <f t="shared" si="120"/>
        <v>0279-000-000-0000</v>
      </c>
      <c r="E7716" s="5" t="s">
        <v>2411</v>
      </c>
      <c r="F7716" s="5" t="s">
        <v>383</v>
      </c>
      <c r="G7716" s="5" t="s">
        <v>384</v>
      </c>
      <c r="H7716" s="5" t="s">
        <v>377</v>
      </c>
      <c r="I7716" s="5" t="s">
        <v>378</v>
      </c>
    </row>
    <row r="7717" spans="1:9" x14ac:dyDescent="0.25">
      <c r="A7717" s="5" t="s">
        <v>18734</v>
      </c>
      <c r="B7717" s="5" t="s">
        <v>18735</v>
      </c>
      <c r="C7717" s="6" t="s">
        <v>1712</v>
      </c>
      <c r="D7717" s="6" t="str">
        <f t="shared" si="120"/>
        <v>0420-000-000-0000</v>
      </c>
      <c r="E7717" s="5" t="s">
        <v>1713</v>
      </c>
      <c r="F7717" s="5" t="s">
        <v>383</v>
      </c>
      <c r="G7717" s="5" t="s">
        <v>384</v>
      </c>
      <c r="H7717" s="5" t="s">
        <v>377</v>
      </c>
      <c r="I7717" s="5" t="s">
        <v>378</v>
      </c>
    </row>
    <row r="7718" spans="1:9" x14ac:dyDescent="0.25">
      <c r="A7718" s="5" t="s">
        <v>18736</v>
      </c>
      <c r="B7718" s="5" t="s">
        <v>18737</v>
      </c>
      <c r="C7718" s="6" t="s">
        <v>3161</v>
      </c>
      <c r="D7718" s="6" t="str">
        <f t="shared" si="120"/>
        <v>0047-000-000-0000</v>
      </c>
      <c r="E7718" s="5" t="s">
        <v>3162</v>
      </c>
      <c r="F7718" s="5" t="s">
        <v>383</v>
      </c>
      <c r="G7718" s="5" t="s">
        <v>384</v>
      </c>
      <c r="H7718" s="5" t="s">
        <v>377</v>
      </c>
      <c r="I7718" s="5" t="s">
        <v>378</v>
      </c>
    </row>
    <row r="7719" spans="1:9" x14ac:dyDescent="0.25">
      <c r="A7719" s="5" t="s">
        <v>18738</v>
      </c>
      <c r="B7719" s="5" t="s">
        <v>18739</v>
      </c>
      <c r="C7719" s="6" t="s">
        <v>5218</v>
      </c>
      <c r="D7719" s="6" t="str">
        <f t="shared" si="120"/>
        <v>0415-000-000-0000</v>
      </c>
      <c r="E7719" s="5" t="s">
        <v>5219</v>
      </c>
      <c r="F7719" s="5" t="s">
        <v>383</v>
      </c>
      <c r="G7719" s="5" t="s">
        <v>384</v>
      </c>
      <c r="H7719" s="5" t="s">
        <v>377</v>
      </c>
      <c r="I7719" s="5" t="s">
        <v>378</v>
      </c>
    </row>
    <row r="7720" spans="1:9" x14ac:dyDescent="0.25">
      <c r="A7720" s="5" t="s">
        <v>18740</v>
      </c>
      <c r="B7720" s="5" t="s">
        <v>18741</v>
      </c>
      <c r="C7720" s="6" t="s">
        <v>5154</v>
      </c>
      <c r="D7720" s="6" t="str">
        <f t="shared" si="120"/>
        <v>0416-000-000-0000</v>
      </c>
      <c r="E7720" s="5" t="s">
        <v>5155</v>
      </c>
      <c r="F7720" s="5" t="s">
        <v>415</v>
      </c>
      <c r="G7720" s="5" t="s">
        <v>416</v>
      </c>
      <c r="H7720" s="5" t="s">
        <v>377</v>
      </c>
      <c r="I7720" s="5" t="s">
        <v>378</v>
      </c>
    </row>
    <row r="7721" spans="1:9" x14ac:dyDescent="0.25">
      <c r="A7721" s="5" t="s">
        <v>18742</v>
      </c>
      <c r="B7721" s="5" t="s">
        <v>18743</v>
      </c>
      <c r="C7721" s="6" t="s">
        <v>1865</v>
      </c>
      <c r="D7721" s="6" t="str">
        <f t="shared" si="120"/>
        <v>0757-000-000-0000</v>
      </c>
      <c r="E7721" s="5" t="s">
        <v>1866</v>
      </c>
      <c r="F7721" s="5" t="s">
        <v>535</v>
      </c>
      <c r="G7721" s="5" t="s">
        <v>536</v>
      </c>
      <c r="H7721" s="5" t="s">
        <v>377</v>
      </c>
      <c r="I7721" s="5" t="s">
        <v>378</v>
      </c>
    </row>
    <row r="7722" spans="1:9" x14ac:dyDescent="0.25">
      <c r="A7722" s="5" t="s">
        <v>18744</v>
      </c>
      <c r="B7722" s="5" t="s">
        <v>18745</v>
      </c>
      <c r="C7722" s="6" t="s">
        <v>5154</v>
      </c>
      <c r="D7722" s="6" t="str">
        <f t="shared" si="120"/>
        <v>0416-000-000-0000</v>
      </c>
      <c r="E7722" s="5" t="s">
        <v>5155</v>
      </c>
      <c r="F7722" s="5" t="s">
        <v>383</v>
      </c>
      <c r="G7722" s="5" t="s">
        <v>384</v>
      </c>
      <c r="H7722" s="5" t="s">
        <v>377</v>
      </c>
      <c r="I7722" s="5" t="s">
        <v>378</v>
      </c>
    </row>
    <row r="7723" spans="1:9" x14ac:dyDescent="0.25">
      <c r="A7723" s="5" t="s">
        <v>18746</v>
      </c>
      <c r="B7723" s="5" t="s">
        <v>18747</v>
      </c>
      <c r="C7723" s="6" t="s">
        <v>3141</v>
      </c>
      <c r="D7723" s="6" t="str">
        <f t="shared" si="120"/>
        <v>0124-000-000-0000</v>
      </c>
      <c r="E7723" s="5" t="s">
        <v>3142</v>
      </c>
      <c r="F7723" s="5" t="s">
        <v>383</v>
      </c>
      <c r="G7723" s="5" t="s">
        <v>384</v>
      </c>
      <c r="H7723" s="5" t="s">
        <v>377</v>
      </c>
      <c r="I7723" s="5" t="s">
        <v>378</v>
      </c>
    </row>
    <row r="7724" spans="1:9" x14ac:dyDescent="0.25">
      <c r="A7724" s="5" t="s">
        <v>18748</v>
      </c>
      <c r="B7724" s="5" t="s">
        <v>18749</v>
      </c>
      <c r="C7724" s="6" t="s">
        <v>5996</v>
      </c>
      <c r="D7724" s="6" t="str">
        <f t="shared" si="120"/>
        <v>0010-162-141-1100</v>
      </c>
      <c r="E7724" s="5" t="s">
        <v>5997</v>
      </c>
      <c r="F7724" s="5" t="s">
        <v>383</v>
      </c>
      <c r="G7724" s="5" t="s">
        <v>384</v>
      </c>
      <c r="H7724" s="5" t="s">
        <v>377</v>
      </c>
      <c r="I7724" s="5" t="s">
        <v>378</v>
      </c>
    </row>
    <row r="7725" spans="1:9" x14ac:dyDescent="0.25">
      <c r="A7725" s="5" t="s">
        <v>18750</v>
      </c>
      <c r="B7725" s="5" t="s">
        <v>18751</v>
      </c>
      <c r="C7725" s="6" t="s">
        <v>10984</v>
      </c>
      <c r="D7725" s="6" t="str">
        <f t="shared" si="120"/>
        <v>0010-029-090-1100</v>
      </c>
      <c r="E7725" s="5" t="s">
        <v>10985</v>
      </c>
      <c r="F7725" s="5" t="s">
        <v>383</v>
      </c>
      <c r="G7725" s="5" t="s">
        <v>384</v>
      </c>
      <c r="H7725" s="5" t="s">
        <v>377</v>
      </c>
      <c r="I7725" s="5" t="s">
        <v>378</v>
      </c>
    </row>
    <row r="7726" spans="1:9" x14ac:dyDescent="0.25">
      <c r="A7726" s="5" t="s">
        <v>18752</v>
      </c>
      <c r="B7726" s="5" t="s">
        <v>18753</v>
      </c>
      <c r="C7726" s="6" t="s">
        <v>1806</v>
      </c>
      <c r="D7726" s="6" t="str">
        <f t="shared" si="120"/>
        <v>0186-000-000-0000</v>
      </c>
      <c r="E7726" s="5" t="s">
        <v>1807</v>
      </c>
      <c r="F7726" s="5" t="s">
        <v>383</v>
      </c>
      <c r="G7726" s="5" t="s">
        <v>384</v>
      </c>
      <c r="H7726" s="5" t="s">
        <v>377</v>
      </c>
      <c r="I7726" s="5" t="s">
        <v>378</v>
      </c>
    </row>
    <row r="7727" spans="1:9" x14ac:dyDescent="0.25">
      <c r="A7727" s="5" t="s">
        <v>18754</v>
      </c>
      <c r="B7727" s="5" t="s">
        <v>18755</v>
      </c>
      <c r="C7727" s="6" t="s">
        <v>8560</v>
      </c>
      <c r="D7727" s="6" t="str">
        <f t="shared" si="120"/>
        <v>0331-000-000-0000</v>
      </c>
      <c r="E7727" s="5" t="s">
        <v>8561</v>
      </c>
      <c r="F7727" s="5" t="s">
        <v>383</v>
      </c>
      <c r="G7727" s="5" t="s">
        <v>384</v>
      </c>
      <c r="H7727" s="5" t="s">
        <v>377</v>
      </c>
      <c r="I7727" s="5" t="s">
        <v>378</v>
      </c>
    </row>
    <row r="7728" spans="1:9" x14ac:dyDescent="0.25">
      <c r="A7728" s="5" t="s">
        <v>18756</v>
      </c>
      <c r="B7728" s="5" t="s">
        <v>18757</v>
      </c>
      <c r="C7728" s="6" t="s">
        <v>3684</v>
      </c>
      <c r="D7728" s="6" t="str">
        <f t="shared" si="120"/>
        <v>0010-058-031-2000</v>
      </c>
      <c r="E7728" s="5" t="s">
        <v>3685</v>
      </c>
      <c r="F7728" s="5" t="s">
        <v>375</v>
      </c>
      <c r="G7728" s="5" t="s">
        <v>376</v>
      </c>
      <c r="H7728" s="5" t="s">
        <v>377</v>
      </c>
      <c r="I7728" s="5" t="s">
        <v>378</v>
      </c>
    </row>
    <row r="7729" spans="1:9" x14ac:dyDescent="0.25">
      <c r="A7729" s="5" t="s">
        <v>18758</v>
      </c>
      <c r="B7729" s="5" t="s">
        <v>18759</v>
      </c>
      <c r="C7729" s="6" t="s">
        <v>2615</v>
      </c>
      <c r="D7729" s="6" t="str">
        <f t="shared" si="120"/>
        <v>0315-000-000-0000</v>
      </c>
      <c r="E7729" s="5" t="s">
        <v>2616</v>
      </c>
      <c r="F7729" s="5" t="s">
        <v>383</v>
      </c>
      <c r="G7729" s="5" t="s">
        <v>384</v>
      </c>
      <c r="H7729" s="5" t="s">
        <v>377</v>
      </c>
      <c r="I7729" s="5" t="s">
        <v>378</v>
      </c>
    </row>
    <row r="7730" spans="1:9" x14ac:dyDescent="0.25">
      <c r="A7730" s="5" t="s">
        <v>18760</v>
      </c>
      <c r="B7730" s="5" t="s">
        <v>18761</v>
      </c>
      <c r="C7730" s="6" t="s">
        <v>2843</v>
      </c>
      <c r="D7730" s="6" t="str">
        <f t="shared" si="120"/>
        <v>0107-000-000-0000</v>
      </c>
      <c r="E7730" s="5" t="s">
        <v>2844</v>
      </c>
      <c r="F7730" s="5" t="s">
        <v>383</v>
      </c>
      <c r="G7730" s="5" t="s">
        <v>384</v>
      </c>
      <c r="H7730" s="5" t="s">
        <v>377</v>
      </c>
      <c r="I7730" s="5" t="s">
        <v>378</v>
      </c>
    </row>
    <row r="7731" spans="1:9" x14ac:dyDescent="0.25">
      <c r="A7731" s="5" t="s">
        <v>18762</v>
      </c>
      <c r="B7731" s="5" t="s">
        <v>18763</v>
      </c>
      <c r="C7731" s="6" t="s">
        <v>5732</v>
      </c>
      <c r="D7731" s="6" t="str">
        <f t="shared" si="120"/>
        <v>0788-000-000-0000</v>
      </c>
      <c r="E7731" s="5" t="s">
        <v>5733</v>
      </c>
      <c r="F7731" s="5" t="s">
        <v>383</v>
      </c>
      <c r="G7731" s="5" t="s">
        <v>384</v>
      </c>
      <c r="H7731" s="5" t="s">
        <v>377</v>
      </c>
      <c r="I7731" s="5" t="s">
        <v>378</v>
      </c>
    </row>
    <row r="7732" spans="1:9" x14ac:dyDescent="0.25">
      <c r="A7732" s="5" t="s">
        <v>18764</v>
      </c>
      <c r="B7732" s="5" t="s">
        <v>18765</v>
      </c>
      <c r="C7732" s="6" t="s">
        <v>18766</v>
      </c>
      <c r="D7732" s="6" t="str">
        <f t="shared" si="120"/>
        <v>1147-000-000-0000</v>
      </c>
      <c r="E7732" s="5" t="s">
        <v>18767</v>
      </c>
      <c r="F7732" s="5" t="s">
        <v>535</v>
      </c>
      <c r="G7732" s="5" t="s">
        <v>536</v>
      </c>
      <c r="H7732" s="5" t="s">
        <v>377</v>
      </c>
      <c r="I7732" s="5" t="s">
        <v>378</v>
      </c>
    </row>
    <row r="7733" spans="1:9" x14ac:dyDescent="0.25">
      <c r="A7733" s="5" t="s">
        <v>18768</v>
      </c>
      <c r="B7733" s="5" t="s">
        <v>18769</v>
      </c>
      <c r="C7733" s="6" t="s">
        <v>13370</v>
      </c>
      <c r="D7733" s="6" t="str">
        <f t="shared" si="120"/>
        <v>0678-000-000-0000</v>
      </c>
      <c r="E7733" s="5" t="s">
        <v>13371</v>
      </c>
      <c r="F7733" s="5" t="s">
        <v>383</v>
      </c>
      <c r="G7733" s="5" t="s">
        <v>384</v>
      </c>
      <c r="H7733" s="5" t="s">
        <v>377</v>
      </c>
      <c r="I7733" s="5" t="s">
        <v>378</v>
      </c>
    </row>
    <row r="7734" spans="1:9" x14ac:dyDescent="0.25">
      <c r="A7734" s="5" t="s">
        <v>18770</v>
      </c>
      <c r="B7734" s="5" t="s">
        <v>18771</v>
      </c>
      <c r="C7734" s="6" t="s">
        <v>405</v>
      </c>
      <c r="D7734" s="6" t="str">
        <f t="shared" si="120"/>
        <v>0340-000-000-0000</v>
      </c>
      <c r="E7734" s="5" t="s">
        <v>406</v>
      </c>
      <c r="F7734" s="5" t="s">
        <v>383</v>
      </c>
      <c r="G7734" s="5" t="s">
        <v>384</v>
      </c>
      <c r="H7734" s="5" t="s">
        <v>377</v>
      </c>
      <c r="I7734" s="5" t="s">
        <v>378</v>
      </c>
    </row>
    <row r="7735" spans="1:9" x14ac:dyDescent="0.25">
      <c r="A7735" s="5" t="s">
        <v>18772</v>
      </c>
      <c r="B7735" s="5" t="s">
        <v>18773</v>
      </c>
      <c r="C7735" s="6" t="s">
        <v>989</v>
      </c>
      <c r="D7735" s="6" t="str">
        <f t="shared" si="120"/>
        <v>0207-000-000-0000</v>
      </c>
      <c r="E7735" s="5" t="s">
        <v>990</v>
      </c>
      <c r="F7735" s="5" t="s">
        <v>383</v>
      </c>
      <c r="G7735" s="5" t="s">
        <v>384</v>
      </c>
      <c r="H7735" s="5" t="s">
        <v>377</v>
      </c>
      <c r="I7735" s="5" t="s">
        <v>378</v>
      </c>
    </row>
    <row r="7736" spans="1:9" x14ac:dyDescent="0.25">
      <c r="A7736" s="5" t="s">
        <v>18774</v>
      </c>
      <c r="B7736" s="5" t="s">
        <v>18775</v>
      </c>
      <c r="C7736" s="6" t="s">
        <v>615</v>
      </c>
      <c r="D7736" s="6" t="str">
        <f t="shared" si="120"/>
        <v>0170-000-000-0000</v>
      </c>
      <c r="E7736" s="5" t="s">
        <v>616</v>
      </c>
      <c r="F7736" s="5" t="s">
        <v>383</v>
      </c>
      <c r="G7736" s="5" t="s">
        <v>384</v>
      </c>
      <c r="H7736" s="5" t="s">
        <v>377</v>
      </c>
      <c r="I7736" s="5" t="s">
        <v>378</v>
      </c>
    </row>
    <row r="7737" spans="1:9" x14ac:dyDescent="0.25">
      <c r="A7737" s="5" t="s">
        <v>18776</v>
      </c>
      <c r="B7737" s="5" t="s">
        <v>18777</v>
      </c>
      <c r="C7737" s="6" t="s">
        <v>2947</v>
      </c>
      <c r="D7737" s="6" t="str">
        <f t="shared" si="120"/>
        <v>0943-000-000-0000</v>
      </c>
      <c r="E7737" s="5" t="s">
        <v>2948</v>
      </c>
      <c r="F7737" s="5" t="s">
        <v>383</v>
      </c>
      <c r="G7737" s="5" t="s">
        <v>384</v>
      </c>
      <c r="H7737" s="5" t="s">
        <v>377</v>
      </c>
      <c r="I7737" s="5" t="s">
        <v>378</v>
      </c>
    </row>
    <row r="7738" spans="1:9" x14ac:dyDescent="0.25">
      <c r="A7738" s="5" t="s">
        <v>18778</v>
      </c>
      <c r="B7738" s="5" t="s">
        <v>18779</v>
      </c>
      <c r="C7738" s="6" t="s">
        <v>811</v>
      </c>
      <c r="D7738" s="6" t="str">
        <f t="shared" si="120"/>
        <v>0010-029-080-1500</v>
      </c>
      <c r="E7738" s="5" t="s">
        <v>812</v>
      </c>
      <c r="F7738" s="5" t="s">
        <v>383</v>
      </c>
      <c r="G7738" s="5" t="s">
        <v>384</v>
      </c>
      <c r="H7738" s="5" t="s">
        <v>377</v>
      </c>
      <c r="I7738" s="5" t="s">
        <v>378</v>
      </c>
    </row>
    <row r="7739" spans="1:9" x14ac:dyDescent="0.25">
      <c r="A7739" s="5" t="s">
        <v>18780</v>
      </c>
      <c r="B7739" s="5" t="s">
        <v>18781</v>
      </c>
      <c r="C7739" s="6" t="s">
        <v>2297</v>
      </c>
      <c r="D7739" s="6" t="str">
        <f t="shared" si="120"/>
        <v>0055-000-000-0000</v>
      </c>
      <c r="E7739" s="5" t="s">
        <v>2298</v>
      </c>
      <c r="F7739" s="5" t="s">
        <v>383</v>
      </c>
      <c r="G7739" s="5" t="s">
        <v>384</v>
      </c>
      <c r="H7739" s="5" t="s">
        <v>377</v>
      </c>
      <c r="I7739" s="5" t="s">
        <v>378</v>
      </c>
    </row>
    <row r="7740" spans="1:9" x14ac:dyDescent="0.25">
      <c r="A7740" s="5" t="s">
        <v>18782</v>
      </c>
      <c r="B7740" s="5" t="s">
        <v>18783</v>
      </c>
      <c r="C7740" s="6" t="s">
        <v>7986</v>
      </c>
      <c r="D7740" s="6" t="str">
        <f t="shared" si="120"/>
        <v>0783-000-000-0000</v>
      </c>
      <c r="E7740" s="5" t="s">
        <v>7987</v>
      </c>
      <c r="F7740" s="5" t="s">
        <v>383</v>
      </c>
      <c r="G7740" s="5" t="s">
        <v>384</v>
      </c>
      <c r="H7740" s="5" t="s">
        <v>377</v>
      </c>
      <c r="I7740" s="5" t="s">
        <v>378</v>
      </c>
    </row>
    <row r="7741" spans="1:9" x14ac:dyDescent="0.25">
      <c r="A7741" s="5" t="s">
        <v>18784</v>
      </c>
      <c r="B7741" s="5" t="s">
        <v>18785</v>
      </c>
      <c r="C7741" s="6" t="s">
        <v>405</v>
      </c>
      <c r="D7741" s="6" t="str">
        <f t="shared" si="120"/>
        <v>0340-000-000-0000</v>
      </c>
      <c r="E7741" s="5" t="s">
        <v>406</v>
      </c>
      <c r="F7741" s="5" t="s">
        <v>383</v>
      </c>
      <c r="G7741" s="5" t="s">
        <v>384</v>
      </c>
      <c r="H7741" s="5" t="s">
        <v>377</v>
      </c>
      <c r="I7741" s="5" t="s">
        <v>378</v>
      </c>
    </row>
    <row r="7742" spans="1:9" x14ac:dyDescent="0.25">
      <c r="A7742" s="5" t="s">
        <v>18786</v>
      </c>
      <c r="B7742" s="5" t="s">
        <v>18787</v>
      </c>
      <c r="C7742" s="6" t="s">
        <v>10400</v>
      </c>
      <c r="D7742" s="6" t="str">
        <f t="shared" si="120"/>
        <v>0010-058-021-4200</v>
      </c>
      <c r="E7742" s="5" t="s">
        <v>10401</v>
      </c>
      <c r="F7742" s="5" t="s">
        <v>399</v>
      </c>
      <c r="G7742" s="5" t="s">
        <v>400</v>
      </c>
      <c r="H7742" s="5" t="s">
        <v>377</v>
      </c>
      <c r="I7742" s="5" t="s">
        <v>378</v>
      </c>
    </row>
    <row r="7743" spans="1:9" x14ac:dyDescent="0.25">
      <c r="A7743" s="5" t="s">
        <v>18788</v>
      </c>
      <c r="B7743" s="5" t="s">
        <v>18789</v>
      </c>
      <c r="C7743" s="6" t="s">
        <v>2601</v>
      </c>
      <c r="D7743" s="6" t="str">
        <f t="shared" si="120"/>
        <v>0369-000-000-0000</v>
      </c>
      <c r="E7743" s="5" t="s">
        <v>2602</v>
      </c>
      <c r="F7743" s="5" t="s">
        <v>383</v>
      </c>
      <c r="G7743" s="5" t="s">
        <v>384</v>
      </c>
      <c r="H7743" s="5" t="s">
        <v>377</v>
      </c>
      <c r="I7743" s="5" t="s">
        <v>378</v>
      </c>
    </row>
    <row r="7744" spans="1:9" x14ac:dyDescent="0.25">
      <c r="A7744" s="5" t="s">
        <v>18790</v>
      </c>
      <c r="B7744" s="5" t="s">
        <v>18791</v>
      </c>
      <c r="C7744" s="6" t="s">
        <v>911</v>
      </c>
      <c r="D7744" s="6" t="str">
        <f t="shared" si="120"/>
        <v>0168-000-000-0000</v>
      </c>
      <c r="E7744" s="5" t="s">
        <v>912</v>
      </c>
      <c r="F7744" s="5" t="s">
        <v>383</v>
      </c>
      <c r="G7744" s="5" t="s">
        <v>384</v>
      </c>
      <c r="H7744" s="5" t="s">
        <v>377</v>
      </c>
      <c r="I7744" s="5" t="s">
        <v>378</v>
      </c>
    </row>
    <row r="7745" spans="1:9" x14ac:dyDescent="0.25">
      <c r="A7745" s="5" t="s">
        <v>18792</v>
      </c>
      <c r="B7745" s="5" t="s">
        <v>18793</v>
      </c>
      <c r="C7745" s="6" t="s">
        <v>5184</v>
      </c>
      <c r="D7745" s="6" t="str">
        <f t="shared" si="120"/>
        <v>1018-000-000-0000</v>
      </c>
      <c r="E7745" s="5" t="s">
        <v>5185</v>
      </c>
      <c r="F7745" s="5" t="s">
        <v>507</v>
      </c>
      <c r="G7745" s="5" t="s">
        <v>508</v>
      </c>
      <c r="H7745" s="5" t="s">
        <v>377</v>
      </c>
      <c r="I7745" s="5" t="s">
        <v>378</v>
      </c>
    </row>
    <row r="7746" spans="1:9" x14ac:dyDescent="0.25">
      <c r="A7746" s="5" t="s">
        <v>18794</v>
      </c>
      <c r="B7746" s="5" t="s">
        <v>18795</v>
      </c>
      <c r="C7746" s="6" t="s">
        <v>863</v>
      </c>
      <c r="D7746" s="6" t="str">
        <f t="shared" ref="D7746:D7809" si="121">TEXT(C7746,"0000-000-000-0000")</f>
        <v>0010-091-031-1100</v>
      </c>
      <c r="E7746" s="5" t="s">
        <v>864</v>
      </c>
      <c r="F7746" s="5" t="s">
        <v>383</v>
      </c>
      <c r="G7746" s="5" t="s">
        <v>384</v>
      </c>
      <c r="H7746" s="5" t="s">
        <v>377</v>
      </c>
      <c r="I7746" s="5" t="s">
        <v>378</v>
      </c>
    </row>
    <row r="7747" spans="1:9" x14ac:dyDescent="0.25">
      <c r="A7747" s="5" t="s">
        <v>18796</v>
      </c>
      <c r="B7747" s="5" t="s">
        <v>18797</v>
      </c>
      <c r="C7747" s="6" t="s">
        <v>3017</v>
      </c>
      <c r="D7747" s="6" t="str">
        <f t="shared" si="121"/>
        <v>0597-000-000-0000</v>
      </c>
      <c r="E7747" s="5" t="s">
        <v>3018</v>
      </c>
      <c r="F7747" s="5" t="s">
        <v>383</v>
      </c>
      <c r="G7747" s="5" t="s">
        <v>384</v>
      </c>
      <c r="H7747" s="5" t="s">
        <v>377</v>
      </c>
      <c r="I7747" s="5" t="s">
        <v>378</v>
      </c>
    </row>
    <row r="7748" spans="1:9" x14ac:dyDescent="0.25">
      <c r="A7748" s="5" t="s">
        <v>18798</v>
      </c>
      <c r="B7748" s="5" t="s">
        <v>18799</v>
      </c>
      <c r="C7748" s="6" t="s">
        <v>8178</v>
      </c>
      <c r="D7748" s="6" t="str">
        <f t="shared" si="121"/>
        <v>0937-000-000-0000</v>
      </c>
      <c r="E7748" s="5" t="s">
        <v>8179</v>
      </c>
      <c r="F7748" s="5" t="s">
        <v>383</v>
      </c>
      <c r="G7748" s="5" t="s">
        <v>384</v>
      </c>
      <c r="H7748" s="5" t="s">
        <v>11790</v>
      </c>
      <c r="I7748" s="5" t="s">
        <v>11791</v>
      </c>
    </row>
    <row r="7749" spans="1:9" x14ac:dyDescent="0.25">
      <c r="A7749" s="5" t="s">
        <v>18800</v>
      </c>
      <c r="B7749" s="5" t="s">
        <v>18801</v>
      </c>
      <c r="C7749" s="6" t="s">
        <v>2237</v>
      </c>
      <c r="D7749" s="6" t="str">
        <f t="shared" si="121"/>
        <v>0917-000-000-0000</v>
      </c>
      <c r="E7749" s="5" t="s">
        <v>2238</v>
      </c>
      <c r="F7749" s="5" t="s">
        <v>2925</v>
      </c>
      <c r="G7749" s="5" t="s">
        <v>2926</v>
      </c>
      <c r="H7749" s="5" t="s">
        <v>513</v>
      </c>
      <c r="I7749" s="5" t="s">
        <v>514</v>
      </c>
    </row>
    <row r="7750" spans="1:9" x14ac:dyDescent="0.25">
      <c r="A7750" s="5" t="s">
        <v>18802</v>
      </c>
      <c r="B7750" s="5" t="s">
        <v>18803</v>
      </c>
      <c r="C7750" s="6" t="s">
        <v>6727</v>
      </c>
      <c r="D7750" s="6" t="str">
        <f t="shared" si="121"/>
        <v>0225-000-000-0000</v>
      </c>
      <c r="E7750" s="5" t="s">
        <v>6728</v>
      </c>
      <c r="F7750" s="5" t="s">
        <v>383</v>
      </c>
      <c r="G7750" s="5" t="s">
        <v>384</v>
      </c>
      <c r="H7750" s="5" t="s">
        <v>377</v>
      </c>
      <c r="I7750" s="5" t="s">
        <v>378</v>
      </c>
    </row>
    <row r="7751" spans="1:9" x14ac:dyDescent="0.25">
      <c r="A7751" s="5" t="s">
        <v>18804</v>
      </c>
      <c r="B7751" s="5" t="s">
        <v>18805</v>
      </c>
      <c r="C7751" s="6" t="s">
        <v>2233</v>
      </c>
      <c r="D7751" s="6" t="str">
        <f t="shared" si="121"/>
        <v>0671-000-000-0000</v>
      </c>
      <c r="E7751" s="5" t="s">
        <v>2234</v>
      </c>
      <c r="F7751" s="5" t="s">
        <v>383</v>
      </c>
      <c r="G7751" s="5" t="s">
        <v>384</v>
      </c>
      <c r="H7751" s="5" t="s">
        <v>377</v>
      </c>
      <c r="I7751" s="5" t="s">
        <v>378</v>
      </c>
    </row>
    <row r="7752" spans="1:9" x14ac:dyDescent="0.25">
      <c r="A7752" s="5" t="s">
        <v>18806</v>
      </c>
      <c r="B7752" s="5" t="s">
        <v>18807</v>
      </c>
      <c r="C7752" s="6" t="s">
        <v>6045</v>
      </c>
      <c r="D7752" s="6" t="str">
        <f t="shared" si="121"/>
        <v>0117-000-000-0000</v>
      </c>
      <c r="E7752" s="5" t="s">
        <v>6046</v>
      </c>
      <c r="F7752" s="5" t="s">
        <v>383</v>
      </c>
      <c r="G7752" s="5" t="s">
        <v>384</v>
      </c>
      <c r="H7752" s="5" t="s">
        <v>377</v>
      </c>
      <c r="I7752" s="5" t="s">
        <v>378</v>
      </c>
    </row>
    <row r="7753" spans="1:9" x14ac:dyDescent="0.25">
      <c r="A7753" s="5" t="s">
        <v>18808</v>
      </c>
      <c r="B7753" s="5" t="s">
        <v>18809</v>
      </c>
      <c r="C7753" s="6" t="s">
        <v>18810</v>
      </c>
      <c r="D7753" s="6" t="str">
        <f t="shared" si="121"/>
        <v>0416-000-003-8300</v>
      </c>
      <c r="E7753" s="5" t="s">
        <v>18811</v>
      </c>
      <c r="F7753" s="5" t="s">
        <v>383</v>
      </c>
      <c r="G7753" s="5" t="s">
        <v>384</v>
      </c>
      <c r="H7753" s="5" t="s">
        <v>377</v>
      </c>
      <c r="I7753" s="5" t="s">
        <v>378</v>
      </c>
    </row>
    <row r="7754" spans="1:9" x14ac:dyDescent="0.25">
      <c r="A7754" s="5" t="s">
        <v>18812</v>
      </c>
      <c r="B7754" s="5" t="s">
        <v>18813</v>
      </c>
      <c r="C7754" s="6" t="s">
        <v>14356</v>
      </c>
      <c r="D7754" s="6" t="str">
        <f t="shared" si="121"/>
        <v>0764-000-000-0000</v>
      </c>
      <c r="E7754" s="5" t="s">
        <v>14357</v>
      </c>
      <c r="F7754" s="5" t="s">
        <v>535</v>
      </c>
      <c r="G7754" s="5" t="s">
        <v>536</v>
      </c>
      <c r="H7754" s="5" t="s">
        <v>377</v>
      </c>
      <c r="I7754" s="5" t="s">
        <v>378</v>
      </c>
    </row>
    <row r="7755" spans="1:9" x14ac:dyDescent="0.25">
      <c r="A7755" s="5" t="s">
        <v>18814</v>
      </c>
      <c r="B7755" s="5" t="s">
        <v>18815</v>
      </c>
      <c r="C7755" s="6" t="s">
        <v>1299</v>
      </c>
      <c r="D7755" s="6" t="str">
        <f t="shared" si="121"/>
        <v>0016-000-000-0000</v>
      </c>
      <c r="E7755" s="5" t="s">
        <v>1300</v>
      </c>
      <c r="F7755" s="5" t="s">
        <v>383</v>
      </c>
      <c r="G7755" s="5" t="s">
        <v>384</v>
      </c>
      <c r="H7755" s="5" t="s">
        <v>377</v>
      </c>
      <c r="I7755" s="5" t="s">
        <v>378</v>
      </c>
    </row>
    <row r="7756" spans="1:9" x14ac:dyDescent="0.25">
      <c r="A7756" s="5" t="s">
        <v>18816</v>
      </c>
      <c r="B7756" s="5" t="s">
        <v>18817</v>
      </c>
      <c r="C7756" s="6" t="s">
        <v>3445</v>
      </c>
      <c r="D7756" s="6" t="str">
        <f t="shared" si="121"/>
        <v>0288-000-000-0000</v>
      </c>
      <c r="E7756" s="5" t="s">
        <v>3446</v>
      </c>
      <c r="F7756" s="5" t="s">
        <v>383</v>
      </c>
      <c r="G7756" s="5" t="s">
        <v>384</v>
      </c>
      <c r="H7756" s="5" t="s">
        <v>377</v>
      </c>
      <c r="I7756" s="5" t="s">
        <v>378</v>
      </c>
    </row>
    <row r="7757" spans="1:9" x14ac:dyDescent="0.25">
      <c r="A7757" s="5" t="s">
        <v>18818</v>
      </c>
      <c r="B7757" s="5" t="s">
        <v>18819</v>
      </c>
      <c r="C7757" s="6" t="s">
        <v>543</v>
      </c>
      <c r="D7757" s="6" t="str">
        <f t="shared" si="121"/>
        <v>0185-000-000-0000</v>
      </c>
      <c r="E7757" s="5" t="s">
        <v>544</v>
      </c>
      <c r="F7757" s="5" t="s">
        <v>383</v>
      </c>
      <c r="G7757" s="5" t="s">
        <v>384</v>
      </c>
      <c r="H7757" s="5" t="s">
        <v>377</v>
      </c>
      <c r="I7757" s="5" t="s">
        <v>378</v>
      </c>
    </row>
    <row r="7758" spans="1:9" x14ac:dyDescent="0.25">
      <c r="A7758" s="5" t="s">
        <v>18820</v>
      </c>
      <c r="B7758" s="5" t="s">
        <v>18821</v>
      </c>
      <c r="C7758" s="6" t="s">
        <v>6813</v>
      </c>
      <c r="D7758" s="6" t="str">
        <f t="shared" si="121"/>
        <v>0010-092-020-1100</v>
      </c>
      <c r="E7758" s="5" t="s">
        <v>6814</v>
      </c>
      <c r="F7758" s="5" t="s">
        <v>399</v>
      </c>
      <c r="G7758" s="5" t="s">
        <v>400</v>
      </c>
      <c r="H7758" s="5" t="s">
        <v>377</v>
      </c>
      <c r="I7758" s="5" t="s">
        <v>378</v>
      </c>
    </row>
    <row r="7759" spans="1:9" x14ac:dyDescent="0.25">
      <c r="A7759" s="5" t="s">
        <v>18822</v>
      </c>
      <c r="B7759" s="5" t="s">
        <v>18823</v>
      </c>
      <c r="C7759" s="6" t="s">
        <v>1991</v>
      </c>
      <c r="D7759" s="6" t="str">
        <f t="shared" si="121"/>
        <v>0010-030-021-1500</v>
      </c>
      <c r="E7759" s="5" t="s">
        <v>1992</v>
      </c>
      <c r="F7759" s="5" t="s">
        <v>399</v>
      </c>
      <c r="G7759" s="5" t="s">
        <v>400</v>
      </c>
      <c r="H7759" s="5" t="s">
        <v>377</v>
      </c>
      <c r="I7759" s="5" t="s">
        <v>378</v>
      </c>
    </row>
    <row r="7760" spans="1:9" x14ac:dyDescent="0.25">
      <c r="A7760" s="5" t="s">
        <v>18824</v>
      </c>
      <c r="B7760" s="5" t="s">
        <v>18825</v>
      </c>
      <c r="C7760" s="6" t="s">
        <v>8601</v>
      </c>
      <c r="D7760" s="6" t="str">
        <f t="shared" si="121"/>
        <v>0584-000-000-0000</v>
      </c>
      <c r="E7760" s="5" t="s">
        <v>8602</v>
      </c>
      <c r="F7760" s="5" t="s">
        <v>383</v>
      </c>
      <c r="G7760" s="5" t="s">
        <v>384</v>
      </c>
      <c r="H7760" s="5" t="s">
        <v>377</v>
      </c>
      <c r="I7760" s="5" t="s">
        <v>378</v>
      </c>
    </row>
    <row r="7761" spans="1:9" x14ac:dyDescent="0.25">
      <c r="A7761" s="5" t="s">
        <v>18826</v>
      </c>
      <c r="B7761" s="5" t="s">
        <v>18827</v>
      </c>
      <c r="C7761" s="6" t="s">
        <v>1984</v>
      </c>
      <c r="D7761" s="6" t="str">
        <f t="shared" si="121"/>
        <v>0100-045-050-1100</v>
      </c>
      <c r="E7761" s="5" t="s">
        <v>1985</v>
      </c>
      <c r="F7761" s="5" t="s">
        <v>415</v>
      </c>
      <c r="G7761" s="5" t="s">
        <v>416</v>
      </c>
      <c r="H7761" s="5" t="s">
        <v>377</v>
      </c>
      <c r="I7761" s="5" t="s">
        <v>378</v>
      </c>
    </row>
    <row r="7762" spans="1:9" x14ac:dyDescent="0.25">
      <c r="A7762" s="5" t="s">
        <v>18828</v>
      </c>
      <c r="B7762" s="5" t="s">
        <v>18829</v>
      </c>
      <c r="C7762" s="6" t="s">
        <v>1806</v>
      </c>
      <c r="D7762" s="6" t="str">
        <f t="shared" si="121"/>
        <v>0186-000-000-0000</v>
      </c>
      <c r="E7762" s="5" t="s">
        <v>1807</v>
      </c>
      <c r="F7762" s="5" t="s">
        <v>383</v>
      </c>
      <c r="G7762" s="5" t="s">
        <v>384</v>
      </c>
      <c r="H7762" s="5" t="s">
        <v>377</v>
      </c>
      <c r="I7762" s="5" t="s">
        <v>378</v>
      </c>
    </row>
    <row r="7763" spans="1:9" x14ac:dyDescent="0.25">
      <c r="A7763" s="5" t="s">
        <v>18830</v>
      </c>
      <c r="B7763" s="5" t="s">
        <v>18831</v>
      </c>
      <c r="C7763" s="6" t="s">
        <v>5678</v>
      </c>
      <c r="D7763" s="6" t="str">
        <f t="shared" si="121"/>
        <v>0010-046-061-1100</v>
      </c>
      <c r="E7763" s="5" t="s">
        <v>5679</v>
      </c>
      <c r="F7763" s="5" t="s">
        <v>399</v>
      </c>
      <c r="G7763" s="5" t="s">
        <v>400</v>
      </c>
      <c r="H7763" s="5" t="s">
        <v>377</v>
      </c>
      <c r="I7763" s="5" t="s">
        <v>378</v>
      </c>
    </row>
    <row r="7764" spans="1:9" x14ac:dyDescent="0.25">
      <c r="A7764" s="5" t="s">
        <v>18832</v>
      </c>
      <c r="B7764" s="5" t="s">
        <v>18833</v>
      </c>
      <c r="C7764" s="6" t="s">
        <v>7069</v>
      </c>
      <c r="D7764" s="6" t="str">
        <f t="shared" si="121"/>
        <v>1089-000-000-0000</v>
      </c>
      <c r="E7764" s="5" t="s">
        <v>7070</v>
      </c>
      <c r="F7764" s="5" t="s">
        <v>383</v>
      </c>
      <c r="G7764" s="5" t="s">
        <v>384</v>
      </c>
      <c r="H7764" s="5" t="s">
        <v>377</v>
      </c>
      <c r="I7764" s="5" t="s">
        <v>378</v>
      </c>
    </row>
    <row r="7765" spans="1:9" x14ac:dyDescent="0.25">
      <c r="A7765" s="5" t="s">
        <v>18834</v>
      </c>
      <c r="B7765" s="5" t="s">
        <v>18835</v>
      </c>
      <c r="C7765" s="6" t="s">
        <v>18836</v>
      </c>
      <c r="D7765" s="6" t="str">
        <f t="shared" si="121"/>
        <v>0340-090-101-1100</v>
      </c>
      <c r="E7765" s="5" t="s">
        <v>18837</v>
      </c>
      <c r="F7765" s="5" t="s">
        <v>399</v>
      </c>
      <c r="G7765" s="5" t="s">
        <v>400</v>
      </c>
      <c r="H7765" s="5" t="s">
        <v>377</v>
      </c>
      <c r="I7765" s="5" t="s">
        <v>378</v>
      </c>
    </row>
    <row r="7766" spans="1:9" x14ac:dyDescent="0.25">
      <c r="A7766" s="5" t="s">
        <v>18838</v>
      </c>
      <c r="B7766" s="5" t="s">
        <v>18839</v>
      </c>
      <c r="C7766" s="6" t="s">
        <v>3966</v>
      </c>
      <c r="D7766" s="6" t="str">
        <f t="shared" si="121"/>
        <v>0800-000-000-0000</v>
      </c>
      <c r="E7766" s="5" t="s">
        <v>3967</v>
      </c>
      <c r="F7766" s="5" t="s">
        <v>503</v>
      </c>
      <c r="G7766" s="5" t="s">
        <v>504</v>
      </c>
      <c r="H7766" s="5" t="s">
        <v>377</v>
      </c>
      <c r="I7766" s="5" t="s">
        <v>378</v>
      </c>
    </row>
    <row r="7767" spans="1:9" x14ac:dyDescent="0.25">
      <c r="A7767" s="5" t="s">
        <v>18840</v>
      </c>
      <c r="B7767" s="5" t="s">
        <v>18841</v>
      </c>
      <c r="C7767" s="6" t="s">
        <v>1498</v>
      </c>
      <c r="D7767" s="6" t="str">
        <f t="shared" si="121"/>
        <v>0224-000-000-0000</v>
      </c>
      <c r="E7767" s="5" t="s">
        <v>1499</v>
      </c>
      <c r="F7767" s="5" t="s">
        <v>383</v>
      </c>
      <c r="G7767" s="5" t="s">
        <v>384</v>
      </c>
      <c r="H7767" s="5" t="s">
        <v>377</v>
      </c>
      <c r="I7767" s="5" t="s">
        <v>378</v>
      </c>
    </row>
    <row r="7768" spans="1:9" x14ac:dyDescent="0.25">
      <c r="A7768" s="5" t="s">
        <v>18842</v>
      </c>
      <c r="B7768" s="5" t="s">
        <v>18843</v>
      </c>
      <c r="C7768" s="6" t="s">
        <v>5043</v>
      </c>
      <c r="D7768" s="6" t="str">
        <f t="shared" si="121"/>
        <v>0421-000-000-0000</v>
      </c>
      <c r="E7768" s="5" t="s">
        <v>5044</v>
      </c>
      <c r="F7768" s="5" t="s">
        <v>383</v>
      </c>
      <c r="G7768" s="5" t="s">
        <v>384</v>
      </c>
      <c r="H7768" s="5" t="s">
        <v>377</v>
      </c>
      <c r="I7768" s="5" t="s">
        <v>378</v>
      </c>
    </row>
    <row r="7769" spans="1:9" x14ac:dyDescent="0.25">
      <c r="A7769" s="5" t="s">
        <v>18844</v>
      </c>
      <c r="B7769" s="5" t="s">
        <v>18845</v>
      </c>
      <c r="C7769" s="6" t="s">
        <v>1940</v>
      </c>
      <c r="D7769" s="6" t="str">
        <f t="shared" si="121"/>
        <v>0231-000-000-0000</v>
      </c>
      <c r="E7769" s="5" t="s">
        <v>1941</v>
      </c>
      <c r="F7769" s="5" t="s">
        <v>535</v>
      </c>
      <c r="G7769" s="5" t="s">
        <v>536</v>
      </c>
      <c r="H7769" s="5" t="s">
        <v>377</v>
      </c>
      <c r="I7769" s="5" t="s">
        <v>378</v>
      </c>
    </row>
    <row r="7770" spans="1:9" x14ac:dyDescent="0.25">
      <c r="A7770" s="5" t="s">
        <v>18846</v>
      </c>
      <c r="B7770" s="5" t="s">
        <v>18847</v>
      </c>
      <c r="C7770" s="6" t="s">
        <v>1181</v>
      </c>
      <c r="D7770" s="6" t="str">
        <f t="shared" si="121"/>
        <v>0844-000-000-0000</v>
      </c>
      <c r="E7770" s="5" t="s">
        <v>1182</v>
      </c>
      <c r="F7770" s="5" t="s">
        <v>383</v>
      </c>
      <c r="G7770" s="5" t="s">
        <v>384</v>
      </c>
      <c r="H7770" s="5" t="s">
        <v>377</v>
      </c>
      <c r="I7770" s="5" t="s">
        <v>378</v>
      </c>
    </row>
    <row r="7771" spans="1:9" x14ac:dyDescent="0.25">
      <c r="A7771" s="5" t="s">
        <v>18848</v>
      </c>
      <c r="B7771" s="5" t="s">
        <v>18849</v>
      </c>
      <c r="C7771" s="6" t="s">
        <v>6167</v>
      </c>
      <c r="D7771" s="6" t="str">
        <f t="shared" si="121"/>
        <v>0010-090-091-1100</v>
      </c>
      <c r="E7771" s="5" t="s">
        <v>6168</v>
      </c>
      <c r="F7771" s="5" t="s">
        <v>399</v>
      </c>
      <c r="G7771" s="5" t="s">
        <v>400</v>
      </c>
      <c r="H7771" s="5" t="s">
        <v>377</v>
      </c>
      <c r="I7771" s="5" t="s">
        <v>378</v>
      </c>
    </row>
    <row r="7772" spans="1:9" x14ac:dyDescent="0.25">
      <c r="A7772" s="5" t="s">
        <v>18850</v>
      </c>
      <c r="B7772" s="5" t="s">
        <v>18851</v>
      </c>
      <c r="C7772" s="6" t="s">
        <v>4088</v>
      </c>
      <c r="D7772" s="6" t="str">
        <f t="shared" si="121"/>
        <v>0772-000-000-0000</v>
      </c>
      <c r="E7772" s="5" t="s">
        <v>4089</v>
      </c>
      <c r="F7772" s="5" t="s">
        <v>383</v>
      </c>
      <c r="G7772" s="5" t="s">
        <v>384</v>
      </c>
      <c r="H7772" s="5" t="s">
        <v>377</v>
      </c>
      <c r="I7772" s="5" t="s">
        <v>378</v>
      </c>
    </row>
    <row r="7773" spans="1:9" x14ac:dyDescent="0.25">
      <c r="A7773" s="5" t="s">
        <v>18852</v>
      </c>
      <c r="B7773" s="5" t="s">
        <v>18853</v>
      </c>
      <c r="C7773" s="6" t="s">
        <v>8298</v>
      </c>
      <c r="D7773" s="6" t="str">
        <f t="shared" si="121"/>
        <v>0010-091-051-1100</v>
      </c>
      <c r="E7773" s="5" t="s">
        <v>8299</v>
      </c>
      <c r="F7773" s="5" t="s">
        <v>399</v>
      </c>
      <c r="G7773" s="5" t="s">
        <v>400</v>
      </c>
      <c r="H7773" s="5" t="s">
        <v>377</v>
      </c>
      <c r="I7773" s="5" t="s">
        <v>378</v>
      </c>
    </row>
    <row r="7774" spans="1:9" x14ac:dyDescent="0.25">
      <c r="A7774" s="5" t="s">
        <v>18854</v>
      </c>
      <c r="B7774" s="5" t="s">
        <v>18855</v>
      </c>
      <c r="C7774" s="6" t="s">
        <v>18856</v>
      </c>
      <c r="D7774" s="6" t="str">
        <f t="shared" si="121"/>
        <v>0010-050-031-1600</v>
      </c>
      <c r="E7774" s="5" t="s">
        <v>18857</v>
      </c>
      <c r="F7774" s="5" t="s">
        <v>375</v>
      </c>
      <c r="G7774" s="5" t="s">
        <v>376</v>
      </c>
      <c r="H7774" s="5" t="s">
        <v>377</v>
      </c>
      <c r="I7774" s="5" t="s">
        <v>378</v>
      </c>
    </row>
    <row r="7775" spans="1:9" x14ac:dyDescent="0.25">
      <c r="A7775" s="5" t="s">
        <v>18858</v>
      </c>
      <c r="B7775" s="5" t="s">
        <v>18859</v>
      </c>
      <c r="C7775" s="6" t="s">
        <v>18860</v>
      </c>
      <c r="D7775" s="6" t="str">
        <f t="shared" si="121"/>
        <v>0010-050-041-1000</v>
      </c>
      <c r="E7775" s="5" t="s">
        <v>18861</v>
      </c>
      <c r="F7775" s="5" t="s">
        <v>1099</v>
      </c>
      <c r="G7775" s="5" t="s">
        <v>1100</v>
      </c>
      <c r="H7775" s="5" t="s">
        <v>377</v>
      </c>
      <c r="I7775" s="5" t="s">
        <v>378</v>
      </c>
    </row>
    <row r="7776" spans="1:9" x14ac:dyDescent="0.25">
      <c r="A7776" s="5" t="s">
        <v>18862</v>
      </c>
      <c r="B7776" s="5" t="s">
        <v>18863</v>
      </c>
      <c r="C7776" s="6" t="s">
        <v>10833</v>
      </c>
      <c r="D7776" s="6" t="str">
        <f t="shared" si="121"/>
        <v>0010-050-041-1200</v>
      </c>
      <c r="E7776" s="5" t="s">
        <v>10834</v>
      </c>
      <c r="F7776" s="5" t="s">
        <v>375</v>
      </c>
      <c r="G7776" s="5" t="s">
        <v>376</v>
      </c>
      <c r="H7776" s="5" t="s">
        <v>377</v>
      </c>
      <c r="I7776" s="5" t="s">
        <v>378</v>
      </c>
    </row>
    <row r="7777" spans="1:9" x14ac:dyDescent="0.25">
      <c r="A7777" s="5" t="s">
        <v>18864</v>
      </c>
      <c r="B7777" s="5" t="s">
        <v>18865</v>
      </c>
      <c r="C7777" s="6" t="s">
        <v>16469</v>
      </c>
      <c r="D7777" s="6" t="str">
        <f t="shared" si="121"/>
        <v>0010-050-021-1800</v>
      </c>
      <c r="E7777" s="5" t="s">
        <v>16470</v>
      </c>
      <c r="F7777" s="5" t="s">
        <v>375</v>
      </c>
      <c r="G7777" s="5" t="s">
        <v>376</v>
      </c>
      <c r="H7777" s="5" t="s">
        <v>377</v>
      </c>
      <c r="I7777" s="5" t="s">
        <v>378</v>
      </c>
    </row>
    <row r="7778" spans="1:9" x14ac:dyDescent="0.25">
      <c r="A7778" s="5" t="s">
        <v>18866</v>
      </c>
      <c r="B7778" s="5" t="s">
        <v>18867</v>
      </c>
      <c r="C7778" s="6" t="s">
        <v>9935</v>
      </c>
      <c r="D7778" s="6" t="str">
        <f t="shared" si="121"/>
        <v>0010-058-021-4000</v>
      </c>
      <c r="E7778" s="5" t="s">
        <v>9936</v>
      </c>
      <c r="F7778" s="5" t="s">
        <v>375</v>
      </c>
      <c r="G7778" s="5" t="s">
        <v>376</v>
      </c>
      <c r="H7778" s="5" t="s">
        <v>377</v>
      </c>
      <c r="I7778" s="5" t="s">
        <v>378</v>
      </c>
    </row>
    <row r="7779" spans="1:9" x14ac:dyDescent="0.25">
      <c r="A7779" s="5" t="s">
        <v>18868</v>
      </c>
      <c r="B7779" s="5" t="s">
        <v>18869</v>
      </c>
      <c r="C7779" s="6" t="s">
        <v>4221</v>
      </c>
      <c r="D7779" s="6" t="str">
        <f t="shared" si="121"/>
        <v>0010-058-021-3600</v>
      </c>
      <c r="E7779" s="5" t="s">
        <v>4222</v>
      </c>
      <c r="F7779" s="5" t="s">
        <v>375</v>
      </c>
      <c r="G7779" s="5" t="s">
        <v>376</v>
      </c>
      <c r="H7779" s="5" t="s">
        <v>377</v>
      </c>
      <c r="I7779" s="5" t="s">
        <v>378</v>
      </c>
    </row>
    <row r="7780" spans="1:9" x14ac:dyDescent="0.25">
      <c r="A7780" s="5" t="s">
        <v>18870</v>
      </c>
      <c r="B7780" s="5" t="s">
        <v>18871</v>
      </c>
      <c r="C7780" s="6" t="s">
        <v>1689</v>
      </c>
      <c r="D7780" s="6" t="str">
        <f t="shared" si="121"/>
        <v>0010-058-031-2300</v>
      </c>
      <c r="E7780" s="5" t="s">
        <v>1690</v>
      </c>
      <c r="F7780" s="5" t="s">
        <v>375</v>
      </c>
      <c r="G7780" s="5" t="s">
        <v>376</v>
      </c>
      <c r="H7780" s="5" t="s">
        <v>377</v>
      </c>
      <c r="I7780" s="5" t="s">
        <v>378</v>
      </c>
    </row>
    <row r="7781" spans="1:9" x14ac:dyDescent="0.25">
      <c r="A7781" s="5" t="s">
        <v>18872</v>
      </c>
      <c r="B7781" s="5" t="s">
        <v>18873</v>
      </c>
      <c r="C7781" s="6" t="s">
        <v>2702</v>
      </c>
      <c r="D7781" s="6" t="str">
        <f t="shared" si="121"/>
        <v>0370-058-020-0000</v>
      </c>
      <c r="E7781" s="5" t="s">
        <v>2703</v>
      </c>
      <c r="F7781" s="5" t="s">
        <v>375</v>
      </c>
      <c r="G7781" s="5" t="s">
        <v>376</v>
      </c>
      <c r="H7781" s="5" t="s">
        <v>377</v>
      </c>
      <c r="I7781" s="5" t="s">
        <v>378</v>
      </c>
    </row>
    <row r="7782" spans="1:9" x14ac:dyDescent="0.25">
      <c r="A7782" s="5" t="s">
        <v>18874</v>
      </c>
      <c r="B7782" s="5" t="s">
        <v>18875</v>
      </c>
      <c r="C7782" s="6" t="s">
        <v>9871</v>
      </c>
      <c r="D7782" s="6" t="str">
        <f t="shared" si="121"/>
        <v>0010-058-021-4100</v>
      </c>
      <c r="E7782" s="5" t="s">
        <v>9872</v>
      </c>
      <c r="F7782" s="5" t="s">
        <v>375</v>
      </c>
      <c r="G7782" s="5" t="s">
        <v>376</v>
      </c>
      <c r="H7782" s="5" t="s">
        <v>377</v>
      </c>
      <c r="I7782" s="5" t="s">
        <v>378</v>
      </c>
    </row>
    <row r="7783" spans="1:9" x14ac:dyDescent="0.25">
      <c r="A7783" s="5" t="s">
        <v>18876</v>
      </c>
      <c r="B7783" s="5" t="s">
        <v>18877</v>
      </c>
      <c r="C7783" s="6" t="s">
        <v>9935</v>
      </c>
      <c r="D7783" s="6" t="str">
        <f t="shared" si="121"/>
        <v>0010-058-021-4000</v>
      </c>
      <c r="E7783" s="5" t="s">
        <v>9936</v>
      </c>
      <c r="F7783" s="5" t="s">
        <v>375</v>
      </c>
      <c r="G7783" s="5" t="s">
        <v>376</v>
      </c>
      <c r="H7783" s="5" t="s">
        <v>377</v>
      </c>
      <c r="I7783" s="5" t="s">
        <v>378</v>
      </c>
    </row>
    <row r="7784" spans="1:9" x14ac:dyDescent="0.25">
      <c r="A7784" s="5" t="s">
        <v>18878</v>
      </c>
      <c r="B7784" s="5" t="s">
        <v>18879</v>
      </c>
      <c r="C7784" s="6" t="s">
        <v>4986</v>
      </c>
      <c r="D7784" s="6" t="str">
        <f t="shared" si="121"/>
        <v>0010-058-031-1200</v>
      </c>
      <c r="E7784" s="5" t="s">
        <v>4987</v>
      </c>
      <c r="F7784" s="5" t="s">
        <v>375</v>
      </c>
      <c r="G7784" s="5" t="s">
        <v>376</v>
      </c>
      <c r="H7784" s="5" t="s">
        <v>377</v>
      </c>
      <c r="I7784" s="5" t="s">
        <v>378</v>
      </c>
    </row>
    <row r="7785" spans="1:9" x14ac:dyDescent="0.25">
      <c r="A7785" s="5" t="s">
        <v>18880</v>
      </c>
      <c r="B7785" s="5" t="s">
        <v>18881</v>
      </c>
      <c r="C7785" s="6" t="s">
        <v>10448</v>
      </c>
      <c r="D7785" s="6" t="str">
        <f t="shared" si="121"/>
        <v>0010-058-041-1600</v>
      </c>
      <c r="E7785" s="5" t="s">
        <v>10449</v>
      </c>
      <c r="F7785" s="5" t="s">
        <v>375</v>
      </c>
      <c r="G7785" s="5" t="s">
        <v>376</v>
      </c>
      <c r="H7785" s="5" t="s">
        <v>377</v>
      </c>
      <c r="I7785" s="5" t="s">
        <v>378</v>
      </c>
    </row>
    <row r="7786" spans="1:9" x14ac:dyDescent="0.25">
      <c r="A7786" s="5" t="s">
        <v>18882</v>
      </c>
      <c r="B7786" s="5" t="s">
        <v>18883</v>
      </c>
      <c r="C7786" s="6" t="s">
        <v>4221</v>
      </c>
      <c r="D7786" s="6" t="str">
        <f t="shared" si="121"/>
        <v>0010-058-021-3600</v>
      </c>
      <c r="E7786" s="5" t="s">
        <v>4222</v>
      </c>
      <c r="F7786" s="5" t="s">
        <v>375</v>
      </c>
      <c r="G7786" s="5" t="s">
        <v>376</v>
      </c>
      <c r="H7786" s="5" t="s">
        <v>513</v>
      </c>
      <c r="I7786" s="5" t="s">
        <v>514</v>
      </c>
    </row>
    <row r="7787" spans="1:9" x14ac:dyDescent="0.25">
      <c r="A7787" s="5" t="s">
        <v>18884</v>
      </c>
      <c r="B7787" s="5" t="s">
        <v>18885</v>
      </c>
      <c r="C7787" s="6" t="s">
        <v>10373</v>
      </c>
      <c r="D7787" s="6" t="str">
        <f t="shared" si="121"/>
        <v>0010-058-051-1500</v>
      </c>
      <c r="E7787" s="5" t="s">
        <v>10374</v>
      </c>
      <c r="F7787" s="5" t="s">
        <v>375</v>
      </c>
      <c r="G7787" s="5" t="s">
        <v>376</v>
      </c>
      <c r="H7787" s="5" t="s">
        <v>513</v>
      </c>
      <c r="I7787" s="5" t="s">
        <v>514</v>
      </c>
    </row>
    <row r="7788" spans="1:9" x14ac:dyDescent="0.25">
      <c r="A7788" s="5" t="s">
        <v>18886</v>
      </c>
      <c r="B7788" s="5" t="s">
        <v>18887</v>
      </c>
      <c r="C7788" s="6" t="s">
        <v>3954</v>
      </c>
      <c r="D7788" s="6" t="str">
        <f t="shared" si="121"/>
        <v>0010-038-111-1600</v>
      </c>
      <c r="E7788" s="5" t="s">
        <v>3955</v>
      </c>
      <c r="F7788" s="5" t="s">
        <v>375</v>
      </c>
      <c r="G7788" s="5" t="s">
        <v>376</v>
      </c>
      <c r="H7788" s="5" t="s">
        <v>377</v>
      </c>
      <c r="I7788" s="5" t="s">
        <v>378</v>
      </c>
    </row>
    <row r="7789" spans="1:9" x14ac:dyDescent="0.25">
      <c r="A7789" s="5" t="s">
        <v>18888</v>
      </c>
      <c r="B7789" s="5" t="s">
        <v>18889</v>
      </c>
      <c r="C7789" s="6" t="s">
        <v>5268</v>
      </c>
      <c r="D7789" s="6" t="str">
        <f t="shared" si="121"/>
        <v>0010-058-021-3700</v>
      </c>
      <c r="E7789" s="5" t="s">
        <v>5269</v>
      </c>
      <c r="F7789" s="5" t="s">
        <v>375</v>
      </c>
      <c r="G7789" s="5" t="s">
        <v>376</v>
      </c>
      <c r="H7789" s="5" t="s">
        <v>377</v>
      </c>
      <c r="I7789" s="5" t="s">
        <v>378</v>
      </c>
    </row>
    <row r="7790" spans="1:9" x14ac:dyDescent="0.25">
      <c r="A7790" s="5" t="s">
        <v>18890</v>
      </c>
      <c r="B7790" s="5" t="s">
        <v>18891</v>
      </c>
      <c r="C7790" s="6" t="s">
        <v>4980</v>
      </c>
      <c r="D7790" s="6" t="str">
        <f t="shared" si="121"/>
        <v>0010-058-031-2200</v>
      </c>
      <c r="E7790" s="5" t="s">
        <v>4981</v>
      </c>
      <c r="F7790" s="5" t="s">
        <v>375</v>
      </c>
      <c r="G7790" s="5" t="s">
        <v>376</v>
      </c>
      <c r="H7790" s="5" t="s">
        <v>377</v>
      </c>
      <c r="I7790" s="5" t="s">
        <v>378</v>
      </c>
    </row>
    <row r="7791" spans="1:9" x14ac:dyDescent="0.25">
      <c r="A7791" s="5" t="s">
        <v>18892</v>
      </c>
      <c r="B7791" s="5" t="s">
        <v>18893</v>
      </c>
      <c r="C7791" s="6" t="s">
        <v>10232</v>
      </c>
      <c r="D7791" s="6" t="str">
        <f t="shared" si="121"/>
        <v>0010-058-051-3500</v>
      </c>
      <c r="E7791" s="5" t="s">
        <v>10233</v>
      </c>
      <c r="F7791" s="5" t="s">
        <v>375</v>
      </c>
      <c r="G7791" s="5" t="s">
        <v>376</v>
      </c>
      <c r="H7791" s="5" t="s">
        <v>513</v>
      </c>
      <c r="I7791" s="5" t="s">
        <v>514</v>
      </c>
    </row>
    <row r="7792" spans="1:9" x14ac:dyDescent="0.25">
      <c r="A7792" s="5" t="s">
        <v>18894</v>
      </c>
      <c r="B7792" s="5" t="s">
        <v>18895</v>
      </c>
      <c r="C7792" s="6" t="s">
        <v>10705</v>
      </c>
      <c r="D7792" s="6" t="str">
        <f t="shared" si="121"/>
        <v>0010-050-021-1500</v>
      </c>
      <c r="E7792" s="5" t="s">
        <v>10706</v>
      </c>
      <c r="F7792" s="5" t="s">
        <v>375</v>
      </c>
      <c r="G7792" s="5" t="s">
        <v>376</v>
      </c>
      <c r="H7792" s="5" t="s">
        <v>377</v>
      </c>
      <c r="I7792" s="5" t="s">
        <v>378</v>
      </c>
    </row>
    <row r="7793" spans="1:9" x14ac:dyDescent="0.25">
      <c r="A7793" s="5" t="s">
        <v>18896</v>
      </c>
      <c r="B7793" s="5" t="s">
        <v>18897</v>
      </c>
      <c r="C7793" s="6" t="s">
        <v>843</v>
      </c>
      <c r="D7793" s="6" t="str">
        <f t="shared" si="121"/>
        <v>0010-249-021-1200</v>
      </c>
      <c r="E7793" s="5" t="s">
        <v>844</v>
      </c>
      <c r="F7793" s="5" t="s">
        <v>375</v>
      </c>
      <c r="G7793" s="5" t="s">
        <v>376</v>
      </c>
      <c r="H7793" s="5" t="s">
        <v>2225</v>
      </c>
      <c r="I7793" s="5" t="s">
        <v>2226</v>
      </c>
    </row>
    <row r="7794" spans="1:9" x14ac:dyDescent="0.25">
      <c r="A7794" s="5" t="s">
        <v>18898</v>
      </c>
      <c r="B7794" s="5" t="s">
        <v>18899</v>
      </c>
      <c r="C7794" s="6" t="s">
        <v>12741</v>
      </c>
      <c r="D7794" s="6" t="str">
        <f t="shared" si="121"/>
        <v>0795-000-002-8200</v>
      </c>
      <c r="E7794" s="5" t="s">
        <v>12742</v>
      </c>
      <c r="F7794" s="5" t="s">
        <v>383</v>
      </c>
      <c r="G7794" s="5" t="s">
        <v>384</v>
      </c>
      <c r="H7794" s="5" t="s">
        <v>377</v>
      </c>
      <c r="I7794" s="5" t="s">
        <v>378</v>
      </c>
    </row>
    <row r="7795" spans="1:9" x14ac:dyDescent="0.25">
      <c r="A7795" s="5" t="s">
        <v>18900</v>
      </c>
      <c r="B7795" s="5" t="s">
        <v>18901</v>
      </c>
      <c r="C7795" s="6" t="s">
        <v>589</v>
      </c>
      <c r="D7795" s="6" t="str">
        <f t="shared" si="121"/>
        <v>0160-000-000-0000</v>
      </c>
      <c r="E7795" s="5" t="s">
        <v>590</v>
      </c>
      <c r="F7795" s="5" t="s">
        <v>383</v>
      </c>
      <c r="G7795" s="5" t="s">
        <v>384</v>
      </c>
      <c r="H7795" s="5" t="s">
        <v>513</v>
      </c>
      <c r="I7795" s="5" t="s">
        <v>514</v>
      </c>
    </row>
    <row r="7796" spans="1:9" x14ac:dyDescent="0.25">
      <c r="A7796" s="5" t="s">
        <v>18902</v>
      </c>
      <c r="B7796" s="5" t="s">
        <v>18903</v>
      </c>
      <c r="C7796" s="6" t="s">
        <v>1185</v>
      </c>
      <c r="D7796" s="6" t="str">
        <f t="shared" si="121"/>
        <v>0073-000-000-0000</v>
      </c>
      <c r="E7796" s="5" t="s">
        <v>1186</v>
      </c>
      <c r="F7796" s="5" t="s">
        <v>383</v>
      </c>
      <c r="G7796" s="5" t="s">
        <v>384</v>
      </c>
      <c r="H7796" s="5" t="s">
        <v>377</v>
      </c>
      <c r="I7796" s="5" t="s">
        <v>378</v>
      </c>
    </row>
    <row r="7797" spans="1:9" x14ac:dyDescent="0.25">
      <c r="A7797" s="5" t="s">
        <v>18904</v>
      </c>
      <c r="B7797" s="5" t="s">
        <v>18905</v>
      </c>
      <c r="C7797" s="6" t="s">
        <v>1764</v>
      </c>
      <c r="D7797" s="6" t="str">
        <f t="shared" si="121"/>
        <v>0040-000-000-0000</v>
      </c>
      <c r="E7797" s="5" t="s">
        <v>1765</v>
      </c>
      <c r="F7797" s="5" t="s">
        <v>383</v>
      </c>
      <c r="G7797" s="5" t="s">
        <v>384</v>
      </c>
      <c r="H7797" s="5" t="s">
        <v>377</v>
      </c>
      <c r="I7797" s="5" t="s">
        <v>378</v>
      </c>
    </row>
    <row r="7798" spans="1:9" x14ac:dyDescent="0.25">
      <c r="A7798" s="5" t="s">
        <v>18906</v>
      </c>
      <c r="B7798" s="5" t="s">
        <v>18907</v>
      </c>
      <c r="C7798" s="6" t="s">
        <v>5996</v>
      </c>
      <c r="D7798" s="6" t="str">
        <f t="shared" si="121"/>
        <v>0010-162-141-1100</v>
      </c>
      <c r="E7798" s="5" t="s">
        <v>5997</v>
      </c>
      <c r="F7798" s="5" t="s">
        <v>399</v>
      </c>
      <c r="G7798" s="5" t="s">
        <v>400</v>
      </c>
      <c r="H7798" s="5" t="s">
        <v>377</v>
      </c>
      <c r="I7798" s="5" t="s">
        <v>378</v>
      </c>
    </row>
    <row r="7799" spans="1:9" x14ac:dyDescent="0.25">
      <c r="A7799" s="5" t="s">
        <v>18908</v>
      </c>
      <c r="B7799" s="5" t="s">
        <v>18909</v>
      </c>
      <c r="C7799" s="6" t="s">
        <v>2913</v>
      </c>
      <c r="D7799" s="6" t="str">
        <f t="shared" si="121"/>
        <v>0918-000-000-0000</v>
      </c>
      <c r="E7799" s="5" t="s">
        <v>2914</v>
      </c>
      <c r="F7799" s="5" t="s">
        <v>383</v>
      </c>
      <c r="G7799" s="5" t="s">
        <v>384</v>
      </c>
      <c r="H7799" s="5" t="s">
        <v>377</v>
      </c>
      <c r="I7799" s="5" t="s">
        <v>378</v>
      </c>
    </row>
    <row r="7800" spans="1:9" x14ac:dyDescent="0.25">
      <c r="A7800" s="5" t="s">
        <v>18910</v>
      </c>
      <c r="B7800" s="5" t="s">
        <v>18911</v>
      </c>
      <c r="C7800" s="6" t="s">
        <v>819</v>
      </c>
      <c r="D7800" s="6" t="str">
        <f t="shared" si="121"/>
        <v>0100-000-000-1800</v>
      </c>
      <c r="E7800" s="5" t="s">
        <v>820</v>
      </c>
      <c r="F7800" s="5" t="s">
        <v>383</v>
      </c>
      <c r="G7800" s="5" t="s">
        <v>384</v>
      </c>
      <c r="H7800" s="5" t="s">
        <v>11790</v>
      </c>
      <c r="I7800" s="5" t="s">
        <v>11791</v>
      </c>
    </row>
    <row r="7801" spans="1:9" x14ac:dyDescent="0.25">
      <c r="A7801" s="5" t="s">
        <v>18912</v>
      </c>
      <c r="B7801" s="5" t="s">
        <v>18913</v>
      </c>
      <c r="C7801" s="6" t="s">
        <v>14404</v>
      </c>
      <c r="D7801" s="6" t="str">
        <f t="shared" si="121"/>
        <v>1056-000-000-0000</v>
      </c>
      <c r="E7801" s="5" t="s">
        <v>14405</v>
      </c>
      <c r="F7801" s="5" t="s">
        <v>383</v>
      </c>
      <c r="G7801" s="5" t="s">
        <v>384</v>
      </c>
      <c r="H7801" s="5" t="s">
        <v>377</v>
      </c>
      <c r="I7801" s="5" t="s">
        <v>378</v>
      </c>
    </row>
    <row r="7802" spans="1:9" x14ac:dyDescent="0.25">
      <c r="A7802" s="5" t="s">
        <v>18914</v>
      </c>
      <c r="B7802" s="5" t="s">
        <v>18915</v>
      </c>
      <c r="C7802" s="6" t="s">
        <v>954</v>
      </c>
      <c r="D7802" s="6" t="str">
        <f t="shared" si="121"/>
        <v>0120-000-000-0000</v>
      </c>
      <c r="E7802" s="5" t="s">
        <v>955</v>
      </c>
      <c r="F7802" s="5" t="s">
        <v>383</v>
      </c>
      <c r="G7802" s="5" t="s">
        <v>384</v>
      </c>
      <c r="H7802" s="5" t="s">
        <v>377</v>
      </c>
      <c r="I7802" s="5" t="s">
        <v>378</v>
      </c>
    </row>
    <row r="7803" spans="1:9" x14ac:dyDescent="0.25">
      <c r="A7803" s="5" t="s">
        <v>18916</v>
      </c>
      <c r="B7803" s="5" t="s">
        <v>18917</v>
      </c>
      <c r="C7803" s="6" t="s">
        <v>1877</v>
      </c>
      <c r="D7803" s="6" t="str">
        <f t="shared" si="121"/>
        <v>0775-000-000-0000</v>
      </c>
      <c r="E7803" s="5" t="s">
        <v>1878</v>
      </c>
      <c r="F7803" s="5" t="s">
        <v>383</v>
      </c>
      <c r="G7803" s="5" t="s">
        <v>384</v>
      </c>
      <c r="H7803" s="5" t="s">
        <v>377</v>
      </c>
      <c r="I7803" s="5" t="s">
        <v>378</v>
      </c>
    </row>
    <row r="7804" spans="1:9" x14ac:dyDescent="0.25">
      <c r="A7804" s="5" t="s">
        <v>18918</v>
      </c>
      <c r="B7804" s="5" t="s">
        <v>18919</v>
      </c>
      <c r="C7804" s="6" t="s">
        <v>9738</v>
      </c>
      <c r="D7804" s="6" t="str">
        <f t="shared" si="121"/>
        <v>0010-086-021-1100</v>
      </c>
      <c r="E7804" s="5" t="s">
        <v>9739</v>
      </c>
      <c r="F7804" s="5" t="s">
        <v>383</v>
      </c>
      <c r="G7804" s="5" t="s">
        <v>384</v>
      </c>
      <c r="H7804" s="5" t="s">
        <v>377</v>
      </c>
      <c r="I7804" s="5" t="s">
        <v>378</v>
      </c>
    </row>
    <row r="7805" spans="1:9" x14ac:dyDescent="0.25">
      <c r="A7805" s="5" t="s">
        <v>18920</v>
      </c>
      <c r="B7805" s="5" t="s">
        <v>18921</v>
      </c>
      <c r="C7805" s="6" t="s">
        <v>2283</v>
      </c>
      <c r="D7805" s="6" t="str">
        <f t="shared" si="121"/>
        <v>0822-000-000-0000</v>
      </c>
      <c r="E7805" s="5" t="s">
        <v>2284</v>
      </c>
      <c r="F7805" s="5" t="s">
        <v>507</v>
      </c>
      <c r="G7805" s="5" t="s">
        <v>508</v>
      </c>
      <c r="H7805" s="5" t="s">
        <v>377</v>
      </c>
      <c r="I7805" s="5" t="s">
        <v>378</v>
      </c>
    </row>
    <row r="7806" spans="1:9" x14ac:dyDescent="0.25">
      <c r="A7806" s="5" t="s">
        <v>18922</v>
      </c>
      <c r="B7806" s="5" t="s">
        <v>18923</v>
      </c>
      <c r="C7806" s="6" t="s">
        <v>1702</v>
      </c>
      <c r="D7806" s="6" t="str">
        <f t="shared" si="121"/>
        <v>0601-000-000-0000</v>
      </c>
      <c r="E7806" s="5" t="s">
        <v>1703</v>
      </c>
      <c r="F7806" s="5" t="s">
        <v>383</v>
      </c>
      <c r="G7806" s="5" t="s">
        <v>384</v>
      </c>
      <c r="H7806" s="5" t="s">
        <v>377</v>
      </c>
      <c r="I7806" s="5" t="s">
        <v>378</v>
      </c>
    </row>
    <row r="7807" spans="1:9" x14ac:dyDescent="0.25">
      <c r="A7807" s="5" t="s">
        <v>18924</v>
      </c>
      <c r="B7807" s="5" t="s">
        <v>18925</v>
      </c>
      <c r="C7807" s="6" t="s">
        <v>421</v>
      </c>
      <c r="D7807" s="6" t="str">
        <f t="shared" si="121"/>
        <v>0835-000-000-0000</v>
      </c>
      <c r="E7807" s="5" t="s">
        <v>422</v>
      </c>
      <c r="F7807" s="5" t="s">
        <v>383</v>
      </c>
      <c r="G7807" s="5" t="s">
        <v>384</v>
      </c>
      <c r="H7807" s="5" t="s">
        <v>377</v>
      </c>
      <c r="I7807" s="5" t="s">
        <v>378</v>
      </c>
    </row>
    <row r="7808" spans="1:9" x14ac:dyDescent="0.25">
      <c r="A7808" s="5" t="s">
        <v>18926</v>
      </c>
      <c r="B7808" s="5" t="s">
        <v>18927</v>
      </c>
      <c r="C7808" s="6" t="s">
        <v>5469</v>
      </c>
      <c r="D7808" s="6" t="str">
        <f t="shared" si="121"/>
        <v>0856-000-000-0000</v>
      </c>
      <c r="E7808" s="5" t="s">
        <v>5470</v>
      </c>
      <c r="F7808" s="5" t="s">
        <v>383</v>
      </c>
      <c r="G7808" s="5" t="s">
        <v>384</v>
      </c>
      <c r="H7808" s="5" t="s">
        <v>377</v>
      </c>
      <c r="I7808" s="5" t="s">
        <v>378</v>
      </c>
    </row>
    <row r="7809" spans="1:9" x14ac:dyDescent="0.25">
      <c r="A7809" s="5" t="s">
        <v>18928</v>
      </c>
      <c r="B7809" s="5" t="s">
        <v>18929</v>
      </c>
      <c r="C7809" s="6" t="s">
        <v>1794</v>
      </c>
      <c r="D7809" s="6" t="str">
        <f t="shared" si="121"/>
        <v>0427-000-000-0000</v>
      </c>
      <c r="E7809" s="5" t="s">
        <v>1795</v>
      </c>
      <c r="F7809" s="5" t="s">
        <v>383</v>
      </c>
      <c r="G7809" s="5" t="s">
        <v>384</v>
      </c>
      <c r="H7809" s="5" t="s">
        <v>377</v>
      </c>
      <c r="I7809" s="5" t="s">
        <v>378</v>
      </c>
    </row>
    <row r="7810" spans="1:9" x14ac:dyDescent="0.25">
      <c r="A7810" s="5" t="s">
        <v>18930</v>
      </c>
      <c r="B7810" s="5" t="s">
        <v>18931</v>
      </c>
      <c r="C7810" s="6" t="s">
        <v>16011</v>
      </c>
      <c r="D7810" s="6" t="str">
        <f t="shared" ref="D7810:D7873" si="122">TEXT(C7810,"0000-000-000-0000")</f>
        <v>0833-000-000-0000</v>
      </c>
      <c r="E7810" s="5" t="s">
        <v>16012</v>
      </c>
      <c r="F7810" s="5" t="s">
        <v>383</v>
      </c>
      <c r="G7810" s="5" t="s">
        <v>384</v>
      </c>
      <c r="H7810" s="5" t="s">
        <v>377</v>
      </c>
      <c r="I7810" s="5" t="s">
        <v>378</v>
      </c>
    </row>
    <row r="7811" spans="1:9" x14ac:dyDescent="0.25">
      <c r="A7811" s="5" t="s">
        <v>18932</v>
      </c>
      <c r="B7811" s="5" t="s">
        <v>18933</v>
      </c>
      <c r="C7811" s="6" t="s">
        <v>1019</v>
      </c>
      <c r="D7811" s="6" t="str">
        <f t="shared" si="122"/>
        <v>0515-000-000-0000</v>
      </c>
      <c r="E7811" s="5" t="s">
        <v>1020</v>
      </c>
      <c r="F7811" s="5" t="s">
        <v>383</v>
      </c>
      <c r="G7811" s="5" t="s">
        <v>384</v>
      </c>
      <c r="H7811" s="5" t="s">
        <v>377</v>
      </c>
      <c r="I7811" s="5" t="s">
        <v>378</v>
      </c>
    </row>
    <row r="7812" spans="1:9" x14ac:dyDescent="0.25">
      <c r="A7812" s="5" t="s">
        <v>18934</v>
      </c>
      <c r="B7812" s="5" t="s">
        <v>18935</v>
      </c>
      <c r="C7812" s="6" t="s">
        <v>1619</v>
      </c>
      <c r="D7812" s="6" t="str">
        <f t="shared" si="122"/>
        <v>0370-000-000-0000</v>
      </c>
      <c r="E7812" s="5" t="s">
        <v>1620</v>
      </c>
      <c r="F7812" s="5" t="s">
        <v>383</v>
      </c>
      <c r="G7812" s="5" t="s">
        <v>384</v>
      </c>
      <c r="H7812" s="5" t="s">
        <v>377</v>
      </c>
      <c r="I7812" s="5" t="s">
        <v>378</v>
      </c>
    </row>
    <row r="7813" spans="1:9" x14ac:dyDescent="0.25">
      <c r="A7813" s="5" t="s">
        <v>18936</v>
      </c>
      <c r="B7813" s="5" t="s">
        <v>18937</v>
      </c>
      <c r="C7813" s="6" t="s">
        <v>3508</v>
      </c>
      <c r="D7813" s="6" t="str">
        <f t="shared" si="122"/>
        <v>0243-000-000-0000</v>
      </c>
      <c r="E7813" s="5" t="s">
        <v>3509</v>
      </c>
      <c r="F7813" s="5" t="s">
        <v>507</v>
      </c>
      <c r="G7813" s="5" t="s">
        <v>508</v>
      </c>
      <c r="H7813" s="5" t="s">
        <v>377</v>
      </c>
      <c r="I7813" s="5" t="s">
        <v>378</v>
      </c>
    </row>
    <row r="7814" spans="1:9" x14ac:dyDescent="0.25">
      <c r="A7814" s="5" t="s">
        <v>18938</v>
      </c>
      <c r="B7814" s="5" t="s">
        <v>18939</v>
      </c>
      <c r="C7814" s="6" t="s">
        <v>3966</v>
      </c>
      <c r="D7814" s="6" t="str">
        <f t="shared" si="122"/>
        <v>0800-000-000-0000</v>
      </c>
      <c r="E7814" s="5" t="s">
        <v>3967</v>
      </c>
      <c r="F7814" s="5" t="s">
        <v>383</v>
      </c>
      <c r="G7814" s="5" t="s">
        <v>384</v>
      </c>
      <c r="H7814" s="5" t="s">
        <v>377</v>
      </c>
      <c r="I7814" s="5" t="s">
        <v>378</v>
      </c>
    </row>
    <row r="7815" spans="1:9" x14ac:dyDescent="0.25">
      <c r="A7815" s="5" t="s">
        <v>18940</v>
      </c>
      <c r="B7815" s="5" t="s">
        <v>18941</v>
      </c>
      <c r="C7815" s="6" t="s">
        <v>923</v>
      </c>
      <c r="D7815" s="6" t="str">
        <f t="shared" si="122"/>
        <v>0210-000-000-0000</v>
      </c>
      <c r="E7815" s="5" t="s">
        <v>924</v>
      </c>
      <c r="F7815" s="5" t="s">
        <v>1974</v>
      </c>
      <c r="G7815" s="5" t="s">
        <v>1975</v>
      </c>
      <c r="H7815" s="5" t="s">
        <v>377</v>
      </c>
      <c r="I7815" s="5" t="s">
        <v>378</v>
      </c>
    </row>
    <row r="7816" spans="1:9" x14ac:dyDescent="0.25">
      <c r="A7816" s="5" t="s">
        <v>18942</v>
      </c>
      <c r="B7816" s="5" t="s">
        <v>18943</v>
      </c>
      <c r="C7816" s="6" t="s">
        <v>4829</v>
      </c>
      <c r="D7816" s="6" t="str">
        <f t="shared" si="122"/>
        <v>0036-000-000-0000</v>
      </c>
      <c r="E7816" s="5" t="s">
        <v>4830</v>
      </c>
      <c r="F7816" s="5" t="s">
        <v>383</v>
      </c>
      <c r="G7816" s="5" t="s">
        <v>384</v>
      </c>
      <c r="H7816" s="5" t="s">
        <v>377</v>
      </c>
      <c r="I7816" s="5" t="s">
        <v>378</v>
      </c>
    </row>
    <row r="7817" spans="1:9" x14ac:dyDescent="0.25">
      <c r="A7817" s="5" t="s">
        <v>18944</v>
      </c>
      <c r="B7817" s="5" t="s">
        <v>18945</v>
      </c>
      <c r="C7817" s="6" t="s">
        <v>1980</v>
      </c>
      <c r="D7817" s="6" t="str">
        <f t="shared" si="122"/>
        <v>0051-000-000-0000</v>
      </c>
      <c r="E7817" s="5" t="s">
        <v>1981</v>
      </c>
      <c r="F7817" s="5" t="s">
        <v>383</v>
      </c>
      <c r="G7817" s="5" t="s">
        <v>384</v>
      </c>
      <c r="H7817" s="5" t="s">
        <v>377</v>
      </c>
      <c r="I7817" s="5" t="s">
        <v>378</v>
      </c>
    </row>
    <row r="7818" spans="1:9" x14ac:dyDescent="0.25">
      <c r="A7818" s="5" t="s">
        <v>18946</v>
      </c>
      <c r="B7818" s="5" t="s">
        <v>18947</v>
      </c>
      <c r="C7818" s="6" t="s">
        <v>2082</v>
      </c>
      <c r="D7818" s="6" t="str">
        <f t="shared" si="122"/>
        <v>0895-000-000-0000</v>
      </c>
      <c r="E7818" s="5" t="s">
        <v>2083</v>
      </c>
      <c r="F7818" s="5" t="s">
        <v>383</v>
      </c>
      <c r="G7818" s="5" t="s">
        <v>384</v>
      </c>
      <c r="H7818" s="5" t="s">
        <v>377</v>
      </c>
      <c r="I7818" s="5" t="s">
        <v>378</v>
      </c>
    </row>
    <row r="7819" spans="1:9" x14ac:dyDescent="0.25">
      <c r="A7819" s="5" t="s">
        <v>18948</v>
      </c>
      <c r="B7819" s="5" t="s">
        <v>18949</v>
      </c>
      <c r="C7819" s="6" t="s">
        <v>1980</v>
      </c>
      <c r="D7819" s="6" t="str">
        <f t="shared" si="122"/>
        <v>0051-000-000-0000</v>
      </c>
      <c r="E7819" s="5" t="s">
        <v>1981</v>
      </c>
      <c r="F7819" s="5" t="s">
        <v>383</v>
      </c>
      <c r="G7819" s="5" t="s">
        <v>384</v>
      </c>
      <c r="H7819" s="5" t="s">
        <v>377</v>
      </c>
      <c r="I7819" s="5" t="s">
        <v>378</v>
      </c>
    </row>
    <row r="7820" spans="1:9" x14ac:dyDescent="0.25">
      <c r="A7820" s="5" t="s">
        <v>18950</v>
      </c>
      <c r="B7820" s="5" t="s">
        <v>18951</v>
      </c>
      <c r="C7820" s="6" t="s">
        <v>2056</v>
      </c>
      <c r="D7820" s="6" t="str">
        <f t="shared" si="122"/>
        <v>0035-000-000-0000</v>
      </c>
      <c r="E7820" s="5" t="s">
        <v>2057</v>
      </c>
      <c r="F7820" s="5" t="s">
        <v>507</v>
      </c>
      <c r="G7820" s="5" t="s">
        <v>508</v>
      </c>
      <c r="H7820" s="5" t="s">
        <v>1213</v>
      </c>
      <c r="I7820" s="5" t="s">
        <v>1214</v>
      </c>
    </row>
    <row r="7821" spans="1:9" x14ac:dyDescent="0.25">
      <c r="A7821" s="5" t="s">
        <v>18952</v>
      </c>
      <c r="B7821" s="5" t="s">
        <v>18953</v>
      </c>
      <c r="C7821" s="6" t="s">
        <v>4829</v>
      </c>
      <c r="D7821" s="6" t="str">
        <f t="shared" si="122"/>
        <v>0036-000-000-0000</v>
      </c>
      <c r="E7821" s="5" t="s">
        <v>4830</v>
      </c>
      <c r="F7821" s="5" t="s">
        <v>383</v>
      </c>
      <c r="G7821" s="5" t="s">
        <v>384</v>
      </c>
      <c r="H7821" s="5" t="s">
        <v>377</v>
      </c>
      <c r="I7821" s="5" t="s">
        <v>378</v>
      </c>
    </row>
    <row r="7822" spans="1:9" x14ac:dyDescent="0.25">
      <c r="A7822" s="5" t="s">
        <v>18954</v>
      </c>
      <c r="B7822" s="5" t="s">
        <v>18955</v>
      </c>
      <c r="C7822" s="6" t="s">
        <v>1806</v>
      </c>
      <c r="D7822" s="6" t="str">
        <f t="shared" si="122"/>
        <v>0186-000-000-0000</v>
      </c>
      <c r="E7822" s="5" t="s">
        <v>1807</v>
      </c>
      <c r="F7822" s="5" t="s">
        <v>415</v>
      </c>
      <c r="G7822" s="5" t="s">
        <v>416</v>
      </c>
      <c r="H7822" s="5" t="s">
        <v>377</v>
      </c>
      <c r="I7822" s="5" t="s">
        <v>378</v>
      </c>
    </row>
    <row r="7823" spans="1:9" x14ac:dyDescent="0.25">
      <c r="A7823" s="5" t="s">
        <v>18956</v>
      </c>
      <c r="B7823" s="5" t="s">
        <v>18957</v>
      </c>
      <c r="C7823" s="6" t="s">
        <v>2265</v>
      </c>
      <c r="D7823" s="6" t="str">
        <f t="shared" si="122"/>
        <v>0260-000-000-0000</v>
      </c>
      <c r="E7823" s="5" t="s">
        <v>2266</v>
      </c>
      <c r="F7823" s="5" t="s">
        <v>383</v>
      </c>
      <c r="G7823" s="5" t="s">
        <v>384</v>
      </c>
      <c r="H7823" s="5" t="s">
        <v>3488</v>
      </c>
      <c r="I7823" s="5" t="s">
        <v>3489</v>
      </c>
    </row>
    <row r="7824" spans="1:9" x14ac:dyDescent="0.25">
      <c r="A7824" s="5" t="s">
        <v>18958</v>
      </c>
      <c r="B7824" s="5" t="s">
        <v>18959</v>
      </c>
      <c r="C7824" s="6" t="s">
        <v>1370</v>
      </c>
      <c r="D7824" s="6" t="str">
        <f t="shared" si="122"/>
        <v>0028-000-000-0000</v>
      </c>
      <c r="E7824" s="5" t="s">
        <v>1371</v>
      </c>
      <c r="F7824" s="5" t="s">
        <v>383</v>
      </c>
      <c r="G7824" s="5" t="s">
        <v>384</v>
      </c>
      <c r="H7824" s="5" t="s">
        <v>377</v>
      </c>
      <c r="I7824" s="5" t="s">
        <v>378</v>
      </c>
    </row>
    <row r="7825" spans="1:9" x14ac:dyDescent="0.25">
      <c r="A7825" s="5" t="s">
        <v>18960</v>
      </c>
      <c r="B7825" s="5" t="s">
        <v>18961</v>
      </c>
      <c r="C7825" s="6" t="s">
        <v>789</v>
      </c>
      <c r="D7825" s="6" t="str">
        <f t="shared" si="122"/>
        <v>0727-000-000-0000</v>
      </c>
      <c r="E7825" s="5" t="s">
        <v>790</v>
      </c>
      <c r="F7825" s="5" t="s">
        <v>383</v>
      </c>
      <c r="G7825" s="5" t="s">
        <v>384</v>
      </c>
      <c r="H7825" s="5" t="s">
        <v>377</v>
      </c>
      <c r="I7825" s="5" t="s">
        <v>378</v>
      </c>
    </row>
    <row r="7826" spans="1:9" x14ac:dyDescent="0.25">
      <c r="A7826" s="5" t="s">
        <v>18962</v>
      </c>
      <c r="B7826" s="5" t="s">
        <v>18963</v>
      </c>
      <c r="C7826" s="6" t="s">
        <v>3793</v>
      </c>
      <c r="D7826" s="6" t="str">
        <f t="shared" si="122"/>
        <v>0419-000-000-0000</v>
      </c>
      <c r="E7826" s="5" t="s">
        <v>3794</v>
      </c>
      <c r="F7826" s="5" t="s">
        <v>383</v>
      </c>
      <c r="G7826" s="5" t="s">
        <v>384</v>
      </c>
      <c r="H7826" s="5" t="s">
        <v>513</v>
      </c>
      <c r="I7826" s="5" t="s">
        <v>514</v>
      </c>
    </row>
    <row r="7827" spans="1:9" x14ac:dyDescent="0.25">
      <c r="A7827" s="5" t="s">
        <v>18964</v>
      </c>
      <c r="B7827" s="5" t="s">
        <v>18965</v>
      </c>
      <c r="C7827" s="6" t="s">
        <v>3815</v>
      </c>
      <c r="D7827" s="6" t="str">
        <f t="shared" si="122"/>
        <v>0010-048-071-1100</v>
      </c>
      <c r="E7827" s="5" t="s">
        <v>3816</v>
      </c>
      <c r="F7827" s="5" t="s">
        <v>375</v>
      </c>
      <c r="G7827" s="5" t="s">
        <v>376</v>
      </c>
      <c r="H7827" s="5" t="s">
        <v>377</v>
      </c>
      <c r="I7827" s="5" t="s">
        <v>378</v>
      </c>
    </row>
    <row r="7828" spans="1:9" x14ac:dyDescent="0.25">
      <c r="A7828" s="5" t="s">
        <v>18966</v>
      </c>
      <c r="B7828" s="5" t="s">
        <v>18967</v>
      </c>
      <c r="C7828" s="6" t="s">
        <v>12581</v>
      </c>
      <c r="D7828" s="6" t="str">
        <f t="shared" si="122"/>
        <v>0100-000-002-0200</v>
      </c>
      <c r="E7828" s="5" t="s">
        <v>12582</v>
      </c>
      <c r="F7828" s="5" t="s">
        <v>383</v>
      </c>
      <c r="G7828" s="5" t="s">
        <v>384</v>
      </c>
      <c r="H7828" s="5" t="s">
        <v>377</v>
      </c>
      <c r="I7828" s="5" t="s">
        <v>378</v>
      </c>
    </row>
    <row r="7829" spans="1:9" x14ac:dyDescent="0.25">
      <c r="A7829" s="5" t="s">
        <v>18968</v>
      </c>
      <c r="B7829" s="5" t="s">
        <v>18969</v>
      </c>
      <c r="C7829" s="6" t="s">
        <v>1299</v>
      </c>
      <c r="D7829" s="6" t="str">
        <f t="shared" si="122"/>
        <v>0016-000-000-0000</v>
      </c>
      <c r="E7829" s="5" t="s">
        <v>1300</v>
      </c>
      <c r="F7829" s="5" t="s">
        <v>383</v>
      </c>
      <c r="G7829" s="5" t="s">
        <v>384</v>
      </c>
      <c r="H7829" s="5" t="s">
        <v>377</v>
      </c>
      <c r="I7829" s="5" t="s">
        <v>378</v>
      </c>
    </row>
    <row r="7830" spans="1:9" x14ac:dyDescent="0.25">
      <c r="A7830" s="5" t="s">
        <v>18970</v>
      </c>
      <c r="B7830" s="5" t="s">
        <v>18971</v>
      </c>
      <c r="C7830" s="6" t="s">
        <v>13694</v>
      </c>
      <c r="D7830" s="6" t="str">
        <f t="shared" si="122"/>
        <v>1156-000-000-0000</v>
      </c>
      <c r="E7830" s="5" t="s">
        <v>13695</v>
      </c>
      <c r="F7830" s="5" t="s">
        <v>383</v>
      </c>
      <c r="G7830" s="5" t="s">
        <v>384</v>
      </c>
      <c r="H7830" s="5" t="s">
        <v>377</v>
      </c>
      <c r="I7830" s="5" t="s">
        <v>378</v>
      </c>
    </row>
    <row r="7831" spans="1:9" x14ac:dyDescent="0.25">
      <c r="A7831" s="5" t="s">
        <v>18972</v>
      </c>
      <c r="B7831" s="5" t="s">
        <v>18973</v>
      </c>
      <c r="C7831" s="6" t="s">
        <v>1346</v>
      </c>
      <c r="D7831" s="6" t="str">
        <f t="shared" si="122"/>
        <v>0018-000-000-0000</v>
      </c>
      <c r="E7831" s="5" t="s">
        <v>1347</v>
      </c>
      <c r="F7831" s="5" t="s">
        <v>383</v>
      </c>
      <c r="G7831" s="5" t="s">
        <v>384</v>
      </c>
      <c r="H7831" s="5" t="s">
        <v>377</v>
      </c>
      <c r="I7831" s="5" t="s">
        <v>378</v>
      </c>
    </row>
    <row r="7832" spans="1:9" x14ac:dyDescent="0.25">
      <c r="A7832" s="5" t="s">
        <v>18974</v>
      </c>
      <c r="B7832" s="5" t="s">
        <v>18975</v>
      </c>
      <c r="C7832" s="6" t="s">
        <v>18598</v>
      </c>
      <c r="D7832" s="6" t="str">
        <f t="shared" si="122"/>
        <v>0218-116-000-0000</v>
      </c>
      <c r="E7832" s="5" t="s">
        <v>18599</v>
      </c>
      <c r="F7832" s="5" t="s">
        <v>383</v>
      </c>
      <c r="G7832" s="5" t="s">
        <v>384</v>
      </c>
      <c r="H7832" s="5" t="s">
        <v>377</v>
      </c>
      <c r="I7832" s="5" t="s">
        <v>378</v>
      </c>
    </row>
    <row r="7833" spans="1:9" x14ac:dyDescent="0.25">
      <c r="A7833" s="5" t="s">
        <v>18976</v>
      </c>
      <c r="B7833" s="5" t="s">
        <v>18977</v>
      </c>
      <c r="C7833" s="6" t="s">
        <v>1185</v>
      </c>
      <c r="D7833" s="6" t="str">
        <f t="shared" si="122"/>
        <v>0073-000-000-0000</v>
      </c>
      <c r="E7833" s="5" t="s">
        <v>1186</v>
      </c>
      <c r="F7833" s="5" t="s">
        <v>383</v>
      </c>
      <c r="G7833" s="5" t="s">
        <v>384</v>
      </c>
      <c r="H7833" s="5" t="s">
        <v>377</v>
      </c>
      <c r="I7833" s="5" t="s">
        <v>378</v>
      </c>
    </row>
    <row r="7834" spans="1:9" x14ac:dyDescent="0.25">
      <c r="A7834" s="5" t="s">
        <v>18978</v>
      </c>
      <c r="B7834" s="5" t="s">
        <v>18979</v>
      </c>
      <c r="C7834" s="6" t="s">
        <v>981</v>
      </c>
      <c r="D7834" s="6" t="str">
        <f t="shared" si="122"/>
        <v>0060-000-000-0000</v>
      </c>
      <c r="E7834" s="5" t="s">
        <v>982</v>
      </c>
      <c r="F7834" s="5" t="s">
        <v>507</v>
      </c>
      <c r="G7834" s="5" t="s">
        <v>508</v>
      </c>
      <c r="H7834" s="5" t="s">
        <v>377</v>
      </c>
      <c r="I7834" s="5" t="s">
        <v>378</v>
      </c>
    </row>
    <row r="7835" spans="1:9" x14ac:dyDescent="0.25">
      <c r="A7835" s="5" t="s">
        <v>18980</v>
      </c>
      <c r="B7835" s="5" t="s">
        <v>18981</v>
      </c>
      <c r="C7835" s="6" t="s">
        <v>12046</v>
      </c>
      <c r="D7835" s="6" t="str">
        <f t="shared" si="122"/>
        <v>1129-000-000-0000</v>
      </c>
      <c r="E7835" s="5" t="s">
        <v>12047</v>
      </c>
      <c r="F7835" s="5" t="s">
        <v>383</v>
      </c>
      <c r="G7835" s="5" t="s">
        <v>384</v>
      </c>
      <c r="H7835" s="5" t="s">
        <v>377</v>
      </c>
      <c r="I7835" s="5" t="s">
        <v>378</v>
      </c>
    </row>
    <row r="7836" spans="1:9" x14ac:dyDescent="0.25">
      <c r="A7836" s="5" t="s">
        <v>18982</v>
      </c>
      <c r="B7836" s="5" t="s">
        <v>18983</v>
      </c>
      <c r="C7836" s="6" t="s">
        <v>1185</v>
      </c>
      <c r="D7836" s="6" t="str">
        <f t="shared" si="122"/>
        <v>0073-000-000-0000</v>
      </c>
      <c r="E7836" s="5" t="s">
        <v>1186</v>
      </c>
      <c r="F7836" s="5" t="s">
        <v>383</v>
      </c>
      <c r="G7836" s="5" t="s">
        <v>384</v>
      </c>
      <c r="H7836" s="5" t="s">
        <v>377</v>
      </c>
      <c r="I7836" s="5" t="s">
        <v>378</v>
      </c>
    </row>
    <row r="7837" spans="1:9" x14ac:dyDescent="0.25">
      <c r="A7837" s="5" t="s">
        <v>18984</v>
      </c>
      <c r="B7837" s="5" t="s">
        <v>18985</v>
      </c>
      <c r="C7837" s="6" t="s">
        <v>18986</v>
      </c>
      <c r="D7837" s="6" t="str">
        <f t="shared" si="122"/>
        <v>0790-000-004-0200</v>
      </c>
      <c r="E7837" s="5" t="s">
        <v>18987</v>
      </c>
      <c r="F7837" s="5" t="s">
        <v>383</v>
      </c>
      <c r="G7837" s="5" t="s">
        <v>384</v>
      </c>
      <c r="H7837" s="5" t="s">
        <v>377</v>
      </c>
      <c r="I7837" s="5" t="s">
        <v>378</v>
      </c>
    </row>
    <row r="7838" spans="1:9" x14ac:dyDescent="0.25">
      <c r="A7838" s="5" t="s">
        <v>18988</v>
      </c>
      <c r="B7838" s="5" t="s">
        <v>18989</v>
      </c>
      <c r="C7838" s="6" t="s">
        <v>14520</v>
      </c>
      <c r="D7838" s="6" t="str">
        <f t="shared" si="122"/>
        <v>0010-084-021-1100</v>
      </c>
      <c r="E7838" s="5" t="s">
        <v>14521</v>
      </c>
      <c r="F7838" s="5" t="s">
        <v>399</v>
      </c>
      <c r="G7838" s="5" t="s">
        <v>400</v>
      </c>
      <c r="H7838" s="5" t="s">
        <v>377</v>
      </c>
      <c r="I7838" s="5" t="s">
        <v>378</v>
      </c>
    </row>
    <row r="7839" spans="1:9" x14ac:dyDescent="0.25">
      <c r="A7839" s="5" t="s">
        <v>18990</v>
      </c>
      <c r="B7839" s="5" t="s">
        <v>18991</v>
      </c>
      <c r="C7839" s="6" t="s">
        <v>543</v>
      </c>
      <c r="D7839" s="6" t="str">
        <f t="shared" si="122"/>
        <v>0185-000-000-0000</v>
      </c>
      <c r="E7839" s="5" t="s">
        <v>544</v>
      </c>
      <c r="F7839" s="5" t="s">
        <v>507</v>
      </c>
      <c r="G7839" s="5" t="s">
        <v>508</v>
      </c>
      <c r="H7839" s="5" t="s">
        <v>377</v>
      </c>
      <c r="I7839" s="5" t="s">
        <v>378</v>
      </c>
    </row>
    <row r="7840" spans="1:9" x14ac:dyDescent="0.25">
      <c r="A7840" s="5" t="s">
        <v>18992</v>
      </c>
      <c r="B7840" s="5" t="s">
        <v>18993</v>
      </c>
      <c r="C7840" s="6" t="s">
        <v>13916</v>
      </c>
      <c r="D7840" s="6" t="str">
        <f t="shared" si="122"/>
        <v>0736-000-000-0000</v>
      </c>
      <c r="E7840" s="5" t="s">
        <v>13917</v>
      </c>
      <c r="F7840" s="5" t="s">
        <v>383</v>
      </c>
      <c r="G7840" s="5" t="s">
        <v>384</v>
      </c>
      <c r="H7840" s="5" t="s">
        <v>377</v>
      </c>
      <c r="I7840" s="5" t="s">
        <v>378</v>
      </c>
    </row>
    <row r="7841" spans="1:9" x14ac:dyDescent="0.25">
      <c r="A7841" s="5" t="s">
        <v>18994</v>
      </c>
      <c r="B7841" s="5" t="s">
        <v>18995</v>
      </c>
      <c r="C7841" s="6" t="s">
        <v>13694</v>
      </c>
      <c r="D7841" s="6" t="str">
        <f t="shared" si="122"/>
        <v>1156-000-000-0000</v>
      </c>
      <c r="E7841" s="5" t="s">
        <v>13695</v>
      </c>
      <c r="F7841" s="5" t="s">
        <v>383</v>
      </c>
      <c r="G7841" s="5" t="s">
        <v>384</v>
      </c>
      <c r="H7841" s="5" t="s">
        <v>377</v>
      </c>
      <c r="I7841" s="5" t="s">
        <v>378</v>
      </c>
    </row>
    <row r="7842" spans="1:9" x14ac:dyDescent="0.25">
      <c r="A7842" s="5" t="s">
        <v>18996</v>
      </c>
      <c r="B7842" s="5" t="s">
        <v>18997</v>
      </c>
      <c r="C7842" s="6" t="s">
        <v>1946</v>
      </c>
      <c r="D7842" s="6" t="str">
        <f t="shared" si="122"/>
        <v>0010-163-031-1100</v>
      </c>
      <c r="E7842" s="5" t="s">
        <v>1947</v>
      </c>
      <c r="F7842" s="5" t="s">
        <v>383</v>
      </c>
      <c r="G7842" s="5" t="s">
        <v>384</v>
      </c>
      <c r="H7842" s="5" t="s">
        <v>377</v>
      </c>
      <c r="I7842" s="5" t="s">
        <v>378</v>
      </c>
    </row>
    <row r="7843" spans="1:9" x14ac:dyDescent="0.25">
      <c r="A7843" s="5" t="s">
        <v>18998</v>
      </c>
      <c r="B7843" s="5" t="s">
        <v>18999</v>
      </c>
      <c r="C7843" s="6" t="s">
        <v>2160</v>
      </c>
      <c r="D7843" s="6" t="str">
        <f t="shared" si="122"/>
        <v>0075-000-000-0000</v>
      </c>
      <c r="E7843" s="5" t="s">
        <v>2161</v>
      </c>
      <c r="F7843" s="5" t="s">
        <v>383</v>
      </c>
      <c r="G7843" s="5" t="s">
        <v>384</v>
      </c>
      <c r="H7843" s="5" t="s">
        <v>513</v>
      </c>
      <c r="I7843" s="5" t="s">
        <v>514</v>
      </c>
    </row>
    <row r="7844" spans="1:9" x14ac:dyDescent="0.25">
      <c r="A7844" s="5" t="s">
        <v>19000</v>
      </c>
      <c r="B7844" s="5" t="s">
        <v>19001</v>
      </c>
      <c r="C7844" s="6" t="s">
        <v>4767</v>
      </c>
      <c r="D7844" s="6" t="str">
        <f t="shared" si="122"/>
        <v>0801-000-000-0000</v>
      </c>
      <c r="E7844" s="5" t="s">
        <v>4768</v>
      </c>
      <c r="F7844" s="5" t="s">
        <v>507</v>
      </c>
      <c r="G7844" s="5" t="s">
        <v>508</v>
      </c>
      <c r="H7844" s="5" t="s">
        <v>377</v>
      </c>
      <c r="I7844" s="5" t="s">
        <v>378</v>
      </c>
    </row>
    <row r="7845" spans="1:9" x14ac:dyDescent="0.25">
      <c r="A7845" s="5" t="s">
        <v>19002</v>
      </c>
      <c r="B7845" s="5" t="s">
        <v>19003</v>
      </c>
      <c r="C7845" s="6" t="s">
        <v>2026</v>
      </c>
      <c r="D7845" s="6" t="str">
        <f t="shared" si="122"/>
        <v>0852-000-000-0000</v>
      </c>
      <c r="E7845" s="5" t="s">
        <v>2027</v>
      </c>
      <c r="F7845" s="5" t="s">
        <v>383</v>
      </c>
      <c r="G7845" s="5" t="s">
        <v>384</v>
      </c>
      <c r="H7845" s="5" t="s">
        <v>377</v>
      </c>
      <c r="I7845" s="5" t="s">
        <v>378</v>
      </c>
    </row>
    <row r="7846" spans="1:9" x14ac:dyDescent="0.25">
      <c r="A7846" s="5" t="s">
        <v>19004</v>
      </c>
      <c r="B7846" s="5" t="s">
        <v>19005</v>
      </c>
      <c r="C7846" s="6" t="s">
        <v>3932</v>
      </c>
      <c r="D7846" s="6" t="str">
        <f t="shared" si="122"/>
        <v>0607-000-000-0000</v>
      </c>
      <c r="E7846" s="5" t="s">
        <v>3933</v>
      </c>
      <c r="F7846" s="5" t="s">
        <v>507</v>
      </c>
      <c r="G7846" s="5" t="s">
        <v>508</v>
      </c>
      <c r="H7846" s="5" t="s">
        <v>377</v>
      </c>
      <c r="I7846" s="5" t="s">
        <v>378</v>
      </c>
    </row>
    <row r="7847" spans="1:9" x14ac:dyDescent="0.25">
      <c r="A7847" s="5" t="s">
        <v>19006</v>
      </c>
      <c r="B7847" s="5" t="s">
        <v>19007</v>
      </c>
      <c r="C7847" s="6" t="s">
        <v>2026</v>
      </c>
      <c r="D7847" s="6" t="str">
        <f t="shared" si="122"/>
        <v>0852-000-000-0000</v>
      </c>
      <c r="E7847" s="5" t="s">
        <v>2027</v>
      </c>
      <c r="F7847" s="5" t="s">
        <v>383</v>
      </c>
      <c r="G7847" s="5" t="s">
        <v>384</v>
      </c>
      <c r="H7847" s="5" t="s">
        <v>377</v>
      </c>
      <c r="I7847" s="5" t="s">
        <v>378</v>
      </c>
    </row>
    <row r="7848" spans="1:9" x14ac:dyDescent="0.25">
      <c r="A7848" s="5" t="s">
        <v>19008</v>
      </c>
      <c r="B7848" s="5" t="s">
        <v>19009</v>
      </c>
      <c r="C7848" s="6" t="s">
        <v>5218</v>
      </c>
      <c r="D7848" s="6" t="str">
        <f t="shared" si="122"/>
        <v>0415-000-000-0000</v>
      </c>
      <c r="E7848" s="5" t="s">
        <v>5219</v>
      </c>
      <c r="F7848" s="5" t="s">
        <v>383</v>
      </c>
      <c r="G7848" s="5" t="s">
        <v>384</v>
      </c>
      <c r="H7848" s="5" t="s">
        <v>377</v>
      </c>
      <c r="I7848" s="5" t="s">
        <v>378</v>
      </c>
    </row>
    <row r="7849" spans="1:9" x14ac:dyDescent="0.25">
      <c r="A7849" s="5" t="s">
        <v>19010</v>
      </c>
      <c r="B7849" s="5" t="s">
        <v>19011</v>
      </c>
      <c r="C7849" s="6" t="s">
        <v>1887</v>
      </c>
      <c r="D7849" s="6" t="str">
        <f t="shared" si="122"/>
        <v>0440-000-000-0000</v>
      </c>
      <c r="E7849" s="5" t="s">
        <v>1888</v>
      </c>
      <c r="F7849" s="5" t="s">
        <v>2925</v>
      </c>
      <c r="G7849" s="5" t="s">
        <v>2926</v>
      </c>
      <c r="H7849" s="5" t="s">
        <v>377</v>
      </c>
      <c r="I7849" s="5" t="s">
        <v>378</v>
      </c>
    </row>
    <row r="7850" spans="1:9" x14ac:dyDescent="0.25">
      <c r="A7850" s="5" t="s">
        <v>19012</v>
      </c>
      <c r="B7850" s="5" t="s">
        <v>19013</v>
      </c>
      <c r="C7850" s="6" t="s">
        <v>5494</v>
      </c>
      <c r="D7850" s="6" t="str">
        <f t="shared" si="122"/>
        <v>0570-000-000-0000</v>
      </c>
      <c r="E7850" s="5" t="s">
        <v>5495</v>
      </c>
      <c r="F7850" s="5" t="s">
        <v>383</v>
      </c>
      <c r="G7850" s="5" t="s">
        <v>384</v>
      </c>
      <c r="H7850" s="5" t="s">
        <v>377</v>
      </c>
      <c r="I7850" s="5" t="s">
        <v>378</v>
      </c>
    </row>
    <row r="7851" spans="1:9" x14ac:dyDescent="0.25">
      <c r="A7851" s="5" t="s">
        <v>19014</v>
      </c>
      <c r="B7851" s="5" t="s">
        <v>19015</v>
      </c>
      <c r="C7851" s="6" t="s">
        <v>7065</v>
      </c>
      <c r="D7851" s="6" t="str">
        <f t="shared" si="122"/>
        <v>0010-040-030-1300</v>
      </c>
      <c r="E7851" s="5" t="s">
        <v>7066</v>
      </c>
      <c r="F7851" s="5" t="s">
        <v>399</v>
      </c>
      <c r="G7851" s="5" t="s">
        <v>400</v>
      </c>
      <c r="H7851" s="5" t="s">
        <v>377</v>
      </c>
      <c r="I7851" s="5" t="s">
        <v>378</v>
      </c>
    </row>
    <row r="7852" spans="1:9" x14ac:dyDescent="0.25">
      <c r="A7852" s="5" t="s">
        <v>19016</v>
      </c>
      <c r="B7852" s="5" t="s">
        <v>19017</v>
      </c>
      <c r="C7852" s="6" t="s">
        <v>8815</v>
      </c>
      <c r="D7852" s="6" t="str">
        <f t="shared" si="122"/>
        <v>0100-000-000-1600</v>
      </c>
      <c r="E7852" s="5" t="s">
        <v>8816</v>
      </c>
      <c r="F7852" s="5" t="s">
        <v>383</v>
      </c>
      <c r="G7852" s="5" t="s">
        <v>384</v>
      </c>
      <c r="H7852" s="5" t="s">
        <v>377</v>
      </c>
      <c r="I7852" s="5" t="s">
        <v>378</v>
      </c>
    </row>
    <row r="7853" spans="1:9" x14ac:dyDescent="0.25">
      <c r="A7853" s="5" t="s">
        <v>19018</v>
      </c>
      <c r="B7853" s="5" t="s">
        <v>19019</v>
      </c>
      <c r="C7853" s="6" t="s">
        <v>931</v>
      </c>
      <c r="D7853" s="6" t="str">
        <f t="shared" si="122"/>
        <v>0045-000-000-0000</v>
      </c>
      <c r="E7853" s="5" t="s">
        <v>932</v>
      </c>
      <c r="F7853" s="5" t="s">
        <v>383</v>
      </c>
      <c r="G7853" s="5" t="s">
        <v>384</v>
      </c>
      <c r="H7853" s="5" t="s">
        <v>377</v>
      </c>
      <c r="I7853" s="5" t="s">
        <v>378</v>
      </c>
    </row>
    <row r="7854" spans="1:9" x14ac:dyDescent="0.25">
      <c r="A7854" s="5" t="s">
        <v>19020</v>
      </c>
      <c r="B7854" s="5" t="s">
        <v>19021</v>
      </c>
      <c r="C7854" s="6" t="s">
        <v>6817</v>
      </c>
      <c r="D7854" s="6" t="str">
        <f t="shared" si="122"/>
        <v>0180-045-070-1200</v>
      </c>
      <c r="E7854" s="5" t="s">
        <v>6818</v>
      </c>
      <c r="F7854" s="5" t="s">
        <v>383</v>
      </c>
      <c r="G7854" s="5" t="s">
        <v>384</v>
      </c>
      <c r="H7854" s="5" t="s">
        <v>377</v>
      </c>
      <c r="I7854" s="5" t="s">
        <v>378</v>
      </c>
    </row>
    <row r="7855" spans="1:9" x14ac:dyDescent="0.25">
      <c r="A7855" s="5" t="s">
        <v>19022</v>
      </c>
      <c r="B7855" s="5" t="s">
        <v>19023</v>
      </c>
      <c r="C7855" s="6" t="s">
        <v>465</v>
      </c>
      <c r="D7855" s="6" t="str">
        <f t="shared" si="122"/>
        <v>0513-000-000-0000</v>
      </c>
      <c r="E7855" s="5" t="s">
        <v>466</v>
      </c>
      <c r="F7855" s="5" t="s">
        <v>535</v>
      </c>
      <c r="G7855" s="5" t="s">
        <v>536</v>
      </c>
      <c r="H7855" s="5" t="s">
        <v>377</v>
      </c>
      <c r="I7855" s="5" t="s">
        <v>378</v>
      </c>
    </row>
    <row r="7856" spans="1:9" x14ac:dyDescent="0.25">
      <c r="A7856" s="5" t="s">
        <v>19024</v>
      </c>
      <c r="B7856" s="5" t="s">
        <v>19025</v>
      </c>
      <c r="C7856" s="6" t="s">
        <v>465</v>
      </c>
      <c r="D7856" s="6" t="str">
        <f t="shared" si="122"/>
        <v>0513-000-000-0000</v>
      </c>
      <c r="E7856" s="5" t="s">
        <v>466</v>
      </c>
      <c r="F7856" s="5" t="s">
        <v>383</v>
      </c>
      <c r="G7856" s="5" t="s">
        <v>384</v>
      </c>
      <c r="H7856" s="5" t="s">
        <v>377</v>
      </c>
      <c r="I7856" s="5" t="s">
        <v>378</v>
      </c>
    </row>
    <row r="7857" spans="1:9" x14ac:dyDescent="0.25">
      <c r="A7857" s="5" t="s">
        <v>19026</v>
      </c>
      <c r="B7857" s="5" t="s">
        <v>19027</v>
      </c>
      <c r="C7857" s="6" t="s">
        <v>7518</v>
      </c>
      <c r="D7857" s="6" t="str">
        <f t="shared" si="122"/>
        <v>0010-214-071-0000</v>
      </c>
      <c r="E7857" s="5" t="s">
        <v>7519</v>
      </c>
      <c r="F7857" s="5" t="s">
        <v>375</v>
      </c>
      <c r="G7857" s="5" t="s">
        <v>376</v>
      </c>
      <c r="H7857" s="5" t="s">
        <v>377</v>
      </c>
      <c r="I7857" s="5" t="s">
        <v>378</v>
      </c>
    </row>
    <row r="7858" spans="1:9" x14ac:dyDescent="0.25">
      <c r="A7858" s="5" t="s">
        <v>19028</v>
      </c>
      <c r="B7858" s="5" t="s">
        <v>19029</v>
      </c>
      <c r="C7858" s="6" t="s">
        <v>2633</v>
      </c>
      <c r="D7858" s="6" t="str">
        <f t="shared" si="122"/>
        <v>0010-086-060-1200</v>
      </c>
      <c r="E7858" s="5" t="s">
        <v>2634</v>
      </c>
      <c r="F7858" s="5" t="s">
        <v>399</v>
      </c>
      <c r="G7858" s="5" t="s">
        <v>400</v>
      </c>
      <c r="H7858" s="5" t="s">
        <v>377</v>
      </c>
      <c r="I7858" s="5" t="s">
        <v>378</v>
      </c>
    </row>
    <row r="7859" spans="1:9" x14ac:dyDescent="0.25">
      <c r="A7859" s="5" t="s">
        <v>19030</v>
      </c>
      <c r="B7859" s="5" t="s">
        <v>19031</v>
      </c>
      <c r="C7859" s="6" t="s">
        <v>19032</v>
      </c>
      <c r="D7859" s="6" t="str">
        <f t="shared" si="122"/>
        <v>0010-087-031-1100</v>
      </c>
      <c r="E7859" s="5" t="s">
        <v>19033</v>
      </c>
      <c r="F7859" s="5" t="s">
        <v>375</v>
      </c>
      <c r="G7859" s="5" t="s">
        <v>376</v>
      </c>
      <c r="H7859" s="5" t="s">
        <v>377</v>
      </c>
      <c r="I7859" s="5" t="s">
        <v>378</v>
      </c>
    </row>
    <row r="7860" spans="1:9" x14ac:dyDescent="0.25">
      <c r="A7860" s="5" t="s">
        <v>19034</v>
      </c>
      <c r="B7860" s="5" t="s">
        <v>19035</v>
      </c>
      <c r="C7860" s="6" t="s">
        <v>6472</v>
      </c>
      <c r="D7860" s="6" t="str">
        <f t="shared" si="122"/>
        <v>0010-090-111-1100</v>
      </c>
      <c r="E7860" s="5" t="s">
        <v>6473</v>
      </c>
      <c r="F7860" s="5" t="s">
        <v>383</v>
      </c>
      <c r="G7860" s="5" t="s">
        <v>384</v>
      </c>
      <c r="H7860" s="5" t="s">
        <v>377</v>
      </c>
      <c r="I7860" s="5" t="s">
        <v>378</v>
      </c>
    </row>
    <row r="7861" spans="1:9" x14ac:dyDescent="0.25">
      <c r="A7861" s="5" t="s">
        <v>19036</v>
      </c>
      <c r="B7861" s="5" t="s">
        <v>19037</v>
      </c>
      <c r="C7861" s="6" t="s">
        <v>9734</v>
      </c>
      <c r="D7861" s="6" t="str">
        <f t="shared" si="122"/>
        <v>0010-214-201-1200</v>
      </c>
      <c r="E7861" s="5" t="s">
        <v>9735</v>
      </c>
      <c r="F7861" s="5" t="s">
        <v>383</v>
      </c>
      <c r="G7861" s="5" t="s">
        <v>384</v>
      </c>
      <c r="H7861" s="5" t="s">
        <v>377</v>
      </c>
      <c r="I7861" s="5" t="s">
        <v>378</v>
      </c>
    </row>
    <row r="7862" spans="1:9" x14ac:dyDescent="0.25">
      <c r="A7862" s="5" t="s">
        <v>19038</v>
      </c>
      <c r="B7862" s="5" t="s">
        <v>19039</v>
      </c>
      <c r="C7862" s="6" t="s">
        <v>9405</v>
      </c>
      <c r="D7862" s="6" t="str">
        <f t="shared" si="122"/>
        <v>0010-045-021-2000</v>
      </c>
      <c r="E7862" s="5" t="s">
        <v>9406</v>
      </c>
      <c r="F7862" s="5" t="s">
        <v>383</v>
      </c>
      <c r="G7862" s="5" t="s">
        <v>384</v>
      </c>
      <c r="H7862" s="5" t="s">
        <v>1213</v>
      </c>
      <c r="I7862" s="5" t="s">
        <v>1214</v>
      </c>
    </row>
    <row r="7863" spans="1:9" x14ac:dyDescent="0.25">
      <c r="A7863" s="5" t="s">
        <v>19040</v>
      </c>
      <c r="B7863" s="5" t="s">
        <v>19041</v>
      </c>
      <c r="C7863" s="6" t="s">
        <v>615</v>
      </c>
      <c r="D7863" s="6" t="str">
        <f t="shared" si="122"/>
        <v>0170-000-000-0000</v>
      </c>
      <c r="E7863" s="5" t="s">
        <v>616</v>
      </c>
      <c r="F7863" s="5" t="s">
        <v>2925</v>
      </c>
      <c r="G7863" s="5" t="s">
        <v>2926</v>
      </c>
      <c r="H7863" s="5" t="s">
        <v>377</v>
      </c>
      <c r="I7863" s="5" t="s">
        <v>378</v>
      </c>
    </row>
    <row r="7864" spans="1:9" x14ac:dyDescent="0.25">
      <c r="A7864" s="5" t="s">
        <v>19042</v>
      </c>
      <c r="B7864" s="5" t="s">
        <v>19043</v>
      </c>
      <c r="C7864" s="6" t="s">
        <v>1466</v>
      </c>
      <c r="D7864" s="6" t="str">
        <f t="shared" si="122"/>
        <v>0650-000-000-0000</v>
      </c>
      <c r="E7864" s="5" t="s">
        <v>1467</v>
      </c>
      <c r="F7864" s="5" t="s">
        <v>383</v>
      </c>
      <c r="G7864" s="5" t="s">
        <v>384</v>
      </c>
      <c r="H7864" s="5" t="s">
        <v>377</v>
      </c>
      <c r="I7864" s="5" t="s">
        <v>378</v>
      </c>
    </row>
    <row r="7865" spans="1:9" x14ac:dyDescent="0.25">
      <c r="A7865" s="5" t="s">
        <v>19044</v>
      </c>
      <c r="B7865" s="5" t="s">
        <v>19045</v>
      </c>
      <c r="C7865" s="6" t="s">
        <v>2184</v>
      </c>
      <c r="D7865" s="6" t="str">
        <f t="shared" si="122"/>
        <v>0893-000-000-0000</v>
      </c>
      <c r="E7865" s="5" t="s">
        <v>2185</v>
      </c>
      <c r="F7865" s="5" t="s">
        <v>383</v>
      </c>
      <c r="G7865" s="5" t="s">
        <v>384</v>
      </c>
      <c r="H7865" s="5" t="s">
        <v>377</v>
      </c>
      <c r="I7865" s="5" t="s">
        <v>378</v>
      </c>
    </row>
    <row r="7866" spans="1:9" x14ac:dyDescent="0.25">
      <c r="A7866" s="5" t="s">
        <v>19046</v>
      </c>
      <c r="B7866" s="5" t="s">
        <v>19047</v>
      </c>
      <c r="C7866" s="6" t="s">
        <v>993</v>
      </c>
      <c r="D7866" s="6" t="str">
        <f t="shared" si="122"/>
        <v>0740-000-000-0000</v>
      </c>
      <c r="E7866" s="5" t="s">
        <v>994</v>
      </c>
      <c r="F7866" s="5" t="s">
        <v>383</v>
      </c>
      <c r="G7866" s="5" t="s">
        <v>384</v>
      </c>
      <c r="H7866" s="5" t="s">
        <v>377</v>
      </c>
      <c r="I7866" s="5" t="s">
        <v>378</v>
      </c>
    </row>
    <row r="7867" spans="1:9" x14ac:dyDescent="0.25">
      <c r="A7867" s="5" t="s">
        <v>19048</v>
      </c>
      <c r="B7867" s="5" t="s">
        <v>19049</v>
      </c>
      <c r="C7867" s="6" t="s">
        <v>3591</v>
      </c>
      <c r="D7867" s="6" t="str">
        <f t="shared" si="122"/>
        <v>0165-000-000-0000</v>
      </c>
      <c r="E7867" s="5" t="s">
        <v>3592</v>
      </c>
      <c r="F7867" s="5" t="s">
        <v>383</v>
      </c>
      <c r="G7867" s="5" t="s">
        <v>384</v>
      </c>
      <c r="H7867" s="5" t="s">
        <v>377</v>
      </c>
      <c r="I7867" s="5" t="s">
        <v>378</v>
      </c>
    </row>
    <row r="7868" spans="1:9" x14ac:dyDescent="0.25">
      <c r="A7868" s="5" t="s">
        <v>19050</v>
      </c>
      <c r="B7868" s="5" t="s">
        <v>19051</v>
      </c>
      <c r="C7868" s="6" t="s">
        <v>2400</v>
      </c>
      <c r="D7868" s="6" t="str">
        <f t="shared" si="122"/>
        <v>0031-000-000-0000</v>
      </c>
      <c r="E7868" s="5" t="s">
        <v>2401</v>
      </c>
      <c r="F7868" s="5" t="s">
        <v>383</v>
      </c>
      <c r="G7868" s="5" t="s">
        <v>384</v>
      </c>
      <c r="H7868" s="5" t="s">
        <v>377</v>
      </c>
      <c r="I7868" s="5" t="s">
        <v>378</v>
      </c>
    </row>
    <row r="7869" spans="1:9" x14ac:dyDescent="0.25">
      <c r="A7869" s="5" t="s">
        <v>19052</v>
      </c>
      <c r="B7869" s="5" t="s">
        <v>19053</v>
      </c>
      <c r="C7869" s="6" t="s">
        <v>1530</v>
      </c>
      <c r="D7869" s="6" t="str">
        <f t="shared" si="122"/>
        <v>0122-000-000-0000</v>
      </c>
      <c r="E7869" s="5" t="s">
        <v>1531</v>
      </c>
      <c r="F7869" s="5" t="s">
        <v>383</v>
      </c>
      <c r="G7869" s="5" t="s">
        <v>384</v>
      </c>
      <c r="H7869" s="5" t="s">
        <v>377</v>
      </c>
      <c r="I7869" s="5" t="s">
        <v>378</v>
      </c>
    </row>
    <row r="7870" spans="1:9" x14ac:dyDescent="0.25">
      <c r="A7870" s="5" t="s">
        <v>19054</v>
      </c>
      <c r="B7870" s="5" t="s">
        <v>19055</v>
      </c>
      <c r="C7870" s="6" t="s">
        <v>3096</v>
      </c>
      <c r="D7870" s="6" t="str">
        <f t="shared" si="122"/>
        <v>0758-000-000-0000</v>
      </c>
      <c r="E7870" s="5" t="s">
        <v>3097</v>
      </c>
      <c r="F7870" s="5" t="s">
        <v>383</v>
      </c>
      <c r="G7870" s="5" t="s">
        <v>384</v>
      </c>
      <c r="H7870" s="5" t="s">
        <v>377</v>
      </c>
      <c r="I7870" s="5" t="s">
        <v>378</v>
      </c>
    </row>
    <row r="7871" spans="1:9" x14ac:dyDescent="0.25">
      <c r="A7871" s="5" t="s">
        <v>19056</v>
      </c>
      <c r="B7871" s="5" t="s">
        <v>19057</v>
      </c>
      <c r="C7871" s="6" t="s">
        <v>1869</v>
      </c>
      <c r="D7871" s="6" t="str">
        <f t="shared" si="122"/>
        <v>0516-000-000-0000</v>
      </c>
      <c r="E7871" s="5" t="s">
        <v>1870</v>
      </c>
      <c r="F7871" s="5" t="s">
        <v>383</v>
      </c>
      <c r="G7871" s="5" t="s">
        <v>384</v>
      </c>
      <c r="H7871" s="5" t="s">
        <v>377</v>
      </c>
      <c r="I7871" s="5" t="s">
        <v>378</v>
      </c>
    </row>
    <row r="7872" spans="1:9" x14ac:dyDescent="0.25">
      <c r="A7872" s="5" t="s">
        <v>19058</v>
      </c>
      <c r="B7872" s="5" t="s">
        <v>19059</v>
      </c>
      <c r="C7872" s="6" t="s">
        <v>2821</v>
      </c>
      <c r="D7872" s="6" t="str">
        <f t="shared" si="122"/>
        <v>0215-000-000-0000</v>
      </c>
      <c r="E7872" s="5" t="s">
        <v>2822</v>
      </c>
      <c r="F7872" s="5" t="s">
        <v>383</v>
      </c>
      <c r="G7872" s="5" t="s">
        <v>384</v>
      </c>
      <c r="H7872" s="5" t="s">
        <v>377</v>
      </c>
      <c r="I7872" s="5" t="s">
        <v>378</v>
      </c>
    </row>
    <row r="7873" spans="1:9" x14ac:dyDescent="0.25">
      <c r="A7873" s="5" t="s">
        <v>19060</v>
      </c>
      <c r="B7873" s="5" t="s">
        <v>19061</v>
      </c>
      <c r="C7873" s="6" t="s">
        <v>8815</v>
      </c>
      <c r="D7873" s="6" t="str">
        <f t="shared" si="122"/>
        <v>0100-000-000-1600</v>
      </c>
      <c r="E7873" s="5" t="s">
        <v>8816</v>
      </c>
      <c r="F7873" s="5" t="s">
        <v>383</v>
      </c>
      <c r="G7873" s="5" t="s">
        <v>384</v>
      </c>
      <c r="H7873" s="5" t="s">
        <v>377</v>
      </c>
      <c r="I7873" s="5" t="s">
        <v>378</v>
      </c>
    </row>
    <row r="7874" spans="1:9" x14ac:dyDescent="0.25">
      <c r="A7874" s="5" t="s">
        <v>19062</v>
      </c>
      <c r="B7874" s="5" t="s">
        <v>19063</v>
      </c>
      <c r="C7874" s="6" t="s">
        <v>1619</v>
      </c>
      <c r="D7874" s="6" t="str">
        <f t="shared" ref="D7874:D7937" si="123">TEXT(C7874,"0000-000-000-0000")</f>
        <v>0370-000-000-0000</v>
      </c>
      <c r="E7874" s="5" t="s">
        <v>1620</v>
      </c>
      <c r="F7874" s="5" t="s">
        <v>383</v>
      </c>
      <c r="G7874" s="5" t="s">
        <v>384</v>
      </c>
      <c r="H7874" s="5" t="s">
        <v>377</v>
      </c>
      <c r="I7874" s="5" t="s">
        <v>378</v>
      </c>
    </row>
    <row r="7875" spans="1:9" x14ac:dyDescent="0.25">
      <c r="A7875" s="5" t="s">
        <v>19064</v>
      </c>
      <c r="B7875" s="5" t="s">
        <v>19065</v>
      </c>
      <c r="C7875" s="6" t="s">
        <v>393</v>
      </c>
      <c r="D7875" s="6" t="str">
        <f t="shared" si="123"/>
        <v>0418-000-000-0000</v>
      </c>
      <c r="E7875" s="5" t="s">
        <v>394</v>
      </c>
      <c r="F7875" s="5" t="s">
        <v>383</v>
      </c>
      <c r="G7875" s="5" t="s">
        <v>384</v>
      </c>
      <c r="H7875" s="5" t="s">
        <v>377</v>
      </c>
      <c r="I7875" s="5" t="s">
        <v>378</v>
      </c>
    </row>
    <row r="7876" spans="1:9" x14ac:dyDescent="0.25">
      <c r="A7876" s="5" t="s">
        <v>19066</v>
      </c>
      <c r="B7876" s="5" t="s">
        <v>19067</v>
      </c>
      <c r="C7876" s="6" t="s">
        <v>1746</v>
      </c>
      <c r="D7876" s="6" t="str">
        <f t="shared" si="123"/>
        <v>0816-000-000-0000</v>
      </c>
      <c r="E7876" s="5" t="s">
        <v>1747</v>
      </c>
      <c r="F7876" s="5" t="s">
        <v>383</v>
      </c>
      <c r="G7876" s="5" t="s">
        <v>384</v>
      </c>
      <c r="H7876" s="5" t="s">
        <v>377</v>
      </c>
      <c r="I7876" s="5" t="s">
        <v>378</v>
      </c>
    </row>
    <row r="7877" spans="1:9" x14ac:dyDescent="0.25">
      <c r="A7877" s="5" t="s">
        <v>19068</v>
      </c>
      <c r="B7877" s="5" t="s">
        <v>19069</v>
      </c>
      <c r="C7877" s="6" t="s">
        <v>1897</v>
      </c>
      <c r="D7877" s="6" t="str">
        <f t="shared" si="123"/>
        <v>0360-000-000-0000</v>
      </c>
      <c r="E7877" s="5" t="s">
        <v>1898</v>
      </c>
      <c r="F7877" s="5" t="s">
        <v>383</v>
      </c>
      <c r="G7877" s="5" t="s">
        <v>384</v>
      </c>
      <c r="H7877" s="5" t="s">
        <v>377</v>
      </c>
      <c r="I7877" s="5" t="s">
        <v>378</v>
      </c>
    </row>
    <row r="7878" spans="1:9" x14ac:dyDescent="0.25">
      <c r="A7878" s="5" t="s">
        <v>19070</v>
      </c>
      <c r="B7878" s="5" t="s">
        <v>19071</v>
      </c>
      <c r="C7878" s="6" t="s">
        <v>3840</v>
      </c>
      <c r="D7878" s="6" t="str">
        <f t="shared" si="123"/>
        <v>0819-000-000-0000</v>
      </c>
      <c r="E7878" s="5" t="s">
        <v>3841</v>
      </c>
      <c r="F7878" s="5" t="s">
        <v>507</v>
      </c>
      <c r="G7878" s="5" t="s">
        <v>508</v>
      </c>
      <c r="H7878" s="5" t="s">
        <v>377</v>
      </c>
      <c r="I7878" s="5" t="s">
        <v>378</v>
      </c>
    </row>
    <row r="7879" spans="1:9" x14ac:dyDescent="0.25">
      <c r="A7879" s="5" t="s">
        <v>19072</v>
      </c>
      <c r="B7879" s="5" t="s">
        <v>19073</v>
      </c>
      <c r="C7879" s="6" t="s">
        <v>1530</v>
      </c>
      <c r="D7879" s="6" t="str">
        <f t="shared" si="123"/>
        <v>0122-000-000-0000</v>
      </c>
      <c r="E7879" s="5" t="s">
        <v>1531</v>
      </c>
      <c r="F7879" s="5" t="s">
        <v>383</v>
      </c>
      <c r="G7879" s="5" t="s">
        <v>384</v>
      </c>
      <c r="H7879" s="5" t="s">
        <v>377</v>
      </c>
      <c r="I7879" s="5" t="s">
        <v>378</v>
      </c>
    </row>
    <row r="7880" spans="1:9" x14ac:dyDescent="0.25">
      <c r="A7880" s="5" t="s">
        <v>19074</v>
      </c>
      <c r="B7880" s="5" t="s">
        <v>19075</v>
      </c>
      <c r="C7880" s="6" t="s">
        <v>19076</v>
      </c>
      <c r="D7880" s="6" t="str">
        <f t="shared" si="123"/>
        <v>1052-000-000-0000</v>
      </c>
      <c r="E7880" s="5" t="s">
        <v>19077</v>
      </c>
      <c r="F7880" s="5" t="s">
        <v>535</v>
      </c>
      <c r="G7880" s="5" t="s">
        <v>536</v>
      </c>
      <c r="H7880" s="5" t="s">
        <v>377</v>
      </c>
      <c r="I7880" s="5" t="s">
        <v>378</v>
      </c>
    </row>
    <row r="7881" spans="1:9" x14ac:dyDescent="0.25">
      <c r="A7881" s="5" t="s">
        <v>19078</v>
      </c>
      <c r="B7881" s="5" t="s">
        <v>19079</v>
      </c>
      <c r="C7881" s="6" t="s">
        <v>2519</v>
      </c>
      <c r="D7881" s="6" t="str">
        <f t="shared" si="123"/>
        <v>0946-000-000-0000</v>
      </c>
      <c r="E7881" s="5" t="s">
        <v>2520</v>
      </c>
      <c r="F7881" s="5" t="s">
        <v>383</v>
      </c>
      <c r="G7881" s="5" t="s">
        <v>384</v>
      </c>
      <c r="H7881" s="5" t="s">
        <v>513</v>
      </c>
      <c r="I7881" s="5" t="s">
        <v>514</v>
      </c>
    </row>
    <row r="7882" spans="1:9" x14ac:dyDescent="0.25">
      <c r="A7882" s="5" t="s">
        <v>19080</v>
      </c>
      <c r="B7882" s="5" t="s">
        <v>19081</v>
      </c>
      <c r="C7882" s="6" t="s">
        <v>1518</v>
      </c>
      <c r="D7882" s="6" t="str">
        <f t="shared" si="123"/>
        <v>0675-000-000-0000</v>
      </c>
      <c r="E7882" s="5" t="s">
        <v>1519</v>
      </c>
      <c r="F7882" s="5" t="s">
        <v>383</v>
      </c>
      <c r="G7882" s="5" t="s">
        <v>384</v>
      </c>
      <c r="H7882" s="5" t="s">
        <v>377</v>
      </c>
      <c r="I7882" s="5" t="s">
        <v>378</v>
      </c>
    </row>
    <row r="7883" spans="1:9" x14ac:dyDescent="0.25">
      <c r="A7883" s="5" t="s">
        <v>19082</v>
      </c>
      <c r="B7883" s="5" t="s">
        <v>19083</v>
      </c>
      <c r="C7883" s="6" t="s">
        <v>405</v>
      </c>
      <c r="D7883" s="6" t="str">
        <f t="shared" si="123"/>
        <v>0340-000-000-0000</v>
      </c>
      <c r="E7883" s="5" t="s">
        <v>406</v>
      </c>
      <c r="F7883" s="5" t="s">
        <v>383</v>
      </c>
      <c r="G7883" s="5" t="s">
        <v>384</v>
      </c>
      <c r="H7883" s="5" t="s">
        <v>377</v>
      </c>
      <c r="I7883" s="5" t="s">
        <v>378</v>
      </c>
    </row>
    <row r="7884" spans="1:9" x14ac:dyDescent="0.25">
      <c r="A7884" s="5" t="s">
        <v>19084</v>
      </c>
      <c r="B7884" s="5" t="s">
        <v>19085</v>
      </c>
      <c r="C7884" s="6" t="s">
        <v>7404</v>
      </c>
      <c r="D7884" s="6" t="str">
        <f t="shared" si="123"/>
        <v>1027-000-000-0000</v>
      </c>
      <c r="E7884" s="5" t="s">
        <v>7405</v>
      </c>
      <c r="F7884" s="5" t="s">
        <v>383</v>
      </c>
      <c r="G7884" s="5" t="s">
        <v>384</v>
      </c>
      <c r="H7884" s="5" t="s">
        <v>377</v>
      </c>
      <c r="I7884" s="5" t="s">
        <v>378</v>
      </c>
    </row>
    <row r="7885" spans="1:9" x14ac:dyDescent="0.25">
      <c r="A7885" s="5" t="s">
        <v>19086</v>
      </c>
      <c r="B7885" s="5" t="s">
        <v>19087</v>
      </c>
      <c r="C7885" s="6" t="s">
        <v>2615</v>
      </c>
      <c r="D7885" s="6" t="str">
        <f t="shared" si="123"/>
        <v>0315-000-000-0000</v>
      </c>
      <c r="E7885" s="5" t="s">
        <v>2616</v>
      </c>
      <c r="F7885" s="5" t="s">
        <v>383</v>
      </c>
      <c r="G7885" s="5" t="s">
        <v>384</v>
      </c>
      <c r="H7885" s="5" t="s">
        <v>377</v>
      </c>
      <c r="I7885" s="5" t="s">
        <v>378</v>
      </c>
    </row>
    <row r="7886" spans="1:9" x14ac:dyDescent="0.25">
      <c r="A7886" s="5" t="s">
        <v>19088</v>
      </c>
      <c r="B7886" s="5" t="s">
        <v>19089</v>
      </c>
      <c r="C7886" s="6" t="s">
        <v>1175</v>
      </c>
      <c r="D7886" s="6" t="str">
        <f t="shared" si="123"/>
        <v>0010-231-060-1000</v>
      </c>
      <c r="E7886" s="5" t="s">
        <v>1176</v>
      </c>
      <c r="F7886" s="5" t="s">
        <v>1177</v>
      </c>
      <c r="G7886" s="5" t="s">
        <v>1178</v>
      </c>
      <c r="H7886" s="5" t="s">
        <v>377</v>
      </c>
      <c r="I7886" s="5" t="s">
        <v>378</v>
      </c>
    </row>
    <row r="7887" spans="1:9" x14ac:dyDescent="0.25">
      <c r="A7887" s="5" t="s">
        <v>19090</v>
      </c>
      <c r="B7887" s="5" t="s">
        <v>19091</v>
      </c>
      <c r="C7887" s="6" t="s">
        <v>1045</v>
      </c>
      <c r="D7887" s="6" t="str">
        <f t="shared" si="123"/>
        <v>0270-000-000-0000</v>
      </c>
      <c r="E7887" s="5" t="s">
        <v>1046</v>
      </c>
      <c r="F7887" s="5" t="s">
        <v>383</v>
      </c>
      <c r="G7887" s="5" t="s">
        <v>384</v>
      </c>
      <c r="H7887" s="5" t="s">
        <v>377</v>
      </c>
      <c r="I7887" s="5" t="s">
        <v>378</v>
      </c>
    </row>
    <row r="7888" spans="1:9" x14ac:dyDescent="0.25">
      <c r="A7888" s="5" t="s">
        <v>19092</v>
      </c>
      <c r="B7888" s="5" t="s">
        <v>19093</v>
      </c>
      <c r="C7888" s="6" t="s">
        <v>4134</v>
      </c>
      <c r="D7888" s="6" t="str">
        <f t="shared" si="123"/>
        <v>0010-044-111-0000</v>
      </c>
      <c r="E7888" s="5" t="s">
        <v>4135</v>
      </c>
      <c r="F7888" s="5" t="s">
        <v>399</v>
      </c>
      <c r="G7888" s="5" t="s">
        <v>400</v>
      </c>
      <c r="H7888" s="5" t="s">
        <v>377</v>
      </c>
      <c r="I7888" s="5" t="s">
        <v>378</v>
      </c>
    </row>
    <row r="7889" spans="1:9" x14ac:dyDescent="0.25">
      <c r="A7889" s="5" t="s">
        <v>19094</v>
      </c>
      <c r="B7889" s="5" t="s">
        <v>19095</v>
      </c>
      <c r="C7889" s="6" t="s">
        <v>8250</v>
      </c>
      <c r="D7889" s="6" t="str">
        <f t="shared" si="123"/>
        <v>0140-000-000-0000</v>
      </c>
      <c r="E7889" s="5" t="s">
        <v>8251</v>
      </c>
      <c r="F7889" s="5" t="s">
        <v>383</v>
      </c>
      <c r="G7889" s="5" t="s">
        <v>384</v>
      </c>
      <c r="H7889" s="5" t="s">
        <v>377</v>
      </c>
      <c r="I7889" s="5" t="s">
        <v>378</v>
      </c>
    </row>
    <row r="7890" spans="1:9" x14ac:dyDescent="0.25">
      <c r="A7890" s="5" t="s">
        <v>19096</v>
      </c>
      <c r="B7890" s="5" t="s">
        <v>19097</v>
      </c>
      <c r="C7890" s="6" t="s">
        <v>1051</v>
      </c>
      <c r="D7890" s="6" t="str">
        <f t="shared" si="123"/>
        <v>0590-000-000-0000</v>
      </c>
      <c r="E7890" s="5" t="s">
        <v>1052</v>
      </c>
      <c r="F7890" s="5" t="s">
        <v>507</v>
      </c>
      <c r="G7890" s="5" t="s">
        <v>508</v>
      </c>
      <c r="H7890" s="5" t="s">
        <v>377</v>
      </c>
      <c r="I7890" s="5" t="s">
        <v>378</v>
      </c>
    </row>
    <row r="7891" spans="1:9" x14ac:dyDescent="0.25">
      <c r="A7891" s="5" t="s">
        <v>19098</v>
      </c>
      <c r="B7891" s="5" t="s">
        <v>19099</v>
      </c>
      <c r="C7891" s="6" t="s">
        <v>12688</v>
      </c>
      <c r="D7891" s="6" t="str">
        <f t="shared" si="123"/>
        <v>0958-000-000-0000</v>
      </c>
      <c r="E7891" s="5" t="s">
        <v>27874</v>
      </c>
      <c r="F7891" s="5" t="s">
        <v>383</v>
      </c>
      <c r="G7891" s="5" t="s">
        <v>384</v>
      </c>
      <c r="H7891" s="5" t="s">
        <v>377</v>
      </c>
      <c r="I7891" s="5" t="s">
        <v>378</v>
      </c>
    </row>
    <row r="7892" spans="1:9" x14ac:dyDescent="0.25">
      <c r="A7892" s="5" t="s">
        <v>19100</v>
      </c>
      <c r="B7892" s="5" t="s">
        <v>19101</v>
      </c>
      <c r="C7892" s="6" t="s">
        <v>3840</v>
      </c>
      <c r="D7892" s="6" t="str">
        <f t="shared" si="123"/>
        <v>0819-000-000-0000</v>
      </c>
      <c r="E7892" s="5" t="s">
        <v>3841</v>
      </c>
      <c r="F7892" s="5" t="s">
        <v>383</v>
      </c>
      <c r="G7892" s="5" t="s">
        <v>384</v>
      </c>
      <c r="H7892" s="5" t="s">
        <v>377</v>
      </c>
      <c r="I7892" s="5" t="s">
        <v>378</v>
      </c>
    </row>
    <row r="7893" spans="1:9" x14ac:dyDescent="0.25">
      <c r="A7893" s="5" t="s">
        <v>19102</v>
      </c>
      <c r="B7893" s="5" t="s">
        <v>19103</v>
      </c>
      <c r="C7893" s="6" t="s">
        <v>1794</v>
      </c>
      <c r="D7893" s="6" t="str">
        <f t="shared" si="123"/>
        <v>0427-000-000-0000</v>
      </c>
      <c r="E7893" s="5" t="s">
        <v>1795</v>
      </c>
      <c r="F7893" s="5" t="s">
        <v>383</v>
      </c>
      <c r="G7893" s="5" t="s">
        <v>384</v>
      </c>
      <c r="H7893" s="5" t="s">
        <v>377</v>
      </c>
      <c r="I7893" s="5" t="s">
        <v>378</v>
      </c>
    </row>
    <row r="7894" spans="1:9" x14ac:dyDescent="0.25">
      <c r="A7894" s="5" t="s">
        <v>19104</v>
      </c>
      <c r="B7894" s="5" t="s">
        <v>19105</v>
      </c>
      <c r="C7894" s="6" t="s">
        <v>1045</v>
      </c>
      <c r="D7894" s="6" t="str">
        <f t="shared" si="123"/>
        <v>0270-000-000-0000</v>
      </c>
      <c r="E7894" s="5" t="s">
        <v>1046</v>
      </c>
      <c r="F7894" s="5" t="s">
        <v>383</v>
      </c>
      <c r="G7894" s="5" t="s">
        <v>384</v>
      </c>
      <c r="H7894" s="5" t="s">
        <v>377</v>
      </c>
      <c r="I7894" s="5" t="s">
        <v>378</v>
      </c>
    </row>
    <row r="7895" spans="1:9" x14ac:dyDescent="0.25">
      <c r="A7895" s="5" t="s">
        <v>19106</v>
      </c>
      <c r="B7895" s="5" t="s">
        <v>19107</v>
      </c>
      <c r="C7895" s="6" t="s">
        <v>8815</v>
      </c>
      <c r="D7895" s="6" t="str">
        <f t="shared" si="123"/>
        <v>0100-000-000-1600</v>
      </c>
      <c r="E7895" s="5" t="s">
        <v>8816</v>
      </c>
      <c r="F7895" s="5" t="s">
        <v>383</v>
      </c>
      <c r="G7895" s="5" t="s">
        <v>384</v>
      </c>
      <c r="H7895" s="5" t="s">
        <v>513</v>
      </c>
      <c r="I7895" s="5" t="s">
        <v>514</v>
      </c>
    </row>
    <row r="7896" spans="1:9" x14ac:dyDescent="0.25">
      <c r="A7896" s="5" t="s">
        <v>19108</v>
      </c>
      <c r="B7896" s="5" t="s">
        <v>19109</v>
      </c>
      <c r="C7896" s="6" t="s">
        <v>7224</v>
      </c>
      <c r="D7896" s="6" t="str">
        <f t="shared" si="123"/>
        <v>0909-000-000-0000</v>
      </c>
      <c r="E7896" s="5" t="s">
        <v>7225</v>
      </c>
      <c r="F7896" s="5" t="s">
        <v>503</v>
      </c>
      <c r="G7896" s="5" t="s">
        <v>504</v>
      </c>
      <c r="H7896" s="5" t="s">
        <v>377</v>
      </c>
      <c r="I7896" s="5" t="s">
        <v>378</v>
      </c>
    </row>
    <row r="7897" spans="1:9" x14ac:dyDescent="0.25">
      <c r="A7897" s="5" t="s">
        <v>19110</v>
      </c>
      <c r="B7897" s="5" t="s">
        <v>19111</v>
      </c>
      <c r="C7897" s="6" t="s">
        <v>2885</v>
      </c>
      <c r="D7897" s="6" t="str">
        <f t="shared" si="123"/>
        <v>0077-000-000-0000</v>
      </c>
      <c r="E7897" s="5" t="s">
        <v>2886</v>
      </c>
      <c r="F7897" s="5" t="s">
        <v>383</v>
      </c>
      <c r="G7897" s="5" t="s">
        <v>384</v>
      </c>
      <c r="H7897" s="5" t="s">
        <v>377</v>
      </c>
      <c r="I7897" s="5" t="s">
        <v>378</v>
      </c>
    </row>
    <row r="7898" spans="1:9" x14ac:dyDescent="0.25">
      <c r="A7898" s="5" t="s">
        <v>19112</v>
      </c>
      <c r="B7898" s="5" t="s">
        <v>19113</v>
      </c>
      <c r="C7898" s="6" t="s">
        <v>3337</v>
      </c>
      <c r="D7898" s="6" t="str">
        <f t="shared" si="123"/>
        <v>0010-083-031-1100</v>
      </c>
      <c r="E7898" s="5" t="s">
        <v>3338</v>
      </c>
      <c r="F7898" s="5" t="s">
        <v>399</v>
      </c>
      <c r="G7898" s="5" t="s">
        <v>400</v>
      </c>
      <c r="H7898" s="5" t="s">
        <v>377</v>
      </c>
      <c r="I7898" s="5" t="s">
        <v>378</v>
      </c>
    </row>
    <row r="7899" spans="1:9" x14ac:dyDescent="0.25">
      <c r="A7899" s="5" t="s">
        <v>19114</v>
      </c>
      <c r="B7899" s="5" t="s">
        <v>19115</v>
      </c>
      <c r="C7899" s="6" t="s">
        <v>6938</v>
      </c>
      <c r="D7899" s="6" t="str">
        <f t="shared" si="123"/>
        <v>0868-000-000-0000</v>
      </c>
      <c r="E7899" s="5" t="s">
        <v>27865</v>
      </c>
      <c r="F7899" s="5" t="s">
        <v>383</v>
      </c>
      <c r="G7899" s="5" t="s">
        <v>384</v>
      </c>
      <c r="H7899" s="5" t="s">
        <v>377</v>
      </c>
      <c r="I7899" s="5" t="s">
        <v>378</v>
      </c>
    </row>
    <row r="7900" spans="1:9" x14ac:dyDescent="0.25">
      <c r="A7900" s="5" t="s">
        <v>19116</v>
      </c>
      <c r="B7900" s="5" t="s">
        <v>19117</v>
      </c>
      <c r="C7900" s="6" t="s">
        <v>2245</v>
      </c>
      <c r="D7900" s="6" t="str">
        <f t="shared" si="123"/>
        <v>0959-000-000-0000</v>
      </c>
      <c r="E7900" s="5" t="s">
        <v>2246</v>
      </c>
      <c r="F7900" s="5" t="s">
        <v>383</v>
      </c>
      <c r="G7900" s="5" t="s">
        <v>384</v>
      </c>
      <c r="H7900" s="5" t="s">
        <v>377</v>
      </c>
      <c r="I7900" s="5" t="s">
        <v>378</v>
      </c>
    </row>
    <row r="7901" spans="1:9" x14ac:dyDescent="0.25">
      <c r="A7901" s="5" t="s">
        <v>19118</v>
      </c>
      <c r="B7901" s="5" t="s">
        <v>19119</v>
      </c>
      <c r="C7901" s="6" t="s">
        <v>2120</v>
      </c>
      <c r="D7901" s="6" t="str">
        <f t="shared" si="123"/>
        <v>0232-000-000-0000</v>
      </c>
      <c r="E7901" s="5" t="s">
        <v>2121</v>
      </c>
      <c r="F7901" s="5" t="s">
        <v>383</v>
      </c>
      <c r="G7901" s="5" t="s">
        <v>384</v>
      </c>
      <c r="H7901" s="5" t="s">
        <v>513</v>
      </c>
      <c r="I7901" s="5" t="s">
        <v>514</v>
      </c>
    </row>
    <row r="7902" spans="1:9" x14ac:dyDescent="0.25">
      <c r="A7902" s="5" t="s">
        <v>19120</v>
      </c>
      <c r="B7902" s="5" t="s">
        <v>19121</v>
      </c>
      <c r="C7902" s="6" t="s">
        <v>12384</v>
      </c>
      <c r="D7902" s="6" t="str">
        <f t="shared" si="123"/>
        <v>0707-000-000-0000</v>
      </c>
      <c r="E7902" s="5" t="s">
        <v>12385</v>
      </c>
      <c r="F7902" s="5" t="s">
        <v>383</v>
      </c>
      <c r="G7902" s="5" t="s">
        <v>384</v>
      </c>
      <c r="H7902" s="5" t="s">
        <v>377</v>
      </c>
      <c r="I7902" s="5" t="s">
        <v>378</v>
      </c>
    </row>
    <row r="7903" spans="1:9" x14ac:dyDescent="0.25">
      <c r="A7903" s="5" t="s">
        <v>19122</v>
      </c>
      <c r="B7903" s="5" t="s">
        <v>19123</v>
      </c>
      <c r="C7903" s="6" t="s">
        <v>1712</v>
      </c>
      <c r="D7903" s="6" t="str">
        <f t="shared" si="123"/>
        <v>0420-000-000-0000</v>
      </c>
      <c r="E7903" s="5" t="s">
        <v>1713</v>
      </c>
      <c r="F7903" s="5" t="s">
        <v>383</v>
      </c>
      <c r="G7903" s="5" t="s">
        <v>384</v>
      </c>
      <c r="H7903" s="5" t="s">
        <v>377</v>
      </c>
      <c r="I7903" s="5" t="s">
        <v>378</v>
      </c>
    </row>
    <row r="7904" spans="1:9" x14ac:dyDescent="0.25">
      <c r="A7904" s="5" t="s">
        <v>19124</v>
      </c>
      <c r="B7904" s="5" t="s">
        <v>19125</v>
      </c>
      <c r="C7904" s="6" t="s">
        <v>3201</v>
      </c>
      <c r="D7904" s="6" t="str">
        <f t="shared" si="123"/>
        <v>0010-029-130-1100</v>
      </c>
      <c r="E7904" s="5" t="s">
        <v>3202</v>
      </c>
      <c r="F7904" s="5" t="s">
        <v>383</v>
      </c>
      <c r="G7904" s="5" t="s">
        <v>384</v>
      </c>
      <c r="H7904" s="5" t="s">
        <v>377</v>
      </c>
      <c r="I7904" s="5" t="s">
        <v>378</v>
      </c>
    </row>
    <row r="7905" spans="1:9" x14ac:dyDescent="0.25">
      <c r="A7905" s="5" t="s">
        <v>19126</v>
      </c>
      <c r="B7905" s="5" t="s">
        <v>19127</v>
      </c>
      <c r="C7905" s="6" t="s">
        <v>2843</v>
      </c>
      <c r="D7905" s="6" t="str">
        <f t="shared" si="123"/>
        <v>0107-000-000-0000</v>
      </c>
      <c r="E7905" s="5" t="s">
        <v>2844</v>
      </c>
      <c r="F7905" s="5" t="s">
        <v>383</v>
      </c>
      <c r="G7905" s="5" t="s">
        <v>384</v>
      </c>
      <c r="H7905" s="5" t="s">
        <v>377</v>
      </c>
      <c r="I7905" s="5" t="s">
        <v>378</v>
      </c>
    </row>
    <row r="7906" spans="1:9" x14ac:dyDescent="0.25">
      <c r="A7906" s="5" t="s">
        <v>19128</v>
      </c>
      <c r="B7906" s="5" t="s">
        <v>19129</v>
      </c>
      <c r="C7906" s="6" t="s">
        <v>7281</v>
      </c>
      <c r="D7906" s="6" t="str">
        <f t="shared" si="123"/>
        <v>0010-231-081-1100</v>
      </c>
      <c r="E7906" s="5" t="s">
        <v>7282</v>
      </c>
      <c r="F7906" s="5" t="s">
        <v>1177</v>
      </c>
      <c r="G7906" s="5" t="s">
        <v>1178</v>
      </c>
      <c r="H7906" s="5" t="s">
        <v>377</v>
      </c>
      <c r="I7906" s="5" t="s">
        <v>378</v>
      </c>
    </row>
    <row r="7907" spans="1:9" x14ac:dyDescent="0.25">
      <c r="A7907" s="5" t="s">
        <v>19130</v>
      </c>
      <c r="B7907" s="5" t="s">
        <v>19131</v>
      </c>
      <c r="C7907" s="6" t="s">
        <v>923</v>
      </c>
      <c r="D7907" s="6" t="str">
        <f t="shared" si="123"/>
        <v>0210-000-000-0000</v>
      </c>
      <c r="E7907" s="5" t="s">
        <v>924</v>
      </c>
      <c r="F7907" s="5" t="s">
        <v>383</v>
      </c>
      <c r="G7907" s="5" t="s">
        <v>384</v>
      </c>
      <c r="H7907" s="5" t="s">
        <v>377</v>
      </c>
      <c r="I7907" s="5" t="s">
        <v>378</v>
      </c>
    </row>
    <row r="7908" spans="1:9" x14ac:dyDescent="0.25">
      <c r="A7908" s="5" t="s">
        <v>19132</v>
      </c>
      <c r="B7908" s="5" t="s">
        <v>19133</v>
      </c>
      <c r="C7908" s="6" t="s">
        <v>2008</v>
      </c>
      <c r="D7908" s="6" t="str">
        <f t="shared" si="123"/>
        <v>0670-000-000-0000</v>
      </c>
      <c r="E7908" s="5" t="s">
        <v>2009</v>
      </c>
      <c r="F7908" s="5" t="s">
        <v>383</v>
      </c>
      <c r="G7908" s="5" t="s">
        <v>384</v>
      </c>
      <c r="H7908" s="5" t="s">
        <v>377</v>
      </c>
      <c r="I7908" s="5" t="s">
        <v>378</v>
      </c>
    </row>
    <row r="7909" spans="1:9" x14ac:dyDescent="0.25">
      <c r="A7909" s="5" t="s">
        <v>19134</v>
      </c>
      <c r="B7909" s="5" t="s">
        <v>19135</v>
      </c>
      <c r="C7909" s="6" t="s">
        <v>381</v>
      </c>
      <c r="D7909" s="6" t="str">
        <f t="shared" si="123"/>
        <v>0310-000-000-0000</v>
      </c>
      <c r="E7909" s="5" t="s">
        <v>382</v>
      </c>
      <c r="F7909" s="5" t="s">
        <v>383</v>
      </c>
      <c r="G7909" s="5" t="s">
        <v>384</v>
      </c>
      <c r="H7909" s="5" t="s">
        <v>377</v>
      </c>
      <c r="I7909" s="5" t="s">
        <v>378</v>
      </c>
    </row>
    <row r="7910" spans="1:9" x14ac:dyDescent="0.25">
      <c r="A7910" s="5" t="s">
        <v>19136</v>
      </c>
      <c r="B7910" s="5" t="s">
        <v>19137</v>
      </c>
      <c r="C7910" s="6" t="s">
        <v>6727</v>
      </c>
      <c r="D7910" s="6" t="str">
        <f t="shared" si="123"/>
        <v>0225-000-000-0000</v>
      </c>
      <c r="E7910" s="5" t="s">
        <v>6728</v>
      </c>
      <c r="F7910" s="5" t="s">
        <v>383</v>
      </c>
      <c r="G7910" s="5" t="s">
        <v>384</v>
      </c>
      <c r="H7910" s="5" t="s">
        <v>377</v>
      </c>
      <c r="I7910" s="5" t="s">
        <v>378</v>
      </c>
    </row>
    <row r="7911" spans="1:9" x14ac:dyDescent="0.25">
      <c r="A7911" s="5" t="s">
        <v>19138</v>
      </c>
      <c r="B7911" s="5" t="s">
        <v>19139</v>
      </c>
      <c r="C7911" s="6" t="s">
        <v>9734</v>
      </c>
      <c r="D7911" s="6" t="str">
        <f t="shared" si="123"/>
        <v>0010-214-201-1200</v>
      </c>
      <c r="E7911" s="5" t="s">
        <v>9735</v>
      </c>
      <c r="F7911" s="5" t="s">
        <v>399</v>
      </c>
      <c r="G7911" s="5" t="s">
        <v>400</v>
      </c>
      <c r="H7911" s="5" t="s">
        <v>377</v>
      </c>
      <c r="I7911" s="5" t="s">
        <v>378</v>
      </c>
    </row>
    <row r="7912" spans="1:9" x14ac:dyDescent="0.25">
      <c r="A7912" s="5" t="s">
        <v>19140</v>
      </c>
      <c r="B7912" s="5" t="s">
        <v>19141</v>
      </c>
      <c r="C7912" s="6" t="s">
        <v>1798</v>
      </c>
      <c r="D7912" s="6" t="str">
        <f t="shared" si="123"/>
        <v>0390-000-000-0000</v>
      </c>
      <c r="E7912" s="5" t="s">
        <v>1799</v>
      </c>
      <c r="F7912" s="5" t="s">
        <v>383</v>
      </c>
      <c r="G7912" s="5" t="s">
        <v>384</v>
      </c>
      <c r="H7912" s="5" t="s">
        <v>513</v>
      </c>
      <c r="I7912" s="5" t="s">
        <v>514</v>
      </c>
    </row>
    <row r="7913" spans="1:9" x14ac:dyDescent="0.25">
      <c r="A7913" s="5" t="s">
        <v>19142</v>
      </c>
      <c r="B7913" s="5" t="s">
        <v>19143</v>
      </c>
      <c r="C7913" s="6" t="s">
        <v>1079</v>
      </c>
      <c r="D7913" s="6" t="str">
        <f t="shared" si="123"/>
        <v>0042-000-000-0000</v>
      </c>
      <c r="E7913" s="5" t="s">
        <v>1080</v>
      </c>
      <c r="F7913" s="5" t="s">
        <v>383</v>
      </c>
      <c r="G7913" s="5" t="s">
        <v>384</v>
      </c>
      <c r="H7913" s="5" t="s">
        <v>377</v>
      </c>
      <c r="I7913" s="5" t="s">
        <v>378</v>
      </c>
    </row>
    <row r="7914" spans="1:9" x14ac:dyDescent="0.25">
      <c r="A7914" s="5" t="s">
        <v>19144</v>
      </c>
      <c r="B7914" s="5" t="s">
        <v>19145</v>
      </c>
      <c r="C7914" s="6" t="s">
        <v>867</v>
      </c>
      <c r="D7914" s="6" t="str">
        <f t="shared" si="123"/>
        <v>1143-000-000-0000</v>
      </c>
      <c r="E7914" s="5" t="s">
        <v>868</v>
      </c>
      <c r="F7914" s="5" t="s">
        <v>383</v>
      </c>
      <c r="G7914" s="5" t="s">
        <v>384</v>
      </c>
      <c r="H7914" s="5" t="s">
        <v>377</v>
      </c>
      <c r="I7914" s="5" t="s">
        <v>378</v>
      </c>
    </row>
    <row r="7915" spans="1:9" x14ac:dyDescent="0.25">
      <c r="A7915" s="5" t="s">
        <v>19146</v>
      </c>
      <c r="B7915" s="5" t="s">
        <v>19147</v>
      </c>
      <c r="C7915" s="6" t="s">
        <v>644</v>
      </c>
      <c r="D7915" s="6" t="str">
        <f t="shared" si="123"/>
        <v>0556-000-000-0000</v>
      </c>
      <c r="E7915" s="5" t="s">
        <v>645</v>
      </c>
      <c r="F7915" s="5" t="s">
        <v>383</v>
      </c>
      <c r="G7915" s="5" t="s">
        <v>384</v>
      </c>
      <c r="H7915" s="5" t="s">
        <v>491</v>
      </c>
      <c r="I7915" s="5" t="s">
        <v>492</v>
      </c>
    </row>
    <row r="7916" spans="1:9" x14ac:dyDescent="0.25">
      <c r="A7916" s="5" t="s">
        <v>19148</v>
      </c>
      <c r="B7916" s="5" t="s">
        <v>19149</v>
      </c>
      <c r="C7916" s="6" t="s">
        <v>7160</v>
      </c>
      <c r="D7916" s="6" t="str">
        <f t="shared" si="123"/>
        <v>0424-000-000-0000</v>
      </c>
      <c r="E7916" s="5" t="s">
        <v>7161</v>
      </c>
      <c r="F7916" s="5" t="s">
        <v>383</v>
      </c>
      <c r="G7916" s="5" t="s">
        <v>384</v>
      </c>
      <c r="H7916" s="5" t="s">
        <v>377</v>
      </c>
      <c r="I7916" s="5" t="s">
        <v>378</v>
      </c>
    </row>
    <row r="7917" spans="1:9" x14ac:dyDescent="0.25">
      <c r="A7917" s="5" t="s">
        <v>19150</v>
      </c>
      <c r="B7917" s="5" t="s">
        <v>19151</v>
      </c>
      <c r="C7917" s="6" t="s">
        <v>1518</v>
      </c>
      <c r="D7917" s="6" t="str">
        <f t="shared" si="123"/>
        <v>0675-000-000-0000</v>
      </c>
      <c r="E7917" s="5" t="s">
        <v>1519</v>
      </c>
      <c r="F7917" s="5" t="s">
        <v>383</v>
      </c>
      <c r="G7917" s="5" t="s">
        <v>384</v>
      </c>
      <c r="H7917" s="5" t="s">
        <v>377</v>
      </c>
      <c r="I7917" s="5" t="s">
        <v>378</v>
      </c>
    </row>
    <row r="7918" spans="1:9" x14ac:dyDescent="0.25">
      <c r="A7918" s="5" t="s">
        <v>19152</v>
      </c>
      <c r="B7918" s="5" t="s">
        <v>19153</v>
      </c>
      <c r="C7918" s="6" t="s">
        <v>3114</v>
      </c>
      <c r="D7918" s="6" t="str">
        <f t="shared" si="123"/>
        <v>0942-000-000-0000</v>
      </c>
      <c r="E7918" s="5" t="s">
        <v>3115</v>
      </c>
      <c r="F7918" s="5" t="s">
        <v>383</v>
      </c>
      <c r="G7918" s="5" t="s">
        <v>384</v>
      </c>
      <c r="H7918" s="5" t="s">
        <v>377</v>
      </c>
      <c r="I7918" s="5" t="s">
        <v>378</v>
      </c>
    </row>
    <row r="7919" spans="1:9" x14ac:dyDescent="0.25">
      <c r="A7919" s="5" t="s">
        <v>19154</v>
      </c>
      <c r="B7919" s="5" t="s">
        <v>19155</v>
      </c>
      <c r="C7919" s="6" t="s">
        <v>6922</v>
      </c>
      <c r="D7919" s="6" t="str">
        <f t="shared" si="123"/>
        <v>0370-033-000-0000</v>
      </c>
      <c r="E7919" s="5" t="s">
        <v>6923</v>
      </c>
      <c r="F7919" s="5" t="s">
        <v>383</v>
      </c>
      <c r="G7919" s="5" t="s">
        <v>384</v>
      </c>
      <c r="H7919" s="5" t="s">
        <v>377</v>
      </c>
      <c r="I7919" s="5" t="s">
        <v>378</v>
      </c>
    </row>
    <row r="7920" spans="1:9" x14ac:dyDescent="0.25">
      <c r="A7920" s="5" t="s">
        <v>19156</v>
      </c>
      <c r="B7920" s="5" t="s">
        <v>19157</v>
      </c>
      <c r="C7920" s="6" t="s">
        <v>1869</v>
      </c>
      <c r="D7920" s="6" t="str">
        <f t="shared" si="123"/>
        <v>0516-000-000-0000</v>
      </c>
      <c r="E7920" s="5" t="s">
        <v>1870</v>
      </c>
      <c r="F7920" s="5" t="s">
        <v>383</v>
      </c>
      <c r="G7920" s="5" t="s">
        <v>384</v>
      </c>
      <c r="H7920" s="5" t="s">
        <v>377</v>
      </c>
      <c r="I7920" s="5" t="s">
        <v>378</v>
      </c>
    </row>
    <row r="7921" spans="1:9" x14ac:dyDescent="0.25">
      <c r="A7921" s="5" t="s">
        <v>19158</v>
      </c>
      <c r="B7921" s="5" t="s">
        <v>19159</v>
      </c>
      <c r="C7921" s="6" t="s">
        <v>19160</v>
      </c>
      <c r="D7921" s="6" t="str">
        <f t="shared" si="123"/>
        <v>0758-116-000-0000</v>
      </c>
      <c r="E7921" s="5" t="s">
        <v>19161</v>
      </c>
      <c r="F7921" s="5" t="s">
        <v>383</v>
      </c>
      <c r="G7921" s="5" t="s">
        <v>384</v>
      </c>
      <c r="H7921" s="5" t="s">
        <v>513</v>
      </c>
      <c r="I7921" s="5" t="s">
        <v>514</v>
      </c>
    </row>
    <row r="7922" spans="1:9" x14ac:dyDescent="0.25">
      <c r="A7922" s="5" t="s">
        <v>19162</v>
      </c>
      <c r="B7922" s="5" t="s">
        <v>19163</v>
      </c>
      <c r="C7922" s="6" t="s">
        <v>6727</v>
      </c>
      <c r="D7922" s="6" t="str">
        <f t="shared" si="123"/>
        <v>0225-000-000-0000</v>
      </c>
      <c r="E7922" s="5" t="s">
        <v>6728</v>
      </c>
      <c r="F7922" s="5" t="s">
        <v>383</v>
      </c>
      <c r="G7922" s="5" t="s">
        <v>384</v>
      </c>
      <c r="H7922" s="5" t="s">
        <v>377</v>
      </c>
      <c r="I7922" s="5" t="s">
        <v>378</v>
      </c>
    </row>
    <row r="7923" spans="1:9" x14ac:dyDescent="0.25">
      <c r="A7923" s="5" t="s">
        <v>19164</v>
      </c>
      <c r="B7923" s="5" t="s">
        <v>19165</v>
      </c>
      <c r="C7923" s="6" t="s">
        <v>10462</v>
      </c>
      <c r="D7923" s="6" t="str">
        <f t="shared" si="123"/>
        <v>0010-038-261-1900</v>
      </c>
      <c r="E7923" s="5" t="s">
        <v>10463</v>
      </c>
      <c r="F7923" s="5" t="s">
        <v>399</v>
      </c>
      <c r="G7923" s="5" t="s">
        <v>400</v>
      </c>
      <c r="H7923" s="5" t="s">
        <v>377</v>
      </c>
      <c r="I7923" s="5" t="s">
        <v>378</v>
      </c>
    </row>
    <row r="7924" spans="1:9" x14ac:dyDescent="0.25">
      <c r="A7924" s="5" t="s">
        <v>19166</v>
      </c>
      <c r="B7924" s="5" t="s">
        <v>19167</v>
      </c>
      <c r="C7924" s="6" t="s">
        <v>2843</v>
      </c>
      <c r="D7924" s="6" t="str">
        <f t="shared" si="123"/>
        <v>0107-000-000-0000</v>
      </c>
      <c r="E7924" s="5" t="s">
        <v>2844</v>
      </c>
      <c r="F7924" s="5" t="s">
        <v>415</v>
      </c>
      <c r="G7924" s="5" t="s">
        <v>416</v>
      </c>
      <c r="H7924" s="5" t="s">
        <v>377</v>
      </c>
      <c r="I7924" s="5" t="s">
        <v>378</v>
      </c>
    </row>
    <row r="7925" spans="1:9" x14ac:dyDescent="0.25">
      <c r="A7925" s="5" t="s">
        <v>19168</v>
      </c>
      <c r="B7925" s="5" t="s">
        <v>19169</v>
      </c>
      <c r="C7925" s="6" t="s">
        <v>2730</v>
      </c>
      <c r="D7925" s="6" t="str">
        <f t="shared" si="123"/>
        <v>0131-000-000-0000</v>
      </c>
      <c r="E7925" s="5" t="s">
        <v>2731</v>
      </c>
      <c r="F7925" s="5" t="s">
        <v>415</v>
      </c>
      <c r="G7925" s="5" t="s">
        <v>416</v>
      </c>
      <c r="H7925" s="5" t="s">
        <v>377</v>
      </c>
      <c r="I7925" s="5" t="s">
        <v>378</v>
      </c>
    </row>
    <row r="7926" spans="1:9" x14ac:dyDescent="0.25">
      <c r="A7926" s="5" t="s">
        <v>19170</v>
      </c>
      <c r="B7926" s="5" t="s">
        <v>19171</v>
      </c>
      <c r="C7926" s="6" t="s">
        <v>5429</v>
      </c>
      <c r="D7926" s="6" t="str">
        <f t="shared" si="123"/>
        <v>0100-000-000-2500</v>
      </c>
      <c r="E7926" s="5" t="s">
        <v>5430</v>
      </c>
      <c r="F7926" s="5" t="s">
        <v>383</v>
      </c>
      <c r="G7926" s="5" t="s">
        <v>384</v>
      </c>
      <c r="H7926" s="5" t="s">
        <v>1213</v>
      </c>
      <c r="I7926" s="5" t="s">
        <v>1214</v>
      </c>
    </row>
    <row r="7927" spans="1:9" x14ac:dyDescent="0.25">
      <c r="A7927" s="5" t="s">
        <v>19172</v>
      </c>
      <c r="B7927" s="5" t="s">
        <v>19173</v>
      </c>
      <c r="C7927" s="6" t="s">
        <v>9344</v>
      </c>
      <c r="D7927" s="6" t="str">
        <f t="shared" si="123"/>
        <v>1026-000-000-0000</v>
      </c>
      <c r="E7927" s="5" t="s">
        <v>9345</v>
      </c>
      <c r="F7927" s="5" t="s">
        <v>383</v>
      </c>
      <c r="G7927" s="5" t="s">
        <v>384</v>
      </c>
      <c r="H7927" s="5" t="s">
        <v>377</v>
      </c>
      <c r="I7927" s="5" t="s">
        <v>378</v>
      </c>
    </row>
    <row r="7928" spans="1:9" x14ac:dyDescent="0.25">
      <c r="A7928" s="5" t="s">
        <v>19174</v>
      </c>
      <c r="B7928" s="5" t="s">
        <v>19175</v>
      </c>
      <c r="C7928" s="6" t="s">
        <v>2128</v>
      </c>
      <c r="D7928" s="6" t="str">
        <f t="shared" si="123"/>
        <v>0136-000-000-0000</v>
      </c>
      <c r="E7928" s="5" t="s">
        <v>2129</v>
      </c>
      <c r="F7928" s="5" t="s">
        <v>383</v>
      </c>
      <c r="G7928" s="5" t="s">
        <v>384</v>
      </c>
      <c r="H7928" s="5" t="s">
        <v>11413</v>
      </c>
      <c r="I7928" s="5" t="s">
        <v>11414</v>
      </c>
    </row>
    <row r="7929" spans="1:9" x14ac:dyDescent="0.25">
      <c r="A7929" s="5" t="s">
        <v>19176</v>
      </c>
      <c r="B7929" s="5" t="s">
        <v>19177</v>
      </c>
      <c r="C7929" s="6" t="s">
        <v>4150</v>
      </c>
      <c r="D7929" s="6" t="str">
        <f t="shared" si="123"/>
        <v>0290-033-000-0000</v>
      </c>
      <c r="E7929" s="5" t="s">
        <v>4151</v>
      </c>
      <c r="F7929" s="5" t="s">
        <v>383</v>
      </c>
      <c r="G7929" s="5" t="s">
        <v>384</v>
      </c>
      <c r="H7929" s="5" t="s">
        <v>377</v>
      </c>
      <c r="I7929" s="5" t="s">
        <v>378</v>
      </c>
    </row>
    <row r="7930" spans="1:9" x14ac:dyDescent="0.25">
      <c r="A7930" s="5" t="s">
        <v>19178</v>
      </c>
      <c r="B7930" s="5" t="s">
        <v>19179</v>
      </c>
      <c r="C7930" s="6" t="s">
        <v>1980</v>
      </c>
      <c r="D7930" s="6" t="str">
        <f t="shared" si="123"/>
        <v>0051-000-000-0000</v>
      </c>
      <c r="E7930" s="5" t="s">
        <v>1981</v>
      </c>
      <c r="F7930" s="5" t="s">
        <v>383</v>
      </c>
      <c r="G7930" s="5" t="s">
        <v>384</v>
      </c>
      <c r="H7930" s="5" t="s">
        <v>377</v>
      </c>
      <c r="I7930" s="5" t="s">
        <v>378</v>
      </c>
    </row>
    <row r="7931" spans="1:9" x14ac:dyDescent="0.25">
      <c r="A7931" s="5" t="s">
        <v>19180</v>
      </c>
      <c r="B7931" s="5" t="s">
        <v>19181</v>
      </c>
      <c r="C7931" s="6" t="s">
        <v>449</v>
      </c>
      <c r="D7931" s="6" t="str">
        <f t="shared" si="123"/>
        <v>0965-000-000-0000</v>
      </c>
      <c r="E7931" s="5" t="s">
        <v>450</v>
      </c>
      <c r="F7931" s="5" t="s">
        <v>383</v>
      </c>
      <c r="G7931" s="5" t="s">
        <v>384</v>
      </c>
      <c r="H7931" s="5" t="s">
        <v>377</v>
      </c>
      <c r="I7931" s="5" t="s">
        <v>378</v>
      </c>
    </row>
    <row r="7932" spans="1:9" x14ac:dyDescent="0.25">
      <c r="A7932" s="5" t="s">
        <v>19182</v>
      </c>
      <c r="B7932" s="5" t="s">
        <v>19183</v>
      </c>
      <c r="C7932" s="6" t="s">
        <v>3391</v>
      </c>
      <c r="D7932" s="6" t="str">
        <f t="shared" si="123"/>
        <v>0010-086-060-1600</v>
      </c>
      <c r="E7932" s="5" t="s">
        <v>3392</v>
      </c>
      <c r="F7932" s="5" t="s">
        <v>399</v>
      </c>
      <c r="G7932" s="5" t="s">
        <v>400</v>
      </c>
      <c r="H7932" s="5" t="s">
        <v>377</v>
      </c>
      <c r="I7932" s="5" t="s">
        <v>378</v>
      </c>
    </row>
    <row r="7933" spans="1:9" x14ac:dyDescent="0.25">
      <c r="A7933" s="5" t="s">
        <v>19184</v>
      </c>
      <c r="B7933" s="5" t="s">
        <v>19185</v>
      </c>
      <c r="C7933" s="6" t="s">
        <v>2014</v>
      </c>
      <c r="D7933" s="6" t="str">
        <f t="shared" si="123"/>
        <v>0025-000-000-0000</v>
      </c>
      <c r="E7933" s="5" t="s">
        <v>2015</v>
      </c>
      <c r="F7933" s="5" t="s">
        <v>383</v>
      </c>
      <c r="G7933" s="5" t="s">
        <v>384</v>
      </c>
      <c r="H7933" s="5" t="s">
        <v>377</v>
      </c>
      <c r="I7933" s="5" t="s">
        <v>378</v>
      </c>
    </row>
    <row r="7934" spans="1:9" x14ac:dyDescent="0.25">
      <c r="A7934" s="5" t="s">
        <v>19186</v>
      </c>
      <c r="B7934" s="5" t="s">
        <v>19187</v>
      </c>
      <c r="C7934" s="6" t="s">
        <v>4703</v>
      </c>
      <c r="D7934" s="6" t="str">
        <f t="shared" si="123"/>
        <v>0010-032-171-1100</v>
      </c>
      <c r="E7934" s="5" t="s">
        <v>4704</v>
      </c>
      <c r="F7934" s="5" t="s">
        <v>399</v>
      </c>
      <c r="G7934" s="5" t="s">
        <v>400</v>
      </c>
      <c r="H7934" s="5" t="s">
        <v>377</v>
      </c>
      <c r="I7934" s="5" t="s">
        <v>378</v>
      </c>
    </row>
    <row r="7935" spans="1:9" x14ac:dyDescent="0.25">
      <c r="A7935" s="5" t="s">
        <v>19188</v>
      </c>
      <c r="B7935" s="5" t="s">
        <v>19189</v>
      </c>
      <c r="C7935" s="6" t="s">
        <v>4353</v>
      </c>
      <c r="D7935" s="6" t="str">
        <f t="shared" si="123"/>
        <v>0687-000-000-0000</v>
      </c>
      <c r="E7935" s="5" t="s">
        <v>4354</v>
      </c>
      <c r="F7935" s="5" t="s">
        <v>535</v>
      </c>
      <c r="G7935" s="5" t="s">
        <v>536</v>
      </c>
      <c r="H7935" s="5" t="s">
        <v>377</v>
      </c>
      <c r="I7935" s="5" t="s">
        <v>378</v>
      </c>
    </row>
    <row r="7936" spans="1:9" x14ac:dyDescent="0.25">
      <c r="A7936" s="5" t="s">
        <v>19190</v>
      </c>
      <c r="B7936" s="5" t="s">
        <v>19191</v>
      </c>
      <c r="C7936" s="6" t="s">
        <v>7281</v>
      </c>
      <c r="D7936" s="6" t="str">
        <f t="shared" si="123"/>
        <v>0010-231-081-1100</v>
      </c>
      <c r="E7936" s="5" t="s">
        <v>7282</v>
      </c>
      <c r="F7936" s="5" t="s">
        <v>399</v>
      </c>
      <c r="G7936" s="5" t="s">
        <v>400</v>
      </c>
      <c r="H7936" s="5" t="s">
        <v>377</v>
      </c>
      <c r="I7936" s="5" t="s">
        <v>378</v>
      </c>
    </row>
    <row r="7937" spans="1:9" x14ac:dyDescent="0.25">
      <c r="A7937" s="5" t="s">
        <v>19192</v>
      </c>
      <c r="B7937" s="5" t="s">
        <v>19193</v>
      </c>
      <c r="C7937" s="6" t="s">
        <v>421</v>
      </c>
      <c r="D7937" s="6" t="str">
        <f t="shared" si="123"/>
        <v>0835-000-000-0000</v>
      </c>
      <c r="E7937" s="5" t="s">
        <v>422</v>
      </c>
      <c r="F7937" s="5" t="s">
        <v>383</v>
      </c>
      <c r="G7937" s="5" t="s">
        <v>384</v>
      </c>
      <c r="H7937" s="5" t="s">
        <v>377</v>
      </c>
      <c r="I7937" s="5" t="s">
        <v>378</v>
      </c>
    </row>
    <row r="7938" spans="1:9" x14ac:dyDescent="0.25">
      <c r="A7938" s="5" t="s">
        <v>19194</v>
      </c>
      <c r="B7938" s="5" t="s">
        <v>19195</v>
      </c>
      <c r="C7938" s="6" t="s">
        <v>577</v>
      </c>
      <c r="D7938" s="6" t="str">
        <f t="shared" ref="D7938:D8001" si="124">TEXT(C7938,"0000-000-000-0000")</f>
        <v>0062-000-000-0000</v>
      </c>
      <c r="E7938" s="5" t="s">
        <v>578</v>
      </c>
      <c r="F7938" s="5" t="s">
        <v>383</v>
      </c>
      <c r="G7938" s="5" t="s">
        <v>384</v>
      </c>
      <c r="H7938" s="5" t="s">
        <v>377</v>
      </c>
      <c r="I7938" s="5" t="s">
        <v>378</v>
      </c>
    </row>
    <row r="7939" spans="1:9" x14ac:dyDescent="0.25">
      <c r="A7939" s="5" t="s">
        <v>19196</v>
      </c>
      <c r="B7939" s="5" t="s">
        <v>19197</v>
      </c>
      <c r="C7939" s="6" t="s">
        <v>405</v>
      </c>
      <c r="D7939" s="6" t="str">
        <f t="shared" si="124"/>
        <v>0340-000-000-0000</v>
      </c>
      <c r="E7939" s="5" t="s">
        <v>406</v>
      </c>
      <c r="F7939" s="5" t="s">
        <v>415</v>
      </c>
      <c r="G7939" s="5" t="s">
        <v>416</v>
      </c>
      <c r="H7939" s="5" t="s">
        <v>377</v>
      </c>
      <c r="I7939" s="5" t="s">
        <v>378</v>
      </c>
    </row>
    <row r="7940" spans="1:9" x14ac:dyDescent="0.25">
      <c r="A7940" s="5" t="s">
        <v>19198</v>
      </c>
      <c r="B7940" s="5" t="s">
        <v>19199</v>
      </c>
      <c r="C7940" s="6" t="s">
        <v>461</v>
      </c>
      <c r="D7940" s="6" t="str">
        <f t="shared" si="124"/>
        <v>0010-044-121-0000</v>
      </c>
      <c r="E7940" s="5" t="s">
        <v>462</v>
      </c>
      <c r="F7940" s="5" t="s">
        <v>375</v>
      </c>
      <c r="G7940" s="5" t="s">
        <v>376</v>
      </c>
      <c r="H7940" s="5" t="s">
        <v>377</v>
      </c>
      <c r="I7940" s="5" t="s">
        <v>378</v>
      </c>
    </row>
    <row r="7941" spans="1:9" x14ac:dyDescent="0.25">
      <c r="A7941" s="5" t="s">
        <v>19200</v>
      </c>
      <c r="B7941" s="5" t="s">
        <v>19201</v>
      </c>
      <c r="C7941" s="6" t="s">
        <v>863</v>
      </c>
      <c r="D7941" s="6" t="str">
        <f t="shared" si="124"/>
        <v>0010-091-031-1100</v>
      </c>
      <c r="E7941" s="5" t="s">
        <v>864</v>
      </c>
      <c r="F7941" s="5" t="s">
        <v>399</v>
      </c>
      <c r="G7941" s="5" t="s">
        <v>400</v>
      </c>
      <c r="H7941" s="5" t="s">
        <v>377</v>
      </c>
      <c r="I7941" s="5" t="s">
        <v>378</v>
      </c>
    </row>
    <row r="7942" spans="1:9" x14ac:dyDescent="0.25">
      <c r="A7942" s="5" t="s">
        <v>19202</v>
      </c>
      <c r="B7942" s="5" t="s">
        <v>19203</v>
      </c>
      <c r="C7942" s="6" t="s">
        <v>2255</v>
      </c>
      <c r="D7942" s="6" t="str">
        <f t="shared" si="124"/>
        <v>0838-000-000-0000</v>
      </c>
      <c r="E7942" s="5" t="s">
        <v>2256</v>
      </c>
      <c r="F7942" s="5" t="s">
        <v>383</v>
      </c>
      <c r="G7942" s="5" t="s">
        <v>384</v>
      </c>
      <c r="H7942" s="5" t="s">
        <v>377</v>
      </c>
      <c r="I7942" s="5" t="s">
        <v>378</v>
      </c>
    </row>
    <row r="7943" spans="1:9" x14ac:dyDescent="0.25">
      <c r="A7943" s="5" t="s">
        <v>19204</v>
      </c>
      <c r="B7943" s="5" t="s">
        <v>19205</v>
      </c>
      <c r="C7943" s="6" t="s">
        <v>7611</v>
      </c>
      <c r="D7943" s="6" t="str">
        <f t="shared" si="124"/>
        <v>0878-000-000-0000</v>
      </c>
      <c r="E7943" s="5" t="s">
        <v>7612</v>
      </c>
      <c r="F7943" s="5" t="s">
        <v>383</v>
      </c>
      <c r="G7943" s="5" t="s">
        <v>384</v>
      </c>
      <c r="H7943" s="5" t="s">
        <v>377</v>
      </c>
      <c r="I7943" s="5" t="s">
        <v>378</v>
      </c>
    </row>
    <row r="7944" spans="1:9" x14ac:dyDescent="0.25">
      <c r="A7944" s="5" t="s">
        <v>19206</v>
      </c>
      <c r="B7944" s="5" t="s">
        <v>19207</v>
      </c>
      <c r="C7944" s="6" t="s">
        <v>6342</v>
      </c>
      <c r="D7944" s="6" t="str">
        <f t="shared" si="124"/>
        <v>0010-087-021-1100</v>
      </c>
      <c r="E7944" s="5" t="s">
        <v>6343</v>
      </c>
      <c r="F7944" s="5" t="s">
        <v>375</v>
      </c>
      <c r="G7944" s="5" t="s">
        <v>376</v>
      </c>
      <c r="H7944" s="5" t="s">
        <v>513</v>
      </c>
      <c r="I7944" s="5" t="s">
        <v>514</v>
      </c>
    </row>
    <row r="7945" spans="1:9" x14ac:dyDescent="0.25">
      <c r="A7945" s="5" t="s">
        <v>19208</v>
      </c>
      <c r="B7945" s="5" t="s">
        <v>19209</v>
      </c>
      <c r="C7945" s="6" t="s">
        <v>3591</v>
      </c>
      <c r="D7945" s="6" t="str">
        <f t="shared" si="124"/>
        <v>0165-000-000-0000</v>
      </c>
      <c r="E7945" s="5" t="s">
        <v>3592</v>
      </c>
      <c r="F7945" s="5" t="s">
        <v>383</v>
      </c>
      <c r="G7945" s="5" t="s">
        <v>384</v>
      </c>
      <c r="H7945" s="5" t="s">
        <v>377</v>
      </c>
      <c r="I7945" s="5" t="s">
        <v>378</v>
      </c>
    </row>
    <row r="7946" spans="1:9" x14ac:dyDescent="0.25">
      <c r="A7946" s="5" t="s">
        <v>19210</v>
      </c>
      <c r="B7946" s="5" t="s">
        <v>19211</v>
      </c>
      <c r="C7946" s="6" t="s">
        <v>551</v>
      </c>
      <c r="D7946" s="6" t="str">
        <f t="shared" si="124"/>
        <v>0355-000-000-0000</v>
      </c>
      <c r="E7946" s="5" t="s">
        <v>552</v>
      </c>
      <c r="F7946" s="5" t="s">
        <v>383</v>
      </c>
      <c r="G7946" s="5" t="s">
        <v>384</v>
      </c>
      <c r="H7946" s="5" t="s">
        <v>377</v>
      </c>
      <c r="I7946" s="5" t="s">
        <v>378</v>
      </c>
    </row>
    <row r="7947" spans="1:9" x14ac:dyDescent="0.25">
      <c r="A7947" s="5" t="s">
        <v>19212</v>
      </c>
      <c r="B7947" s="5" t="s">
        <v>19213</v>
      </c>
      <c r="C7947" s="6" t="s">
        <v>973</v>
      </c>
      <c r="D7947" s="6" t="str">
        <f t="shared" si="124"/>
        <v>0575-000-000-0000</v>
      </c>
      <c r="E7947" s="5" t="s">
        <v>974</v>
      </c>
      <c r="F7947" s="5" t="s">
        <v>383</v>
      </c>
      <c r="G7947" s="5" t="s">
        <v>384</v>
      </c>
      <c r="H7947" s="5" t="s">
        <v>377</v>
      </c>
      <c r="I7947" s="5" t="s">
        <v>378</v>
      </c>
    </row>
    <row r="7948" spans="1:9" x14ac:dyDescent="0.25">
      <c r="A7948" s="5" t="s">
        <v>19214</v>
      </c>
      <c r="B7948" s="5" t="s">
        <v>19215</v>
      </c>
      <c r="C7948" s="6" t="s">
        <v>1595</v>
      </c>
      <c r="D7948" s="6" t="str">
        <f t="shared" si="124"/>
        <v>0303-000-000-0000</v>
      </c>
      <c r="E7948" s="5" t="s">
        <v>1596</v>
      </c>
      <c r="F7948" s="5" t="s">
        <v>383</v>
      </c>
      <c r="G7948" s="5" t="s">
        <v>384</v>
      </c>
      <c r="H7948" s="5" t="s">
        <v>377</v>
      </c>
      <c r="I7948" s="5" t="s">
        <v>378</v>
      </c>
    </row>
    <row r="7949" spans="1:9" x14ac:dyDescent="0.25">
      <c r="A7949" s="5" t="s">
        <v>19216</v>
      </c>
      <c r="B7949" s="5" t="s">
        <v>19217</v>
      </c>
      <c r="C7949" s="6" t="s">
        <v>3587</v>
      </c>
      <c r="D7949" s="6" t="str">
        <f t="shared" si="124"/>
        <v>0606-000-000-0000</v>
      </c>
      <c r="E7949" s="5" t="s">
        <v>3588</v>
      </c>
      <c r="F7949" s="5" t="s">
        <v>383</v>
      </c>
      <c r="G7949" s="5" t="s">
        <v>384</v>
      </c>
      <c r="H7949" s="5" t="s">
        <v>377</v>
      </c>
      <c r="I7949" s="5" t="s">
        <v>378</v>
      </c>
    </row>
    <row r="7950" spans="1:9" x14ac:dyDescent="0.25">
      <c r="A7950" s="5" t="s">
        <v>19218</v>
      </c>
      <c r="B7950" s="5" t="s">
        <v>19219</v>
      </c>
      <c r="C7950" s="6" t="s">
        <v>9871</v>
      </c>
      <c r="D7950" s="6" t="str">
        <f t="shared" si="124"/>
        <v>0010-058-021-4100</v>
      </c>
      <c r="E7950" s="5" t="s">
        <v>9872</v>
      </c>
      <c r="F7950" s="5" t="s">
        <v>399</v>
      </c>
      <c r="G7950" s="5" t="s">
        <v>400</v>
      </c>
      <c r="H7950" s="5" t="s">
        <v>377</v>
      </c>
      <c r="I7950" s="5" t="s">
        <v>378</v>
      </c>
    </row>
    <row r="7951" spans="1:9" x14ac:dyDescent="0.25">
      <c r="A7951" s="5" t="s">
        <v>19220</v>
      </c>
      <c r="B7951" s="5" t="s">
        <v>19221</v>
      </c>
      <c r="C7951" s="6" t="s">
        <v>1360</v>
      </c>
      <c r="D7951" s="6" t="str">
        <f t="shared" si="124"/>
        <v>0133-000-000-0000</v>
      </c>
      <c r="E7951" s="5" t="s">
        <v>1361</v>
      </c>
      <c r="F7951" s="5" t="s">
        <v>383</v>
      </c>
      <c r="G7951" s="5" t="s">
        <v>384</v>
      </c>
      <c r="H7951" s="5" t="s">
        <v>377</v>
      </c>
      <c r="I7951" s="5" t="s">
        <v>378</v>
      </c>
    </row>
    <row r="7952" spans="1:9" x14ac:dyDescent="0.25">
      <c r="A7952" s="5" t="s">
        <v>19222</v>
      </c>
      <c r="B7952" s="5" t="s">
        <v>19223</v>
      </c>
      <c r="C7952" s="6" t="s">
        <v>2160</v>
      </c>
      <c r="D7952" s="6" t="str">
        <f t="shared" si="124"/>
        <v>0075-000-000-0000</v>
      </c>
      <c r="E7952" s="5" t="s">
        <v>2161</v>
      </c>
      <c r="F7952" s="5" t="s">
        <v>383</v>
      </c>
      <c r="G7952" s="5" t="s">
        <v>384</v>
      </c>
      <c r="H7952" s="5" t="s">
        <v>377</v>
      </c>
      <c r="I7952" s="5" t="s">
        <v>378</v>
      </c>
    </row>
    <row r="7953" spans="1:9" x14ac:dyDescent="0.25">
      <c r="A7953" s="5" t="s">
        <v>19224</v>
      </c>
      <c r="B7953" s="5" t="s">
        <v>19225</v>
      </c>
      <c r="C7953" s="6" t="s">
        <v>1573</v>
      </c>
      <c r="D7953" s="6" t="str">
        <f t="shared" si="124"/>
        <v>0213-000-000-0000</v>
      </c>
      <c r="E7953" s="5" t="s">
        <v>1574</v>
      </c>
      <c r="F7953" s="5" t="s">
        <v>383</v>
      </c>
      <c r="G7953" s="5" t="s">
        <v>384</v>
      </c>
      <c r="H7953" s="5" t="s">
        <v>377</v>
      </c>
      <c r="I7953" s="5" t="s">
        <v>378</v>
      </c>
    </row>
    <row r="7954" spans="1:9" x14ac:dyDescent="0.25">
      <c r="A7954" s="5" t="s">
        <v>19226</v>
      </c>
      <c r="B7954" s="5" t="s">
        <v>19227</v>
      </c>
      <c r="C7954" s="6" t="s">
        <v>6167</v>
      </c>
      <c r="D7954" s="6" t="str">
        <f t="shared" si="124"/>
        <v>0010-090-091-1100</v>
      </c>
      <c r="E7954" s="5" t="s">
        <v>6168</v>
      </c>
      <c r="F7954" s="5" t="s">
        <v>399</v>
      </c>
      <c r="G7954" s="5" t="s">
        <v>400</v>
      </c>
      <c r="H7954" s="5" t="s">
        <v>377</v>
      </c>
      <c r="I7954" s="5" t="s">
        <v>378</v>
      </c>
    </row>
    <row r="7955" spans="1:9" x14ac:dyDescent="0.25">
      <c r="A7955" s="5" t="s">
        <v>19228</v>
      </c>
      <c r="B7955" s="5" t="s">
        <v>19229</v>
      </c>
      <c r="C7955" s="6" t="s">
        <v>1181</v>
      </c>
      <c r="D7955" s="6" t="str">
        <f t="shared" si="124"/>
        <v>0844-000-000-0000</v>
      </c>
      <c r="E7955" s="5" t="s">
        <v>1182</v>
      </c>
      <c r="F7955" s="5" t="s">
        <v>383</v>
      </c>
      <c r="G7955" s="5" t="s">
        <v>384</v>
      </c>
      <c r="H7955" s="5" t="s">
        <v>377</v>
      </c>
      <c r="I7955" s="5" t="s">
        <v>378</v>
      </c>
    </row>
    <row r="7956" spans="1:9" x14ac:dyDescent="0.25">
      <c r="A7956" s="5" t="s">
        <v>19230</v>
      </c>
      <c r="B7956" s="5" t="s">
        <v>19231</v>
      </c>
      <c r="C7956" s="6" t="s">
        <v>9991</v>
      </c>
      <c r="D7956" s="6" t="str">
        <f t="shared" si="124"/>
        <v>0010-058-041-1100</v>
      </c>
      <c r="E7956" s="5" t="s">
        <v>9992</v>
      </c>
      <c r="F7956" s="5" t="s">
        <v>399</v>
      </c>
      <c r="G7956" s="5" t="s">
        <v>400</v>
      </c>
      <c r="H7956" s="5" t="s">
        <v>377</v>
      </c>
      <c r="I7956" s="5" t="s">
        <v>378</v>
      </c>
    </row>
    <row r="7957" spans="1:9" x14ac:dyDescent="0.25">
      <c r="A7957" s="5" t="s">
        <v>19232</v>
      </c>
      <c r="B7957" s="5" t="s">
        <v>19233</v>
      </c>
      <c r="C7957" s="6" t="s">
        <v>1309</v>
      </c>
      <c r="D7957" s="6" t="str">
        <f t="shared" si="124"/>
        <v>0010-072-091-1300</v>
      </c>
      <c r="E7957" s="5" t="s">
        <v>1310</v>
      </c>
      <c r="F7957" s="5" t="s">
        <v>383</v>
      </c>
      <c r="G7957" s="5" t="s">
        <v>384</v>
      </c>
      <c r="H7957" s="5" t="s">
        <v>513</v>
      </c>
      <c r="I7957" s="5" t="s">
        <v>514</v>
      </c>
    </row>
    <row r="7958" spans="1:9" x14ac:dyDescent="0.25">
      <c r="A7958" s="5" t="s">
        <v>19234</v>
      </c>
      <c r="B7958" s="5" t="s">
        <v>19235</v>
      </c>
      <c r="C7958" s="6" t="s">
        <v>4134</v>
      </c>
      <c r="D7958" s="6" t="str">
        <f t="shared" si="124"/>
        <v>0010-044-111-0000</v>
      </c>
      <c r="E7958" s="5" t="s">
        <v>4135</v>
      </c>
      <c r="F7958" s="5" t="s">
        <v>399</v>
      </c>
      <c r="G7958" s="5" t="s">
        <v>400</v>
      </c>
      <c r="H7958" s="5" t="s">
        <v>377</v>
      </c>
      <c r="I7958" s="5" t="s">
        <v>378</v>
      </c>
    </row>
    <row r="7959" spans="1:9" x14ac:dyDescent="0.25">
      <c r="A7959" s="5" t="s">
        <v>19236</v>
      </c>
      <c r="B7959" s="5" t="s">
        <v>19237</v>
      </c>
      <c r="C7959" s="6" t="s">
        <v>5824</v>
      </c>
      <c r="D7959" s="6" t="str">
        <f t="shared" si="124"/>
        <v>0010-043-030-1100</v>
      </c>
      <c r="E7959" s="5" t="s">
        <v>5825</v>
      </c>
      <c r="F7959" s="5" t="s">
        <v>383</v>
      </c>
      <c r="G7959" s="5" t="s">
        <v>384</v>
      </c>
      <c r="H7959" s="5" t="s">
        <v>377</v>
      </c>
      <c r="I7959" s="5" t="s">
        <v>378</v>
      </c>
    </row>
    <row r="7960" spans="1:9" x14ac:dyDescent="0.25">
      <c r="A7960" s="5" t="s">
        <v>19238</v>
      </c>
      <c r="B7960" s="5" t="s">
        <v>19239</v>
      </c>
      <c r="C7960" s="6" t="s">
        <v>2233</v>
      </c>
      <c r="D7960" s="6" t="str">
        <f t="shared" si="124"/>
        <v>0671-000-000-0000</v>
      </c>
      <c r="E7960" s="5" t="s">
        <v>2234</v>
      </c>
      <c r="F7960" s="5" t="s">
        <v>383</v>
      </c>
      <c r="G7960" s="5" t="s">
        <v>384</v>
      </c>
      <c r="H7960" s="5" t="s">
        <v>377</v>
      </c>
      <c r="I7960" s="5" t="s">
        <v>378</v>
      </c>
    </row>
    <row r="7961" spans="1:9" x14ac:dyDescent="0.25">
      <c r="A7961" s="5" t="s">
        <v>19240</v>
      </c>
      <c r="B7961" s="5" t="s">
        <v>19241</v>
      </c>
      <c r="C7961" s="6" t="s">
        <v>14456</v>
      </c>
      <c r="D7961" s="6" t="str">
        <f t="shared" si="124"/>
        <v>0370-090-101-1100</v>
      </c>
      <c r="E7961" s="5" t="s">
        <v>14457</v>
      </c>
      <c r="F7961" s="5" t="s">
        <v>399</v>
      </c>
      <c r="G7961" s="5" t="s">
        <v>400</v>
      </c>
      <c r="H7961" s="5" t="s">
        <v>377</v>
      </c>
      <c r="I7961" s="5" t="s">
        <v>378</v>
      </c>
    </row>
    <row r="7962" spans="1:9" x14ac:dyDescent="0.25">
      <c r="A7962" s="5" t="s">
        <v>19242</v>
      </c>
      <c r="B7962" s="5" t="s">
        <v>19243</v>
      </c>
      <c r="C7962" s="6" t="s">
        <v>8178</v>
      </c>
      <c r="D7962" s="6" t="str">
        <f t="shared" si="124"/>
        <v>0937-000-000-0000</v>
      </c>
      <c r="E7962" s="5" t="s">
        <v>8179</v>
      </c>
      <c r="F7962" s="5" t="s">
        <v>383</v>
      </c>
      <c r="G7962" s="5" t="s">
        <v>384</v>
      </c>
      <c r="H7962" s="5" t="s">
        <v>377</v>
      </c>
      <c r="I7962" s="5" t="s">
        <v>378</v>
      </c>
    </row>
    <row r="7963" spans="1:9" x14ac:dyDescent="0.25">
      <c r="A7963" s="5" t="s">
        <v>19244</v>
      </c>
      <c r="B7963" s="5" t="s">
        <v>19245</v>
      </c>
      <c r="C7963" s="6" t="s">
        <v>3793</v>
      </c>
      <c r="D7963" s="6" t="str">
        <f t="shared" si="124"/>
        <v>0419-000-000-0000</v>
      </c>
      <c r="E7963" s="5" t="s">
        <v>3794</v>
      </c>
      <c r="F7963" s="5" t="s">
        <v>383</v>
      </c>
      <c r="G7963" s="5" t="s">
        <v>384</v>
      </c>
      <c r="H7963" s="5" t="s">
        <v>377</v>
      </c>
      <c r="I7963" s="5" t="s">
        <v>378</v>
      </c>
    </row>
    <row r="7964" spans="1:9" x14ac:dyDescent="0.25">
      <c r="A7964" s="5" t="s">
        <v>19246</v>
      </c>
      <c r="B7964" s="5" t="s">
        <v>19247</v>
      </c>
      <c r="C7964" s="6" t="s">
        <v>3743</v>
      </c>
      <c r="D7964" s="6" t="str">
        <f t="shared" si="124"/>
        <v>0702-000-000-0000</v>
      </c>
      <c r="E7964" s="5" t="s">
        <v>3744</v>
      </c>
      <c r="F7964" s="5" t="s">
        <v>383</v>
      </c>
      <c r="G7964" s="5" t="s">
        <v>384</v>
      </c>
      <c r="H7964" s="5" t="s">
        <v>377</v>
      </c>
      <c r="I7964" s="5" t="s">
        <v>378</v>
      </c>
    </row>
    <row r="7965" spans="1:9" x14ac:dyDescent="0.25">
      <c r="A7965" s="5" t="s">
        <v>19248</v>
      </c>
      <c r="B7965" s="5" t="s">
        <v>19249</v>
      </c>
      <c r="C7965" s="6" t="s">
        <v>11956</v>
      </c>
      <c r="D7965" s="6" t="str">
        <f t="shared" si="124"/>
        <v>0160-000-007-1700</v>
      </c>
      <c r="E7965" s="5" t="s">
        <v>11957</v>
      </c>
      <c r="F7965" s="5" t="s">
        <v>383</v>
      </c>
      <c r="G7965" s="5" t="s">
        <v>384</v>
      </c>
      <c r="H7965" s="5" t="s">
        <v>377</v>
      </c>
      <c r="I7965" s="5" t="s">
        <v>378</v>
      </c>
    </row>
    <row r="7966" spans="1:9" x14ac:dyDescent="0.25">
      <c r="A7966" s="5" t="s">
        <v>19250</v>
      </c>
      <c r="B7966" s="5" t="s">
        <v>19251</v>
      </c>
      <c r="C7966" s="6" t="s">
        <v>18079</v>
      </c>
      <c r="D7966" s="6" t="str">
        <f t="shared" si="124"/>
        <v>0077-116-000-0000</v>
      </c>
      <c r="E7966" s="5" t="s">
        <v>18080</v>
      </c>
      <c r="F7966" s="5" t="s">
        <v>383</v>
      </c>
      <c r="G7966" s="5" t="s">
        <v>384</v>
      </c>
      <c r="H7966" s="5" t="s">
        <v>377</v>
      </c>
      <c r="I7966" s="5" t="s">
        <v>378</v>
      </c>
    </row>
    <row r="7967" spans="1:9" x14ac:dyDescent="0.25">
      <c r="A7967" s="5" t="s">
        <v>19252</v>
      </c>
      <c r="B7967" s="5" t="s">
        <v>19253</v>
      </c>
      <c r="C7967" s="6" t="s">
        <v>3743</v>
      </c>
      <c r="D7967" s="6" t="str">
        <f t="shared" si="124"/>
        <v>0702-000-000-0000</v>
      </c>
      <c r="E7967" s="5" t="s">
        <v>3744</v>
      </c>
      <c r="F7967" s="5" t="s">
        <v>383</v>
      </c>
      <c r="G7967" s="5" t="s">
        <v>384</v>
      </c>
      <c r="H7967" s="5" t="s">
        <v>377</v>
      </c>
      <c r="I7967" s="5" t="s">
        <v>378</v>
      </c>
    </row>
    <row r="7968" spans="1:9" x14ac:dyDescent="0.25">
      <c r="A7968" s="5" t="s">
        <v>19254</v>
      </c>
      <c r="B7968" s="5" t="s">
        <v>19255</v>
      </c>
      <c r="C7968" s="6" t="s">
        <v>5079</v>
      </c>
      <c r="D7968" s="6" t="str">
        <f t="shared" si="124"/>
        <v>0834-000-000-0000</v>
      </c>
      <c r="E7968" s="5" t="s">
        <v>5080</v>
      </c>
      <c r="F7968" s="5" t="s">
        <v>383</v>
      </c>
      <c r="G7968" s="5" t="s">
        <v>384</v>
      </c>
      <c r="H7968" s="5" t="s">
        <v>377</v>
      </c>
      <c r="I7968" s="5" t="s">
        <v>378</v>
      </c>
    </row>
    <row r="7969" spans="1:9" x14ac:dyDescent="0.25">
      <c r="A7969" s="5" t="s">
        <v>19256</v>
      </c>
      <c r="B7969" s="5" t="s">
        <v>19257</v>
      </c>
      <c r="C7969" s="6" t="s">
        <v>789</v>
      </c>
      <c r="D7969" s="6" t="str">
        <f t="shared" si="124"/>
        <v>0727-000-000-0000</v>
      </c>
      <c r="E7969" s="5" t="s">
        <v>790</v>
      </c>
      <c r="F7969" s="5" t="s">
        <v>383</v>
      </c>
      <c r="G7969" s="5" t="s">
        <v>384</v>
      </c>
      <c r="H7969" s="5" t="s">
        <v>377</v>
      </c>
      <c r="I7969" s="5" t="s">
        <v>378</v>
      </c>
    </row>
    <row r="7970" spans="1:9" x14ac:dyDescent="0.25">
      <c r="A7970" s="5" t="s">
        <v>19258</v>
      </c>
      <c r="B7970" s="5" t="s">
        <v>19259</v>
      </c>
      <c r="C7970" s="6" t="s">
        <v>381</v>
      </c>
      <c r="D7970" s="6" t="str">
        <f t="shared" si="124"/>
        <v>0310-000-000-0000</v>
      </c>
      <c r="E7970" s="5" t="s">
        <v>382</v>
      </c>
      <c r="F7970" s="5" t="s">
        <v>2925</v>
      </c>
      <c r="G7970" s="5" t="s">
        <v>2926</v>
      </c>
      <c r="H7970" s="5" t="s">
        <v>377</v>
      </c>
      <c r="I7970" s="5" t="s">
        <v>378</v>
      </c>
    </row>
    <row r="7971" spans="1:9" x14ac:dyDescent="0.25">
      <c r="A7971" s="5" t="s">
        <v>19260</v>
      </c>
      <c r="B7971" s="5" t="s">
        <v>19261</v>
      </c>
      <c r="C7971" s="6" t="s">
        <v>2098</v>
      </c>
      <c r="D7971" s="6" t="str">
        <f t="shared" si="124"/>
        <v>0785-000-000-0000</v>
      </c>
      <c r="E7971" s="5" t="s">
        <v>2099</v>
      </c>
      <c r="F7971" s="5" t="s">
        <v>383</v>
      </c>
      <c r="G7971" s="5" t="s">
        <v>384</v>
      </c>
      <c r="H7971" s="5" t="s">
        <v>491</v>
      </c>
      <c r="I7971" s="5" t="s">
        <v>492</v>
      </c>
    </row>
    <row r="7972" spans="1:9" x14ac:dyDescent="0.25">
      <c r="A7972" s="5" t="s">
        <v>19262</v>
      </c>
      <c r="B7972" s="5" t="s">
        <v>19263</v>
      </c>
      <c r="C7972" s="6" t="s">
        <v>4703</v>
      </c>
      <c r="D7972" s="6" t="str">
        <f t="shared" si="124"/>
        <v>0010-032-171-1100</v>
      </c>
      <c r="E7972" s="5" t="s">
        <v>4704</v>
      </c>
      <c r="F7972" s="5" t="s">
        <v>375</v>
      </c>
      <c r="G7972" s="5" t="s">
        <v>376</v>
      </c>
      <c r="H7972" s="5" t="s">
        <v>377</v>
      </c>
      <c r="I7972" s="5" t="s">
        <v>378</v>
      </c>
    </row>
    <row r="7973" spans="1:9" x14ac:dyDescent="0.25">
      <c r="A7973" s="5" t="s">
        <v>19264</v>
      </c>
      <c r="B7973" s="5" t="s">
        <v>19265</v>
      </c>
      <c r="C7973" s="6" t="s">
        <v>3128</v>
      </c>
      <c r="D7973" s="6" t="str">
        <f t="shared" si="124"/>
        <v>0946-000-009-4700</v>
      </c>
      <c r="E7973" s="5" t="s">
        <v>3129</v>
      </c>
      <c r="F7973" s="5" t="s">
        <v>383</v>
      </c>
      <c r="G7973" s="5" t="s">
        <v>384</v>
      </c>
      <c r="H7973" s="5" t="s">
        <v>513</v>
      </c>
      <c r="I7973" s="5" t="s">
        <v>514</v>
      </c>
    </row>
    <row r="7974" spans="1:9" x14ac:dyDescent="0.25">
      <c r="A7974" s="5" t="s">
        <v>19266</v>
      </c>
      <c r="B7974" s="5" t="s">
        <v>19267</v>
      </c>
      <c r="C7974" s="6" t="s">
        <v>831</v>
      </c>
      <c r="D7974" s="6" t="str">
        <f t="shared" si="124"/>
        <v>0874-000-000-0000</v>
      </c>
      <c r="E7974" s="5" t="s">
        <v>832</v>
      </c>
      <c r="F7974" s="5" t="s">
        <v>383</v>
      </c>
      <c r="G7974" s="5" t="s">
        <v>384</v>
      </c>
      <c r="H7974" s="5" t="s">
        <v>377</v>
      </c>
      <c r="I7974" s="5" t="s">
        <v>378</v>
      </c>
    </row>
    <row r="7975" spans="1:9" x14ac:dyDescent="0.25">
      <c r="A7975" s="5" t="s">
        <v>19268</v>
      </c>
      <c r="B7975" s="5" t="s">
        <v>19269</v>
      </c>
      <c r="C7975" s="6" t="s">
        <v>954</v>
      </c>
      <c r="D7975" s="6" t="str">
        <f t="shared" si="124"/>
        <v>0120-000-000-0000</v>
      </c>
      <c r="E7975" s="5" t="s">
        <v>955</v>
      </c>
      <c r="F7975" s="5" t="s">
        <v>383</v>
      </c>
      <c r="G7975" s="5" t="s">
        <v>384</v>
      </c>
      <c r="H7975" s="5" t="s">
        <v>513</v>
      </c>
      <c r="I7975" s="5" t="s">
        <v>514</v>
      </c>
    </row>
    <row r="7976" spans="1:9" x14ac:dyDescent="0.25">
      <c r="A7976" s="5" t="s">
        <v>19270</v>
      </c>
      <c r="B7976" s="5" t="s">
        <v>19271</v>
      </c>
      <c r="C7976" s="6" t="s">
        <v>2789</v>
      </c>
      <c r="D7976" s="6" t="str">
        <f t="shared" si="124"/>
        <v>0190-000-000-0000</v>
      </c>
      <c r="E7976" s="5" t="s">
        <v>2790</v>
      </c>
      <c r="F7976" s="5" t="s">
        <v>383</v>
      </c>
      <c r="G7976" s="5" t="s">
        <v>384</v>
      </c>
      <c r="H7976" s="5" t="s">
        <v>377</v>
      </c>
      <c r="I7976" s="5" t="s">
        <v>378</v>
      </c>
    </row>
    <row r="7977" spans="1:9" x14ac:dyDescent="0.25">
      <c r="A7977" s="5" t="s">
        <v>19272</v>
      </c>
      <c r="B7977" s="5" t="s">
        <v>19273</v>
      </c>
      <c r="C7977" s="6" t="s">
        <v>11702</v>
      </c>
      <c r="D7977" s="6" t="str">
        <f t="shared" si="124"/>
        <v>1114-000-000-0000</v>
      </c>
      <c r="E7977" s="5" t="s">
        <v>11703</v>
      </c>
      <c r="F7977" s="5" t="s">
        <v>383</v>
      </c>
      <c r="G7977" s="5" t="s">
        <v>384</v>
      </c>
      <c r="H7977" s="5" t="s">
        <v>377</v>
      </c>
      <c r="I7977" s="5" t="s">
        <v>378</v>
      </c>
    </row>
    <row r="7978" spans="1:9" x14ac:dyDescent="0.25">
      <c r="A7978" s="5" t="s">
        <v>19274</v>
      </c>
      <c r="B7978" s="5" t="s">
        <v>19275</v>
      </c>
      <c r="C7978" s="6" t="s">
        <v>6651</v>
      </c>
      <c r="D7978" s="6" t="str">
        <f t="shared" si="124"/>
        <v>0791-000-000-0000</v>
      </c>
      <c r="E7978" s="5" t="s">
        <v>6652</v>
      </c>
      <c r="F7978" s="5" t="s">
        <v>383</v>
      </c>
      <c r="G7978" s="5" t="s">
        <v>384</v>
      </c>
      <c r="H7978" s="5" t="s">
        <v>377</v>
      </c>
      <c r="I7978" s="5" t="s">
        <v>378</v>
      </c>
    </row>
    <row r="7979" spans="1:9" x14ac:dyDescent="0.25">
      <c r="A7979" s="5" t="s">
        <v>19276</v>
      </c>
      <c r="B7979" s="5" t="s">
        <v>19277</v>
      </c>
      <c r="C7979" s="6" t="s">
        <v>9917</v>
      </c>
      <c r="D7979" s="6" t="str">
        <f t="shared" si="124"/>
        <v>0010-090-121-1100</v>
      </c>
      <c r="E7979" s="5" t="s">
        <v>9918</v>
      </c>
      <c r="F7979" s="5" t="s">
        <v>399</v>
      </c>
      <c r="G7979" s="5" t="s">
        <v>400</v>
      </c>
      <c r="H7979" s="5" t="s">
        <v>377</v>
      </c>
      <c r="I7979" s="5" t="s">
        <v>378</v>
      </c>
    </row>
    <row r="7980" spans="1:9" x14ac:dyDescent="0.25">
      <c r="A7980" s="5" t="s">
        <v>19278</v>
      </c>
      <c r="B7980" s="5" t="s">
        <v>19279</v>
      </c>
      <c r="C7980" s="6" t="s">
        <v>485</v>
      </c>
      <c r="D7980" s="6" t="str">
        <f t="shared" si="124"/>
        <v>0330-000-000-0000</v>
      </c>
      <c r="E7980" s="5" t="s">
        <v>486</v>
      </c>
      <c r="F7980" s="5" t="s">
        <v>383</v>
      </c>
      <c r="G7980" s="5" t="s">
        <v>384</v>
      </c>
      <c r="H7980" s="5" t="s">
        <v>377</v>
      </c>
      <c r="I7980" s="5" t="s">
        <v>378</v>
      </c>
    </row>
    <row r="7981" spans="1:9" x14ac:dyDescent="0.25">
      <c r="A7981" s="5" t="s">
        <v>19280</v>
      </c>
      <c r="B7981" s="5" t="s">
        <v>19281</v>
      </c>
      <c r="C7981" s="6" t="s">
        <v>577</v>
      </c>
      <c r="D7981" s="6" t="str">
        <f t="shared" si="124"/>
        <v>0062-000-000-0000</v>
      </c>
      <c r="E7981" s="5" t="s">
        <v>578</v>
      </c>
      <c r="F7981" s="5" t="s">
        <v>383</v>
      </c>
      <c r="G7981" s="5" t="s">
        <v>384</v>
      </c>
      <c r="H7981" s="5" t="s">
        <v>377</v>
      </c>
      <c r="I7981" s="5" t="s">
        <v>378</v>
      </c>
    </row>
    <row r="7982" spans="1:9" x14ac:dyDescent="0.25">
      <c r="A7982" s="5" t="s">
        <v>19282</v>
      </c>
      <c r="B7982" s="5" t="s">
        <v>19283</v>
      </c>
      <c r="C7982" s="6" t="s">
        <v>4088</v>
      </c>
      <c r="D7982" s="6" t="str">
        <f t="shared" si="124"/>
        <v>0772-000-000-0000</v>
      </c>
      <c r="E7982" s="5" t="s">
        <v>4089</v>
      </c>
      <c r="F7982" s="5" t="s">
        <v>383</v>
      </c>
      <c r="G7982" s="5" t="s">
        <v>384</v>
      </c>
      <c r="H7982" s="5" t="s">
        <v>377</v>
      </c>
      <c r="I7982" s="5" t="s">
        <v>378</v>
      </c>
    </row>
    <row r="7983" spans="1:9" x14ac:dyDescent="0.25">
      <c r="A7983" s="5" t="s">
        <v>19284</v>
      </c>
      <c r="B7983" s="5" t="s">
        <v>19285</v>
      </c>
      <c r="C7983" s="6" t="s">
        <v>8815</v>
      </c>
      <c r="D7983" s="6" t="str">
        <f t="shared" si="124"/>
        <v>0100-000-000-1600</v>
      </c>
      <c r="E7983" s="5" t="s">
        <v>8816</v>
      </c>
      <c r="F7983" s="5" t="s">
        <v>383</v>
      </c>
      <c r="G7983" s="5" t="s">
        <v>384</v>
      </c>
      <c r="H7983" s="5" t="s">
        <v>377</v>
      </c>
      <c r="I7983" s="5" t="s">
        <v>378</v>
      </c>
    </row>
    <row r="7984" spans="1:9" x14ac:dyDescent="0.25">
      <c r="A7984" s="5" t="s">
        <v>19286</v>
      </c>
      <c r="B7984" s="5" t="s">
        <v>19287</v>
      </c>
      <c r="C7984" s="6" t="s">
        <v>1151</v>
      </c>
      <c r="D7984" s="6" t="str">
        <f t="shared" si="124"/>
        <v>0105-000-000-0000</v>
      </c>
      <c r="E7984" s="5" t="s">
        <v>1152</v>
      </c>
      <c r="F7984" s="5" t="s">
        <v>383</v>
      </c>
      <c r="G7984" s="5" t="s">
        <v>384</v>
      </c>
      <c r="H7984" s="5" t="s">
        <v>377</v>
      </c>
      <c r="I7984" s="5" t="s">
        <v>378</v>
      </c>
    </row>
    <row r="7985" spans="1:9" x14ac:dyDescent="0.25">
      <c r="A7985" s="5" t="s">
        <v>19288</v>
      </c>
      <c r="B7985" s="5" t="s">
        <v>19289</v>
      </c>
      <c r="C7985" s="6" t="s">
        <v>6390</v>
      </c>
      <c r="D7985" s="6" t="str">
        <f t="shared" si="124"/>
        <v>1137-000-000-0000</v>
      </c>
      <c r="E7985" s="5" t="s">
        <v>6391</v>
      </c>
      <c r="F7985" s="5" t="s">
        <v>383</v>
      </c>
      <c r="G7985" s="5" t="s">
        <v>384</v>
      </c>
      <c r="H7985" s="5" t="s">
        <v>377</v>
      </c>
      <c r="I7985" s="5" t="s">
        <v>378</v>
      </c>
    </row>
    <row r="7986" spans="1:9" x14ac:dyDescent="0.25">
      <c r="A7986" s="5" t="s">
        <v>19290</v>
      </c>
      <c r="B7986" s="5" t="s">
        <v>19291</v>
      </c>
      <c r="C7986" s="6" t="s">
        <v>14382</v>
      </c>
      <c r="D7986" s="6" t="str">
        <f t="shared" si="124"/>
        <v>1155-000-000-0000</v>
      </c>
      <c r="E7986" s="5" t="s">
        <v>14383</v>
      </c>
      <c r="F7986" s="5" t="s">
        <v>383</v>
      </c>
      <c r="G7986" s="5" t="s">
        <v>384</v>
      </c>
      <c r="H7986" s="5" t="s">
        <v>377</v>
      </c>
      <c r="I7986" s="5" t="s">
        <v>378</v>
      </c>
    </row>
    <row r="7987" spans="1:9" x14ac:dyDescent="0.25">
      <c r="A7987" s="5" t="s">
        <v>19292</v>
      </c>
      <c r="B7987" s="5" t="s">
        <v>19293</v>
      </c>
      <c r="C7987" s="6" t="s">
        <v>7685</v>
      </c>
      <c r="D7987" s="6" t="str">
        <f t="shared" si="124"/>
        <v>1068-000-000-0000</v>
      </c>
      <c r="E7987" s="5" t="s">
        <v>7686</v>
      </c>
      <c r="F7987" s="5" t="s">
        <v>383</v>
      </c>
      <c r="G7987" s="5" t="s">
        <v>384</v>
      </c>
      <c r="H7987" s="5" t="s">
        <v>377</v>
      </c>
      <c r="I7987" s="5" t="s">
        <v>378</v>
      </c>
    </row>
    <row r="7988" spans="1:9" x14ac:dyDescent="0.25">
      <c r="A7988" s="5" t="s">
        <v>19294</v>
      </c>
      <c r="B7988" s="5" t="s">
        <v>19295</v>
      </c>
      <c r="C7988" s="6" t="s">
        <v>1794</v>
      </c>
      <c r="D7988" s="6" t="str">
        <f t="shared" si="124"/>
        <v>0427-000-000-0000</v>
      </c>
      <c r="E7988" s="5" t="s">
        <v>1795</v>
      </c>
      <c r="F7988" s="5" t="s">
        <v>383</v>
      </c>
      <c r="G7988" s="5" t="s">
        <v>384</v>
      </c>
      <c r="H7988" s="5" t="s">
        <v>377</v>
      </c>
      <c r="I7988" s="5" t="s">
        <v>378</v>
      </c>
    </row>
    <row r="7989" spans="1:9" x14ac:dyDescent="0.25">
      <c r="A7989" s="5" t="s">
        <v>19296</v>
      </c>
      <c r="B7989" s="5" t="s">
        <v>19297</v>
      </c>
      <c r="C7989" s="6" t="s">
        <v>1595</v>
      </c>
      <c r="D7989" s="6" t="str">
        <f t="shared" si="124"/>
        <v>0303-000-000-0000</v>
      </c>
      <c r="E7989" s="5" t="s">
        <v>1596</v>
      </c>
      <c r="F7989" s="5" t="s">
        <v>383</v>
      </c>
      <c r="G7989" s="5" t="s">
        <v>384</v>
      </c>
      <c r="H7989" s="5" t="s">
        <v>417</v>
      </c>
      <c r="I7989" s="5" t="s">
        <v>418</v>
      </c>
    </row>
    <row r="7990" spans="1:9" x14ac:dyDescent="0.25">
      <c r="A7990" s="5" t="s">
        <v>19298</v>
      </c>
      <c r="B7990" s="5" t="s">
        <v>19299</v>
      </c>
      <c r="C7990" s="6" t="s">
        <v>2821</v>
      </c>
      <c r="D7990" s="6" t="str">
        <f t="shared" si="124"/>
        <v>0215-000-000-0000</v>
      </c>
      <c r="E7990" s="5" t="s">
        <v>2822</v>
      </c>
      <c r="F7990" s="5" t="s">
        <v>415</v>
      </c>
      <c r="G7990" s="5" t="s">
        <v>416</v>
      </c>
      <c r="H7990" s="5" t="s">
        <v>513</v>
      </c>
      <c r="I7990" s="5" t="s">
        <v>514</v>
      </c>
    </row>
    <row r="7991" spans="1:9" x14ac:dyDescent="0.25">
      <c r="A7991" s="5" t="s">
        <v>19300</v>
      </c>
      <c r="B7991" s="5" t="s">
        <v>19301</v>
      </c>
      <c r="C7991" s="6" t="s">
        <v>2657</v>
      </c>
      <c r="D7991" s="6" t="str">
        <f t="shared" si="124"/>
        <v>0085-000-000-0000</v>
      </c>
      <c r="E7991" s="5" t="s">
        <v>2658</v>
      </c>
      <c r="F7991" s="5" t="s">
        <v>383</v>
      </c>
      <c r="G7991" s="5" t="s">
        <v>384</v>
      </c>
      <c r="H7991" s="5" t="s">
        <v>377</v>
      </c>
      <c r="I7991" s="5" t="s">
        <v>378</v>
      </c>
    </row>
    <row r="7992" spans="1:9" x14ac:dyDescent="0.25">
      <c r="A7992" s="5" t="s">
        <v>19302</v>
      </c>
      <c r="B7992" s="5" t="s">
        <v>19303</v>
      </c>
      <c r="C7992" s="6" t="s">
        <v>4337</v>
      </c>
      <c r="D7992" s="6" t="str">
        <f t="shared" si="124"/>
        <v>0587-000-000-0000</v>
      </c>
      <c r="E7992" s="5" t="s">
        <v>4338</v>
      </c>
      <c r="F7992" s="5" t="s">
        <v>383</v>
      </c>
      <c r="G7992" s="5" t="s">
        <v>384</v>
      </c>
      <c r="H7992" s="5" t="s">
        <v>377</v>
      </c>
      <c r="I7992" s="5" t="s">
        <v>378</v>
      </c>
    </row>
    <row r="7993" spans="1:9" x14ac:dyDescent="0.25">
      <c r="A7993" s="5" t="s">
        <v>19304</v>
      </c>
      <c r="B7993" s="5" t="s">
        <v>19305</v>
      </c>
      <c r="C7993" s="6" t="s">
        <v>19306</v>
      </c>
      <c r="D7993" s="6" t="str">
        <f t="shared" si="124"/>
        <v>0107-116-000-0000</v>
      </c>
      <c r="E7993" s="5" t="s">
        <v>19307</v>
      </c>
      <c r="F7993" s="5" t="s">
        <v>383</v>
      </c>
      <c r="G7993" s="5" t="s">
        <v>384</v>
      </c>
      <c r="H7993" s="5" t="s">
        <v>377</v>
      </c>
      <c r="I7993" s="5" t="s">
        <v>378</v>
      </c>
    </row>
    <row r="7994" spans="1:9" x14ac:dyDescent="0.25">
      <c r="A7994" s="5" t="s">
        <v>19308</v>
      </c>
      <c r="B7994" s="5" t="s">
        <v>19309</v>
      </c>
      <c r="C7994" s="6" t="s">
        <v>1702</v>
      </c>
      <c r="D7994" s="6" t="str">
        <f t="shared" si="124"/>
        <v>0601-000-000-0000</v>
      </c>
      <c r="E7994" s="5" t="s">
        <v>1703</v>
      </c>
      <c r="F7994" s="5" t="s">
        <v>383</v>
      </c>
      <c r="G7994" s="5" t="s">
        <v>384</v>
      </c>
      <c r="H7994" s="5" t="s">
        <v>377</v>
      </c>
      <c r="I7994" s="5" t="s">
        <v>378</v>
      </c>
    </row>
    <row r="7995" spans="1:9" x14ac:dyDescent="0.25">
      <c r="A7995" s="5" t="s">
        <v>19310</v>
      </c>
      <c r="B7995" s="5" t="s">
        <v>19311</v>
      </c>
      <c r="C7995" s="6" t="s">
        <v>785</v>
      </c>
      <c r="D7995" s="6" t="str">
        <f t="shared" si="124"/>
        <v>0693-000-000-0000</v>
      </c>
      <c r="E7995" s="5" t="s">
        <v>786</v>
      </c>
      <c r="F7995" s="5" t="s">
        <v>383</v>
      </c>
      <c r="G7995" s="5" t="s">
        <v>384</v>
      </c>
      <c r="H7995" s="5" t="s">
        <v>377</v>
      </c>
      <c r="I7995" s="5" t="s">
        <v>378</v>
      </c>
    </row>
    <row r="7996" spans="1:9" x14ac:dyDescent="0.25">
      <c r="A7996" s="5" t="s">
        <v>19312</v>
      </c>
      <c r="B7996" s="5" t="s">
        <v>19313</v>
      </c>
      <c r="C7996" s="6" t="s">
        <v>3896</v>
      </c>
      <c r="D7996" s="6" t="str">
        <f t="shared" si="124"/>
        <v>0410-000-000-0000</v>
      </c>
      <c r="E7996" s="5" t="s">
        <v>3897</v>
      </c>
      <c r="F7996" s="5" t="s">
        <v>383</v>
      </c>
      <c r="G7996" s="5" t="s">
        <v>384</v>
      </c>
      <c r="H7996" s="5" t="s">
        <v>513</v>
      </c>
      <c r="I7996" s="5" t="s">
        <v>514</v>
      </c>
    </row>
    <row r="7997" spans="1:9" x14ac:dyDescent="0.25">
      <c r="A7997" s="5" t="s">
        <v>19314</v>
      </c>
      <c r="B7997" s="5" t="s">
        <v>19315</v>
      </c>
      <c r="C7997" s="6" t="s">
        <v>931</v>
      </c>
      <c r="D7997" s="6" t="str">
        <f t="shared" si="124"/>
        <v>0045-000-000-0000</v>
      </c>
      <c r="E7997" s="5" t="s">
        <v>932</v>
      </c>
      <c r="F7997" s="5" t="s">
        <v>383</v>
      </c>
      <c r="G7997" s="5" t="s">
        <v>384</v>
      </c>
      <c r="H7997" s="5" t="s">
        <v>513</v>
      </c>
      <c r="I7997" s="5" t="s">
        <v>514</v>
      </c>
    </row>
    <row r="7998" spans="1:9" x14ac:dyDescent="0.25">
      <c r="A7998" s="5" t="s">
        <v>19316</v>
      </c>
      <c r="B7998" s="5" t="s">
        <v>19317</v>
      </c>
      <c r="C7998" s="6" t="s">
        <v>9991</v>
      </c>
      <c r="D7998" s="6" t="str">
        <f t="shared" si="124"/>
        <v>0010-058-041-1100</v>
      </c>
      <c r="E7998" s="5" t="s">
        <v>9992</v>
      </c>
      <c r="F7998" s="5" t="s">
        <v>399</v>
      </c>
      <c r="G7998" s="5" t="s">
        <v>400</v>
      </c>
      <c r="H7998" s="5" t="s">
        <v>377</v>
      </c>
      <c r="I7998" s="5" t="s">
        <v>378</v>
      </c>
    </row>
    <row r="7999" spans="1:9" x14ac:dyDescent="0.25">
      <c r="A7999" s="5" t="s">
        <v>19318</v>
      </c>
      <c r="B7999" s="5" t="s">
        <v>19319</v>
      </c>
      <c r="C7999" s="6" t="s">
        <v>485</v>
      </c>
      <c r="D7999" s="6" t="str">
        <f t="shared" si="124"/>
        <v>0330-000-000-0000</v>
      </c>
      <c r="E7999" s="5" t="s">
        <v>486</v>
      </c>
      <c r="F7999" s="5" t="s">
        <v>383</v>
      </c>
      <c r="G7999" s="5" t="s">
        <v>384</v>
      </c>
      <c r="H7999" s="5" t="s">
        <v>377</v>
      </c>
      <c r="I7999" s="5" t="s">
        <v>378</v>
      </c>
    </row>
    <row r="8000" spans="1:9" x14ac:dyDescent="0.25">
      <c r="A8000" s="5" t="s">
        <v>19320</v>
      </c>
      <c r="B8000" s="5" t="s">
        <v>19321</v>
      </c>
      <c r="C8000" s="6" t="s">
        <v>622</v>
      </c>
      <c r="D8000" s="6" t="str">
        <f t="shared" si="124"/>
        <v>0010-035-131-1100</v>
      </c>
      <c r="E8000" s="5" t="s">
        <v>623</v>
      </c>
      <c r="F8000" s="5" t="s">
        <v>399</v>
      </c>
      <c r="G8000" s="5" t="s">
        <v>400</v>
      </c>
      <c r="H8000" s="5" t="s">
        <v>377</v>
      </c>
      <c r="I8000" s="5" t="s">
        <v>378</v>
      </c>
    </row>
    <row r="8001" spans="1:9" x14ac:dyDescent="0.25">
      <c r="A8001" s="5" t="s">
        <v>19322</v>
      </c>
      <c r="B8001" s="5" t="s">
        <v>19323</v>
      </c>
      <c r="C8001" s="6" t="s">
        <v>3591</v>
      </c>
      <c r="D8001" s="6" t="str">
        <f t="shared" si="124"/>
        <v>0165-000-000-0000</v>
      </c>
      <c r="E8001" s="5" t="s">
        <v>3592</v>
      </c>
      <c r="F8001" s="5" t="s">
        <v>383</v>
      </c>
      <c r="G8001" s="5" t="s">
        <v>384</v>
      </c>
      <c r="H8001" s="5" t="s">
        <v>377</v>
      </c>
      <c r="I8001" s="5" t="s">
        <v>378</v>
      </c>
    </row>
    <row r="8002" spans="1:9" x14ac:dyDescent="0.25">
      <c r="A8002" s="5" t="s">
        <v>19324</v>
      </c>
      <c r="B8002" s="5" t="s">
        <v>19325</v>
      </c>
      <c r="C8002" s="6" t="s">
        <v>3856</v>
      </c>
      <c r="D8002" s="6" t="str">
        <f t="shared" ref="D8002:D8065" si="125">TEXT(C8002,"0000-000-000-0000")</f>
        <v>0380-000-000-0000</v>
      </c>
      <c r="E8002" s="5" t="s">
        <v>3857</v>
      </c>
      <c r="F8002" s="5" t="s">
        <v>383</v>
      </c>
      <c r="G8002" s="5" t="s">
        <v>384</v>
      </c>
      <c r="H8002" s="5" t="s">
        <v>377</v>
      </c>
      <c r="I8002" s="5" t="s">
        <v>378</v>
      </c>
    </row>
    <row r="8003" spans="1:9" x14ac:dyDescent="0.25">
      <c r="A8003" s="5" t="s">
        <v>19326</v>
      </c>
      <c r="B8003" s="5" t="s">
        <v>19327</v>
      </c>
      <c r="C8003" s="6" t="s">
        <v>626</v>
      </c>
      <c r="D8003" s="6" t="str">
        <f t="shared" si="125"/>
        <v>0437-000-000-0000</v>
      </c>
      <c r="E8003" s="5" t="s">
        <v>627</v>
      </c>
      <c r="F8003" s="5" t="s">
        <v>383</v>
      </c>
      <c r="G8003" s="5" t="s">
        <v>384</v>
      </c>
      <c r="H8003" s="5" t="s">
        <v>377</v>
      </c>
      <c r="I8003" s="5" t="s">
        <v>378</v>
      </c>
    </row>
    <row r="8004" spans="1:9" x14ac:dyDescent="0.25">
      <c r="A8004" s="5" t="s">
        <v>19328</v>
      </c>
      <c r="B8004" s="5" t="s">
        <v>19329</v>
      </c>
      <c r="C8004" s="6" t="s">
        <v>1165</v>
      </c>
      <c r="D8004" s="6" t="str">
        <f t="shared" si="125"/>
        <v>0808-000-000-0000</v>
      </c>
      <c r="E8004" s="5" t="s">
        <v>1166</v>
      </c>
      <c r="F8004" s="5" t="s">
        <v>383</v>
      </c>
      <c r="G8004" s="5" t="s">
        <v>384</v>
      </c>
      <c r="H8004" s="5" t="s">
        <v>377</v>
      </c>
      <c r="I8004" s="5" t="s">
        <v>378</v>
      </c>
    </row>
    <row r="8005" spans="1:9" x14ac:dyDescent="0.25">
      <c r="A8005" s="5" t="s">
        <v>19330</v>
      </c>
      <c r="B8005" s="5" t="s">
        <v>19331</v>
      </c>
      <c r="C8005" s="6" t="s">
        <v>903</v>
      </c>
      <c r="D8005" s="6" t="str">
        <f t="shared" si="125"/>
        <v>0010-067-020-1100</v>
      </c>
      <c r="E8005" s="5" t="s">
        <v>904</v>
      </c>
      <c r="F8005" s="5" t="s">
        <v>399</v>
      </c>
      <c r="G8005" s="5" t="s">
        <v>400</v>
      </c>
      <c r="H8005" s="5" t="s">
        <v>513</v>
      </c>
      <c r="I8005" s="5" t="s">
        <v>514</v>
      </c>
    </row>
    <row r="8006" spans="1:9" x14ac:dyDescent="0.25">
      <c r="A8006" s="5" t="s">
        <v>19332</v>
      </c>
      <c r="B8006" s="5" t="s">
        <v>19333</v>
      </c>
      <c r="C8006" s="6" t="s">
        <v>19334</v>
      </c>
      <c r="D8006" s="6" t="str">
        <f t="shared" si="125"/>
        <v>0412-249-000-0000</v>
      </c>
      <c r="E8006" s="5" t="s">
        <v>19335</v>
      </c>
      <c r="F8006" s="5" t="s">
        <v>383</v>
      </c>
      <c r="G8006" s="5" t="s">
        <v>384</v>
      </c>
      <c r="H8006" s="5" t="s">
        <v>389</v>
      </c>
      <c r="I8006" s="5" t="s">
        <v>390</v>
      </c>
    </row>
    <row r="8007" spans="1:9" x14ac:dyDescent="0.25">
      <c r="A8007" s="5" t="s">
        <v>19336</v>
      </c>
      <c r="B8007" s="5" t="s">
        <v>19337</v>
      </c>
      <c r="C8007" s="6" t="s">
        <v>2615</v>
      </c>
      <c r="D8007" s="6" t="str">
        <f t="shared" si="125"/>
        <v>0315-000-000-0000</v>
      </c>
      <c r="E8007" s="5" t="s">
        <v>2616</v>
      </c>
      <c r="F8007" s="5" t="s">
        <v>383</v>
      </c>
      <c r="G8007" s="5" t="s">
        <v>384</v>
      </c>
      <c r="H8007" s="5" t="s">
        <v>377</v>
      </c>
      <c r="I8007" s="5" t="s">
        <v>378</v>
      </c>
    </row>
    <row r="8008" spans="1:9" x14ac:dyDescent="0.25">
      <c r="A8008" s="5" t="s">
        <v>19338</v>
      </c>
      <c r="B8008" s="5" t="s">
        <v>19339</v>
      </c>
      <c r="C8008" s="6" t="s">
        <v>989</v>
      </c>
      <c r="D8008" s="6" t="str">
        <f t="shared" si="125"/>
        <v>0207-000-000-0000</v>
      </c>
      <c r="E8008" s="5" t="s">
        <v>990</v>
      </c>
      <c r="F8008" s="5" t="s">
        <v>383</v>
      </c>
      <c r="G8008" s="5" t="s">
        <v>384</v>
      </c>
      <c r="H8008" s="5" t="s">
        <v>377</v>
      </c>
      <c r="I8008" s="5" t="s">
        <v>378</v>
      </c>
    </row>
    <row r="8009" spans="1:9" x14ac:dyDescent="0.25">
      <c r="A8009" s="5" t="s">
        <v>19340</v>
      </c>
      <c r="B8009" s="5" t="s">
        <v>19341</v>
      </c>
      <c r="C8009" s="6" t="s">
        <v>1611</v>
      </c>
      <c r="D8009" s="6" t="str">
        <f t="shared" si="125"/>
        <v>0605-000-000-0000</v>
      </c>
      <c r="E8009" s="5" t="s">
        <v>1612</v>
      </c>
      <c r="F8009" s="5" t="s">
        <v>383</v>
      </c>
      <c r="G8009" s="5" t="s">
        <v>384</v>
      </c>
      <c r="H8009" s="5" t="s">
        <v>377</v>
      </c>
      <c r="I8009" s="5" t="s">
        <v>378</v>
      </c>
    </row>
    <row r="8010" spans="1:9" x14ac:dyDescent="0.25">
      <c r="A8010" s="5" t="s">
        <v>19342</v>
      </c>
      <c r="B8010" s="5" t="s">
        <v>19343</v>
      </c>
      <c r="C8010" s="6" t="s">
        <v>543</v>
      </c>
      <c r="D8010" s="6" t="str">
        <f t="shared" si="125"/>
        <v>0185-000-000-0000</v>
      </c>
      <c r="E8010" s="5" t="s">
        <v>544</v>
      </c>
      <c r="F8010" s="5" t="s">
        <v>383</v>
      </c>
      <c r="G8010" s="5" t="s">
        <v>384</v>
      </c>
      <c r="H8010" s="5" t="s">
        <v>377</v>
      </c>
      <c r="I8010" s="5" t="s">
        <v>378</v>
      </c>
    </row>
    <row r="8011" spans="1:9" x14ac:dyDescent="0.25">
      <c r="A8011" s="5" t="s">
        <v>19344</v>
      </c>
      <c r="B8011" s="5" t="s">
        <v>19345</v>
      </c>
      <c r="C8011" s="6" t="s">
        <v>4540</v>
      </c>
      <c r="D8011" s="6" t="str">
        <f t="shared" si="125"/>
        <v>0624-000-000-0000</v>
      </c>
      <c r="E8011" s="5" t="s">
        <v>4541</v>
      </c>
      <c r="F8011" s="5" t="s">
        <v>383</v>
      </c>
      <c r="G8011" s="5" t="s">
        <v>384</v>
      </c>
      <c r="H8011" s="5" t="s">
        <v>377</v>
      </c>
      <c r="I8011" s="5" t="s">
        <v>378</v>
      </c>
    </row>
    <row r="8012" spans="1:9" x14ac:dyDescent="0.25">
      <c r="A8012" s="5" t="s">
        <v>19346</v>
      </c>
      <c r="B8012" s="5" t="s">
        <v>19347</v>
      </c>
      <c r="C8012" s="6" t="s">
        <v>4837</v>
      </c>
      <c r="D8012" s="6" t="str">
        <f t="shared" si="125"/>
        <v>0010-091-061-1100</v>
      </c>
      <c r="E8012" s="5" t="s">
        <v>4838</v>
      </c>
      <c r="F8012" s="5" t="s">
        <v>383</v>
      </c>
      <c r="G8012" s="5" t="s">
        <v>384</v>
      </c>
      <c r="H8012" s="5" t="s">
        <v>377</v>
      </c>
      <c r="I8012" s="5" t="s">
        <v>378</v>
      </c>
    </row>
    <row r="8013" spans="1:9" x14ac:dyDescent="0.25">
      <c r="A8013" s="5" t="s">
        <v>19348</v>
      </c>
      <c r="B8013" s="5" t="s">
        <v>19349</v>
      </c>
      <c r="C8013" s="6" t="s">
        <v>6673</v>
      </c>
      <c r="D8013" s="6" t="str">
        <f t="shared" si="125"/>
        <v>1130-000-000-0000</v>
      </c>
      <c r="E8013" s="5" t="s">
        <v>6674</v>
      </c>
      <c r="F8013" s="5" t="s">
        <v>535</v>
      </c>
      <c r="G8013" s="5" t="s">
        <v>536</v>
      </c>
      <c r="H8013" s="5" t="s">
        <v>377</v>
      </c>
      <c r="I8013" s="5" t="s">
        <v>378</v>
      </c>
    </row>
    <row r="8014" spans="1:9" x14ac:dyDescent="0.25">
      <c r="A8014" s="5" t="s">
        <v>19350</v>
      </c>
      <c r="B8014" s="5" t="s">
        <v>19351</v>
      </c>
      <c r="C8014" s="6" t="s">
        <v>2410</v>
      </c>
      <c r="D8014" s="6" t="str">
        <f t="shared" si="125"/>
        <v>0279-000-000-0000</v>
      </c>
      <c r="E8014" s="5" t="s">
        <v>2411</v>
      </c>
      <c r="F8014" s="5" t="s">
        <v>383</v>
      </c>
      <c r="G8014" s="5" t="s">
        <v>384</v>
      </c>
      <c r="H8014" s="5" t="s">
        <v>377</v>
      </c>
      <c r="I8014" s="5" t="s">
        <v>378</v>
      </c>
    </row>
    <row r="8015" spans="1:9" x14ac:dyDescent="0.25">
      <c r="A8015" s="5" t="s">
        <v>19352</v>
      </c>
      <c r="B8015" s="5" t="s">
        <v>19353</v>
      </c>
      <c r="C8015" s="6" t="s">
        <v>19354</v>
      </c>
      <c r="D8015" s="6" t="str">
        <f t="shared" si="125"/>
        <v>1086-000-000-0000</v>
      </c>
      <c r="E8015" s="5" t="s">
        <v>19355</v>
      </c>
      <c r="F8015" s="5" t="s">
        <v>535</v>
      </c>
      <c r="G8015" s="5" t="s">
        <v>536</v>
      </c>
      <c r="H8015" s="5" t="s">
        <v>377</v>
      </c>
      <c r="I8015" s="5" t="s">
        <v>378</v>
      </c>
    </row>
    <row r="8016" spans="1:9" x14ac:dyDescent="0.25">
      <c r="A8016" s="5" t="s">
        <v>19356</v>
      </c>
      <c r="B8016" s="5" t="s">
        <v>19357</v>
      </c>
      <c r="C8016" s="6" t="s">
        <v>4144</v>
      </c>
      <c r="D8016" s="6" t="str">
        <f t="shared" si="125"/>
        <v>0010-048-041-1400</v>
      </c>
      <c r="E8016" s="5" t="s">
        <v>4145</v>
      </c>
      <c r="F8016" s="5" t="s">
        <v>399</v>
      </c>
      <c r="G8016" s="5" t="s">
        <v>400</v>
      </c>
      <c r="H8016" s="5" t="s">
        <v>513</v>
      </c>
      <c r="I8016" s="5" t="s">
        <v>514</v>
      </c>
    </row>
    <row r="8017" spans="1:9" x14ac:dyDescent="0.25">
      <c r="A8017" s="5" t="s">
        <v>19358</v>
      </c>
      <c r="B8017" s="5" t="s">
        <v>19359</v>
      </c>
      <c r="C8017" s="6" t="s">
        <v>1940</v>
      </c>
      <c r="D8017" s="6" t="str">
        <f t="shared" si="125"/>
        <v>0231-000-000-0000</v>
      </c>
      <c r="E8017" s="5" t="s">
        <v>1941</v>
      </c>
      <c r="F8017" s="5" t="s">
        <v>383</v>
      </c>
      <c r="G8017" s="5" t="s">
        <v>384</v>
      </c>
      <c r="H8017" s="5" t="s">
        <v>377</v>
      </c>
      <c r="I8017" s="5" t="s">
        <v>378</v>
      </c>
    </row>
    <row r="8018" spans="1:9" x14ac:dyDescent="0.25">
      <c r="A8018" s="5" t="s">
        <v>19360</v>
      </c>
      <c r="B8018" s="5" t="s">
        <v>19361</v>
      </c>
      <c r="C8018" s="6" t="s">
        <v>2775</v>
      </c>
      <c r="D8018" s="6" t="str">
        <f t="shared" si="125"/>
        <v>0325-000-000-0000</v>
      </c>
      <c r="E8018" s="5" t="s">
        <v>2776</v>
      </c>
      <c r="F8018" s="5" t="s">
        <v>383</v>
      </c>
      <c r="G8018" s="5" t="s">
        <v>384</v>
      </c>
      <c r="H8018" s="5" t="s">
        <v>377</v>
      </c>
      <c r="I8018" s="5" t="s">
        <v>378</v>
      </c>
    </row>
    <row r="8019" spans="1:9" x14ac:dyDescent="0.25">
      <c r="A8019" s="5" t="s">
        <v>19362</v>
      </c>
      <c r="B8019" s="5" t="s">
        <v>19363</v>
      </c>
      <c r="C8019" s="6" t="s">
        <v>577</v>
      </c>
      <c r="D8019" s="6" t="str">
        <f t="shared" si="125"/>
        <v>0062-000-000-0000</v>
      </c>
      <c r="E8019" s="5" t="s">
        <v>578</v>
      </c>
      <c r="F8019" s="5" t="s">
        <v>383</v>
      </c>
      <c r="G8019" s="5" t="s">
        <v>384</v>
      </c>
      <c r="H8019" s="5" t="s">
        <v>513</v>
      </c>
      <c r="I8019" s="5" t="s">
        <v>514</v>
      </c>
    </row>
    <row r="8020" spans="1:9" x14ac:dyDescent="0.25">
      <c r="A8020" s="5" t="s">
        <v>19364</v>
      </c>
      <c r="B8020" s="5" t="s">
        <v>19365</v>
      </c>
      <c r="C8020" s="6" t="s">
        <v>3383</v>
      </c>
      <c r="D8020" s="6" t="str">
        <f t="shared" si="125"/>
        <v>0851-000-000-0000</v>
      </c>
      <c r="E8020" s="5" t="s">
        <v>3384</v>
      </c>
      <c r="F8020" s="5" t="s">
        <v>383</v>
      </c>
      <c r="G8020" s="5" t="s">
        <v>384</v>
      </c>
      <c r="H8020" s="5" t="s">
        <v>513</v>
      </c>
      <c r="I8020" s="5" t="s">
        <v>514</v>
      </c>
    </row>
    <row r="8021" spans="1:9" x14ac:dyDescent="0.25">
      <c r="A8021" s="5" t="s">
        <v>19366</v>
      </c>
      <c r="B8021" s="5" t="s">
        <v>19367</v>
      </c>
      <c r="C8021" s="6" t="s">
        <v>8815</v>
      </c>
      <c r="D8021" s="6" t="str">
        <f t="shared" si="125"/>
        <v>0100-000-000-1600</v>
      </c>
      <c r="E8021" s="5" t="s">
        <v>8816</v>
      </c>
      <c r="F8021" s="5" t="s">
        <v>383</v>
      </c>
      <c r="G8021" s="5" t="s">
        <v>384</v>
      </c>
      <c r="H8021" s="5" t="s">
        <v>1213</v>
      </c>
      <c r="I8021" s="5" t="s">
        <v>1214</v>
      </c>
    </row>
    <row r="8022" spans="1:9" x14ac:dyDescent="0.25">
      <c r="A8022" s="5" t="s">
        <v>19368</v>
      </c>
      <c r="B8022" s="5" t="s">
        <v>19369</v>
      </c>
      <c r="C8022" s="6" t="s">
        <v>5606</v>
      </c>
      <c r="D8022" s="6" t="str">
        <f t="shared" si="125"/>
        <v>0891-000-000-0000</v>
      </c>
      <c r="E8022" s="5" t="s">
        <v>5607</v>
      </c>
      <c r="F8022" s="5" t="s">
        <v>383</v>
      </c>
      <c r="G8022" s="5" t="s">
        <v>384</v>
      </c>
      <c r="H8022" s="5" t="s">
        <v>377</v>
      </c>
      <c r="I8022" s="5" t="s">
        <v>378</v>
      </c>
    </row>
    <row r="8023" spans="1:9" x14ac:dyDescent="0.25">
      <c r="A8023" s="5" t="s">
        <v>19370</v>
      </c>
      <c r="B8023" s="5" t="s">
        <v>19371</v>
      </c>
      <c r="C8023" s="6" t="s">
        <v>19372</v>
      </c>
      <c r="D8023" s="6" t="str">
        <f t="shared" si="125"/>
        <v>0965-116-000-0000</v>
      </c>
      <c r="E8023" s="5" t="s">
        <v>19373</v>
      </c>
      <c r="F8023" s="5" t="s">
        <v>383</v>
      </c>
      <c r="G8023" s="5" t="s">
        <v>384</v>
      </c>
      <c r="H8023" s="5" t="s">
        <v>377</v>
      </c>
      <c r="I8023" s="5" t="s">
        <v>378</v>
      </c>
    </row>
    <row r="8024" spans="1:9" x14ac:dyDescent="0.25">
      <c r="A8024" s="5" t="s">
        <v>19374</v>
      </c>
      <c r="B8024" s="5" t="s">
        <v>19375</v>
      </c>
      <c r="C8024" s="6" t="s">
        <v>985</v>
      </c>
      <c r="D8024" s="6" t="str">
        <f t="shared" si="125"/>
        <v>0180-000-000-0000</v>
      </c>
      <c r="E8024" s="5" t="s">
        <v>986</v>
      </c>
      <c r="F8024" s="5" t="s">
        <v>383</v>
      </c>
      <c r="G8024" s="5" t="s">
        <v>384</v>
      </c>
      <c r="H8024" s="5" t="s">
        <v>377</v>
      </c>
      <c r="I8024" s="5" t="s">
        <v>378</v>
      </c>
    </row>
    <row r="8025" spans="1:9" x14ac:dyDescent="0.25">
      <c r="A8025" s="5" t="s">
        <v>19376</v>
      </c>
      <c r="B8025" s="5" t="s">
        <v>19377</v>
      </c>
      <c r="C8025" s="6" t="s">
        <v>1079</v>
      </c>
      <c r="D8025" s="6" t="str">
        <f t="shared" si="125"/>
        <v>0042-000-000-0000</v>
      </c>
      <c r="E8025" s="5" t="s">
        <v>1080</v>
      </c>
      <c r="F8025" s="5" t="s">
        <v>383</v>
      </c>
      <c r="G8025" s="5" t="s">
        <v>384</v>
      </c>
      <c r="H8025" s="5" t="s">
        <v>377</v>
      </c>
      <c r="I8025" s="5" t="s">
        <v>378</v>
      </c>
    </row>
    <row r="8026" spans="1:9" x14ac:dyDescent="0.25">
      <c r="A8026" s="5" t="s">
        <v>19378</v>
      </c>
      <c r="B8026" s="5" t="s">
        <v>19379</v>
      </c>
      <c r="C8026" s="6" t="s">
        <v>7386</v>
      </c>
      <c r="D8026" s="6" t="str">
        <f t="shared" si="125"/>
        <v>0789-000-000-0000</v>
      </c>
      <c r="E8026" s="5" t="s">
        <v>7387</v>
      </c>
      <c r="F8026" s="5" t="s">
        <v>383</v>
      </c>
      <c r="G8026" s="5" t="s">
        <v>384</v>
      </c>
      <c r="H8026" s="5" t="s">
        <v>377</v>
      </c>
      <c r="I8026" s="5" t="s">
        <v>378</v>
      </c>
    </row>
    <row r="8027" spans="1:9" x14ac:dyDescent="0.25">
      <c r="A8027" s="5" t="s">
        <v>19380</v>
      </c>
      <c r="B8027" s="5" t="s">
        <v>19381</v>
      </c>
      <c r="C8027" s="6" t="s">
        <v>7065</v>
      </c>
      <c r="D8027" s="6" t="str">
        <f t="shared" si="125"/>
        <v>0010-040-030-1300</v>
      </c>
      <c r="E8027" s="5" t="s">
        <v>7066</v>
      </c>
      <c r="F8027" s="5" t="s">
        <v>375</v>
      </c>
      <c r="G8027" s="5" t="s">
        <v>376</v>
      </c>
      <c r="H8027" s="5" t="s">
        <v>377</v>
      </c>
      <c r="I8027" s="5" t="s">
        <v>378</v>
      </c>
    </row>
    <row r="8028" spans="1:9" x14ac:dyDescent="0.25">
      <c r="A8028" s="5" t="s">
        <v>19382</v>
      </c>
      <c r="B8028" s="5" t="s">
        <v>19383</v>
      </c>
      <c r="C8028" s="6" t="s">
        <v>15293</v>
      </c>
      <c r="D8028" s="6" t="str">
        <f t="shared" si="125"/>
        <v>0180-090-101-1100</v>
      </c>
      <c r="E8028" s="5" t="s">
        <v>15294</v>
      </c>
      <c r="F8028" s="5" t="s">
        <v>399</v>
      </c>
      <c r="G8028" s="5" t="s">
        <v>400</v>
      </c>
      <c r="H8028" s="5" t="s">
        <v>377</v>
      </c>
      <c r="I8028" s="5" t="s">
        <v>378</v>
      </c>
    </row>
    <row r="8029" spans="1:9" x14ac:dyDescent="0.25">
      <c r="A8029" s="5" t="s">
        <v>19384</v>
      </c>
      <c r="B8029" s="5" t="s">
        <v>19385</v>
      </c>
      <c r="C8029" s="6" t="s">
        <v>6508</v>
      </c>
      <c r="D8029" s="6" t="str">
        <f t="shared" si="125"/>
        <v>0640-000-000-0000</v>
      </c>
      <c r="E8029" s="5" t="s">
        <v>6509</v>
      </c>
      <c r="F8029" s="5" t="s">
        <v>383</v>
      </c>
      <c r="G8029" s="5" t="s">
        <v>384</v>
      </c>
      <c r="H8029" s="5" t="s">
        <v>513</v>
      </c>
      <c r="I8029" s="5" t="s">
        <v>514</v>
      </c>
    </row>
    <row r="8030" spans="1:9" x14ac:dyDescent="0.25">
      <c r="A8030" s="5" t="s">
        <v>19386</v>
      </c>
      <c r="B8030" s="5" t="s">
        <v>19387</v>
      </c>
      <c r="C8030" s="6" t="s">
        <v>16523</v>
      </c>
      <c r="D8030" s="6" t="str">
        <f t="shared" si="125"/>
        <v>0010-038-261-1800</v>
      </c>
      <c r="E8030" s="5" t="s">
        <v>16524</v>
      </c>
      <c r="F8030" s="5" t="s">
        <v>399</v>
      </c>
      <c r="G8030" s="5" t="s">
        <v>400</v>
      </c>
      <c r="H8030" s="5" t="s">
        <v>377</v>
      </c>
      <c r="I8030" s="5" t="s">
        <v>378</v>
      </c>
    </row>
    <row r="8031" spans="1:9" x14ac:dyDescent="0.25">
      <c r="A8031" s="5" t="s">
        <v>19388</v>
      </c>
      <c r="B8031" s="5" t="s">
        <v>19389</v>
      </c>
      <c r="C8031" s="6" t="s">
        <v>14382</v>
      </c>
      <c r="D8031" s="6" t="str">
        <f t="shared" si="125"/>
        <v>1155-000-000-0000</v>
      </c>
      <c r="E8031" s="5" t="s">
        <v>14383</v>
      </c>
      <c r="F8031" s="5" t="s">
        <v>383</v>
      </c>
      <c r="G8031" s="5" t="s">
        <v>384</v>
      </c>
      <c r="H8031" s="5" t="s">
        <v>377</v>
      </c>
      <c r="I8031" s="5" t="s">
        <v>378</v>
      </c>
    </row>
    <row r="8032" spans="1:9" x14ac:dyDescent="0.25">
      <c r="A8032" s="5" t="s">
        <v>19390</v>
      </c>
      <c r="B8032" s="5" t="s">
        <v>19391</v>
      </c>
      <c r="C8032" s="6" t="s">
        <v>2821</v>
      </c>
      <c r="D8032" s="6" t="str">
        <f t="shared" si="125"/>
        <v>0215-000-000-0000</v>
      </c>
      <c r="E8032" s="5" t="s">
        <v>2822</v>
      </c>
      <c r="F8032" s="5" t="s">
        <v>383</v>
      </c>
      <c r="G8032" s="5" t="s">
        <v>384</v>
      </c>
      <c r="H8032" s="5" t="s">
        <v>377</v>
      </c>
      <c r="I8032" s="5" t="s">
        <v>378</v>
      </c>
    </row>
    <row r="8033" spans="1:9" x14ac:dyDescent="0.25">
      <c r="A8033" s="5" t="s">
        <v>19392</v>
      </c>
      <c r="B8033" s="5" t="s">
        <v>19393</v>
      </c>
      <c r="C8033" s="6" t="s">
        <v>807</v>
      </c>
      <c r="D8033" s="6" t="str">
        <f t="shared" si="125"/>
        <v>0130-000-000-0000</v>
      </c>
      <c r="E8033" s="5" t="s">
        <v>808</v>
      </c>
      <c r="F8033" s="5" t="s">
        <v>383</v>
      </c>
      <c r="G8033" s="5" t="s">
        <v>384</v>
      </c>
      <c r="H8033" s="5" t="s">
        <v>377</v>
      </c>
      <c r="I8033" s="5" t="s">
        <v>378</v>
      </c>
    </row>
    <row r="8034" spans="1:9" x14ac:dyDescent="0.25">
      <c r="A8034" s="5" t="s">
        <v>19394</v>
      </c>
      <c r="B8034" s="5" t="s">
        <v>19395</v>
      </c>
      <c r="C8034" s="6" t="s">
        <v>4112</v>
      </c>
      <c r="D8034" s="6" t="str">
        <f t="shared" si="125"/>
        <v>0010-083-041-1100</v>
      </c>
      <c r="E8034" s="5" t="s">
        <v>4113</v>
      </c>
      <c r="F8034" s="5" t="s">
        <v>399</v>
      </c>
      <c r="G8034" s="5" t="s">
        <v>400</v>
      </c>
      <c r="H8034" s="5" t="s">
        <v>377</v>
      </c>
      <c r="I8034" s="5" t="s">
        <v>378</v>
      </c>
    </row>
    <row r="8035" spans="1:9" x14ac:dyDescent="0.25">
      <c r="A8035" s="5" t="s">
        <v>19396</v>
      </c>
      <c r="B8035" s="5" t="s">
        <v>19397</v>
      </c>
      <c r="C8035" s="6" t="s">
        <v>7392</v>
      </c>
      <c r="D8035" s="6" t="str">
        <f t="shared" si="125"/>
        <v>0180-000-001-8200</v>
      </c>
      <c r="E8035" s="5" t="s">
        <v>7393</v>
      </c>
      <c r="F8035" s="5" t="s">
        <v>383</v>
      </c>
      <c r="G8035" s="5" t="s">
        <v>384</v>
      </c>
      <c r="H8035" s="5" t="s">
        <v>1213</v>
      </c>
      <c r="I8035" s="5" t="s">
        <v>1214</v>
      </c>
    </row>
    <row r="8036" spans="1:9" x14ac:dyDescent="0.25">
      <c r="A8036" s="5" t="s">
        <v>19398</v>
      </c>
      <c r="B8036" s="5" t="s">
        <v>19399</v>
      </c>
      <c r="C8036" s="6" t="s">
        <v>2128</v>
      </c>
      <c r="D8036" s="6" t="str">
        <f t="shared" si="125"/>
        <v>0136-000-000-0000</v>
      </c>
      <c r="E8036" s="5" t="s">
        <v>2129</v>
      </c>
      <c r="F8036" s="5" t="s">
        <v>383</v>
      </c>
      <c r="G8036" s="5" t="s">
        <v>384</v>
      </c>
      <c r="H8036" s="5" t="s">
        <v>377</v>
      </c>
      <c r="I8036" s="5" t="s">
        <v>378</v>
      </c>
    </row>
    <row r="8037" spans="1:9" x14ac:dyDescent="0.25">
      <c r="A8037" s="5" t="s">
        <v>19400</v>
      </c>
      <c r="B8037" s="5" t="s">
        <v>19401</v>
      </c>
      <c r="C8037" s="6" t="s">
        <v>634</v>
      </c>
      <c r="D8037" s="6" t="str">
        <f t="shared" si="125"/>
        <v>0625-000-000-0000</v>
      </c>
      <c r="E8037" s="5" t="s">
        <v>635</v>
      </c>
      <c r="F8037" s="5" t="s">
        <v>383</v>
      </c>
      <c r="G8037" s="5" t="s">
        <v>384</v>
      </c>
      <c r="H8037" s="5" t="s">
        <v>377</v>
      </c>
      <c r="I8037" s="5" t="s">
        <v>378</v>
      </c>
    </row>
    <row r="8038" spans="1:9" x14ac:dyDescent="0.25">
      <c r="A8038" s="5" t="s">
        <v>19402</v>
      </c>
      <c r="B8038" s="5" t="s">
        <v>19403</v>
      </c>
      <c r="C8038" s="6" t="s">
        <v>10383</v>
      </c>
      <c r="D8038" s="6" t="str">
        <f t="shared" si="125"/>
        <v>0010-069-010-1100</v>
      </c>
      <c r="E8038" s="5" t="s">
        <v>10384</v>
      </c>
      <c r="F8038" s="5" t="s">
        <v>399</v>
      </c>
      <c r="G8038" s="5" t="s">
        <v>400</v>
      </c>
      <c r="H8038" s="5" t="s">
        <v>377</v>
      </c>
      <c r="I8038" s="5" t="s">
        <v>378</v>
      </c>
    </row>
    <row r="8039" spans="1:9" x14ac:dyDescent="0.25">
      <c r="A8039" s="5" t="s">
        <v>19404</v>
      </c>
      <c r="B8039" s="5" t="s">
        <v>19405</v>
      </c>
      <c r="C8039" s="6" t="s">
        <v>8815</v>
      </c>
      <c r="D8039" s="6" t="str">
        <f t="shared" si="125"/>
        <v>0100-000-000-1600</v>
      </c>
      <c r="E8039" s="5" t="s">
        <v>8816</v>
      </c>
      <c r="F8039" s="5" t="s">
        <v>383</v>
      </c>
      <c r="G8039" s="5" t="s">
        <v>384</v>
      </c>
      <c r="H8039" s="5" t="s">
        <v>377</v>
      </c>
      <c r="I8039" s="5" t="s">
        <v>378</v>
      </c>
    </row>
    <row r="8040" spans="1:9" x14ac:dyDescent="0.25">
      <c r="A8040" s="5" t="s">
        <v>19406</v>
      </c>
      <c r="B8040" s="5" t="s">
        <v>19407</v>
      </c>
      <c r="C8040" s="6" t="s">
        <v>2759</v>
      </c>
      <c r="D8040" s="6" t="str">
        <f t="shared" si="125"/>
        <v>0142-000-000-0000</v>
      </c>
      <c r="E8040" s="5" t="s">
        <v>2760</v>
      </c>
      <c r="F8040" s="5" t="s">
        <v>383</v>
      </c>
      <c r="G8040" s="5" t="s">
        <v>384</v>
      </c>
      <c r="H8040" s="5" t="s">
        <v>377</v>
      </c>
      <c r="I8040" s="5" t="s">
        <v>378</v>
      </c>
    </row>
    <row r="8041" spans="1:9" x14ac:dyDescent="0.25">
      <c r="A8041" s="5" t="s">
        <v>19408</v>
      </c>
      <c r="B8041" s="5" t="s">
        <v>19409</v>
      </c>
      <c r="C8041" s="6" t="s">
        <v>819</v>
      </c>
      <c r="D8041" s="6" t="str">
        <f t="shared" si="125"/>
        <v>0100-000-000-1800</v>
      </c>
      <c r="E8041" s="5" t="s">
        <v>820</v>
      </c>
      <c r="F8041" s="5" t="s">
        <v>383</v>
      </c>
      <c r="G8041" s="5" t="s">
        <v>384</v>
      </c>
      <c r="H8041" s="5" t="s">
        <v>513</v>
      </c>
      <c r="I8041" s="5" t="s">
        <v>514</v>
      </c>
    </row>
    <row r="8042" spans="1:9" x14ac:dyDescent="0.25">
      <c r="A8042" s="5" t="s">
        <v>19410</v>
      </c>
      <c r="B8042" s="5" t="s">
        <v>19411</v>
      </c>
      <c r="C8042" s="6" t="s">
        <v>2018</v>
      </c>
      <c r="D8042" s="6" t="str">
        <f t="shared" si="125"/>
        <v>0011-000-000-0000</v>
      </c>
      <c r="E8042" s="5" t="s">
        <v>2019</v>
      </c>
      <c r="F8042" s="5" t="s">
        <v>383</v>
      </c>
      <c r="G8042" s="5" t="s">
        <v>384</v>
      </c>
      <c r="H8042" s="5" t="s">
        <v>377</v>
      </c>
      <c r="I8042" s="5" t="s">
        <v>378</v>
      </c>
    </row>
    <row r="8043" spans="1:9" x14ac:dyDescent="0.25">
      <c r="A8043" s="5" t="s">
        <v>19412</v>
      </c>
      <c r="B8043" s="5" t="s">
        <v>19413</v>
      </c>
      <c r="C8043" s="6" t="s">
        <v>5530</v>
      </c>
      <c r="D8043" s="6" t="str">
        <f t="shared" si="125"/>
        <v>0100-045-050-1200</v>
      </c>
      <c r="E8043" s="5" t="s">
        <v>5531</v>
      </c>
      <c r="F8043" s="5" t="s">
        <v>383</v>
      </c>
      <c r="G8043" s="5" t="s">
        <v>384</v>
      </c>
      <c r="H8043" s="5" t="s">
        <v>377</v>
      </c>
      <c r="I8043" s="5" t="s">
        <v>378</v>
      </c>
    </row>
    <row r="8044" spans="1:9" x14ac:dyDescent="0.25">
      <c r="A8044" s="5" t="s">
        <v>19414</v>
      </c>
      <c r="B8044" s="5" t="s">
        <v>19415</v>
      </c>
      <c r="C8044" s="6" t="s">
        <v>4837</v>
      </c>
      <c r="D8044" s="6" t="str">
        <f t="shared" si="125"/>
        <v>0010-091-061-1100</v>
      </c>
      <c r="E8044" s="5" t="s">
        <v>4838</v>
      </c>
      <c r="F8044" s="5" t="s">
        <v>399</v>
      </c>
      <c r="G8044" s="5" t="s">
        <v>400</v>
      </c>
      <c r="H8044" s="5" t="s">
        <v>377</v>
      </c>
      <c r="I8044" s="5" t="s">
        <v>378</v>
      </c>
    </row>
    <row r="8045" spans="1:9" x14ac:dyDescent="0.25">
      <c r="A8045" s="5" t="s">
        <v>19416</v>
      </c>
      <c r="B8045" s="5" t="s">
        <v>19417</v>
      </c>
      <c r="C8045" s="6" t="s">
        <v>973</v>
      </c>
      <c r="D8045" s="6" t="str">
        <f t="shared" si="125"/>
        <v>0575-000-000-0000</v>
      </c>
      <c r="E8045" s="5" t="s">
        <v>974</v>
      </c>
      <c r="F8045" s="5" t="s">
        <v>383</v>
      </c>
      <c r="G8045" s="5" t="s">
        <v>384</v>
      </c>
      <c r="H8045" s="5" t="s">
        <v>377</v>
      </c>
      <c r="I8045" s="5" t="s">
        <v>378</v>
      </c>
    </row>
    <row r="8046" spans="1:9" x14ac:dyDescent="0.25">
      <c r="A8046" s="5" t="s">
        <v>19418</v>
      </c>
      <c r="B8046" s="5" t="s">
        <v>19419</v>
      </c>
      <c r="C8046" s="6" t="s">
        <v>7358</v>
      </c>
      <c r="D8046" s="6" t="str">
        <f t="shared" si="125"/>
        <v>0010-040-020-1200</v>
      </c>
      <c r="E8046" s="5" t="s">
        <v>7359</v>
      </c>
      <c r="F8046" s="5" t="s">
        <v>399</v>
      </c>
      <c r="G8046" s="5" t="s">
        <v>400</v>
      </c>
      <c r="H8046" s="5" t="s">
        <v>377</v>
      </c>
      <c r="I8046" s="5" t="s">
        <v>378</v>
      </c>
    </row>
    <row r="8047" spans="1:9" x14ac:dyDescent="0.25">
      <c r="A8047" s="5" t="s">
        <v>19420</v>
      </c>
      <c r="B8047" s="5" t="s">
        <v>19421</v>
      </c>
      <c r="C8047" s="6" t="s">
        <v>2000</v>
      </c>
      <c r="D8047" s="6" t="str">
        <f t="shared" si="125"/>
        <v>0010-059-021-1100</v>
      </c>
      <c r="E8047" s="5" t="s">
        <v>2001</v>
      </c>
      <c r="F8047" s="5" t="s">
        <v>383</v>
      </c>
      <c r="G8047" s="5" t="s">
        <v>384</v>
      </c>
      <c r="H8047" s="5" t="s">
        <v>377</v>
      </c>
      <c r="I8047" s="5" t="s">
        <v>378</v>
      </c>
    </row>
    <row r="8048" spans="1:9" x14ac:dyDescent="0.25">
      <c r="A8048" s="5" t="s">
        <v>19422</v>
      </c>
      <c r="B8048" s="5" t="s">
        <v>19423</v>
      </c>
      <c r="C8048" s="6" t="s">
        <v>405</v>
      </c>
      <c r="D8048" s="6" t="str">
        <f t="shared" si="125"/>
        <v>0340-000-000-0000</v>
      </c>
      <c r="E8048" s="5" t="s">
        <v>406</v>
      </c>
      <c r="F8048" s="5" t="s">
        <v>383</v>
      </c>
      <c r="G8048" s="5" t="s">
        <v>384</v>
      </c>
      <c r="H8048" s="5" t="s">
        <v>377</v>
      </c>
      <c r="I8048" s="5" t="s">
        <v>378</v>
      </c>
    </row>
    <row r="8049" spans="1:9" x14ac:dyDescent="0.25">
      <c r="A8049" s="5" t="s">
        <v>19424</v>
      </c>
      <c r="B8049" s="5" t="s">
        <v>19425</v>
      </c>
      <c r="C8049" s="6" t="s">
        <v>1337</v>
      </c>
      <c r="D8049" s="6" t="str">
        <f t="shared" si="125"/>
        <v>0257-000-000-0000</v>
      </c>
      <c r="E8049" s="5" t="s">
        <v>1338</v>
      </c>
      <c r="F8049" s="5" t="s">
        <v>383</v>
      </c>
      <c r="G8049" s="5" t="s">
        <v>384</v>
      </c>
      <c r="H8049" s="5" t="s">
        <v>377</v>
      </c>
      <c r="I8049" s="5" t="s">
        <v>378</v>
      </c>
    </row>
    <row r="8050" spans="1:9" x14ac:dyDescent="0.25">
      <c r="A8050" s="5" t="s">
        <v>19426</v>
      </c>
      <c r="B8050" s="5" t="s">
        <v>19427</v>
      </c>
      <c r="C8050" s="6" t="s">
        <v>1390</v>
      </c>
      <c r="D8050" s="6" t="str">
        <f t="shared" si="125"/>
        <v>0010-030-081-1700</v>
      </c>
      <c r="E8050" s="5" t="s">
        <v>1391</v>
      </c>
      <c r="F8050" s="5" t="s">
        <v>383</v>
      </c>
      <c r="G8050" s="5" t="s">
        <v>384</v>
      </c>
      <c r="H8050" s="5" t="s">
        <v>377</v>
      </c>
      <c r="I8050" s="5" t="s">
        <v>378</v>
      </c>
    </row>
    <row r="8051" spans="1:9" x14ac:dyDescent="0.25">
      <c r="A8051" s="5" t="s">
        <v>19428</v>
      </c>
      <c r="B8051" s="5" t="s">
        <v>19429</v>
      </c>
      <c r="C8051" s="6" t="s">
        <v>7986</v>
      </c>
      <c r="D8051" s="6" t="str">
        <f t="shared" si="125"/>
        <v>0783-000-000-0000</v>
      </c>
      <c r="E8051" s="5" t="s">
        <v>7987</v>
      </c>
      <c r="F8051" s="5" t="s">
        <v>383</v>
      </c>
      <c r="G8051" s="5" t="s">
        <v>384</v>
      </c>
      <c r="H8051" s="5" t="s">
        <v>377</v>
      </c>
      <c r="I8051" s="5" t="s">
        <v>378</v>
      </c>
    </row>
    <row r="8052" spans="1:9" x14ac:dyDescent="0.25">
      <c r="A8052" s="5" t="s">
        <v>19430</v>
      </c>
      <c r="B8052" s="5" t="s">
        <v>19431</v>
      </c>
      <c r="C8052" s="6" t="s">
        <v>1740</v>
      </c>
      <c r="D8052" s="6" t="str">
        <f t="shared" si="125"/>
        <v>0343-000-000-0000</v>
      </c>
      <c r="E8052" s="5" t="s">
        <v>1741</v>
      </c>
      <c r="F8052" s="5" t="s">
        <v>383</v>
      </c>
      <c r="G8052" s="5" t="s">
        <v>384</v>
      </c>
      <c r="H8052" s="5" t="s">
        <v>377</v>
      </c>
      <c r="I8052" s="5" t="s">
        <v>378</v>
      </c>
    </row>
    <row r="8053" spans="1:9" x14ac:dyDescent="0.25">
      <c r="A8053" s="5" t="s">
        <v>19432</v>
      </c>
      <c r="B8053" s="5" t="s">
        <v>19433</v>
      </c>
      <c r="C8053" s="6" t="s">
        <v>3591</v>
      </c>
      <c r="D8053" s="6" t="str">
        <f t="shared" si="125"/>
        <v>0165-000-000-0000</v>
      </c>
      <c r="E8053" s="5" t="s">
        <v>3592</v>
      </c>
      <c r="F8053" s="5" t="s">
        <v>383</v>
      </c>
      <c r="G8053" s="5" t="s">
        <v>384</v>
      </c>
      <c r="H8053" s="5" t="s">
        <v>377</v>
      </c>
      <c r="I8053" s="5" t="s">
        <v>378</v>
      </c>
    </row>
    <row r="8054" spans="1:9" x14ac:dyDescent="0.25">
      <c r="A8054" s="5" t="s">
        <v>19434</v>
      </c>
      <c r="B8054" s="5" t="s">
        <v>19435</v>
      </c>
      <c r="C8054" s="6" t="s">
        <v>14404</v>
      </c>
      <c r="D8054" s="6" t="str">
        <f t="shared" si="125"/>
        <v>1056-000-000-0000</v>
      </c>
      <c r="E8054" s="5" t="s">
        <v>14405</v>
      </c>
      <c r="F8054" s="5" t="s">
        <v>383</v>
      </c>
      <c r="G8054" s="5" t="s">
        <v>384</v>
      </c>
      <c r="H8054" s="5" t="s">
        <v>377</v>
      </c>
      <c r="I8054" s="5" t="s">
        <v>378</v>
      </c>
    </row>
    <row r="8055" spans="1:9" x14ac:dyDescent="0.25">
      <c r="A8055" s="5" t="s">
        <v>19436</v>
      </c>
      <c r="B8055" s="5" t="s">
        <v>19437</v>
      </c>
      <c r="C8055" s="6" t="s">
        <v>4428</v>
      </c>
      <c r="D8055" s="6" t="str">
        <f t="shared" si="125"/>
        <v>0990-000-000-0000</v>
      </c>
      <c r="E8055" s="5" t="s">
        <v>4429</v>
      </c>
      <c r="F8055" s="5" t="s">
        <v>507</v>
      </c>
      <c r="G8055" s="5" t="s">
        <v>508</v>
      </c>
      <c r="H8055" s="5" t="s">
        <v>377</v>
      </c>
      <c r="I8055" s="5" t="s">
        <v>378</v>
      </c>
    </row>
    <row r="8056" spans="1:9" x14ac:dyDescent="0.25">
      <c r="A8056" s="5" t="s">
        <v>19438</v>
      </c>
      <c r="B8056" s="5" t="s">
        <v>19439</v>
      </c>
      <c r="C8056" s="6" t="s">
        <v>1259</v>
      </c>
      <c r="D8056" s="6" t="str">
        <f t="shared" si="125"/>
        <v>0845-000-000-0000</v>
      </c>
      <c r="E8056" s="5" t="s">
        <v>1260</v>
      </c>
      <c r="F8056" s="5" t="s">
        <v>383</v>
      </c>
      <c r="G8056" s="5" t="s">
        <v>384</v>
      </c>
      <c r="H8056" s="5" t="s">
        <v>377</v>
      </c>
      <c r="I8056" s="5" t="s">
        <v>378</v>
      </c>
    </row>
    <row r="8057" spans="1:9" x14ac:dyDescent="0.25">
      <c r="A8057" s="5" t="s">
        <v>19440</v>
      </c>
      <c r="B8057" s="5" t="s">
        <v>19441</v>
      </c>
      <c r="C8057" s="6" t="s">
        <v>11998</v>
      </c>
      <c r="D8057" s="6" t="str">
        <f t="shared" si="125"/>
        <v>0010-086-060-1300</v>
      </c>
      <c r="E8057" s="5" t="s">
        <v>11999</v>
      </c>
      <c r="F8057" s="5" t="s">
        <v>383</v>
      </c>
      <c r="G8057" s="5" t="s">
        <v>384</v>
      </c>
      <c r="H8057" s="5" t="s">
        <v>377</v>
      </c>
      <c r="I8057" s="5" t="s">
        <v>378</v>
      </c>
    </row>
    <row r="8058" spans="1:9" x14ac:dyDescent="0.25">
      <c r="A8058" s="5" t="s">
        <v>19442</v>
      </c>
      <c r="B8058" s="5" t="s">
        <v>19443</v>
      </c>
      <c r="C8058" s="6" t="s">
        <v>12765</v>
      </c>
      <c r="D8058" s="6" t="str">
        <f t="shared" si="125"/>
        <v>1075-000-000-0000</v>
      </c>
      <c r="E8058" s="5" t="s">
        <v>12766</v>
      </c>
      <c r="F8058" s="5" t="s">
        <v>383</v>
      </c>
      <c r="G8058" s="5" t="s">
        <v>384</v>
      </c>
      <c r="H8058" s="5" t="s">
        <v>377</v>
      </c>
      <c r="I8058" s="5" t="s">
        <v>378</v>
      </c>
    </row>
    <row r="8059" spans="1:9" x14ac:dyDescent="0.25">
      <c r="A8059" s="5" t="s">
        <v>19444</v>
      </c>
      <c r="B8059" s="5" t="s">
        <v>19445</v>
      </c>
      <c r="C8059" s="6" t="s">
        <v>10037</v>
      </c>
      <c r="D8059" s="6" t="str">
        <f t="shared" si="125"/>
        <v>0010-058-051-3600</v>
      </c>
      <c r="E8059" s="5" t="s">
        <v>10038</v>
      </c>
      <c r="F8059" s="5" t="s">
        <v>399</v>
      </c>
      <c r="G8059" s="5" t="s">
        <v>400</v>
      </c>
      <c r="H8059" s="5" t="s">
        <v>377</v>
      </c>
      <c r="I8059" s="5" t="s">
        <v>378</v>
      </c>
    </row>
    <row r="8060" spans="1:9" x14ac:dyDescent="0.25">
      <c r="A8060" s="5" t="s">
        <v>19446</v>
      </c>
      <c r="B8060" s="5" t="s">
        <v>19447</v>
      </c>
      <c r="C8060" s="6" t="s">
        <v>1283</v>
      </c>
      <c r="D8060" s="6" t="str">
        <f t="shared" si="125"/>
        <v>0338-000-000-0000</v>
      </c>
      <c r="E8060" s="5" t="s">
        <v>1284</v>
      </c>
      <c r="F8060" s="5" t="s">
        <v>383</v>
      </c>
      <c r="G8060" s="5" t="s">
        <v>384</v>
      </c>
      <c r="H8060" s="5" t="s">
        <v>377</v>
      </c>
      <c r="I8060" s="5" t="s">
        <v>378</v>
      </c>
    </row>
    <row r="8061" spans="1:9" x14ac:dyDescent="0.25">
      <c r="A8061" s="5" t="s">
        <v>19448</v>
      </c>
      <c r="B8061" s="5" t="s">
        <v>19449</v>
      </c>
      <c r="C8061" s="6" t="s">
        <v>4428</v>
      </c>
      <c r="D8061" s="6" t="str">
        <f t="shared" si="125"/>
        <v>0990-000-000-0000</v>
      </c>
      <c r="E8061" s="5" t="s">
        <v>4429</v>
      </c>
      <c r="F8061" s="5" t="s">
        <v>383</v>
      </c>
      <c r="G8061" s="5" t="s">
        <v>384</v>
      </c>
      <c r="H8061" s="5" t="s">
        <v>377</v>
      </c>
      <c r="I8061" s="5" t="s">
        <v>378</v>
      </c>
    </row>
    <row r="8062" spans="1:9" x14ac:dyDescent="0.25">
      <c r="A8062" s="5" t="s">
        <v>19450</v>
      </c>
      <c r="B8062" s="5" t="s">
        <v>19451</v>
      </c>
      <c r="C8062" s="6" t="s">
        <v>5672</v>
      </c>
      <c r="D8062" s="6" t="str">
        <f t="shared" si="125"/>
        <v>0010-079-021-1200</v>
      </c>
      <c r="E8062" s="5" t="s">
        <v>5673</v>
      </c>
      <c r="F8062" s="5" t="s">
        <v>399</v>
      </c>
      <c r="G8062" s="5" t="s">
        <v>400</v>
      </c>
      <c r="H8062" s="5" t="s">
        <v>377</v>
      </c>
      <c r="I8062" s="5" t="s">
        <v>378</v>
      </c>
    </row>
    <row r="8063" spans="1:9" x14ac:dyDescent="0.25">
      <c r="A8063" s="5" t="s">
        <v>19452</v>
      </c>
      <c r="B8063" s="5" t="s">
        <v>19453</v>
      </c>
      <c r="C8063" s="6" t="s">
        <v>19454</v>
      </c>
      <c r="D8063" s="6" t="str">
        <f t="shared" si="125"/>
        <v>1080-000-000-0000</v>
      </c>
      <c r="E8063" s="5" t="s">
        <v>19455</v>
      </c>
      <c r="F8063" s="5" t="s">
        <v>535</v>
      </c>
      <c r="G8063" s="5" t="s">
        <v>536</v>
      </c>
      <c r="H8063" s="5" t="s">
        <v>377</v>
      </c>
      <c r="I8063" s="5" t="s">
        <v>378</v>
      </c>
    </row>
    <row r="8064" spans="1:9" x14ac:dyDescent="0.25">
      <c r="A8064" s="5" t="s">
        <v>19456</v>
      </c>
      <c r="B8064" s="5" t="s">
        <v>19457</v>
      </c>
      <c r="C8064" s="6" t="s">
        <v>3840</v>
      </c>
      <c r="D8064" s="6" t="str">
        <f t="shared" si="125"/>
        <v>0819-000-000-0000</v>
      </c>
      <c r="E8064" s="5" t="s">
        <v>3841</v>
      </c>
      <c r="F8064" s="5" t="s">
        <v>383</v>
      </c>
      <c r="G8064" s="5" t="s">
        <v>384</v>
      </c>
      <c r="H8064" s="5" t="s">
        <v>377</v>
      </c>
      <c r="I8064" s="5" t="s">
        <v>378</v>
      </c>
    </row>
    <row r="8065" spans="1:9" x14ac:dyDescent="0.25">
      <c r="A8065" s="5" t="s">
        <v>19458</v>
      </c>
      <c r="B8065" s="5" t="s">
        <v>19459</v>
      </c>
      <c r="C8065" s="6" t="s">
        <v>1414</v>
      </c>
      <c r="D8065" s="6" t="str">
        <f t="shared" si="125"/>
        <v>0163-000-000-0000</v>
      </c>
      <c r="E8065" s="5" t="s">
        <v>1415</v>
      </c>
      <c r="F8065" s="5" t="s">
        <v>383</v>
      </c>
      <c r="G8065" s="5" t="s">
        <v>384</v>
      </c>
      <c r="H8065" s="5" t="s">
        <v>377</v>
      </c>
      <c r="I8065" s="5" t="s">
        <v>378</v>
      </c>
    </row>
    <row r="8066" spans="1:9" x14ac:dyDescent="0.25">
      <c r="A8066" s="5" t="s">
        <v>19460</v>
      </c>
      <c r="B8066" s="5" t="s">
        <v>19461</v>
      </c>
      <c r="C8066" s="6" t="s">
        <v>16007</v>
      </c>
      <c r="D8066" s="6" t="str">
        <f t="shared" ref="D8066:D8129" si="126">TEXT(C8066,"0000-000-000-0000")</f>
        <v>1055-000-000-0000</v>
      </c>
      <c r="E8066" s="5" t="s">
        <v>16008</v>
      </c>
      <c r="F8066" s="5" t="s">
        <v>383</v>
      </c>
      <c r="G8066" s="5" t="s">
        <v>384</v>
      </c>
      <c r="H8066" s="5" t="s">
        <v>377</v>
      </c>
      <c r="I8066" s="5" t="s">
        <v>378</v>
      </c>
    </row>
    <row r="8067" spans="1:9" x14ac:dyDescent="0.25">
      <c r="A8067" s="5" t="s">
        <v>19462</v>
      </c>
      <c r="B8067" s="5" t="s">
        <v>19463</v>
      </c>
      <c r="C8067" s="6" t="s">
        <v>626</v>
      </c>
      <c r="D8067" s="6" t="str">
        <f t="shared" si="126"/>
        <v>0437-000-000-0000</v>
      </c>
      <c r="E8067" s="5" t="s">
        <v>627</v>
      </c>
      <c r="F8067" s="5" t="s">
        <v>383</v>
      </c>
      <c r="G8067" s="5" t="s">
        <v>384</v>
      </c>
      <c r="H8067" s="5" t="s">
        <v>377</v>
      </c>
      <c r="I8067" s="5" t="s">
        <v>378</v>
      </c>
    </row>
    <row r="8068" spans="1:9" x14ac:dyDescent="0.25">
      <c r="A8068" s="5" t="s">
        <v>19464</v>
      </c>
      <c r="B8068" s="5" t="s">
        <v>19465</v>
      </c>
      <c r="C8068" s="6" t="s">
        <v>1013</v>
      </c>
      <c r="D8068" s="6" t="str">
        <f t="shared" si="126"/>
        <v>0943-247-000-0000</v>
      </c>
      <c r="E8068" s="5" t="s">
        <v>1014</v>
      </c>
      <c r="F8068" s="5" t="s">
        <v>383</v>
      </c>
      <c r="G8068" s="5" t="s">
        <v>384</v>
      </c>
      <c r="H8068" s="5" t="s">
        <v>377</v>
      </c>
      <c r="I8068" s="5" t="s">
        <v>378</v>
      </c>
    </row>
    <row r="8069" spans="1:9" x14ac:dyDescent="0.25">
      <c r="A8069" s="5" t="s">
        <v>19466</v>
      </c>
      <c r="B8069" s="5" t="s">
        <v>19467</v>
      </c>
      <c r="C8069" s="6" t="s">
        <v>11616</v>
      </c>
      <c r="D8069" s="6" t="str">
        <f t="shared" si="126"/>
        <v>0305-000-000-0000</v>
      </c>
      <c r="E8069" s="5" t="s">
        <v>11617</v>
      </c>
      <c r="F8069" s="5" t="s">
        <v>383</v>
      </c>
      <c r="G8069" s="5" t="s">
        <v>384</v>
      </c>
      <c r="H8069" s="5" t="s">
        <v>377</v>
      </c>
      <c r="I8069" s="5" t="s">
        <v>378</v>
      </c>
    </row>
    <row r="8070" spans="1:9" x14ac:dyDescent="0.25">
      <c r="A8070" s="5" t="s">
        <v>19468</v>
      </c>
      <c r="B8070" s="5" t="s">
        <v>19469</v>
      </c>
      <c r="C8070" s="6" t="s">
        <v>1756</v>
      </c>
      <c r="D8070" s="6" t="str">
        <f t="shared" si="126"/>
        <v>0957-000-009-6100</v>
      </c>
      <c r="E8070" s="5" t="s">
        <v>1757</v>
      </c>
      <c r="F8070" s="5" t="s">
        <v>383</v>
      </c>
      <c r="G8070" s="5" t="s">
        <v>384</v>
      </c>
      <c r="H8070" s="5" t="s">
        <v>377</v>
      </c>
      <c r="I8070" s="5" t="s">
        <v>378</v>
      </c>
    </row>
    <row r="8071" spans="1:9" x14ac:dyDescent="0.25">
      <c r="A8071" s="5" t="s">
        <v>19470</v>
      </c>
      <c r="B8071" s="5" t="s">
        <v>19471</v>
      </c>
      <c r="C8071" s="6" t="s">
        <v>697</v>
      </c>
      <c r="D8071" s="6" t="str">
        <f t="shared" si="126"/>
        <v>0341-000-000-0000</v>
      </c>
      <c r="E8071" s="5" t="s">
        <v>698</v>
      </c>
      <c r="F8071" s="5" t="s">
        <v>383</v>
      </c>
      <c r="G8071" s="5" t="s">
        <v>384</v>
      </c>
      <c r="H8071" s="5" t="s">
        <v>377</v>
      </c>
      <c r="I8071" s="5" t="s">
        <v>378</v>
      </c>
    </row>
    <row r="8072" spans="1:9" x14ac:dyDescent="0.25">
      <c r="A8072" s="5" t="s">
        <v>19472</v>
      </c>
      <c r="B8072" s="5" t="s">
        <v>19473</v>
      </c>
      <c r="C8072" s="6" t="s">
        <v>1611</v>
      </c>
      <c r="D8072" s="6" t="str">
        <f t="shared" si="126"/>
        <v>0605-000-000-0000</v>
      </c>
      <c r="E8072" s="5" t="s">
        <v>1612</v>
      </c>
      <c r="F8072" s="5" t="s">
        <v>383</v>
      </c>
      <c r="G8072" s="5" t="s">
        <v>384</v>
      </c>
      <c r="H8072" s="5" t="s">
        <v>377</v>
      </c>
      <c r="I8072" s="5" t="s">
        <v>378</v>
      </c>
    </row>
    <row r="8073" spans="1:9" x14ac:dyDescent="0.25">
      <c r="A8073" s="5" t="s">
        <v>19474</v>
      </c>
      <c r="B8073" s="5" t="s">
        <v>19475</v>
      </c>
      <c r="C8073" s="6" t="s">
        <v>2265</v>
      </c>
      <c r="D8073" s="6" t="str">
        <f t="shared" si="126"/>
        <v>0260-000-000-0000</v>
      </c>
      <c r="E8073" s="5" t="s">
        <v>2266</v>
      </c>
      <c r="F8073" s="5" t="s">
        <v>383</v>
      </c>
      <c r="G8073" s="5" t="s">
        <v>384</v>
      </c>
      <c r="H8073" s="5" t="s">
        <v>377</v>
      </c>
      <c r="I8073" s="5" t="s">
        <v>378</v>
      </c>
    </row>
    <row r="8074" spans="1:9" x14ac:dyDescent="0.25">
      <c r="A8074" s="5" t="s">
        <v>19476</v>
      </c>
      <c r="B8074" s="5" t="s">
        <v>19477</v>
      </c>
      <c r="C8074" s="6" t="s">
        <v>18346</v>
      </c>
      <c r="D8074" s="6" t="str">
        <f t="shared" si="126"/>
        <v>0290-090-101-1100</v>
      </c>
      <c r="E8074" s="5" t="s">
        <v>18347</v>
      </c>
      <c r="F8074" s="5" t="s">
        <v>399</v>
      </c>
      <c r="G8074" s="5" t="s">
        <v>400</v>
      </c>
      <c r="H8074" s="5" t="s">
        <v>377</v>
      </c>
      <c r="I8074" s="5" t="s">
        <v>378</v>
      </c>
    </row>
    <row r="8075" spans="1:9" x14ac:dyDescent="0.25">
      <c r="A8075" s="5" t="s">
        <v>19478</v>
      </c>
      <c r="B8075" s="5" t="s">
        <v>19479</v>
      </c>
      <c r="C8075" s="6" t="s">
        <v>2265</v>
      </c>
      <c r="D8075" s="6" t="str">
        <f t="shared" si="126"/>
        <v>0260-000-000-0000</v>
      </c>
      <c r="E8075" s="5" t="s">
        <v>2266</v>
      </c>
      <c r="F8075" s="5" t="s">
        <v>383</v>
      </c>
      <c r="G8075" s="5" t="s">
        <v>384</v>
      </c>
      <c r="H8075" s="5" t="s">
        <v>377</v>
      </c>
      <c r="I8075" s="5" t="s">
        <v>378</v>
      </c>
    </row>
    <row r="8076" spans="1:9" x14ac:dyDescent="0.25">
      <c r="A8076" s="5" t="s">
        <v>19480</v>
      </c>
      <c r="B8076" s="5" t="s">
        <v>19481</v>
      </c>
      <c r="C8076" s="6" t="s">
        <v>2301</v>
      </c>
      <c r="D8076" s="6" t="str">
        <f t="shared" si="126"/>
        <v>0753-000-000-0000</v>
      </c>
      <c r="E8076" s="5" t="s">
        <v>2302</v>
      </c>
      <c r="F8076" s="5" t="s">
        <v>383</v>
      </c>
      <c r="G8076" s="5" t="s">
        <v>384</v>
      </c>
      <c r="H8076" s="5" t="s">
        <v>377</v>
      </c>
      <c r="I8076" s="5" t="s">
        <v>378</v>
      </c>
    </row>
    <row r="8077" spans="1:9" x14ac:dyDescent="0.25">
      <c r="A8077" s="5" t="s">
        <v>19482</v>
      </c>
      <c r="B8077" s="5" t="s">
        <v>19483</v>
      </c>
      <c r="C8077" s="6" t="s">
        <v>11602</v>
      </c>
      <c r="D8077" s="6" t="str">
        <f t="shared" si="126"/>
        <v>0948-000-000-0000</v>
      </c>
      <c r="E8077" s="5" t="s">
        <v>11603</v>
      </c>
      <c r="F8077" s="5" t="s">
        <v>383</v>
      </c>
      <c r="G8077" s="5" t="s">
        <v>384</v>
      </c>
      <c r="H8077" s="5" t="s">
        <v>513</v>
      </c>
      <c r="I8077" s="5" t="s">
        <v>514</v>
      </c>
    </row>
    <row r="8078" spans="1:9" x14ac:dyDescent="0.25">
      <c r="A8078" s="5" t="s">
        <v>19484</v>
      </c>
      <c r="B8078" s="5" t="s">
        <v>19485</v>
      </c>
      <c r="C8078" s="6" t="s">
        <v>954</v>
      </c>
      <c r="D8078" s="6" t="str">
        <f t="shared" si="126"/>
        <v>0120-000-000-0000</v>
      </c>
      <c r="E8078" s="5" t="s">
        <v>955</v>
      </c>
      <c r="F8078" s="5" t="s">
        <v>383</v>
      </c>
      <c r="G8078" s="5" t="s">
        <v>384</v>
      </c>
      <c r="H8078" s="5" t="s">
        <v>377</v>
      </c>
      <c r="I8078" s="5" t="s">
        <v>378</v>
      </c>
    </row>
    <row r="8079" spans="1:9" x14ac:dyDescent="0.25">
      <c r="A8079" s="5" t="s">
        <v>19486</v>
      </c>
      <c r="B8079" s="5" t="s">
        <v>19487</v>
      </c>
      <c r="C8079" s="6" t="s">
        <v>4424</v>
      </c>
      <c r="D8079" s="6" t="str">
        <f t="shared" si="126"/>
        <v>0577-000-000-0000</v>
      </c>
      <c r="E8079" s="5" t="s">
        <v>4425</v>
      </c>
      <c r="F8079" s="5" t="s">
        <v>383</v>
      </c>
      <c r="G8079" s="5" t="s">
        <v>384</v>
      </c>
      <c r="H8079" s="5" t="s">
        <v>377</v>
      </c>
      <c r="I8079" s="5" t="s">
        <v>378</v>
      </c>
    </row>
    <row r="8080" spans="1:9" x14ac:dyDescent="0.25">
      <c r="A8080" s="5" t="s">
        <v>19488</v>
      </c>
      <c r="B8080" s="5" t="s">
        <v>19489</v>
      </c>
      <c r="C8080" s="6" t="s">
        <v>5154</v>
      </c>
      <c r="D8080" s="6" t="str">
        <f t="shared" si="126"/>
        <v>0416-000-000-0000</v>
      </c>
      <c r="E8080" s="5" t="s">
        <v>5155</v>
      </c>
      <c r="F8080" s="5" t="s">
        <v>383</v>
      </c>
      <c r="G8080" s="5" t="s">
        <v>384</v>
      </c>
      <c r="H8080" s="5" t="s">
        <v>377</v>
      </c>
      <c r="I8080" s="5" t="s">
        <v>378</v>
      </c>
    </row>
    <row r="8081" spans="1:9" x14ac:dyDescent="0.25">
      <c r="A8081" s="5" t="s">
        <v>19490</v>
      </c>
      <c r="B8081" s="5" t="s">
        <v>19491</v>
      </c>
      <c r="C8081" s="6" t="s">
        <v>13741</v>
      </c>
      <c r="D8081" s="6" t="str">
        <f t="shared" si="126"/>
        <v>0567-000-000-0000</v>
      </c>
      <c r="E8081" s="5" t="s">
        <v>13742</v>
      </c>
      <c r="F8081" s="5" t="s">
        <v>383</v>
      </c>
      <c r="G8081" s="5" t="s">
        <v>384</v>
      </c>
      <c r="H8081" s="5" t="s">
        <v>377</v>
      </c>
      <c r="I8081" s="5" t="s">
        <v>378</v>
      </c>
    </row>
    <row r="8082" spans="1:9" x14ac:dyDescent="0.25">
      <c r="A8082" s="5" t="s">
        <v>19492</v>
      </c>
      <c r="B8082" s="5" t="s">
        <v>19493</v>
      </c>
      <c r="C8082" s="6" t="s">
        <v>13515</v>
      </c>
      <c r="D8082" s="6" t="str">
        <f t="shared" si="126"/>
        <v>0720-000-000-0000</v>
      </c>
      <c r="E8082" s="5" t="s">
        <v>13516</v>
      </c>
      <c r="F8082" s="5" t="s">
        <v>383</v>
      </c>
      <c r="G8082" s="5" t="s">
        <v>384</v>
      </c>
      <c r="H8082" s="5" t="s">
        <v>377</v>
      </c>
      <c r="I8082" s="5" t="s">
        <v>378</v>
      </c>
    </row>
    <row r="8083" spans="1:9" x14ac:dyDescent="0.25">
      <c r="A8083" s="5" t="s">
        <v>19494</v>
      </c>
      <c r="B8083" s="5" t="s">
        <v>19495</v>
      </c>
      <c r="C8083" s="6" t="s">
        <v>1091</v>
      </c>
      <c r="D8083" s="6" t="str">
        <f t="shared" si="126"/>
        <v>0957-000-000-0000</v>
      </c>
      <c r="E8083" s="5" t="s">
        <v>1092</v>
      </c>
      <c r="F8083" s="5" t="s">
        <v>383</v>
      </c>
      <c r="G8083" s="5" t="s">
        <v>384</v>
      </c>
      <c r="H8083" s="5" t="s">
        <v>377</v>
      </c>
      <c r="I8083" s="5" t="s">
        <v>378</v>
      </c>
    </row>
    <row r="8084" spans="1:9" x14ac:dyDescent="0.25">
      <c r="A8084" s="5" t="s">
        <v>19496</v>
      </c>
      <c r="B8084" s="5" t="s">
        <v>19497</v>
      </c>
      <c r="C8084" s="6" t="s">
        <v>849</v>
      </c>
      <c r="D8084" s="6" t="str">
        <f t="shared" si="126"/>
        <v>0820-000-000-0000</v>
      </c>
      <c r="E8084" s="5" t="s">
        <v>850</v>
      </c>
      <c r="F8084" s="5" t="s">
        <v>383</v>
      </c>
      <c r="G8084" s="5" t="s">
        <v>384</v>
      </c>
      <c r="H8084" s="5" t="s">
        <v>377</v>
      </c>
      <c r="I8084" s="5" t="s">
        <v>378</v>
      </c>
    </row>
    <row r="8085" spans="1:9" x14ac:dyDescent="0.25">
      <c r="A8085" s="5" t="s">
        <v>19498</v>
      </c>
      <c r="B8085" s="5" t="s">
        <v>19499</v>
      </c>
      <c r="C8085" s="6" t="s">
        <v>19454</v>
      </c>
      <c r="D8085" s="6" t="str">
        <f t="shared" si="126"/>
        <v>1080-000-000-0000</v>
      </c>
      <c r="E8085" s="5" t="s">
        <v>19455</v>
      </c>
      <c r="F8085" s="5" t="s">
        <v>383</v>
      </c>
      <c r="G8085" s="5" t="s">
        <v>384</v>
      </c>
      <c r="H8085" s="5" t="s">
        <v>513</v>
      </c>
      <c r="I8085" s="5" t="s">
        <v>514</v>
      </c>
    </row>
    <row r="8086" spans="1:9" x14ac:dyDescent="0.25">
      <c r="A8086" s="5" t="s">
        <v>19500</v>
      </c>
      <c r="B8086" s="5" t="s">
        <v>19501</v>
      </c>
      <c r="C8086" s="6" t="s">
        <v>724</v>
      </c>
      <c r="D8086" s="6" t="str">
        <f t="shared" si="126"/>
        <v>0283-000-000-0000</v>
      </c>
      <c r="E8086" s="5" t="s">
        <v>725</v>
      </c>
      <c r="F8086" s="5" t="s">
        <v>383</v>
      </c>
      <c r="G8086" s="5" t="s">
        <v>384</v>
      </c>
      <c r="H8086" s="5" t="s">
        <v>377</v>
      </c>
      <c r="I8086" s="5" t="s">
        <v>378</v>
      </c>
    </row>
    <row r="8087" spans="1:9" x14ac:dyDescent="0.25">
      <c r="A8087" s="5" t="s">
        <v>19502</v>
      </c>
      <c r="B8087" s="5" t="s">
        <v>19503</v>
      </c>
      <c r="C8087" s="6" t="s">
        <v>17689</v>
      </c>
      <c r="D8087" s="6" t="str">
        <f t="shared" si="126"/>
        <v>0134-000-010-1200</v>
      </c>
      <c r="E8087" s="5" t="s">
        <v>17690</v>
      </c>
      <c r="F8087" s="5" t="s">
        <v>383</v>
      </c>
      <c r="G8087" s="5" t="s">
        <v>384</v>
      </c>
      <c r="H8087" s="5" t="s">
        <v>377</v>
      </c>
      <c r="I8087" s="5" t="s">
        <v>378</v>
      </c>
    </row>
    <row r="8088" spans="1:9" x14ac:dyDescent="0.25">
      <c r="A8088" s="5" t="s">
        <v>19504</v>
      </c>
      <c r="B8088" s="5" t="s">
        <v>19505</v>
      </c>
      <c r="C8088" s="6" t="s">
        <v>973</v>
      </c>
      <c r="D8088" s="6" t="str">
        <f t="shared" si="126"/>
        <v>0575-000-000-0000</v>
      </c>
      <c r="E8088" s="5" t="s">
        <v>974</v>
      </c>
      <c r="F8088" s="5" t="s">
        <v>383</v>
      </c>
      <c r="G8088" s="5" t="s">
        <v>384</v>
      </c>
      <c r="H8088" s="5" t="s">
        <v>377</v>
      </c>
      <c r="I8088" s="5" t="s">
        <v>378</v>
      </c>
    </row>
    <row r="8089" spans="1:9" x14ac:dyDescent="0.25">
      <c r="A8089" s="5" t="s">
        <v>19506</v>
      </c>
      <c r="B8089" s="5" t="s">
        <v>19507</v>
      </c>
      <c r="C8089" s="6" t="s">
        <v>7474</v>
      </c>
      <c r="D8089" s="6" t="str">
        <f t="shared" si="126"/>
        <v>0010-090-081-1100</v>
      </c>
      <c r="E8089" s="5" t="s">
        <v>7475</v>
      </c>
      <c r="F8089" s="5" t="s">
        <v>383</v>
      </c>
      <c r="G8089" s="5" t="s">
        <v>384</v>
      </c>
      <c r="H8089" s="5" t="s">
        <v>377</v>
      </c>
      <c r="I8089" s="5" t="s">
        <v>378</v>
      </c>
    </row>
    <row r="8090" spans="1:9" x14ac:dyDescent="0.25">
      <c r="A8090" s="5" t="s">
        <v>19508</v>
      </c>
      <c r="B8090" s="5" t="s">
        <v>19509</v>
      </c>
      <c r="C8090" s="6" t="s">
        <v>1595</v>
      </c>
      <c r="D8090" s="6" t="str">
        <f t="shared" si="126"/>
        <v>0303-000-000-0000</v>
      </c>
      <c r="E8090" s="5" t="s">
        <v>1596</v>
      </c>
      <c r="F8090" s="5" t="s">
        <v>383</v>
      </c>
      <c r="G8090" s="5" t="s">
        <v>384</v>
      </c>
      <c r="H8090" s="5" t="s">
        <v>377</v>
      </c>
      <c r="I8090" s="5" t="s">
        <v>378</v>
      </c>
    </row>
    <row r="8091" spans="1:9" x14ac:dyDescent="0.25">
      <c r="A8091" s="5" t="s">
        <v>19510</v>
      </c>
      <c r="B8091" s="5" t="s">
        <v>19511</v>
      </c>
      <c r="C8091" s="6" t="s">
        <v>1887</v>
      </c>
      <c r="D8091" s="6" t="str">
        <f t="shared" si="126"/>
        <v>0440-000-000-0000</v>
      </c>
      <c r="E8091" s="5" t="s">
        <v>1888</v>
      </c>
      <c r="F8091" s="5" t="s">
        <v>383</v>
      </c>
      <c r="G8091" s="5" t="s">
        <v>384</v>
      </c>
      <c r="H8091" s="5" t="s">
        <v>377</v>
      </c>
      <c r="I8091" s="5" t="s">
        <v>378</v>
      </c>
    </row>
    <row r="8092" spans="1:9" x14ac:dyDescent="0.25">
      <c r="A8092" s="5" t="s">
        <v>19512</v>
      </c>
      <c r="B8092" s="5" t="s">
        <v>19513</v>
      </c>
      <c r="C8092" s="6" t="s">
        <v>923</v>
      </c>
      <c r="D8092" s="6" t="str">
        <f t="shared" si="126"/>
        <v>0210-000-000-0000</v>
      </c>
      <c r="E8092" s="5" t="s">
        <v>924</v>
      </c>
      <c r="F8092" s="5" t="s">
        <v>383</v>
      </c>
      <c r="G8092" s="5" t="s">
        <v>384</v>
      </c>
      <c r="H8092" s="5" t="s">
        <v>377</v>
      </c>
      <c r="I8092" s="5" t="s">
        <v>378</v>
      </c>
    </row>
    <row r="8093" spans="1:9" x14ac:dyDescent="0.25">
      <c r="A8093" s="5" t="s">
        <v>19514</v>
      </c>
      <c r="B8093" s="5" t="s">
        <v>19515</v>
      </c>
      <c r="C8093" s="6" t="s">
        <v>4313</v>
      </c>
      <c r="D8093" s="6" t="str">
        <f t="shared" si="126"/>
        <v>0102-000-000-0000</v>
      </c>
      <c r="E8093" s="5" t="s">
        <v>4314</v>
      </c>
      <c r="F8093" s="5" t="s">
        <v>383</v>
      </c>
      <c r="G8093" s="5" t="s">
        <v>384</v>
      </c>
      <c r="H8093" s="5" t="s">
        <v>377</v>
      </c>
      <c r="I8093" s="5" t="s">
        <v>378</v>
      </c>
    </row>
    <row r="8094" spans="1:9" x14ac:dyDescent="0.25">
      <c r="A8094" s="5" t="s">
        <v>19516</v>
      </c>
      <c r="B8094" s="5" t="s">
        <v>19517</v>
      </c>
      <c r="C8094" s="6" t="s">
        <v>6061</v>
      </c>
      <c r="D8094" s="6" t="str">
        <f t="shared" si="126"/>
        <v>0897-000-000-0000</v>
      </c>
      <c r="E8094" s="5" t="s">
        <v>6062</v>
      </c>
      <c r="F8094" s="5" t="s">
        <v>383</v>
      </c>
      <c r="G8094" s="5" t="s">
        <v>384</v>
      </c>
      <c r="H8094" s="5" t="s">
        <v>377</v>
      </c>
      <c r="I8094" s="5" t="s">
        <v>378</v>
      </c>
    </row>
    <row r="8095" spans="1:9" x14ac:dyDescent="0.25">
      <c r="A8095" s="5" t="s">
        <v>19518</v>
      </c>
      <c r="B8095" s="5" t="s">
        <v>19519</v>
      </c>
      <c r="C8095" s="6" t="s">
        <v>521</v>
      </c>
      <c r="D8095" s="6" t="str">
        <f t="shared" si="126"/>
        <v>0950-000-000-0000</v>
      </c>
      <c r="E8095" s="5" t="s">
        <v>522</v>
      </c>
      <c r="F8095" s="5" t="s">
        <v>383</v>
      </c>
      <c r="G8095" s="5" t="s">
        <v>384</v>
      </c>
      <c r="H8095" s="5" t="s">
        <v>377</v>
      </c>
      <c r="I8095" s="5" t="s">
        <v>378</v>
      </c>
    </row>
    <row r="8096" spans="1:9" x14ac:dyDescent="0.25">
      <c r="A8096" s="5" t="s">
        <v>19520</v>
      </c>
      <c r="B8096" s="5" t="s">
        <v>19521</v>
      </c>
      <c r="C8096" s="6" t="s">
        <v>5154</v>
      </c>
      <c r="D8096" s="6" t="str">
        <f t="shared" si="126"/>
        <v>0416-000-000-0000</v>
      </c>
      <c r="E8096" s="5" t="s">
        <v>5155</v>
      </c>
      <c r="F8096" s="5" t="s">
        <v>383</v>
      </c>
      <c r="G8096" s="5" t="s">
        <v>384</v>
      </c>
      <c r="H8096" s="5" t="s">
        <v>377</v>
      </c>
      <c r="I8096" s="5" t="s">
        <v>378</v>
      </c>
    </row>
    <row r="8097" spans="1:9" x14ac:dyDescent="0.25">
      <c r="A8097" s="5" t="s">
        <v>19522</v>
      </c>
      <c r="B8097" s="5" t="s">
        <v>19523</v>
      </c>
      <c r="C8097" s="6" t="s">
        <v>2056</v>
      </c>
      <c r="D8097" s="6" t="str">
        <f t="shared" si="126"/>
        <v>0035-000-000-0000</v>
      </c>
      <c r="E8097" s="5" t="s">
        <v>2057</v>
      </c>
      <c r="F8097" s="5" t="s">
        <v>383</v>
      </c>
      <c r="G8097" s="5" t="s">
        <v>384</v>
      </c>
      <c r="H8097" s="5" t="s">
        <v>377</v>
      </c>
      <c r="I8097" s="5" t="s">
        <v>378</v>
      </c>
    </row>
    <row r="8098" spans="1:9" x14ac:dyDescent="0.25">
      <c r="A8098" s="5" t="s">
        <v>19524</v>
      </c>
      <c r="B8098" s="5" t="s">
        <v>19525</v>
      </c>
      <c r="C8098" s="6" t="s">
        <v>2410</v>
      </c>
      <c r="D8098" s="6" t="str">
        <f t="shared" si="126"/>
        <v>0279-000-000-0000</v>
      </c>
      <c r="E8098" s="5" t="s">
        <v>2411</v>
      </c>
      <c r="F8098" s="5" t="s">
        <v>383</v>
      </c>
      <c r="G8098" s="5" t="s">
        <v>384</v>
      </c>
      <c r="H8098" s="5" t="s">
        <v>377</v>
      </c>
      <c r="I8098" s="5" t="s">
        <v>378</v>
      </c>
    </row>
    <row r="8099" spans="1:9" x14ac:dyDescent="0.25">
      <c r="A8099" s="5" t="s">
        <v>19526</v>
      </c>
      <c r="B8099" s="5" t="s">
        <v>19527</v>
      </c>
      <c r="C8099" s="6" t="s">
        <v>405</v>
      </c>
      <c r="D8099" s="6" t="str">
        <f t="shared" si="126"/>
        <v>0340-000-000-0000</v>
      </c>
      <c r="E8099" s="5" t="s">
        <v>406</v>
      </c>
      <c r="F8099" s="5" t="s">
        <v>2925</v>
      </c>
      <c r="G8099" s="5" t="s">
        <v>2926</v>
      </c>
      <c r="H8099" s="5" t="s">
        <v>377</v>
      </c>
      <c r="I8099" s="5" t="s">
        <v>378</v>
      </c>
    </row>
    <row r="8100" spans="1:9" x14ac:dyDescent="0.25">
      <c r="A8100" s="5" t="s">
        <v>19528</v>
      </c>
      <c r="B8100" s="5" t="s">
        <v>19529</v>
      </c>
      <c r="C8100" s="6" t="s">
        <v>2233</v>
      </c>
      <c r="D8100" s="6" t="str">
        <f t="shared" si="126"/>
        <v>0671-000-000-0000</v>
      </c>
      <c r="E8100" s="5" t="s">
        <v>2234</v>
      </c>
      <c r="F8100" s="5" t="s">
        <v>383</v>
      </c>
      <c r="G8100" s="5" t="s">
        <v>384</v>
      </c>
      <c r="H8100" s="5" t="s">
        <v>377</v>
      </c>
      <c r="I8100" s="5" t="s">
        <v>378</v>
      </c>
    </row>
    <row r="8101" spans="1:9" x14ac:dyDescent="0.25">
      <c r="A8101" s="5" t="s">
        <v>19530</v>
      </c>
      <c r="B8101" s="5" t="s">
        <v>19531</v>
      </c>
      <c r="C8101" s="6" t="s">
        <v>1716</v>
      </c>
      <c r="D8101" s="6" t="str">
        <f t="shared" si="126"/>
        <v>0902-000-000-0000</v>
      </c>
      <c r="E8101" s="5" t="s">
        <v>1717</v>
      </c>
      <c r="F8101" s="5" t="s">
        <v>383</v>
      </c>
      <c r="G8101" s="5" t="s">
        <v>384</v>
      </c>
      <c r="H8101" s="5" t="s">
        <v>377</v>
      </c>
      <c r="I8101" s="5" t="s">
        <v>378</v>
      </c>
    </row>
    <row r="8102" spans="1:9" x14ac:dyDescent="0.25">
      <c r="A8102" s="5" t="s">
        <v>19532</v>
      </c>
      <c r="B8102" s="5" t="s">
        <v>19533</v>
      </c>
      <c r="C8102" s="6" t="s">
        <v>815</v>
      </c>
      <c r="D8102" s="6" t="str">
        <f t="shared" si="126"/>
        <v>0660-000-000-0000</v>
      </c>
      <c r="E8102" s="5" t="s">
        <v>816</v>
      </c>
      <c r="F8102" s="5" t="s">
        <v>383</v>
      </c>
      <c r="G8102" s="5" t="s">
        <v>384</v>
      </c>
      <c r="H8102" s="5" t="s">
        <v>377</v>
      </c>
      <c r="I8102" s="5" t="s">
        <v>378</v>
      </c>
    </row>
    <row r="8103" spans="1:9" x14ac:dyDescent="0.25">
      <c r="A8103" s="5" t="s">
        <v>19534</v>
      </c>
      <c r="B8103" s="5" t="s">
        <v>19535</v>
      </c>
      <c r="C8103" s="6" t="s">
        <v>1360</v>
      </c>
      <c r="D8103" s="6" t="str">
        <f t="shared" si="126"/>
        <v>0133-000-000-0000</v>
      </c>
      <c r="E8103" s="5" t="s">
        <v>1361</v>
      </c>
      <c r="F8103" s="5" t="s">
        <v>383</v>
      </c>
      <c r="G8103" s="5" t="s">
        <v>384</v>
      </c>
      <c r="H8103" s="5" t="s">
        <v>377</v>
      </c>
      <c r="I8103" s="5" t="s">
        <v>378</v>
      </c>
    </row>
    <row r="8104" spans="1:9" x14ac:dyDescent="0.25">
      <c r="A8104" s="5" t="s">
        <v>19536</v>
      </c>
      <c r="B8104" s="5" t="s">
        <v>19537</v>
      </c>
      <c r="C8104" s="6" t="s">
        <v>4168</v>
      </c>
      <c r="D8104" s="6" t="str">
        <f t="shared" si="126"/>
        <v>0571-000-000-0000</v>
      </c>
      <c r="E8104" s="5" t="s">
        <v>4169</v>
      </c>
      <c r="F8104" s="5" t="s">
        <v>383</v>
      </c>
      <c r="G8104" s="5" t="s">
        <v>384</v>
      </c>
      <c r="H8104" s="5" t="s">
        <v>377</v>
      </c>
      <c r="I8104" s="5" t="s">
        <v>378</v>
      </c>
    </row>
    <row r="8105" spans="1:9" x14ac:dyDescent="0.25">
      <c r="A8105" s="5" t="s">
        <v>19538</v>
      </c>
      <c r="B8105" s="5" t="s">
        <v>19539</v>
      </c>
      <c r="C8105" s="6" t="s">
        <v>2428</v>
      </c>
      <c r="D8105" s="6" t="str">
        <f t="shared" si="126"/>
        <v>0128-000-000-0000</v>
      </c>
      <c r="E8105" s="5" t="s">
        <v>2429</v>
      </c>
      <c r="F8105" s="5" t="s">
        <v>383</v>
      </c>
      <c r="G8105" s="5" t="s">
        <v>384</v>
      </c>
      <c r="H8105" s="5" t="s">
        <v>377</v>
      </c>
      <c r="I8105" s="5" t="s">
        <v>378</v>
      </c>
    </row>
    <row r="8106" spans="1:9" x14ac:dyDescent="0.25">
      <c r="A8106" s="5" t="s">
        <v>19540</v>
      </c>
      <c r="B8106" s="5" t="s">
        <v>19541</v>
      </c>
      <c r="C8106" s="6" t="s">
        <v>1887</v>
      </c>
      <c r="D8106" s="6" t="str">
        <f t="shared" si="126"/>
        <v>0440-000-000-0000</v>
      </c>
      <c r="E8106" s="5" t="s">
        <v>1888</v>
      </c>
      <c r="F8106" s="5" t="s">
        <v>383</v>
      </c>
      <c r="G8106" s="5" t="s">
        <v>384</v>
      </c>
      <c r="H8106" s="5" t="s">
        <v>377</v>
      </c>
      <c r="I8106" s="5" t="s">
        <v>378</v>
      </c>
    </row>
    <row r="8107" spans="1:9" x14ac:dyDescent="0.25">
      <c r="A8107" s="5" t="s">
        <v>19542</v>
      </c>
      <c r="B8107" s="5" t="s">
        <v>19543</v>
      </c>
      <c r="C8107" s="6" t="s">
        <v>1474</v>
      </c>
      <c r="D8107" s="6" t="str">
        <f t="shared" si="126"/>
        <v>0695-000-000-0000</v>
      </c>
      <c r="E8107" s="5" t="s">
        <v>1475</v>
      </c>
      <c r="F8107" s="5" t="s">
        <v>383</v>
      </c>
      <c r="G8107" s="5" t="s">
        <v>384</v>
      </c>
      <c r="H8107" s="5" t="s">
        <v>377</v>
      </c>
      <c r="I8107" s="5" t="s">
        <v>378</v>
      </c>
    </row>
    <row r="8108" spans="1:9" x14ac:dyDescent="0.25">
      <c r="A8108" s="5" t="s">
        <v>19544</v>
      </c>
      <c r="B8108" s="5" t="s">
        <v>19545</v>
      </c>
      <c r="C8108" s="6" t="s">
        <v>569</v>
      </c>
      <c r="D8108" s="6" t="str">
        <f t="shared" si="126"/>
        <v>0665-000-000-0000</v>
      </c>
      <c r="E8108" s="5" t="s">
        <v>570</v>
      </c>
      <c r="F8108" s="5" t="s">
        <v>383</v>
      </c>
      <c r="G8108" s="5" t="s">
        <v>384</v>
      </c>
      <c r="H8108" s="5" t="s">
        <v>377</v>
      </c>
      <c r="I8108" s="5" t="s">
        <v>378</v>
      </c>
    </row>
    <row r="8109" spans="1:9" x14ac:dyDescent="0.25">
      <c r="A8109" s="5" t="s">
        <v>19546</v>
      </c>
      <c r="B8109" s="5" t="s">
        <v>19547</v>
      </c>
      <c r="C8109" s="6" t="s">
        <v>773</v>
      </c>
      <c r="D8109" s="6" t="str">
        <f t="shared" si="126"/>
        <v>0218-000-000-0000</v>
      </c>
      <c r="E8109" s="5" t="s">
        <v>774</v>
      </c>
      <c r="F8109" s="5" t="s">
        <v>383</v>
      </c>
      <c r="G8109" s="5" t="s">
        <v>384</v>
      </c>
      <c r="H8109" s="5" t="s">
        <v>377</v>
      </c>
      <c r="I8109" s="5" t="s">
        <v>378</v>
      </c>
    </row>
    <row r="8110" spans="1:9" x14ac:dyDescent="0.25">
      <c r="A8110" s="5" t="s">
        <v>19548</v>
      </c>
      <c r="B8110" s="5" t="s">
        <v>19549</v>
      </c>
      <c r="C8110" s="6" t="s">
        <v>1235</v>
      </c>
      <c r="D8110" s="6" t="str">
        <f t="shared" si="126"/>
        <v>0100-250-000-0000</v>
      </c>
      <c r="E8110" s="5" t="s">
        <v>27851</v>
      </c>
      <c r="F8110" s="5" t="s">
        <v>399</v>
      </c>
      <c r="G8110" s="5" t="s">
        <v>400</v>
      </c>
      <c r="H8110" s="5" t="s">
        <v>377</v>
      </c>
      <c r="I8110" s="5" t="s">
        <v>378</v>
      </c>
    </row>
    <row r="8111" spans="1:9" x14ac:dyDescent="0.25">
      <c r="A8111" s="5" t="s">
        <v>19550</v>
      </c>
      <c r="B8111" s="5" t="s">
        <v>19551</v>
      </c>
      <c r="C8111" s="6" t="s">
        <v>19552</v>
      </c>
      <c r="D8111" s="6" t="str">
        <f t="shared" si="126"/>
        <v>0100-116-000-0000</v>
      </c>
      <c r="E8111" s="5" t="s">
        <v>19553</v>
      </c>
      <c r="F8111" s="5" t="s">
        <v>383</v>
      </c>
      <c r="G8111" s="5" t="s">
        <v>384</v>
      </c>
      <c r="H8111" s="5" t="s">
        <v>377</v>
      </c>
      <c r="I8111" s="5" t="s">
        <v>378</v>
      </c>
    </row>
    <row r="8112" spans="1:9" x14ac:dyDescent="0.25">
      <c r="A8112" s="5" t="s">
        <v>19554</v>
      </c>
      <c r="B8112" s="5" t="s">
        <v>19555</v>
      </c>
      <c r="C8112" s="6" t="s">
        <v>1289</v>
      </c>
      <c r="D8112" s="6" t="str">
        <f t="shared" si="126"/>
        <v>0955-247-000-0000</v>
      </c>
      <c r="E8112" s="5" t="s">
        <v>1290</v>
      </c>
      <c r="F8112" s="5" t="s">
        <v>383</v>
      </c>
      <c r="G8112" s="5" t="s">
        <v>384</v>
      </c>
      <c r="H8112" s="5" t="s">
        <v>377</v>
      </c>
      <c r="I8112" s="5" t="s">
        <v>378</v>
      </c>
    </row>
    <row r="8113" spans="1:9" x14ac:dyDescent="0.25">
      <c r="A8113" s="5" t="s">
        <v>19556</v>
      </c>
      <c r="B8113" s="5" t="s">
        <v>19557</v>
      </c>
      <c r="C8113" s="6" t="s">
        <v>3096</v>
      </c>
      <c r="D8113" s="6" t="str">
        <f t="shared" si="126"/>
        <v>0758-000-000-0000</v>
      </c>
      <c r="E8113" s="5" t="s">
        <v>3097</v>
      </c>
      <c r="F8113" s="5" t="s">
        <v>383</v>
      </c>
      <c r="G8113" s="5" t="s">
        <v>384</v>
      </c>
      <c r="H8113" s="5" t="s">
        <v>377</v>
      </c>
      <c r="I8113" s="5" t="s">
        <v>378</v>
      </c>
    </row>
    <row r="8114" spans="1:9" x14ac:dyDescent="0.25">
      <c r="A8114" s="5" t="s">
        <v>19558</v>
      </c>
      <c r="B8114" s="5" t="s">
        <v>19559</v>
      </c>
      <c r="C8114" s="6" t="s">
        <v>2710</v>
      </c>
      <c r="D8114" s="6" t="str">
        <f t="shared" si="126"/>
        <v>0630-000-000-0000</v>
      </c>
      <c r="E8114" s="5" t="s">
        <v>2711</v>
      </c>
      <c r="F8114" s="5" t="s">
        <v>383</v>
      </c>
      <c r="G8114" s="5" t="s">
        <v>384</v>
      </c>
      <c r="H8114" s="5" t="s">
        <v>377</v>
      </c>
      <c r="I8114" s="5" t="s">
        <v>378</v>
      </c>
    </row>
    <row r="8115" spans="1:9" x14ac:dyDescent="0.25">
      <c r="A8115" s="5" t="s">
        <v>19560</v>
      </c>
      <c r="B8115" s="5" t="s">
        <v>19561</v>
      </c>
      <c r="C8115" s="6" t="s">
        <v>885</v>
      </c>
      <c r="D8115" s="6" t="str">
        <f t="shared" si="126"/>
        <v>0339-000-000-0000</v>
      </c>
      <c r="E8115" s="5" t="s">
        <v>886</v>
      </c>
      <c r="F8115" s="5" t="s">
        <v>383</v>
      </c>
      <c r="G8115" s="5" t="s">
        <v>384</v>
      </c>
      <c r="H8115" s="5" t="s">
        <v>377</v>
      </c>
      <c r="I8115" s="5" t="s">
        <v>378</v>
      </c>
    </row>
    <row r="8116" spans="1:9" x14ac:dyDescent="0.25">
      <c r="A8116" s="5" t="s">
        <v>19562</v>
      </c>
      <c r="B8116" s="5" t="s">
        <v>19563</v>
      </c>
      <c r="C8116" s="6" t="s">
        <v>1887</v>
      </c>
      <c r="D8116" s="6" t="str">
        <f t="shared" si="126"/>
        <v>0440-000-000-0000</v>
      </c>
      <c r="E8116" s="5" t="s">
        <v>1888</v>
      </c>
      <c r="F8116" s="5" t="s">
        <v>383</v>
      </c>
      <c r="G8116" s="5" t="s">
        <v>384</v>
      </c>
      <c r="H8116" s="5" t="s">
        <v>377</v>
      </c>
      <c r="I8116" s="5" t="s">
        <v>378</v>
      </c>
    </row>
    <row r="8117" spans="1:9" x14ac:dyDescent="0.25">
      <c r="A8117" s="5" t="s">
        <v>19564</v>
      </c>
      <c r="B8117" s="5" t="s">
        <v>19565</v>
      </c>
      <c r="C8117" s="6" t="s">
        <v>13805</v>
      </c>
      <c r="D8117" s="6" t="str">
        <f t="shared" si="126"/>
        <v>0290-045-090-1200</v>
      </c>
      <c r="E8117" s="5" t="s">
        <v>13806</v>
      </c>
      <c r="F8117" s="5" t="s">
        <v>383</v>
      </c>
      <c r="G8117" s="5" t="s">
        <v>384</v>
      </c>
      <c r="H8117" s="5" t="s">
        <v>377</v>
      </c>
      <c r="I8117" s="5" t="s">
        <v>378</v>
      </c>
    </row>
    <row r="8118" spans="1:9" x14ac:dyDescent="0.25">
      <c r="A8118" s="5" t="s">
        <v>19566</v>
      </c>
      <c r="B8118" s="5" t="s">
        <v>19567</v>
      </c>
      <c r="C8118" s="6" t="s">
        <v>1625</v>
      </c>
      <c r="D8118" s="6" t="str">
        <f t="shared" si="126"/>
        <v>0596-000-000-0000</v>
      </c>
      <c r="E8118" s="5" t="s">
        <v>1626</v>
      </c>
      <c r="F8118" s="5" t="s">
        <v>383</v>
      </c>
      <c r="G8118" s="5" t="s">
        <v>384</v>
      </c>
      <c r="H8118" s="5" t="s">
        <v>377</v>
      </c>
      <c r="I8118" s="5" t="s">
        <v>378</v>
      </c>
    </row>
    <row r="8119" spans="1:9" x14ac:dyDescent="0.25">
      <c r="A8119" s="5" t="s">
        <v>19568</v>
      </c>
      <c r="B8119" s="5" t="s">
        <v>19569</v>
      </c>
      <c r="C8119" s="6" t="s">
        <v>5110</v>
      </c>
      <c r="D8119" s="6" t="str">
        <f t="shared" si="126"/>
        <v>0270-000-002-6900</v>
      </c>
      <c r="E8119" s="5" t="s">
        <v>5111</v>
      </c>
      <c r="F8119" s="5" t="s">
        <v>383</v>
      </c>
      <c r="G8119" s="5" t="s">
        <v>384</v>
      </c>
      <c r="H8119" s="5" t="s">
        <v>377</v>
      </c>
      <c r="I8119" s="5" t="s">
        <v>378</v>
      </c>
    </row>
    <row r="8120" spans="1:9" x14ac:dyDescent="0.25">
      <c r="A8120" s="5" t="s">
        <v>19570</v>
      </c>
      <c r="B8120" s="5" t="s">
        <v>19571</v>
      </c>
      <c r="C8120" s="6" t="s">
        <v>2821</v>
      </c>
      <c r="D8120" s="6" t="str">
        <f t="shared" si="126"/>
        <v>0215-000-000-0000</v>
      </c>
      <c r="E8120" s="5" t="s">
        <v>2822</v>
      </c>
      <c r="F8120" s="5" t="s">
        <v>2925</v>
      </c>
      <c r="G8120" s="5" t="s">
        <v>2926</v>
      </c>
      <c r="H8120" s="5" t="s">
        <v>377</v>
      </c>
      <c r="I8120" s="5" t="s">
        <v>378</v>
      </c>
    </row>
    <row r="8121" spans="1:9" x14ac:dyDescent="0.25">
      <c r="A8121" s="5" t="s">
        <v>19572</v>
      </c>
      <c r="B8121" s="5" t="s">
        <v>19573</v>
      </c>
      <c r="C8121" s="6" t="s">
        <v>2585</v>
      </c>
      <c r="D8121" s="6" t="str">
        <f t="shared" si="126"/>
        <v>0082-000-000-0000</v>
      </c>
      <c r="E8121" s="5" t="s">
        <v>2586</v>
      </c>
      <c r="F8121" s="5" t="s">
        <v>383</v>
      </c>
      <c r="G8121" s="5" t="s">
        <v>384</v>
      </c>
      <c r="H8121" s="5" t="s">
        <v>377</v>
      </c>
      <c r="I8121" s="5" t="s">
        <v>378</v>
      </c>
    </row>
    <row r="8122" spans="1:9" x14ac:dyDescent="0.25">
      <c r="A8122" s="5" t="s">
        <v>19574</v>
      </c>
      <c r="B8122" s="5" t="s">
        <v>19575</v>
      </c>
      <c r="C8122" s="6" t="s">
        <v>4058</v>
      </c>
      <c r="D8122" s="6" t="str">
        <f t="shared" si="126"/>
        <v>0411-000-000-0000</v>
      </c>
      <c r="E8122" s="5" t="s">
        <v>4059</v>
      </c>
      <c r="F8122" s="5" t="s">
        <v>383</v>
      </c>
      <c r="G8122" s="5" t="s">
        <v>384</v>
      </c>
      <c r="H8122" s="5" t="s">
        <v>377</v>
      </c>
      <c r="I8122" s="5" t="s">
        <v>378</v>
      </c>
    </row>
    <row r="8123" spans="1:9" x14ac:dyDescent="0.25">
      <c r="A8123" s="5" t="s">
        <v>19576</v>
      </c>
      <c r="B8123" s="5" t="s">
        <v>19577</v>
      </c>
      <c r="C8123" s="6" t="s">
        <v>1045</v>
      </c>
      <c r="D8123" s="6" t="str">
        <f t="shared" si="126"/>
        <v>0270-000-000-0000</v>
      </c>
      <c r="E8123" s="5" t="s">
        <v>1046</v>
      </c>
      <c r="F8123" s="5" t="s">
        <v>383</v>
      </c>
      <c r="G8123" s="5" t="s">
        <v>384</v>
      </c>
      <c r="H8123" s="5" t="s">
        <v>377</v>
      </c>
      <c r="I8123" s="5" t="s">
        <v>378</v>
      </c>
    </row>
    <row r="8124" spans="1:9" x14ac:dyDescent="0.25">
      <c r="A8124" s="5" t="s">
        <v>19578</v>
      </c>
      <c r="B8124" s="5" t="s">
        <v>19579</v>
      </c>
      <c r="C8124" s="6" t="s">
        <v>511</v>
      </c>
      <c r="D8124" s="6" t="str">
        <f t="shared" si="126"/>
        <v>0110-000-000-0000</v>
      </c>
      <c r="E8124" s="5" t="s">
        <v>512</v>
      </c>
      <c r="F8124" s="5" t="s">
        <v>383</v>
      </c>
      <c r="G8124" s="5" t="s">
        <v>384</v>
      </c>
      <c r="H8124" s="5" t="s">
        <v>377</v>
      </c>
      <c r="I8124" s="5" t="s">
        <v>378</v>
      </c>
    </row>
    <row r="8125" spans="1:9" x14ac:dyDescent="0.25">
      <c r="A8125" s="5" t="s">
        <v>19580</v>
      </c>
      <c r="B8125" s="5" t="s">
        <v>19581</v>
      </c>
      <c r="C8125" s="6" t="s">
        <v>2710</v>
      </c>
      <c r="D8125" s="6" t="str">
        <f t="shared" si="126"/>
        <v>0630-000-000-0000</v>
      </c>
      <c r="E8125" s="5" t="s">
        <v>2711</v>
      </c>
      <c r="F8125" s="5" t="s">
        <v>383</v>
      </c>
      <c r="G8125" s="5" t="s">
        <v>384</v>
      </c>
      <c r="H8125" s="5" t="s">
        <v>377</v>
      </c>
      <c r="I8125" s="5" t="s">
        <v>378</v>
      </c>
    </row>
    <row r="8126" spans="1:9" x14ac:dyDescent="0.25">
      <c r="A8126" s="5" t="s">
        <v>19582</v>
      </c>
      <c r="B8126" s="5" t="s">
        <v>19583</v>
      </c>
      <c r="C8126" s="6" t="s">
        <v>1625</v>
      </c>
      <c r="D8126" s="6" t="str">
        <f t="shared" si="126"/>
        <v>0596-000-000-0000</v>
      </c>
      <c r="E8126" s="5" t="s">
        <v>1626</v>
      </c>
      <c r="F8126" s="5" t="s">
        <v>383</v>
      </c>
      <c r="G8126" s="5" t="s">
        <v>384</v>
      </c>
      <c r="H8126" s="5" t="s">
        <v>377</v>
      </c>
      <c r="I8126" s="5" t="s">
        <v>378</v>
      </c>
    </row>
    <row r="8127" spans="1:9" x14ac:dyDescent="0.25">
      <c r="A8127" s="5" t="s">
        <v>19584</v>
      </c>
      <c r="B8127" s="5" t="s">
        <v>19585</v>
      </c>
      <c r="C8127" s="6" t="s">
        <v>429</v>
      </c>
      <c r="D8127" s="6" t="str">
        <f t="shared" si="126"/>
        <v>0239-000-000-0000</v>
      </c>
      <c r="E8127" s="5" t="s">
        <v>430</v>
      </c>
      <c r="F8127" s="5" t="s">
        <v>383</v>
      </c>
      <c r="G8127" s="5" t="s">
        <v>384</v>
      </c>
      <c r="H8127" s="5" t="s">
        <v>377</v>
      </c>
      <c r="I8127" s="5" t="s">
        <v>378</v>
      </c>
    </row>
    <row r="8128" spans="1:9" x14ac:dyDescent="0.25">
      <c r="A8128" s="5" t="s">
        <v>19586</v>
      </c>
      <c r="B8128" s="5" t="s">
        <v>19587</v>
      </c>
      <c r="C8128" s="6" t="s">
        <v>555</v>
      </c>
      <c r="D8128" s="6" t="str">
        <f t="shared" si="126"/>
        <v>0873-000-000-0000</v>
      </c>
      <c r="E8128" s="5" t="s">
        <v>556</v>
      </c>
      <c r="F8128" s="5" t="s">
        <v>415</v>
      </c>
      <c r="G8128" s="5" t="s">
        <v>416</v>
      </c>
      <c r="H8128" s="5" t="s">
        <v>377</v>
      </c>
      <c r="I8128" s="5" t="s">
        <v>378</v>
      </c>
    </row>
    <row r="8129" spans="1:9" x14ac:dyDescent="0.25">
      <c r="A8129" s="5" t="s">
        <v>19588</v>
      </c>
      <c r="B8129" s="5" t="s">
        <v>19589</v>
      </c>
      <c r="C8129" s="6" t="s">
        <v>7677</v>
      </c>
      <c r="D8129" s="6" t="str">
        <f t="shared" si="126"/>
        <v>0795-000-000-0000</v>
      </c>
      <c r="E8129" s="5" t="s">
        <v>7678</v>
      </c>
      <c r="F8129" s="5" t="s">
        <v>383</v>
      </c>
      <c r="G8129" s="5" t="s">
        <v>384</v>
      </c>
      <c r="H8129" s="5" t="s">
        <v>11413</v>
      </c>
      <c r="I8129" s="5" t="s">
        <v>11414</v>
      </c>
    </row>
    <row r="8130" spans="1:9" x14ac:dyDescent="0.25">
      <c r="A8130" s="5" t="s">
        <v>19590</v>
      </c>
      <c r="B8130" s="5" t="s">
        <v>19591</v>
      </c>
      <c r="C8130" s="6" t="s">
        <v>589</v>
      </c>
      <c r="D8130" s="6" t="str">
        <f t="shared" ref="D8130:D8193" si="127">TEXT(C8130,"0000-000-000-0000")</f>
        <v>0160-000-000-0000</v>
      </c>
      <c r="E8130" s="5" t="s">
        <v>590</v>
      </c>
      <c r="F8130" s="5" t="s">
        <v>383</v>
      </c>
      <c r="G8130" s="5" t="s">
        <v>384</v>
      </c>
      <c r="H8130" s="5" t="s">
        <v>377</v>
      </c>
      <c r="I8130" s="5" t="s">
        <v>378</v>
      </c>
    </row>
    <row r="8131" spans="1:9" x14ac:dyDescent="0.25">
      <c r="A8131" s="5" t="s">
        <v>19592</v>
      </c>
      <c r="B8131" s="5" t="s">
        <v>19593</v>
      </c>
      <c r="C8131" s="6" t="s">
        <v>1611</v>
      </c>
      <c r="D8131" s="6" t="str">
        <f t="shared" si="127"/>
        <v>0605-000-000-0000</v>
      </c>
      <c r="E8131" s="5" t="s">
        <v>1612</v>
      </c>
      <c r="F8131" s="5" t="s">
        <v>383</v>
      </c>
      <c r="G8131" s="5" t="s">
        <v>384</v>
      </c>
      <c r="H8131" s="5" t="s">
        <v>377</v>
      </c>
      <c r="I8131" s="5" t="s">
        <v>378</v>
      </c>
    </row>
    <row r="8132" spans="1:9" x14ac:dyDescent="0.25">
      <c r="A8132" s="5" t="s">
        <v>19594</v>
      </c>
      <c r="B8132" s="5" t="s">
        <v>19595</v>
      </c>
      <c r="C8132" s="6" t="s">
        <v>1595</v>
      </c>
      <c r="D8132" s="6" t="str">
        <f t="shared" si="127"/>
        <v>0303-000-000-0000</v>
      </c>
      <c r="E8132" s="5" t="s">
        <v>1596</v>
      </c>
      <c r="F8132" s="5" t="s">
        <v>383</v>
      </c>
      <c r="G8132" s="5" t="s">
        <v>384</v>
      </c>
      <c r="H8132" s="5" t="s">
        <v>377</v>
      </c>
      <c r="I8132" s="5" t="s">
        <v>378</v>
      </c>
    </row>
    <row r="8133" spans="1:9" x14ac:dyDescent="0.25">
      <c r="A8133" s="5" t="s">
        <v>19596</v>
      </c>
      <c r="B8133" s="5" t="s">
        <v>19597</v>
      </c>
      <c r="C8133" s="6" t="s">
        <v>1782</v>
      </c>
      <c r="D8133" s="6" t="str">
        <f t="shared" si="127"/>
        <v>0940-000-000-0000</v>
      </c>
      <c r="E8133" s="5" t="s">
        <v>1783</v>
      </c>
      <c r="F8133" s="5" t="s">
        <v>2925</v>
      </c>
      <c r="G8133" s="5" t="s">
        <v>2926</v>
      </c>
      <c r="H8133" s="5" t="s">
        <v>377</v>
      </c>
      <c r="I8133" s="5" t="s">
        <v>378</v>
      </c>
    </row>
    <row r="8134" spans="1:9" x14ac:dyDescent="0.25">
      <c r="A8134" s="5" t="s">
        <v>19598</v>
      </c>
      <c r="B8134" s="5" t="s">
        <v>19599</v>
      </c>
      <c r="C8134" s="6" t="s">
        <v>5136</v>
      </c>
      <c r="D8134" s="6" t="str">
        <f t="shared" si="127"/>
        <v>0233-000-000-0000</v>
      </c>
      <c r="E8134" s="5" t="s">
        <v>5137</v>
      </c>
      <c r="F8134" s="5" t="s">
        <v>383</v>
      </c>
      <c r="G8134" s="5" t="s">
        <v>384</v>
      </c>
      <c r="H8134" s="5" t="s">
        <v>377</v>
      </c>
      <c r="I8134" s="5" t="s">
        <v>378</v>
      </c>
    </row>
    <row r="8135" spans="1:9" x14ac:dyDescent="0.25">
      <c r="A8135" s="5" t="s">
        <v>19600</v>
      </c>
      <c r="B8135" s="5" t="s">
        <v>19601</v>
      </c>
      <c r="C8135" s="6" t="s">
        <v>1619</v>
      </c>
      <c r="D8135" s="6" t="str">
        <f t="shared" si="127"/>
        <v>0370-000-000-0000</v>
      </c>
      <c r="E8135" s="5" t="s">
        <v>1620</v>
      </c>
      <c r="F8135" s="5" t="s">
        <v>383</v>
      </c>
      <c r="G8135" s="5" t="s">
        <v>384</v>
      </c>
      <c r="H8135" s="5" t="s">
        <v>377</v>
      </c>
      <c r="I8135" s="5" t="s">
        <v>378</v>
      </c>
    </row>
    <row r="8136" spans="1:9" x14ac:dyDescent="0.25">
      <c r="A8136" s="5" t="s">
        <v>19602</v>
      </c>
      <c r="B8136" s="5" t="s">
        <v>19603</v>
      </c>
      <c r="C8136" s="6" t="s">
        <v>2255</v>
      </c>
      <c r="D8136" s="6" t="str">
        <f t="shared" si="127"/>
        <v>0838-000-000-0000</v>
      </c>
      <c r="E8136" s="5" t="s">
        <v>2256</v>
      </c>
      <c r="F8136" s="5" t="s">
        <v>383</v>
      </c>
      <c r="G8136" s="5" t="s">
        <v>384</v>
      </c>
      <c r="H8136" s="5" t="s">
        <v>377</v>
      </c>
      <c r="I8136" s="5" t="s">
        <v>378</v>
      </c>
    </row>
    <row r="8137" spans="1:9" x14ac:dyDescent="0.25">
      <c r="A8137" s="5" t="s">
        <v>19604</v>
      </c>
      <c r="B8137" s="5" t="s">
        <v>19605</v>
      </c>
      <c r="C8137" s="6" t="s">
        <v>9738</v>
      </c>
      <c r="D8137" s="6" t="str">
        <f t="shared" si="127"/>
        <v>0010-086-021-1100</v>
      </c>
      <c r="E8137" s="5" t="s">
        <v>9739</v>
      </c>
      <c r="F8137" s="5" t="s">
        <v>399</v>
      </c>
      <c r="G8137" s="5" t="s">
        <v>400</v>
      </c>
      <c r="H8137" s="5" t="s">
        <v>377</v>
      </c>
      <c r="I8137" s="5" t="s">
        <v>378</v>
      </c>
    </row>
    <row r="8138" spans="1:9" x14ac:dyDescent="0.25">
      <c r="A8138" s="5" t="s">
        <v>19606</v>
      </c>
      <c r="B8138" s="5" t="s">
        <v>19607</v>
      </c>
      <c r="C8138" s="6" t="s">
        <v>4885</v>
      </c>
      <c r="D8138" s="6" t="str">
        <f t="shared" si="127"/>
        <v>0847-000-000-0000</v>
      </c>
      <c r="E8138" s="5" t="s">
        <v>4886</v>
      </c>
      <c r="F8138" s="5" t="s">
        <v>383</v>
      </c>
      <c r="G8138" s="5" t="s">
        <v>384</v>
      </c>
      <c r="H8138" s="5" t="s">
        <v>377</v>
      </c>
      <c r="I8138" s="5" t="s">
        <v>378</v>
      </c>
    </row>
    <row r="8139" spans="1:9" x14ac:dyDescent="0.25">
      <c r="A8139" s="5" t="s">
        <v>19608</v>
      </c>
      <c r="B8139" s="5" t="s">
        <v>19609</v>
      </c>
      <c r="C8139" s="6" t="s">
        <v>8595</v>
      </c>
      <c r="D8139" s="6" t="str">
        <f t="shared" si="127"/>
        <v>0752-000-000-0000</v>
      </c>
      <c r="E8139" s="5" t="s">
        <v>8596</v>
      </c>
      <c r="F8139" s="5" t="s">
        <v>383</v>
      </c>
      <c r="G8139" s="5" t="s">
        <v>384</v>
      </c>
      <c r="H8139" s="5" t="s">
        <v>377</v>
      </c>
      <c r="I8139" s="5" t="s">
        <v>378</v>
      </c>
    </row>
    <row r="8140" spans="1:9" x14ac:dyDescent="0.25">
      <c r="A8140" s="5" t="s">
        <v>19610</v>
      </c>
      <c r="B8140" s="5" t="s">
        <v>19611</v>
      </c>
      <c r="C8140" s="6" t="s">
        <v>5678</v>
      </c>
      <c r="D8140" s="6" t="str">
        <f t="shared" si="127"/>
        <v>0010-046-061-1100</v>
      </c>
      <c r="E8140" s="5" t="s">
        <v>5679</v>
      </c>
      <c r="F8140" s="5" t="s">
        <v>375</v>
      </c>
      <c r="G8140" s="5" t="s">
        <v>376</v>
      </c>
      <c r="H8140" s="5" t="s">
        <v>11790</v>
      </c>
      <c r="I8140" s="5" t="s">
        <v>11791</v>
      </c>
    </row>
    <row r="8141" spans="1:9" x14ac:dyDescent="0.25">
      <c r="A8141" s="5" t="s">
        <v>19612</v>
      </c>
      <c r="B8141" s="5" t="s">
        <v>19613</v>
      </c>
      <c r="C8141" s="6" t="s">
        <v>525</v>
      </c>
      <c r="D8141" s="6" t="str">
        <f t="shared" si="127"/>
        <v>0065-000-000-0000</v>
      </c>
      <c r="E8141" s="5" t="s">
        <v>526</v>
      </c>
      <c r="F8141" s="5" t="s">
        <v>383</v>
      </c>
      <c r="G8141" s="5" t="s">
        <v>384</v>
      </c>
      <c r="H8141" s="5" t="s">
        <v>377</v>
      </c>
      <c r="I8141" s="5" t="s">
        <v>378</v>
      </c>
    </row>
    <row r="8142" spans="1:9" x14ac:dyDescent="0.25">
      <c r="A8142" s="5" t="s">
        <v>19614</v>
      </c>
      <c r="B8142" s="5" t="s">
        <v>19615</v>
      </c>
      <c r="C8142" s="6" t="s">
        <v>923</v>
      </c>
      <c r="D8142" s="6" t="str">
        <f t="shared" si="127"/>
        <v>0210-000-000-0000</v>
      </c>
      <c r="E8142" s="5" t="s">
        <v>924</v>
      </c>
      <c r="F8142" s="5" t="s">
        <v>383</v>
      </c>
      <c r="G8142" s="5" t="s">
        <v>384</v>
      </c>
      <c r="H8142" s="5" t="s">
        <v>377</v>
      </c>
      <c r="I8142" s="5" t="s">
        <v>378</v>
      </c>
    </row>
    <row r="8143" spans="1:9" x14ac:dyDescent="0.25">
      <c r="A8143" s="5" t="s">
        <v>19616</v>
      </c>
      <c r="B8143" s="5" t="s">
        <v>19617</v>
      </c>
      <c r="C8143" s="6" t="s">
        <v>1045</v>
      </c>
      <c r="D8143" s="6" t="str">
        <f t="shared" si="127"/>
        <v>0270-000-000-0000</v>
      </c>
      <c r="E8143" s="5" t="s">
        <v>1046</v>
      </c>
      <c r="F8143" s="5" t="s">
        <v>383</v>
      </c>
      <c r="G8143" s="5" t="s">
        <v>384</v>
      </c>
      <c r="H8143" s="5" t="s">
        <v>377</v>
      </c>
      <c r="I8143" s="5" t="s">
        <v>378</v>
      </c>
    </row>
    <row r="8144" spans="1:9" x14ac:dyDescent="0.25">
      <c r="A8144" s="5" t="s">
        <v>19618</v>
      </c>
      <c r="B8144" s="5" t="s">
        <v>19619</v>
      </c>
      <c r="C8144" s="6" t="s">
        <v>2237</v>
      </c>
      <c r="D8144" s="6" t="str">
        <f t="shared" si="127"/>
        <v>0917-000-000-0000</v>
      </c>
      <c r="E8144" s="5" t="s">
        <v>2238</v>
      </c>
      <c r="F8144" s="5" t="s">
        <v>383</v>
      </c>
      <c r="G8144" s="5" t="s">
        <v>384</v>
      </c>
      <c r="H8144" s="5" t="s">
        <v>377</v>
      </c>
      <c r="I8144" s="5" t="s">
        <v>378</v>
      </c>
    </row>
    <row r="8145" spans="1:9" x14ac:dyDescent="0.25">
      <c r="A8145" s="5" t="s">
        <v>19620</v>
      </c>
      <c r="B8145" s="5" t="s">
        <v>19621</v>
      </c>
      <c r="C8145" s="6" t="s">
        <v>19622</v>
      </c>
      <c r="D8145" s="6" t="str">
        <f t="shared" si="127"/>
        <v>0028-116-000-0000</v>
      </c>
      <c r="E8145" s="5" t="s">
        <v>19623</v>
      </c>
      <c r="F8145" s="5" t="s">
        <v>383</v>
      </c>
      <c r="G8145" s="5" t="s">
        <v>384</v>
      </c>
      <c r="H8145" s="5" t="s">
        <v>377</v>
      </c>
      <c r="I8145" s="5" t="s">
        <v>378</v>
      </c>
    </row>
    <row r="8146" spans="1:9" x14ac:dyDescent="0.25">
      <c r="A8146" s="5" t="s">
        <v>19624</v>
      </c>
      <c r="B8146" s="5" t="s">
        <v>19625</v>
      </c>
      <c r="C8146" s="6" t="s">
        <v>626</v>
      </c>
      <c r="D8146" s="6" t="str">
        <f t="shared" si="127"/>
        <v>0437-000-000-0000</v>
      </c>
      <c r="E8146" s="5" t="s">
        <v>627</v>
      </c>
      <c r="F8146" s="5" t="s">
        <v>383</v>
      </c>
      <c r="G8146" s="5" t="s">
        <v>384</v>
      </c>
      <c r="H8146" s="5" t="s">
        <v>377</v>
      </c>
      <c r="I8146" s="5" t="s">
        <v>378</v>
      </c>
    </row>
    <row r="8147" spans="1:9" x14ac:dyDescent="0.25">
      <c r="A8147" s="5" t="s">
        <v>19626</v>
      </c>
      <c r="B8147" s="5" t="s">
        <v>19627</v>
      </c>
      <c r="C8147" s="6" t="s">
        <v>911</v>
      </c>
      <c r="D8147" s="6" t="str">
        <f t="shared" si="127"/>
        <v>0168-000-000-0000</v>
      </c>
      <c r="E8147" s="5" t="s">
        <v>912</v>
      </c>
      <c r="F8147" s="5" t="s">
        <v>383</v>
      </c>
      <c r="G8147" s="5" t="s">
        <v>384</v>
      </c>
      <c r="H8147" s="5" t="s">
        <v>377</v>
      </c>
      <c r="I8147" s="5" t="s">
        <v>378</v>
      </c>
    </row>
    <row r="8148" spans="1:9" x14ac:dyDescent="0.25">
      <c r="A8148" s="5" t="s">
        <v>19628</v>
      </c>
      <c r="B8148" s="5" t="s">
        <v>19629</v>
      </c>
      <c r="C8148" s="6" t="s">
        <v>815</v>
      </c>
      <c r="D8148" s="6" t="str">
        <f t="shared" si="127"/>
        <v>0660-000-000-0000</v>
      </c>
      <c r="E8148" s="5" t="s">
        <v>816</v>
      </c>
      <c r="F8148" s="5" t="s">
        <v>383</v>
      </c>
      <c r="G8148" s="5" t="s">
        <v>384</v>
      </c>
      <c r="H8148" s="5" t="s">
        <v>377</v>
      </c>
      <c r="I8148" s="5" t="s">
        <v>378</v>
      </c>
    </row>
    <row r="8149" spans="1:9" x14ac:dyDescent="0.25">
      <c r="A8149" s="5" t="s">
        <v>19630</v>
      </c>
      <c r="B8149" s="5" t="s">
        <v>19631</v>
      </c>
      <c r="C8149" s="6" t="s">
        <v>985</v>
      </c>
      <c r="D8149" s="6" t="str">
        <f t="shared" si="127"/>
        <v>0180-000-000-0000</v>
      </c>
      <c r="E8149" s="5" t="s">
        <v>986</v>
      </c>
      <c r="F8149" s="5" t="s">
        <v>2925</v>
      </c>
      <c r="G8149" s="5" t="s">
        <v>2926</v>
      </c>
      <c r="H8149" s="5" t="s">
        <v>377</v>
      </c>
      <c r="I8149" s="5" t="s">
        <v>378</v>
      </c>
    </row>
    <row r="8150" spans="1:9" x14ac:dyDescent="0.25">
      <c r="A8150" s="5" t="s">
        <v>19632</v>
      </c>
      <c r="B8150" s="5" t="s">
        <v>19633</v>
      </c>
      <c r="C8150" s="6" t="s">
        <v>14773</v>
      </c>
      <c r="D8150" s="6" t="str">
        <f t="shared" si="127"/>
        <v>0602-000-000-0000</v>
      </c>
      <c r="E8150" s="5" t="s">
        <v>14774</v>
      </c>
      <c r="F8150" s="5" t="s">
        <v>383</v>
      </c>
      <c r="G8150" s="5" t="s">
        <v>384</v>
      </c>
      <c r="H8150" s="5" t="s">
        <v>377</v>
      </c>
      <c r="I8150" s="5" t="s">
        <v>378</v>
      </c>
    </row>
    <row r="8151" spans="1:9" x14ac:dyDescent="0.25">
      <c r="A8151" s="5" t="s">
        <v>19634</v>
      </c>
      <c r="B8151" s="5" t="s">
        <v>19635</v>
      </c>
      <c r="C8151" s="6" t="s">
        <v>19636</v>
      </c>
      <c r="D8151" s="6" t="str">
        <f t="shared" si="127"/>
        <v>0660-000-006-4100</v>
      </c>
      <c r="E8151" s="5" t="s">
        <v>19637</v>
      </c>
      <c r="F8151" s="5" t="s">
        <v>383</v>
      </c>
      <c r="G8151" s="5" t="s">
        <v>384</v>
      </c>
      <c r="H8151" s="5" t="s">
        <v>377</v>
      </c>
      <c r="I8151" s="5" t="s">
        <v>378</v>
      </c>
    </row>
    <row r="8152" spans="1:9" x14ac:dyDescent="0.25">
      <c r="A8152" s="5" t="s">
        <v>19638</v>
      </c>
      <c r="B8152" s="5" t="s">
        <v>19639</v>
      </c>
      <c r="C8152" s="6" t="s">
        <v>19640</v>
      </c>
      <c r="D8152" s="6" t="str">
        <f t="shared" si="127"/>
        <v>0219-000-003-7400</v>
      </c>
      <c r="E8152" s="5" t="s">
        <v>19641</v>
      </c>
      <c r="F8152" s="5" t="s">
        <v>383</v>
      </c>
      <c r="G8152" s="5" t="s">
        <v>384</v>
      </c>
      <c r="H8152" s="5" t="s">
        <v>377</v>
      </c>
      <c r="I8152" s="5" t="s">
        <v>378</v>
      </c>
    </row>
    <row r="8153" spans="1:9" x14ac:dyDescent="0.25">
      <c r="A8153" s="5" t="s">
        <v>19642</v>
      </c>
      <c r="B8153" s="5" t="s">
        <v>19643</v>
      </c>
      <c r="C8153" s="6" t="s">
        <v>923</v>
      </c>
      <c r="D8153" s="6" t="str">
        <f t="shared" si="127"/>
        <v>0210-000-000-0000</v>
      </c>
      <c r="E8153" s="5" t="s">
        <v>924</v>
      </c>
      <c r="F8153" s="5" t="s">
        <v>383</v>
      </c>
      <c r="G8153" s="5" t="s">
        <v>384</v>
      </c>
      <c r="H8153" s="5" t="s">
        <v>377</v>
      </c>
      <c r="I8153" s="5" t="s">
        <v>378</v>
      </c>
    </row>
    <row r="8154" spans="1:9" x14ac:dyDescent="0.25">
      <c r="A8154" s="5" t="s">
        <v>19644</v>
      </c>
      <c r="B8154" s="5" t="s">
        <v>19645</v>
      </c>
      <c r="C8154" s="6" t="s">
        <v>4980</v>
      </c>
      <c r="D8154" s="6" t="str">
        <f t="shared" si="127"/>
        <v>0010-058-031-2200</v>
      </c>
      <c r="E8154" s="5" t="s">
        <v>4981</v>
      </c>
      <c r="F8154" s="5" t="s">
        <v>375</v>
      </c>
      <c r="G8154" s="5" t="s">
        <v>376</v>
      </c>
      <c r="H8154" s="5" t="s">
        <v>377</v>
      </c>
      <c r="I8154" s="5" t="s">
        <v>378</v>
      </c>
    </row>
    <row r="8155" spans="1:9" x14ac:dyDescent="0.25">
      <c r="A8155" s="5" t="s">
        <v>19646</v>
      </c>
      <c r="B8155" s="5" t="s">
        <v>19647</v>
      </c>
      <c r="C8155" s="6" t="s">
        <v>7118</v>
      </c>
      <c r="D8155" s="6" t="str">
        <f t="shared" si="127"/>
        <v>1062-000-000-0000</v>
      </c>
      <c r="E8155" s="5" t="s">
        <v>7119</v>
      </c>
      <c r="F8155" s="5" t="s">
        <v>383</v>
      </c>
      <c r="G8155" s="5" t="s">
        <v>384</v>
      </c>
      <c r="H8155" s="5" t="s">
        <v>377</v>
      </c>
      <c r="I8155" s="5" t="s">
        <v>378</v>
      </c>
    </row>
    <row r="8156" spans="1:9" x14ac:dyDescent="0.25">
      <c r="A8156" s="5" t="s">
        <v>19648</v>
      </c>
      <c r="B8156" s="5" t="s">
        <v>19649</v>
      </c>
      <c r="C8156" s="6" t="s">
        <v>1770</v>
      </c>
      <c r="D8156" s="6" t="str">
        <f t="shared" si="127"/>
        <v>0412-000-000-0000</v>
      </c>
      <c r="E8156" s="5" t="s">
        <v>1771</v>
      </c>
      <c r="F8156" s="5" t="s">
        <v>415</v>
      </c>
      <c r="G8156" s="5" t="s">
        <v>416</v>
      </c>
      <c r="H8156" s="5" t="s">
        <v>377</v>
      </c>
      <c r="I8156" s="5" t="s">
        <v>378</v>
      </c>
    </row>
    <row r="8157" spans="1:9" x14ac:dyDescent="0.25">
      <c r="A8157" s="5" t="s">
        <v>19650</v>
      </c>
      <c r="B8157" s="5" t="s">
        <v>19651</v>
      </c>
      <c r="C8157" s="6" t="s">
        <v>907</v>
      </c>
      <c r="D8157" s="6" t="str">
        <f t="shared" si="127"/>
        <v>0843-000-000-0000</v>
      </c>
      <c r="E8157" s="5" t="s">
        <v>908</v>
      </c>
      <c r="F8157" s="5" t="s">
        <v>383</v>
      </c>
      <c r="G8157" s="5" t="s">
        <v>384</v>
      </c>
      <c r="H8157" s="5" t="s">
        <v>377</v>
      </c>
      <c r="I8157" s="5" t="s">
        <v>378</v>
      </c>
    </row>
    <row r="8158" spans="1:9" x14ac:dyDescent="0.25">
      <c r="A8158" s="5" t="s">
        <v>19652</v>
      </c>
      <c r="B8158" s="5" t="s">
        <v>19653</v>
      </c>
      <c r="C8158" s="6" t="s">
        <v>3508</v>
      </c>
      <c r="D8158" s="6" t="str">
        <f t="shared" si="127"/>
        <v>0243-000-000-0000</v>
      </c>
      <c r="E8158" s="5" t="s">
        <v>3509</v>
      </c>
      <c r="F8158" s="5" t="s">
        <v>383</v>
      </c>
      <c r="G8158" s="5" t="s">
        <v>384</v>
      </c>
      <c r="H8158" s="5" t="s">
        <v>377</v>
      </c>
      <c r="I8158" s="5" t="s">
        <v>378</v>
      </c>
    </row>
    <row r="8159" spans="1:9" x14ac:dyDescent="0.25">
      <c r="A8159" s="5" t="s">
        <v>19654</v>
      </c>
      <c r="B8159" s="5" t="s">
        <v>19655</v>
      </c>
      <c r="C8159" s="6" t="s">
        <v>18079</v>
      </c>
      <c r="D8159" s="6" t="str">
        <f t="shared" si="127"/>
        <v>0077-116-000-0000</v>
      </c>
      <c r="E8159" s="5" t="s">
        <v>18080</v>
      </c>
      <c r="F8159" s="5" t="s">
        <v>383</v>
      </c>
      <c r="G8159" s="5" t="s">
        <v>384</v>
      </c>
      <c r="H8159" s="5" t="s">
        <v>377</v>
      </c>
      <c r="I8159" s="5" t="s">
        <v>378</v>
      </c>
    </row>
    <row r="8160" spans="1:9" x14ac:dyDescent="0.25">
      <c r="A8160" s="5" t="s">
        <v>19656</v>
      </c>
      <c r="B8160" s="5" t="s">
        <v>19657</v>
      </c>
      <c r="C8160" s="6" t="s">
        <v>1991</v>
      </c>
      <c r="D8160" s="6" t="str">
        <f t="shared" si="127"/>
        <v>0010-030-021-1500</v>
      </c>
      <c r="E8160" s="5" t="s">
        <v>1992</v>
      </c>
      <c r="F8160" s="5" t="s">
        <v>399</v>
      </c>
      <c r="G8160" s="5" t="s">
        <v>400</v>
      </c>
      <c r="H8160" s="5" t="s">
        <v>377</v>
      </c>
      <c r="I8160" s="5" t="s">
        <v>378</v>
      </c>
    </row>
    <row r="8161" spans="1:9" x14ac:dyDescent="0.25">
      <c r="A8161" s="5" t="s">
        <v>19658</v>
      </c>
      <c r="B8161" s="5" t="s">
        <v>19659</v>
      </c>
      <c r="C8161" s="6" t="s">
        <v>7474</v>
      </c>
      <c r="D8161" s="6" t="str">
        <f t="shared" si="127"/>
        <v>0010-090-081-1100</v>
      </c>
      <c r="E8161" s="5" t="s">
        <v>7475</v>
      </c>
      <c r="F8161" s="5" t="s">
        <v>399</v>
      </c>
      <c r="G8161" s="5" t="s">
        <v>400</v>
      </c>
      <c r="H8161" s="5" t="s">
        <v>377</v>
      </c>
      <c r="I8161" s="5" t="s">
        <v>378</v>
      </c>
    </row>
    <row r="8162" spans="1:9" x14ac:dyDescent="0.25">
      <c r="A8162" s="5" t="s">
        <v>19660</v>
      </c>
      <c r="B8162" s="5" t="s">
        <v>19661</v>
      </c>
      <c r="C8162" s="6" t="s">
        <v>19662</v>
      </c>
      <c r="D8162" s="6" t="str">
        <f t="shared" si="127"/>
        <v>0630-116-000-0000</v>
      </c>
      <c r="E8162" s="5" t="s">
        <v>19663</v>
      </c>
      <c r="F8162" s="5" t="s">
        <v>383</v>
      </c>
      <c r="G8162" s="5" t="s">
        <v>384</v>
      </c>
      <c r="H8162" s="5" t="s">
        <v>377</v>
      </c>
      <c r="I8162" s="5" t="s">
        <v>378</v>
      </c>
    </row>
    <row r="8163" spans="1:9" x14ac:dyDescent="0.25">
      <c r="A8163" s="5" t="s">
        <v>19664</v>
      </c>
      <c r="B8163" s="5" t="s">
        <v>19665</v>
      </c>
      <c r="C8163" s="6" t="s">
        <v>13892</v>
      </c>
      <c r="D8163" s="6" t="str">
        <f t="shared" si="127"/>
        <v>1121-000-000-0000</v>
      </c>
      <c r="E8163" s="5" t="s">
        <v>13893</v>
      </c>
      <c r="F8163" s="5" t="s">
        <v>383</v>
      </c>
      <c r="G8163" s="5" t="s">
        <v>384</v>
      </c>
      <c r="H8163" s="5" t="s">
        <v>377</v>
      </c>
      <c r="I8163" s="5" t="s">
        <v>378</v>
      </c>
    </row>
    <row r="8164" spans="1:9" x14ac:dyDescent="0.25">
      <c r="A8164" s="5" t="s">
        <v>19666</v>
      </c>
      <c r="B8164" s="5" t="s">
        <v>19667</v>
      </c>
      <c r="C8164" s="6" t="s">
        <v>757</v>
      </c>
      <c r="D8164" s="6" t="str">
        <f t="shared" si="127"/>
        <v>0871-000-000-0000</v>
      </c>
      <c r="E8164" s="5" t="s">
        <v>758</v>
      </c>
      <c r="F8164" s="5" t="s">
        <v>383</v>
      </c>
      <c r="G8164" s="5" t="s">
        <v>384</v>
      </c>
      <c r="H8164" s="5" t="s">
        <v>377</v>
      </c>
      <c r="I8164" s="5" t="s">
        <v>378</v>
      </c>
    </row>
    <row r="8165" spans="1:9" x14ac:dyDescent="0.25">
      <c r="A8165" s="5" t="s">
        <v>19668</v>
      </c>
      <c r="B8165" s="5" t="s">
        <v>19669</v>
      </c>
      <c r="C8165" s="6" t="s">
        <v>4973</v>
      </c>
      <c r="D8165" s="6" t="str">
        <f t="shared" si="127"/>
        <v>0010-071-041-1100</v>
      </c>
      <c r="E8165" s="5" t="s">
        <v>1158</v>
      </c>
      <c r="F8165" s="5" t="s">
        <v>383</v>
      </c>
      <c r="G8165" s="5" t="s">
        <v>384</v>
      </c>
      <c r="H8165" s="5" t="s">
        <v>377</v>
      </c>
      <c r="I8165" s="5" t="s">
        <v>378</v>
      </c>
    </row>
    <row r="8166" spans="1:9" x14ac:dyDescent="0.25">
      <c r="A8166" s="5" t="s">
        <v>19670</v>
      </c>
      <c r="B8166" s="5" t="s">
        <v>19671</v>
      </c>
      <c r="C8166" s="6" t="s">
        <v>985</v>
      </c>
      <c r="D8166" s="6" t="str">
        <f t="shared" si="127"/>
        <v>0180-000-000-0000</v>
      </c>
      <c r="E8166" s="5" t="s">
        <v>986</v>
      </c>
      <c r="F8166" s="5" t="s">
        <v>383</v>
      </c>
      <c r="G8166" s="5" t="s">
        <v>384</v>
      </c>
      <c r="H8166" s="5" t="s">
        <v>377</v>
      </c>
      <c r="I8166" s="5" t="s">
        <v>378</v>
      </c>
    </row>
    <row r="8167" spans="1:9" x14ac:dyDescent="0.25">
      <c r="A8167" s="5" t="s">
        <v>19672</v>
      </c>
      <c r="B8167" s="5" t="s">
        <v>19673</v>
      </c>
      <c r="C8167" s="6" t="s">
        <v>737</v>
      </c>
      <c r="D8167" s="6" t="str">
        <f t="shared" si="127"/>
        <v>0010-162-131-1100</v>
      </c>
      <c r="E8167" s="5" t="s">
        <v>738</v>
      </c>
      <c r="F8167" s="5" t="s">
        <v>399</v>
      </c>
      <c r="G8167" s="5" t="s">
        <v>400</v>
      </c>
      <c r="H8167" s="5" t="s">
        <v>377</v>
      </c>
      <c r="I8167" s="5" t="s">
        <v>378</v>
      </c>
    </row>
    <row r="8168" spans="1:9" x14ac:dyDescent="0.25">
      <c r="A8168" s="5" t="s">
        <v>19674</v>
      </c>
      <c r="B8168" s="5" t="s">
        <v>19675</v>
      </c>
      <c r="C8168" s="6" t="s">
        <v>781</v>
      </c>
      <c r="D8168" s="6" t="str">
        <f t="shared" si="127"/>
        <v>0430-000-000-0000</v>
      </c>
      <c r="E8168" s="5" t="s">
        <v>782</v>
      </c>
      <c r="F8168" s="5" t="s">
        <v>383</v>
      </c>
      <c r="G8168" s="5" t="s">
        <v>384</v>
      </c>
      <c r="H8168" s="5" t="s">
        <v>377</v>
      </c>
      <c r="I8168" s="5" t="s">
        <v>378</v>
      </c>
    </row>
    <row r="8169" spans="1:9" x14ac:dyDescent="0.25">
      <c r="A8169" s="5" t="s">
        <v>19676</v>
      </c>
      <c r="B8169" s="5" t="s">
        <v>19677</v>
      </c>
      <c r="C8169" s="6" t="s">
        <v>985</v>
      </c>
      <c r="D8169" s="6" t="str">
        <f t="shared" si="127"/>
        <v>0180-000-000-0000</v>
      </c>
      <c r="E8169" s="5" t="s">
        <v>986</v>
      </c>
      <c r="F8169" s="5" t="s">
        <v>383</v>
      </c>
      <c r="G8169" s="5" t="s">
        <v>384</v>
      </c>
      <c r="H8169" s="5" t="s">
        <v>377</v>
      </c>
      <c r="I8169" s="5" t="s">
        <v>378</v>
      </c>
    </row>
    <row r="8170" spans="1:9" x14ac:dyDescent="0.25">
      <c r="A8170" s="5" t="s">
        <v>19678</v>
      </c>
      <c r="B8170" s="5" t="s">
        <v>19679</v>
      </c>
      <c r="C8170" s="6" t="s">
        <v>1185</v>
      </c>
      <c r="D8170" s="6" t="str">
        <f t="shared" si="127"/>
        <v>0073-000-000-0000</v>
      </c>
      <c r="E8170" s="5" t="s">
        <v>1186</v>
      </c>
      <c r="F8170" s="5" t="s">
        <v>383</v>
      </c>
      <c r="G8170" s="5" t="s">
        <v>384</v>
      </c>
      <c r="H8170" s="5" t="s">
        <v>377</v>
      </c>
      <c r="I8170" s="5" t="s">
        <v>378</v>
      </c>
    </row>
    <row r="8171" spans="1:9" x14ac:dyDescent="0.25">
      <c r="A8171" s="5" t="s">
        <v>19680</v>
      </c>
      <c r="B8171" s="5" t="s">
        <v>19681</v>
      </c>
      <c r="C8171" s="6" t="s">
        <v>3233</v>
      </c>
      <c r="D8171" s="6" t="str">
        <f t="shared" si="127"/>
        <v>0582-000-000-0000</v>
      </c>
      <c r="E8171" s="5" t="s">
        <v>3234</v>
      </c>
      <c r="F8171" s="5" t="s">
        <v>507</v>
      </c>
      <c r="G8171" s="5" t="s">
        <v>508</v>
      </c>
      <c r="H8171" s="5" t="s">
        <v>377</v>
      </c>
      <c r="I8171" s="5" t="s">
        <v>378</v>
      </c>
    </row>
    <row r="8172" spans="1:9" x14ac:dyDescent="0.25">
      <c r="A8172" s="5" t="s">
        <v>19682</v>
      </c>
      <c r="B8172" s="5" t="s">
        <v>19683</v>
      </c>
      <c r="C8172" s="6" t="s">
        <v>757</v>
      </c>
      <c r="D8172" s="6" t="str">
        <f t="shared" si="127"/>
        <v>0871-000-000-0000</v>
      </c>
      <c r="E8172" s="5" t="s">
        <v>758</v>
      </c>
      <c r="F8172" s="5" t="s">
        <v>383</v>
      </c>
      <c r="G8172" s="5" t="s">
        <v>384</v>
      </c>
      <c r="H8172" s="5" t="s">
        <v>377</v>
      </c>
      <c r="I8172" s="5" t="s">
        <v>378</v>
      </c>
    </row>
    <row r="8173" spans="1:9" x14ac:dyDescent="0.25">
      <c r="A8173" s="5" t="s">
        <v>19684</v>
      </c>
      <c r="B8173" s="5" t="s">
        <v>19685</v>
      </c>
      <c r="C8173" s="6" t="s">
        <v>3850</v>
      </c>
      <c r="D8173" s="6" t="str">
        <f t="shared" si="127"/>
        <v>0015-000-000-0000</v>
      </c>
      <c r="E8173" s="5" t="s">
        <v>3851</v>
      </c>
      <c r="F8173" s="5" t="s">
        <v>507</v>
      </c>
      <c r="G8173" s="5" t="s">
        <v>508</v>
      </c>
      <c r="H8173" s="5" t="s">
        <v>377</v>
      </c>
      <c r="I8173" s="5" t="s">
        <v>378</v>
      </c>
    </row>
    <row r="8174" spans="1:9" x14ac:dyDescent="0.25">
      <c r="A8174" s="5" t="s">
        <v>19686</v>
      </c>
      <c r="B8174" s="5" t="s">
        <v>19687</v>
      </c>
      <c r="C8174" s="6" t="s">
        <v>14542</v>
      </c>
      <c r="D8174" s="6" t="str">
        <f t="shared" si="127"/>
        <v>1069-000-000-0000</v>
      </c>
      <c r="E8174" s="5" t="s">
        <v>14543</v>
      </c>
      <c r="F8174" s="5" t="s">
        <v>383</v>
      </c>
      <c r="G8174" s="5" t="s">
        <v>384</v>
      </c>
      <c r="H8174" s="5" t="s">
        <v>513</v>
      </c>
      <c r="I8174" s="5" t="s">
        <v>514</v>
      </c>
    </row>
    <row r="8175" spans="1:9" x14ac:dyDescent="0.25">
      <c r="A8175" s="5" t="s">
        <v>19688</v>
      </c>
      <c r="B8175" s="5" t="s">
        <v>19689</v>
      </c>
      <c r="C8175" s="6" t="s">
        <v>915</v>
      </c>
      <c r="D8175" s="6" t="str">
        <f t="shared" si="127"/>
        <v>0027-000-000-0000</v>
      </c>
      <c r="E8175" s="5" t="s">
        <v>916</v>
      </c>
      <c r="F8175" s="5" t="s">
        <v>383</v>
      </c>
      <c r="G8175" s="5" t="s">
        <v>384</v>
      </c>
      <c r="H8175" s="5" t="s">
        <v>377</v>
      </c>
      <c r="I8175" s="5" t="s">
        <v>378</v>
      </c>
    </row>
    <row r="8176" spans="1:9" x14ac:dyDescent="0.25">
      <c r="A8176" s="5" t="s">
        <v>19690</v>
      </c>
      <c r="B8176" s="5" t="s">
        <v>19691</v>
      </c>
      <c r="C8176" s="6" t="s">
        <v>2557</v>
      </c>
      <c r="D8176" s="6" t="str">
        <f t="shared" si="127"/>
        <v>0400-000-000-0000</v>
      </c>
      <c r="E8176" s="5" t="s">
        <v>2558</v>
      </c>
      <c r="F8176" s="5" t="s">
        <v>383</v>
      </c>
      <c r="G8176" s="5" t="s">
        <v>384</v>
      </c>
      <c r="H8176" s="5" t="s">
        <v>377</v>
      </c>
      <c r="I8176" s="5" t="s">
        <v>378</v>
      </c>
    </row>
    <row r="8177" spans="1:9" x14ac:dyDescent="0.25">
      <c r="A8177" s="5" t="s">
        <v>19692</v>
      </c>
      <c r="B8177" s="5" t="s">
        <v>19693</v>
      </c>
      <c r="C8177" s="6" t="s">
        <v>6817</v>
      </c>
      <c r="D8177" s="6" t="str">
        <f t="shared" si="127"/>
        <v>0180-045-070-1200</v>
      </c>
      <c r="E8177" s="5" t="s">
        <v>6818</v>
      </c>
      <c r="F8177" s="5" t="s">
        <v>383</v>
      </c>
      <c r="G8177" s="5" t="s">
        <v>384</v>
      </c>
      <c r="H8177" s="5" t="s">
        <v>377</v>
      </c>
      <c r="I8177" s="5" t="s">
        <v>378</v>
      </c>
    </row>
    <row r="8178" spans="1:9" x14ac:dyDescent="0.25">
      <c r="A8178" s="5" t="s">
        <v>19694</v>
      </c>
      <c r="B8178" s="5" t="s">
        <v>19695</v>
      </c>
      <c r="C8178" s="6" t="s">
        <v>1079</v>
      </c>
      <c r="D8178" s="6" t="str">
        <f t="shared" si="127"/>
        <v>0042-000-000-0000</v>
      </c>
      <c r="E8178" s="5" t="s">
        <v>1080</v>
      </c>
      <c r="F8178" s="5" t="s">
        <v>383</v>
      </c>
      <c r="G8178" s="5" t="s">
        <v>384</v>
      </c>
      <c r="H8178" s="5" t="s">
        <v>377</v>
      </c>
      <c r="I8178" s="5" t="s">
        <v>378</v>
      </c>
    </row>
    <row r="8179" spans="1:9" x14ac:dyDescent="0.25">
      <c r="A8179" s="5" t="s">
        <v>19696</v>
      </c>
      <c r="B8179" s="5" t="s">
        <v>19697</v>
      </c>
      <c r="C8179" s="6" t="s">
        <v>2657</v>
      </c>
      <c r="D8179" s="6" t="str">
        <f t="shared" si="127"/>
        <v>0085-000-000-0000</v>
      </c>
      <c r="E8179" s="5" t="s">
        <v>2658</v>
      </c>
      <c r="F8179" s="5" t="s">
        <v>383</v>
      </c>
      <c r="G8179" s="5" t="s">
        <v>384</v>
      </c>
      <c r="H8179" s="5" t="s">
        <v>513</v>
      </c>
      <c r="I8179" s="5" t="s">
        <v>514</v>
      </c>
    </row>
    <row r="8180" spans="1:9" x14ac:dyDescent="0.25">
      <c r="A8180" s="5" t="s">
        <v>19698</v>
      </c>
      <c r="B8180" s="5" t="s">
        <v>19699</v>
      </c>
      <c r="C8180" s="6" t="s">
        <v>757</v>
      </c>
      <c r="D8180" s="6" t="str">
        <f t="shared" si="127"/>
        <v>0871-000-000-0000</v>
      </c>
      <c r="E8180" s="5" t="s">
        <v>758</v>
      </c>
      <c r="F8180" s="5" t="s">
        <v>383</v>
      </c>
      <c r="G8180" s="5" t="s">
        <v>384</v>
      </c>
      <c r="H8180" s="5" t="s">
        <v>377</v>
      </c>
      <c r="I8180" s="5" t="s">
        <v>378</v>
      </c>
    </row>
    <row r="8181" spans="1:9" x14ac:dyDescent="0.25">
      <c r="A8181" s="5" t="s">
        <v>19700</v>
      </c>
      <c r="B8181" s="5" t="s">
        <v>19701</v>
      </c>
      <c r="C8181" s="6" t="s">
        <v>4935</v>
      </c>
      <c r="D8181" s="6" t="str">
        <f t="shared" si="127"/>
        <v>0127-000-000-0000</v>
      </c>
      <c r="E8181" s="5" t="s">
        <v>4936</v>
      </c>
      <c r="F8181" s="5" t="s">
        <v>383</v>
      </c>
      <c r="G8181" s="5" t="s">
        <v>384</v>
      </c>
      <c r="H8181" s="5" t="s">
        <v>377</v>
      </c>
      <c r="I8181" s="5" t="s">
        <v>378</v>
      </c>
    </row>
    <row r="8182" spans="1:9" x14ac:dyDescent="0.25">
      <c r="A8182" s="5" t="s">
        <v>19702</v>
      </c>
      <c r="B8182" s="5" t="s">
        <v>19703</v>
      </c>
      <c r="C8182" s="6" t="s">
        <v>533</v>
      </c>
      <c r="D8182" s="6" t="str">
        <f t="shared" si="127"/>
        <v>0050-000-000-0000</v>
      </c>
      <c r="E8182" s="5" t="s">
        <v>534</v>
      </c>
      <c r="F8182" s="5" t="s">
        <v>383</v>
      </c>
      <c r="G8182" s="5" t="s">
        <v>384</v>
      </c>
      <c r="H8182" s="5" t="s">
        <v>377</v>
      </c>
      <c r="I8182" s="5" t="s">
        <v>378</v>
      </c>
    </row>
    <row r="8183" spans="1:9" x14ac:dyDescent="0.25">
      <c r="A8183" s="5" t="s">
        <v>19704</v>
      </c>
      <c r="B8183" s="5" t="s">
        <v>19705</v>
      </c>
      <c r="C8183" s="6" t="s">
        <v>789</v>
      </c>
      <c r="D8183" s="6" t="str">
        <f t="shared" si="127"/>
        <v>0727-000-000-0000</v>
      </c>
      <c r="E8183" s="5" t="s">
        <v>790</v>
      </c>
      <c r="F8183" s="5" t="s">
        <v>383</v>
      </c>
      <c r="G8183" s="5" t="s">
        <v>384</v>
      </c>
      <c r="H8183" s="5" t="s">
        <v>377</v>
      </c>
      <c r="I8183" s="5" t="s">
        <v>378</v>
      </c>
    </row>
    <row r="8184" spans="1:9" x14ac:dyDescent="0.25">
      <c r="A8184" s="5" t="s">
        <v>19706</v>
      </c>
      <c r="B8184" s="5" t="s">
        <v>19707</v>
      </c>
      <c r="C8184" s="6" t="s">
        <v>3587</v>
      </c>
      <c r="D8184" s="6" t="str">
        <f t="shared" si="127"/>
        <v>0606-000-000-0000</v>
      </c>
      <c r="E8184" s="5" t="s">
        <v>3588</v>
      </c>
      <c r="F8184" s="5" t="s">
        <v>383</v>
      </c>
      <c r="G8184" s="5" t="s">
        <v>384</v>
      </c>
      <c r="H8184" s="5" t="s">
        <v>377</v>
      </c>
      <c r="I8184" s="5" t="s">
        <v>378</v>
      </c>
    </row>
    <row r="8185" spans="1:9" x14ac:dyDescent="0.25">
      <c r="A8185" s="5" t="s">
        <v>19708</v>
      </c>
      <c r="B8185" s="5" t="s">
        <v>19709</v>
      </c>
      <c r="C8185" s="6" t="s">
        <v>1972</v>
      </c>
      <c r="D8185" s="6" t="str">
        <f t="shared" si="127"/>
        <v>0100-000-000-3600</v>
      </c>
      <c r="E8185" s="5" t="s">
        <v>1973</v>
      </c>
      <c r="F8185" s="5" t="s">
        <v>1974</v>
      </c>
      <c r="G8185" s="5" t="s">
        <v>1975</v>
      </c>
      <c r="H8185" s="5" t="s">
        <v>377</v>
      </c>
      <c r="I8185" s="5" t="s">
        <v>378</v>
      </c>
    </row>
    <row r="8186" spans="1:9" x14ac:dyDescent="0.25">
      <c r="A8186" s="5" t="s">
        <v>19710</v>
      </c>
      <c r="B8186" s="5" t="s">
        <v>19711</v>
      </c>
      <c r="C8186" s="6" t="s">
        <v>469</v>
      </c>
      <c r="D8186" s="6" t="str">
        <f t="shared" si="127"/>
        <v>0152-000-000-0000</v>
      </c>
      <c r="E8186" s="5" t="s">
        <v>470</v>
      </c>
      <c r="F8186" s="5" t="s">
        <v>383</v>
      </c>
      <c r="G8186" s="5" t="s">
        <v>384</v>
      </c>
      <c r="H8186" s="5" t="s">
        <v>377</v>
      </c>
      <c r="I8186" s="5" t="s">
        <v>378</v>
      </c>
    </row>
    <row r="8187" spans="1:9" x14ac:dyDescent="0.25">
      <c r="A8187" s="5" t="s">
        <v>19712</v>
      </c>
      <c r="B8187" s="5" t="s">
        <v>19713</v>
      </c>
      <c r="C8187" s="6" t="s">
        <v>1577</v>
      </c>
      <c r="D8187" s="6" t="str">
        <f t="shared" si="127"/>
        <v>0870-000-000-0000</v>
      </c>
      <c r="E8187" s="5" t="s">
        <v>1578</v>
      </c>
      <c r="F8187" s="5" t="s">
        <v>2925</v>
      </c>
      <c r="G8187" s="5" t="s">
        <v>2926</v>
      </c>
      <c r="H8187" s="5" t="s">
        <v>377</v>
      </c>
      <c r="I8187" s="5" t="s">
        <v>378</v>
      </c>
    </row>
    <row r="8188" spans="1:9" x14ac:dyDescent="0.25">
      <c r="A8188" s="5" t="s">
        <v>19714</v>
      </c>
      <c r="B8188" s="5" t="s">
        <v>19715</v>
      </c>
      <c r="C8188" s="6" t="s">
        <v>1366</v>
      </c>
      <c r="D8188" s="6" t="str">
        <f t="shared" si="127"/>
        <v>0861-000-000-0000</v>
      </c>
      <c r="E8188" s="5" t="s">
        <v>1367</v>
      </c>
      <c r="F8188" s="5" t="s">
        <v>383</v>
      </c>
      <c r="G8188" s="5" t="s">
        <v>384</v>
      </c>
      <c r="H8188" s="5" t="s">
        <v>377</v>
      </c>
      <c r="I8188" s="5" t="s">
        <v>378</v>
      </c>
    </row>
    <row r="8189" spans="1:9" x14ac:dyDescent="0.25">
      <c r="A8189" s="5" t="s">
        <v>19716</v>
      </c>
      <c r="B8189" s="5" t="s">
        <v>19717</v>
      </c>
      <c r="C8189" s="6" t="s">
        <v>3807</v>
      </c>
      <c r="D8189" s="6" t="str">
        <f t="shared" si="127"/>
        <v>0831-000-000-0000</v>
      </c>
      <c r="E8189" s="5" t="s">
        <v>3808</v>
      </c>
      <c r="F8189" s="5" t="s">
        <v>383</v>
      </c>
      <c r="G8189" s="5" t="s">
        <v>384</v>
      </c>
      <c r="H8189" s="5" t="s">
        <v>377</v>
      </c>
      <c r="I8189" s="5" t="s">
        <v>378</v>
      </c>
    </row>
    <row r="8190" spans="1:9" x14ac:dyDescent="0.25">
      <c r="A8190" s="5" t="s">
        <v>19718</v>
      </c>
      <c r="B8190" s="5" t="s">
        <v>19719</v>
      </c>
      <c r="C8190" s="6" t="s">
        <v>9608</v>
      </c>
      <c r="D8190" s="6" t="str">
        <f t="shared" si="127"/>
        <v>0655-000-000-0000</v>
      </c>
      <c r="E8190" s="5" t="s">
        <v>9609</v>
      </c>
      <c r="F8190" s="5" t="s">
        <v>383</v>
      </c>
      <c r="G8190" s="5" t="s">
        <v>384</v>
      </c>
      <c r="H8190" s="5" t="s">
        <v>377</v>
      </c>
      <c r="I8190" s="5" t="s">
        <v>378</v>
      </c>
    </row>
    <row r="8191" spans="1:9" x14ac:dyDescent="0.25">
      <c r="A8191" s="5" t="s">
        <v>19720</v>
      </c>
      <c r="B8191" s="5" t="s">
        <v>19721</v>
      </c>
      <c r="C8191" s="6" t="s">
        <v>413</v>
      </c>
      <c r="D8191" s="6" t="str">
        <f t="shared" si="127"/>
        <v>0100-000-000-8000</v>
      </c>
      <c r="E8191" s="5" t="s">
        <v>414</v>
      </c>
      <c r="F8191" s="5" t="s">
        <v>383</v>
      </c>
      <c r="G8191" s="5" t="s">
        <v>384</v>
      </c>
      <c r="H8191" s="5" t="s">
        <v>377</v>
      </c>
      <c r="I8191" s="5" t="s">
        <v>378</v>
      </c>
    </row>
    <row r="8192" spans="1:9" x14ac:dyDescent="0.25">
      <c r="A8192" s="5" t="s">
        <v>19722</v>
      </c>
      <c r="B8192" s="5" t="s">
        <v>19723</v>
      </c>
      <c r="C8192" s="6" t="s">
        <v>19724</v>
      </c>
      <c r="D8192" s="6" t="str">
        <f t="shared" si="127"/>
        <v>1092-000-000-0000</v>
      </c>
      <c r="E8192" s="5" t="s">
        <v>19725</v>
      </c>
      <c r="F8192" s="5" t="s">
        <v>383</v>
      </c>
      <c r="G8192" s="5" t="s">
        <v>384</v>
      </c>
      <c r="H8192" s="5" t="s">
        <v>377</v>
      </c>
      <c r="I8192" s="5" t="s">
        <v>378</v>
      </c>
    </row>
    <row r="8193" spans="1:9" x14ac:dyDescent="0.25">
      <c r="A8193" s="5" t="s">
        <v>19726</v>
      </c>
      <c r="B8193" s="5" t="s">
        <v>19727</v>
      </c>
      <c r="C8193" s="6" t="s">
        <v>3896</v>
      </c>
      <c r="D8193" s="6" t="str">
        <f t="shared" si="127"/>
        <v>0410-000-000-0000</v>
      </c>
      <c r="E8193" s="5" t="s">
        <v>3897</v>
      </c>
      <c r="F8193" s="5" t="s">
        <v>383</v>
      </c>
      <c r="G8193" s="5" t="s">
        <v>384</v>
      </c>
      <c r="H8193" s="5" t="s">
        <v>377</v>
      </c>
      <c r="I8193" s="5" t="s">
        <v>378</v>
      </c>
    </row>
    <row r="8194" spans="1:9" x14ac:dyDescent="0.25">
      <c r="A8194" s="5" t="s">
        <v>19728</v>
      </c>
      <c r="B8194" s="5" t="s">
        <v>19729</v>
      </c>
      <c r="C8194" s="6" t="s">
        <v>5678</v>
      </c>
      <c r="D8194" s="6" t="str">
        <f t="shared" ref="D8194:D8257" si="128">TEXT(C8194,"0000-000-000-0000")</f>
        <v>0010-046-061-1100</v>
      </c>
      <c r="E8194" s="5" t="s">
        <v>5679</v>
      </c>
      <c r="F8194" s="5" t="s">
        <v>399</v>
      </c>
      <c r="G8194" s="5" t="s">
        <v>400</v>
      </c>
      <c r="H8194" s="5" t="s">
        <v>377</v>
      </c>
      <c r="I8194" s="5" t="s">
        <v>378</v>
      </c>
    </row>
    <row r="8195" spans="1:9" x14ac:dyDescent="0.25">
      <c r="A8195" s="5" t="s">
        <v>19730</v>
      </c>
      <c r="B8195" s="5" t="s">
        <v>19731</v>
      </c>
      <c r="C8195" s="6" t="s">
        <v>724</v>
      </c>
      <c r="D8195" s="6" t="str">
        <f t="shared" si="128"/>
        <v>0283-000-000-0000</v>
      </c>
      <c r="E8195" s="5" t="s">
        <v>725</v>
      </c>
      <c r="F8195" s="5" t="s">
        <v>383</v>
      </c>
      <c r="G8195" s="5" t="s">
        <v>384</v>
      </c>
      <c r="H8195" s="5" t="s">
        <v>377</v>
      </c>
      <c r="I8195" s="5" t="s">
        <v>378</v>
      </c>
    </row>
    <row r="8196" spans="1:9" x14ac:dyDescent="0.25">
      <c r="A8196" s="5" t="s">
        <v>19732</v>
      </c>
      <c r="B8196" s="5" t="s">
        <v>19733</v>
      </c>
      <c r="C8196" s="6" t="s">
        <v>13370</v>
      </c>
      <c r="D8196" s="6" t="str">
        <f t="shared" si="128"/>
        <v>0678-000-000-0000</v>
      </c>
      <c r="E8196" s="5" t="s">
        <v>13371</v>
      </c>
      <c r="F8196" s="5" t="s">
        <v>383</v>
      </c>
      <c r="G8196" s="5" t="s">
        <v>384</v>
      </c>
      <c r="H8196" s="5" t="s">
        <v>377</v>
      </c>
      <c r="I8196" s="5" t="s">
        <v>378</v>
      </c>
    </row>
    <row r="8197" spans="1:9" x14ac:dyDescent="0.25">
      <c r="A8197" s="5" t="s">
        <v>19734</v>
      </c>
      <c r="B8197" s="5" t="s">
        <v>19735</v>
      </c>
      <c r="C8197" s="6" t="s">
        <v>3950</v>
      </c>
      <c r="D8197" s="6" t="str">
        <f t="shared" si="128"/>
        <v>0612-000-000-0000</v>
      </c>
      <c r="E8197" s="5" t="s">
        <v>3951</v>
      </c>
      <c r="F8197" s="5" t="s">
        <v>383</v>
      </c>
      <c r="G8197" s="5" t="s">
        <v>384</v>
      </c>
      <c r="H8197" s="5" t="s">
        <v>377</v>
      </c>
      <c r="I8197" s="5" t="s">
        <v>378</v>
      </c>
    </row>
    <row r="8198" spans="1:9" x14ac:dyDescent="0.25">
      <c r="A8198" s="5" t="s">
        <v>19736</v>
      </c>
      <c r="B8198" s="5" t="s">
        <v>19737</v>
      </c>
      <c r="C8198" s="6" t="s">
        <v>19738</v>
      </c>
      <c r="D8198" s="6" t="str">
        <f t="shared" si="128"/>
        <v>0207-116-000-0000</v>
      </c>
      <c r="E8198" s="5" t="s">
        <v>19739</v>
      </c>
      <c r="F8198" s="5" t="s">
        <v>383</v>
      </c>
      <c r="G8198" s="5" t="s">
        <v>384</v>
      </c>
      <c r="H8198" s="5" t="s">
        <v>377</v>
      </c>
      <c r="I8198" s="5" t="s">
        <v>378</v>
      </c>
    </row>
    <row r="8199" spans="1:9" x14ac:dyDescent="0.25">
      <c r="A8199" s="5" t="s">
        <v>19740</v>
      </c>
      <c r="B8199" s="5" t="s">
        <v>19741</v>
      </c>
      <c r="C8199" s="6" t="s">
        <v>1229</v>
      </c>
      <c r="D8199" s="6" t="str">
        <f t="shared" si="128"/>
        <v>0555-000-000-0000</v>
      </c>
      <c r="E8199" s="5" t="s">
        <v>1230</v>
      </c>
      <c r="F8199" s="5" t="s">
        <v>383</v>
      </c>
      <c r="G8199" s="5" t="s">
        <v>384</v>
      </c>
      <c r="H8199" s="5" t="s">
        <v>377</v>
      </c>
      <c r="I8199" s="5" t="s">
        <v>378</v>
      </c>
    </row>
    <row r="8200" spans="1:9" x14ac:dyDescent="0.25">
      <c r="A8200" s="5" t="s">
        <v>19742</v>
      </c>
      <c r="B8200" s="5" t="s">
        <v>19743</v>
      </c>
      <c r="C8200" s="6" t="s">
        <v>8497</v>
      </c>
      <c r="D8200" s="6" t="str">
        <f t="shared" si="128"/>
        <v>1127-000-000-0000</v>
      </c>
      <c r="E8200" s="5" t="s">
        <v>8498</v>
      </c>
      <c r="F8200" s="5" t="s">
        <v>383</v>
      </c>
      <c r="G8200" s="5" t="s">
        <v>384</v>
      </c>
      <c r="H8200" s="5" t="s">
        <v>377</v>
      </c>
      <c r="I8200" s="5" t="s">
        <v>378</v>
      </c>
    </row>
    <row r="8201" spans="1:9" x14ac:dyDescent="0.25">
      <c r="A8201" s="5" t="s">
        <v>19744</v>
      </c>
      <c r="B8201" s="5" t="s">
        <v>19745</v>
      </c>
      <c r="C8201" s="6" t="s">
        <v>694</v>
      </c>
      <c r="D8201" s="6" t="str">
        <f t="shared" si="128"/>
        <v>0220-000-000-0000</v>
      </c>
      <c r="E8201" s="5" t="s">
        <v>695</v>
      </c>
      <c r="F8201" s="5" t="s">
        <v>383</v>
      </c>
      <c r="G8201" s="5" t="s">
        <v>384</v>
      </c>
      <c r="H8201" s="5" t="s">
        <v>377</v>
      </c>
      <c r="I8201" s="5" t="s">
        <v>378</v>
      </c>
    </row>
    <row r="8202" spans="1:9" x14ac:dyDescent="0.25">
      <c r="A8202" s="5" t="s">
        <v>19746</v>
      </c>
      <c r="B8202" s="5" t="s">
        <v>19747</v>
      </c>
      <c r="C8202" s="6" t="s">
        <v>14202</v>
      </c>
      <c r="D8202" s="6" t="str">
        <f t="shared" si="128"/>
        <v>0817-000-000-0000</v>
      </c>
      <c r="E8202" s="5" t="s">
        <v>14203</v>
      </c>
      <c r="F8202" s="5" t="s">
        <v>383</v>
      </c>
      <c r="G8202" s="5" t="s">
        <v>384</v>
      </c>
      <c r="H8202" s="5" t="s">
        <v>377</v>
      </c>
      <c r="I8202" s="5" t="s">
        <v>378</v>
      </c>
    </row>
    <row r="8203" spans="1:9" x14ac:dyDescent="0.25">
      <c r="A8203" s="5" t="s">
        <v>19748</v>
      </c>
      <c r="B8203" s="5" t="s">
        <v>19749</v>
      </c>
      <c r="C8203" s="6" t="s">
        <v>1474</v>
      </c>
      <c r="D8203" s="6" t="str">
        <f t="shared" si="128"/>
        <v>0695-000-000-0000</v>
      </c>
      <c r="E8203" s="5" t="s">
        <v>1475</v>
      </c>
      <c r="F8203" s="5" t="s">
        <v>383</v>
      </c>
      <c r="G8203" s="5" t="s">
        <v>384</v>
      </c>
      <c r="H8203" s="5" t="s">
        <v>377</v>
      </c>
      <c r="I8203" s="5" t="s">
        <v>378</v>
      </c>
    </row>
    <row r="8204" spans="1:9" x14ac:dyDescent="0.25">
      <c r="A8204" s="5" t="s">
        <v>19750</v>
      </c>
      <c r="B8204" s="5" t="s">
        <v>19751</v>
      </c>
      <c r="C8204" s="6" t="s">
        <v>2233</v>
      </c>
      <c r="D8204" s="6" t="str">
        <f t="shared" si="128"/>
        <v>0671-000-000-0000</v>
      </c>
      <c r="E8204" s="5" t="s">
        <v>2234</v>
      </c>
      <c r="F8204" s="5" t="s">
        <v>383</v>
      </c>
      <c r="G8204" s="5" t="s">
        <v>384</v>
      </c>
      <c r="H8204" s="5" t="s">
        <v>513</v>
      </c>
      <c r="I8204" s="5" t="s">
        <v>514</v>
      </c>
    </row>
    <row r="8205" spans="1:9" x14ac:dyDescent="0.25">
      <c r="A8205" s="5" t="s">
        <v>19752</v>
      </c>
      <c r="B8205" s="5" t="s">
        <v>19753</v>
      </c>
      <c r="C8205" s="6" t="s">
        <v>1295</v>
      </c>
      <c r="D8205" s="6" t="str">
        <f t="shared" si="128"/>
        <v>0351-000-000-0000</v>
      </c>
      <c r="E8205" s="5" t="s">
        <v>1296</v>
      </c>
      <c r="F8205" s="5" t="s">
        <v>383</v>
      </c>
      <c r="G8205" s="5" t="s">
        <v>384</v>
      </c>
      <c r="H8205" s="5" t="s">
        <v>377</v>
      </c>
      <c r="I8205" s="5" t="s">
        <v>378</v>
      </c>
    </row>
    <row r="8206" spans="1:9" x14ac:dyDescent="0.25">
      <c r="A8206" s="5" t="s">
        <v>19754</v>
      </c>
      <c r="B8206" s="5" t="s">
        <v>19755</v>
      </c>
      <c r="C8206" s="6" t="s">
        <v>1897</v>
      </c>
      <c r="D8206" s="6" t="str">
        <f t="shared" si="128"/>
        <v>0360-000-000-0000</v>
      </c>
      <c r="E8206" s="5" t="s">
        <v>1898</v>
      </c>
      <c r="F8206" s="5" t="s">
        <v>383</v>
      </c>
      <c r="G8206" s="5" t="s">
        <v>384</v>
      </c>
      <c r="H8206" s="5" t="s">
        <v>377</v>
      </c>
      <c r="I8206" s="5" t="s">
        <v>378</v>
      </c>
    </row>
    <row r="8207" spans="1:9" x14ac:dyDescent="0.25">
      <c r="A8207" s="5" t="s">
        <v>19756</v>
      </c>
      <c r="B8207" s="5" t="s">
        <v>19757</v>
      </c>
      <c r="C8207" s="6" t="s">
        <v>853</v>
      </c>
      <c r="D8207" s="6" t="str">
        <f t="shared" si="128"/>
        <v>0945-000-000-0000</v>
      </c>
      <c r="E8207" s="5" t="s">
        <v>854</v>
      </c>
      <c r="F8207" s="5" t="s">
        <v>383</v>
      </c>
      <c r="G8207" s="5" t="s">
        <v>384</v>
      </c>
      <c r="H8207" s="5" t="s">
        <v>377</v>
      </c>
      <c r="I8207" s="5" t="s">
        <v>378</v>
      </c>
    </row>
    <row r="8208" spans="1:9" x14ac:dyDescent="0.25">
      <c r="A8208" s="5" t="s">
        <v>19758</v>
      </c>
      <c r="B8208" s="5" t="s">
        <v>19759</v>
      </c>
      <c r="C8208" s="6" t="s">
        <v>9344</v>
      </c>
      <c r="D8208" s="6" t="str">
        <f t="shared" si="128"/>
        <v>1026-000-000-0000</v>
      </c>
      <c r="E8208" s="5" t="s">
        <v>9345</v>
      </c>
      <c r="F8208" s="5" t="s">
        <v>383</v>
      </c>
      <c r="G8208" s="5" t="s">
        <v>384</v>
      </c>
      <c r="H8208" s="5" t="s">
        <v>377</v>
      </c>
      <c r="I8208" s="5" t="s">
        <v>378</v>
      </c>
    </row>
    <row r="8209" spans="1:9" x14ac:dyDescent="0.25">
      <c r="A8209" s="5" t="s">
        <v>19760</v>
      </c>
      <c r="B8209" s="5" t="s">
        <v>19761</v>
      </c>
      <c r="C8209" s="6" t="s">
        <v>2060</v>
      </c>
      <c r="D8209" s="6" t="str">
        <f t="shared" si="128"/>
        <v>0280-000-000-0000</v>
      </c>
      <c r="E8209" s="5" t="s">
        <v>2061</v>
      </c>
      <c r="F8209" s="5" t="s">
        <v>383</v>
      </c>
      <c r="G8209" s="5" t="s">
        <v>384</v>
      </c>
      <c r="H8209" s="5" t="s">
        <v>377</v>
      </c>
      <c r="I8209" s="5" t="s">
        <v>378</v>
      </c>
    </row>
    <row r="8210" spans="1:9" x14ac:dyDescent="0.25">
      <c r="A8210" s="5" t="s">
        <v>19762</v>
      </c>
      <c r="B8210" s="5" t="s">
        <v>19763</v>
      </c>
      <c r="C8210" s="6" t="s">
        <v>3096</v>
      </c>
      <c r="D8210" s="6" t="str">
        <f t="shared" si="128"/>
        <v>0758-000-000-0000</v>
      </c>
      <c r="E8210" s="5" t="s">
        <v>3097</v>
      </c>
      <c r="F8210" s="5" t="s">
        <v>383</v>
      </c>
      <c r="G8210" s="5" t="s">
        <v>384</v>
      </c>
      <c r="H8210" s="5" t="s">
        <v>377</v>
      </c>
      <c r="I8210" s="5" t="s">
        <v>378</v>
      </c>
    </row>
    <row r="8211" spans="1:9" x14ac:dyDescent="0.25">
      <c r="A8211" s="5" t="s">
        <v>19764</v>
      </c>
      <c r="B8211" s="5" t="s">
        <v>19765</v>
      </c>
      <c r="C8211" s="6" t="s">
        <v>11716</v>
      </c>
      <c r="D8211" s="6" t="str">
        <f t="shared" si="128"/>
        <v>0713-000-000-0000</v>
      </c>
      <c r="E8211" s="5" t="s">
        <v>11717</v>
      </c>
      <c r="F8211" s="5" t="s">
        <v>383</v>
      </c>
      <c r="G8211" s="5" t="s">
        <v>384</v>
      </c>
      <c r="H8211" s="5" t="s">
        <v>377</v>
      </c>
      <c r="I8211" s="5" t="s">
        <v>378</v>
      </c>
    </row>
    <row r="8212" spans="1:9" x14ac:dyDescent="0.25">
      <c r="A8212" s="5" t="s">
        <v>19766</v>
      </c>
      <c r="B8212" s="5" t="s">
        <v>19767</v>
      </c>
      <c r="C8212" s="6" t="s">
        <v>19768</v>
      </c>
      <c r="D8212" s="6" t="str">
        <f t="shared" si="128"/>
        <v>0350-090-101-1100</v>
      </c>
      <c r="E8212" s="5" t="s">
        <v>19769</v>
      </c>
      <c r="F8212" s="5" t="s">
        <v>399</v>
      </c>
      <c r="G8212" s="5" t="s">
        <v>400</v>
      </c>
      <c r="H8212" s="5" t="s">
        <v>377</v>
      </c>
      <c r="I8212" s="5" t="s">
        <v>378</v>
      </c>
    </row>
    <row r="8213" spans="1:9" x14ac:dyDescent="0.25">
      <c r="A8213" s="5" t="s">
        <v>19770</v>
      </c>
      <c r="B8213" s="5" t="s">
        <v>19771</v>
      </c>
      <c r="C8213" s="6" t="s">
        <v>962</v>
      </c>
      <c r="D8213" s="6" t="str">
        <f t="shared" si="128"/>
        <v>0797-000-000-0000</v>
      </c>
      <c r="E8213" s="5" t="s">
        <v>963</v>
      </c>
      <c r="F8213" s="5" t="s">
        <v>383</v>
      </c>
      <c r="G8213" s="5" t="s">
        <v>384</v>
      </c>
      <c r="H8213" s="5" t="s">
        <v>377</v>
      </c>
      <c r="I8213" s="5" t="s">
        <v>378</v>
      </c>
    </row>
    <row r="8214" spans="1:9" x14ac:dyDescent="0.25">
      <c r="A8214" s="5" t="s">
        <v>19772</v>
      </c>
      <c r="B8214" s="5" t="s">
        <v>19773</v>
      </c>
      <c r="C8214" s="6" t="s">
        <v>4363</v>
      </c>
      <c r="D8214" s="6" t="str">
        <f t="shared" si="128"/>
        <v>0010-030-031-1200</v>
      </c>
      <c r="E8214" s="5" t="s">
        <v>4364</v>
      </c>
      <c r="F8214" s="5" t="s">
        <v>399</v>
      </c>
      <c r="G8214" s="5" t="s">
        <v>400</v>
      </c>
      <c r="H8214" s="5" t="s">
        <v>377</v>
      </c>
      <c r="I8214" s="5" t="s">
        <v>378</v>
      </c>
    </row>
    <row r="8215" spans="1:9" x14ac:dyDescent="0.25">
      <c r="A8215" s="5" t="s">
        <v>19774</v>
      </c>
      <c r="B8215" s="5" t="s">
        <v>19775</v>
      </c>
      <c r="C8215" s="6" t="s">
        <v>1619</v>
      </c>
      <c r="D8215" s="6" t="str">
        <f t="shared" si="128"/>
        <v>0370-000-000-0000</v>
      </c>
      <c r="E8215" s="5" t="s">
        <v>1620</v>
      </c>
      <c r="F8215" s="5" t="s">
        <v>383</v>
      </c>
      <c r="G8215" s="5" t="s">
        <v>384</v>
      </c>
      <c r="H8215" s="5" t="s">
        <v>377</v>
      </c>
      <c r="I8215" s="5" t="s">
        <v>378</v>
      </c>
    </row>
    <row r="8216" spans="1:9" x14ac:dyDescent="0.25">
      <c r="A8216" s="5" t="s">
        <v>19776</v>
      </c>
      <c r="B8216" s="5" t="s">
        <v>19777</v>
      </c>
      <c r="C8216" s="6" t="s">
        <v>3445</v>
      </c>
      <c r="D8216" s="6" t="str">
        <f t="shared" si="128"/>
        <v>0288-000-000-0000</v>
      </c>
      <c r="E8216" s="5" t="s">
        <v>3446</v>
      </c>
      <c r="F8216" s="5" t="s">
        <v>383</v>
      </c>
      <c r="G8216" s="5" t="s">
        <v>384</v>
      </c>
      <c r="H8216" s="5" t="s">
        <v>377</v>
      </c>
      <c r="I8216" s="5" t="s">
        <v>378</v>
      </c>
    </row>
    <row r="8217" spans="1:9" x14ac:dyDescent="0.25">
      <c r="A8217" s="5" t="s">
        <v>19778</v>
      </c>
      <c r="B8217" s="5" t="s">
        <v>19779</v>
      </c>
      <c r="C8217" s="6" t="s">
        <v>3779</v>
      </c>
      <c r="D8217" s="6" t="str">
        <f t="shared" si="128"/>
        <v>0010-048-041-1100</v>
      </c>
      <c r="E8217" s="5" t="s">
        <v>3780</v>
      </c>
      <c r="F8217" s="5" t="s">
        <v>383</v>
      </c>
      <c r="G8217" s="5" t="s">
        <v>384</v>
      </c>
      <c r="H8217" s="5" t="s">
        <v>377</v>
      </c>
      <c r="I8217" s="5" t="s">
        <v>378</v>
      </c>
    </row>
    <row r="8218" spans="1:9" x14ac:dyDescent="0.25">
      <c r="A8218" s="5" t="s">
        <v>19780</v>
      </c>
      <c r="B8218" s="5" t="s">
        <v>19781</v>
      </c>
      <c r="C8218" s="6" t="s">
        <v>962</v>
      </c>
      <c r="D8218" s="6" t="str">
        <f t="shared" si="128"/>
        <v>0797-000-000-0000</v>
      </c>
      <c r="E8218" s="5" t="s">
        <v>963</v>
      </c>
      <c r="F8218" s="5" t="s">
        <v>383</v>
      </c>
      <c r="G8218" s="5" t="s">
        <v>384</v>
      </c>
      <c r="H8218" s="5" t="s">
        <v>377</v>
      </c>
      <c r="I8218" s="5" t="s">
        <v>378</v>
      </c>
    </row>
    <row r="8219" spans="1:9" x14ac:dyDescent="0.25">
      <c r="A8219" s="5" t="s">
        <v>19782</v>
      </c>
      <c r="B8219" s="5" t="s">
        <v>19783</v>
      </c>
      <c r="C8219" s="6" t="s">
        <v>1972</v>
      </c>
      <c r="D8219" s="6" t="str">
        <f t="shared" si="128"/>
        <v>0100-000-000-3600</v>
      </c>
      <c r="E8219" s="5" t="s">
        <v>1973</v>
      </c>
      <c r="F8219" s="5" t="s">
        <v>1974</v>
      </c>
      <c r="G8219" s="5" t="s">
        <v>1975</v>
      </c>
      <c r="H8219" s="5" t="s">
        <v>377</v>
      </c>
      <c r="I8219" s="5" t="s">
        <v>378</v>
      </c>
    </row>
    <row r="8220" spans="1:9" x14ac:dyDescent="0.25">
      <c r="A8220" s="5" t="s">
        <v>19784</v>
      </c>
      <c r="B8220" s="5" t="s">
        <v>19785</v>
      </c>
      <c r="C8220" s="6" t="s">
        <v>6462</v>
      </c>
      <c r="D8220" s="6" t="str">
        <f t="shared" si="128"/>
        <v>0010-046-051-1100</v>
      </c>
      <c r="E8220" s="5" t="s">
        <v>6463</v>
      </c>
      <c r="F8220" s="5" t="s">
        <v>375</v>
      </c>
      <c r="G8220" s="5" t="s">
        <v>376</v>
      </c>
      <c r="H8220" s="5" t="s">
        <v>377</v>
      </c>
      <c r="I8220" s="5" t="s">
        <v>378</v>
      </c>
    </row>
    <row r="8221" spans="1:9" x14ac:dyDescent="0.25">
      <c r="A8221" s="5" t="s">
        <v>19786</v>
      </c>
      <c r="B8221" s="5" t="s">
        <v>19787</v>
      </c>
      <c r="C8221" s="6" t="s">
        <v>449</v>
      </c>
      <c r="D8221" s="6" t="str">
        <f t="shared" si="128"/>
        <v>0965-000-000-0000</v>
      </c>
      <c r="E8221" s="5" t="s">
        <v>450</v>
      </c>
      <c r="F8221" s="5" t="s">
        <v>383</v>
      </c>
      <c r="G8221" s="5" t="s">
        <v>384</v>
      </c>
      <c r="H8221" s="5" t="s">
        <v>377</v>
      </c>
      <c r="I8221" s="5" t="s">
        <v>378</v>
      </c>
    </row>
    <row r="8222" spans="1:9" x14ac:dyDescent="0.25">
      <c r="A8222" s="5" t="s">
        <v>19788</v>
      </c>
      <c r="B8222" s="5" t="s">
        <v>19789</v>
      </c>
      <c r="C8222" s="6" t="s">
        <v>4337</v>
      </c>
      <c r="D8222" s="6" t="str">
        <f t="shared" si="128"/>
        <v>0587-000-000-0000</v>
      </c>
      <c r="E8222" s="5" t="s">
        <v>4338</v>
      </c>
      <c r="F8222" s="5" t="s">
        <v>383</v>
      </c>
      <c r="G8222" s="5" t="s">
        <v>384</v>
      </c>
      <c r="H8222" s="5" t="s">
        <v>377</v>
      </c>
      <c r="I8222" s="5" t="s">
        <v>378</v>
      </c>
    </row>
    <row r="8223" spans="1:9" x14ac:dyDescent="0.25">
      <c r="A8223" s="5" t="s">
        <v>19790</v>
      </c>
      <c r="B8223" s="5" t="s">
        <v>19791</v>
      </c>
      <c r="C8223" s="6" t="s">
        <v>697</v>
      </c>
      <c r="D8223" s="6" t="str">
        <f t="shared" si="128"/>
        <v>0341-000-000-0000</v>
      </c>
      <c r="E8223" s="5" t="s">
        <v>698</v>
      </c>
      <c r="F8223" s="5" t="s">
        <v>383</v>
      </c>
      <c r="G8223" s="5" t="s">
        <v>384</v>
      </c>
      <c r="H8223" s="5" t="s">
        <v>377</v>
      </c>
      <c r="I8223" s="5" t="s">
        <v>378</v>
      </c>
    </row>
    <row r="8224" spans="1:9" x14ac:dyDescent="0.25">
      <c r="A8224" s="5" t="s">
        <v>19792</v>
      </c>
      <c r="B8224" s="5" t="s">
        <v>19793</v>
      </c>
      <c r="C8224" s="6" t="s">
        <v>6390</v>
      </c>
      <c r="D8224" s="6" t="str">
        <f t="shared" si="128"/>
        <v>1137-000-000-0000</v>
      </c>
      <c r="E8224" s="5" t="s">
        <v>6391</v>
      </c>
      <c r="F8224" s="5" t="s">
        <v>383</v>
      </c>
      <c r="G8224" s="5" t="s">
        <v>384</v>
      </c>
      <c r="H8224" s="5" t="s">
        <v>377</v>
      </c>
      <c r="I8224" s="5" t="s">
        <v>378</v>
      </c>
    </row>
    <row r="8225" spans="1:9" x14ac:dyDescent="0.25">
      <c r="A8225" s="5" t="s">
        <v>19794</v>
      </c>
      <c r="B8225" s="5" t="s">
        <v>19795</v>
      </c>
      <c r="C8225" s="6" t="s">
        <v>6061</v>
      </c>
      <c r="D8225" s="6" t="str">
        <f t="shared" si="128"/>
        <v>0897-000-000-0000</v>
      </c>
      <c r="E8225" s="5" t="s">
        <v>6062</v>
      </c>
      <c r="F8225" s="5" t="s">
        <v>383</v>
      </c>
      <c r="G8225" s="5" t="s">
        <v>384</v>
      </c>
      <c r="H8225" s="5" t="s">
        <v>377</v>
      </c>
      <c r="I8225" s="5" t="s">
        <v>378</v>
      </c>
    </row>
    <row r="8226" spans="1:9" x14ac:dyDescent="0.25">
      <c r="A8226" s="5" t="s">
        <v>19796</v>
      </c>
      <c r="B8226" s="5" t="s">
        <v>19797</v>
      </c>
      <c r="C8226" s="6" t="s">
        <v>1151</v>
      </c>
      <c r="D8226" s="6" t="str">
        <f t="shared" si="128"/>
        <v>0105-000-000-0000</v>
      </c>
      <c r="E8226" s="5" t="s">
        <v>1152</v>
      </c>
      <c r="F8226" s="5" t="s">
        <v>383</v>
      </c>
      <c r="G8226" s="5" t="s">
        <v>384</v>
      </c>
      <c r="H8226" s="5" t="s">
        <v>377</v>
      </c>
      <c r="I8226" s="5" t="s">
        <v>378</v>
      </c>
    </row>
    <row r="8227" spans="1:9" x14ac:dyDescent="0.25">
      <c r="A8227" s="5" t="s">
        <v>19798</v>
      </c>
      <c r="B8227" s="5" t="s">
        <v>19799</v>
      </c>
      <c r="C8227" s="6" t="s">
        <v>2973</v>
      </c>
      <c r="D8227" s="6" t="str">
        <f t="shared" si="128"/>
        <v>0417-000-000-0000</v>
      </c>
      <c r="E8227" s="5" t="s">
        <v>2974</v>
      </c>
      <c r="F8227" s="5" t="s">
        <v>383</v>
      </c>
      <c r="G8227" s="5" t="s">
        <v>384</v>
      </c>
      <c r="H8227" s="5" t="s">
        <v>377</v>
      </c>
      <c r="I8227" s="5" t="s">
        <v>378</v>
      </c>
    </row>
    <row r="8228" spans="1:9" x14ac:dyDescent="0.25">
      <c r="A8228" s="5" t="s">
        <v>19800</v>
      </c>
      <c r="B8228" s="5" t="s">
        <v>19801</v>
      </c>
      <c r="C8228" s="6" t="s">
        <v>2078</v>
      </c>
      <c r="D8228" s="6" t="str">
        <f t="shared" si="128"/>
        <v>0370-305-000-0000</v>
      </c>
      <c r="E8228" s="5" t="s">
        <v>2079</v>
      </c>
      <c r="F8228" s="5" t="s">
        <v>383</v>
      </c>
      <c r="G8228" s="5" t="s">
        <v>384</v>
      </c>
      <c r="H8228" s="5" t="s">
        <v>377</v>
      </c>
      <c r="I8228" s="5" t="s">
        <v>378</v>
      </c>
    </row>
    <row r="8229" spans="1:9" x14ac:dyDescent="0.25">
      <c r="A8229" s="5" t="s">
        <v>19802</v>
      </c>
      <c r="B8229" s="5" t="s">
        <v>19803</v>
      </c>
      <c r="C8229" s="6" t="s">
        <v>14340</v>
      </c>
      <c r="D8229" s="6" t="str">
        <f t="shared" si="128"/>
        <v>0283-000-004-9500</v>
      </c>
      <c r="E8229" s="5" t="s">
        <v>14341</v>
      </c>
      <c r="F8229" s="5" t="s">
        <v>383</v>
      </c>
      <c r="G8229" s="5" t="s">
        <v>384</v>
      </c>
      <c r="H8229" s="5" t="s">
        <v>377</v>
      </c>
      <c r="I8229" s="5" t="s">
        <v>378</v>
      </c>
    </row>
    <row r="8230" spans="1:9" x14ac:dyDescent="0.25">
      <c r="A8230" s="5" t="s">
        <v>19804</v>
      </c>
      <c r="B8230" s="5" t="s">
        <v>19805</v>
      </c>
      <c r="C8230" s="6" t="s">
        <v>1732</v>
      </c>
      <c r="D8230" s="6" t="str">
        <f t="shared" si="128"/>
        <v>0030-000-000-0000</v>
      </c>
      <c r="E8230" s="5" t="s">
        <v>1733</v>
      </c>
      <c r="F8230" s="5" t="s">
        <v>383</v>
      </c>
      <c r="G8230" s="5" t="s">
        <v>384</v>
      </c>
      <c r="H8230" s="5" t="s">
        <v>377</v>
      </c>
      <c r="I8230" s="5" t="s">
        <v>378</v>
      </c>
    </row>
    <row r="8231" spans="1:9" x14ac:dyDescent="0.25">
      <c r="A8231" s="5" t="s">
        <v>19806</v>
      </c>
      <c r="B8231" s="5" t="s">
        <v>19807</v>
      </c>
      <c r="C8231" s="6" t="s">
        <v>2008</v>
      </c>
      <c r="D8231" s="6" t="str">
        <f t="shared" si="128"/>
        <v>0670-000-000-0000</v>
      </c>
      <c r="E8231" s="5" t="s">
        <v>2009</v>
      </c>
      <c r="F8231" s="5" t="s">
        <v>383</v>
      </c>
      <c r="G8231" s="5" t="s">
        <v>384</v>
      </c>
      <c r="H8231" s="5" t="s">
        <v>377</v>
      </c>
      <c r="I8231" s="5" t="s">
        <v>378</v>
      </c>
    </row>
    <row r="8232" spans="1:9" x14ac:dyDescent="0.25">
      <c r="A8232" s="5" t="s">
        <v>19808</v>
      </c>
      <c r="B8232" s="5" t="s">
        <v>19809</v>
      </c>
      <c r="C8232" s="6" t="s">
        <v>5032</v>
      </c>
      <c r="D8232" s="6" t="str">
        <f t="shared" si="128"/>
        <v>0615-000-000-0000</v>
      </c>
      <c r="E8232" s="5" t="s">
        <v>5033</v>
      </c>
      <c r="F8232" s="5" t="s">
        <v>383</v>
      </c>
      <c r="G8232" s="5" t="s">
        <v>384</v>
      </c>
      <c r="H8232" s="5" t="s">
        <v>377</v>
      </c>
      <c r="I8232" s="5" t="s">
        <v>378</v>
      </c>
    </row>
    <row r="8233" spans="1:9" x14ac:dyDescent="0.25">
      <c r="A8233" s="5" t="s">
        <v>19810</v>
      </c>
      <c r="B8233" s="5" t="s">
        <v>19811</v>
      </c>
      <c r="C8233" s="6" t="s">
        <v>6167</v>
      </c>
      <c r="D8233" s="6" t="str">
        <f t="shared" si="128"/>
        <v>0010-090-091-1100</v>
      </c>
      <c r="E8233" s="5" t="s">
        <v>6168</v>
      </c>
      <c r="F8233" s="5" t="s">
        <v>399</v>
      </c>
      <c r="G8233" s="5" t="s">
        <v>400</v>
      </c>
      <c r="H8233" s="5" t="s">
        <v>377</v>
      </c>
      <c r="I8233" s="5" t="s">
        <v>378</v>
      </c>
    </row>
    <row r="8234" spans="1:9" x14ac:dyDescent="0.25">
      <c r="A8234" s="5" t="s">
        <v>19812</v>
      </c>
      <c r="B8234" s="5" t="s">
        <v>19813</v>
      </c>
      <c r="C8234" s="6" t="s">
        <v>3587</v>
      </c>
      <c r="D8234" s="6" t="str">
        <f t="shared" si="128"/>
        <v>0606-000-000-0000</v>
      </c>
      <c r="E8234" s="5" t="s">
        <v>3588</v>
      </c>
      <c r="F8234" s="5" t="s">
        <v>383</v>
      </c>
      <c r="G8234" s="5" t="s">
        <v>384</v>
      </c>
      <c r="H8234" s="5" t="s">
        <v>377</v>
      </c>
      <c r="I8234" s="5" t="s">
        <v>378</v>
      </c>
    </row>
    <row r="8235" spans="1:9" x14ac:dyDescent="0.25">
      <c r="A8235" s="5" t="s">
        <v>19814</v>
      </c>
      <c r="B8235" s="5" t="s">
        <v>19815</v>
      </c>
      <c r="C8235" s="6" t="s">
        <v>4428</v>
      </c>
      <c r="D8235" s="6" t="str">
        <f t="shared" si="128"/>
        <v>0990-000-000-0000</v>
      </c>
      <c r="E8235" s="5" t="s">
        <v>4429</v>
      </c>
      <c r="F8235" s="5" t="s">
        <v>383</v>
      </c>
      <c r="G8235" s="5" t="s">
        <v>384</v>
      </c>
      <c r="H8235" s="5" t="s">
        <v>377</v>
      </c>
      <c r="I8235" s="5" t="s">
        <v>378</v>
      </c>
    </row>
    <row r="8236" spans="1:9" x14ac:dyDescent="0.25">
      <c r="A8236" s="5" t="s">
        <v>19816</v>
      </c>
      <c r="B8236" s="5" t="s">
        <v>19817</v>
      </c>
      <c r="C8236" s="6" t="s">
        <v>789</v>
      </c>
      <c r="D8236" s="6" t="str">
        <f t="shared" si="128"/>
        <v>0727-000-000-0000</v>
      </c>
      <c r="E8236" s="5" t="s">
        <v>790</v>
      </c>
      <c r="F8236" s="5" t="s">
        <v>383</v>
      </c>
      <c r="G8236" s="5" t="s">
        <v>384</v>
      </c>
      <c r="H8236" s="5" t="s">
        <v>377</v>
      </c>
      <c r="I8236" s="5" t="s">
        <v>378</v>
      </c>
    </row>
    <row r="8237" spans="1:9" x14ac:dyDescent="0.25">
      <c r="A8237" s="5" t="s">
        <v>19818</v>
      </c>
      <c r="B8237" s="5" t="s">
        <v>19819</v>
      </c>
      <c r="C8237" s="6" t="s">
        <v>1091</v>
      </c>
      <c r="D8237" s="6" t="str">
        <f t="shared" si="128"/>
        <v>0957-000-000-0000</v>
      </c>
      <c r="E8237" s="5" t="s">
        <v>1092</v>
      </c>
      <c r="F8237" s="5" t="s">
        <v>383</v>
      </c>
      <c r="G8237" s="5" t="s">
        <v>384</v>
      </c>
      <c r="H8237" s="5" t="s">
        <v>377</v>
      </c>
      <c r="I8237" s="5" t="s">
        <v>378</v>
      </c>
    </row>
    <row r="8238" spans="1:9" x14ac:dyDescent="0.25">
      <c r="A8238" s="5" t="s">
        <v>19820</v>
      </c>
      <c r="B8238" s="5" t="s">
        <v>19821</v>
      </c>
      <c r="C8238" s="6" t="s">
        <v>2229</v>
      </c>
      <c r="D8238" s="6" t="str">
        <f t="shared" si="128"/>
        <v>1120-000-000-0000</v>
      </c>
      <c r="E8238" s="5" t="s">
        <v>2230</v>
      </c>
      <c r="F8238" s="5" t="s">
        <v>383</v>
      </c>
      <c r="G8238" s="5" t="s">
        <v>384</v>
      </c>
      <c r="H8238" s="5" t="s">
        <v>377</v>
      </c>
      <c r="I8238" s="5" t="s">
        <v>378</v>
      </c>
    </row>
    <row r="8239" spans="1:9" x14ac:dyDescent="0.25">
      <c r="A8239" s="5" t="s">
        <v>19822</v>
      </c>
      <c r="B8239" s="5" t="s">
        <v>19823</v>
      </c>
      <c r="C8239" s="6" t="s">
        <v>3458</v>
      </c>
      <c r="D8239" s="6" t="str">
        <f t="shared" si="128"/>
        <v>1025-000-000-0000</v>
      </c>
      <c r="E8239" s="5" t="s">
        <v>3459</v>
      </c>
      <c r="F8239" s="5" t="s">
        <v>383</v>
      </c>
      <c r="G8239" s="5" t="s">
        <v>384</v>
      </c>
      <c r="H8239" s="5" t="s">
        <v>377</v>
      </c>
      <c r="I8239" s="5" t="s">
        <v>378</v>
      </c>
    </row>
    <row r="8240" spans="1:9" x14ac:dyDescent="0.25">
      <c r="A8240" s="5" t="s">
        <v>19824</v>
      </c>
      <c r="B8240" s="5" t="s">
        <v>19825</v>
      </c>
      <c r="C8240" s="6" t="s">
        <v>2237</v>
      </c>
      <c r="D8240" s="6" t="str">
        <f t="shared" si="128"/>
        <v>0917-000-000-0000</v>
      </c>
      <c r="E8240" s="5" t="s">
        <v>2238</v>
      </c>
      <c r="F8240" s="5" t="s">
        <v>383</v>
      </c>
      <c r="G8240" s="5" t="s">
        <v>384</v>
      </c>
      <c r="H8240" s="5" t="s">
        <v>377</v>
      </c>
      <c r="I8240" s="5" t="s">
        <v>378</v>
      </c>
    </row>
    <row r="8241" spans="1:9" x14ac:dyDescent="0.25">
      <c r="A8241" s="5" t="s">
        <v>19826</v>
      </c>
      <c r="B8241" s="5" t="s">
        <v>19827</v>
      </c>
      <c r="C8241" s="6" t="s">
        <v>2973</v>
      </c>
      <c r="D8241" s="6" t="str">
        <f t="shared" si="128"/>
        <v>0417-000-000-0000</v>
      </c>
      <c r="E8241" s="5" t="s">
        <v>2974</v>
      </c>
      <c r="F8241" s="5" t="s">
        <v>383</v>
      </c>
      <c r="G8241" s="5" t="s">
        <v>384</v>
      </c>
      <c r="H8241" s="5" t="s">
        <v>377</v>
      </c>
      <c r="I8241" s="5" t="s">
        <v>378</v>
      </c>
    </row>
    <row r="8242" spans="1:9" x14ac:dyDescent="0.25">
      <c r="A8242" s="5" t="s">
        <v>19828</v>
      </c>
      <c r="B8242" s="5" t="s">
        <v>19829</v>
      </c>
      <c r="C8242" s="6" t="s">
        <v>615</v>
      </c>
      <c r="D8242" s="6" t="str">
        <f t="shared" si="128"/>
        <v>0170-000-000-0000</v>
      </c>
      <c r="E8242" s="5" t="s">
        <v>616</v>
      </c>
      <c r="F8242" s="5" t="s">
        <v>383</v>
      </c>
      <c r="G8242" s="5" t="s">
        <v>384</v>
      </c>
      <c r="H8242" s="5" t="s">
        <v>377</v>
      </c>
      <c r="I8242" s="5" t="s">
        <v>378</v>
      </c>
    </row>
    <row r="8243" spans="1:9" x14ac:dyDescent="0.25">
      <c r="A8243" s="5" t="s">
        <v>19830</v>
      </c>
      <c r="B8243" s="5" t="s">
        <v>19831</v>
      </c>
      <c r="C8243" s="6" t="s">
        <v>781</v>
      </c>
      <c r="D8243" s="6" t="str">
        <f t="shared" si="128"/>
        <v>0430-000-000-0000</v>
      </c>
      <c r="E8243" s="5" t="s">
        <v>782</v>
      </c>
      <c r="F8243" s="5" t="s">
        <v>507</v>
      </c>
      <c r="G8243" s="5" t="s">
        <v>508</v>
      </c>
      <c r="H8243" s="5" t="s">
        <v>417</v>
      </c>
      <c r="I8243" s="5" t="s">
        <v>418</v>
      </c>
    </row>
    <row r="8244" spans="1:9" x14ac:dyDescent="0.25">
      <c r="A8244" s="5" t="s">
        <v>19832</v>
      </c>
      <c r="B8244" s="5" t="s">
        <v>19833</v>
      </c>
      <c r="C8244" s="6" t="s">
        <v>954</v>
      </c>
      <c r="D8244" s="6" t="str">
        <f t="shared" si="128"/>
        <v>0120-000-000-0000</v>
      </c>
      <c r="E8244" s="5" t="s">
        <v>955</v>
      </c>
      <c r="F8244" s="5" t="s">
        <v>383</v>
      </c>
      <c r="G8244" s="5" t="s">
        <v>384</v>
      </c>
      <c r="H8244" s="5" t="s">
        <v>513</v>
      </c>
      <c r="I8244" s="5" t="s">
        <v>514</v>
      </c>
    </row>
    <row r="8245" spans="1:9" x14ac:dyDescent="0.25">
      <c r="A8245" s="5" t="s">
        <v>19834</v>
      </c>
      <c r="B8245" s="5" t="s">
        <v>19835</v>
      </c>
      <c r="C8245" s="6" t="s">
        <v>1051</v>
      </c>
      <c r="D8245" s="6" t="str">
        <f t="shared" si="128"/>
        <v>0590-000-000-0000</v>
      </c>
      <c r="E8245" s="5" t="s">
        <v>1052</v>
      </c>
      <c r="F8245" s="5" t="s">
        <v>383</v>
      </c>
      <c r="G8245" s="5" t="s">
        <v>384</v>
      </c>
      <c r="H8245" s="5" t="s">
        <v>377</v>
      </c>
      <c r="I8245" s="5" t="s">
        <v>378</v>
      </c>
    </row>
    <row r="8246" spans="1:9" x14ac:dyDescent="0.25">
      <c r="A8246" s="5" t="s">
        <v>19836</v>
      </c>
      <c r="B8246" s="5" t="s">
        <v>19837</v>
      </c>
      <c r="C8246" s="6" t="s">
        <v>1404</v>
      </c>
      <c r="D8246" s="6" t="str">
        <f t="shared" si="128"/>
        <v>0578-000-000-0000</v>
      </c>
      <c r="E8246" s="5" t="s">
        <v>1405</v>
      </c>
      <c r="F8246" s="5" t="s">
        <v>383</v>
      </c>
      <c r="G8246" s="5" t="s">
        <v>384</v>
      </c>
      <c r="H8246" s="5" t="s">
        <v>377</v>
      </c>
      <c r="I8246" s="5" t="s">
        <v>378</v>
      </c>
    </row>
    <row r="8247" spans="1:9" x14ac:dyDescent="0.25">
      <c r="A8247" s="5" t="s">
        <v>19838</v>
      </c>
      <c r="B8247" s="5" t="s">
        <v>19839</v>
      </c>
      <c r="C8247" s="6" t="s">
        <v>511</v>
      </c>
      <c r="D8247" s="6" t="str">
        <f t="shared" si="128"/>
        <v>0110-000-000-0000</v>
      </c>
      <c r="E8247" s="5" t="s">
        <v>512</v>
      </c>
      <c r="F8247" s="5" t="s">
        <v>383</v>
      </c>
      <c r="G8247" s="5" t="s">
        <v>384</v>
      </c>
      <c r="H8247" s="5" t="s">
        <v>377</v>
      </c>
      <c r="I8247" s="5" t="s">
        <v>378</v>
      </c>
    </row>
    <row r="8248" spans="1:9" x14ac:dyDescent="0.25">
      <c r="A8248" s="5" t="s">
        <v>19840</v>
      </c>
      <c r="B8248" s="5" t="s">
        <v>19841</v>
      </c>
      <c r="C8248" s="6" t="s">
        <v>3680</v>
      </c>
      <c r="D8248" s="6" t="str">
        <f t="shared" si="128"/>
        <v>1072-000-000-0000</v>
      </c>
      <c r="E8248" s="5" t="s">
        <v>3681</v>
      </c>
      <c r="F8248" s="5" t="s">
        <v>383</v>
      </c>
      <c r="G8248" s="5" t="s">
        <v>384</v>
      </c>
      <c r="H8248" s="5" t="s">
        <v>377</v>
      </c>
      <c r="I8248" s="5" t="s">
        <v>378</v>
      </c>
    </row>
    <row r="8249" spans="1:9" x14ac:dyDescent="0.25">
      <c r="A8249" s="5" t="s">
        <v>19842</v>
      </c>
      <c r="B8249" s="5" t="s">
        <v>19843</v>
      </c>
      <c r="C8249" s="6" t="s">
        <v>1712</v>
      </c>
      <c r="D8249" s="6" t="str">
        <f t="shared" si="128"/>
        <v>0420-000-000-0000</v>
      </c>
      <c r="E8249" s="5" t="s">
        <v>1713</v>
      </c>
      <c r="F8249" s="5" t="s">
        <v>383</v>
      </c>
      <c r="G8249" s="5" t="s">
        <v>384</v>
      </c>
      <c r="H8249" s="5" t="s">
        <v>377</v>
      </c>
      <c r="I8249" s="5" t="s">
        <v>378</v>
      </c>
    </row>
    <row r="8250" spans="1:9" x14ac:dyDescent="0.25">
      <c r="A8250" s="5" t="s">
        <v>19844</v>
      </c>
      <c r="B8250" s="5" t="s">
        <v>19845</v>
      </c>
      <c r="C8250" s="6" t="s">
        <v>1065</v>
      </c>
      <c r="D8250" s="6" t="str">
        <f t="shared" si="128"/>
        <v>0906-000-000-0000</v>
      </c>
      <c r="E8250" s="5" t="s">
        <v>1066</v>
      </c>
      <c r="F8250" s="5" t="s">
        <v>383</v>
      </c>
      <c r="G8250" s="5" t="s">
        <v>384</v>
      </c>
      <c r="H8250" s="5" t="s">
        <v>377</v>
      </c>
      <c r="I8250" s="5" t="s">
        <v>378</v>
      </c>
    </row>
    <row r="8251" spans="1:9" x14ac:dyDescent="0.25">
      <c r="A8251" s="5" t="s">
        <v>19846</v>
      </c>
      <c r="B8251" s="5" t="s">
        <v>19847</v>
      </c>
      <c r="C8251" s="6" t="s">
        <v>923</v>
      </c>
      <c r="D8251" s="6" t="str">
        <f t="shared" si="128"/>
        <v>0210-000-000-0000</v>
      </c>
      <c r="E8251" s="5" t="s">
        <v>924</v>
      </c>
      <c r="F8251" s="5" t="s">
        <v>383</v>
      </c>
      <c r="G8251" s="5" t="s">
        <v>384</v>
      </c>
      <c r="H8251" s="5" t="s">
        <v>377</v>
      </c>
      <c r="I8251" s="5" t="s">
        <v>378</v>
      </c>
    </row>
    <row r="8252" spans="1:9" x14ac:dyDescent="0.25">
      <c r="A8252" s="5" t="s">
        <v>19848</v>
      </c>
      <c r="B8252" s="5" t="s">
        <v>19849</v>
      </c>
      <c r="C8252" s="6" t="s">
        <v>8687</v>
      </c>
      <c r="D8252" s="6" t="str">
        <f t="shared" si="128"/>
        <v>1146-000-000-0000</v>
      </c>
      <c r="E8252" s="5" t="s">
        <v>8688</v>
      </c>
      <c r="F8252" s="5" t="s">
        <v>383</v>
      </c>
      <c r="G8252" s="5" t="s">
        <v>384</v>
      </c>
      <c r="H8252" s="5" t="s">
        <v>377</v>
      </c>
      <c r="I8252" s="5" t="s">
        <v>378</v>
      </c>
    </row>
    <row r="8253" spans="1:9" x14ac:dyDescent="0.25">
      <c r="A8253" s="5" t="s">
        <v>19850</v>
      </c>
      <c r="B8253" s="5" t="s">
        <v>19851</v>
      </c>
      <c r="C8253" s="6" t="s">
        <v>16007</v>
      </c>
      <c r="D8253" s="6" t="str">
        <f t="shared" si="128"/>
        <v>1055-000-000-0000</v>
      </c>
      <c r="E8253" s="5" t="s">
        <v>16008</v>
      </c>
      <c r="F8253" s="5" t="s">
        <v>383</v>
      </c>
      <c r="G8253" s="5" t="s">
        <v>384</v>
      </c>
      <c r="H8253" s="5" t="s">
        <v>377</v>
      </c>
      <c r="I8253" s="5" t="s">
        <v>378</v>
      </c>
    </row>
    <row r="8254" spans="1:9" x14ac:dyDescent="0.25">
      <c r="A8254" s="5" t="s">
        <v>19852</v>
      </c>
      <c r="B8254" s="5" t="s">
        <v>19853</v>
      </c>
      <c r="C8254" s="6" t="s">
        <v>13892</v>
      </c>
      <c r="D8254" s="6" t="str">
        <f t="shared" si="128"/>
        <v>1121-000-000-0000</v>
      </c>
      <c r="E8254" s="5" t="s">
        <v>13893</v>
      </c>
      <c r="F8254" s="5" t="s">
        <v>383</v>
      </c>
      <c r="G8254" s="5" t="s">
        <v>384</v>
      </c>
      <c r="H8254" s="5" t="s">
        <v>377</v>
      </c>
      <c r="I8254" s="5" t="s">
        <v>378</v>
      </c>
    </row>
    <row r="8255" spans="1:9" x14ac:dyDescent="0.25">
      <c r="A8255" s="5" t="s">
        <v>19854</v>
      </c>
      <c r="B8255" s="5" t="s">
        <v>19855</v>
      </c>
      <c r="C8255" s="6" t="s">
        <v>1887</v>
      </c>
      <c r="D8255" s="6" t="str">
        <f t="shared" si="128"/>
        <v>0440-000-000-0000</v>
      </c>
      <c r="E8255" s="5" t="s">
        <v>1888</v>
      </c>
      <c r="F8255" s="5" t="s">
        <v>383</v>
      </c>
      <c r="G8255" s="5" t="s">
        <v>384</v>
      </c>
      <c r="H8255" s="5" t="s">
        <v>377</v>
      </c>
      <c r="I8255" s="5" t="s">
        <v>378</v>
      </c>
    </row>
    <row r="8256" spans="1:9" x14ac:dyDescent="0.25">
      <c r="A8256" s="5" t="s">
        <v>19856</v>
      </c>
      <c r="B8256" s="5" t="s">
        <v>19857</v>
      </c>
      <c r="C8256" s="6" t="s">
        <v>7378</v>
      </c>
      <c r="D8256" s="6" t="str">
        <f t="shared" si="128"/>
        <v>0303-000-002-5600</v>
      </c>
      <c r="E8256" s="5" t="s">
        <v>7379</v>
      </c>
      <c r="F8256" s="5" t="s">
        <v>383</v>
      </c>
      <c r="G8256" s="5" t="s">
        <v>384</v>
      </c>
      <c r="H8256" s="5" t="s">
        <v>377</v>
      </c>
      <c r="I8256" s="5" t="s">
        <v>378</v>
      </c>
    </row>
    <row r="8257" spans="1:9" x14ac:dyDescent="0.25">
      <c r="A8257" s="5" t="s">
        <v>19858</v>
      </c>
      <c r="B8257" s="5" t="s">
        <v>19859</v>
      </c>
      <c r="C8257" s="6" t="s">
        <v>807</v>
      </c>
      <c r="D8257" s="6" t="str">
        <f t="shared" si="128"/>
        <v>0130-000-000-0000</v>
      </c>
      <c r="E8257" s="5" t="s">
        <v>808</v>
      </c>
      <c r="F8257" s="5" t="s">
        <v>383</v>
      </c>
      <c r="G8257" s="5" t="s">
        <v>384</v>
      </c>
      <c r="H8257" s="5" t="s">
        <v>513</v>
      </c>
      <c r="I8257" s="5" t="s">
        <v>514</v>
      </c>
    </row>
    <row r="8258" spans="1:9" x14ac:dyDescent="0.25">
      <c r="A8258" s="5" t="s">
        <v>19860</v>
      </c>
      <c r="B8258" s="5" t="s">
        <v>19861</v>
      </c>
      <c r="C8258" s="6" t="s">
        <v>511</v>
      </c>
      <c r="D8258" s="6" t="str">
        <f t="shared" ref="D8258:D8321" si="129">TEXT(C8258,"0000-000-000-0000")</f>
        <v>0110-000-000-0000</v>
      </c>
      <c r="E8258" s="5" t="s">
        <v>512</v>
      </c>
      <c r="F8258" s="5" t="s">
        <v>507</v>
      </c>
      <c r="G8258" s="5" t="s">
        <v>508</v>
      </c>
      <c r="H8258" s="5" t="s">
        <v>377</v>
      </c>
      <c r="I8258" s="5" t="s">
        <v>378</v>
      </c>
    </row>
    <row r="8259" spans="1:9" x14ac:dyDescent="0.25">
      <c r="A8259" s="5" t="s">
        <v>19862</v>
      </c>
      <c r="B8259" s="5" t="s">
        <v>19863</v>
      </c>
      <c r="C8259" s="6" t="s">
        <v>3295</v>
      </c>
      <c r="D8259" s="6" t="str">
        <f t="shared" si="129"/>
        <v>0762-000-000-0000</v>
      </c>
      <c r="E8259" s="5" t="s">
        <v>3296</v>
      </c>
      <c r="F8259" s="5" t="s">
        <v>383</v>
      </c>
      <c r="G8259" s="5" t="s">
        <v>384</v>
      </c>
      <c r="H8259" s="5" t="s">
        <v>377</v>
      </c>
      <c r="I8259" s="5" t="s">
        <v>378</v>
      </c>
    </row>
    <row r="8260" spans="1:9" x14ac:dyDescent="0.25">
      <c r="A8260" s="5" t="s">
        <v>19864</v>
      </c>
      <c r="B8260" s="5" t="s">
        <v>19865</v>
      </c>
      <c r="C8260" s="6" t="s">
        <v>6390</v>
      </c>
      <c r="D8260" s="6" t="str">
        <f t="shared" si="129"/>
        <v>1137-000-000-0000</v>
      </c>
      <c r="E8260" s="5" t="s">
        <v>6391</v>
      </c>
      <c r="F8260" s="5" t="s">
        <v>383</v>
      </c>
      <c r="G8260" s="5" t="s">
        <v>384</v>
      </c>
      <c r="H8260" s="5" t="s">
        <v>377</v>
      </c>
      <c r="I8260" s="5" t="s">
        <v>378</v>
      </c>
    </row>
    <row r="8261" spans="1:9" x14ac:dyDescent="0.25">
      <c r="A8261" s="5" t="s">
        <v>19866</v>
      </c>
      <c r="B8261" s="5" t="s">
        <v>19867</v>
      </c>
      <c r="C8261" s="6" t="s">
        <v>381</v>
      </c>
      <c r="D8261" s="6" t="str">
        <f t="shared" si="129"/>
        <v>0310-000-000-0000</v>
      </c>
      <c r="E8261" s="5" t="s">
        <v>382</v>
      </c>
      <c r="F8261" s="5" t="s">
        <v>383</v>
      </c>
      <c r="G8261" s="5" t="s">
        <v>384</v>
      </c>
      <c r="H8261" s="5" t="s">
        <v>377</v>
      </c>
      <c r="I8261" s="5" t="s">
        <v>378</v>
      </c>
    </row>
    <row r="8262" spans="1:9" x14ac:dyDescent="0.25">
      <c r="A8262" s="5" t="s">
        <v>19868</v>
      </c>
      <c r="B8262" s="5" t="s">
        <v>19869</v>
      </c>
      <c r="C8262" s="6" t="s">
        <v>19870</v>
      </c>
      <c r="D8262" s="6" t="str">
        <f t="shared" si="129"/>
        <v>1083-000-000-0000</v>
      </c>
      <c r="E8262" s="5" t="s">
        <v>19871</v>
      </c>
      <c r="F8262" s="5" t="s">
        <v>383</v>
      </c>
      <c r="G8262" s="5" t="s">
        <v>384</v>
      </c>
      <c r="H8262" s="5" t="s">
        <v>377</v>
      </c>
      <c r="I8262" s="5" t="s">
        <v>378</v>
      </c>
    </row>
    <row r="8263" spans="1:9" x14ac:dyDescent="0.25">
      <c r="A8263" s="5" t="s">
        <v>19872</v>
      </c>
      <c r="B8263" s="5" t="s">
        <v>19873</v>
      </c>
      <c r="C8263" s="6" t="s">
        <v>5154</v>
      </c>
      <c r="D8263" s="6" t="str">
        <f t="shared" si="129"/>
        <v>0416-000-000-0000</v>
      </c>
      <c r="E8263" s="5" t="s">
        <v>5155</v>
      </c>
      <c r="F8263" s="5" t="s">
        <v>383</v>
      </c>
      <c r="G8263" s="5" t="s">
        <v>384</v>
      </c>
      <c r="H8263" s="5" t="s">
        <v>377</v>
      </c>
      <c r="I8263" s="5" t="s">
        <v>378</v>
      </c>
    </row>
    <row r="8264" spans="1:9" x14ac:dyDescent="0.25">
      <c r="A8264" s="5" t="s">
        <v>19874</v>
      </c>
      <c r="B8264" s="5" t="s">
        <v>19875</v>
      </c>
      <c r="C8264" s="6" t="s">
        <v>2947</v>
      </c>
      <c r="D8264" s="6" t="str">
        <f t="shared" si="129"/>
        <v>0943-000-000-0000</v>
      </c>
      <c r="E8264" s="5" t="s">
        <v>2948</v>
      </c>
      <c r="F8264" s="5" t="s">
        <v>383</v>
      </c>
      <c r="G8264" s="5" t="s">
        <v>384</v>
      </c>
      <c r="H8264" s="5" t="s">
        <v>377</v>
      </c>
      <c r="I8264" s="5" t="s">
        <v>378</v>
      </c>
    </row>
    <row r="8265" spans="1:9" x14ac:dyDescent="0.25">
      <c r="A8265" s="5" t="s">
        <v>19876</v>
      </c>
      <c r="B8265" s="5" t="s">
        <v>19877</v>
      </c>
      <c r="C8265" s="6" t="s">
        <v>2933</v>
      </c>
      <c r="D8265" s="6" t="str">
        <f t="shared" si="129"/>
        <v>0610-000-000-0000</v>
      </c>
      <c r="E8265" s="5" t="s">
        <v>2934</v>
      </c>
      <c r="F8265" s="5" t="s">
        <v>383</v>
      </c>
      <c r="G8265" s="5" t="s">
        <v>384</v>
      </c>
      <c r="H8265" s="5" t="s">
        <v>513</v>
      </c>
      <c r="I8265" s="5" t="s">
        <v>514</v>
      </c>
    </row>
    <row r="8266" spans="1:9" x14ac:dyDescent="0.25">
      <c r="A8266" s="5" t="s">
        <v>19878</v>
      </c>
      <c r="B8266" s="5" t="s">
        <v>19879</v>
      </c>
      <c r="C8266" s="6" t="s">
        <v>3896</v>
      </c>
      <c r="D8266" s="6" t="str">
        <f t="shared" si="129"/>
        <v>0410-000-000-0000</v>
      </c>
      <c r="E8266" s="5" t="s">
        <v>3897</v>
      </c>
      <c r="F8266" s="5" t="s">
        <v>383</v>
      </c>
      <c r="G8266" s="5" t="s">
        <v>384</v>
      </c>
      <c r="H8266" s="5" t="s">
        <v>377</v>
      </c>
      <c r="I8266" s="5" t="s">
        <v>378</v>
      </c>
    </row>
    <row r="8267" spans="1:9" x14ac:dyDescent="0.25">
      <c r="A8267" s="5" t="s">
        <v>19880</v>
      </c>
      <c r="B8267" s="5" t="s">
        <v>19881</v>
      </c>
      <c r="C8267" s="6" t="s">
        <v>923</v>
      </c>
      <c r="D8267" s="6" t="str">
        <f t="shared" si="129"/>
        <v>0210-000-000-0000</v>
      </c>
      <c r="E8267" s="5" t="s">
        <v>924</v>
      </c>
      <c r="F8267" s="5" t="s">
        <v>383</v>
      </c>
      <c r="G8267" s="5" t="s">
        <v>384</v>
      </c>
      <c r="H8267" s="5" t="s">
        <v>377</v>
      </c>
      <c r="I8267" s="5" t="s">
        <v>378</v>
      </c>
    </row>
    <row r="8268" spans="1:9" x14ac:dyDescent="0.25">
      <c r="A8268" s="5" t="s">
        <v>19882</v>
      </c>
      <c r="B8268" s="5" t="s">
        <v>19883</v>
      </c>
      <c r="C8268" s="6" t="s">
        <v>1530</v>
      </c>
      <c r="D8268" s="6" t="str">
        <f t="shared" si="129"/>
        <v>0122-000-000-0000</v>
      </c>
      <c r="E8268" s="5" t="s">
        <v>1531</v>
      </c>
      <c r="F8268" s="5" t="s">
        <v>383</v>
      </c>
      <c r="G8268" s="5" t="s">
        <v>384</v>
      </c>
      <c r="H8268" s="5" t="s">
        <v>377</v>
      </c>
      <c r="I8268" s="5" t="s">
        <v>378</v>
      </c>
    </row>
    <row r="8269" spans="1:9" x14ac:dyDescent="0.25">
      <c r="A8269" s="5" t="s">
        <v>19884</v>
      </c>
      <c r="B8269" s="5" t="s">
        <v>19885</v>
      </c>
      <c r="C8269" s="6" t="s">
        <v>3932</v>
      </c>
      <c r="D8269" s="6" t="str">
        <f t="shared" si="129"/>
        <v>0607-000-000-0000</v>
      </c>
      <c r="E8269" s="5" t="s">
        <v>3933</v>
      </c>
      <c r="F8269" s="5" t="s">
        <v>383</v>
      </c>
      <c r="G8269" s="5" t="s">
        <v>384</v>
      </c>
      <c r="H8269" s="5" t="s">
        <v>377</v>
      </c>
      <c r="I8269" s="5" t="s">
        <v>378</v>
      </c>
    </row>
    <row r="8270" spans="1:9" x14ac:dyDescent="0.25">
      <c r="A8270" s="5" t="s">
        <v>19886</v>
      </c>
      <c r="B8270" s="5" t="s">
        <v>19887</v>
      </c>
      <c r="C8270" s="6" t="s">
        <v>867</v>
      </c>
      <c r="D8270" s="6" t="str">
        <f t="shared" si="129"/>
        <v>1143-000-000-0000</v>
      </c>
      <c r="E8270" s="5" t="s">
        <v>868</v>
      </c>
      <c r="F8270" s="5" t="s">
        <v>383</v>
      </c>
      <c r="G8270" s="5" t="s">
        <v>384</v>
      </c>
      <c r="H8270" s="5" t="s">
        <v>513</v>
      </c>
      <c r="I8270" s="5" t="s">
        <v>514</v>
      </c>
    </row>
    <row r="8271" spans="1:9" x14ac:dyDescent="0.25">
      <c r="A8271" s="5" t="s">
        <v>19888</v>
      </c>
      <c r="B8271" s="5" t="s">
        <v>19889</v>
      </c>
      <c r="C8271" s="6" t="s">
        <v>4058</v>
      </c>
      <c r="D8271" s="6" t="str">
        <f t="shared" si="129"/>
        <v>0411-000-000-0000</v>
      </c>
      <c r="E8271" s="5" t="s">
        <v>4059</v>
      </c>
      <c r="F8271" s="5" t="s">
        <v>383</v>
      </c>
      <c r="G8271" s="5" t="s">
        <v>384</v>
      </c>
      <c r="H8271" s="5" t="s">
        <v>377</v>
      </c>
      <c r="I8271" s="5" t="s">
        <v>378</v>
      </c>
    </row>
    <row r="8272" spans="1:9" x14ac:dyDescent="0.25">
      <c r="A8272" s="5" t="s">
        <v>19890</v>
      </c>
      <c r="B8272" s="5" t="s">
        <v>19891</v>
      </c>
      <c r="C8272" s="6" t="s">
        <v>724</v>
      </c>
      <c r="D8272" s="6" t="str">
        <f t="shared" si="129"/>
        <v>0283-000-000-0000</v>
      </c>
      <c r="E8272" s="5" t="s">
        <v>725</v>
      </c>
      <c r="F8272" s="5" t="s">
        <v>383</v>
      </c>
      <c r="G8272" s="5" t="s">
        <v>384</v>
      </c>
      <c r="H8272" s="5" t="s">
        <v>513</v>
      </c>
      <c r="I8272" s="5" t="s">
        <v>514</v>
      </c>
    </row>
    <row r="8273" spans="1:9" x14ac:dyDescent="0.25">
      <c r="A8273" s="5" t="s">
        <v>19892</v>
      </c>
      <c r="B8273" s="5" t="s">
        <v>19893</v>
      </c>
      <c r="C8273" s="6" t="s">
        <v>3797</v>
      </c>
      <c r="D8273" s="6" t="str">
        <f t="shared" si="129"/>
        <v>1082-000-000-0000</v>
      </c>
      <c r="E8273" s="5" t="s">
        <v>3798</v>
      </c>
      <c r="F8273" s="5" t="s">
        <v>383</v>
      </c>
      <c r="G8273" s="5" t="s">
        <v>384</v>
      </c>
      <c r="H8273" s="5" t="s">
        <v>377</v>
      </c>
      <c r="I8273" s="5" t="s">
        <v>378</v>
      </c>
    </row>
    <row r="8274" spans="1:9" x14ac:dyDescent="0.25">
      <c r="A8274" s="5" t="s">
        <v>19894</v>
      </c>
      <c r="B8274" s="5" t="s">
        <v>19895</v>
      </c>
      <c r="C8274" s="6" t="s">
        <v>381</v>
      </c>
      <c r="D8274" s="6" t="str">
        <f t="shared" si="129"/>
        <v>0310-000-000-0000</v>
      </c>
      <c r="E8274" s="5" t="s">
        <v>382</v>
      </c>
      <c r="F8274" s="5" t="s">
        <v>383</v>
      </c>
      <c r="G8274" s="5" t="s">
        <v>384</v>
      </c>
      <c r="H8274" s="5" t="s">
        <v>377</v>
      </c>
      <c r="I8274" s="5" t="s">
        <v>378</v>
      </c>
    </row>
    <row r="8275" spans="1:9" x14ac:dyDescent="0.25">
      <c r="A8275" s="5" t="s">
        <v>19896</v>
      </c>
      <c r="B8275" s="5" t="s">
        <v>19897</v>
      </c>
      <c r="C8275" s="6" t="s">
        <v>827</v>
      </c>
      <c r="D8275" s="6" t="str">
        <f t="shared" si="129"/>
        <v>0320-000-000-0000</v>
      </c>
      <c r="E8275" s="5" t="s">
        <v>828</v>
      </c>
      <c r="F8275" s="5" t="s">
        <v>383</v>
      </c>
      <c r="G8275" s="5" t="s">
        <v>384</v>
      </c>
      <c r="H8275" s="5" t="s">
        <v>377</v>
      </c>
      <c r="I8275" s="5" t="s">
        <v>378</v>
      </c>
    </row>
    <row r="8276" spans="1:9" x14ac:dyDescent="0.25">
      <c r="A8276" s="5" t="s">
        <v>19898</v>
      </c>
      <c r="B8276" s="5" t="s">
        <v>19899</v>
      </c>
      <c r="C8276" s="6" t="s">
        <v>1573</v>
      </c>
      <c r="D8276" s="6" t="str">
        <f t="shared" si="129"/>
        <v>0213-000-000-0000</v>
      </c>
      <c r="E8276" s="5" t="s">
        <v>1574</v>
      </c>
      <c r="F8276" s="5" t="s">
        <v>383</v>
      </c>
      <c r="G8276" s="5" t="s">
        <v>384</v>
      </c>
      <c r="H8276" s="5" t="s">
        <v>513</v>
      </c>
      <c r="I8276" s="5" t="s">
        <v>514</v>
      </c>
    </row>
    <row r="8277" spans="1:9" x14ac:dyDescent="0.25">
      <c r="A8277" s="5" t="s">
        <v>19900</v>
      </c>
      <c r="B8277" s="5" t="s">
        <v>19901</v>
      </c>
      <c r="C8277" s="6" t="s">
        <v>1619</v>
      </c>
      <c r="D8277" s="6" t="str">
        <f t="shared" si="129"/>
        <v>0370-000-000-0000</v>
      </c>
      <c r="E8277" s="5" t="s">
        <v>1620</v>
      </c>
      <c r="F8277" s="5" t="s">
        <v>383</v>
      </c>
      <c r="G8277" s="5" t="s">
        <v>384</v>
      </c>
      <c r="H8277" s="5" t="s">
        <v>377</v>
      </c>
      <c r="I8277" s="5" t="s">
        <v>378</v>
      </c>
    </row>
    <row r="8278" spans="1:9" x14ac:dyDescent="0.25">
      <c r="A8278" s="5" t="s">
        <v>19902</v>
      </c>
      <c r="B8278" s="5" t="s">
        <v>19903</v>
      </c>
      <c r="C8278" s="6" t="s">
        <v>3587</v>
      </c>
      <c r="D8278" s="6" t="str">
        <f t="shared" si="129"/>
        <v>0606-000-000-0000</v>
      </c>
      <c r="E8278" s="5" t="s">
        <v>3588</v>
      </c>
      <c r="F8278" s="5" t="s">
        <v>383</v>
      </c>
      <c r="G8278" s="5" t="s">
        <v>384</v>
      </c>
      <c r="H8278" s="5" t="s">
        <v>377</v>
      </c>
      <c r="I8278" s="5" t="s">
        <v>378</v>
      </c>
    </row>
    <row r="8279" spans="1:9" x14ac:dyDescent="0.25">
      <c r="A8279" s="5" t="s">
        <v>19904</v>
      </c>
      <c r="B8279" s="5" t="s">
        <v>19905</v>
      </c>
      <c r="C8279" s="6" t="s">
        <v>1414</v>
      </c>
      <c r="D8279" s="6" t="str">
        <f t="shared" si="129"/>
        <v>0163-000-000-0000</v>
      </c>
      <c r="E8279" s="5" t="s">
        <v>1415</v>
      </c>
      <c r="F8279" s="5" t="s">
        <v>507</v>
      </c>
      <c r="G8279" s="5" t="s">
        <v>508</v>
      </c>
      <c r="H8279" s="5" t="s">
        <v>513</v>
      </c>
      <c r="I8279" s="5" t="s">
        <v>514</v>
      </c>
    </row>
    <row r="8280" spans="1:9" x14ac:dyDescent="0.25">
      <c r="A8280" s="5" t="s">
        <v>19906</v>
      </c>
      <c r="B8280" s="5" t="s">
        <v>19907</v>
      </c>
      <c r="C8280" s="6" t="s">
        <v>3932</v>
      </c>
      <c r="D8280" s="6" t="str">
        <f t="shared" si="129"/>
        <v>0607-000-000-0000</v>
      </c>
      <c r="E8280" s="5" t="s">
        <v>3933</v>
      </c>
      <c r="F8280" s="5" t="s">
        <v>383</v>
      </c>
      <c r="G8280" s="5" t="s">
        <v>384</v>
      </c>
      <c r="H8280" s="5" t="s">
        <v>377</v>
      </c>
      <c r="I8280" s="5" t="s">
        <v>378</v>
      </c>
    </row>
    <row r="8281" spans="1:9" x14ac:dyDescent="0.25">
      <c r="A8281" s="5" t="s">
        <v>19908</v>
      </c>
      <c r="B8281" s="5" t="s">
        <v>19909</v>
      </c>
      <c r="C8281" s="6" t="s">
        <v>11988</v>
      </c>
      <c r="D8281" s="6" t="str">
        <f t="shared" si="129"/>
        <v>1132-000-000-0000</v>
      </c>
      <c r="E8281" s="5" t="s">
        <v>11989</v>
      </c>
      <c r="F8281" s="5" t="s">
        <v>383</v>
      </c>
      <c r="G8281" s="5" t="s">
        <v>384</v>
      </c>
      <c r="H8281" s="5" t="s">
        <v>377</v>
      </c>
      <c r="I8281" s="5" t="s">
        <v>378</v>
      </c>
    </row>
    <row r="8282" spans="1:9" x14ac:dyDescent="0.25">
      <c r="A8282" s="5" t="s">
        <v>19910</v>
      </c>
      <c r="B8282" s="5" t="s">
        <v>19911</v>
      </c>
      <c r="C8282" s="6" t="s">
        <v>6350</v>
      </c>
      <c r="D8282" s="6" t="str">
        <f t="shared" si="129"/>
        <v>0697-000-000-0000</v>
      </c>
      <c r="E8282" s="5" t="s">
        <v>6351</v>
      </c>
      <c r="F8282" s="5" t="s">
        <v>383</v>
      </c>
      <c r="G8282" s="5" t="s">
        <v>384</v>
      </c>
      <c r="H8282" s="5" t="s">
        <v>377</v>
      </c>
      <c r="I8282" s="5" t="s">
        <v>378</v>
      </c>
    </row>
    <row r="8283" spans="1:9" x14ac:dyDescent="0.25">
      <c r="A8283" s="5" t="s">
        <v>19912</v>
      </c>
      <c r="B8283" s="5" t="s">
        <v>19913</v>
      </c>
      <c r="C8283" s="6" t="s">
        <v>3840</v>
      </c>
      <c r="D8283" s="6" t="str">
        <f t="shared" si="129"/>
        <v>0819-000-000-0000</v>
      </c>
      <c r="E8283" s="5" t="s">
        <v>3841</v>
      </c>
      <c r="F8283" s="5" t="s">
        <v>383</v>
      </c>
      <c r="G8283" s="5" t="s">
        <v>384</v>
      </c>
      <c r="H8283" s="5" t="s">
        <v>377</v>
      </c>
      <c r="I8283" s="5" t="s">
        <v>378</v>
      </c>
    </row>
    <row r="8284" spans="1:9" x14ac:dyDescent="0.25">
      <c r="A8284" s="5" t="s">
        <v>19914</v>
      </c>
      <c r="B8284" s="5" t="s">
        <v>19915</v>
      </c>
      <c r="C8284" s="6" t="s">
        <v>1869</v>
      </c>
      <c r="D8284" s="6" t="str">
        <f t="shared" si="129"/>
        <v>0516-000-000-0000</v>
      </c>
      <c r="E8284" s="5" t="s">
        <v>1870</v>
      </c>
      <c r="F8284" s="5" t="s">
        <v>383</v>
      </c>
      <c r="G8284" s="5" t="s">
        <v>384</v>
      </c>
      <c r="H8284" s="5" t="s">
        <v>377</v>
      </c>
      <c r="I8284" s="5" t="s">
        <v>378</v>
      </c>
    </row>
    <row r="8285" spans="1:9" x14ac:dyDescent="0.25">
      <c r="A8285" s="5" t="s">
        <v>19916</v>
      </c>
      <c r="B8285" s="5" t="s">
        <v>19917</v>
      </c>
      <c r="C8285" s="6" t="s">
        <v>13483</v>
      </c>
      <c r="D8285" s="6" t="str">
        <f t="shared" si="129"/>
        <v>0830-000-000-0000</v>
      </c>
      <c r="E8285" s="5" t="s">
        <v>13484</v>
      </c>
      <c r="F8285" s="5" t="s">
        <v>383</v>
      </c>
      <c r="G8285" s="5" t="s">
        <v>384</v>
      </c>
      <c r="H8285" s="5" t="s">
        <v>377</v>
      </c>
      <c r="I8285" s="5" t="s">
        <v>378</v>
      </c>
    </row>
    <row r="8286" spans="1:9" x14ac:dyDescent="0.25">
      <c r="A8286" s="5" t="s">
        <v>19918</v>
      </c>
      <c r="B8286" s="5" t="s">
        <v>19919</v>
      </c>
      <c r="C8286" s="6" t="s">
        <v>551</v>
      </c>
      <c r="D8286" s="6" t="str">
        <f t="shared" si="129"/>
        <v>0355-000-000-0000</v>
      </c>
      <c r="E8286" s="5" t="s">
        <v>552</v>
      </c>
      <c r="F8286" s="5" t="s">
        <v>383</v>
      </c>
      <c r="G8286" s="5" t="s">
        <v>384</v>
      </c>
      <c r="H8286" s="5" t="s">
        <v>377</v>
      </c>
      <c r="I8286" s="5" t="s">
        <v>378</v>
      </c>
    </row>
    <row r="8287" spans="1:9" x14ac:dyDescent="0.25">
      <c r="A8287" s="5" t="s">
        <v>19920</v>
      </c>
      <c r="B8287" s="5" t="s">
        <v>19921</v>
      </c>
      <c r="C8287" s="6" t="s">
        <v>11351</v>
      </c>
      <c r="D8287" s="6" t="str">
        <f t="shared" si="129"/>
        <v>0931-000-000-0000</v>
      </c>
      <c r="E8287" s="5" t="s">
        <v>11352</v>
      </c>
      <c r="F8287" s="5" t="s">
        <v>383</v>
      </c>
      <c r="G8287" s="5" t="s">
        <v>384</v>
      </c>
      <c r="H8287" s="5" t="s">
        <v>377</v>
      </c>
      <c r="I8287" s="5" t="s">
        <v>378</v>
      </c>
    </row>
    <row r="8288" spans="1:9" x14ac:dyDescent="0.25">
      <c r="A8288" s="5" t="s">
        <v>19922</v>
      </c>
      <c r="B8288" s="5" t="s">
        <v>19923</v>
      </c>
      <c r="C8288" s="6" t="s">
        <v>3896</v>
      </c>
      <c r="D8288" s="6" t="str">
        <f t="shared" si="129"/>
        <v>0410-000-000-0000</v>
      </c>
      <c r="E8288" s="5" t="s">
        <v>3897</v>
      </c>
      <c r="F8288" s="5" t="s">
        <v>383</v>
      </c>
      <c r="G8288" s="5" t="s">
        <v>384</v>
      </c>
      <c r="H8288" s="5" t="s">
        <v>377</v>
      </c>
      <c r="I8288" s="5" t="s">
        <v>378</v>
      </c>
    </row>
    <row r="8289" spans="1:9" x14ac:dyDescent="0.25">
      <c r="A8289" s="5" t="s">
        <v>19924</v>
      </c>
      <c r="B8289" s="5" t="s">
        <v>19925</v>
      </c>
      <c r="C8289" s="6" t="s">
        <v>1887</v>
      </c>
      <c r="D8289" s="6" t="str">
        <f t="shared" si="129"/>
        <v>0440-000-000-0000</v>
      </c>
      <c r="E8289" s="5" t="s">
        <v>1888</v>
      </c>
      <c r="F8289" s="5" t="s">
        <v>383</v>
      </c>
      <c r="G8289" s="5" t="s">
        <v>384</v>
      </c>
      <c r="H8289" s="5" t="s">
        <v>377</v>
      </c>
      <c r="I8289" s="5" t="s">
        <v>378</v>
      </c>
    </row>
    <row r="8290" spans="1:9" x14ac:dyDescent="0.25">
      <c r="A8290" s="5" t="s">
        <v>19926</v>
      </c>
      <c r="B8290" s="5" t="s">
        <v>19927</v>
      </c>
      <c r="C8290" s="6" t="s">
        <v>3950</v>
      </c>
      <c r="D8290" s="6" t="str">
        <f t="shared" si="129"/>
        <v>0612-000-000-0000</v>
      </c>
      <c r="E8290" s="5" t="s">
        <v>3951</v>
      </c>
      <c r="F8290" s="5" t="s">
        <v>383</v>
      </c>
      <c r="G8290" s="5" t="s">
        <v>384</v>
      </c>
      <c r="H8290" s="5" t="s">
        <v>377</v>
      </c>
      <c r="I8290" s="5" t="s">
        <v>378</v>
      </c>
    </row>
    <row r="8291" spans="1:9" x14ac:dyDescent="0.25">
      <c r="A8291" s="5" t="s">
        <v>19928</v>
      </c>
      <c r="B8291" s="5" t="s">
        <v>19929</v>
      </c>
      <c r="C8291" s="6" t="s">
        <v>5508</v>
      </c>
      <c r="D8291" s="6" t="str">
        <f t="shared" si="129"/>
        <v>1015-000-000-0000</v>
      </c>
      <c r="E8291" s="5" t="s">
        <v>5509</v>
      </c>
      <c r="F8291" s="5" t="s">
        <v>383</v>
      </c>
      <c r="G8291" s="5" t="s">
        <v>384</v>
      </c>
      <c r="H8291" s="5" t="s">
        <v>377</v>
      </c>
      <c r="I8291" s="5" t="s">
        <v>378</v>
      </c>
    </row>
    <row r="8292" spans="1:9" x14ac:dyDescent="0.25">
      <c r="A8292" s="5" t="s">
        <v>19930</v>
      </c>
      <c r="B8292" s="5" t="s">
        <v>19931</v>
      </c>
      <c r="C8292" s="6" t="s">
        <v>2229</v>
      </c>
      <c r="D8292" s="6" t="str">
        <f t="shared" si="129"/>
        <v>1120-000-000-0000</v>
      </c>
      <c r="E8292" s="5" t="s">
        <v>2230</v>
      </c>
      <c r="F8292" s="5" t="s">
        <v>383</v>
      </c>
      <c r="G8292" s="5" t="s">
        <v>384</v>
      </c>
      <c r="H8292" s="5" t="s">
        <v>377</v>
      </c>
      <c r="I8292" s="5" t="s">
        <v>378</v>
      </c>
    </row>
    <row r="8293" spans="1:9" x14ac:dyDescent="0.25">
      <c r="A8293" s="5" t="s">
        <v>19932</v>
      </c>
      <c r="B8293" s="5" t="s">
        <v>19933</v>
      </c>
      <c r="C8293" s="6" t="s">
        <v>6938</v>
      </c>
      <c r="D8293" s="6" t="str">
        <f t="shared" si="129"/>
        <v>0868-000-000-0000</v>
      </c>
      <c r="E8293" s="5" t="s">
        <v>27865</v>
      </c>
      <c r="F8293" s="5" t="s">
        <v>383</v>
      </c>
      <c r="G8293" s="5" t="s">
        <v>384</v>
      </c>
      <c r="H8293" s="5" t="s">
        <v>513</v>
      </c>
      <c r="I8293" s="5" t="s">
        <v>514</v>
      </c>
    </row>
    <row r="8294" spans="1:9" x14ac:dyDescent="0.25">
      <c r="A8294" s="5" t="s">
        <v>19934</v>
      </c>
      <c r="B8294" s="5" t="s">
        <v>19935</v>
      </c>
      <c r="C8294" s="6" t="s">
        <v>985</v>
      </c>
      <c r="D8294" s="6" t="str">
        <f t="shared" si="129"/>
        <v>0180-000-000-0000</v>
      </c>
      <c r="E8294" s="5" t="s">
        <v>986</v>
      </c>
      <c r="F8294" s="5" t="s">
        <v>383</v>
      </c>
      <c r="G8294" s="5" t="s">
        <v>384</v>
      </c>
      <c r="H8294" s="5" t="s">
        <v>377</v>
      </c>
      <c r="I8294" s="5" t="s">
        <v>378</v>
      </c>
    </row>
    <row r="8295" spans="1:9" x14ac:dyDescent="0.25">
      <c r="A8295" s="5" t="s">
        <v>19936</v>
      </c>
      <c r="B8295" s="5" t="s">
        <v>19937</v>
      </c>
      <c r="C8295" s="6" t="s">
        <v>2229</v>
      </c>
      <c r="D8295" s="6" t="str">
        <f t="shared" si="129"/>
        <v>1120-000-000-0000</v>
      </c>
      <c r="E8295" s="5" t="s">
        <v>2230</v>
      </c>
      <c r="F8295" s="5" t="s">
        <v>383</v>
      </c>
      <c r="G8295" s="5" t="s">
        <v>384</v>
      </c>
      <c r="H8295" s="5" t="s">
        <v>513</v>
      </c>
      <c r="I8295" s="5" t="s">
        <v>514</v>
      </c>
    </row>
    <row r="8296" spans="1:9" x14ac:dyDescent="0.25">
      <c r="A8296" s="5" t="s">
        <v>19938</v>
      </c>
      <c r="B8296" s="5" t="s">
        <v>19939</v>
      </c>
      <c r="C8296" s="6" t="s">
        <v>923</v>
      </c>
      <c r="D8296" s="6" t="str">
        <f t="shared" si="129"/>
        <v>0210-000-000-0000</v>
      </c>
      <c r="E8296" s="5" t="s">
        <v>924</v>
      </c>
      <c r="F8296" s="5" t="s">
        <v>383</v>
      </c>
      <c r="G8296" s="5" t="s">
        <v>384</v>
      </c>
      <c r="H8296" s="5" t="s">
        <v>377</v>
      </c>
      <c r="I8296" s="5" t="s">
        <v>378</v>
      </c>
    </row>
    <row r="8297" spans="1:9" x14ac:dyDescent="0.25">
      <c r="A8297" s="5" t="s">
        <v>19940</v>
      </c>
      <c r="B8297" s="5" t="s">
        <v>19941</v>
      </c>
      <c r="C8297" s="6" t="s">
        <v>853</v>
      </c>
      <c r="D8297" s="6" t="str">
        <f t="shared" si="129"/>
        <v>0945-000-000-0000</v>
      </c>
      <c r="E8297" s="5" t="s">
        <v>854</v>
      </c>
      <c r="F8297" s="5" t="s">
        <v>383</v>
      </c>
      <c r="G8297" s="5" t="s">
        <v>384</v>
      </c>
      <c r="H8297" s="5" t="s">
        <v>377</v>
      </c>
      <c r="I8297" s="5" t="s">
        <v>378</v>
      </c>
    </row>
    <row r="8298" spans="1:9" x14ac:dyDescent="0.25">
      <c r="A8298" s="5" t="s">
        <v>19942</v>
      </c>
      <c r="B8298" s="5" t="s">
        <v>19943</v>
      </c>
      <c r="C8298" s="6" t="s">
        <v>889</v>
      </c>
      <c r="D8298" s="6" t="str">
        <f t="shared" si="129"/>
        <v>0621-000-000-0000</v>
      </c>
      <c r="E8298" s="5" t="s">
        <v>890</v>
      </c>
      <c r="F8298" s="5" t="s">
        <v>383</v>
      </c>
      <c r="G8298" s="5" t="s">
        <v>384</v>
      </c>
      <c r="H8298" s="5" t="s">
        <v>377</v>
      </c>
      <c r="I8298" s="5" t="s">
        <v>378</v>
      </c>
    </row>
    <row r="8299" spans="1:9" x14ac:dyDescent="0.25">
      <c r="A8299" s="5" t="s">
        <v>19944</v>
      </c>
      <c r="B8299" s="5" t="s">
        <v>19945</v>
      </c>
      <c r="C8299" s="6" t="s">
        <v>761</v>
      </c>
      <c r="D8299" s="6" t="str">
        <f t="shared" si="129"/>
        <v>0118-000-000-0000</v>
      </c>
      <c r="E8299" s="5" t="s">
        <v>762</v>
      </c>
      <c r="F8299" s="5" t="s">
        <v>383</v>
      </c>
      <c r="G8299" s="5" t="s">
        <v>384</v>
      </c>
      <c r="H8299" s="5" t="s">
        <v>377</v>
      </c>
      <c r="I8299" s="5" t="s">
        <v>378</v>
      </c>
    </row>
    <row r="8300" spans="1:9" x14ac:dyDescent="0.25">
      <c r="A8300" s="5" t="s">
        <v>19946</v>
      </c>
      <c r="B8300" s="5" t="s">
        <v>19947</v>
      </c>
      <c r="C8300" s="6" t="s">
        <v>2817</v>
      </c>
      <c r="D8300" s="6" t="str">
        <f t="shared" si="129"/>
        <v>1029-000-000-0000</v>
      </c>
      <c r="E8300" s="5" t="s">
        <v>2818</v>
      </c>
      <c r="F8300" s="5" t="s">
        <v>383</v>
      </c>
      <c r="G8300" s="5" t="s">
        <v>384</v>
      </c>
      <c r="H8300" s="5" t="s">
        <v>377</v>
      </c>
      <c r="I8300" s="5" t="s">
        <v>378</v>
      </c>
    </row>
    <row r="8301" spans="1:9" x14ac:dyDescent="0.25">
      <c r="A8301" s="5" t="s">
        <v>19948</v>
      </c>
      <c r="B8301" s="5" t="s">
        <v>19949</v>
      </c>
      <c r="C8301" s="6" t="s">
        <v>9217</v>
      </c>
      <c r="D8301" s="6" t="str">
        <f t="shared" si="129"/>
        <v>0574-000-000-0000</v>
      </c>
      <c r="E8301" s="5" t="s">
        <v>9218</v>
      </c>
      <c r="F8301" s="5" t="s">
        <v>383</v>
      </c>
      <c r="G8301" s="5" t="s">
        <v>384</v>
      </c>
      <c r="H8301" s="5" t="s">
        <v>377</v>
      </c>
      <c r="I8301" s="5" t="s">
        <v>378</v>
      </c>
    </row>
    <row r="8302" spans="1:9" x14ac:dyDescent="0.25">
      <c r="A8302" s="5" t="s">
        <v>19950</v>
      </c>
      <c r="B8302" s="5" t="s">
        <v>19951</v>
      </c>
      <c r="C8302" s="6" t="s">
        <v>6848</v>
      </c>
      <c r="D8302" s="6" t="str">
        <f t="shared" si="129"/>
        <v>0010-211-261-1100</v>
      </c>
      <c r="E8302" s="5" t="s">
        <v>6849</v>
      </c>
      <c r="F8302" s="5" t="s">
        <v>383</v>
      </c>
      <c r="G8302" s="5" t="s">
        <v>384</v>
      </c>
      <c r="H8302" s="5" t="s">
        <v>377</v>
      </c>
      <c r="I8302" s="5" t="s">
        <v>378</v>
      </c>
    </row>
    <row r="8303" spans="1:9" x14ac:dyDescent="0.25">
      <c r="A8303" s="5" t="s">
        <v>19952</v>
      </c>
      <c r="B8303" s="5" t="s">
        <v>19953</v>
      </c>
      <c r="C8303" s="6" t="s">
        <v>469</v>
      </c>
      <c r="D8303" s="6" t="str">
        <f t="shared" si="129"/>
        <v>0152-000-000-0000</v>
      </c>
      <c r="E8303" s="5" t="s">
        <v>470</v>
      </c>
      <c r="F8303" s="5" t="s">
        <v>383</v>
      </c>
      <c r="G8303" s="5" t="s">
        <v>384</v>
      </c>
      <c r="H8303" s="5" t="s">
        <v>377</v>
      </c>
      <c r="I8303" s="5" t="s">
        <v>378</v>
      </c>
    </row>
    <row r="8304" spans="1:9" x14ac:dyDescent="0.25">
      <c r="A8304" s="5" t="s">
        <v>19954</v>
      </c>
      <c r="B8304" s="5" t="s">
        <v>19955</v>
      </c>
      <c r="C8304" s="6" t="s">
        <v>7731</v>
      </c>
      <c r="D8304" s="6" t="str">
        <f t="shared" si="129"/>
        <v>1098-000-000-0000</v>
      </c>
      <c r="E8304" s="5" t="s">
        <v>7732</v>
      </c>
      <c r="F8304" s="5" t="s">
        <v>383</v>
      </c>
      <c r="G8304" s="5" t="s">
        <v>384</v>
      </c>
      <c r="H8304" s="5" t="s">
        <v>377</v>
      </c>
      <c r="I8304" s="5" t="s">
        <v>378</v>
      </c>
    </row>
    <row r="8305" spans="1:9" x14ac:dyDescent="0.25">
      <c r="A8305" s="5" t="s">
        <v>19956</v>
      </c>
      <c r="B8305" s="5" t="s">
        <v>19957</v>
      </c>
      <c r="C8305" s="6" t="s">
        <v>3728</v>
      </c>
      <c r="D8305" s="6" t="str">
        <f t="shared" si="129"/>
        <v>0049-000-000-0000</v>
      </c>
      <c r="E8305" s="5" t="s">
        <v>3729</v>
      </c>
      <c r="F8305" s="5" t="s">
        <v>383</v>
      </c>
      <c r="G8305" s="5" t="s">
        <v>384</v>
      </c>
      <c r="H8305" s="5" t="s">
        <v>377</v>
      </c>
      <c r="I8305" s="5" t="s">
        <v>378</v>
      </c>
    </row>
    <row r="8306" spans="1:9" x14ac:dyDescent="0.25">
      <c r="A8306" s="5" t="s">
        <v>19958</v>
      </c>
      <c r="B8306" s="5" t="s">
        <v>19959</v>
      </c>
      <c r="C8306" s="6" t="s">
        <v>781</v>
      </c>
      <c r="D8306" s="6" t="str">
        <f t="shared" si="129"/>
        <v>0430-000-000-0000</v>
      </c>
      <c r="E8306" s="5" t="s">
        <v>782</v>
      </c>
      <c r="F8306" s="5" t="s">
        <v>383</v>
      </c>
      <c r="G8306" s="5" t="s">
        <v>384</v>
      </c>
      <c r="H8306" s="5" t="s">
        <v>377</v>
      </c>
      <c r="I8306" s="5" t="s">
        <v>378</v>
      </c>
    </row>
    <row r="8307" spans="1:9" x14ac:dyDescent="0.25">
      <c r="A8307" s="5" t="s">
        <v>19960</v>
      </c>
      <c r="B8307" s="5" t="s">
        <v>19961</v>
      </c>
      <c r="C8307" s="6" t="s">
        <v>13328</v>
      </c>
      <c r="D8307" s="6" t="str">
        <f t="shared" si="129"/>
        <v>1079-000-000-0000</v>
      </c>
      <c r="E8307" s="5" t="s">
        <v>13329</v>
      </c>
      <c r="F8307" s="5" t="s">
        <v>383</v>
      </c>
      <c r="G8307" s="5" t="s">
        <v>384</v>
      </c>
      <c r="H8307" s="5" t="s">
        <v>513</v>
      </c>
      <c r="I8307" s="5" t="s">
        <v>514</v>
      </c>
    </row>
    <row r="8308" spans="1:9" x14ac:dyDescent="0.25">
      <c r="A8308" s="5" t="s">
        <v>19962</v>
      </c>
      <c r="B8308" s="5" t="s">
        <v>19963</v>
      </c>
      <c r="C8308" s="6" t="s">
        <v>7324</v>
      </c>
      <c r="D8308" s="6" t="str">
        <f t="shared" si="129"/>
        <v>1029-044-000-0000</v>
      </c>
      <c r="E8308" s="5" t="s">
        <v>7325</v>
      </c>
      <c r="F8308" s="5" t="s">
        <v>399</v>
      </c>
      <c r="G8308" s="5" t="s">
        <v>400</v>
      </c>
      <c r="H8308" s="5" t="s">
        <v>377</v>
      </c>
      <c r="I8308" s="5" t="s">
        <v>378</v>
      </c>
    </row>
    <row r="8309" spans="1:9" x14ac:dyDescent="0.25">
      <c r="A8309" s="5" t="s">
        <v>19964</v>
      </c>
      <c r="B8309" s="5" t="s">
        <v>19965</v>
      </c>
      <c r="C8309" s="6" t="s">
        <v>2803</v>
      </c>
      <c r="D8309" s="6" t="str">
        <f t="shared" si="129"/>
        <v>0217-000-000-0000</v>
      </c>
      <c r="E8309" s="5" t="s">
        <v>2804</v>
      </c>
      <c r="F8309" s="5" t="s">
        <v>383</v>
      </c>
      <c r="G8309" s="5" t="s">
        <v>384</v>
      </c>
      <c r="H8309" s="5" t="s">
        <v>377</v>
      </c>
      <c r="I8309" s="5" t="s">
        <v>378</v>
      </c>
    </row>
    <row r="8310" spans="1:9" x14ac:dyDescent="0.25">
      <c r="A8310" s="5" t="s">
        <v>19966</v>
      </c>
      <c r="B8310" s="5" t="s">
        <v>19967</v>
      </c>
      <c r="C8310" s="6" t="s">
        <v>634</v>
      </c>
      <c r="D8310" s="6" t="str">
        <f t="shared" si="129"/>
        <v>0625-000-000-0000</v>
      </c>
      <c r="E8310" s="5" t="s">
        <v>635</v>
      </c>
      <c r="F8310" s="5" t="s">
        <v>383</v>
      </c>
      <c r="G8310" s="5" t="s">
        <v>384</v>
      </c>
      <c r="H8310" s="5" t="s">
        <v>377</v>
      </c>
      <c r="I8310" s="5" t="s">
        <v>378</v>
      </c>
    </row>
    <row r="8311" spans="1:9" x14ac:dyDescent="0.25">
      <c r="A8311" s="5" t="s">
        <v>19968</v>
      </c>
      <c r="B8311" s="5" t="s">
        <v>19969</v>
      </c>
      <c r="C8311" s="6" t="s">
        <v>9917</v>
      </c>
      <c r="D8311" s="6" t="str">
        <f t="shared" si="129"/>
        <v>0010-090-121-1100</v>
      </c>
      <c r="E8311" s="5" t="s">
        <v>9918</v>
      </c>
      <c r="F8311" s="5" t="s">
        <v>399</v>
      </c>
      <c r="G8311" s="5" t="s">
        <v>400</v>
      </c>
      <c r="H8311" s="5" t="s">
        <v>377</v>
      </c>
      <c r="I8311" s="5" t="s">
        <v>378</v>
      </c>
    </row>
    <row r="8312" spans="1:9" x14ac:dyDescent="0.25">
      <c r="A8312" s="5" t="s">
        <v>19970</v>
      </c>
      <c r="B8312" s="5" t="s">
        <v>19971</v>
      </c>
      <c r="C8312" s="6" t="s">
        <v>1512</v>
      </c>
      <c r="D8312" s="6" t="str">
        <f t="shared" si="129"/>
        <v>0041-000-000-0000</v>
      </c>
      <c r="E8312" s="5" t="s">
        <v>1513</v>
      </c>
      <c r="F8312" s="5" t="s">
        <v>383</v>
      </c>
      <c r="G8312" s="5" t="s">
        <v>384</v>
      </c>
      <c r="H8312" s="5" t="s">
        <v>377</v>
      </c>
      <c r="I8312" s="5" t="s">
        <v>378</v>
      </c>
    </row>
    <row r="8313" spans="1:9" x14ac:dyDescent="0.25">
      <c r="A8313" s="5" t="s">
        <v>19972</v>
      </c>
      <c r="B8313" s="5" t="s">
        <v>19973</v>
      </c>
      <c r="C8313" s="6" t="s">
        <v>945</v>
      </c>
      <c r="D8313" s="6" t="str">
        <f t="shared" si="129"/>
        <v>0010-035-141-1100</v>
      </c>
      <c r="E8313" s="5" t="s">
        <v>946</v>
      </c>
      <c r="F8313" s="5" t="s">
        <v>399</v>
      </c>
      <c r="G8313" s="5" t="s">
        <v>400</v>
      </c>
      <c r="H8313" s="5" t="s">
        <v>377</v>
      </c>
      <c r="I8313" s="5" t="s">
        <v>378</v>
      </c>
    </row>
    <row r="8314" spans="1:9" x14ac:dyDescent="0.25">
      <c r="A8314" s="5" t="s">
        <v>19974</v>
      </c>
      <c r="B8314" s="5" t="s">
        <v>19975</v>
      </c>
      <c r="C8314" s="6" t="s">
        <v>1091</v>
      </c>
      <c r="D8314" s="6" t="str">
        <f t="shared" si="129"/>
        <v>0957-000-000-0000</v>
      </c>
      <c r="E8314" s="5" t="s">
        <v>1092</v>
      </c>
      <c r="F8314" s="5" t="s">
        <v>383</v>
      </c>
      <c r="G8314" s="5" t="s">
        <v>384</v>
      </c>
      <c r="H8314" s="5" t="s">
        <v>513</v>
      </c>
      <c r="I8314" s="5" t="s">
        <v>514</v>
      </c>
    </row>
    <row r="8315" spans="1:9" x14ac:dyDescent="0.25">
      <c r="A8315" s="5" t="s">
        <v>19976</v>
      </c>
      <c r="B8315" s="5" t="s">
        <v>19977</v>
      </c>
      <c r="C8315" s="6" t="s">
        <v>1337</v>
      </c>
      <c r="D8315" s="6" t="str">
        <f t="shared" si="129"/>
        <v>0257-000-000-0000</v>
      </c>
      <c r="E8315" s="5" t="s">
        <v>1338</v>
      </c>
      <c r="F8315" s="5" t="s">
        <v>383</v>
      </c>
      <c r="G8315" s="5" t="s">
        <v>384</v>
      </c>
      <c r="H8315" s="5" t="s">
        <v>377</v>
      </c>
      <c r="I8315" s="5" t="s">
        <v>378</v>
      </c>
    </row>
    <row r="8316" spans="1:9" x14ac:dyDescent="0.25">
      <c r="A8316" s="5" t="s">
        <v>19978</v>
      </c>
      <c r="B8316" s="5" t="s">
        <v>19979</v>
      </c>
      <c r="C8316" s="6" t="s">
        <v>9917</v>
      </c>
      <c r="D8316" s="6" t="str">
        <f t="shared" si="129"/>
        <v>0010-090-121-1100</v>
      </c>
      <c r="E8316" s="5" t="s">
        <v>9918</v>
      </c>
      <c r="F8316" s="5" t="s">
        <v>399</v>
      </c>
      <c r="G8316" s="5" t="s">
        <v>400</v>
      </c>
      <c r="H8316" s="5" t="s">
        <v>377</v>
      </c>
      <c r="I8316" s="5" t="s">
        <v>378</v>
      </c>
    </row>
    <row r="8317" spans="1:9" x14ac:dyDescent="0.25">
      <c r="A8317" s="5" t="s">
        <v>19980</v>
      </c>
      <c r="B8317" s="5" t="s">
        <v>19981</v>
      </c>
      <c r="C8317" s="6" t="s">
        <v>3779</v>
      </c>
      <c r="D8317" s="6" t="str">
        <f t="shared" si="129"/>
        <v>0010-048-041-1100</v>
      </c>
      <c r="E8317" s="5" t="s">
        <v>3780</v>
      </c>
      <c r="F8317" s="5" t="s">
        <v>375</v>
      </c>
      <c r="G8317" s="5" t="s">
        <v>376</v>
      </c>
      <c r="H8317" s="5" t="s">
        <v>377</v>
      </c>
      <c r="I8317" s="5" t="s">
        <v>378</v>
      </c>
    </row>
    <row r="8318" spans="1:9" x14ac:dyDescent="0.25">
      <c r="A8318" s="5" t="s">
        <v>19982</v>
      </c>
      <c r="B8318" s="5" t="s">
        <v>19983</v>
      </c>
      <c r="C8318" s="6" t="s">
        <v>1370</v>
      </c>
      <c r="D8318" s="6" t="str">
        <f t="shared" si="129"/>
        <v>0028-000-000-0000</v>
      </c>
      <c r="E8318" s="5" t="s">
        <v>1371</v>
      </c>
      <c r="F8318" s="5" t="s">
        <v>383</v>
      </c>
      <c r="G8318" s="5" t="s">
        <v>384</v>
      </c>
      <c r="H8318" s="5" t="s">
        <v>377</v>
      </c>
      <c r="I8318" s="5" t="s">
        <v>378</v>
      </c>
    </row>
    <row r="8319" spans="1:9" x14ac:dyDescent="0.25">
      <c r="A8319" s="5" t="s">
        <v>19984</v>
      </c>
      <c r="B8319" s="5" t="s">
        <v>19985</v>
      </c>
      <c r="C8319" s="6" t="s">
        <v>2885</v>
      </c>
      <c r="D8319" s="6" t="str">
        <f t="shared" si="129"/>
        <v>0077-000-000-0000</v>
      </c>
      <c r="E8319" s="5" t="s">
        <v>2886</v>
      </c>
      <c r="F8319" s="5" t="s">
        <v>383</v>
      </c>
      <c r="G8319" s="5" t="s">
        <v>384</v>
      </c>
      <c r="H8319" s="5" t="s">
        <v>377</v>
      </c>
      <c r="I8319" s="5" t="s">
        <v>378</v>
      </c>
    </row>
    <row r="8320" spans="1:9" x14ac:dyDescent="0.25">
      <c r="A8320" s="5" t="s">
        <v>19986</v>
      </c>
      <c r="B8320" s="5" t="s">
        <v>19987</v>
      </c>
      <c r="C8320" s="6" t="s">
        <v>10232</v>
      </c>
      <c r="D8320" s="6" t="str">
        <f t="shared" si="129"/>
        <v>0010-058-051-3500</v>
      </c>
      <c r="E8320" s="5" t="s">
        <v>10233</v>
      </c>
      <c r="F8320" s="5" t="s">
        <v>399</v>
      </c>
      <c r="G8320" s="5" t="s">
        <v>400</v>
      </c>
      <c r="H8320" s="5" t="s">
        <v>377</v>
      </c>
      <c r="I8320" s="5" t="s">
        <v>378</v>
      </c>
    </row>
    <row r="8321" spans="1:9" x14ac:dyDescent="0.25">
      <c r="A8321" s="5" t="s">
        <v>19988</v>
      </c>
      <c r="B8321" s="5" t="s">
        <v>19989</v>
      </c>
      <c r="C8321" s="6" t="s">
        <v>449</v>
      </c>
      <c r="D8321" s="6" t="str">
        <f t="shared" si="129"/>
        <v>0965-000-000-0000</v>
      </c>
      <c r="E8321" s="5" t="s">
        <v>450</v>
      </c>
      <c r="F8321" s="5" t="s">
        <v>383</v>
      </c>
      <c r="G8321" s="5" t="s">
        <v>384</v>
      </c>
      <c r="H8321" s="5" t="s">
        <v>377</v>
      </c>
      <c r="I8321" s="5" t="s">
        <v>378</v>
      </c>
    </row>
    <row r="8322" spans="1:9" x14ac:dyDescent="0.25">
      <c r="A8322" s="5" t="s">
        <v>19990</v>
      </c>
      <c r="B8322" s="5" t="s">
        <v>19991</v>
      </c>
      <c r="C8322" s="6" t="s">
        <v>3437</v>
      </c>
      <c r="D8322" s="6" t="str">
        <f t="shared" ref="D8322:D8385" si="130">TEXT(C8322,"0000-000-000-0000")</f>
        <v>0010-163-021-1100</v>
      </c>
      <c r="E8322" s="5" t="s">
        <v>3438</v>
      </c>
      <c r="F8322" s="5" t="s">
        <v>383</v>
      </c>
      <c r="G8322" s="5" t="s">
        <v>384</v>
      </c>
      <c r="H8322" s="5" t="s">
        <v>377</v>
      </c>
      <c r="I8322" s="5" t="s">
        <v>378</v>
      </c>
    </row>
    <row r="8323" spans="1:9" x14ac:dyDescent="0.25">
      <c r="A8323" s="5" t="s">
        <v>19992</v>
      </c>
      <c r="B8323" s="5" t="s">
        <v>19993</v>
      </c>
      <c r="C8323" s="6" t="s">
        <v>1972</v>
      </c>
      <c r="D8323" s="6" t="str">
        <f t="shared" si="130"/>
        <v>0100-000-000-3600</v>
      </c>
      <c r="E8323" s="5" t="s">
        <v>1973</v>
      </c>
      <c r="F8323" s="5" t="s">
        <v>383</v>
      </c>
      <c r="G8323" s="5" t="s">
        <v>384</v>
      </c>
      <c r="H8323" s="5" t="s">
        <v>377</v>
      </c>
      <c r="I8323" s="5" t="s">
        <v>378</v>
      </c>
    </row>
    <row r="8324" spans="1:9" x14ac:dyDescent="0.25">
      <c r="A8324" s="5" t="s">
        <v>19994</v>
      </c>
      <c r="B8324" s="5" t="s">
        <v>19995</v>
      </c>
      <c r="C8324" s="6" t="s">
        <v>12608</v>
      </c>
      <c r="D8324" s="6" t="str">
        <f t="shared" si="130"/>
        <v>0518-000-000-0000</v>
      </c>
      <c r="E8324" s="5" t="s">
        <v>12609</v>
      </c>
      <c r="F8324" s="5" t="s">
        <v>383</v>
      </c>
      <c r="G8324" s="5" t="s">
        <v>384</v>
      </c>
      <c r="H8324" s="5" t="s">
        <v>377</v>
      </c>
      <c r="I8324" s="5" t="s">
        <v>378</v>
      </c>
    </row>
    <row r="8325" spans="1:9" x14ac:dyDescent="0.25">
      <c r="A8325" s="5" t="s">
        <v>19996</v>
      </c>
      <c r="B8325" s="5" t="s">
        <v>19997</v>
      </c>
      <c r="C8325" s="6" t="s">
        <v>19768</v>
      </c>
      <c r="D8325" s="6" t="str">
        <f t="shared" si="130"/>
        <v>0350-090-101-1100</v>
      </c>
      <c r="E8325" s="5" t="s">
        <v>19769</v>
      </c>
      <c r="F8325" s="5" t="s">
        <v>399</v>
      </c>
      <c r="G8325" s="5" t="s">
        <v>400</v>
      </c>
      <c r="H8325" s="5" t="s">
        <v>377</v>
      </c>
      <c r="I8325" s="5" t="s">
        <v>378</v>
      </c>
    </row>
    <row r="8326" spans="1:9" x14ac:dyDescent="0.25">
      <c r="A8326" s="5" t="s">
        <v>19998</v>
      </c>
      <c r="B8326" s="5" t="s">
        <v>19999</v>
      </c>
      <c r="C8326" s="6" t="s">
        <v>694</v>
      </c>
      <c r="D8326" s="6" t="str">
        <f t="shared" si="130"/>
        <v>0220-000-000-0000</v>
      </c>
      <c r="E8326" s="5" t="s">
        <v>695</v>
      </c>
      <c r="F8326" s="5" t="s">
        <v>383</v>
      </c>
      <c r="G8326" s="5" t="s">
        <v>384</v>
      </c>
      <c r="H8326" s="5" t="s">
        <v>377</v>
      </c>
      <c r="I8326" s="5" t="s">
        <v>378</v>
      </c>
    </row>
    <row r="8327" spans="1:9" x14ac:dyDescent="0.25">
      <c r="A8327" s="5" t="s">
        <v>20000</v>
      </c>
      <c r="B8327" s="5" t="s">
        <v>20001</v>
      </c>
      <c r="C8327" s="6" t="s">
        <v>615</v>
      </c>
      <c r="D8327" s="6" t="str">
        <f t="shared" si="130"/>
        <v>0170-000-000-0000</v>
      </c>
      <c r="E8327" s="5" t="s">
        <v>616</v>
      </c>
      <c r="F8327" s="5" t="s">
        <v>383</v>
      </c>
      <c r="G8327" s="5" t="s">
        <v>384</v>
      </c>
      <c r="H8327" s="5" t="s">
        <v>513</v>
      </c>
      <c r="I8327" s="5" t="s">
        <v>514</v>
      </c>
    </row>
    <row r="8328" spans="1:9" x14ac:dyDescent="0.25">
      <c r="A8328" s="5" t="s">
        <v>20002</v>
      </c>
      <c r="B8328" s="5" t="s">
        <v>20003</v>
      </c>
      <c r="C8328" s="6" t="s">
        <v>2835</v>
      </c>
      <c r="D8328" s="6" t="str">
        <f t="shared" si="130"/>
        <v>0197-000-000-0000</v>
      </c>
      <c r="E8328" s="5" t="s">
        <v>2836</v>
      </c>
      <c r="F8328" s="5" t="s">
        <v>383</v>
      </c>
      <c r="G8328" s="5" t="s">
        <v>384</v>
      </c>
      <c r="H8328" s="5" t="s">
        <v>377</v>
      </c>
      <c r="I8328" s="5" t="s">
        <v>378</v>
      </c>
    </row>
    <row r="8329" spans="1:9" x14ac:dyDescent="0.25">
      <c r="A8329" s="5" t="s">
        <v>20004</v>
      </c>
      <c r="B8329" s="5" t="s">
        <v>20005</v>
      </c>
      <c r="C8329" s="6" t="s">
        <v>405</v>
      </c>
      <c r="D8329" s="6" t="str">
        <f t="shared" si="130"/>
        <v>0340-000-000-0000</v>
      </c>
      <c r="E8329" s="5" t="s">
        <v>406</v>
      </c>
      <c r="F8329" s="5" t="s">
        <v>383</v>
      </c>
      <c r="G8329" s="5" t="s">
        <v>384</v>
      </c>
      <c r="H8329" s="5" t="s">
        <v>377</v>
      </c>
      <c r="I8329" s="5" t="s">
        <v>378</v>
      </c>
    </row>
    <row r="8330" spans="1:9" x14ac:dyDescent="0.25">
      <c r="A8330" s="5" t="s">
        <v>20006</v>
      </c>
      <c r="B8330" s="5" t="s">
        <v>20007</v>
      </c>
      <c r="C8330" s="6" t="s">
        <v>1577</v>
      </c>
      <c r="D8330" s="6" t="str">
        <f t="shared" si="130"/>
        <v>0870-000-000-0000</v>
      </c>
      <c r="E8330" s="5" t="s">
        <v>1578</v>
      </c>
      <c r="F8330" s="5" t="s">
        <v>383</v>
      </c>
      <c r="G8330" s="5" t="s">
        <v>384</v>
      </c>
      <c r="H8330" s="5" t="s">
        <v>513</v>
      </c>
      <c r="I8330" s="5" t="s">
        <v>514</v>
      </c>
    </row>
    <row r="8331" spans="1:9" x14ac:dyDescent="0.25">
      <c r="A8331" s="5" t="s">
        <v>20008</v>
      </c>
      <c r="B8331" s="5" t="s">
        <v>20009</v>
      </c>
      <c r="C8331" s="6" t="s">
        <v>2265</v>
      </c>
      <c r="D8331" s="6" t="str">
        <f t="shared" si="130"/>
        <v>0260-000-000-0000</v>
      </c>
      <c r="E8331" s="5" t="s">
        <v>2266</v>
      </c>
      <c r="F8331" s="5" t="s">
        <v>383</v>
      </c>
      <c r="G8331" s="5" t="s">
        <v>384</v>
      </c>
      <c r="H8331" s="5" t="s">
        <v>377</v>
      </c>
      <c r="I8331" s="5" t="s">
        <v>378</v>
      </c>
    </row>
    <row r="8332" spans="1:9" x14ac:dyDescent="0.25">
      <c r="A8332" s="5" t="s">
        <v>20010</v>
      </c>
      <c r="B8332" s="5" t="s">
        <v>20011</v>
      </c>
      <c r="C8332" s="6" t="s">
        <v>781</v>
      </c>
      <c r="D8332" s="6" t="str">
        <f t="shared" si="130"/>
        <v>0430-000-000-0000</v>
      </c>
      <c r="E8332" s="5" t="s">
        <v>782</v>
      </c>
      <c r="F8332" s="5" t="s">
        <v>383</v>
      </c>
      <c r="G8332" s="5" t="s">
        <v>384</v>
      </c>
      <c r="H8332" s="5" t="s">
        <v>377</v>
      </c>
      <c r="I8332" s="5" t="s">
        <v>378</v>
      </c>
    </row>
    <row r="8333" spans="1:9" x14ac:dyDescent="0.25">
      <c r="A8333" s="5" t="s">
        <v>20012</v>
      </c>
      <c r="B8333" s="5" t="s">
        <v>20013</v>
      </c>
      <c r="C8333" s="6" t="s">
        <v>6378</v>
      </c>
      <c r="D8333" s="6" t="str">
        <f t="shared" si="130"/>
        <v>1010-033-000-0000</v>
      </c>
      <c r="E8333" s="5" t="s">
        <v>6379</v>
      </c>
      <c r="F8333" s="5" t="s">
        <v>383</v>
      </c>
      <c r="G8333" s="5" t="s">
        <v>384</v>
      </c>
      <c r="H8333" s="5" t="s">
        <v>1213</v>
      </c>
      <c r="I8333" s="5" t="s">
        <v>1214</v>
      </c>
    </row>
    <row r="8334" spans="1:9" x14ac:dyDescent="0.25">
      <c r="A8334" s="5" t="s">
        <v>20014</v>
      </c>
      <c r="B8334" s="5" t="s">
        <v>20015</v>
      </c>
      <c r="C8334" s="6" t="s">
        <v>7382</v>
      </c>
      <c r="D8334" s="6" t="str">
        <f t="shared" si="130"/>
        <v>0375-000-000-0000</v>
      </c>
      <c r="E8334" s="5" t="s">
        <v>7383</v>
      </c>
      <c r="F8334" s="5" t="s">
        <v>383</v>
      </c>
      <c r="G8334" s="5" t="s">
        <v>384</v>
      </c>
      <c r="H8334" s="5" t="s">
        <v>377</v>
      </c>
      <c r="I8334" s="5" t="s">
        <v>378</v>
      </c>
    </row>
    <row r="8335" spans="1:9" x14ac:dyDescent="0.25">
      <c r="A8335" s="5" t="s">
        <v>20016</v>
      </c>
      <c r="B8335" s="5" t="s">
        <v>20017</v>
      </c>
      <c r="C8335" s="6" t="s">
        <v>2738</v>
      </c>
      <c r="D8335" s="6" t="str">
        <f t="shared" si="130"/>
        <v>0310-033-000-0000</v>
      </c>
      <c r="E8335" s="5" t="s">
        <v>2739</v>
      </c>
      <c r="F8335" s="5" t="s">
        <v>383</v>
      </c>
      <c r="G8335" s="5" t="s">
        <v>384</v>
      </c>
      <c r="H8335" s="5" t="s">
        <v>377</v>
      </c>
      <c r="I8335" s="5" t="s">
        <v>378</v>
      </c>
    </row>
    <row r="8336" spans="1:9" x14ac:dyDescent="0.25">
      <c r="A8336" s="5" t="s">
        <v>20018</v>
      </c>
      <c r="B8336" s="5" t="s">
        <v>20019</v>
      </c>
      <c r="C8336" s="6" t="s">
        <v>1366</v>
      </c>
      <c r="D8336" s="6" t="str">
        <f t="shared" si="130"/>
        <v>0861-000-000-0000</v>
      </c>
      <c r="E8336" s="5" t="s">
        <v>1367</v>
      </c>
      <c r="F8336" s="5" t="s">
        <v>383</v>
      </c>
      <c r="G8336" s="5" t="s">
        <v>384</v>
      </c>
      <c r="H8336" s="5" t="s">
        <v>377</v>
      </c>
      <c r="I8336" s="5" t="s">
        <v>378</v>
      </c>
    </row>
    <row r="8337" spans="1:9" x14ac:dyDescent="0.25">
      <c r="A8337" s="5" t="s">
        <v>20020</v>
      </c>
      <c r="B8337" s="5" t="s">
        <v>20021</v>
      </c>
      <c r="C8337" s="6" t="s">
        <v>1045</v>
      </c>
      <c r="D8337" s="6" t="str">
        <f t="shared" si="130"/>
        <v>0270-000-000-0000</v>
      </c>
      <c r="E8337" s="5" t="s">
        <v>1046</v>
      </c>
      <c r="F8337" s="5" t="s">
        <v>383</v>
      </c>
      <c r="G8337" s="5" t="s">
        <v>384</v>
      </c>
      <c r="H8337" s="5" t="s">
        <v>377</v>
      </c>
      <c r="I8337" s="5" t="s">
        <v>378</v>
      </c>
    </row>
    <row r="8338" spans="1:9" x14ac:dyDescent="0.25">
      <c r="A8338" s="5" t="s">
        <v>20022</v>
      </c>
      <c r="B8338" s="5" t="s">
        <v>20023</v>
      </c>
      <c r="C8338" s="6" t="s">
        <v>2491</v>
      </c>
      <c r="D8338" s="6" t="str">
        <f t="shared" si="130"/>
        <v>0168-247-000-0000</v>
      </c>
      <c r="E8338" s="5" t="s">
        <v>2492</v>
      </c>
      <c r="F8338" s="5" t="s">
        <v>383</v>
      </c>
      <c r="G8338" s="5" t="s">
        <v>384</v>
      </c>
      <c r="H8338" s="5" t="s">
        <v>377</v>
      </c>
      <c r="I8338" s="5" t="s">
        <v>378</v>
      </c>
    </row>
    <row r="8339" spans="1:9" x14ac:dyDescent="0.25">
      <c r="A8339" s="5" t="s">
        <v>20024</v>
      </c>
      <c r="B8339" s="5" t="s">
        <v>20025</v>
      </c>
      <c r="C8339" s="6" t="s">
        <v>4058</v>
      </c>
      <c r="D8339" s="6" t="str">
        <f t="shared" si="130"/>
        <v>0411-000-000-0000</v>
      </c>
      <c r="E8339" s="5" t="s">
        <v>4059</v>
      </c>
      <c r="F8339" s="5" t="s">
        <v>383</v>
      </c>
      <c r="G8339" s="5" t="s">
        <v>384</v>
      </c>
      <c r="H8339" s="5" t="s">
        <v>513</v>
      </c>
      <c r="I8339" s="5" t="s">
        <v>514</v>
      </c>
    </row>
    <row r="8340" spans="1:9" x14ac:dyDescent="0.25">
      <c r="A8340" s="5" t="s">
        <v>20026</v>
      </c>
      <c r="B8340" s="5" t="s">
        <v>20027</v>
      </c>
      <c r="C8340" s="6" t="s">
        <v>6045</v>
      </c>
      <c r="D8340" s="6" t="str">
        <f t="shared" si="130"/>
        <v>0117-000-000-0000</v>
      </c>
      <c r="E8340" s="5" t="s">
        <v>6046</v>
      </c>
      <c r="F8340" s="5" t="s">
        <v>383</v>
      </c>
      <c r="G8340" s="5" t="s">
        <v>384</v>
      </c>
      <c r="H8340" s="5" t="s">
        <v>377</v>
      </c>
      <c r="I8340" s="5" t="s">
        <v>378</v>
      </c>
    </row>
    <row r="8341" spans="1:9" x14ac:dyDescent="0.25">
      <c r="A8341" s="5" t="s">
        <v>20028</v>
      </c>
      <c r="B8341" s="5" t="s">
        <v>20029</v>
      </c>
      <c r="C8341" s="6" t="s">
        <v>20030</v>
      </c>
      <c r="D8341" s="6" t="str">
        <f t="shared" si="130"/>
        <v>0960-000-001-3800</v>
      </c>
      <c r="E8341" s="5" t="s">
        <v>20031</v>
      </c>
      <c r="F8341" s="5" t="s">
        <v>383</v>
      </c>
      <c r="G8341" s="5" t="s">
        <v>384</v>
      </c>
      <c r="H8341" s="5" t="s">
        <v>513</v>
      </c>
      <c r="I8341" s="5" t="s">
        <v>514</v>
      </c>
    </row>
    <row r="8342" spans="1:9" x14ac:dyDescent="0.25">
      <c r="A8342" s="5" t="s">
        <v>20032</v>
      </c>
      <c r="B8342" s="5" t="s">
        <v>20033</v>
      </c>
      <c r="C8342" s="6" t="s">
        <v>4829</v>
      </c>
      <c r="D8342" s="6" t="str">
        <f t="shared" si="130"/>
        <v>0036-000-000-0000</v>
      </c>
      <c r="E8342" s="5" t="s">
        <v>4830</v>
      </c>
      <c r="F8342" s="5" t="s">
        <v>383</v>
      </c>
      <c r="G8342" s="5" t="s">
        <v>384</v>
      </c>
      <c r="H8342" s="5" t="s">
        <v>377</v>
      </c>
      <c r="I8342" s="5" t="s">
        <v>378</v>
      </c>
    </row>
    <row r="8343" spans="1:9" x14ac:dyDescent="0.25">
      <c r="A8343" s="5" t="s">
        <v>20034</v>
      </c>
      <c r="B8343" s="5" t="s">
        <v>20035</v>
      </c>
      <c r="C8343" s="6" t="s">
        <v>2170</v>
      </c>
      <c r="D8343" s="6" t="str">
        <f t="shared" si="130"/>
        <v>0475-000-000-0000</v>
      </c>
      <c r="E8343" s="5" t="s">
        <v>2171</v>
      </c>
      <c r="F8343" s="5" t="s">
        <v>383</v>
      </c>
      <c r="G8343" s="5" t="s">
        <v>384</v>
      </c>
      <c r="H8343" s="5" t="s">
        <v>377</v>
      </c>
      <c r="I8343" s="5" t="s">
        <v>378</v>
      </c>
    </row>
    <row r="8344" spans="1:9" x14ac:dyDescent="0.25">
      <c r="A8344" s="5" t="s">
        <v>20036</v>
      </c>
      <c r="B8344" s="5" t="s">
        <v>20037</v>
      </c>
      <c r="C8344" s="6" t="s">
        <v>3714</v>
      </c>
      <c r="D8344" s="6" t="str">
        <f t="shared" si="130"/>
        <v>0329-000-000-0000</v>
      </c>
      <c r="E8344" s="5" t="s">
        <v>3715</v>
      </c>
      <c r="F8344" s="5" t="s">
        <v>383</v>
      </c>
      <c r="G8344" s="5" t="s">
        <v>384</v>
      </c>
      <c r="H8344" s="5" t="s">
        <v>377</v>
      </c>
      <c r="I8344" s="5" t="s">
        <v>378</v>
      </c>
    </row>
    <row r="8345" spans="1:9" x14ac:dyDescent="0.25">
      <c r="A8345" s="5" t="s">
        <v>20038</v>
      </c>
      <c r="B8345" s="5" t="s">
        <v>20039</v>
      </c>
      <c r="C8345" s="6" t="s">
        <v>2394</v>
      </c>
      <c r="D8345" s="6" t="str">
        <f t="shared" si="130"/>
        <v>0290-000-000-0000</v>
      </c>
      <c r="E8345" s="5" t="s">
        <v>2395</v>
      </c>
      <c r="F8345" s="5" t="s">
        <v>383</v>
      </c>
      <c r="G8345" s="5" t="s">
        <v>384</v>
      </c>
      <c r="H8345" s="5" t="s">
        <v>377</v>
      </c>
      <c r="I8345" s="5" t="s">
        <v>378</v>
      </c>
    </row>
    <row r="8346" spans="1:9" x14ac:dyDescent="0.25">
      <c r="A8346" s="5" t="s">
        <v>20040</v>
      </c>
      <c r="B8346" s="5" t="s">
        <v>20041</v>
      </c>
      <c r="C8346" s="6" t="s">
        <v>4823</v>
      </c>
      <c r="D8346" s="6" t="str">
        <f t="shared" si="130"/>
        <v>0572-000-000-0000</v>
      </c>
      <c r="E8346" s="5" t="s">
        <v>4824</v>
      </c>
      <c r="F8346" s="5" t="s">
        <v>383</v>
      </c>
      <c r="G8346" s="5" t="s">
        <v>384</v>
      </c>
      <c r="H8346" s="5" t="s">
        <v>377</v>
      </c>
      <c r="I8346" s="5" t="s">
        <v>378</v>
      </c>
    </row>
    <row r="8347" spans="1:9" x14ac:dyDescent="0.25">
      <c r="A8347" s="5" t="s">
        <v>20042</v>
      </c>
      <c r="B8347" s="5" t="s">
        <v>20043</v>
      </c>
      <c r="C8347" s="6" t="s">
        <v>11351</v>
      </c>
      <c r="D8347" s="6" t="str">
        <f t="shared" si="130"/>
        <v>0931-000-000-0000</v>
      </c>
      <c r="E8347" s="5" t="s">
        <v>11352</v>
      </c>
      <c r="F8347" s="5" t="s">
        <v>383</v>
      </c>
      <c r="G8347" s="5" t="s">
        <v>384</v>
      </c>
      <c r="H8347" s="5" t="s">
        <v>377</v>
      </c>
      <c r="I8347" s="5" t="s">
        <v>378</v>
      </c>
    </row>
    <row r="8348" spans="1:9" x14ac:dyDescent="0.25">
      <c r="A8348" s="5" t="s">
        <v>20044</v>
      </c>
      <c r="B8348" s="5" t="s">
        <v>20045</v>
      </c>
      <c r="C8348" s="6" t="s">
        <v>985</v>
      </c>
      <c r="D8348" s="6" t="str">
        <f t="shared" si="130"/>
        <v>0180-000-000-0000</v>
      </c>
      <c r="E8348" s="5" t="s">
        <v>986</v>
      </c>
      <c r="F8348" s="5" t="s">
        <v>383</v>
      </c>
      <c r="G8348" s="5" t="s">
        <v>384</v>
      </c>
      <c r="H8348" s="5" t="s">
        <v>377</v>
      </c>
      <c r="I8348" s="5" t="s">
        <v>378</v>
      </c>
    </row>
    <row r="8349" spans="1:9" x14ac:dyDescent="0.25">
      <c r="A8349" s="5" t="s">
        <v>20046</v>
      </c>
      <c r="B8349" s="5" t="s">
        <v>20047</v>
      </c>
      <c r="C8349" s="6" t="s">
        <v>4267</v>
      </c>
      <c r="D8349" s="6" t="str">
        <f t="shared" si="130"/>
        <v>0620-000-000-0000</v>
      </c>
      <c r="E8349" s="5" t="s">
        <v>4268</v>
      </c>
      <c r="F8349" s="5" t="s">
        <v>535</v>
      </c>
      <c r="G8349" s="5" t="s">
        <v>536</v>
      </c>
      <c r="H8349" s="5" t="s">
        <v>513</v>
      </c>
      <c r="I8349" s="5" t="s">
        <v>514</v>
      </c>
    </row>
    <row r="8350" spans="1:9" x14ac:dyDescent="0.25">
      <c r="A8350" s="5" t="s">
        <v>20048</v>
      </c>
      <c r="B8350" s="5" t="s">
        <v>20049</v>
      </c>
      <c r="C8350" s="6" t="s">
        <v>6366</v>
      </c>
      <c r="D8350" s="6" t="str">
        <f t="shared" si="130"/>
        <v>1004-000-000-0000</v>
      </c>
      <c r="E8350" s="5" t="s">
        <v>6367</v>
      </c>
      <c r="F8350" s="5" t="s">
        <v>383</v>
      </c>
      <c r="G8350" s="5" t="s">
        <v>384</v>
      </c>
      <c r="H8350" s="5" t="s">
        <v>377</v>
      </c>
      <c r="I8350" s="5" t="s">
        <v>378</v>
      </c>
    </row>
    <row r="8351" spans="1:9" x14ac:dyDescent="0.25">
      <c r="A8351" s="5" t="s">
        <v>20050</v>
      </c>
      <c r="B8351" s="5" t="s">
        <v>20051</v>
      </c>
      <c r="C8351" s="6" t="s">
        <v>2973</v>
      </c>
      <c r="D8351" s="6" t="str">
        <f t="shared" si="130"/>
        <v>0417-000-000-0000</v>
      </c>
      <c r="E8351" s="5" t="s">
        <v>2974</v>
      </c>
      <c r="F8351" s="5" t="s">
        <v>383</v>
      </c>
      <c r="G8351" s="5" t="s">
        <v>384</v>
      </c>
      <c r="H8351" s="5" t="s">
        <v>377</v>
      </c>
      <c r="I8351" s="5" t="s">
        <v>378</v>
      </c>
    </row>
    <row r="8352" spans="1:9" x14ac:dyDescent="0.25">
      <c r="A8352" s="5" t="s">
        <v>20052</v>
      </c>
      <c r="B8352" s="5" t="s">
        <v>20053</v>
      </c>
      <c r="C8352" s="6" t="s">
        <v>1087</v>
      </c>
      <c r="D8352" s="6" t="str">
        <f t="shared" si="130"/>
        <v>0026-000-000-0000</v>
      </c>
      <c r="E8352" s="5" t="s">
        <v>1088</v>
      </c>
      <c r="F8352" s="5" t="s">
        <v>383</v>
      </c>
      <c r="G8352" s="5" t="s">
        <v>384</v>
      </c>
      <c r="H8352" s="5" t="s">
        <v>401</v>
      </c>
      <c r="I8352" s="5" t="s">
        <v>402</v>
      </c>
    </row>
    <row r="8353" spans="1:9" x14ac:dyDescent="0.25">
      <c r="A8353" s="5" t="s">
        <v>20054</v>
      </c>
      <c r="B8353" s="5" t="s">
        <v>20055</v>
      </c>
      <c r="C8353" s="6" t="s">
        <v>20056</v>
      </c>
      <c r="D8353" s="6" t="str">
        <f t="shared" si="130"/>
        <v>0955-116-000-0000</v>
      </c>
      <c r="E8353" s="5" t="s">
        <v>20057</v>
      </c>
      <c r="F8353" s="5" t="s">
        <v>383</v>
      </c>
      <c r="G8353" s="5" t="s">
        <v>384</v>
      </c>
      <c r="H8353" s="5" t="s">
        <v>377</v>
      </c>
      <c r="I8353" s="5" t="s">
        <v>378</v>
      </c>
    </row>
    <row r="8354" spans="1:9" x14ac:dyDescent="0.25">
      <c r="A8354" s="5" t="s">
        <v>20058</v>
      </c>
      <c r="B8354" s="5" t="s">
        <v>20059</v>
      </c>
      <c r="C8354" s="6" t="s">
        <v>3680</v>
      </c>
      <c r="D8354" s="6" t="str">
        <f t="shared" si="130"/>
        <v>1072-000-000-0000</v>
      </c>
      <c r="E8354" s="5" t="s">
        <v>3681</v>
      </c>
      <c r="F8354" s="5" t="s">
        <v>383</v>
      </c>
      <c r="G8354" s="5" t="s">
        <v>384</v>
      </c>
      <c r="H8354" s="5" t="s">
        <v>377</v>
      </c>
      <c r="I8354" s="5" t="s">
        <v>378</v>
      </c>
    </row>
    <row r="8355" spans="1:9" x14ac:dyDescent="0.25">
      <c r="A8355" s="5" t="s">
        <v>20060</v>
      </c>
      <c r="B8355" s="5" t="s">
        <v>20061</v>
      </c>
      <c r="C8355" s="6" t="s">
        <v>11351</v>
      </c>
      <c r="D8355" s="6" t="str">
        <f t="shared" si="130"/>
        <v>0931-000-000-0000</v>
      </c>
      <c r="E8355" s="5" t="s">
        <v>11352</v>
      </c>
      <c r="F8355" s="5" t="s">
        <v>383</v>
      </c>
      <c r="G8355" s="5" t="s">
        <v>384</v>
      </c>
      <c r="H8355" s="5" t="s">
        <v>377</v>
      </c>
      <c r="I8355" s="5" t="s">
        <v>378</v>
      </c>
    </row>
    <row r="8356" spans="1:9" x14ac:dyDescent="0.25">
      <c r="A8356" s="5" t="s">
        <v>20062</v>
      </c>
      <c r="B8356" s="5" t="s">
        <v>20063</v>
      </c>
      <c r="C8356" s="6" t="s">
        <v>2428</v>
      </c>
      <c r="D8356" s="6" t="str">
        <f t="shared" si="130"/>
        <v>0128-000-000-0000</v>
      </c>
      <c r="E8356" s="5" t="s">
        <v>2429</v>
      </c>
      <c r="F8356" s="5" t="s">
        <v>383</v>
      </c>
      <c r="G8356" s="5" t="s">
        <v>384</v>
      </c>
      <c r="H8356" s="5" t="s">
        <v>377</v>
      </c>
      <c r="I8356" s="5" t="s">
        <v>378</v>
      </c>
    </row>
    <row r="8357" spans="1:9" x14ac:dyDescent="0.25">
      <c r="A8357" s="5" t="s">
        <v>20064</v>
      </c>
      <c r="B8357" s="5" t="s">
        <v>20065</v>
      </c>
      <c r="C8357" s="6" t="s">
        <v>3807</v>
      </c>
      <c r="D8357" s="6" t="str">
        <f t="shared" si="130"/>
        <v>0831-000-000-0000</v>
      </c>
      <c r="E8357" s="5" t="s">
        <v>3808</v>
      </c>
      <c r="F8357" s="5" t="s">
        <v>383</v>
      </c>
      <c r="G8357" s="5" t="s">
        <v>384</v>
      </c>
      <c r="H8357" s="5" t="s">
        <v>377</v>
      </c>
      <c r="I8357" s="5" t="s">
        <v>378</v>
      </c>
    </row>
    <row r="8358" spans="1:9" x14ac:dyDescent="0.25">
      <c r="A8358" s="5" t="s">
        <v>20066</v>
      </c>
      <c r="B8358" s="5" t="s">
        <v>20067</v>
      </c>
      <c r="C8358" s="6" t="s">
        <v>835</v>
      </c>
      <c r="D8358" s="6" t="str">
        <f t="shared" si="130"/>
        <v>0195-000-000-0000</v>
      </c>
      <c r="E8358" s="5" t="s">
        <v>836</v>
      </c>
      <c r="F8358" s="5" t="s">
        <v>383</v>
      </c>
      <c r="G8358" s="5" t="s">
        <v>384</v>
      </c>
      <c r="H8358" s="5" t="s">
        <v>377</v>
      </c>
      <c r="I8358" s="5" t="s">
        <v>378</v>
      </c>
    </row>
    <row r="8359" spans="1:9" x14ac:dyDescent="0.25">
      <c r="A8359" s="5" t="s">
        <v>20068</v>
      </c>
      <c r="B8359" s="5" t="s">
        <v>20069</v>
      </c>
      <c r="C8359" s="6" t="s">
        <v>2803</v>
      </c>
      <c r="D8359" s="6" t="str">
        <f t="shared" si="130"/>
        <v>0217-000-000-0000</v>
      </c>
      <c r="E8359" s="5" t="s">
        <v>2804</v>
      </c>
      <c r="F8359" s="5" t="s">
        <v>507</v>
      </c>
      <c r="G8359" s="5" t="s">
        <v>508</v>
      </c>
      <c r="H8359" s="5" t="s">
        <v>377</v>
      </c>
      <c r="I8359" s="5" t="s">
        <v>378</v>
      </c>
    </row>
    <row r="8360" spans="1:9" x14ac:dyDescent="0.25">
      <c r="A8360" s="5" t="s">
        <v>20070</v>
      </c>
      <c r="B8360" s="5" t="s">
        <v>20071</v>
      </c>
      <c r="C8360" s="6" t="s">
        <v>421</v>
      </c>
      <c r="D8360" s="6" t="str">
        <f t="shared" si="130"/>
        <v>0835-000-000-0000</v>
      </c>
      <c r="E8360" s="5" t="s">
        <v>422</v>
      </c>
      <c r="F8360" s="5" t="s">
        <v>383</v>
      </c>
      <c r="G8360" s="5" t="s">
        <v>384</v>
      </c>
      <c r="H8360" s="5" t="s">
        <v>377</v>
      </c>
      <c r="I8360" s="5" t="s">
        <v>378</v>
      </c>
    </row>
    <row r="8361" spans="1:9" x14ac:dyDescent="0.25">
      <c r="A8361" s="5" t="s">
        <v>20072</v>
      </c>
      <c r="B8361" s="5" t="s">
        <v>20073</v>
      </c>
      <c r="C8361" s="6" t="s">
        <v>9895</v>
      </c>
      <c r="D8361" s="6" t="str">
        <f t="shared" si="130"/>
        <v>0010-030-091-1100</v>
      </c>
      <c r="E8361" s="5" t="s">
        <v>9896</v>
      </c>
      <c r="F8361" s="5" t="s">
        <v>399</v>
      </c>
      <c r="G8361" s="5" t="s">
        <v>400</v>
      </c>
      <c r="H8361" s="5" t="s">
        <v>513</v>
      </c>
      <c r="I8361" s="5" t="s">
        <v>514</v>
      </c>
    </row>
    <row r="8362" spans="1:9" x14ac:dyDescent="0.25">
      <c r="A8362" s="5" t="s">
        <v>20074</v>
      </c>
      <c r="B8362" s="5" t="s">
        <v>20075</v>
      </c>
      <c r="C8362" s="6" t="s">
        <v>1462</v>
      </c>
      <c r="D8362" s="6" t="str">
        <f t="shared" si="130"/>
        <v>1133-000-000-0000</v>
      </c>
      <c r="E8362" s="5" t="s">
        <v>1463</v>
      </c>
      <c r="F8362" s="5" t="s">
        <v>383</v>
      </c>
      <c r="G8362" s="5" t="s">
        <v>384</v>
      </c>
      <c r="H8362" s="5" t="s">
        <v>377</v>
      </c>
      <c r="I8362" s="5" t="s">
        <v>378</v>
      </c>
    </row>
    <row r="8363" spans="1:9" x14ac:dyDescent="0.25">
      <c r="A8363" s="5" t="s">
        <v>20076</v>
      </c>
      <c r="B8363" s="5" t="s">
        <v>20077</v>
      </c>
      <c r="C8363" s="6" t="s">
        <v>4363</v>
      </c>
      <c r="D8363" s="6" t="str">
        <f t="shared" si="130"/>
        <v>0010-030-031-1200</v>
      </c>
      <c r="E8363" s="5" t="s">
        <v>4364</v>
      </c>
      <c r="F8363" s="5" t="s">
        <v>383</v>
      </c>
      <c r="G8363" s="5" t="s">
        <v>384</v>
      </c>
      <c r="H8363" s="5" t="s">
        <v>377</v>
      </c>
      <c r="I8363" s="5" t="s">
        <v>378</v>
      </c>
    </row>
    <row r="8364" spans="1:9" x14ac:dyDescent="0.25">
      <c r="A8364" s="5" t="s">
        <v>20078</v>
      </c>
      <c r="B8364" s="5" t="s">
        <v>20079</v>
      </c>
      <c r="C8364" s="6" t="s">
        <v>1712</v>
      </c>
      <c r="D8364" s="6" t="str">
        <f t="shared" si="130"/>
        <v>0420-000-000-0000</v>
      </c>
      <c r="E8364" s="5" t="s">
        <v>1713</v>
      </c>
      <c r="F8364" s="5" t="s">
        <v>383</v>
      </c>
      <c r="G8364" s="5" t="s">
        <v>384</v>
      </c>
      <c r="H8364" s="5" t="s">
        <v>377</v>
      </c>
      <c r="I8364" s="5" t="s">
        <v>378</v>
      </c>
    </row>
    <row r="8365" spans="1:9" x14ac:dyDescent="0.25">
      <c r="A8365" s="5" t="s">
        <v>20080</v>
      </c>
      <c r="B8365" s="5" t="s">
        <v>20081</v>
      </c>
      <c r="C8365" s="6" t="s">
        <v>517</v>
      </c>
      <c r="D8365" s="6" t="str">
        <f t="shared" si="130"/>
        <v>0250-000-000-0000</v>
      </c>
      <c r="E8365" s="5" t="s">
        <v>518</v>
      </c>
      <c r="F8365" s="5" t="s">
        <v>383</v>
      </c>
      <c r="G8365" s="5" t="s">
        <v>384</v>
      </c>
      <c r="H8365" s="5" t="s">
        <v>377</v>
      </c>
      <c r="I8365" s="5" t="s">
        <v>378</v>
      </c>
    </row>
    <row r="8366" spans="1:9" x14ac:dyDescent="0.25">
      <c r="A8366" s="5" t="s">
        <v>20082</v>
      </c>
      <c r="B8366" s="5" t="s">
        <v>20083</v>
      </c>
      <c r="C8366" s="6" t="s">
        <v>1619</v>
      </c>
      <c r="D8366" s="6" t="str">
        <f t="shared" si="130"/>
        <v>0370-000-000-0000</v>
      </c>
      <c r="E8366" s="5" t="s">
        <v>1620</v>
      </c>
      <c r="F8366" s="5" t="s">
        <v>383</v>
      </c>
      <c r="G8366" s="5" t="s">
        <v>384</v>
      </c>
      <c r="H8366" s="5" t="s">
        <v>377</v>
      </c>
      <c r="I8366" s="5" t="s">
        <v>378</v>
      </c>
    </row>
    <row r="8367" spans="1:9" x14ac:dyDescent="0.25">
      <c r="A8367" s="5" t="s">
        <v>20084</v>
      </c>
      <c r="B8367" s="5" t="s">
        <v>20085</v>
      </c>
      <c r="C8367" s="6" t="s">
        <v>2297</v>
      </c>
      <c r="D8367" s="6" t="str">
        <f t="shared" si="130"/>
        <v>0055-000-000-0000</v>
      </c>
      <c r="E8367" s="5" t="s">
        <v>2298</v>
      </c>
      <c r="F8367" s="5" t="s">
        <v>383</v>
      </c>
      <c r="G8367" s="5" t="s">
        <v>384</v>
      </c>
      <c r="H8367" s="5" t="s">
        <v>377</v>
      </c>
      <c r="I8367" s="5" t="s">
        <v>378</v>
      </c>
    </row>
    <row r="8368" spans="1:9" x14ac:dyDescent="0.25">
      <c r="A8368" s="5" t="s">
        <v>20086</v>
      </c>
      <c r="B8368" s="5" t="s">
        <v>20087</v>
      </c>
      <c r="C8368" s="6" t="s">
        <v>2008</v>
      </c>
      <c r="D8368" s="6" t="str">
        <f t="shared" si="130"/>
        <v>0670-000-000-0000</v>
      </c>
      <c r="E8368" s="5" t="s">
        <v>2009</v>
      </c>
      <c r="F8368" s="5" t="s">
        <v>383</v>
      </c>
      <c r="G8368" s="5" t="s">
        <v>384</v>
      </c>
      <c r="H8368" s="5" t="s">
        <v>377</v>
      </c>
      <c r="I8368" s="5" t="s">
        <v>378</v>
      </c>
    </row>
    <row r="8369" spans="1:9" x14ac:dyDescent="0.25">
      <c r="A8369" s="5" t="s">
        <v>20088</v>
      </c>
      <c r="B8369" s="5" t="s">
        <v>20089</v>
      </c>
      <c r="C8369" s="6" t="s">
        <v>1185</v>
      </c>
      <c r="D8369" s="6" t="str">
        <f t="shared" si="130"/>
        <v>0073-000-000-0000</v>
      </c>
      <c r="E8369" s="5" t="s">
        <v>1186</v>
      </c>
      <c r="F8369" s="5" t="s">
        <v>383</v>
      </c>
      <c r="G8369" s="5" t="s">
        <v>384</v>
      </c>
      <c r="H8369" s="5" t="s">
        <v>377</v>
      </c>
      <c r="I8369" s="5" t="s">
        <v>378</v>
      </c>
    </row>
    <row r="8370" spans="1:9" x14ac:dyDescent="0.25">
      <c r="A8370" s="5" t="s">
        <v>20090</v>
      </c>
      <c r="B8370" s="5" t="s">
        <v>20091</v>
      </c>
      <c r="C8370" s="6" t="s">
        <v>13694</v>
      </c>
      <c r="D8370" s="6" t="str">
        <f t="shared" si="130"/>
        <v>1156-000-000-0000</v>
      </c>
      <c r="E8370" s="5" t="s">
        <v>13695</v>
      </c>
      <c r="F8370" s="5" t="s">
        <v>383</v>
      </c>
      <c r="G8370" s="5" t="s">
        <v>384</v>
      </c>
      <c r="H8370" s="5" t="s">
        <v>377</v>
      </c>
      <c r="I8370" s="5" t="s">
        <v>378</v>
      </c>
    </row>
    <row r="8371" spans="1:9" x14ac:dyDescent="0.25">
      <c r="A8371" s="5" t="s">
        <v>20092</v>
      </c>
      <c r="B8371" s="5" t="s">
        <v>20093</v>
      </c>
      <c r="C8371" s="6" t="s">
        <v>6045</v>
      </c>
      <c r="D8371" s="6" t="str">
        <f t="shared" si="130"/>
        <v>0117-000-000-0000</v>
      </c>
      <c r="E8371" s="5" t="s">
        <v>6046</v>
      </c>
      <c r="F8371" s="5" t="s">
        <v>383</v>
      </c>
      <c r="G8371" s="5" t="s">
        <v>384</v>
      </c>
      <c r="H8371" s="5" t="s">
        <v>377</v>
      </c>
      <c r="I8371" s="5" t="s">
        <v>378</v>
      </c>
    </row>
    <row r="8372" spans="1:9" x14ac:dyDescent="0.25">
      <c r="A8372" s="5" t="s">
        <v>20094</v>
      </c>
      <c r="B8372" s="5" t="s">
        <v>20095</v>
      </c>
      <c r="C8372" s="6" t="s">
        <v>4567</v>
      </c>
      <c r="D8372" s="6" t="str">
        <f t="shared" si="130"/>
        <v>0010-058-011-1100</v>
      </c>
      <c r="E8372" s="5" t="s">
        <v>4568</v>
      </c>
      <c r="F8372" s="5" t="s">
        <v>375</v>
      </c>
      <c r="G8372" s="5" t="s">
        <v>376</v>
      </c>
      <c r="H8372" s="5" t="s">
        <v>377</v>
      </c>
      <c r="I8372" s="5" t="s">
        <v>378</v>
      </c>
    </row>
    <row r="8373" spans="1:9" x14ac:dyDescent="0.25">
      <c r="A8373" s="5" t="s">
        <v>20096</v>
      </c>
      <c r="B8373" s="5" t="s">
        <v>20097</v>
      </c>
      <c r="C8373" s="6" t="s">
        <v>4575</v>
      </c>
      <c r="D8373" s="6" t="str">
        <f t="shared" si="130"/>
        <v>0010-035-020-1300</v>
      </c>
      <c r="E8373" s="5" t="s">
        <v>4576</v>
      </c>
      <c r="F8373" s="5" t="s">
        <v>399</v>
      </c>
      <c r="G8373" s="5" t="s">
        <v>400</v>
      </c>
      <c r="H8373" s="5" t="s">
        <v>377</v>
      </c>
      <c r="I8373" s="5" t="s">
        <v>378</v>
      </c>
    </row>
    <row r="8374" spans="1:9" x14ac:dyDescent="0.25">
      <c r="A8374" s="5" t="s">
        <v>20098</v>
      </c>
      <c r="B8374" s="5" t="s">
        <v>20099</v>
      </c>
      <c r="C8374" s="6" t="s">
        <v>12979</v>
      </c>
      <c r="D8374" s="6" t="str">
        <f t="shared" si="130"/>
        <v>1050-000-000-0000</v>
      </c>
      <c r="E8374" s="5" t="s">
        <v>12980</v>
      </c>
      <c r="F8374" s="5" t="s">
        <v>383</v>
      </c>
      <c r="G8374" s="5" t="s">
        <v>384</v>
      </c>
      <c r="H8374" s="5" t="s">
        <v>377</v>
      </c>
      <c r="I8374" s="5" t="s">
        <v>378</v>
      </c>
    </row>
    <row r="8375" spans="1:9" x14ac:dyDescent="0.25">
      <c r="A8375" s="5" t="s">
        <v>20100</v>
      </c>
      <c r="B8375" s="5" t="s">
        <v>20101</v>
      </c>
      <c r="C8375" s="6" t="s">
        <v>12432</v>
      </c>
      <c r="D8375" s="6" t="str">
        <f t="shared" si="130"/>
        <v>1011-000-000-0000</v>
      </c>
      <c r="E8375" s="5" t="s">
        <v>12433</v>
      </c>
      <c r="F8375" s="5" t="s">
        <v>383</v>
      </c>
      <c r="G8375" s="5" t="s">
        <v>384</v>
      </c>
      <c r="H8375" s="5" t="s">
        <v>377</v>
      </c>
      <c r="I8375" s="5" t="s">
        <v>378</v>
      </c>
    </row>
    <row r="8376" spans="1:9" x14ac:dyDescent="0.25">
      <c r="A8376" s="5" t="s">
        <v>20102</v>
      </c>
      <c r="B8376" s="5" t="s">
        <v>20103</v>
      </c>
      <c r="C8376" s="6" t="s">
        <v>4625</v>
      </c>
      <c r="D8376" s="6" t="str">
        <f t="shared" si="130"/>
        <v>0193-000-000-0000</v>
      </c>
      <c r="E8376" s="5" t="s">
        <v>4626</v>
      </c>
      <c r="F8376" s="5" t="s">
        <v>383</v>
      </c>
      <c r="G8376" s="5" t="s">
        <v>384</v>
      </c>
      <c r="H8376" s="5" t="s">
        <v>377</v>
      </c>
      <c r="I8376" s="5" t="s">
        <v>378</v>
      </c>
    </row>
    <row r="8377" spans="1:9" x14ac:dyDescent="0.25">
      <c r="A8377" s="5" t="s">
        <v>20104</v>
      </c>
      <c r="B8377" s="5" t="s">
        <v>20105</v>
      </c>
      <c r="C8377" s="6" t="s">
        <v>4327</v>
      </c>
      <c r="D8377" s="6" t="str">
        <f t="shared" si="130"/>
        <v>0414-000-000-0000</v>
      </c>
      <c r="E8377" s="5" t="s">
        <v>4328</v>
      </c>
      <c r="F8377" s="5" t="s">
        <v>383</v>
      </c>
      <c r="G8377" s="5" t="s">
        <v>384</v>
      </c>
      <c r="H8377" s="5" t="s">
        <v>377</v>
      </c>
      <c r="I8377" s="5" t="s">
        <v>378</v>
      </c>
    </row>
    <row r="8378" spans="1:9" x14ac:dyDescent="0.25">
      <c r="A8378" s="5" t="s">
        <v>20106</v>
      </c>
      <c r="B8378" s="5" t="s">
        <v>20107</v>
      </c>
      <c r="C8378" s="6" t="s">
        <v>954</v>
      </c>
      <c r="D8378" s="6" t="str">
        <f t="shared" si="130"/>
        <v>0120-000-000-0000</v>
      </c>
      <c r="E8378" s="5" t="s">
        <v>955</v>
      </c>
      <c r="F8378" s="5" t="s">
        <v>2925</v>
      </c>
      <c r="G8378" s="5" t="s">
        <v>2926</v>
      </c>
      <c r="H8378" s="5" t="s">
        <v>377</v>
      </c>
      <c r="I8378" s="5" t="s">
        <v>378</v>
      </c>
    </row>
    <row r="8379" spans="1:9" x14ac:dyDescent="0.25">
      <c r="A8379" s="5" t="s">
        <v>20108</v>
      </c>
      <c r="B8379" s="5" t="s">
        <v>20109</v>
      </c>
      <c r="C8379" s="6" t="s">
        <v>1283</v>
      </c>
      <c r="D8379" s="6" t="str">
        <f t="shared" si="130"/>
        <v>0338-000-000-0000</v>
      </c>
      <c r="E8379" s="5" t="s">
        <v>1284</v>
      </c>
      <c r="F8379" s="5" t="s">
        <v>507</v>
      </c>
      <c r="G8379" s="5" t="s">
        <v>508</v>
      </c>
      <c r="H8379" s="5" t="s">
        <v>377</v>
      </c>
      <c r="I8379" s="5" t="s">
        <v>378</v>
      </c>
    </row>
    <row r="8380" spans="1:9" x14ac:dyDescent="0.25">
      <c r="A8380" s="5" t="s">
        <v>20110</v>
      </c>
      <c r="B8380" s="5" t="s">
        <v>20111</v>
      </c>
      <c r="C8380" s="6" t="s">
        <v>1151</v>
      </c>
      <c r="D8380" s="6" t="str">
        <f t="shared" si="130"/>
        <v>0105-000-000-0000</v>
      </c>
      <c r="E8380" s="5" t="s">
        <v>1152</v>
      </c>
      <c r="F8380" s="5" t="s">
        <v>383</v>
      </c>
      <c r="G8380" s="5" t="s">
        <v>384</v>
      </c>
      <c r="H8380" s="5" t="s">
        <v>11790</v>
      </c>
      <c r="I8380" s="5" t="s">
        <v>11791</v>
      </c>
    </row>
    <row r="8381" spans="1:9" x14ac:dyDescent="0.25">
      <c r="A8381" s="5" t="s">
        <v>20112</v>
      </c>
      <c r="B8381" s="5" t="s">
        <v>20113</v>
      </c>
      <c r="C8381" s="6" t="s">
        <v>2160</v>
      </c>
      <c r="D8381" s="6" t="str">
        <f t="shared" si="130"/>
        <v>0075-000-000-0000</v>
      </c>
      <c r="E8381" s="5" t="s">
        <v>2161</v>
      </c>
      <c r="F8381" s="5" t="s">
        <v>383</v>
      </c>
      <c r="G8381" s="5" t="s">
        <v>384</v>
      </c>
      <c r="H8381" s="5" t="s">
        <v>377</v>
      </c>
      <c r="I8381" s="5" t="s">
        <v>378</v>
      </c>
    </row>
    <row r="8382" spans="1:9" x14ac:dyDescent="0.25">
      <c r="A8382" s="5" t="s">
        <v>20114</v>
      </c>
      <c r="B8382" s="5" t="s">
        <v>20115</v>
      </c>
      <c r="C8382" s="6" t="s">
        <v>17458</v>
      </c>
      <c r="D8382" s="6" t="str">
        <f t="shared" si="130"/>
        <v>0818-000-000-0000</v>
      </c>
      <c r="E8382" s="5" t="s">
        <v>17459</v>
      </c>
      <c r="F8382" s="5" t="s">
        <v>383</v>
      </c>
      <c r="G8382" s="5" t="s">
        <v>384</v>
      </c>
      <c r="H8382" s="5" t="s">
        <v>377</v>
      </c>
      <c r="I8382" s="5" t="s">
        <v>378</v>
      </c>
    </row>
    <row r="8383" spans="1:9" x14ac:dyDescent="0.25">
      <c r="A8383" s="5" t="s">
        <v>20116</v>
      </c>
      <c r="B8383" s="5" t="s">
        <v>20117</v>
      </c>
      <c r="C8383" s="6" t="s">
        <v>1127</v>
      </c>
      <c r="D8383" s="6" t="str">
        <f t="shared" si="130"/>
        <v>0839-000-000-0000</v>
      </c>
      <c r="E8383" s="5" t="s">
        <v>1128</v>
      </c>
      <c r="F8383" s="5" t="s">
        <v>383</v>
      </c>
      <c r="G8383" s="5" t="s">
        <v>384</v>
      </c>
      <c r="H8383" s="5" t="s">
        <v>377</v>
      </c>
      <c r="I8383" s="5" t="s">
        <v>378</v>
      </c>
    </row>
    <row r="8384" spans="1:9" x14ac:dyDescent="0.25">
      <c r="A8384" s="5" t="s">
        <v>20118</v>
      </c>
      <c r="B8384" s="5" t="s">
        <v>20119</v>
      </c>
      <c r="C8384" s="6" t="s">
        <v>7244</v>
      </c>
      <c r="D8384" s="6" t="str">
        <f t="shared" si="130"/>
        <v>0982-000-000-0000</v>
      </c>
      <c r="E8384" s="5" t="s">
        <v>7245</v>
      </c>
      <c r="F8384" s="5" t="s">
        <v>383</v>
      </c>
      <c r="G8384" s="5" t="s">
        <v>384</v>
      </c>
      <c r="H8384" s="5" t="s">
        <v>377</v>
      </c>
      <c r="I8384" s="5" t="s">
        <v>378</v>
      </c>
    </row>
    <row r="8385" spans="1:9" x14ac:dyDescent="0.25">
      <c r="A8385" s="5" t="s">
        <v>20120</v>
      </c>
      <c r="B8385" s="5" t="s">
        <v>20121</v>
      </c>
      <c r="C8385" s="6" t="s">
        <v>15192</v>
      </c>
      <c r="D8385" s="6" t="str">
        <f t="shared" si="130"/>
        <v>0010-032-151-1100</v>
      </c>
      <c r="E8385" s="5" t="s">
        <v>15193</v>
      </c>
      <c r="F8385" s="5" t="s">
        <v>375</v>
      </c>
      <c r="G8385" s="5" t="s">
        <v>376</v>
      </c>
      <c r="H8385" s="5" t="s">
        <v>377</v>
      </c>
      <c r="I8385" s="5" t="s">
        <v>378</v>
      </c>
    </row>
    <row r="8386" spans="1:9" x14ac:dyDescent="0.25">
      <c r="A8386" s="5" t="s">
        <v>20122</v>
      </c>
      <c r="B8386" s="5" t="s">
        <v>20123</v>
      </c>
      <c r="C8386" s="6" t="s">
        <v>3986</v>
      </c>
      <c r="D8386" s="6" t="str">
        <f t="shared" ref="D8386:D8449" si="131">TEXT(C8386,"0000-000-000-0000")</f>
        <v>1074-000-000-0000</v>
      </c>
      <c r="E8386" s="5" t="s">
        <v>3987</v>
      </c>
      <c r="F8386" s="5" t="s">
        <v>383</v>
      </c>
      <c r="G8386" s="5" t="s">
        <v>384</v>
      </c>
      <c r="H8386" s="5" t="s">
        <v>377</v>
      </c>
      <c r="I8386" s="5" t="s">
        <v>378</v>
      </c>
    </row>
    <row r="8387" spans="1:9" x14ac:dyDescent="0.25">
      <c r="A8387" s="5" t="s">
        <v>20124</v>
      </c>
      <c r="B8387" s="5" t="s">
        <v>20125</v>
      </c>
      <c r="C8387" s="6" t="s">
        <v>3096</v>
      </c>
      <c r="D8387" s="6" t="str">
        <f t="shared" si="131"/>
        <v>0758-000-000-0000</v>
      </c>
      <c r="E8387" s="5" t="s">
        <v>3097</v>
      </c>
      <c r="F8387" s="5" t="s">
        <v>383</v>
      </c>
      <c r="G8387" s="5" t="s">
        <v>384</v>
      </c>
      <c r="H8387" s="5" t="s">
        <v>377</v>
      </c>
      <c r="I8387" s="5" t="s">
        <v>378</v>
      </c>
    </row>
    <row r="8388" spans="1:9" x14ac:dyDescent="0.25">
      <c r="A8388" s="5" t="s">
        <v>20126</v>
      </c>
      <c r="B8388" s="5" t="s">
        <v>20127</v>
      </c>
      <c r="C8388" s="6" t="s">
        <v>8256</v>
      </c>
      <c r="D8388" s="6" t="str">
        <f t="shared" si="131"/>
        <v>0043-000-000-0000</v>
      </c>
      <c r="E8388" s="5" t="s">
        <v>8257</v>
      </c>
      <c r="F8388" s="5" t="s">
        <v>383</v>
      </c>
      <c r="G8388" s="5" t="s">
        <v>384</v>
      </c>
      <c r="H8388" s="5" t="s">
        <v>377</v>
      </c>
      <c r="I8388" s="5" t="s">
        <v>378</v>
      </c>
    </row>
    <row r="8389" spans="1:9" x14ac:dyDescent="0.25">
      <c r="A8389" s="5" t="s">
        <v>20128</v>
      </c>
      <c r="B8389" s="5" t="s">
        <v>20129</v>
      </c>
      <c r="C8389" s="6" t="s">
        <v>6241</v>
      </c>
      <c r="D8389" s="6" t="str">
        <f t="shared" si="131"/>
        <v>0010-115-150-1900</v>
      </c>
      <c r="E8389" s="5" t="s">
        <v>6242</v>
      </c>
      <c r="F8389" s="5" t="s">
        <v>383</v>
      </c>
      <c r="G8389" s="5" t="s">
        <v>384</v>
      </c>
      <c r="H8389" s="5" t="s">
        <v>377</v>
      </c>
      <c r="I8389" s="5" t="s">
        <v>378</v>
      </c>
    </row>
    <row r="8390" spans="1:9" x14ac:dyDescent="0.25">
      <c r="A8390" s="5" t="s">
        <v>20130</v>
      </c>
      <c r="B8390" s="5" t="s">
        <v>20131</v>
      </c>
      <c r="C8390" s="6" t="s">
        <v>1619</v>
      </c>
      <c r="D8390" s="6" t="str">
        <f t="shared" si="131"/>
        <v>0370-000-000-0000</v>
      </c>
      <c r="E8390" s="5" t="s">
        <v>1620</v>
      </c>
      <c r="F8390" s="5" t="s">
        <v>383</v>
      </c>
      <c r="G8390" s="5" t="s">
        <v>384</v>
      </c>
      <c r="H8390" s="5" t="s">
        <v>377</v>
      </c>
      <c r="I8390" s="5" t="s">
        <v>378</v>
      </c>
    </row>
    <row r="8391" spans="1:9" x14ac:dyDescent="0.25">
      <c r="A8391" s="5" t="s">
        <v>20132</v>
      </c>
      <c r="B8391" s="5" t="s">
        <v>20133</v>
      </c>
      <c r="C8391" s="6" t="s">
        <v>1585</v>
      </c>
      <c r="D8391" s="6" t="str">
        <f t="shared" si="131"/>
        <v>0134-000-000-0000</v>
      </c>
      <c r="E8391" s="5" t="s">
        <v>1586</v>
      </c>
      <c r="F8391" s="5" t="s">
        <v>383</v>
      </c>
      <c r="G8391" s="5" t="s">
        <v>384</v>
      </c>
      <c r="H8391" s="5" t="s">
        <v>377</v>
      </c>
      <c r="I8391" s="5" t="s">
        <v>378</v>
      </c>
    </row>
    <row r="8392" spans="1:9" x14ac:dyDescent="0.25">
      <c r="A8392" s="5" t="s">
        <v>20134</v>
      </c>
      <c r="B8392" s="5" t="s">
        <v>20135</v>
      </c>
      <c r="C8392" s="6" t="s">
        <v>1191</v>
      </c>
      <c r="D8392" s="6" t="str">
        <f t="shared" si="131"/>
        <v>0010-211-130-1100</v>
      </c>
      <c r="E8392" s="5" t="s">
        <v>1192</v>
      </c>
      <c r="F8392" s="5" t="s">
        <v>399</v>
      </c>
      <c r="G8392" s="5" t="s">
        <v>400</v>
      </c>
      <c r="H8392" s="5" t="s">
        <v>377</v>
      </c>
      <c r="I8392" s="5" t="s">
        <v>378</v>
      </c>
    </row>
    <row r="8393" spans="1:9" x14ac:dyDescent="0.25">
      <c r="A8393" s="5" t="s">
        <v>20136</v>
      </c>
      <c r="B8393" s="5" t="s">
        <v>20137</v>
      </c>
      <c r="C8393" s="6" t="s">
        <v>7691</v>
      </c>
      <c r="D8393" s="6" t="str">
        <f t="shared" si="131"/>
        <v>1139-000-000-0000</v>
      </c>
      <c r="E8393" s="5" t="s">
        <v>7692</v>
      </c>
      <c r="F8393" s="5" t="s">
        <v>383</v>
      </c>
      <c r="G8393" s="5" t="s">
        <v>384</v>
      </c>
      <c r="H8393" s="5" t="s">
        <v>377</v>
      </c>
      <c r="I8393" s="5" t="s">
        <v>378</v>
      </c>
    </row>
    <row r="8394" spans="1:9" x14ac:dyDescent="0.25">
      <c r="A8394" s="5" t="s">
        <v>20138</v>
      </c>
      <c r="B8394" s="5" t="s">
        <v>20139</v>
      </c>
      <c r="C8394" s="6" t="s">
        <v>4973</v>
      </c>
      <c r="D8394" s="6" t="str">
        <f t="shared" si="131"/>
        <v>0010-071-041-1100</v>
      </c>
      <c r="E8394" s="5" t="s">
        <v>1158</v>
      </c>
      <c r="F8394" s="5" t="s">
        <v>383</v>
      </c>
      <c r="G8394" s="5" t="s">
        <v>384</v>
      </c>
      <c r="H8394" s="5" t="s">
        <v>377</v>
      </c>
      <c r="I8394" s="5" t="s">
        <v>378</v>
      </c>
    </row>
    <row r="8395" spans="1:9" x14ac:dyDescent="0.25">
      <c r="A8395" s="5" t="s">
        <v>20140</v>
      </c>
      <c r="B8395" s="5" t="s">
        <v>20141</v>
      </c>
      <c r="C8395" s="6" t="s">
        <v>551</v>
      </c>
      <c r="D8395" s="6" t="str">
        <f t="shared" si="131"/>
        <v>0355-000-000-0000</v>
      </c>
      <c r="E8395" s="5" t="s">
        <v>552</v>
      </c>
      <c r="F8395" s="5" t="s">
        <v>383</v>
      </c>
      <c r="G8395" s="5" t="s">
        <v>384</v>
      </c>
      <c r="H8395" s="5" t="s">
        <v>491</v>
      </c>
      <c r="I8395" s="5" t="s">
        <v>492</v>
      </c>
    </row>
    <row r="8396" spans="1:9" x14ac:dyDescent="0.25">
      <c r="A8396" s="5" t="s">
        <v>20142</v>
      </c>
      <c r="B8396" s="5" t="s">
        <v>20143</v>
      </c>
      <c r="C8396" s="6" t="s">
        <v>1607</v>
      </c>
      <c r="D8396" s="6" t="str">
        <f t="shared" si="131"/>
        <v>0580-000-000-0000</v>
      </c>
      <c r="E8396" s="5" t="s">
        <v>1608</v>
      </c>
      <c r="F8396" s="5" t="s">
        <v>383</v>
      </c>
      <c r="G8396" s="5" t="s">
        <v>384</v>
      </c>
      <c r="H8396" s="5" t="s">
        <v>513</v>
      </c>
      <c r="I8396" s="5" t="s">
        <v>514</v>
      </c>
    </row>
    <row r="8397" spans="1:9" x14ac:dyDescent="0.25">
      <c r="A8397" s="5" t="s">
        <v>20144</v>
      </c>
      <c r="B8397" s="5" t="s">
        <v>20145</v>
      </c>
      <c r="C8397" s="6" t="s">
        <v>2609</v>
      </c>
      <c r="D8397" s="6" t="str">
        <f t="shared" si="131"/>
        <v>0141-000-000-0000</v>
      </c>
      <c r="E8397" s="5" t="s">
        <v>2610</v>
      </c>
      <c r="F8397" s="5" t="s">
        <v>383</v>
      </c>
      <c r="G8397" s="5" t="s">
        <v>384</v>
      </c>
      <c r="H8397" s="5" t="s">
        <v>377</v>
      </c>
      <c r="I8397" s="5" t="s">
        <v>378</v>
      </c>
    </row>
    <row r="8398" spans="1:9" x14ac:dyDescent="0.25">
      <c r="A8398" s="5" t="s">
        <v>20146</v>
      </c>
      <c r="B8398" s="5" t="s">
        <v>20147</v>
      </c>
      <c r="C8398" s="6" t="s">
        <v>1887</v>
      </c>
      <c r="D8398" s="6" t="str">
        <f t="shared" si="131"/>
        <v>0440-000-000-0000</v>
      </c>
      <c r="E8398" s="5" t="s">
        <v>1888</v>
      </c>
      <c r="F8398" s="5" t="s">
        <v>383</v>
      </c>
      <c r="G8398" s="5" t="s">
        <v>384</v>
      </c>
      <c r="H8398" s="5" t="s">
        <v>377</v>
      </c>
      <c r="I8398" s="5" t="s">
        <v>378</v>
      </c>
    </row>
    <row r="8399" spans="1:9" x14ac:dyDescent="0.25">
      <c r="A8399" s="5" t="s">
        <v>20148</v>
      </c>
      <c r="B8399" s="5" t="s">
        <v>20149</v>
      </c>
      <c r="C8399" s="6" t="s">
        <v>20150</v>
      </c>
      <c r="D8399" s="6" t="str">
        <f t="shared" si="131"/>
        <v>0051-116-000-0000</v>
      </c>
      <c r="E8399" s="5" t="s">
        <v>20151</v>
      </c>
      <c r="F8399" s="5" t="s">
        <v>383</v>
      </c>
      <c r="G8399" s="5" t="s">
        <v>384</v>
      </c>
      <c r="H8399" s="5" t="s">
        <v>377</v>
      </c>
      <c r="I8399" s="5" t="s">
        <v>378</v>
      </c>
    </row>
    <row r="8400" spans="1:9" x14ac:dyDescent="0.25">
      <c r="A8400" s="5" t="s">
        <v>20152</v>
      </c>
      <c r="B8400" s="5" t="s">
        <v>20153</v>
      </c>
      <c r="C8400" s="6" t="s">
        <v>2218</v>
      </c>
      <c r="D8400" s="6" t="str">
        <f t="shared" si="131"/>
        <v>0385-000-000-0000</v>
      </c>
      <c r="E8400" s="5" t="s">
        <v>2219</v>
      </c>
      <c r="F8400" s="5" t="s">
        <v>383</v>
      </c>
      <c r="G8400" s="5" t="s">
        <v>384</v>
      </c>
      <c r="H8400" s="5" t="s">
        <v>513</v>
      </c>
      <c r="I8400" s="5" t="s">
        <v>514</v>
      </c>
    </row>
    <row r="8401" spans="1:9" x14ac:dyDescent="0.25">
      <c r="A8401" s="5" t="s">
        <v>20154</v>
      </c>
      <c r="B8401" s="5" t="s">
        <v>20155</v>
      </c>
      <c r="C8401" s="6" t="s">
        <v>1712</v>
      </c>
      <c r="D8401" s="6" t="str">
        <f t="shared" si="131"/>
        <v>0420-000-000-0000</v>
      </c>
      <c r="E8401" s="5" t="s">
        <v>1713</v>
      </c>
      <c r="F8401" s="5" t="s">
        <v>383</v>
      </c>
      <c r="G8401" s="5" t="s">
        <v>384</v>
      </c>
      <c r="H8401" s="5" t="s">
        <v>377</v>
      </c>
      <c r="I8401" s="5" t="s">
        <v>378</v>
      </c>
    </row>
    <row r="8402" spans="1:9" x14ac:dyDescent="0.25">
      <c r="A8402" s="5" t="s">
        <v>20156</v>
      </c>
      <c r="B8402" s="5" t="s">
        <v>20157</v>
      </c>
      <c r="C8402" s="6" t="s">
        <v>14789</v>
      </c>
      <c r="D8402" s="6" t="str">
        <f t="shared" si="131"/>
        <v>0190-000-010-4100</v>
      </c>
      <c r="E8402" s="5" t="s">
        <v>14790</v>
      </c>
      <c r="F8402" s="5" t="s">
        <v>383</v>
      </c>
      <c r="G8402" s="5" t="s">
        <v>384</v>
      </c>
      <c r="H8402" s="5" t="s">
        <v>377</v>
      </c>
      <c r="I8402" s="5" t="s">
        <v>378</v>
      </c>
    </row>
    <row r="8403" spans="1:9" x14ac:dyDescent="0.25">
      <c r="A8403" s="5" t="s">
        <v>20158</v>
      </c>
      <c r="B8403" s="5" t="s">
        <v>20159</v>
      </c>
      <c r="C8403" s="6" t="s">
        <v>2843</v>
      </c>
      <c r="D8403" s="6" t="str">
        <f t="shared" si="131"/>
        <v>0107-000-000-0000</v>
      </c>
      <c r="E8403" s="5" t="s">
        <v>2844</v>
      </c>
      <c r="F8403" s="5" t="s">
        <v>383</v>
      </c>
      <c r="G8403" s="5" t="s">
        <v>384</v>
      </c>
      <c r="H8403" s="5" t="s">
        <v>377</v>
      </c>
      <c r="I8403" s="5" t="s">
        <v>378</v>
      </c>
    </row>
    <row r="8404" spans="1:9" x14ac:dyDescent="0.25">
      <c r="A8404" s="5" t="s">
        <v>20160</v>
      </c>
      <c r="B8404" s="5" t="s">
        <v>20161</v>
      </c>
      <c r="C8404" s="6" t="s">
        <v>20162</v>
      </c>
      <c r="D8404" s="6" t="str">
        <f t="shared" si="131"/>
        <v>0851-250-000-0000</v>
      </c>
      <c r="E8404" s="5" t="s">
        <v>27882</v>
      </c>
      <c r="F8404" s="5" t="s">
        <v>383</v>
      </c>
      <c r="G8404" s="5" t="s">
        <v>384</v>
      </c>
      <c r="H8404" s="5" t="s">
        <v>377</v>
      </c>
      <c r="I8404" s="5" t="s">
        <v>378</v>
      </c>
    </row>
    <row r="8405" spans="1:9" x14ac:dyDescent="0.25">
      <c r="A8405" s="5" t="s">
        <v>20163</v>
      </c>
      <c r="B8405" s="5" t="s">
        <v>20164</v>
      </c>
      <c r="C8405" s="6" t="s">
        <v>6390</v>
      </c>
      <c r="D8405" s="6" t="str">
        <f t="shared" si="131"/>
        <v>1137-000-000-0000</v>
      </c>
      <c r="E8405" s="5" t="s">
        <v>6391</v>
      </c>
      <c r="F8405" s="5" t="s">
        <v>383</v>
      </c>
      <c r="G8405" s="5" t="s">
        <v>384</v>
      </c>
      <c r="H8405" s="5" t="s">
        <v>377</v>
      </c>
      <c r="I8405" s="5" t="s">
        <v>378</v>
      </c>
    </row>
    <row r="8406" spans="1:9" x14ac:dyDescent="0.25">
      <c r="A8406" s="5" t="s">
        <v>20165</v>
      </c>
      <c r="B8406" s="5" t="s">
        <v>20166</v>
      </c>
      <c r="C8406" s="6" t="s">
        <v>5439</v>
      </c>
      <c r="D8406" s="6" t="str">
        <f t="shared" si="131"/>
        <v>0156-000-000-0000</v>
      </c>
      <c r="E8406" s="5" t="s">
        <v>5440</v>
      </c>
      <c r="F8406" s="5" t="s">
        <v>383</v>
      </c>
      <c r="G8406" s="5" t="s">
        <v>384</v>
      </c>
      <c r="H8406" s="5" t="s">
        <v>513</v>
      </c>
      <c r="I8406" s="5" t="s">
        <v>514</v>
      </c>
    </row>
    <row r="8407" spans="1:9" x14ac:dyDescent="0.25">
      <c r="A8407" s="5" t="s">
        <v>20167</v>
      </c>
      <c r="B8407" s="5" t="s">
        <v>20168</v>
      </c>
      <c r="C8407" s="6" t="s">
        <v>6366</v>
      </c>
      <c r="D8407" s="6" t="str">
        <f t="shared" si="131"/>
        <v>1004-000-000-0000</v>
      </c>
      <c r="E8407" s="5" t="s">
        <v>6367</v>
      </c>
      <c r="F8407" s="5" t="s">
        <v>383</v>
      </c>
      <c r="G8407" s="5" t="s">
        <v>384</v>
      </c>
      <c r="H8407" s="5" t="s">
        <v>377</v>
      </c>
      <c r="I8407" s="5" t="s">
        <v>378</v>
      </c>
    </row>
    <row r="8408" spans="1:9" x14ac:dyDescent="0.25">
      <c r="A8408" s="5" t="s">
        <v>20169</v>
      </c>
      <c r="B8408" s="5" t="s">
        <v>20170</v>
      </c>
      <c r="C8408" s="6" t="s">
        <v>20171</v>
      </c>
      <c r="D8408" s="6" t="str">
        <f t="shared" si="131"/>
        <v>0308-116-000-0000</v>
      </c>
      <c r="E8408" s="5" t="s">
        <v>20172</v>
      </c>
      <c r="F8408" s="5" t="s">
        <v>383</v>
      </c>
      <c r="G8408" s="5" t="s">
        <v>384</v>
      </c>
      <c r="H8408" s="5" t="s">
        <v>377</v>
      </c>
      <c r="I8408" s="5" t="s">
        <v>378</v>
      </c>
    </row>
    <row r="8409" spans="1:9" x14ac:dyDescent="0.25">
      <c r="A8409" s="5" t="s">
        <v>20173</v>
      </c>
      <c r="B8409" s="5" t="s">
        <v>20174</v>
      </c>
      <c r="C8409" s="6" t="s">
        <v>2060</v>
      </c>
      <c r="D8409" s="6" t="str">
        <f t="shared" si="131"/>
        <v>0280-000-000-0000</v>
      </c>
      <c r="E8409" s="5" t="s">
        <v>2061</v>
      </c>
      <c r="F8409" s="5" t="s">
        <v>2925</v>
      </c>
      <c r="G8409" s="5" t="s">
        <v>2926</v>
      </c>
      <c r="H8409" s="5" t="s">
        <v>377</v>
      </c>
      <c r="I8409" s="5" t="s">
        <v>378</v>
      </c>
    </row>
    <row r="8410" spans="1:9" x14ac:dyDescent="0.25">
      <c r="A8410" s="5" t="s">
        <v>20175</v>
      </c>
      <c r="B8410" s="5" t="s">
        <v>20176</v>
      </c>
      <c r="C8410" s="6" t="s">
        <v>2529</v>
      </c>
      <c r="D8410" s="6" t="str">
        <f t="shared" si="131"/>
        <v>0815-000-000-0000</v>
      </c>
      <c r="E8410" s="5" t="s">
        <v>2530</v>
      </c>
      <c r="F8410" s="5" t="s">
        <v>383</v>
      </c>
      <c r="G8410" s="5" t="s">
        <v>384</v>
      </c>
      <c r="H8410" s="5" t="s">
        <v>377</v>
      </c>
      <c r="I8410" s="5" t="s">
        <v>378</v>
      </c>
    </row>
    <row r="8411" spans="1:9" x14ac:dyDescent="0.25">
      <c r="A8411" s="5" t="s">
        <v>20177</v>
      </c>
      <c r="B8411" s="5" t="s">
        <v>20178</v>
      </c>
      <c r="C8411" s="6" t="s">
        <v>2487</v>
      </c>
      <c r="D8411" s="6" t="str">
        <f t="shared" si="131"/>
        <v>0010-032-181-1100</v>
      </c>
      <c r="E8411" s="5" t="s">
        <v>2488</v>
      </c>
      <c r="F8411" s="5" t="s">
        <v>399</v>
      </c>
      <c r="G8411" s="5" t="s">
        <v>400</v>
      </c>
      <c r="H8411" s="5" t="s">
        <v>377</v>
      </c>
      <c r="I8411" s="5" t="s">
        <v>378</v>
      </c>
    </row>
    <row r="8412" spans="1:9" x14ac:dyDescent="0.25">
      <c r="A8412" s="5" t="s">
        <v>20179</v>
      </c>
      <c r="B8412" s="5" t="s">
        <v>20180</v>
      </c>
      <c r="C8412" s="6" t="s">
        <v>543</v>
      </c>
      <c r="D8412" s="6" t="str">
        <f t="shared" si="131"/>
        <v>0185-000-000-0000</v>
      </c>
      <c r="E8412" s="5" t="s">
        <v>544</v>
      </c>
      <c r="F8412" s="5" t="s">
        <v>383</v>
      </c>
      <c r="G8412" s="5" t="s">
        <v>384</v>
      </c>
      <c r="H8412" s="5" t="s">
        <v>377</v>
      </c>
      <c r="I8412" s="5" t="s">
        <v>378</v>
      </c>
    </row>
    <row r="8413" spans="1:9" x14ac:dyDescent="0.25">
      <c r="A8413" s="5" t="s">
        <v>20181</v>
      </c>
      <c r="B8413" s="5" t="s">
        <v>20182</v>
      </c>
      <c r="C8413" s="6" t="s">
        <v>2060</v>
      </c>
      <c r="D8413" s="6" t="str">
        <f t="shared" si="131"/>
        <v>0280-000-000-0000</v>
      </c>
      <c r="E8413" s="5" t="s">
        <v>2061</v>
      </c>
      <c r="F8413" s="5" t="s">
        <v>383</v>
      </c>
      <c r="G8413" s="5" t="s">
        <v>384</v>
      </c>
      <c r="H8413" s="5" t="s">
        <v>377</v>
      </c>
      <c r="I8413" s="5" t="s">
        <v>378</v>
      </c>
    </row>
    <row r="8414" spans="1:9" x14ac:dyDescent="0.25">
      <c r="A8414" s="5" t="s">
        <v>20183</v>
      </c>
      <c r="B8414" s="5" t="s">
        <v>20184</v>
      </c>
      <c r="C8414" s="6" t="s">
        <v>525</v>
      </c>
      <c r="D8414" s="6" t="str">
        <f t="shared" si="131"/>
        <v>0065-000-000-0000</v>
      </c>
      <c r="E8414" s="5" t="s">
        <v>526</v>
      </c>
      <c r="F8414" s="5" t="s">
        <v>507</v>
      </c>
      <c r="G8414" s="5" t="s">
        <v>508</v>
      </c>
      <c r="H8414" s="5" t="s">
        <v>377</v>
      </c>
      <c r="I8414" s="5" t="s">
        <v>378</v>
      </c>
    </row>
    <row r="8415" spans="1:9" x14ac:dyDescent="0.25">
      <c r="A8415" s="5" t="s">
        <v>20185</v>
      </c>
      <c r="B8415" s="5" t="s">
        <v>20186</v>
      </c>
      <c r="C8415" s="6" t="s">
        <v>421</v>
      </c>
      <c r="D8415" s="6" t="str">
        <f t="shared" si="131"/>
        <v>0835-000-000-0000</v>
      </c>
      <c r="E8415" s="5" t="s">
        <v>422</v>
      </c>
      <c r="F8415" s="5" t="s">
        <v>383</v>
      </c>
      <c r="G8415" s="5" t="s">
        <v>384</v>
      </c>
      <c r="H8415" s="5" t="s">
        <v>377</v>
      </c>
      <c r="I8415" s="5" t="s">
        <v>378</v>
      </c>
    </row>
    <row r="8416" spans="1:9" x14ac:dyDescent="0.25">
      <c r="A8416" s="5" t="s">
        <v>20187</v>
      </c>
      <c r="B8416" s="5" t="s">
        <v>20188</v>
      </c>
      <c r="C8416" s="6" t="s">
        <v>1838</v>
      </c>
      <c r="D8416" s="6" t="str">
        <f t="shared" si="131"/>
        <v>0601-247-000-0000</v>
      </c>
      <c r="E8416" s="5" t="s">
        <v>1839</v>
      </c>
      <c r="F8416" s="5" t="s">
        <v>383</v>
      </c>
      <c r="G8416" s="5" t="s">
        <v>384</v>
      </c>
      <c r="H8416" s="5" t="s">
        <v>377</v>
      </c>
      <c r="I8416" s="5" t="s">
        <v>378</v>
      </c>
    </row>
    <row r="8417" spans="1:9" x14ac:dyDescent="0.25">
      <c r="A8417" s="5" t="s">
        <v>20189</v>
      </c>
      <c r="B8417" s="5" t="s">
        <v>20190</v>
      </c>
      <c r="C8417" s="6" t="s">
        <v>1887</v>
      </c>
      <c r="D8417" s="6" t="str">
        <f t="shared" si="131"/>
        <v>0440-000-000-0000</v>
      </c>
      <c r="E8417" s="5" t="s">
        <v>1888</v>
      </c>
      <c r="F8417" s="5" t="s">
        <v>383</v>
      </c>
      <c r="G8417" s="5" t="s">
        <v>384</v>
      </c>
      <c r="H8417" s="5" t="s">
        <v>377</v>
      </c>
      <c r="I8417" s="5" t="s">
        <v>378</v>
      </c>
    </row>
    <row r="8418" spans="1:9" x14ac:dyDescent="0.25">
      <c r="A8418" s="5" t="s">
        <v>20191</v>
      </c>
      <c r="B8418" s="5" t="s">
        <v>20192</v>
      </c>
      <c r="C8418" s="6" t="s">
        <v>555</v>
      </c>
      <c r="D8418" s="6" t="str">
        <f t="shared" si="131"/>
        <v>0873-000-000-0000</v>
      </c>
      <c r="E8418" s="5" t="s">
        <v>556</v>
      </c>
      <c r="F8418" s="5" t="s">
        <v>383</v>
      </c>
      <c r="G8418" s="5" t="s">
        <v>384</v>
      </c>
      <c r="H8418" s="5" t="s">
        <v>377</v>
      </c>
      <c r="I8418" s="5" t="s">
        <v>378</v>
      </c>
    </row>
    <row r="8419" spans="1:9" x14ac:dyDescent="0.25">
      <c r="A8419" s="5" t="s">
        <v>20193</v>
      </c>
      <c r="B8419" s="5" t="s">
        <v>20194</v>
      </c>
      <c r="C8419" s="6" t="s">
        <v>615</v>
      </c>
      <c r="D8419" s="6" t="str">
        <f t="shared" si="131"/>
        <v>0170-000-000-0000</v>
      </c>
      <c r="E8419" s="5" t="s">
        <v>616</v>
      </c>
      <c r="F8419" s="5" t="s">
        <v>383</v>
      </c>
      <c r="G8419" s="5" t="s">
        <v>384</v>
      </c>
      <c r="H8419" s="5" t="s">
        <v>377</v>
      </c>
      <c r="I8419" s="5" t="s">
        <v>378</v>
      </c>
    </row>
    <row r="8420" spans="1:9" x14ac:dyDescent="0.25">
      <c r="A8420" s="5" t="s">
        <v>20195</v>
      </c>
      <c r="B8420" s="5" t="s">
        <v>20196</v>
      </c>
      <c r="C8420" s="6" t="s">
        <v>2487</v>
      </c>
      <c r="D8420" s="6" t="str">
        <f t="shared" si="131"/>
        <v>0010-032-181-1100</v>
      </c>
      <c r="E8420" s="5" t="s">
        <v>2488</v>
      </c>
      <c r="F8420" s="5" t="s">
        <v>383</v>
      </c>
      <c r="G8420" s="5" t="s">
        <v>384</v>
      </c>
      <c r="H8420" s="5" t="s">
        <v>1213</v>
      </c>
      <c r="I8420" s="5" t="s">
        <v>1214</v>
      </c>
    </row>
    <row r="8421" spans="1:9" x14ac:dyDescent="0.25">
      <c r="A8421" s="5" t="s">
        <v>20197</v>
      </c>
      <c r="B8421" s="5" t="s">
        <v>20198</v>
      </c>
      <c r="C8421" s="6" t="s">
        <v>5672</v>
      </c>
      <c r="D8421" s="6" t="str">
        <f t="shared" si="131"/>
        <v>0010-079-021-1200</v>
      </c>
      <c r="E8421" s="5" t="s">
        <v>5673</v>
      </c>
      <c r="F8421" s="5" t="s">
        <v>399</v>
      </c>
      <c r="G8421" s="5" t="s">
        <v>400</v>
      </c>
      <c r="H8421" s="5" t="s">
        <v>377</v>
      </c>
      <c r="I8421" s="5" t="s">
        <v>378</v>
      </c>
    </row>
    <row r="8422" spans="1:9" x14ac:dyDescent="0.25">
      <c r="A8422" s="5" t="s">
        <v>20199</v>
      </c>
      <c r="B8422" s="5" t="s">
        <v>20200</v>
      </c>
      <c r="C8422" s="6" t="s">
        <v>985</v>
      </c>
      <c r="D8422" s="6" t="str">
        <f t="shared" si="131"/>
        <v>0180-000-000-0000</v>
      </c>
      <c r="E8422" s="5" t="s">
        <v>986</v>
      </c>
      <c r="F8422" s="5" t="s">
        <v>383</v>
      </c>
      <c r="G8422" s="5" t="s">
        <v>384</v>
      </c>
      <c r="H8422" s="5" t="s">
        <v>1213</v>
      </c>
      <c r="I8422" s="5" t="s">
        <v>1214</v>
      </c>
    </row>
    <row r="8423" spans="1:9" x14ac:dyDescent="0.25">
      <c r="A8423" s="5" t="s">
        <v>20201</v>
      </c>
      <c r="B8423" s="5" t="s">
        <v>20202</v>
      </c>
      <c r="C8423" s="6" t="s">
        <v>3096</v>
      </c>
      <c r="D8423" s="6" t="str">
        <f t="shared" si="131"/>
        <v>0758-000-000-0000</v>
      </c>
      <c r="E8423" s="5" t="s">
        <v>3097</v>
      </c>
      <c r="F8423" s="5" t="s">
        <v>383</v>
      </c>
      <c r="G8423" s="5" t="s">
        <v>384</v>
      </c>
      <c r="H8423" s="5" t="s">
        <v>377</v>
      </c>
      <c r="I8423" s="5" t="s">
        <v>378</v>
      </c>
    </row>
    <row r="8424" spans="1:9" x14ac:dyDescent="0.25">
      <c r="A8424" s="5" t="s">
        <v>20203</v>
      </c>
      <c r="B8424" s="5" t="s">
        <v>20204</v>
      </c>
      <c r="C8424" s="6" t="s">
        <v>985</v>
      </c>
      <c r="D8424" s="6" t="str">
        <f t="shared" si="131"/>
        <v>0180-000-000-0000</v>
      </c>
      <c r="E8424" s="5" t="s">
        <v>986</v>
      </c>
      <c r="F8424" s="5" t="s">
        <v>383</v>
      </c>
      <c r="G8424" s="5" t="s">
        <v>384</v>
      </c>
      <c r="H8424" s="5" t="s">
        <v>1213</v>
      </c>
      <c r="I8424" s="5" t="s">
        <v>1214</v>
      </c>
    </row>
    <row r="8425" spans="1:9" x14ac:dyDescent="0.25">
      <c r="A8425" s="5" t="s">
        <v>20205</v>
      </c>
      <c r="B8425" s="5" t="s">
        <v>20206</v>
      </c>
      <c r="C8425" s="6" t="s">
        <v>9802</v>
      </c>
      <c r="D8425" s="6" t="str">
        <f t="shared" si="131"/>
        <v>0010-083-061-1100</v>
      </c>
      <c r="E8425" s="5" t="s">
        <v>9803</v>
      </c>
      <c r="F8425" s="5" t="s">
        <v>383</v>
      </c>
      <c r="G8425" s="5" t="s">
        <v>384</v>
      </c>
      <c r="H8425" s="5" t="s">
        <v>377</v>
      </c>
      <c r="I8425" s="5" t="s">
        <v>378</v>
      </c>
    </row>
    <row r="8426" spans="1:9" x14ac:dyDescent="0.25">
      <c r="A8426" s="5" t="s">
        <v>20207</v>
      </c>
      <c r="B8426" s="5" t="s">
        <v>20208</v>
      </c>
      <c r="C8426" s="6" t="s">
        <v>2196</v>
      </c>
      <c r="D8426" s="6" t="str">
        <f t="shared" si="131"/>
        <v>0924-000-000-0000</v>
      </c>
      <c r="E8426" s="5" t="s">
        <v>2197</v>
      </c>
      <c r="F8426" s="5" t="s">
        <v>383</v>
      </c>
      <c r="G8426" s="5" t="s">
        <v>384</v>
      </c>
      <c r="H8426" s="5" t="s">
        <v>377</v>
      </c>
      <c r="I8426" s="5" t="s">
        <v>378</v>
      </c>
    </row>
    <row r="8427" spans="1:9" x14ac:dyDescent="0.25">
      <c r="A8427" s="5" t="s">
        <v>20209</v>
      </c>
      <c r="B8427" s="5" t="s">
        <v>20210</v>
      </c>
      <c r="C8427" s="6" t="s">
        <v>907</v>
      </c>
      <c r="D8427" s="6" t="str">
        <f t="shared" si="131"/>
        <v>0843-000-000-0000</v>
      </c>
      <c r="E8427" s="5" t="s">
        <v>908</v>
      </c>
      <c r="F8427" s="5" t="s">
        <v>383</v>
      </c>
      <c r="G8427" s="5" t="s">
        <v>384</v>
      </c>
      <c r="H8427" s="5" t="s">
        <v>377</v>
      </c>
      <c r="I8427" s="5" t="s">
        <v>378</v>
      </c>
    </row>
    <row r="8428" spans="1:9" x14ac:dyDescent="0.25">
      <c r="A8428" s="5" t="s">
        <v>20211</v>
      </c>
      <c r="B8428" s="5" t="s">
        <v>20212</v>
      </c>
      <c r="C8428" s="6" t="s">
        <v>429</v>
      </c>
      <c r="D8428" s="6" t="str">
        <f t="shared" si="131"/>
        <v>0239-000-000-0000</v>
      </c>
      <c r="E8428" s="5" t="s">
        <v>430</v>
      </c>
      <c r="F8428" s="5" t="s">
        <v>383</v>
      </c>
      <c r="G8428" s="5" t="s">
        <v>384</v>
      </c>
      <c r="H8428" s="5" t="s">
        <v>377</v>
      </c>
      <c r="I8428" s="5" t="s">
        <v>378</v>
      </c>
    </row>
    <row r="8429" spans="1:9" x14ac:dyDescent="0.25">
      <c r="A8429" s="5" t="s">
        <v>20213</v>
      </c>
      <c r="B8429" s="5" t="s">
        <v>20214</v>
      </c>
      <c r="C8429" s="6" t="s">
        <v>5824</v>
      </c>
      <c r="D8429" s="6" t="str">
        <f t="shared" si="131"/>
        <v>0010-043-030-1100</v>
      </c>
      <c r="E8429" s="5" t="s">
        <v>5825</v>
      </c>
      <c r="F8429" s="5" t="s">
        <v>399</v>
      </c>
      <c r="G8429" s="5" t="s">
        <v>400</v>
      </c>
      <c r="H8429" s="5" t="s">
        <v>377</v>
      </c>
      <c r="I8429" s="5" t="s">
        <v>378</v>
      </c>
    </row>
    <row r="8430" spans="1:9" x14ac:dyDescent="0.25">
      <c r="A8430" s="5" t="s">
        <v>20215</v>
      </c>
      <c r="B8430" s="5" t="s">
        <v>20216</v>
      </c>
      <c r="C8430" s="6" t="s">
        <v>1782</v>
      </c>
      <c r="D8430" s="6" t="str">
        <f t="shared" si="131"/>
        <v>0940-000-000-0000</v>
      </c>
      <c r="E8430" s="5" t="s">
        <v>1783</v>
      </c>
      <c r="F8430" s="5" t="s">
        <v>383</v>
      </c>
      <c r="G8430" s="5" t="s">
        <v>384</v>
      </c>
      <c r="H8430" s="5" t="s">
        <v>377</v>
      </c>
      <c r="I8430" s="5" t="s">
        <v>378</v>
      </c>
    </row>
    <row r="8431" spans="1:9" x14ac:dyDescent="0.25">
      <c r="A8431" s="5" t="s">
        <v>20217</v>
      </c>
      <c r="B8431" s="5" t="s">
        <v>20218</v>
      </c>
      <c r="C8431" s="6" t="s">
        <v>2382</v>
      </c>
      <c r="D8431" s="6" t="str">
        <f t="shared" si="131"/>
        <v>0132-000-000-0000</v>
      </c>
      <c r="E8431" s="5" t="s">
        <v>2383</v>
      </c>
      <c r="F8431" s="5" t="s">
        <v>383</v>
      </c>
      <c r="G8431" s="5" t="s">
        <v>384</v>
      </c>
      <c r="H8431" s="5" t="s">
        <v>513</v>
      </c>
      <c r="I8431" s="5" t="s">
        <v>514</v>
      </c>
    </row>
    <row r="8432" spans="1:9" x14ac:dyDescent="0.25">
      <c r="A8432" s="5" t="s">
        <v>20219</v>
      </c>
      <c r="B8432" s="5" t="s">
        <v>20220</v>
      </c>
      <c r="C8432" s="6" t="s">
        <v>5364</v>
      </c>
      <c r="D8432" s="6" t="str">
        <f t="shared" si="131"/>
        <v>0529-000-000-0000</v>
      </c>
      <c r="E8432" s="5" t="s">
        <v>5365</v>
      </c>
      <c r="F8432" s="5" t="s">
        <v>383</v>
      </c>
      <c r="G8432" s="5" t="s">
        <v>384</v>
      </c>
      <c r="H8432" s="5" t="s">
        <v>377</v>
      </c>
      <c r="I8432" s="5" t="s">
        <v>378</v>
      </c>
    </row>
    <row r="8433" spans="1:9" x14ac:dyDescent="0.25">
      <c r="A8433" s="5" t="s">
        <v>20221</v>
      </c>
      <c r="B8433" s="5" t="s">
        <v>20222</v>
      </c>
      <c r="C8433" s="6" t="s">
        <v>3591</v>
      </c>
      <c r="D8433" s="6" t="str">
        <f t="shared" si="131"/>
        <v>0165-000-000-0000</v>
      </c>
      <c r="E8433" s="5" t="s">
        <v>3592</v>
      </c>
      <c r="F8433" s="5" t="s">
        <v>383</v>
      </c>
      <c r="G8433" s="5" t="s">
        <v>384</v>
      </c>
      <c r="H8433" s="5" t="s">
        <v>377</v>
      </c>
      <c r="I8433" s="5" t="s">
        <v>378</v>
      </c>
    </row>
    <row r="8434" spans="1:9" x14ac:dyDescent="0.25">
      <c r="A8434" s="5" t="s">
        <v>20223</v>
      </c>
      <c r="B8434" s="5" t="s">
        <v>20224</v>
      </c>
      <c r="C8434" s="6" t="s">
        <v>1665</v>
      </c>
      <c r="D8434" s="6" t="str">
        <f t="shared" si="131"/>
        <v>0903-000-000-0000</v>
      </c>
      <c r="E8434" s="5" t="s">
        <v>1666</v>
      </c>
      <c r="F8434" s="5" t="s">
        <v>383</v>
      </c>
      <c r="G8434" s="5" t="s">
        <v>384</v>
      </c>
      <c r="H8434" s="5" t="s">
        <v>377</v>
      </c>
      <c r="I8434" s="5" t="s">
        <v>378</v>
      </c>
    </row>
    <row r="8435" spans="1:9" x14ac:dyDescent="0.25">
      <c r="A8435" s="5" t="s">
        <v>20225</v>
      </c>
      <c r="B8435" s="5" t="s">
        <v>20226</v>
      </c>
      <c r="C8435" s="6" t="s">
        <v>5136</v>
      </c>
      <c r="D8435" s="6" t="str">
        <f t="shared" si="131"/>
        <v>0233-000-000-0000</v>
      </c>
      <c r="E8435" s="5" t="s">
        <v>5137</v>
      </c>
      <c r="F8435" s="5" t="s">
        <v>383</v>
      </c>
      <c r="G8435" s="5" t="s">
        <v>384</v>
      </c>
      <c r="H8435" s="5" t="s">
        <v>377</v>
      </c>
      <c r="I8435" s="5" t="s">
        <v>378</v>
      </c>
    </row>
    <row r="8436" spans="1:9" x14ac:dyDescent="0.25">
      <c r="A8436" s="5" t="s">
        <v>20227</v>
      </c>
      <c r="B8436" s="5" t="s">
        <v>20228</v>
      </c>
      <c r="C8436" s="6" t="s">
        <v>19454</v>
      </c>
      <c r="D8436" s="6" t="str">
        <f t="shared" si="131"/>
        <v>1080-000-000-0000</v>
      </c>
      <c r="E8436" s="5" t="s">
        <v>19455</v>
      </c>
      <c r="F8436" s="5" t="s">
        <v>383</v>
      </c>
      <c r="G8436" s="5" t="s">
        <v>384</v>
      </c>
      <c r="H8436" s="5" t="s">
        <v>377</v>
      </c>
      <c r="I8436" s="5" t="s">
        <v>378</v>
      </c>
    </row>
    <row r="8437" spans="1:9" x14ac:dyDescent="0.25">
      <c r="A8437" s="5" t="s">
        <v>20229</v>
      </c>
      <c r="B8437" s="5" t="s">
        <v>20230</v>
      </c>
      <c r="C8437" s="6" t="s">
        <v>16167</v>
      </c>
      <c r="D8437" s="6" t="str">
        <f t="shared" si="131"/>
        <v>1061-000-000-0000</v>
      </c>
      <c r="E8437" s="5" t="s">
        <v>16168</v>
      </c>
      <c r="F8437" s="5" t="s">
        <v>383</v>
      </c>
      <c r="G8437" s="5" t="s">
        <v>384</v>
      </c>
      <c r="H8437" s="5" t="s">
        <v>377</v>
      </c>
      <c r="I8437" s="5" t="s">
        <v>378</v>
      </c>
    </row>
    <row r="8438" spans="1:9" x14ac:dyDescent="0.25">
      <c r="A8438" s="5" t="s">
        <v>20231</v>
      </c>
      <c r="B8438" s="5" t="s">
        <v>20232</v>
      </c>
      <c r="C8438" s="6" t="s">
        <v>863</v>
      </c>
      <c r="D8438" s="6" t="str">
        <f t="shared" si="131"/>
        <v>0010-091-031-1100</v>
      </c>
      <c r="E8438" s="5" t="s">
        <v>864</v>
      </c>
      <c r="F8438" s="5" t="s">
        <v>399</v>
      </c>
      <c r="G8438" s="5" t="s">
        <v>400</v>
      </c>
      <c r="H8438" s="5" t="s">
        <v>377</v>
      </c>
      <c r="I8438" s="5" t="s">
        <v>378</v>
      </c>
    </row>
    <row r="8439" spans="1:9" x14ac:dyDescent="0.25">
      <c r="A8439" s="5" t="s">
        <v>20233</v>
      </c>
      <c r="B8439" s="5" t="s">
        <v>20234</v>
      </c>
      <c r="C8439" s="6" t="s">
        <v>923</v>
      </c>
      <c r="D8439" s="6" t="str">
        <f t="shared" si="131"/>
        <v>0210-000-000-0000</v>
      </c>
      <c r="E8439" s="5" t="s">
        <v>924</v>
      </c>
      <c r="F8439" s="5" t="s">
        <v>383</v>
      </c>
      <c r="G8439" s="5" t="s">
        <v>384</v>
      </c>
      <c r="H8439" s="5" t="s">
        <v>377</v>
      </c>
      <c r="I8439" s="5" t="s">
        <v>378</v>
      </c>
    </row>
    <row r="8440" spans="1:9" x14ac:dyDescent="0.25">
      <c r="A8440" s="5" t="s">
        <v>20235</v>
      </c>
      <c r="B8440" s="5" t="s">
        <v>20236</v>
      </c>
      <c r="C8440" s="6" t="s">
        <v>1946</v>
      </c>
      <c r="D8440" s="6" t="str">
        <f t="shared" si="131"/>
        <v>0010-163-031-1100</v>
      </c>
      <c r="E8440" s="5" t="s">
        <v>1947</v>
      </c>
      <c r="F8440" s="5" t="s">
        <v>383</v>
      </c>
      <c r="G8440" s="5" t="s">
        <v>384</v>
      </c>
      <c r="H8440" s="5" t="s">
        <v>377</v>
      </c>
      <c r="I8440" s="5" t="s">
        <v>378</v>
      </c>
    </row>
    <row r="8441" spans="1:9" x14ac:dyDescent="0.25">
      <c r="A8441" s="5" t="s">
        <v>20237</v>
      </c>
      <c r="B8441" s="5" t="s">
        <v>20238</v>
      </c>
      <c r="C8441" s="6" t="s">
        <v>2759</v>
      </c>
      <c r="D8441" s="6" t="str">
        <f t="shared" si="131"/>
        <v>0142-000-000-0000</v>
      </c>
      <c r="E8441" s="5" t="s">
        <v>2760</v>
      </c>
      <c r="F8441" s="5" t="s">
        <v>383</v>
      </c>
      <c r="G8441" s="5" t="s">
        <v>384</v>
      </c>
      <c r="H8441" s="5" t="s">
        <v>377</v>
      </c>
      <c r="I8441" s="5" t="s">
        <v>378</v>
      </c>
    </row>
    <row r="8442" spans="1:9" x14ac:dyDescent="0.25">
      <c r="A8442" s="5" t="s">
        <v>20239</v>
      </c>
      <c r="B8442" s="5" t="s">
        <v>20240</v>
      </c>
      <c r="C8442" s="6" t="s">
        <v>6106</v>
      </c>
      <c r="D8442" s="6" t="str">
        <f t="shared" si="131"/>
        <v>0167-000-000-0000</v>
      </c>
      <c r="E8442" s="5" t="s">
        <v>6107</v>
      </c>
      <c r="F8442" s="5" t="s">
        <v>415</v>
      </c>
      <c r="G8442" s="5" t="s">
        <v>416</v>
      </c>
      <c r="H8442" s="5" t="s">
        <v>377</v>
      </c>
      <c r="I8442" s="5" t="s">
        <v>378</v>
      </c>
    </row>
    <row r="8443" spans="1:9" x14ac:dyDescent="0.25">
      <c r="A8443" s="5" t="s">
        <v>20241</v>
      </c>
      <c r="B8443" s="5" t="s">
        <v>20242</v>
      </c>
      <c r="C8443" s="6" t="s">
        <v>3743</v>
      </c>
      <c r="D8443" s="6" t="str">
        <f t="shared" si="131"/>
        <v>0702-000-000-0000</v>
      </c>
      <c r="E8443" s="5" t="s">
        <v>3744</v>
      </c>
      <c r="F8443" s="5" t="s">
        <v>383</v>
      </c>
      <c r="G8443" s="5" t="s">
        <v>384</v>
      </c>
      <c r="H8443" s="5" t="s">
        <v>377</v>
      </c>
      <c r="I8443" s="5" t="s">
        <v>378</v>
      </c>
    </row>
    <row r="8444" spans="1:9" x14ac:dyDescent="0.25">
      <c r="A8444" s="5" t="s">
        <v>20243</v>
      </c>
      <c r="B8444" s="5" t="s">
        <v>20244</v>
      </c>
      <c r="C8444" s="6" t="s">
        <v>19724</v>
      </c>
      <c r="D8444" s="6" t="str">
        <f t="shared" si="131"/>
        <v>1092-000-000-0000</v>
      </c>
      <c r="E8444" s="5" t="s">
        <v>19725</v>
      </c>
      <c r="F8444" s="5" t="s">
        <v>383</v>
      </c>
      <c r="G8444" s="5" t="s">
        <v>384</v>
      </c>
      <c r="H8444" s="5" t="s">
        <v>11413</v>
      </c>
      <c r="I8444" s="5" t="s">
        <v>11414</v>
      </c>
    </row>
    <row r="8445" spans="1:9" x14ac:dyDescent="0.25">
      <c r="A8445" s="5" t="s">
        <v>20245</v>
      </c>
      <c r="B8445" s="5" t="s">
        <v>20246</v>
      </c>
      <c r="C8445" s="6" t="s">
        <v>441</v>
      </c>
      <c r="D8445" s="6" t="str">
        <f t="shared" si="131"/>
        <v>0550-000-000-0000</v>
      </c>
      <c r="E8445" s="5" t="s">
        <v>442</v>
      </c>
      <c r="F8445" s="5" t="s">
        <v>383</v>
      </c>
      <c r="G8445" s="5" t="s">
        <v>384</v>
      </c>
      <c r="H8445" s="5" t="s">
        <v>377</v>
      </c>
      <c r="I8445" s="5" t="s">
        <v>378</v>
      </c>
    </row>
    <row r="8446" spans="1:9" x14ac:dyDescent="0.25">
      <c r="A8446" s="5" t="s">
        <v>20247</v>
      </c>
      <c r="B8446" s="5" t="s">
        <v>20248</v>
      </c>
      <c r="C8446" s="6" t="s">
        <v>9850</v>
      </c>
      <c r="D8446" s="6" t="str">
        <f t="shared" si="131"/>
        <v>0010-058-031-2400</v>
      </c>
      <c r="E8446" s="5" t="s">
        <v>9851</v>
      </c>
      <c r="F8446" s="5" t="s">
        <v>399</v>
      </c>
      <c r="G8446" s="5" t="s">
        <v>400</v>
      </c>
      <c r="H8446" s="5" t="s">
        <v>377</v>
      </c>
      <c r="I8446" s="5" t="s">
        <v>378</v>
      </c>
    </row>
    <row r="8447" spans="1:9" x14ac:dyDescent="0.25">
      <c r="A8447" s="5" t="s">
        <v>20249</v>
      </c>
      <c r="B8447" s="5" t="s">
        <v>20250</v>
      </c>
      <c r="C8447" s="6" t="s">
        <v>2947</v>
      </c>
      <c r="D8447" s="6" t="str">
        <f t="shared" si="131"/>
        <v>0943-000-000-0000</v>
      </c>
      <c r="E8447" s="5" t="s">
        <v>2948</v>
      </c>
      <c r="F8447" s="5" t="s">
        <v>383</v>
      </c>
      <c r="G8447" s="5" t="s">
        <v>384</v>
      </c>
      <c r="H8447" s="5" t="s">
        <v>377</v>
      </c>
      <c r="I8447" s="5" t="s">
        <v>378</v>
      </c>
    </row>
    <row r="8448" spans="1:9" x14ac:dyDescent="0.25">
      <c r="A8448" s="5" t="s">
        <v>20251</v>
      </c>
      <c r="B8448" s="5" t="s">
        <v>20252</v>
      </c>
      <c r="C8448" s="6" t="s">
        <v>3458</v>
      </c>
      <c r="D8448" s="6" t="str">
        <f t="shared" si="131"/>
        <v>1025-000-000-0000</v>
      </c>
      <c r="E8448" s="5" t="s">
        <v>3459</v>
      </c>
      <c r="F8448" s="5" t="s">
        <v>383</v>
      </c>
      <c r="G8448" s="5" t="s">
        <v>384</v>
      </c>
      <c r="H8448" s="5" t="s">
        <v>377</v>
      </c>
      <c r="I8448" s="5" t="s">
        <v>378</v>
      </c>
    </row>
    <row r="8449" spans="1:9" x14ac:dyDescent="0.25">
      <c r="A8449" s="5" t="s">
        <v>20253</v>
      </c>
      <c r="B8449" s="5" t="s">
        <v>20254</v>
      </c>
      <c r="C8449" s="6" t="s">
        <v>521</v>
      </c>
      <c r="D8449" s="6" t="str">
        <f t="shared" si="131"/>
        <v>0950-000-000-0000</v>
      </c>
      <c r="E8449" s="5" t="s">
        <v>522</v>
      </c>
      <c r="F8449" s="5" t="s">
        <v>383</v>
      </c>
      <c r="G8449" s="5" t="s">
        <v>384</v>
      </c>
      <c r="H8449" s="5" t="s">
        <v>377</v>
      </c>
      <c r="I8449" s="5" t="s">
        <v>378</v>
      </c>
    </row>
    <row r="8450" spans="1:9" x14ac:dyDescent="0.25">
      <c r="A8450" s="5" t="s">
        <v>20255</v>
      </c>
      <c r="B8450" s="5" t="s">
        <v>20256</v>
      </c>
      <c r="C8450" s="6" t="s">
        <v>5678</v>
      </c>
      <c r="D8450" s="6" t="str">
        <f t="shared" ref="D8450:D8513" si="132">TEXT(C8450,"0000-000-000-0000")</f>
        <v>0010-046-061-1100</v>
      </c>
      <c r="E8450" s="5" t="s">
        <v>5679</v>
      </c>
      <c r="F8450" s="5" t="s">
        <v>399</v>
      </c>
      <c r="G8450" s="5" t="s">
        <v>400</v>
      </c>
      <c r="H8450" s="5" t="s">
        <v>377</v>
      </c>
      <c r="I8450" s="5" t="s">
        <v>378</v>
      </c>
    </row>
    <row r="8451" spans="1:9" x14ac:dyDescent="0.25">
      <c r="A8451" s="5" t="s">
        <v>20257</v>
      </c>
      <c r="B8451" s="5" t="s">
        <v>20258</v>
      </c>
      <c r="C8451" s="6" t="s">
        <v>9163</v>
      </c>
      <c r="D8451" s="6" t="str">
        <f t="shared" si="132"/>
        <v>0589-000-000-0000</v>
      </c>
      <c r="E8451" s="5" t="s">
        <v>9164</v>
      </c>
      <c r="F8451" s="5" t="s">
        <v>383</v>
      </c>
      <c r="G8451" s="5" t="s">
        <v>384</v>
      </c>
      <c r="H8451" s="5" t="s">
        <v>377</v>
      </c>
      <c r="I8451" s="5" t="s">
        <v>378</v>
      </c>
    </row>
    <row r="8452" spans="1:9" x14ac:dyDescent="0.25">
      <c r="A8452" s="5" t="s">
        <v>20259</v>
      </c>
      <c r="B8452" s="5" t="s">
        <v>20260</v>
      </c>
      <c r="C8452" s="6" t="s">
        <v>1794</v>
      </c>
      <c r="D8452" s="6" t="str">
        <f t="shared" si="132"/>
        <v>0427-000-000-0000</v>
      </c>
      <c r="E8452" s="5" t="s">
        <v>1795</v>
      </c>
      <c r="F8452" s="5" t="s">
        <v>383</v>
      </c>
      <c r="G8452" s="5" t="s">
        <v>384</v>
      </c>
      <c r="H8452" s="5" t="s">
        <v>377</v>
      </c>
      <c r="I8452" s="5" t="s">
        <v>378</v>
      </c>
    </row>
    <row r="8453" spans="1:9" x14ac:dyDescent="0.25">
      <c r="A8453" s="5" t="s">
        <v>20261</v>
      </c>
      <c r="B8453" s="5" t="s">
        <v>20262</v>
      </c>
      <c r="C8453" s="6" t="s">
        <v>2106</v>
      </c>
      <c r="D8453" s="6" t="str">
        <f t="shared" si="132"/>
        <v>0010-030-081-1800</v>
      </c>
      <c r="E8453" s="5" t="s">
        <v>2107</v>
      </c>
      <c r="F8453" s="5" t="s">
        <v>375</v>
      </c>
      <c r="G8453" s="5" t="s">
        <v>376</v>
      </c>
      <c r="H8453" s="5" t="s">
        <v>377</v>
      </c>
      <c r="I8453" s="5" t="s">
        <v>378</v>
      </c>
    </row>
    <row r="8454" spans="1:9" x14ac:dyDescent="0.25">
      <c r="A8454" s="5" t="s">
        <v>20263</v>
      </c>
      <c r="B8454" s="5" t="s">
        <v>20264</v>
      </c>
      <c r="C8454" s="6" t="s">
        <v>2533</v>
      </c>
      <c r="D8454" s="6" t="str">
        <f t="shared" si="132"/>
        <v>0860-000-000-0000</v>
      </c>
      <c r="E8454" s="5" t="s">
        <v>2534</v>
      </c>
      <c r="F8454" s="5" t="s">
        <v>383</v>
      </c>
      <c r="G8454" s="5" t="s">
        <v>384</v>
      </c>
      <c r="H8454" s="5" t="s">
        <v>377</v>
      </c>
      <c r="I8454" s="5" t="s">
        <v>378</v>
      </c>
    </row>
    <row r="8455" spans="1:9" x14ac:dyDescent="0.25">
      <c r="A8455" s="5" t="s">
        <v>20265</v>
      </c>
      <c r="B8455" s="5" t="s">
        <v>20266</v>
      </c>
      <c r="C8455" s="6" t="s">
        <v>1946</v>
      </c>
      <c r="D8455" s="6" t="str">
        <f t="shared" si="132"/>
        <v>0010-163-031-1100</v>
      </c>
      <c r="E8455" s="5" t="s">
        <v>1947</v>
      </c>
      <c r="F8455" s="5" t="s">
        <v>383</v>
      </c>
      <c r="G8455" s="5" t="s">
        <v>384</v>
      </c>
      <c r="H8455" s="5" t="s">
        <v>491</v>
      </c>
      <c r="I8455" s="5" t="s">
        <v>492</v>
      </c>
    </row>
    <row r="8456" spans="1:9" x14ac:dyDescent="0.25">
      <c r="A8456" s="5" t="s">
        <v>20267</v>
      </c>
      <c r="B8456" s="5" t="s">
        <v>20268</v>
      </c>
      <c r="C8456" s="6" t="s">
        <v>2394</v>
      </c>
      <c r="D8456" s="6" t="str">
        <f t="shared" si="132"/>
        <v>0290-000-000-0000</v>
      </c>
      <c r="E8456" s="5" t="s">
        <v>2395</v>
      </c>
      <c r="F8456" s="5" t="s">
        <v>383</v>
      </c>
      <c r="G8456" s="5" t="s">
        <v>384</v>
      </c>
      <c r="H8456" s="5" t="s">
        <v>377</v>
      </c>
      <c r="I8456" s="5" t="s">
        <v>378</v>
      </c>
    </row>
    <row r="8457" spans="1:9" x14ac:dyDescent="0.25">
      <c r="A8457" s="5" t="s">
        <v>20269</v>
      </c>
      <c r="B8457" s="5" t="s">
        <v>20270</v>
      </c>
      <c r="C8457" s="6" t="s">
        <v>5178</v>
      </c>
      <c r="D8457" s="6" t="str">
        <f t="shared" si="132"/>
        <v>0340-044-000-0000</v>
      </c>
      <c r="E8457" s="5" t="s">
        <v>5179</v>
      </c>
      <c r="F8457" s="5" t="s">
        <v>383</v>
      </c>
      <c r="G8457" s="5" t="s">
        <v>384</v>
      </c>
      <c r="H8457" s="5" t="s">
        <v>377</v>
      </c>
      <c r="I8457" s="5" t="s">
        <v>378</v>
      </c>
    </row>
    <row r="8458" spans="1:9" x14ac:dyDescent="0.25">
      <c r="A8458" s="5" t="s">
        <v>20271</v>
      </c>
      <c r="B8458" s="5" t="s">
        <v>20272</v>
      </c>
      <c r="C8458" s="6" t="s">
        <v>9802</v>
      </c>
      <c r="D8458" s="6" t="str">
        <f t="shared" si="132"/>
        <v>0010-083-061-1100</v>
      </c>
      <c r="E8458" s="5" t="s">
        <v>9803</v>
      </c>
      <c r="F8458" s="5" t="s">
        <v>399</v>
      </c>
      <c r="G8458" s="5" t="s">
        <v>400</v>
      </c>
      <c r="H8458" s="5" t="s">
        <v>491</v>
      </c>
      <c r="I8458" s="5" t="s">
        <v>492</v>
      </c>
    </row>
    <row r="8459" spans="1:9" x14ac:dyDescent="0.25">
      <c r="A8459" s="5" t="s">
        <v>20273</v>
      </c>
      <c r="B8459" s="5" t="s">
        <v>20274</v>
      </c>
      <c r="C8459" s="6" t="s">
        <v>1573</v>
      </c>
      <c r="D8459" s="6" t="str">
        <f t="shared" si="132"/>
        <v>0213-000-000-0000</v>
      </c>
      <c r="E8459" s="5" t="s">
        <v>1574</v>
      </c>
      <c r="F8459" s="5" t="s">
        <v>383</v>
      </c>
      <c r="G8459" s="5" t="s">
        <v>384</v>
      </c>
      <c r="H8459" s="5" t="s">
        <v>377</v>
      </c>
      <c r="I8459" s="5" t="s">
        <v>378</v>
      </c>
    </row>
    <row r="8460" spans="1:9" x14ac:dyDescent="0.25">
      <c r="A8460" s="5" t="s">
        <v>20275</v>
      </c>
      <c r="B8460" s="5" t="s">
        <v>20276</v>
      </c>
      <c r="C8460" s="6" t="s">
        <v>1065</v>
      </c>
      <c r="D8460" s="6" t="str">
        <f t="shared" si="132"/>
        <v>0906-000-000-0000</v>
      </c>
      <c r="E8460" s="5" t="s">
        <v>1066</v>
      </c>
      <c r="F8460" s="5" t="s">
        <v>383</v>
      </c>
      <c r="G8460" s="5" t="s">
        <v>384</v>
      </c>
      <c r="H8460" s="5" t="s">
        <v>513</v>
      </c>
      <c r="I8460" s="5" t="s">
        <v>514</v>
      </c>
    </row>
    <row r="8461" spans="1:9" x14ac:dyDescent="0.25">
      <c r="A8461" s="5" t="s">
        <v>20277</v>
      </c>
      <c r="B8461" s="5" t="s">
        <v>20278</v>
      </c>
      <c r="C8461" s="6" t="s">
        <v>20279</v>
      </c>
      <c r="D8461" s="6" t="str">
        <f t="shared" si="132"/>
        <v>0410-116-000-0000</v>
      </c>
      <c r="E8461" s="5" t="s">
        <v>20280</v>
      </c>
      <c r="F8461" s="5" t="s">
        <v>383</v>
      </c>
      <c r="G8461" s="5" t="s">
        <v>384</v>
      </c>
      <c r="H8461" s="5" t="s">
        <v>377</v>
      </c>
      <c r="I8461" s="5" t="s">
        <v>378</v>
      </c>
    </row>
    <row r="8462" spans="1:9" x14ac:dyDescent="0.25">
      <c r="A8462" s="5" t="s">
        <v>20281</v>
      </c>
      <c r="B8462" s="5" t="s">
        <v>20282</v>
      </c>
      <c r="C8462" s="6" t="s">
        <v>4493</v>
      </c>
      <c r="D8462" s="6" t="str">
        <f t="shared" si="132"/>
        <v>0333-000-000-0000</v>
      </c>
      <c r="E8462" s="5" t="s">
        <v>4494</v>
      </c>
      <c r="F8462" s="5" t="s">
        <v>383</v>
      </c>
      <c r="G8462" s="5" t="s">
        <v>384</v>
      </c>
      <c r="H8462" s="5" t="s">
        <v>377</v>
      </c>
      <c r="I8462" s="5" t="s">
        <v>378</v>
      </c>
    </row>
    <row r="8463" spans="1:9" x14ac:dyDescent="0.25">
      <c r="A8463" s="5" t="s">
        <v>20283</v>
      </c>
      <c r="B8463" s="5" t="s">
        <v>20284</v>
      </c>
      <c r="C8463" s="6" t="s">
        <v>8396</v>
      </c>
      <c r="D8463" s="6" t="str">
        <f t="shared" si="132"/>
        <v>0743-000-000-0000</v>
      </c>
      <c r="E8463" s="5" t="s">
        <v>8397</v>
      </c>
      <c r="F8463" s="5" t="s">
        <v>383</v>
      </c>
      <c r="G8463" s="5" t="s">
        <v>384</v>
      </c>
      <c r="H8463" s="5" t="s">
        <v>513</v>
      </c>
      <c r="I8463" s="5" t="s">
        <v>514</v>
      </c>
    </row>
    <row r="8464" spans="1:9" x14ac:dyDescent="0.25">
      <c r="A8464" s="5" t="s">
        <v>20285</v>
      </c>
      <c r="B8464" s="5" t="s">
        <v>20286</v>
      </c>
      <c r="C8464" s="6" t="s">
        <v>20287</v>
      </c>
      <c r="D8464" s="6" t="str">
        <f t="shared" si="132"/>
        <v>0427-116-000-0000</v>
      </c>
      <c r="E8464" s="5" t="s">
        <v>20288</v>
      </c>
      <c r="F8464" s="5" t="s">
        <v>383</v>
      </c>
      <c r="G8464" s="5" t="s">
        <v>384</v>
      </c>
      <c r="H8464" s="5" t="s">
        <v>513</v>
      </c>
      <c r="I8464" s="5" t="s">
        <v>514</v>
      </c>
    </row>
    <row r="8465" spans="1:9" x14ac:dyDescent="0.25">
      <c r="A8465" s="5" t="s">
        <v>20289</v>
      </c>
      <c r="B8465" s="5" t="s">
        <v>20290</v>
      </c>
      <c r="C8465" s="6" t="s">
        <v>1946</v>
      </c>
      <c r="D8465" s="6" t="str">
        <f t="shared" si="132"/>
        <v>0010-163-031-1100</v>
      </c>
      <c r="E8465" s="5" t="s">
        <v>1947</v>
      </c>
      <c r="F8465" s="5" t="s">
        <v>383</v>
      </c>
      <c r="G8465" s="5" t="s">
        <v>384</v>
      </c>
      <c r="H8465" s="5" t="s">
        <v>491</v>
      </c>
      <c r="I8465" s="5" t="s">
        <v>492</v>
      </c>
    </row>
    <row r="8466" spans="1:9" x14ac:dyDescent="0.25">
      <c r="A8466" s="5" t="s">
        <v>20291</v>
      </c>
      <c r="B8466" s="5" t="s">
        <v>20292</v>
      </c>
      <c r="C8466" s="6" t="s">
        <v>664</v>
      </c>
      <c r="D8466" s="6" t="str">
        <f t="shared" si="132"/>
        <v>0470-000-000-0000</v>
      </c>
      <c r="E8466" s="5" t="s">
        <v>665</v>
      </c>
      <c r="F8466" s="5" t="s">
        <v>383</v>
      </c>
      <c r="G8466" s="5" t="s">
        <v>384</v>
      </c>
      <c r="H8466" s="5" t="s">
        <v>377</v>
      </c>
      <c r="I8466" s="5" t="s">
        <v>378</v>
      </c>
    </row>
    <row r="8467" spans="1:9" x14ac:dyDescent="0.25">
      <c r="A8467" s="5" t="s">
        <v>20293</v>
      </c>
      <c r="B8467" s="5" t="s">
        <v>20294</v>
      </c>
      <c r="C8467" s="6" t="s">
        <v>12875</v>
      </c>
      <c r="D8467" s="6" t="str">
        <f t="shared" si="132"/>
        <v>0690-000-000-0000</v>
      </c>
      <c r="E8467" s="5" t="s">
        <v>12876</v>
      </c>
      <c r="F8467" s="5" t="s">
        <v>383</v>
      </c>
      <c r="G8467" s="5" t="s">
        <v>384</v>
      </c>
      <c r="H8467" s="5" t="s">
        <v>377</v>
      </c>
      <c r="I8467" s="5" t="s">
        <v>378</v>
      </c>
    </row>
    <row r="8468" spans="1:9" x14ac:dyDescent="0.25">
      <c r="A8468" s="5" t="s">
        <v>20295</v>
      </c>
      <c r="B8468" s="5" t="s">
        <v>20296</v>
      </c>
      <c r="C8468" s="6" t="s">
        <v>6755</v>
      </c>
      <c r="D8468" s="6" t="str">
        <f t="shared" si="132"/>
        <v>0010-081-021-1100</v>
      </c>
      <c r="E8468" s="5" t="s">
        <v>6756</v>
      </c>
      <c r="F8468" s="5" t="s">
        <v>383</v>
      </c>
      <c r="G8468" s="5" t="s">
        <v>384</v>
      </c>
      <c r="H8468" s="5" t="s">
        <v>377</v>
      </c>
      <c r="I8468" s="5" t="s">
        <v>378</v>
      </c>
    </row>
    <row r="8469" spans="1:9" x14ac:dyDescent="0.25">
      <c r="A8469" s="5" t="s">
        <v>20297</v>
      </c>
      <c r="B8469" s="5" t="s">
        <v>20298</v>
      </c>
      <c r="C8469" s="6" t="s">
        <v>777</v>
      </c>
      <c r="D8469" s="6" t="str">
        <f t="shared" si="132"/>
        <v>0595-000-000-0000</v>
      </c>
      <c r="E8469" s="5" t="s">
        <v>778</v>
      </c>
      <c r="F8469" s="5" t="s">
        <v>383</v>
      </c>
      <c r="G8469" s="5" t="s">
        <v>384</v>
      </c>
      <c r="H8469" s="5" t="s">
        <v>377</v>
      </c>
      <c r="I8469" s="5" t="s">
        <v>378</v>
      </c>
    </row>
    <row r="8470" spans="1:9" x14ac:dyDescent="0.25">
      <c r="A8470" s="5" t="s">
        <v>20299</v>
      </c>
      <c r="B8470" s="5" t="s">
        <v>20300</v>
      </c>
      <c r="C8470" s="6" t="s">
        <v>2120</v>
      </c>
      <c r="D8470" s="6" t="str">
        <f t="shared" si="132"/>
        <v>0232-000-000-0000</v>
      </c>
      <c r="E8470" s="5" t="s">
        <v>2121</v>
      </c>
      <c r="F8470" s="5" t="s">
        <v>383</v>
      </c>
      <c r="G8470" s="5" t="s">
        <v>384</v>
      </c>
      <c r="H8470" s="5" t="s">
        <v>377</v>
      </c>
      <c r="I8470" s="5" t="s">
        <v>378</v>
      </c>
    </row>
    <row r="8471" spans="1:9" x14ac:dyDescent="0.25">
      <c r="A8471" s="5" t="s">
        <v>20301</v>
      </c>
      <c r="B8471" s="5" t="s">
        <v>20302</v>
      </c>
      <c r="C8471" s="6" t="s">
        <v>3329</v>
      </c>
      <c r="D8471" s="6" t="str">
        <f t="shared" si="132"/>
        <v>1122-000-000-0000</v>
      </c>
      <c r="E8471" s="5" t="s">
        <v>3330</v>
      </c>
      <c r="F8471" s="5" t="s">
        <v>383</v>
      </c>
      <c r="G8471" s="5" t="s">
        <v>384</v>
      </c>
      <c r="H8471" s="5" t="s">
        <v>377</v>
      </c>
      <c r="I8471" s="5" t="s">
        <v>378</v>
      </c>
    </row>
    <row r="8472" spans="1:9" x14ac:dyDescent="0.25">
      <c r="A8472" s="5" t="s">
        <v>20303</v>
      </c>
      <c r="B8472" s="5" t="s">
        <v>20304</v>
      </c>
      <c r="C8472" s="6" t="s">
        <v>4168</v>
      </c>
      <c r="D8472" s="6" t="str">
        <f t="shared" si="132"/>
        <v>0571-000-000-0000</v>
      </c>
      <c r="E8472" s="5" t="s">
        <v>4169</v>
      </c>
      <c r="F8472" s="5" t="s">
        <v>383</v>
      </c>
      <c r="G8472" s="5" t="s">
        <v>384</v>
      </c>
      <c r="H8472" s="5" t="s">
        <v>377</v>
      </c>
      <c r="I8472" s="5" t="s">
        <v>378</v>
      </c>
    </row>
    <row r="8473" spans="1:9" x14ac:dyDescent="0.25">
      <c r="A8473" s="5" t="s">
        <v>20305</v>
      </c>
      <c r="B8473" s="5" t="s">
        <v>20306</v>
      </c>
      <c r="C8473" s="6" t="s">
        <v>4493</v>
      </c>
      <c r="D8473" s="6" t="str">
        <f t="shared" si="132"/>
        <v>0333-000-000-0000</v>
      </c>
      <c r="E8473" s="5" t="s">
        <v>4494</v>
      </c>
      <c r="F8473" s="5" t="s">
        <v>383</v>
      </c>
      <c r="G8473" s="5" t="s">
        <v>384</v>
      </c>
      <c r="H8473" s="5" t="s">
        <v>377</v>
      </c>
      <c r="I8473" s="5" t="s">
        <v>378</v>
      </c>
    </row>
    <row r="8474" spans="1:9" x14ac:dyDescent="0.25">
      <c r="A8474" s="5" t="s">
        <v>20307</v>
      </c>
      <c r="B8474" s="5" t="s">
        <v>20308</v>
      </c>
      <c r="C8474" s="6" t="s">
        <v>2519</v>
      </c>
      <c r="D8474" s="6" t="str">
        <f t="shared" si="132"/>
        <v>0946-000-000-0000</v>
      </c>
      <c r="E8474" s="5" t="s">
        <v>2520</v>
      </c>
      <c r="F8474" s="5" t="s">
        <v>383</v>
      </c>
      <c r="G8474" s="5" t="s">
        <v>384</v>
      </c>
      <c r="H8474" s="5" t="s">
        <v>377</v>
      </c>
      <c r="I8474" s="5" t="s">
        <v>378</v>
      </c>
    </row>
    <row r="8475" spans="1:9" x14ac:dyDescent="0.25">
      <c r="A8475" s="5" t="s">
        <v>20309</v>
      </c>
      <c r="B8475" s="5" t="s">
        <v>20310</v>
      </c>
      <c r="C8475" s="6" t="s">
        <v>20311</v>
      </c>
      <c r="D8475" s="6" t="str">
        <f t="shared" si="132"/>
        <v>0213-116-000-0000</v>
      </c>
      <c r="E8475" s="5" t="s">
        <v>20312</v>
      </c>
      <c r="F8475" s="5" t="s">
        <v>383</v>
      </c>
      <c r="G8475" s="5" t="s">
        <v>384</v>
      </c>
      <c r="H8475" s="5" t="s">
        <v>377</v>
      </c>
      <c r="I8475" s="5" t="s">
        <v>378</v>
      </c>
    </row>
    <row r="8476" spans="1:9" x14ac:dyDescent="0.25">
      <c r="A8476" s="5" t="s">
        <v>20313</v>
      </c>
      <c r="B8476" s="5" t="s">
        <v>20314</v>
      </c>
      <c r="C8476" s="6" t="s">
        <v>6082</v>
      </c>
      <c r="D8476" s="6" t="str">
        <f t="shared" si="132"/>
        <v>0814-000-000-0000</v>
      </c>
      <c r="E8476" s="5" t="s">
        <v>6083</v>
      </c>
      <c r="F8476" s="5" t="s">
        <v>383</v>
      </c>
      <c r="G8476" s="5" t="s">
        <v>384</v>
      </c>
      <c r="H8476" s="5" t="s">
        <v>377</v>
      </c>
      <c r="I8476" s="5" t="s">
        <v>378</v>
      </c>
    </row>
    <row r="8477" spans="1:9" x14ac:dyDescent="0.25">
      <c r="A8477" s="5" t="s">
        <v>20315</v>
      </c>
      <c r="B8477" s="5" t="s">
        <v>20316</v>
      </c>
      <c r="C8477" s="6" t="s">
        <v>1563</v>
      </c>
      <c r="D8477" s="6" t="str">
        <f t="shared" si="132"/>
        <v>0900-000-000-0000</v>
      </c>
      <c r="E8477" s="5" t="s">
        <v>1564</v>
      </c>
      <c r="F8477" s="5" t="s">
        <v>383</v>
      </c>
      <c r="G8477" s="5" t="s">
        <v>384</v>
      </c>
      <c r="H8477" s="5" t="s">
        <v>377</v>
      </c>
      <c r="I8477" s="5" t="s">
        <v>378</v>
      </c>
    </row>
    <row r="8478" spans="1:9" x14ac:dyDescent="0.25">
      <c r="A8478" s="5" t="s">
        <v>20317</v>
      </c>
      <c r="B8478" s="5" t="s">
        <v>20318</v>
      </c>
      <c r="C8478" s="6" t="s">
        <v>13157</v>
      </c>
      <c r="D8478" s="6" t="str">
        <f t="shared" si="132"/>
        <v>1108-000-000-0000</v>
      </c>
      <c r="E8478" s="5" t="s">
        <v>13158</v>
      </c>
      <c r="F8478" s="5" t="s">
        <v>383</v>
      </c>
      <c r="G8478" s="5" t="s">
        <v>384</v>
      </c>
      <c r="H8478" s="5" t="s">
        <v>377</v>
      </c>
      <c r="I8478" s="5" t="s">
        <v>378</v>
      </c>
    </row>
    <row r="8479" spans="1:9" x14ac:dyDescent="0.25">
      <c r="A8479" s="5" t="s">
        <v>20319</v>
      </c>
      <c r="B8479" s="5" t="s">
        <v>20320</v>
      </c>
      <c r="C8479" s="6" t="s">
        <v>4837</v>
      </c>
      <c r="D8479" s="6" t="str">
        <f t="shared" si="132"/>
        <v>0010-091-061-1100</v>
      </c>
      <c r="E8479" s="5" t="s">
        <v>4838</v>
      </c>
      <c r="F8479" s="5" t="s">
        <v>383</v>
      </c>
      <c r="G8479" s="5" t="s">
        <v>384</v>
      </c>
      <c r="H8479" s="5" t="s">
        <v>377</v>
      </c>
      <c r="I8479" s="5" t="s">
        <v>378</v>
      </c>
    </row>
    <row r="8480" spans="1:9" x14ac:dyDescent="0.25">
      <c r="A8480" s="5" t="s">
        <v>20321</v>
      </c>
      <c r="B8480" s="5" t="s">
        <v>20322</v>
      </c>
      <c r="C8480" s="6" t="s">
        <v>811</v>
      </c>
      <c r="D8480" s="6" t="str">
        <f t="shared" si="132"/>
        <v>0010-029-080-1500</v>
      </c>
      <c r="E8480" s="5" t="s">
        <v>812</v>
      </c>
      <c r="F8480" s="5" t="s">
        <v>383</v>
      </c>
      <c r="G8480" s="5" t="s">
        <v>384</v>
      </c>
      <c r="H8480" s="5" t="s">
        <v>377</v>
      </c>
      <c r="I8480" s="5" t="s">
        <v>378</v>
      </c>
    </row>
    <row r="8481" spans="1:9" x14ac:dyDescent="0.25">
      <c r="A8481" s="5" t="s">
        <v>20323</v>
      </c>
      <c r="B8481" s="5" t="s">
        <v>20324</v>
      </c>
      <c r="C8481" s="6" t="s">
        <v>14073</v>
      </c>
      <c r="D8481" s="6" t="str">
        <f t="shared" si="132"/>
        <v>0010-163-041-1100</v>
      </c>
      <c r="E8481" s="5" t="s">
        <v>14074</v>
      </c>
      <c r="F8481" s="5" t="s">
        <v>383</v>
      </c>
      <c r="G8481" s="5" t="s">
        <v>384</v>
      </c>
      <c r="H8481" s="5" t="s">
        <v>377</v>
      </c>
      <c r="I8481" s="5" t="s">
        <v>378</v>
      </c>
    </row>
    <row r="8482" spans="1:9" x14ac:dyDescent="0.25">
      <c r="A8482" s="5" t="s">
        <v>20325</v>
      </c>
      <c r="B8482" s="5" t="s">
        <v>20326</v>
      </c>
      <c r="C8482" s="6" t="s">
        <v>2214</v>
      </c>
      <c r="D8482" s="6" t="str">
        <f t="shared" si="132"/>
        <v>0010-162-120-2400</v>
      </c>
      <c r="E8482" s="5" t="s">
        <v>2215</v>
      </c>
      <c r="F8482" s="5" t="s">
        <v>375</v>
      </c>
      <c r="G8482" s="5" t="s">
        <v>376</v>
      </c>
      <c r="H8482" s="5" t="s">
        <v>377</v>
      </c>
      <c r="I8482" s="5" t="s">
        <v>378</v>
      </c>
    </row>
    <row r="8483" spans="1:9" x14ac:dyDescent="0.25">
      <c r="A8483" s="5" t="s">
        <v>20327</v>
      </c>
      <c r="B8483" s="5" t="s">
        <v>20328</v>
      </c>
      <c r="C8483" s="6" t="s">
        <v>4112</v>
      </c>
      <c r="D8483" s="6" t="str">
        <f t="shared" si="132"/>
        <v>0010-083-041-1100</v>
      </c>
      <c r="E8483" s="5" t="s">
        <v>4113</v>
      </c>
      <c r="F8483" s="5" t="s">
        <v>383</v>
      </c>
      <c r="G8483" s="5" t="s">
        <v>384</v>
      </c>
      <c r="H8483" s="5" t="s">
        <v>377</v>
      </c>
      <c r="I8483" s="5" t="s">
        <v>378</v>
      </c>
    </row>
    <row r="8484" spans="1:9" x14ac:dyDescent="0.25">
      <c r="A8484" s="5" t="s">
        <v>20329</v>
      </c>
      <c r="B8484" s="5" t="s">
        <v>20330</v>
      </c>
      <c r="C8484" s="6" t="s">
        <v>3860</v>
      </c>
      <c r="D8484" s="6" t="str">
        <f t="shared" si="132"/>
        <v>0793-000-000-0000</v>
      </c>
      <c r="E8484" s="5" t="s">
        <v>3861</v>
      </c>
      <c r="F8484" s="5" t="s">
        <v>383</v>
      </c>
      <c r="G8484" s="5" t="s">
        <v>384</v>
      </c>
      <c r="H8484" s="5" t="s">
        <v>377</v>
      </c>
      <c r="I8484" s="5" t="s">
        <v>378</v>
      </c>
    </row>
    <row r="8485" spans="1:9" x14ac:dyDescent="0.25">
      <c r="A8485" s="5" t="s">
        <v>20331</v>
      </c>
      <c r="B8485" s="5" t="s">
        <v>20332</v>
      </c>
      <c r="C8485" s="6" t="s">
        <v>13886</v>
      </c>
      <c r="D8485" s="6" t="str">
        <f t="shared" si="132"/>
        <v>1045-000-000-0000</v>
      </c>
      <c r="E8485" s="5" t="s">
        <v>13887</v>
      </c>
      <c r="F8485" s="5" t="s">
        <v>383</v>
      </c>
      <c r="G8485" s="5" t="s">
        <v>384</v>
      </c>
      <c r="H8485" s="5" t="s">
        <v>377</v>
      </c>
      <c r="I8485" s="5" t="s">
        <v>378</v>
      </c>
    </row>
    <row r="8486" spans="1:9" x14ac:dyDescent="0.25">
      <c r="A8486" s="5" t="s">
        <v>20333</v>
      </c>
      <c r="B8486" s="5" t="s">
        <v>20334</v>
      </c>
      <c r="C8486" s="6" t="s">
        <v>3329</v>
      </c>
      <c r="D8486" s="6" t="str">
        <f t="shared" si="132"/>
        <v>1122-000-000-0000</v>
      </c>
      <c r="E8486" s="5" t="s">
        <v>3330</v>
      </c>
      <c r="F8486" s="5" t="s">
        <v>383</v>
      </c>
      <c r="G8486" s="5" t="s">
        <v>384</v>
      </c>
      <c r="H8486" s="5" t="s">
        <v>377</v>
      </c>
      <c r="I8486" s="5" t="s">
        <v>378</v>
      </c>
    </row>
    <row r="8487" spans="1:9" x14ac:dyDescent="0.25">
      <c r="A8487" s="5" t="s">
        <v>20335</v>
      </c>
      <c r="B8487" s="5" t="s">
        <v>20336</v>
      </c>
      <c r="C8487" s="6" t="s">
        <v>724</v>
      </c>
      <c r="D8487" s="6" t="str">
        <f t="shared" si="132"/>
        <v>0283-000-000-0000</v>
      </c>
      <c r="E8487" s="5" t="s">
        <v>725</v>
      </c>
      <c r="F8487" s="5" t="s">
        <v>383</v>
      </c>
      <c r="G8487" s="5" t="s">
        <v>384</v>
      </c>
      <c r="H8487" s="5" t="s">
        <v>377</v>
      </c>
      <c r="I8487" s="5" t="s">
        <v>378</v>
      </c>
    </row>
    <row r="8488" spans="1:9" x14ac:dyDescent="0.25">
      <c r="A8488" s="5" t="s">
        <v>20337</v>
      </c>
      <c r="B8488" s="5" t="s">
        <v>20338</v>
      </c>
      <c r="C8488" s="6" t="s">
        <v>1466</v>
      </c>
      <c r="D8488" s="6" t="str">
        <f t="shared" si="132"/>
        <v>0650-000-000-0000</v>
      </c>
      <c r="E8488" s="5" t="s">
        <v>1467</v>
      </c>
      <c r="F8488" s="5" t="s">
        <v>383</v>
      </c>
      <c r="G8488" s="5" t="s">
        <v>384</v>
      </c>
      <c r="H8488" s="5" t="s">
        <v>377</v>
      </c>
      <c r="I8488" s="5" t="s">
        <v>378</v>
      </c>
    </row>
    <row r="8489" spans="1:9" x14ac:dyDescent="0.25">
      <c r="A8489" s="5" t="s">
        <v>20339</v>
      </c>
      <c r="B8489" s="5" t="s">
        <v>20340</v>
      </c>
      <c r="C8489" s="6" t="s">
        <v>7786</v>
      </c>
      <c r="D8489" s="6" t="str">
        <f t="shared" si="132"/>
        <v>0960-000-000-0000</v>
      </c>
      <c r="E8489" s="5" t="s">
        <v>7787</v>
      </c>
      <c r="F8489" s="5" t="s">
        <v>383</v>
      </c>
      <c r="G8489" s="5" t="s">
        <v>384</v>
      </c>
      <c r="H8489" s="5" t="s">
        <v>377</v>
      </c>
      <c r="I8489" s="5" t="s">
        <v>378</v>
      </c>
    </row>
    <row r="8490" spans="1:9" x14ac:dyDescent="0.25">
      <c r="A8490" s="5" t="s">
        <v>20341</v>
      </c>
      <c r="B8490" s="5" t="s">
        <v>20342</v>
      </c>
      <c r="C8490" s="6" t="s">
        <v>2509</v>
      </c>
      <c r="D8490" s="6" t="str">
        <f t="shared" si="132"/>
        <v>0776-000-000-0000</v>
      </c>
      <c r="E8490" s="5" t="s">
        <v>2510</v>
      </c>
      <c r="F8490" s="5" t="s">
        <v>383</v>
      </c>
      <c r="G8490" s="5" t="s">
        <v>384</v>
      </c>
      <c r="H8490" s="5" t="s">
        <v>11790</v>
      </c>
      <c r="I8490" s="5" t="s">
        <v>11791</v>
      </c>
    </row>
    <row r="8491" spans="1:9" x14ac:dyDescent="0.25">
      <c r="A8491" s="5" t="s">
        <v>20343</v>
      </c>
      <c r="B8491" s="5" t="s">
        <v>20344</v>
      </c>
      <c r="C8491" s="6" t="s">
        <v>539</v>
      </c>
      <c r="D8491" s="6" t="str">
        <f t="shared" si="132"/>
        <v>0850-000-000-0000</v>
      </c>
      <c r="E8491" s="5" t="s">
        <v>540</v>
      </c>
      <c r="F8491" s="5" t="s">
        <v>383</v>
      </c>
      <c r="G8491" s="5" t="s">
        <v>384</v>
      </c>
      <c r="H8491" s="5" t="s">
        <v>377</v>
      </c>
      <c r="I8491" s="5" t="s">
        <v>378</v>
      </c>
    </row>
    <row r="8492" spans="1:9" x14ac:dyDescent="0.25">
      <c r="A8492" s="5" t="s">
        <v>20345</v>
      </c>
      <c r="B8492" s="5" t="s">
        <v>20346</v>
      </c>
      <c r="C8492" s="6" t="s">
        <v>2410</v>
      </c>
      <c r="D8492" s="6" t="str">
        <f t="shared" si="132"/>
        <v>0279-000-000-0000</v>
      </c>
      <c r="E8492" s="5" t="s">
        <v>2411</v>
      </c>
      <c r="F8492" s="5" t="s">
        <v>383</v>
      </c>
      <c r="G8492" s="5" t="s">
        <v>384</v>
      </c>
      <c r="H8492" s="5" t="s">
        <v>377</v>
      </c>
      <c r="I8492" s="5" t="s">
        <v>378</v>
      </c>
    </row>
    <row r="8493" spans="1:9" x14ac:dyDescent="0.25">
      <c r="A8493" s="5" t="s">
        <v>20347</v>
      </c>
      <c r="B8493" s="5" t="s">
        <v>20348</v>
      </c>
      <c r="C8493" s="6" t="s">
        <v>1563</v>
      </c>
      <c r="D8493" s="6" t="str">
        <f t="shared" si="132"/>
        <v>0900-000-000-0000</v>
      </c>
      <c r="E8493" s="5" t="s">
        <v>1564</v>
      </c>
      <c r="F8493" s="5" t="s">
        <v>383</v>
      </c>
      <c r="G8493" s="5" t="s">
        <v>384</v>
      </c>
      <c r="H8493" s="5" t="s">
        <v>377</v>
      </c>
      <c r="I8493" s="5" t="s">
        <v>378</v>
      </c>
    </row>
    <row r="8494" spans="1:9" x14ac:dyDescent="0.25">
      <c r="A8494" s="5" t="s">
        <v>20349</v>
      </c>
      <c r="B8494" s="5" t="s">
        <v>20350</v>
      </c>
      <c r="C8494" s="6" t="s">
        <v>12279</v>
      </c>
      <c r="D8494" s="6" t="str">
        <f t="shared" si="132"/>
        <v>0569-000-000-0000</v>
      </c>
      <c r="E8494" s="5" t="s">
        <v>12280</v>
      </c>
      <c r="F8494" s="5" t="s">
        <v>383</v>
      </c>
      <c r="G8494" s="5" t="s">
        <v>384</v>
      </c>
      <c r="H8494" s="5" t="s">
        <v>377</v>
      </c>
      <c r="I8494" s="5" t="s">
        <v>378</v>
      </c>
    </row>
    <row r="8495" spans="1:9" x14ac:dyDescent="0.25">
      <c r="A8495" s="5" t="s">
        <v>20351</v>
      </c>
      <c r="B8495" s="5" t="s">
        <v>20352</v>
      </c>
      <c r="C8495" s="6" t="s">
        <v>6622</v>
      </c>
      <c r="D8495" s="6" t="str">
        <f t="shared" si="132"/>
        <v>0917-000-009-7800</v>
      </c>
      <c r="E8495" s="5" t="s">
        <v>6623</v>
      </c>
      <c r="F8495" s="5" t="s">
        <v>383</v>
      </c>
      <c r="G8495" s="5" t="s">
        <v>384</v>
      </c>
      <c r="H8495" s="5" t="s">
        <v>377</v>
      </c>
      <c r="I8495" s="5" t="s">
        <v>378</v>
      </c>
    </row>
    <row r="8496" spans="1:9" x14ac:dyDescent="0.25">
      <c r="A8496" s="5" t="s">
        <v>20353</v>
      </c>
      <c r="B8496" s="5" t="s">
        <v>20354</v>
      </c>
      <c r="C8496" s="6" t="s">
        <v>644</v>
      </c>
      <c r="D8496" s="6" t="str">
        <f t="shared" si="132"/>
        <v>0556-000-000-0000</v>
      </c>
      <c r="E8496" s="5" t="s">
        <v>645</v>
      </c>
      <c r="F8496" s="5" t="s">
        <v>383</v>
      </c>
      <c r="G8496" s="5" t="s">
        <v>384</v>
      </c>
      <c r="H8496" s="5" t="s">
        <v>377</v>
      </c>
      <c r="I8496" s="5" t="s">
        <v>378</v>
      </c>
    </row>
    <row r="8497" spans="1:9" x14ac:dyDescent="0.25">
      <c r="A8497" s="5" t="s">
        <v>20355</v>
      </c>
      <c r="B8497" s="5" t="s">
        <v>20356</v>
      </c>
      <c r="C8497" s="6" t="s">
        <v>4829</v>
      </c>
      <c r="D8497" s="6" t="str">
        <f t="shared" si="132"/>
        <v>0036-000-000-0000</v>
      </c>
      <c r="E8497" s="5" t="s">
        <v>4830</v>
      </c>
      <c r="F8497" s="5" t="s">
        <v>383</v>
      </c>
      <c r="G8497" s="5" t="s">
        <v>384</v>
      </c>
      <c r="H8497" s="5" t="s">
        <v>377</v>
      </c>
      <c r="I8497" s="5" t="s">
        <v>378</v>
      </c>
    </row>
    <row r="8498" spans="1:9" x14ac:dyDescent="0.25">
      <c r="A8498" s="5" t="s">
        <v>20357</v>
      </c>
      <c r="B8498" s="5" t="s">
        <v>20358</v>
      </c>
      <c r="C8498" s="6" t="s">
        <v>6225</v>
      </c>
      <c r="D8498" s="6" t="str">
        <f t="shared" si="132"/>
        <v>0332-000-000-0000</v>
      </c>
      <c r="E8498" s="5" t="s">
        <v>6226</v>
      </c>
      <c r="F8498" s="5" t="s">
        <v>383</v>
      </c>
      <c r="G8498" s="5" t="s">
        <v>384</v>
      </c>
      <c r="H8498" s="5" t="s">
        <v>377</v>
      </c>
      <c r="I8498" s="5" t="s">
        <v>378</v>
      </c>
    </row>
    <row r="8499" spans="1:9" x14ac:dyDescent="0.25">
      <c r="A8499" s="5" t="s">
        <v>20359</v>
      </c>
      <c r="B8499" s="5" t="s">
        <v>20360</v>
      </c>
      <c r="C8499" s="6" t="s">
        <v>19870</v>
      </c>
      <c r="D8499" s="6" t="str">
        <f t="shared" si="132"/>
        <v>1083-000-000-0000</v>
      </c>
      <c r="E8499" s="5" t="s">
        <v>19871</v>
      </c>
      <c r="F8499" s="5" t="s">
        <v>383</v>
      </c>
      <c r="G8499" s="5" t="s">
        <v>384</v>
      </c>
      <c r="H8499" s="5" t="s">
        <v>377</v>
      </c>
      <c r="I8499" s="5" t="s">
        <v>378</v>
      </c>
    </row>
    <row r="8500" spans="1:9" x14ac:dyDescent="0.25">
      <c r="A8500" s="5" t="s">
        <v>20361</v>
      </c>
      <c r="B8500" s="5" t="s">
        <v>20362</v>
      </c>
      <c r="C8500" s="6" t="s">
        <v>4404</v>
      </c>
      <c r="D8500" s="6" t="str">
        <f t="shared" si="132"/>
        <v>0735-000-000-0000</v>
      </c>
      <c r="E8500" s="5" t="s">
        <v>4405</v>
      </c>
      <c r="F8500" s="5" t="s">
        <v>383</v>
      </c>
      <c r="G8500" s="5" t="s">
        <v>384</v>
      </c>
      <c r="H8500" s="5" t="s">
        <v>377</v>
      </c>
      <c r="I8500" s="5" t="s">
        <v>378</v>
      </c>
    </row>
    <row r="8501" spans="1:9" x14ac:dyDescent="0.25">
      <c r="A8501" s="5" t="s">
        <v>20363</v>
      </c>
      <c r="B8501" s="5" t="s">
        <v>20364</v>
      </c>
      <c r="C8501" s="6" t="s">
        <v>20365</v>
      </c>
      <c r="D8501" s="6" t="str">
        <f t="shared" si="132"/>
        <v>0753-000-008-9600</v>
      </c>
      <c r="E8501" s="5" t="s">
        <v>20366</v>
      </c>
      <c r="F8501" s="5" t="s">
        <v>383</v>
      </c>
      <c r="G8501" s="5" t="s">
        <v>384</v>
      </c>
      <c r="H8501" s="5" t="s">
        <v>377</v>
      </c>
      <c r="I8501" s="5" t="s">
        <v>378</v>
      </c>
    </row>
    <row r="8502" spans="1:9" x14ac:dyDescent="0.25">
      <c r="A8502" s="5" t="s">
        <v>20367</v>
      </c>
      <c r="B8502" s="5" t="s">
        <v>20368</v>
      </c>
      <c r="C8502" s="6" t="s">
        <v>8326</v>
      </c>
      <c r="D8502" s="6" t="str">
        <f t="shared" si="132"/>
        <v>0457-000-000-0000</v>
      </c>
      <c r="E8502" s="5" t="s">
        <v>8327</v>
      </c>
      <c r="F8502" s="5" t="s">
        <v>383</v>
      </c>
      <c r="G8502" s="5" t="s">
        <v>384</v>
      </c>
      <c r="H8502" s="5" t="s">
        <v>377</v>
      </c>
      <c r="I8502" s="5" t="s">
        <v>378</v>
      </c>
    </row>
    <row r="8503" spans="1:9" x14ac:dyDescent="0.25">
      <c r="A8503" s="5" t="s">
        <v>20369</v>
      </c>
      <c r="B8503" s="5" t="s">
        <v>20370</v>
      </c>
      <c r="C8503" s="6" t="s">
        <v>3896</v>
      </c>
      <c r="D8503" s="6" t="str">
        <f t="shared" si="132"/>
        <v>0410-000-000-0000</v>
      </c>
      <c r="E8503" s="5" t="s">
        <v>3897</v>
      </c>
      <c r="F8503" s="5" t="s">
        <v>383</v>
      </c>
      <c r="G8503" s="5" t="s">
        <v>384</v>
      </c>
      <c r="H8503" s="5" t="s">
        <v>377</v>
      </c>
      <c r="I8503" s="5" t="s">
        <v>378</v>
      </c>
    </row>
    <row r="8504" spans="1:9" x14ac:dyDescent="0.25">
      <c r="A8504" s="5" t="s">
        <v>20371</v>
      </c>
      <c r="B8504" s="5" t="s">
        <v>20372</v>
      </c>
      <c r="C8504" s="6" t="s">
        <v>20373</v>
      </c>
      <c r="D8504" s="6" t="str">
        <f t="shared" si="132"/>
        <v>0160-247-000-0000</v>
      </c>
      <c r="E8504" s="5" t="s">
        <v>20374</v>
      </c>
      <c r="F8504" s="5" t="s">
        <v>383</v>
      </c>
      <c r="G8504" s="5" t="s">
        <v>384</v>
      </c>
      <c r="H8504" s="5" t="s">
        <v>377</v>
      </c>
      <c r="I8504" s="5" t="s">
        <v>378</v>
      </c>
    </row>
    <row r="8505" spans="1:9" x14ac:dyDescent="0.25">
      <c r="A8505" s="5" t="s">
        <v>20375</v>
      </c>
      <c r="B8505" s="5" t="s">
        <v>20376</v>
      </c>
      <c r="C8505" s="6" t="s">
        <v>405</v>
      </c>
      <c r="D8505" s="6" t="str">
        <f t="shared" si="132"/>
        <v>0340-000-000-0000</v>
      </c>
      <c r="E8505" s="5" t="s">
        <v>406</v>
      </c>
      <c r="F8505" s="5" t="s">
        <v>383</v>
      </c>
      <c r="G8505" s="5" t="s">
        <v>384</v>
      </c>
      <c r="H8505" s="5" t="s">
        <v>377</v>
      </c>
      <c r="I8505" s="5" t="s">
        <v>378</v>
      </c>
    </row>
    <row r="8506" spans="1:9" x14ac:dyDescent="0.25">
      <c r="A8506" s="5" t="s">
        <v>20377</v>
      </c>
      <c r="B8506" s="5" t="s">
        <v>20378</v>
      </c>
      <c r="C8506" s="6" t="s">
        <v>5732</v>
      </c>
      <c r="D8506" s="6" t="str">
        <f t="shared" si="132"/>
        <v>0788-000-000-0000</v>
      </c>
      <c r="E8506" s="5" t="s">
        <v>5733</v>
      </c>
      <c r="F8506" s="5" t="s">
        <v>383</v>
      </c>
      <c r="G8506" s="5" t="s">
        <v>384</v>
      </c>
      <c r="H8506" s="5" t="s">
        <v>377</v>
      </c>
      <c r="I8506" s="5" t="s">
        <v>378</v>
      </c>
    </row>
    <row r="8507" spans="1:9" x14ac:dyDescent="0.25">
      <c r="A8507" s="5" t="s">
        <v>20379</v>
      </c>
      <c r="B8507" s="5" t="s">
        <v>20380</v>
      </c>
      <c r="C8507" s="6" t="s">
        <v>1732</v>
      </c>
      <c r="D8507" s="6" t="str">
        <f t="shared" si="132"/>
        <v>0030-000-000-0000</v>
      </c>
      <c r="E8507" s="5" t="s">
        <v>1733</v>
      </c>
      <c r="F8507" s="5" t="s">
        <v>383</v>
      </c>
      <c r="G8507" s="5" t="s">
        <v>384</v>
      </c>
      <c r="H8507" s="5" t="s">
        <v>377</v>
      </c>
      <c r="I8507" s="5" t="s">
        <v>378</v>
      </c>
    </row>
    <row r="8508" spans="1:9" x14ac:dyDescent="0.25">
      <c r="A8508" s="5" t="s">
        <v>20381</v>
      </c>
      <c r="B8508" s="5" t="s">
        <v>8253</v>
      </c>
      <c r="C8508" s="6" t="s">
        <v>18556</v>
      </c>
      <c r="D8508" s="6" t="str">
        <f t="shared" si="132"/>
        <v>0340-000-003-5800</v>
      </c>
      <c r="E8508" s="5" t="s">
        <v>18557</v>
      </c>
      <c r="F8508" s="5" t="s">
        <v>383</v>
      </c>
      <c r="G8508" s="5" t="s">
        <v>384</v>
      </c>
      <c r="H8508" s="5" t="s">
        <v>377</v>
      </c>
      <c r="I8508" s="5" t="s">
        <v>378</v>
      </c>
    </row>
    <row r="8509" spans="1:9" x14ac:dyDescent="0.25">
      <c r="A8509" s="5" t="s">
        <v>20382</v>
      </c>
      <c r="B8509" s="5" t="s">
        <v>20383</v>
      </c>
      <c r="C8509" s="6" t="s">
        <v>15677</v>
      </c>
      <c r="D8509" s="6" t="str">
        <f t="shared" si="132"/>
        <v>1084-000-000-0000</v>
      </c>
      <c r="E8509" s="5" t="s">
        <v>15678</v>
      </c>
      <c r="F8509" s="5" t="s">
        <v>383</v>
      </c>
      <c r="G8509" s="5" t="s">
        <v>384</v>
      </c>
      <c r="H8509" s="5" t="s">
        <v>377</v>
      </c>
      <c r="I8509" s="5" t="s">
        <v>378</v>
      </c>
    </row>
    <row r="8510" spans="1:9" x14ac:dyDescent="0.25">
      <c r="A8510" s="5" t="s">
        <v>20384</v>
      </c>
      <c r="B8510" s="5" t="s">
        <v>20385</v>
      </c>
      <c r="C8510" s="6" t="s">
        <v>4424</v>
      </c>
      <c r="D8510" s="6" t="str">
        <f t="shared" si="132"/>
        <v>0577-000-000-0000</v>
      </c>
      <c r="E8510" s="5" t="s">
        <v>4425</v>
      </c>
      <c r="F8510" s="5" t="s">
        <v>383</v>
      </c>
      <c r="G8510" s="5" t="s">
        <v>384</v>
      </c>
      <c r="H8510" s="5" t="s">
        <v>377</v>
      </c>
      <c r="I8510" s="5" t="s">
        <v>378</v>
      </c>
    </row>
    <row r="8511" spans="1:9" x14ac:dyDescent="0.25">
      <c r="A8511" s="5" t="s">
        <v>20386</v>
      </c>
      <c r="B8511" s="5" t="s">
        <v>20387</v>
      </c>
      <c r="C8511" s="6" t="s">
        <v>551</v>
      </c>
      <c r="D8511" s="6" t="str">
        <f t="shared" si="132"/>
        <v>0355-000-000-0000</v>
      </c>
      <c r="E8511" s="5" t="s">
        <v>552</v>
      </c>
      <c r="F8511" s="5" t="s">
        <v>383</v>
      </c>
      <c r="G8511" s="5" t="s">
        <v>384</v>
      </c>
      <c r="H8511" s="5" t="s">
        <v>377</v>
      </c>
      <c r="I8511" s="5" t="s">
        <v>378</v>
      </c>
    </row>
    <row r="8512" spans="1:9" x14ac:dyDescent="0.25">
      <c r="A8512" s="5" t="s">
        <v>20388</v>
      </c>
      <c r="B8512" s="5" t="s">
        <v>20389</v>
      </c>
      <c r="C8512" s="6" t="s">
        <v>2615</v>
      </c>
      <c r="D8512" s="6" t="str">
        <f t="shared" si="132"/>
        <v>0315-000-000-0000</v>
      </c>
      <c r="E8512" s="5" t="s">
        <v>2616</v>
      </c>
      <c r="F8512" s="5" t="s">
        <v>383</v>
      </c>
      <c r="G8512" s="5" t="s">
        <v>384</v>
      </c>
      <c r="H8512" s="5" t="s">
        <v>377</v>
      </c>
      <c r="I8512" s="5" t="s">
        <v>378</v>
      </c>
    </row>
    <row r="8513" spans="1:9" x14ac:dyDescent="0.25">
      <c r="A8513" s="5" t="s">
        <v>20390</v>
      </c>
      <c r="B8513" s="5" t="s">
        <v>20391</v>
      </c>
      <c r="C8513" s="6" t="s">
        <v>405</v>
      </c>
      <c r="D8513" s="6" t="str">
        <f t="shared" si="132"/>
        <v>0340-000-000-0000</v>
      </c>
      <c r="E8513" s="5" t="s">
        <v>406</v>
      </c>
      <c r="F8513" s="5" t="s">
        <v>383</v>
      </c>
      <c r="G8513" s="5" t="s">
        <v>384</v>
      </c>
      <c r="H8513" s="5" t="s">
        <v>377</v>
      </c>
      <c r="I8513" s="5" t="s">
        <v>378</v>
      </c>
    </row>
    <row r="8514" spans="1:9" x14ac:dyDescent="0.25">
      <c r="A8514" s="5" t="s">
        <v>20392</v>
      </c>
      <c r="B8514" s="5" t="s">
        <v>20393</v>
      </c>
      <c r="C8514" s="6" t="s">
        <v>3860</v>
      </c>
      <c r="D8514" s="6" t="str">
        <f t="shared" ref="D8514:D8577" si="133">TEXT(C8514,"0000-000-000-0000")</f>
        <v>0793-000-000-0000</v>
      </c>
      <c r="E8514" s="5" t="s">
        <v>3861</v>
      </c>
      <c r="F8514" s="5" t="s">
        <v>383</v>
      </c>
      <c r="G8514" s="5" t="s">
        <v>384</v>
      </c>
      <c r="H8514" s="5" t="s">
        <v>377</v>
      </c>
      <c r="I8514" s="5" t="s">
        <v>378</v>
      </c>
    </row>
    <row r="8515" spans="1:9" x14ac:dyDescent="0.25">
      <c r="A8515" s="5" t="s">
        <v>20394</v>
      </c>
      <c r="B8515" s="5" t="s">
        <v>20395</v>
      </c>
      <c r="C8515" s="6" t="s">
        <v>3295</v>
      </c>
      <c r="D8515" s="6" t="str">
        <f t="shared" si="133"/>
        <v>0762-000-000-0000</v>
      </c>
      <c r="E8515" s="5" t="s">
        <v>3296</v>
      </c>
      <c r="F8515" s="5" t="s">
        <v>383</v>
      </c>
      <c r="G8515" s="5" t="s">
        <v>384</v>
      </c>
      <c r="H8515" s="5" t="s">
        <v>377</v>
      </c>
      <c r="I8515" s="5" t="s">
        <v>378</v>
      </c>
    </row>
    <row r="8516" spans="1:9" x14ac:dyDescent="0.25">
      <c r="A8516" s="5" t="s">
        <v>20396</v>
      </c>
      <c r="B8516" s="5" t="s">
        <v>20397</v>
      </c>
      <c r="C8516" s="6" t="s">
        <v>20398</v>
      </c>
      <c r="D8516" s="6" t="str">
        <f t="shared" si="133"/>
        <v>0303-000-002-9500</v>
      </c>
      <c r="E8516" s="5" t="s">
        <v>20399</v>
      </c>
      <c r="F8516" s="5" t="s">
        <v>383</v>
      </c>
      <c r="G8516" s="5" t="s">
        <v>384</v>
      </c>
      <c r="H8516" s="5" t="s">
        <v>377</v>
      </c>
      <c r="I8516" s="5" t="s">
        <v>378</v>
      </c>
    </row>
    <row r="8517" spans="1:9" x14ac:dyDescent="0.25">
      <c r="A8517" s="5" t="s">
        <v>20400</v>
      </c>
      <c r="B8517" s="5" t="s">
        <v>20401</v>
      </c>
      <c r="C8517" s="6" t="s">
        <v>923</v>
      </c>
      <c r="D8517" s="6" t="str">
        <f t="shared" si="133"/>
        <v>0210-000-000-0000</v>
      </c>
      <c r="E8517" s="5" t="s">
        <v>924</v>
      </c>
      <c r="F8517" s="5" t="s">
        <v>383</v>
      </c>
      <c r="G8517" s="5" t="s">
        <v>384</v>
      </c>
      <c r="H8517" s="5" t="s">
        <v>377</v>
      </c>
      <c r="I8517" s="5" t="s">
        <v>378</v>
      </c>
    </row>
    <row r="8518" spans="1:9" x14ac:dyDescent="0.25">
      <c r="A8518" s="5" t="s">
        <v>20402</v>
      </c>
      <c r="B8518" s="5" t="s">
        <v>20403</v>
      </c>
      <c r="C8518" s="6" t="s">
        <v>1940</v>
      </c>
      <c r="D8518" s="6" t="str">
        <f t="shared" si="133"/>
        <v>0231-000-000-0000</v>
      </c>
      <c r="E8518" s="5" t="s">
        <v>1941</v>
      </c>
      <c r="F8518" s="5" t="s">
        <v>383</v>
      </c>
      <c r="G8518" s="5" t="s">
        <v>384</v>
      </c>
      <c r="H8518" s="5" t="s">
        <v>377</v>
      </c>
      <c r="I8518" s="5" t="s">
        <v>378</v>
      </c>
    </row>
    <row r="8519" spans="1:9" x14ac:dyDescent="0.25">
      <c r="A8519" s="5" t="s">
        <v>20404</v>
      </c>
      <c r="B8519" s="5" t="s">
        <v>20405</v>
      </c>
      <c r="C8519" s="6" t="s">
        <v>3840</v>
      </c>
      <c r="D8519" s="6" t="str">
        <f t="shared" si="133"/>
        <v>0819-000-000-0000</v>
      </c>
      <c r="E8519" s="5" t="s">
        <v>3841</v>
      </c>
      <c r="F8519" s="5" t="s">
        <v>507</v>
      </c>
      <c r="G8519" s="5" t="s">
        <v>508</v>
      </c>
      <c r="H8519" s="5" t="s">
        <v>513</v>
      </c>
      <c r="I8519" s="5" t="s">
        <v>514</v>
      </c>
    </row>
    <row r="8520" spans="1:9" x14ac:dyDescent="0.25">
      <c r="A8520" s="5" t="s">
        <v>20406</v>
      </c>
      <c r="B8520" s="5" t="s">
        <v>20407</v>
      </c>
      <c r="C8520" s="6" t="s">
        <v>1283</v>
      </c>
      <c r="D8520" s="6" t="str">
        <f t="shared" si="133"/>
        <v>0338-000-000-0000</v>
      </c>
      <c r="E8520" s="5" t="s">
        <v>1284</v>
      </c>
      <c r="F8520" s="5" t="s">
        <v>383</v>
      </c>
      <c r="G8520" s="5" t="s">
        <v>384</v>
      </c>
      <c r="H8520" s="5" t="s">
        <v>377</v>
      </c>
      <c r="I8520" s="5" t="s">
        <v>378</v>
      </c>
    </row>
    <row r="8521" spans="1:9" x14ac:dyDescent="0.25">
      <c r="A8521" s="5" t="s">
        <v>20408</v>
      </c>
      <c r="B8521" s="5" t="s">
        <v>20409</v>
      </c>
      <c r="C8521" s="6" t="s">
        <v>8352</v>
      </c>
      <c r="D8521" s="6" t="str">
        <f t="shared" si="133"/>
        <v>1140-000-000-0000</v>
      </c>
      <c r="E8521" s="5" t="s">
        <v>8353</v>
      </c>
      <c r="F8521" s="5" t="s">
        <v>383</v>
      </c>
      <c r="G8521" s="5" t="s">
        <v>384</v>
      </c>
      <c r="H8521" s="5" t="s">
        <v>377</v>
      </c>
      <c r="I8521" s="5" t="s">
        <v>378</v>
      </c>
    </row>
    <row r="8522" spans="1:9" x14ac:dyDescent="0.25">
      <c r="A8522" s="5" t="s">
        <v>20410</v>
      </c>
      <c r="B8522" s="5" t="s">
        <v>20411</v>
      </c>
      <c r="C8522" s="6" t="s">
        <v>923</v>
      </c>
      <c r="D8522" s="6" t="str">
        <f t="shared" si="133"/>
        <v>0210-000-000-0000</v>
      </c>
      <c r="E8522" s="5" t="s">
        <v>924</v>
      </c>
      <c r="F8522" s="5" t="s">
        <v>383</v>
      </c>
      <c r="G8522" s="5" t="s">
        <v>384</v>
      </c>
      <c r="H8522" s="5" t="s">
        <v>377</v>
      </c>
      <c r="I8522" s="5" t="s">
        <v>378</v>
      </c>
    </row>
    <row r="8523" spans="1:9" x14ac:dyDescent="0.25">
      <c r="A8523" s="5" t="s">
        <v>20412</v>
      </c>
      <c r="B8523" s="5" t="s">
        <v>20413</v>
      </c>
      <c r="C8523" s="6" t="s">
        <v>8809</v>
      </c>
      <c r="D8523" s="6" t="str">
        <f t="shared" si="133"/>
        <v>0301-000-000-0000</v>
      </c>
      <c r="E8523" s="5" t="s">
        <v>8810</v>
      </c>
      <c r="F8523" s="5" t="s">
        <v>383</v>
      </c>
      <c r="G8523" s="5" t="s">
        <v>384</v>
      </c>
      <c r="H8523" s="5" t="s">
        <v>1213</v>
      </c>
      <c r="I8523" s="5" t="s">
        <v>1214</v>
      </c>
    </row>
    <row r="8524" spans="1:9" x14ac:dyDescent="0.25">
      <c r="A8524" s="5" t="s">
        <v>20414</v>
      </c>
      <c r="B8524" s="5" t="s">
        <v>20415</v>
      </c>
      <c r="C8524" s="6" t="s">
        <v>5732</v>
      </c>
      <c r="D8524" s="6" t="str">
        <f t="shared" si="133"/>
        <v>0788-000-000-0000</v>
      </c>
      <c r="E8524" s="5" t="s">
        <v>5733</v>
      </c>
      <c r="F8524" s="5" t="s">
        <v>383</v>
      </c>
      <c r="G8524" s="5" t="s">
        <v>384</v>
      </c>
      <c r="H8524" s="5" t="s">
        <v>513</v>
      </c>
      <c r="I8524" s="5" t="s">
        <v>514</v>
      </c>
    </row>
    <row r="8525" spans="1:9" x14ac:dyDescent="0.25">
      <c r="A8525" s="5" t="s">
        <v>20416</v>
      </c>
      <c r="B8525" s="5" t="s">
        <v>20417</v>
      </c>
      <c r="C8525" s="6" t="s">
        <v>777</v>
      </c>
      <c r="D8525" s="6" t="str">
        <f t="shared" si="133"/>
        <v>0595-000-000-0000</v>
      </c>
      <c r="E8525" s="5" t="s">
        <v>778</v>
      </c>
      <c r="F8525" s="5" t="s">
        <v>383</v>
      </c>
      <c r="G8525" s="5" t="s">
        <v>384</v>
      </c>
      <c r="H8525" s="5" t="s">
        <v>377</v>
      </c>
      <c r="I8525" s="5" t="s">
        <v>378</v>
      </c>
    </row>
    <row r="8526" spans="1:9" x14ac:dyDescent="0.25">
      <c r="A8526" s="5" t="s">
        <v>20418</v>
      </c>
      <c r="B8526" s="5" t="s">
        <v>20419</v>
      </c>
      <c r="C8526" s="6" t="s">
        <v>3932</v>
      </c>
      <c r="D8526" s="6" t="str">
        <f t="shared" si="133"/>
        <v>0607-000-000-0000</v>
      </c>
      <c r="E8526" s="5" t="s">
        <v>3933</v>
      </c>
      <c r="F8526" s="5" t="s">
        <v>383</v>
      </c>
      <c r="G8526" s="5" t="s">
        <v>384</v>
      </c>
      <c r="H8526" s="5" t="s">
        <v>377</v>
      </c>
      <c r="I8526" s="5" t="s">
        <v>378</v>
      </c>
    </row>
    <row r="8527" spans="1:9" x14ac:dyDescent="0.25">
      <c r="A8527" s="5" t="s">
        <v>20420</v>
      </c>
      <c r="B8527" s="5" t="s">
        <v>20421</v>
      </c>
      <c r="C8527" s="6" t="s">
        <v>16011</v>
      </c>
      <c r="D8527" s="6" t="str">
        <f t="shared" si="133"/>
        <v>0833-000-000-0000</v>
      </c>
      <c r="E8527" s="5" t="s">
        <v>16012</v>
      </c>
      <c r="F8527" s="5" t="s">
        <v>383</v>
      </c>
      <c r="G8527" s="5" t="s">
        <v>384</v>
      </c>
      <c r="H8527" s="5" t="s">
        <v>377</v>
      </c>
      <c r="I8527" s="5" t="s">
        <v>378</v>
      </c>
    </row>
    <row r="8528" spans="1:9" x14ac:dyDescent="0.25">
      <c r="A8528" s="5" t="s">
        <v>20422</v>
      </c>
      <c r="B8528" s="5" t="s">
        <v>20423</v>
      </c>
      <c r="C8528" s="6" t="s">
        <v>6759</v>
      </c>
      <c r="D8528" s="6" t="str">
        <f t="shared" si="133"/>
        <v>0428-000-000-0000</v>
      </c>
      <c r="E8528" s="5" t="s">
        <v>6760</v>
      </c>
      <c r="F8528" s="5" t="s">
        <v>383</v>
      </c>
      <c r="G8528" s="5" t="s">
        <v>384</v>
      </c>
      <c r="H8528" s="5" t="s">
        <v>377</v>
      </c>
      <c r="I8528" s="5" t="s">
        <v>378</v>
      </c>
    </row>
    <row r="8529" spans="1:9" x14ac:dyDescent="0.25">
      <c r="A8529" s="5" t="s">
        <v>20424</v>
      </c>
      <c r="B8529" s="5" t="s">
        <v>20425</v>
      </c>
      <c r="C8529" s="6" t="s">
        <v>2797</v>
      </c>
      <c r="D8529" s="6" t="str">
        <f t="shared" si="133"/>
        <v>0585-000-000-0000</v>
      </c>
      <c r="E8529" s="5" t="s">
        <v>2798</v>
      </c>
      <c r="F8529" s="5" t="s">
        <v>383</v>
      </c>
      <c r="G8529" s="5" t="s">
        <v>384</v>
      </c>
      <c r="H8529" s="5" t="s">
        <v>377</v>
      </c>
      <c r="I8529" s="5" t="s">
        <v>378</v>
      </c>
    </row>
    <row r="8530" spans="1:9" x14ac:dyDescent="0.25">
      <c r="A8530" s="5" t="s">
        <v>20426</v>
      </c>
      <c r="B8530" s="5" t="s">
        <v>20427</v>
      </c>
      <c r="C8530" s="6" t="s">
        <v>5256</v>
      </c>
      <c r="D8530" s="6" t="str">
        <f t="shared" si="133"/>
        <v>1059-000-000-0000</v>
      </c>
      <c r="E8530" s="5" t="s">
        <v>5257</v>
      </c>
      <c r="F8530" s="5" t="s">
        <v>383</v>
      </c>
      <c r="G8530" s="5" t="s">
        <v>384</v>
      </c>
      <c r="H8530" s="5" t="s">
        <v>377</v>
      </c>
      <c r="I8530" s="5" t="s">
        <v>378</v>
      </c>
    </row>
    <row r="8531" spans="1:9" x14ac:dyDescent="0.25">
      <c r="A8531" s="5" t="s">
        <v>20428</v>
      </c>
      <c r="B8531" s="5" t="s">
        <v>20429</v>
      </c>
      <c r="C8531" s="6" t="s">
        <v>5104</v>
      </c>
      <c r="D8531" s="6" t="str">
        <f t="shared" si="133"/>
        <v>0123-000-000-0000</v>
      </c>
      <c r="E8531" s="5" t="s">
        <v>5105</v>
      </c>
      <c r="F8531" s="5" t="s">
        <v>383</v>
      </c>
      <c r="G8531" s="5" t="s">
        <v>384</v>
      </c>
      <c r="H8531" s="5" t="s">
        <v>377</v>
      </c>
      <c r="I8531" s="5" t="s">
        <v>378</v>
      </c>
    </row>
    <row r="8532" spans="1:9" x14ac:dyDescent="0.25">
      <c r="A8532" s="5" t="s">
        <v>20430</v>
      </c>
      <c r="B8532" s="5" t="s">
        <v>20431</v>
      </c>
      <c r="C8532" s="6" t="s">
        <v>1283</v>
      </c>
      <c r="D8532" s="6" t="str">
        <f t="shared" si="133"/>
        <v>0338-000-000-0000</v>
      </c>
      <c r="E8532" s="5" t="s">
        <v>1284</v>
      </c>
      <c r="F8532" s="5" t="s">
        <v>383</v>
      </c>
      <c r="G8532" s="5" t="s">
        <v>384</v>
      </c>
      <c r="H8532" s="5" t="s">
        <v>377</v>
      </c>
      <c r="I8532" s="5" t="s">
        <v>378</v>
      </c>
    </row>
    <row r="8533" spans="1:9" x14ac:dyDescent="0.25">
      <c r="A8533" s="5" t="s">
        <v>20432</v>
      </c>
      <c r="B8533" s="5" t="s">
        <v>20433</v>
      </c>
      <c r="C8533" s="6" t="s">
        <v>2533</v>
      </c>
      <c r="D8533" s="6" t="str">
        <f t="shared" si="133"/>
        <v>0860-000-000-0000</v>
      </c>
      <c r="E8533" s="5" t="s">
        <v>2534</v>
      </c>
      <c r="F8533" s="5" t="s">
        <v>383</v>
      </c>
      <c r="G8533" s="5" t="s">
        <v>384</v>
      </c>
      <c r="H8533" s="5" t="s">
        <v>377</v>
      </c>
      <c r="I8533" s="5" t="s">
        <v>378</v>
      </c>
    </row>
    <row r="8534" spans="1:9" x14ac:dyDescent="0.25">
      <c r="A8534" s="5" t="s">
        <v>20434</v>
      </c>
      <c r="B8534" s="5" t="s">
        <v>20435</v>
      </c>
      <c r="C8534" s="6" t="s">
        <v>5154</v>
      </c>
      <c r="D8534" s="6" t="str">
        <f t="shared" si="133"/>
        <v>0416-000-000-0000</v>
      </c>
      <c r="E8534" s="5" t="s">
        <v>5155</v>
      </c>
      <c r="F8534" s="5" t="s">
        <v>383</v>
      </c>
      <c r="G8534" s="5" t="s">
        <v>384</v>
      </c>
      <c r="H8534" s="5" t="s">
        <v>377</v>
      </c>
      <c r="I8534" s="5" t="s">
        <v>378</v>
      </c>
    </row>
    <row r="8535" spans="1:9" x14ac:dyDescent="0.25">
      <c r="A8535" s="5" t="s">
        <v>20436</v>
      </c>
      <c r="B8535" s="5" t="s">
        <v>20437</v>
      </c>
      <c r="C8535" s="6" t="s">
        <v>13079</v>
      </c>
      <c r="D8535" s="6" t="str">
        <f t="shared" si="133"/>
        <v>0821-000-000-0000</v>
      </c>
      <c r="E8535" s="5" t="s">
        <v>13080</v>
      </c>
      <c r="F8535" s="5" t="s">
        <v>383</v>
      </c>
      <c r="G8535" s="5" t="s">
        <v>384</v>
      </c>
      <c r="H8535" s="5" t="s">
        <v>377</v>
      </c>
      <c r="I8535" s="5" t="s">
        <v>378</v>
      </c>
    </row>
    <row r="8536" spans="1:9" x14ac:dyDescent="0.25">
      <c r="A8536" s="5" t="s">
        <v>20438</v>
      </c>
      <c r="B8536" s="5" t="s">
        <v>20439</v>
      </c>
      <c r="C8536" s="6" t="s">
        <v>737</v>
      </c>
      <c r="D8536" s="6" t="str">
        <f t="shared" si="133"/>
        <v>0010-162-131-1100</v>
      </c>
      <c r="E8536" s="5" t="s">
        <v>738</v>
      </c>
      <c r="F8536" s="5" t="s">
        <v>375</v>
      </c>
      <c r="G8536" s="5" t="s">
        <v>376</v>
      </c>
      <c r="H8536" s="5" t="s">
        <v>377</v>
      </c>
      <c r="I8536" s="5" t="s">
        <v>378</v>
      </c>
    </row>
    <row r="8537" spans="1:9" x14ac:dyDescent="0.25">
      <c r="A8537" s="5" t="s">
        <v>20440</v>
      </c>
      <c r="B8537" s="5" t="s">
        <v>20441</v>
      </c>
      <c r="C8537" s="6" t="s">
        <v>1559</v>
      </c>
      <c r="D8537" s="6" t="str">
        <f t="shared" si="133"/>
        <v>0070-000-000-0000</v>
      </c>
      <c r="E8537" s="5" t="s">
        <v>1560</v>
      </c>
      <c r="F8537" s="5" t="s">
        <v>383</v>
      </c>
      <c r="G8537" s="5" t="s">
        <v>384</v>
      </c>
      <c r="H8537" s="5" t="s">
        <v>377</v>
      </c>
      <c r="I8537" s="5" t="s">
        <v>378</v>
      </c>
    </row>
    <row r="8538" spans="1:9" x14ac:dyDescent="0.25">
      <c r="A8538" s="5" t="s">
        <v>20442</v>
      </c>
      <c r="B8538" s="5" t="s">
        <v>20443</v>
      </c>
      <c r="C8538" s="6" t="s">
        <v>6158</v>
      </c>
      <c r="D8538" s="6" t="str">
        <f t="shared" si="133"/>
        <v>0010-046-041-1100</v>
      </c>
      <c r="E8538" s="5" t="s">
        <v>6159</v>
      </c>
      <c r="F8538" s="5" t="s">
        <v>399</v>
      </c>
      <c r="G8538" s="5" t="s">
        <v>400</v>
      </c>
      <c r="H8538" s="5" t="s">
        <v>377</v>
      </c>
      <c r="I8538" s="5" t="s">
        <v>378</v>
      </c>
    </row>
    <row r="8539" spans="1:9" x14ac:dyDescent="0.25">
      <c r="A8539" s="5" t="s">
        <v>20444</v>
      </c>
      <c r="B8539" s="5" t="s">
        <v>20445</v>
      </c>
      <c r="C8539" s="6" t="s">
        <v>1317</v>
      </c>
      <c r="D8539" s="6" t="str">
        <f t="shared" si="133"/>
        <v>0010-043-030-1200</v>
      </c>
      <c r="E8539" s="5" t="s">
        <v>1318</v>
      </c>
      <c r="F8539" s="5" t="s">
        <v>399</v>
      </c>
      <c r="G8539" s="5" t="s">
        <v>400</v>
      </c>
      <c r="H8539" s="5" t="s">
        <v>377</v>
      </c>
      <c r="I8539" s="5" t="s">
        <v>378</v>
      </c>
    </row>
    <row r="8540" spans="1:9" x14ac:dyDescent="0.25">
      <c r="A8540" s="5" t="s">
        <v>20446</v>
      </c>
      <c r="B8540" s="5" t="s">
        <v>20447</v>
      </c>
      <c r="C8540" s="6" t="s">
        <v>1191</v>
      </c>
      <c r="D8540" s="6" t="str">
        <f t="shared" si="133"/>
        <v>0010-211-130-1100</v>
      </c>
      <c r="E8540" s="5" t="s">
        <v>1192</v>
      </c>
      <c r="F8540" s="5" t="s">
        <v>399</v>
      </c>
      <c r="G8540" s="5" t="s">
        <v>400</v>
      </c>
      <c r="H8540" s="5" t="s">
        <v>377</v>
      </c>
      <c r="I8540" s="5" t="s">
        <v>378</v>
      </c>
    </row>
    <row r="8541" spans="1:9" x14ac:dyDescent="0.25">
      <c r="A8541" s="5" t="s">
        <v>20448</v>
      </c>
      <c r="B8541" s="5" t="s">
        <v>20449</v>
      </c>
      <c r="C8541" s="6" t="s">
        <v>3437</v>
      </c>
      <c r="D8541" s="6" t="str">
        <f t="shared" si="133"/>
        <v>0010-163-021-1100</v>
      </c>
      <c r="E8541" s="5" t="s">
        <v>3438</v>
      </c>
      <c r="F8541" s="5" t="s">
        <v>375</v>
      </c>
      <c r="G8541" s="5" t="s">
        <v>376</v>
      </c>
      <c r="H8541" s="5" t="s">
        <v>377</v>
      </c>
      <c r="I8541" s="5" t="s">
        <v>378</v>
      </c>
    </row>
    <row r="8542" spans="1:9" x14ac:dyDescent="0.25">
      <c r="A8542" s="5" t="s">
        <v>20450</v>
      </c>
      <c r="B8542" s="5" t="s">
        <v>20451</v>
      </c>
      <c r="C8542" s="6" t="s">
        <v>3815</v>
      </c>
      <c r="D8542" s="6" t="str">
        <f t="shared" si="133"/>
        <v>0010-048-071-1100</v>
      </c>
      <c r="E8542" s="5" t="s">
        <v>3816</v>
      </c>
      <c r="F8542" s="5" t="s">
        <v>399</v>
      </c>
      <c r="G8542" s="5" t="s">
        <v>400</v>
      </c>
      <c r="H8542" s="5" t="s">
        <v>377</v>
      </c>
      <c r="I8542" s="5" t="s">
        <v>378</v>
      </c>
    </row>
    <row r="8543" spans="1:9" x14ac:dyDescent="0.25">
      <c r="A8543" s="5" t="s">
        <v>20452</v>
      </c>
      <c r="B8543" s="5" t="s">
        <v>20453</v>
      </c>
      <c r="C8543" s="6" t="s">
        <v>3437</v>
      </c>
      <c r="D8543" s="6" t="str">
        <f t="shared" si="133"/>
        <v>0010-163-021-1100</v>
      </c>
      <c r="E8543" s="5" t="s">
        <v>3438</v>
      </c>
      <c r="F8543" s="5" t="s">
        <v>383</v>
      </c>
      <c r="G8543" s="5" t="s">
        <v>384</v>
      </c>
      <c r="H8543" s="5" t="s">
        <v>377</v>
      </c>
      <c r="I8543" s="5" t="s">
        <v>378</v>
      </c>
    </row>
    <row r="8544" spans="1:9" x14ac:dyDescent="0.25">
      <c r="A8544" s="5" t="s">
        <v>20454</v>
      </c>
      <c r="B8544" s="5" t="s">
        <v>20455</v>
      </c>
      <c r="C8544" s="6" t="s">
        <v>5022</v>
      </c>
      <c r="D8544" s="6" t="str">
        <f t="shared" si="133"/>
        <v>0010-162-120-2500</v>
      </c>
      <c r="E8544" s="5" t="s">
        <v>5023</v>
      </c>
      <c r="F8544" s="5" t="s">
        <v>383</v>
      </c>
      <c r="G8544" s="5" t="s">
        <v>384</v>
      </c>
      <c r="H8544" s="5" t="s">
        <v>377</v>
      </c>
      <c r="I8544" s="5" t="s">
        <v>378</v>
      </c>
    </row>
    <row r="8545" spans="1:9" x14ac:dyDescent="0.25">
      <c r="A8545" s="5" t="s">
        <v>20456</v>
      </c>
      <c r="B8545" s="5" t="s">
        <v>20457</v>
      </c>
      <c r="C8545" s="6" t="s">
        <v>1087</v>
      </c>
      <c r="D8545" s="6" t="str">
        <f t="shared" si="133"/>
        <v>0026-000-000-0000</v>
      </c>
      <c r="E8545" s="5" t="s">
        <v>1088</v>
      </c>
      <c r="F8545" s="5" t="s">
        <v>383</v>
      </c>
      <c r="G8545" s="5" t="s">
        <v>384</v>
      </c>
      <c r="H8545" s="5" t="s">
        <v>377</v>
      </c>
      <c r="I8545" s="5" t="s">
        <v>378</v>
      </c>
    </row>
    <row r="8546" spans="1:9" x14ac:dyDescent="0.25">
      <c r="A8546" s="5" t="s">
        <v>20458</v>
      </c>
      <c r="B8546" s="5" t="s">
        <v>20459</v>
      </c>
      <c r="C8546" s="6" t="s">
        <v>4885</v>
      </c>
      <c r="D8546" s="6" t="str">
        <f t="shared" si="133"/>
        <v>0847-000-000-0000</v>
      </c>
      <c r="E8546" s="5" t="s">
        <v>4886</v>
      </c>
      <c r="F8546" s="5" t="s">
        <v>383</v>
      </c>
      <c r="G8546" s="5" t="s">
        <v>384</v>
      </c>
      <c r="H8546" s="5" t="s">
        <v>377</v>
      </c>
      <c r="I8546" s="5" t="s">
        <v>378</v>
      </c>
    </row>
    <row r="8547" spans="1:9" x14ac:dyDescent="0.25">
      <c r="A8547" s="5" t="s">
        <v>20460</v>
      </c>
      <c r="B8547" s="5" t="s">
        <v>20461</v>
      </c>
      <c r="C8547" s="6" t="s">
        <v>4112</v>
      </c>
      <c r="D8547" s="6" t="str">
        <f t="shared" si="133"/>
        <v>0010-083-041-1100</v>
      </c>
      <c r="E8547" s="5" t="s">
        <v>4113</v>
      </c>
      <c r="F8547" s="5" t="s">
        <v>399</v>
      </c>
      <c r="G8547" s="5" t="s">
        <v>400</v>
      </c>
      <c r="H8547" s="5" t="s">
        <v>377</v>
      </c>
      <c r="I8547" s="5" t="s">
        <v>378</v>
      </c>
    </row>
    <row r="8548" spans="1:9" x14ac:dyDescent="0.25">
      <c r="A8548" s="5" t="s">
        <v>20462</v>
      </c>
      <c r="B8548" s="5" t="s">
        <v>20463</v>
      </c>
      <c r="C8548" s="6" t="s">
        <v>1946</v>
      </c>
      <c r="D8548" s="6" t="str">
        <f t="shared" si="133"/>
        <v>0010-163-031-1100</v>
      </c>
      <c r="E8548" s="5" t="s">
        <v>1947</v>
      </c>
      <c r="F8548" s="5" t="s">
        <v>383</v>
      </c>
      <c r="G8548" s="5" t="s">
        <v>384</v>
      </c>
      <c r="H8548" s="5" t="s">
        <v>377</v>
      </c>
      <c r="I8548" s="5" t="s">
        <v>378</v>
      </c>
    </row>
    <row r="8549" spans="1:9" x14ac:dyDescent="0.25">
      <c r="A8549" s="5" t="s">
        <v>20464</v>
      </c>
      <c r="B8549" s="5" t="s">
        <v>20465</v>
      </c>
      <c r="C8549" s="6" t="s">
        <v>3161</v>
      </c>
      <c r="D8549" s="6" t="str">
        <f t="shared" si="133"/>
        <v>0047-000-000-0000</v>
      </c>
      <c r="E8549" s="5" t="s">
        <v>3162</v>
      </c>
      <c r="F8549" s="5" t="s">
        <v>383</v>
      </c>
      <c r="G8549" s="5" t="s">
        <v>384</v>
      </c>
      <c r="H8549" s="5" t="s">
        <v>513</v>
      </c>
      <c r="I8549" s="5" t="s">
        <v>514</v>
      </c>
    </row>
    <row r="8550" spans="1:9" x14ac:dyDescent="0.25">
      <c r="A8550" s="5" t="s">
        <v>20466</v>
      </c>
      <c r="B8550" s="5" t="s">
        <v>20467</v>
      </c>
      <c r="C8550" s="6" t="s">
        <v>5418</v>
      </c>
      <c r="D8550" s="6" t="str">
        <f t="shared" si="133"/>
        <v>0131-033-000-0000</v>
      </c>
      <c r="E8550" s="5" t="s">
        <v>5419</v>
      </c>
      <c r="F8550" s="5" t="s">
        <v>383</v>
      </c>
      <c r="G8550" s="5" t="s">
        <v>384</v>
      </c>
      <c r="H8550" s="5" t="s">
        <v>377</v>
      </c>
      <c r="I8550" s="5" t="s">
        <v>378</v>
      </c>
    </row>
    <row r="8551" spans="1:9" x14ac:dyDescent="0.25">
      <c r="A8551" s="5" t="s">
        <v>20468</v>
      </c>
      <c r="B8551" s="5" t="s">
        <v>20469</v>
      </c>
      <c r="C8551" s="6" t="s">
        <v>3437</v>
      </c>
      <c r="D8551" s="6" t="str">
        <f t="shared" si="133"/>
        <v>0010-163-021-1100</v>
      </c>
      <c r="E8551" s="5" t="s">
        <v>3438</v>
      </c>
      <c r="F8551" s="5" t="s">
        <v>383</v>
      </c>
      <c r="G8551" s="5" t="s">
        <v>384</v>
      </c>
      <c r="H8551" s="5" t="s">
        <v>377</v>
      </c>
      <c r="I8551" s="5" t="s">
        <v>378</v>
      </c>
    </row>
    <row r="8552" spans="1:9" x14ac:dyDescent="0.25">
      <c r="A8552" s="5" t="s">
        <v>20470</v>
      </c>
      <c r="B8552" s="5" t="s">
        <v>20471</v>
      </c>
      <c r="C8552" s="6" t="s">
        <v>6802</v>
      </c>
      <c r="D8552" s="6" t="str">
        <f t="shared" si="133"/>
        <v>0010-076-021-1100</v>
      </c>
      <c r="E8552" s="5" t="s">
        <v>3740</v>
      </c>
      <c r="F8552" s="5" t="s">
        <v>399</v>
      </c>
      <c r="G8552" s="5" t="s">
        <v>400</v>
      </c>
      <c r="H8552" s="5" t="s">
        <v>377</v>
      </c>
      <c r="I8552" s="5" t="s">
        <v>378</v>
      </c>
    </row>
    <row r="8553" spans="1:9" x14ac:dyDescent="0.25">
      <c r="A8553" s="5" t="s">
        <v>20472</v>
      </c>
      <c r="B8553" s="5" t="s">
        <v>20473</v>
      </c>
      <c r="C8553" s="6" t="s">
        <v>811</v>
      </c>
      <c r="D8553" s="6" t="str">
        <f t="shared" si="133"/>
        <v>0010-029-080-1500</v>
      </c>
      <c r="E8553" s="5" t="s">
        <v>812</v>
      </c>
      <c r="F8553" s="5" t="s">
        <v>383</v>
      </c>
      <c r="G8553" s="5" t="s">
        <v>384</v>
      </c>
      <c r="H8553" s="5" t="s">
        <v>377</v>
      </c>
      <c r="I8553" s="5" t="s">
        <v>378</v>
      </c>
    </row>
    <row r="8554" spans="1:9" x14ac:dyDescent="0.25">
      <c r="A8554" s="5" t="s">
        <v>20474</v>
      </c>
      <c r="B8554" s="5" t="s">
        <v>20475</v>
      </c>
      <c r="C8554" s="6" t="s">
        <v>7611</v>
      </c>
      <c r="D8554" s="6" t="str">
        <f t="shared" si="133"/>
        <v>0878-000-000-0000</v>
      </c>
      <c r="E8554" s="5" t="s">
        <v>7612</v>
      </c>
      <c r="F8554" s="5" t="s">
        <v>383</v>
      </c>
      <c r="G8554" s="5" t="s">
        <v>384</v>
      </c>
      <c r="H8554" s="5" t="s">
        <v>377</v>
      </c>
      <c r="I8554" s="5" t="s">
        <v>378</v>
      </c>
    </row>
    <row r="8555" spans="1:9" x14ac:dyDescent="0.25">
      <c r="A8555" s="5" t="s">
        <v>20476</v>
      </c>
      <c r="B8555" s="5" t="s">
        <v>20477</v>
      </c>
      <c r="C8555" s="6" t="s">
        <v>449</v>
      </c>
      <c r="D8555" s="6" t="str">
        <f t="shared" si="133"/>
        <v>0965-000-000-0000</v>
      </c>
      <c r="E8555" s="5" t="s">
        <v>450</v>
      </c>
      <c r="F8555" s="5" t="s">
        <v>383</v>
      </c>
      <c r="G8555" s="5" t="s">
        <v>384</v>
      </c>
      <c r="H8555" s="5" t="s">
        <v>377</v>
      </c>
      <c r="I8555" s="5" t="s">
        <v>378</v>
      </c>
    </row>
    <row r="8556" spans="1:9" x14ac:dyDescent="0.25">
      <c r="A8556" s="5" t="s">
        <v>20478</v>
      </c>
      <c r="B8556" s="5" t="s">
        <v>20479</v>
      </c>
      <c r="C8556" s="6" t="s">
        <v>8010</v>
      </c>
      <c r="D8556" s="6" t="str">
        <f t="shared" si="133"/>
        <v>1107-000-000-0000</v>
      </c>
      <c r="E8556" s="5" t="s">
        <v>8011</v>
      </c>
      <c r="F8556" s="5" t="s">
        <v>383</v>
      </c>
      <c r="G8556" s="5" t="s">
        <v>384</v>
      </c>
      <c r="H8556" s="5" t="s">
        <v>377</v>
      </c>
      <c r="I8556" s="5" t="s">
        <v>378</v>
      </c>
    </row>
    <row r="8557" spans="1:9" x14ac:dyDescent="0.25">
      <c r="A8557" s="5" t="s">
        <v>20480</v>
      </c>
      <c r="B8557" s="5" t="s">
        <v>20481</v>
      </c>
      <c r="C8557" s="6" t="s">
        <v>626</v>
      </c>
      <c r="D8557" s="6" t="str">
        <f t="shared" si="133"/>
        <v>0437-000-000-0000</v>
      </c>
      <c r="E8557" s="5" t="s">
        <v>627</v>
      </c>
      <c r="F8557" s="5" t="s">
        <v>383</v>
      </c>
      <c r="G8557" s="5" t="s">
        <v>384</v>
      </c>
      <c r="H8557" s="5" t="s">
        <v>377</v>
      </c>
      <c r="I8557" s="5" t="s">
        <v>378</v>
      </c>
    </row>
    <row r="8558" spans="1:9" x14ac:dyDescent="0.25">
      <c r="A8558" s="5" t="s">
        <v>20482</v>
      </c>
      <c r="B8558" s="5" t="s">
        <v>20483</v>
      </c>
      <c r="C8558" s="6" t="s">
        <v>4363</v>
      </c>
      <c r="D8558" s="6" t="str">
        <f t="shared" si="133"/>
        <v>0010-030-031-1200</v>
      </c>
      <c r="E8558" s="5" t="s">
        <v>4364</v>
      </c>
      <c r="F8558" s="5" t="s">
        <v>399</v>
      </c>
      <c r="G8558" s="5" t="s">
        <v>400</v>
      </c>
      <c r="H8558" s="5" t="s">
        <v>377</v>
      </c>
      <c r="I8558" s="5" t="s">
        <v>378</v>
      </c>
    </row>
    <row r="8559" spans="1:9" x14ac:dyDescent="0.25">
      <c r="A8559" s="5" t="s">
        <v>20484</v>
      </c>
      <c r="B8559" s="5" t="s">
        <v>20485</v>
      </c>
      <c r="C8559" s="6" t="s">
        <v>7899</v>
      </c>
      <c r="D8559" s="6" t="str">
        <f t="shared" si="133"/>
        <v>0010-029-100-1500</v>
      </c>
      <c r="E8559" s="5" t="s">
        <v>7900</v>
      </c>
      <c r="F8559" s="5" t="s">
        <v>383</v>
      </c>
      <c r="G8559" s="5" t="s">
        <v>384</v>
      </c>
      <c r="H8559" s="5" t="s">
        <v>377</v>
      </c>
      <c r="I8559" s="5" t="s">
        <v>378</v>
      </c>
    </row>
    <row r="8560" spans="1:9" x14ac:dyDescent="0.25">
      <c r="A8560" s="5" t="s">
        <v>20486</v>
      </c>
      <c r="B8560" s="5" t="s">
        <v>20487</v>
      </c>
      <c r="C8560" s="6" t="s">
        <v>577</v>
      </c>
      <c r="D8560" s="6" t="str">
        <f t="shared" si="133"/>
        <v>0062-000-000-0000</v>
      </c>
      <c r="E8560" s="5" t="s">
        <v>578</v>
      </c>
      <c r="F8560" s="5" t="s">
        <v>383</v>
      </c>
      <c r="G8560" s="5" t="s">
        <v>384</v>
      </c>
      <c r="H8560" s="5" t="s">
        <v>377</v>
      </c>
      <c r="I8560" s="5" t="s">
        <v>378</v>
      </c>
    </row>
    <row r="8561" spans="1:9" x14ac:dyDescent="0.25">
      <c r="A8561" s="5" t="s">
        <v>20488</v>
      </c>
      <c r="B8561" s="5" t="s">
        <v>20489</v>
      </c>
      <c r="C8561" s="6" t="s">
        <v>20490</v>
      </c>
      <c r="D8561" s="6" t="str">
        <f t="shared" si="133"/>
        <v>0575-116-000-0000</v>
      </c>
      <c r="E8561" s="5" t="s">
        <v>20491</v>
      </c>
      <c r="F8561" s="5" t="s">
        <v>383</v>
      </c>
      <c r="G8561" s="5" t="s">
        <v>384</v>
      </c>
      <c r="H8561" s="5" t="s">
        <v>377</v>
      </c>
      <c r="I8561" s="5" t="s">
        <v>378</v>
      </c>
    </row>
    <row r="8562" spans="1:9" x14ac:dyDescent="0.25">
      <c r="A8562" s="5" t="s">
        <v>20492</v>
      </c>
      <c r="B8562" s="5" t="s">
        <v>20493</v>
      </c>
      <c r="C8562" s="6" t="s">
        <v>3437</v>
      </c>
      <c r="D8562" s="6" t="str">
        <f t="shared" si="133"/>
        <v>0010-163-021-1100</v>
      </c>
      <c r="E8562" s="5" t="s">
        <v>3438</v>
      </c>
      <c r="F8562" s="5" t="s">
        <v>375</v>
      </c>
      <c r="G8562" s="5" t="s">
        <v>376</v>
      </c>
      <c r="H8562" s="5" t="s">
        <v>377</v>
      </c>
      <c r="I8562" s="5" t="s">
        <v>378</v>
      </c>
    </row>
    <row r="8563" spans="1:9" x14ac:dyDescent="0.25">
      <c r="A8563" s="5" t="s">
        <v>20494</v>
      </c>
      <c r="B8563" s="5" t="s">
        <v>20495</v>
      </c>
      <c r="C8563" s="6" t="s">
        <v>1829</v>
      </c>
      <c r="D8563" s="6" t="str">
        <f t="shared" si="133"/>
        <v>0010-048-081-1100</v>
      </c>
      <c r="E8563" s="5" t="s">
        <v>1830</v>
      </c>
      <c r="F8563" s="5" t="s">
        <v>399</v>
      </c>
      <c r="G8563" s="5" t="s">
        <v>400</v>
      </c>
      <c r="H8563" s="5" t="s">
        <v>377</v>
      </c>
      <c r="I8563" s="5" t="s">
        <v>378</v>
      </c>
    </row>
    <row r="8564" spans="1:9" x14ac:dyDescent="0.25">
      <c r="A8564" s="5" t="s">
        <v>20496</v>
      </c>
      <c r="B8564" s="5" t="s">
        <v>20497</v>
      </c>
      <c r="C8564" s="6" t="s">
        <v>2060</v>
      </c>
      <c r="D8564" s="6" t="str">
        <f t="shared" si="133"/>
        <v>0280-000-000-0000</v>
      </c>
      <c r="E8564" s="5" t="s">
        <v>2061</v>
      </c>
      <c r="F8564" s="5" t="s">
        <v>383</v>
      </c>
      <c r="G8564" s="5" t="s">
        <v>384</v>
      </c>
      <c r="H8564" s="5" t="s">
        <v>377</v>
      </c>
      <c r="I8564" s="5" t="s">
        <v>378</v>
      </c>
    </row>
    <row r="8565" spans="1:9" x14ac:dyDescent="0.25">
      <c r="A8565" s="5" t="s">
        <v>20498</v>
      </c>
      <c r="B8565" s="5" t="s">
        <v>20499</v>
      </c>
      <c r="C8565" s="6" t="s">
        <v>889</v>
      </c>
      <c r="D8565" s="6" t="str">
        <f t="shared" si="133"/>
        <v>0621-000-000-0000</v>
      </c>
      <c r="E8565" s="5" t="s">
        <v>890</v>
      </c>
      <c r="F8565" s="5" t="s">
        <v>383</v>
      </c>
      <c r="G8565" s="5" t="s">
        <v>384</v>
      </c>
      <c r="H8565" s="5" t="s">
        <v>377</v>
      </c>
      <c r="I8565" s="5" t="s">
        <v>378</v>
      </c>
    </row>
    <row r="8566" spans="1:9" x14ac:dyDescent="0.25">
      <c r="A8566" s="5" t="s">
        <v>20500</v>
      </c>
      <c r="B8566" s="5" t="s">
        <v>20501</v>
      </c>
      <c r="C8566" s="6" t="s">
        <v>2394</v>
      </c>
      <c r="D8566" s="6" t="str">
        <f t="shared" si="133"/>
        <v>0290-000-000-0000</v>
      </c>
      <c r="E8566" s="5" t="s">
        <v>2395</v>
      </c>
      <c r="F8566" s="5" t="s">
        <v>383</v>
      </c>
      <c r="G8566" s="5" t="s">
        <v>384</v>
      </c>
      <c r="H8566" s="5" t="s">
        <v>377</v>
      </c>
      <c r="I8566" s="5" t="s">
        <v>378</v>
      </c>
    </row>
    <row r="8567" spans="1:9" x14ac:dyDescent="0.25">
      <c r="A8567" s="5" t="s">
        <v>20502</v>
      </c>
      <c r="B8567" s="5" t="s">
        <v>20503</v>
      </c>
      <c r="C8567" s="6" t="s">
        <v>2008</v>
      </c>
      <c r="D8567" s="6" t="str">
        <f t="shared" si="133"/>
        <v>0670-000-000-0000</v>
      </c>
      <c r="E8567" s="5" t="s">
        <v>2009</v>
      </c>
      <c r="F8567" s="5" t="s">
        <v>383</v>
      </c>
      <c r="G8567" s="5" t="s">
        <v>384</v>
      </c>
      <c r="H8567" s="5" t="s">
        <v>377</v>
      </c>
      <c r="I8567" s="5" t="s">
        <v>378</v>
      </c>
    </row>
    <row r="8568" spans="1:9" x14ac:dyDescent="0.25">
      <c r="A8568" s="5" t="s">
        <v>20504</v>
      </c>
      <c r="B8568" s="5" t="s">
        <v>20505</v>
      </c>
      <c r="C8568" s="6" t="s">
        <v>694</v>
      </c>
      <c r="D8568" s="6" t="str">
        <f t="shared" si="133"/>
        <v>0220-000-000-0000</v>
      </c>
      <c r="E8568" s="5" t="s">
        <v>695</v>
      </c>
      <c r="F8568" s="5" t="s">
        <v>383</v>
      </c>
      <c r="G8568" s="5" t="s">
        <v>384</v>
      </c>
      <c r="H8568" s="5" t="s">
        <v>377</v>
      </c>
      <c r="I8568" s="5" t="s">
        <v>378</v>
      </c>
    </row>
    <row r="8569" spans="1:9" x14ac:dyDescent="0.25">
      <c r="A8569" s="5" t="s">
        <v>20506</v>
      </c>
      <c r="B8569" s="5" t="s">
        <v>20507</v>
      </c>
      <c r="C8569" s="6" t="s">
        <v>20508</v>
      </c>
      <c r="D8569" s="6" t="str">
        <f t="shared" si="133"/>
        <v>0412-116-000-0000</v>
      </c>
      <c r="E8569" s="5" t="s">
        <v>20509</v>
      </c>
      <c r="F8569" s="5" t="s">
        <v>383</v>
      </c>
      <c r="G8569" s="5" t="s">
        <v>384</v>
      </c>
      <c r="H8569" s="5" t="s">
        <v>513</v>
      </c>
      <c r="I8569" s="5" t="s">
        <v>514</v>
      </c>
    </row>
    <row r="8570" spans="1:9" x14ac:dyDescent="0.25">
      <c r="A8570" s="5" t="s">
        <v>20510</v>
      </c>
      <c r="B8570" s="5" t="s">
        <v>20511</v>
      </c>
      <c r="C8570" s="6" t="s">
        <v>6158</v>
      </c>
      <c r="D8570" s="6" t="str">
        <f t="shared" si="133"/>
        <v>0010-046-041-1100</v>
      </c>
      <c r="E8570" s="5" t="s">
        <v>6159</v>
      </c>
      <c r="F8570" s="5" t="s">
        <v>375</v>
      </c>
      <c r="G8570" s="5" t="s">
        <v>376</v>
      </c>
      <c r="H8570" s="5" t="s">
        <v>377</v>
      </c>
      <c r="I8570" s="5" t="s">
        <v>378</v>
      </c>
    </row>
    <row r="8571" spans="1:9" x14ac:dyDescent="0.25">
      <c r="A8571" s="5" t="s">
        <v>20512</v>
      </c>
      <c r="B8571" s="5" t="s">
        <v>20513</v>
      </c>
      <c r="C8571" s="6" t="s">
        <v>2196</v>
      </c>
      <c r="D8571" s="6" t="str">
        <f t="shared" si="133"/>
        <v>0924-000-000-0000</v>
      </c>
      <c r="E8571" s="5" t="s">
        <v>2197</v>
      </c>
      <c r="F8571" s="5" t="s">
        <v>383</v>
      </c>
      <c r="G8571" s="5" t="s">
        <v>384</v>
      </c>
      <c r="H8571" s="5" t="s">
        <v>377</v>
      </c>
      <c r="I8571" s="5" t="s">
        <v>378</v>
      </c>
    </row>
    <row r="8572" spans="1:9" x14ac:dyDescent="0.25">
      <c r="A8572" s="5" t="s">
        <v>20514</v>
      </c>
      <c r="B8572" s="5" t="s">
        <v>20515</v>
      </c>
      <c r="C8572" s="6" t="s">
        <v>2394</v>
      </c>
      <c r="D8572" s="6" t="str">
        <f t="shared" si="133"/>
        <v>0290-000-000-0000</v>
      </c>
      <c r="E8572" s="5" t="s">
        <v>2395</v>
      </c>
      <c r="F8572" s="5" t="s">
        <v>383</v>
      </c>
      <c r="G8572" s="5" t="s">
        <v>384</v>
      </c>
      <c r="H8572" s="5" t="s">
        <v>377</v>
      </c>
      <c r="I8572" s="5" t="s">
        <v>378</v>
      </c>
    </row>
    <row r="8573" spans="1:9" x14ac:dyDescent="0.25">
      <c r="A8573" s="5" t="s">
        <v>20516</v>
      </c>
      <c r="B8573" s="5" t="s">
        <v>20517</v>
      </c>
      <c r="C8573" s="6" t="s">
        <v>11668</v>
      </c>
      <c r="D8573" s="6" t="str">
        <f t="shared" si="133"/>
        <v>1125-000-000-0000</v>
      </c>
      <c r="E8573" s="5" t="s">
        <v>11669</v>
      </c>
      <c r="F8573" s="5" t="s">
        <v>383</v>
      </c>
      <c r="G8573" s="5" t="s">
        <v>384</v>
      </c>
      <c r="H8573" s="5" t="s">
        <v>377</v>
      </c>
      <c r="I8573" s="5" t="s">
        <v>378</v>
      </c>
    </row>
    <row r="8574" spans="1:9" x14ac:dyDescent="0.25">
      <c r="A8574" s="5" t="s">
        <v>20518</v>
      </c>
      <c r="B8574" s="5" t="s">
        <v>20519</v>
      </c>
      <c r="C8574" s="6" t="s">
        <v>5678</v>
      </c>
      <c r="D8574" s="6" t="str">
        <f t="shared" si="133"/>
        <v>0010-046-061-1100</v>
      </c>
      <c r="E8574" s="5" t="s">
        <v>5679</v>
      </c>
      <c r="F8574" s="5" t="s">
        <v>375</v>
      </c>
      <c r="G8574" s="5" t="s">
        <v>376</v>
      </c>
      <c r="H8574" s="5" t="s">
        <v>377</v>
      </c>
      <c r="I8574" s="5" t="s">
        <v>378</v>
      </c>
    </row>
    <row r="8575" spans="1:9" x14ac:dyDescent="0.25">
      <c r="A8575" s="5" t="s">
        <v>20520</v>
      </c>
      <c r="B8575" s="5" t="s">
        <v>20521</v>
      </c>
      <c r="C8575" s="6" t="s">
        <v>20522</v>
      </c>
      <c r="D8575" s="6" t="str">
        <f t="shared" si="133"/>
        <v>1010-090-000-0000</v>
      </c>
      <c r="E8575" s="5" t="s">
        <v>20523</v>
      </c>
      <c r="F8575" s="5" t="s">
        <v>399</v>
      </c>
      <c r="G8575" s="5" t="s">
        <v>400</v>
      </c>
      <c r="H8575" s="5" t="s">
        <v>377</v>
      </c>
      <c r="I8575" s="5" t="s">
        <v>378</v>
      </c>
    </row>
    <row r="8576" spans="1:9" x14ac:dyDescent="0.25">
      <c r="A8576" s="5" t="s">
        <v>20524</v>
      </c>
      <c r="B8576" s="5" t="s">
        <v>20525</v>
      </c>
      <c r="C8576" s="6" t="s">
        <v>20526</v>
      </c>
      <c r="D8576" s="6" t="str">
        <f t="shared" si="133"/>
        <v>1112-000-000-0000</v>
      </c>
      <c r="E8576" s="5" t="s">
        <v>20527</v>
      </c>
      <c r="F8576" s="5" t="s">
        <v>535</v>
      </c>
      <c r="G8576" s="5" t="s">
        <v>536</v>
      </c>
      <c r="H8576" s="5" t="s">
        <v>377</v>
      </c>
      <c r="I8576" s="5" t="s">
        <v>378</v>
      </c>
    </row>
    <row r="8577" spans="1:9" x14ac:dyDescent="0.25">
      <c r="A8577" s="5" t="s">
        <v>20528</v>
      </c>
      <c r="B8577" s="5" t="s">
        <v>20529</v>
      </c>
      <c r="C8577" s="6" t="s">
        <v>1299</v>
      </c>
      <c r="D8577" s="6" t="str">
        <f t="shared" si="133"/>
        <v>0016-000-000-0000</v>
      </c>
      <c r="E8577" s="5" t="s">
        <v>1300</v>
      </c>
      <c r="F8577" s="5" t="s">
        <v>383</v>
      </c>
      <c r="G8577" s="5" t="s">
        <v>384</v>
      </c>
      <c r="H8577" s="5" t="s">
        <v>377</v>
      </c>
      <c r="I8577" s="5" t="s">
        <v>378</v>
      </c>
    </row>
    <row r="8578" spans="1:9" x14ac:dyDescent="0.25">
      <c r="A8578" s="5" t="s">
        <v>20530</v>
      </c>
      <c r="B8578" s="5" t="s">
        <v>20531</v>
      </c>
      <c r="C8578" s="6" t="s">
        <v>469</v>
      </c>
      <c r="D8578" s="6" t="str">
        <f t="shared" ref="D8578:D8641" si="134">TEXT(C8578,"0000-000-000-0000")</f>
        <v>0152-000-000-0000</v>
      </c>
      <c r="E8578" s="5" t="s">
        <v>470</v>
      </c>
      <c r="F8578" s="5" t="s">
        <v>383</v>
      </c>
      <c r="G8578" s="5" t="s">
        <v>384</v>
      </c>
      <c r="H8578" s="5" t="s">
        <v>377</v>
      </c>
      <c r="I8578" s="5" t="s">
        <v>378</v>
      </c>
    </row>
    <row r="8579" spans="1:9" x14ac:dyDescent="0.25">
      <c r="A8579" s="5" t="s">
        <v>20532</v>
      </c>
      <c r="B8579" s="5" t="s">
        <v>20533</v>
      </c>
      <c r="C8579" s="6" t="s">
        <v>2601</v>
      </c>
      <c r="D8579" s="6" t="str">
        <f t="shared" si="134"/>
        <v>0369-000-000-0000</v>
      </c>
      <c r="E8579" s="5" t="s">
        <v>2602</v>
      </c>
      <c r="F8579" s="5" t="s">
        <v>383</v>
      </c>
      <c r="G8579" s="5" t="s">
        <v>384</v>
      </c>
      <c r="H8579" s="5" t="s">
        <v>377</v>
      </c>
      <c r="I8579" s="5" t="s">
        <v>378</v>
      </c>
    </row>
    <row r="8580" spans="1:9" x14ac:dyDescent="0.25">
      <c r="A8580" s="5" t="s">
        <v>20534</v>
      </c>
      <c r="B8580" s="5" t="s">
        <v>20535</v>
      </c>
      <c r="C8580" s="6" t="s">
        <v>745</v>
      </c>
      <c r="D8580" s="6" t="str">
        <f t="shared" si="134"/>
        <v>0010-214-050-1100</v>
      </c>
      <c r="E8580" s="5" t="s">
        <v>746</v>
      </c>
      <c r="F8580" s="5" t="s">
        <v>375</v>
      </c>
      <c r="G8580" s="5" t="s">
        <v>376</v>
      </c>
      <c r="H8580" s="5" t="s">
        <v>377</v>
      </c>
      <c r="I8580" s="5" t="s">
        <v>378</v>
      </c>
    </row>
    <row r="8581" spans="1:9" x14ac:dyDescent="0.25">
      <c r="A8581" s="5" t="s">
        <v>20536</v>
      </c>
      <c r="B8581" s="5" t="s">
        <v>20537</v>
      </c>
      <c r="C8581" s="6" t="s">
        <v>1980</v>
      </c>
      <c r="D8581" s="6" t="str">
        <f t="shared" si="134"/>
        <v>0051-000-000-0000</v>
      </c>
      <c r="E8581" s="5" t="s">
        <v>1981</v>
      </c>
      <c r="F8581" s="5" t="s">
        <v>383</v>
      </c>
      <c r="G8581" s="5" t="s">
        <v>384</v>
      </c>
      <c r="H8581" s="5" t="s">
        <v>377</v>
      </c>
      <c r="I8581" s="5" t="s">
        <v>378</v>
      </c>
    </row>
    <row r="8582" spans="1:9" x14ac:dyDescent="0.25">
      <c r="A8582" s="5" t="s">
        <v>20538</v>
      </c>
      <c r="B8582" s="5" t="s">
        <v>20539</v>
      </c>
      <c r="C8582" s="6" t="s">
        <v>11602</v>
      </c>
      <c r="D8582" s="6" t="str">
        <f t="shared" si="134"/>
        <v>0948-000-000-0000</v>
      </c>
      <c r="E8582" s="5" t="s">
        <v>11603</v>
      </c>
      <c r="F8582" s="5" t="s">
        <v>383</v>
      </c>
      <c r="G8582" s="5" t="s">
        <v>384</v>
      </c>
      <c r="H8582" s="5" t="s">
        <v>377</v>
      </c>
      <c r="I8582" s="5" t="s">
        <v>378</v>
      </c>
    </row>
    <row r="8583" spans="1:9" x14ac:dyDescent="0.25">
      <c r="A8583" s="5" t="s">
        <v>20540</v>
      </c>
      <c r="B8583" s="5" t="s">
        <v>20541</v>
      </c>
      <c r="C8583" s="6" t="s">
        <v>19076</v>
      </c>
      <c r="D8583" s="6" t="str">
        <f t="shared" si="134"/>
        <v>1052-000-000-0000</v>
      </c>
      <c r="E8583" s="5" t="s">
        <v>19077</v>
      </c>
      <c r="F8583" s="5" t="s">
        <v>383</v>
      </c>
      <c r="G8583" s="5" t="s">
        <v>384</v>
      </c>
      <c r="H8583" s="5" t="s">
        <v>377</v>
      </c>
      <c r="I8583" s="5" t="s">
        <v>378</v>
      </c>
    </row>
    <row r="8584" spans="1:9" x14ac:dyDescent="0.25">
      <c r="A8584" s="5" t="s">
        <v>20542</v>
      </c>
      <c r="B8584" s="5" t="s">
        <v>20543</v>
      </c>
      <c r="C8584" s="6" t="s">
        <v>1337</v>
      </c>
      <c r="D8584" s="6" t="str">
        <f t="shared" si="134"/>
        <v>0257-000-000-0000</v>
      </c>
      <c r="E8584" s="5" t="s">
        <v>1338</v>
      </c>
      <c r="F8584" s="5" t="s">
        <v>383</v>
      </c>
      <c r="G8584" s="5" t="s">
        <v>384</v>
      </c>
      <c r="H8584" s="5" t="s">
        <v>377</v>
      </c>
      <c r="I8584" s="5" t="s">
        <v>378</v>
      </c>
    </row>
    <row r="8585" spans="1:9" x14ac:dyDescent="0.25">
      <c r="A8585" s="5" t="s">
        <v>20544</v>
      </c>
      <c r="B8585" s="5" t="s">
        <v>20545</v>
      </c>
      <c r="C8585" s="6" t="s">
        <v>2008</v>
      </c>
      <c r="D8585" s="6" t="str">
        <f t="shared" si="134"/>
        <v>0670-000-000-0000</v>
      </c>
      <c r="E8585" s="5" t="s">
        <v>2009</v>
      </c>
      <c r="F8585" s="5" t="s">
        <v>383</v>
      </c>
      <c r="G8585" s="5" t="s">
        <v>384</v>
      </c>
      <c r="H8585" s="5" t="s">
        <v>513</v>
      </c>
      <c r="I8585" s="5" t="s">
        <v>514</v>
      </c>
    </row>
    <row r="8586" spans="1:9" x14ac:dyDescent="0.25">
      <c r="A8586" s="5" t="s">
        <v>20546</v>
      </c>
      <c r="B8586" s="5" t="s">
        <v>20547</v>
      </c>
      <c r="C8586" s="6" t="s">
        <v>2394</v>
      </c>
      <c r="D8586" s="6" t="str">
        <f t="shared" si="134"/>
        <v>0290-000-000-0000</v>
      </c>
      <c r="E8586" s="5" t="s">
        <v>2395</v>
      </c>
      <c r="F8586" s="5" t="s">
        <v>383</v>
      </c>
      <c r="G8586" s="5" t="s">
        <v>384</v>
      </c>
      <c r="H8586" s="5" t="s">
        <v>377</v>
      </c>
      <c r="I8586" s="5" t="s">
        <v>378</v>
      </c>
    </row>
    <row r="8587" spans="1:9" x14ac:dyDescent="0.25">
      <c r="A8587" s="5" t="s">
        <v>20548</v>
      </c>
      <c r="B8587" s="5" t="s">
        <v>20549</v>
      </c>
      <c r="C8587" s="6" t="s">
        <v>3096</v>
      </c>
      <c r="D8587" s="6" t="str">
        <f t="shared" si="134"/>
        <v>0758-000-000-0000</v>
      </c>
      <c r="E8587" s="5" t="s">
        <v>3097</v>
      </c>
      <c r="F8587" s="5" t="s">
        <v>383</v>
      </c>
      <c r="G8587" s="5" t="s">
        <v>384</v>
      </c>
      <c r="H8587" s="5" t="s">
        <v>377</v>
      </c>
      <c r="I8587" s="5" t="s">
        <v>378</v>
      </c>
    </row>
    <row r="8588" spans="1:9" x14ac:dyDescent="0.25">
      <c r="A8588" s="5" t="s">
        <v>20550</v>
      </c>
      <c r="B8588" s="5" t="s">
        <v>20551</v>
      </c>
      <c r="C8588" s="6" t="s">
        <v>433</v>
      </c>
      <c r="D8588" s="6" t="str">
        <f t="shared" si="134"/>
        <v>1028-000-000-0000</v>
      </c>
      <c r="E8588" s="5" t="s">
        <v>434</v>
      </c>
      <c r="F8588" s="5" t="s">
        <v>383</v>
      </c>
      <c r="G8588" s="5" t="s">
        <v>384</v>
      </c>
      <c r="H8588" s="5" t="s">
        <v>377</v>
      </c>
      <c r="I8588" s="5" t="s">
        <v>378</v>
      </c>
    </row>
    <row r="8589" spans="1:9" x14ac:dyDescent="0.25">
      <c r="A8589" s="5" t="s">
        <v>20552</v>
      </c>
      <c r="B8589" s="5" t="s">
        <v>20553</v>
      </c>
      <c r="C8589" s="6" t="s">
        <v>981</v>
      </c>
      <c r="D8589" s="6" t="str">
        <f t="shared" si="134"/>
        <v>0060-000-000-0000</v>
      </c>
      <c r="E8589" s="5" t="s">
        <v>982</v>
      </c>
      <c r="F8589" s="5" t="s">
        <v>383</v>
      </c>
      <c r="G8589" s="5" t="s">
        <v>384</v>
      </c>
      <c r="H8589" s="5" t="s">
        <v>377</v>
      </c>
      <c r="I8589" s="5" t="s">
        <v>378</v>
      </c>
    </row>
    <row r="8590" spans="1:9" x14ac:dyDescent="0.25">
      <c r="A8590" s="5" t="s">
        <v>20554</v>
      </c>
      <c r="B8590" s="5" t="s">
        <v>20555</v>
      </c>
      <c r="C8590" s="6" t="s">
        <v>1398</v>
      </c>
      <c r="D8590" s="6" t="str">
        <f t="shared" si="134"/>
        <v>0116-000-000-0000</v>
      </c>
      <c r="E8590" s="5" t="s">
        <v>1399</v>
      </c>
      <c r="F8590" s="5" t="s">
        <v>383</v>
      </c>
      <c r="G8590" s="5" t="s">
        <v>384</v>
      </c>
      <c r="H8590" s="5" t="s">
        <v>377</v>
      </c>
      <c r="I8590" s="5" t="s">
        <v>378</v>
      </c>
    </row>
    <row r="8591" spans="1:9" x14ac:dyDescent="0.25">
      <c r="A8591" s="5" t="s">
        <v>20556</v>
      </c>
      <c r="B8591" s="5" t="s">
        <v>20557</v>
      </c>
      <c r="C8591" s="6" t="s">
        <v>1069</v>
      </c>
      <c r="D8591" s="6" t="str">
        <f t="shared" si="134"/>
        <v>0300-000-000-0000</v>
      </c>
      <c r="E8591" s="5" t="s">
        <v>1070</v>
      </c>
      <c r="F8591" s="5" t="s">
        <v>383</v>
      </c>
      <c r="G8591" s="5" t="s">
        <v>384</v>
      </c>
      <c r="H8591" s="5" t="s">
        <v>377</v>
      </c>
      <c r="I8591" s="5" t="s">
        <v>378</v>
      </c>
    </row>
    <row r="8592" spans="1:9" x14ac:dyDescent="0.25">
      <c r="A8592" s="5" t="s">
        <v>20558</v>
      </c>
      <c r="B8592" s="5" t="s">
        <v>20559</v>
      </c>
      <c r="C8592" s="6" t="s">
        <v>8334</v>
      </c>
      <c r="D8592" s="6" t="str">
        <f t="shared" si="134"/>
        <v>1134-000-000-0000</v>
      </c>
      <c r="E8592" s="5" t="s">
        <v>8335</v>
      </c>
      <c r="F8592" s="5" t="s">
        <v>383</v>
      </c>
      <c r="G8592" s="5" t="s">
        <v>384</v>
      </c>
      <c r="H8592" s="5" t="s">
        <v>377</v>
      </c>
      <c r="I8592" s="5" t="s">
        <v>378</v>
      </c>
    </row>
    <row r="8593" spans="1:9" x14ac:dyDescent="0.25">
      <c r="A8593" s="5" t="s">
        <v>20560</v>
      </c>
      <c r="B8593" s="5" t="s">
        <v>20561</v>
      </c>
      <c r="C8593" s="6" t="s">
        <v>11668</v>
      </c>
      <c r="D8593" s="6" t="str">
        <f t="shared" si="134"/>
        <v>1125-000-000-0000</v>
      </c>
      <c r="E8593" s="5" t="s">
        <v>11669</v>
      </c>
      <c r="F8593" s="5" t="s">
        <v>383</v>
      </c>
      <c r="G8593" s="5" t="s">
        <v>384</v>
      </c>
      <c r="H8593" s="5" t="s">
        <v>513</v>
      </c>
      <c r="I8593" s="5" t="s">
        <v>514</v>
      </c>
    </row>
    <row r="8594" spans="1:9" x14ac:dyDescent="0.25">
      <c r="A8594" s="5" t="s">
        <v>20562</v>
      </c>
      <c r="B8594" s="5" t="s">
        <v>20563</v>
      </c>
      <c r="C8594" s="6" t="s">
        <v>6241</v>
      </c>
      <c r="D8594" s="6" t="str">
        <f t="shared" si="134"/>
        <v>0010-115-150-1900</v>
      </c>
      <c r="E8594" s="5" t="s">
        <v>6242</v>
      </c>
      <c r="F8594" s="5" t="s">
        <v>383</v>
      </c>
      <c r="G8594" s="5" t="s">
        <v>384</v>
      </c>
      <c r="H8594" s="5" t="s">
        <v>377</v>
      </c>
      <c r="I8594" s="5" t="s">
        <v>378</v>
      </c>
    </row>
    <row r="8595" spans="1:9" x14ac:dyDescent="0.25">
      <c r="A8595" s="5" t="s">
        <v>20564</v>
      </c>
      <c r="B8595" s="5" t="s">
        <v>20565</v>
      </c>
      <c r="C8595" s="6" t="s">
        <v>6949</v>
      </c>
      <c r="D8595" s="6" t="str">
        <f t="shared" si="134"/>
        <v>1009-000-000-0000</v>
      </c>
      <c r="E8595" s="5" t="s">
        <v>6950</v>
      </c>
      <c r="F8595" s="5" t="s">
        <v>383</v>
      </c>
      <c r="G8595" s="5" t="s">
        <v>384</v>
      </c>
      <c r="H8595" s="5" t="s">
        <v>377</v>
      </c>
      <c r="I8595" s="5" t="s">
        <v>378</v>
      </c>
    </row>
    <row r="8596" spans="1:9" x14ac:dyDescent="0.25">
      <c r="A8596" s="5" t="s">
        <v>20566</v>
      </c>
      <c r="B8596" s="5" t="s">
        <v>20567</v>
      </c>
      <c r="C8596" s="6" t="s">
        <v>2136</v>
      </c>
      <c r="D8596" s="6" t="str">
        <f t="shared" si="134"/>
        <v>1111-000-000-0000</v>
      </c>
      <c r="E8596" s="5" t="s">
        <v>2137</v>
      </c>
      <c r="F8596" s="5" t="s">
        <v>383</v>
      </c>
      <c r="G8596" s="5" t="s">
        <v>384</v>
      </c>
      <c r="H8596" s="5" t="s">
        <v>377</v>
      </c>
      <c r="I8596" s="5" t="s">
        <v>378</v>
      </c>
    </row>
    <row r="8597" spans="1:9" x14ac:dyDescent="0.25">
      <c r="A8597" s="5" t="s">
        <v>20568</v>
      </c>
      <c r="B8597" s="5" t="s">
        <v>20569</v>
      </c>
      <c r="C8597" s="6" t="s">
        <v>445</v>
      </c>
      <c r="D8597" s="6" t="str">
        <f t="shared" si="134"/>
        <v>0032-000-000-0000</v>
      </c>
      <c r="E8597" s="5" t="s">
        <v>446</v>
      </c>
      <c r="F8597" s="5" t="s">
        <v>383</v>
      </c>
      <c r="G8597" s="5" t="s">
        <v>384</v>
      </c>
      <c r="H8597" s="5" t="s">
        <v>513</v>
      </c>
      <c r="I8597" s="5" t="s">
        <v>514</v>
      </c>
    </row>
    <row r="8598" spans="1:9" x14ac:dyDescent="0.25">
      <c r="A8598" s="5" t="s">
        <v>20570</v>
      </c>
      <c r="B8598" s="5" t="s">
        <v>20571</v>
      </c>
      <c r="C8598" s="6" t="s">
        <v>2909</v>
      </c>
      <c r="D8598" s="6" t="str">
        <f t="shared" si="134"/>
        <v>0949-000-000-0000</v>
      </c>
      <c r="E8598" s="5" t="s">
        <v>2910</v>
      </c>
      <c r="F8598" s="5" t="s">
        <v>383</v>
      </c>
      <c r="G8598" s="5" t="s">
        <v>384</v>
      </c>
      <c r="H8598" s="5" t="s">
        <v>377</v>
      </c>
      <c r="I8598" s="5" t="s">
        <v>378</v>
      </c>
    </row>
    <row r="8599" spans="1:9" x14ac:dyDescent="0.25">
      <c r="A8599" s="5" t="s">
        <v>20572</v>
      </c>
      <c r="B8599" s="5" t="s">
        <v>20573</v>
      </c>
      <c r="C8599" s="6" t="s">
        <v>4337</v>
      </c>
      <c r="D8599" s="6" t="str">
        <f t="shared" si="134"/>
        <v>0587-000-000-0000</v>
      </c>
      <c r="E8599" s="5" t="s">
        <v>4338</v>
      </c>
      <c r="F8599" s="5" t="s">
        <v>383</v>
      </c>
      <c r="G8599" s="5" t="s">
        <v>384</v>
      </c>
      <c r="H8599" s="5" t="s">
        <v>377</v>
      </c>
      <c r="I8599" s="5" t="s">
        <v>378</v>
      </c>
    </row>
    <row r="8600" spans="1:9" x14ac:dyDescent="0.25">
      <c r="A8600" s="5" t="s">
        <v>20574</v>
      </c>
      <c r="B8600" s="5" t="s">
        <v>20575</v>
      </c>
      <c r="C8600" s="6" t="s">
        <v>626</v>
      </c>
      <c r="D8600" s="6" t="str">
        <f t="shared" si="134"/>
        <v>0437-000-000-0000</v>
      </c>
      <c r="E8600" s="5" t="s">
        <v>627</v>
      </c>
      <c r="F8600" s="5" t="s">
        <v>383</v>
      </c>
      <c r="G8600" s="5" t="s">
        <v>384</v>
      </c>
      <c r="H8600" s="5" t="s">
        <v>377</v>
      </c>
      <c r="I8600" s="5" t="s">
        <v>378</v>
      </c>
    </row>
    <row r="8601" spans="1:9" x14ac:dyDescent="0.25">
      <c r="A8601" s="5" t="s">
        <v>20576</v>
      </c>
      <c r="B8601" s="5" t="s">
        <v>20577</v>
      </c>
      <c r="C8601" s="6" t="s">
        <v>20578</v>
      </c>
      <c r="D8601" s="6" t="str">
        <f t="shared" si="134"/>
        <v>0077-090-101-1100</v>
      </c>
      <c r="E8601" s="5" t="s">
        <v>20579</v>
      </c>
      <c r="F8601" s="5" t="s">
        <v>399</v>
      </c>
      <c r="G8601" s="5" t="s">
        <v>400</v>
      </c>
      <c r="H8601" s="5" t="s">
        <v>377</v>
      </c>
      <c r="I8601" s="5" t="s">
        <v>378</v>
      </c>
    </row>
    <row r="8602" spans="1:9" x14ac:dyDescent="0.25">
      <c r="A8602" s="5" t="s">
        <v>20580</v>
      </c>
      <c r="B8602" s="5" t="s">
        <v>20581</v>
      </c>
      <c r="C8602" s="6" t="s">
        <v>3096</v>
      </c>
      <c r="D8602" s="6" t="str">
        <f t="shared" si="134"/>
        <v>0758-000-000-0000</v>
      </c>
      <c r="E8602" s="5" t="s">
        <v>3097</v>
      </c>
      <c r="F8602" s="5" t="s">
        <v>383</v>
      </c>
      <c r="G8602" s="5" t="s">
        <v>384</v>
      </c>
      <c r="H8602" s="5" t="s">
        <v>377</v>
      </c>
      <c r="I8602" s="5" t="s">
        <v>378</v>
      </c>
    </row>
    <row r="8603" spans="1:9" x14ac:dyDescent="0.25">
      <c r="A8603" s="5" t="s">
        <v>20582</v>
      </c>
      <c r="B8603" s="5" t="s">
        <v>20583</v>
      </c>
      <c r="C8603" s="6" t="s">
        <v>923</v>
      </c>
      <c r="D8603" s="6" t="str">
        <f t="shared" si="134"/>
        <v>0210-000-000-0000</v>
      </c>
      <c r="E8603" s="5" t="s">
        <v>924</v>
      </c>
      <c r="F8603" s="5" t="s">
        <v>383</v>
      </c>
      <c r="G8603" s="5" t="s">
        <v>384</v>
      </c>
      <c r="H8603" s="5" t="s">
        <v>377</v>
      </c>
      <c r="I8603" s="5" t="s">
        <v>378</v>
      </c>
    </row>
    <row r="8604" spans="1:9" x14ac:dyDescent="0.25">
      <c r="A8604" s="5" t="s">
        <v>20584</v>
      </c>
      <c r="B8604" s="5" t="s">
        <v>20585</v>
      </c>
      <c r="C8604" s="6" t="s">
        <v>20586</v>
      </c>
      <c r="D8604" s="6" t="str">
        <f t="shared" si="134"/>
        <v>1109-250-000-0000</v>
      </c>
      <c r="E8604" s="5" t="s">
        <v>27883</v>
      </c>
      <c r="F8604" s="5" t="s">
        <v>383</v>
      </c>
      <c r="G8604" s="5" t="s">
        <v>384</v>
      </c>
      <c r="H8604" s="5" t="s">
        <v>377</v>
      </c>
      <c r="I8604" s="5" t="s">
        <v>378</v>
      </c>
    </row>
    <row r="8605" spans="1:9" x14ac:dyDescent="0.25">
      <c r="A8605" s="5" t="s">
        <v>20587</v>
      </c>
      <c r="B8605" s="5" t="s">
        <v>20588</v>
      </c>
      <c r="C8605" s="6" t="s">
        <v>2344</v>
      </c>
      <c r="D8605" s="6" t="str">
        <f t="shared" si="134"/>
        <v>0310-304-000-0000</v>
      </c>
      <c r="E8605" s="5" t="s">
        <v>2345</v>
      </c>
      <c r="F8605" s="5" t="s">
        <v>2925</v>
      </c>
      <c r="G8605" s="5" t="s">
        <v>2926</v>
      </c>
      <c r="H8605" s="5" t="s">
        <v>513</v>
      </c>
      <c r="I8605" s="5" t="s">
        <v>514</v>
      </c>
    </row>
    <row r="8606" spans="1:9" x14ac:dyDescent="0.25">
      <c r="A8606" s="5" t="s">
        <v>20589</v>
      </c>
      <c r="B8606" s="5" t="s">
        <v>20590</v>
      </c>
      <c r="C8606" s="6" t="s">
        <v>1422</v>
      </c>
      <c r="D8606" s="6" t="str">
        <f t="shared" si="134"/>
        <v>1077-000-003-7100</v>
      </c>
      <c r="E8606" s="5" t="s">
        <v>1423</v>
      </c>
      <c r="F8606" s="5" t="s">
        <v>383</v>
      </c>
      <c r="G8606" s="5" t="s">
        <v>384</v>
      </c>
      <c r="H8606" s="5" t="s">
        <v>377</v>
      </c>
      <c r="I8606" s="5" t="s">
        <v>378</v>
      </c>
    </row>
    <row r="8607" spans="1:9" x14ac:dyDescent="0.25">
      <c r="A8607" s="5" t="s">
        <v>20591</v>
      </c>
      <c r="B8607" s="5" t="s">
        <v>20592</v>
      </c>
      <c r="C8607" s="6" t="s">
        <v>589</v>
      </c>
      <c r="D8607" s="6" t="str">
        <f t="shared" si="134"/>
        <v>0160-000-000-0000</v>
      </c>
      <c r="E8607" s="5" t="s">
        <v>590</v>
      </c>
      <c r="F8607" s="5" t="s">
        <v>383</v>
      </c>
      <c r="G8607" s="5" t="s">
        <v>384</v>
      </c>
      <c r="H8607" s="5" t="s">
        <v>377</v>
      </c>
      <c r="I8607" s="5" t="s">
        <v>378</v>
      </c>
    </row>
    <row r="8608" spans="1:9" x14ac:dyDescent="0.25">
      <c r="A8608" s="5" t="s">
        <v>20593</v>
      </c>
      <c r="B8608" s="5" t="s">
        <v>20594</v>
      </c>
      <c r="C8608" s="6" t="s">
        <v>4404</v>
      </c>
      <c r="D8608" s="6" t="str">
        <f t="shared" si="134"/>
        <v>0735-000-000-0000</v>
      </c>
      <c r="E8608" s="5" t="s">
        <v>4405</v>
      </c>
      <c r="F8608" s="5" t="s">
        <v>383</v>
      </c>
      <c r="G8608" s="5" t="s">
        <v>384</v>
      </c>
      <c r="H8608" s="5" t="s">
        <v>377</v>
      </c>
      <c r="I8608" s="5" t="s">
        <v>378</v>
      </c>
    </row>
    <row r="8609" spans="1:9" x14ac:dyDescent="0.25">
      <c r="A8609" s="5" t="s">
        <v>20595</v>
      </c>
      <c r="B8609" s="5" t="s">
        <v>20596</v>
      </c>
      <c r="C8609" s="6" t="s">
        <v>485</v>
      </c>
      <c r="D8609" s="6" t="str">
        <f t="shared" si="134"/>
        <v>0330-000-000-0000</v>
      </c>
      <c r="E8609" s="5" t="s">
        <v>486</v>
      </c>
      <c r="F8609" s="5" t="s">
        <v>507</v>
      </c>
      <c r="G8609" s="5" t="s">
        <v>508</v>
      </c>
      <c r="H8609" s="5" t="s">
        <v>513</v>
      </c>
      <c r="I8609" s="5" t="s">
        <v>514</v>
      </c>
    </row>
    <row r="8610" spans="1:9" x14ac:dyDescent="0.25">
      <c r="A8610" s="5" t="s">
        <v>20597</v>
      </c>
      <c r="B8610" s="5" t="s">
        <v>20598</v>
      </c>
      <c r="C8610" s="6" t="s">
        <v>7960</v>
      </c>
      <c r="D8610" s="6" t="str">
        <f t="shared" si="134"/>
        <v>0826-000-000-0000</v>
      </c>
      <c r="E8610" s="5" t="s">
        <v>7961</v>
      </c>
      <c r="F8610" s="5" t="s">
        <v>383</v>
      </c>
      <c r="G8610" s="5" t="s">
        <v>384</v>
      </c>
      <c r="H8610" s="5" t="s">
        <v>377</v>
      </c>
      <c r="I8610" s="5" t="s">
        <v>378</v>
      </c>
    </row>
    <row r="8611" spans="1:9" x14ac:dyDescent="0.25">
      <c r="A8611" s="5" t="s">
        <v>20599</v>
      </c>
      <c r="B8611" s="5" t="s">
        <v>20600</v>
      </c>
      <c r="C8611" s="6" t="s">
        <v>4671</v>
      </c>
      <c r="D8611" s="6" t="str">
        <f t="shared" si="134"/>
        <v>0725-000-000-0000</v>
      </c>
      <c r="E8611" s="5" t="s">
        <v>4672</v>
      </c>
      <c r="F8611" s="5" t="s">
        <v>383</v>
      </c>
      <c r="G8611" s="5" t="s">
        <v>384</v>
      </c>
      <c r="H8611" s="5" t="s">
        <v>377</v>
      </c>
      <c r="I8611" s="5" t="s">
        <v>378</v>
      </c>
    </row>
    <row r="8612" spans="1:9" x14ac:dyDescent="0.25">
      <c r="A8612" s="5" t="s">
        <v>20601</v>
      </c>
      <c r="B8612" s="5" t="s">
        <v>20602</v>
      </c>
      <c r="C8612" s="6" t="s">
        <v>13015</v>
      </c>
      <c r="D8612" s="6" t="str">
        <f t="shared" si="134"/>
        <v>1115-000-000-0000</v>
      </c>
      <c r="E8612" s="5" t="s">
        <v>13016</v>
      </c>
      <c r="F8612" s="5" t="s">
        <v>383</v>
      </c>
      <c r="G8612" s="5" t="s">
        <v>384</v>
      </c>
      <c r="H8612" s="5" t="s">
        <v>377</v>
      </c>
      <c r="I8612" s="5" t="s">
        <v>378</v>
      </c>
    </row>
    <row r="8613" spans="1:9" x14ac:dyDescent="0.25">
      <c r="A8613" s="5" t="s">
        <v>20603</v>
      </c>
      <c r="B8613" s="5" t="s">
        <v>20604</v>
      </c>
      <c r="C8613" s="6" t="s">
        <v>17594</v>
      </c>
      <c r="D8613" s="6" t="str">
        <f t="shared" si="134"/>
        <v>0310-090-101-1100</v>
      </c>
      <c r="E8613" s="5" t="s">
        <v>17595</v>
      </c>
      <c r="F8613" s="5" t="s">
        <v>399</v>
      </c>
      <c r="G8613" s="5" t="s">
        <v>400</v>
      </c>
      <c r="H8613" s="5" t="s">
        <v>377</v>
      </c>
      <c r="I8613" s="5" t="s">
        <v>378</v>
      </c>
    </row>
    <row r="8614" spans="1:9" x14ac:dyDescent="0.25">
      <c r="A8614" s="5" t="s">
        <v>20605</v>
      </c>
      <c r="B8614" s="5" t="s">
        <v>20606</v>
      </c>
      <c r="C8614" s="6" t="s">
        <v>1205</v>
      </c>
      <c r="D8614" s="6" t="str">
        <f t="shared" si="134"/>
        <v>0724-000-000-0000</v>
      </c>
      <c r="E8614" s="5" t="s">
        <v>1206</v>
      </c>
      <c r="F8614" s="5" t="s">
        <v>383</v>
      </c>
      <c r="G8614" s="5" t="s">
        <v>384</v>
      </c>
      <c r="H8614" s="5" t="s">
        <v>377</v>
      </c>
      <c r="I8614" s="5" t="s">
        <v>378</v>
      </c>
    </row>
    <row r="8615" spans="1:9" x14ac:dyDescent="0.25">
      <c r="A8615" s="5" t="s">
        <v>20607</v>
      </c>
      <c r="B8615" s="5" t="s">
        <v>20608</v>
      </c>
      <c r="C8615" s="6" t="s">
        <v>5668</v>
      </c>
      <c r="D8615" s="6" t="str">
        <f t="shared" si="134"/>
        <v>0730-000-000-0000</v>
      </c>
      <c r="E8615" s="5" t="s">
        <v>5669</v>
      </c>
      <c r="F8615" s="5" t="s">
        <v>383</v>
      </c>
      <c r="G8615" s="5" t="s">
        <v>384</v>
      </c>
      <c r="H8615" s="5" t="s">
        <v>377</v>
      </c>
      <c r="I8615" s="5" t="s">
        <v>378</v>
      </c>
    </row>
    <row r="8616" spans="1:9" x14ac:dyDescent="0.25">
      <c r="A8616" s="5" t="s">
        <v>20609</v>
      </c>
      <c r="B8616" s="5" t="s">
        <v>20610</v>
      </c>
      <c r="C8616" s="6" t="s">
        <v>2803</v>
      </c>
      <c r="D8616" s="6" t="str">
        <f t="shared" si="134"/>
        <v>0217-000-000-0000</v>
      </c>
      <c r="E8616" s="5" t="s">
        <v>2804</v>
      </c>
      <c r="F8616" s="5" t="s">
        <v>383</v>
      </c>
      <c r="G8616" s="5" t="s">
        <v>384</v>
      </c>
      <c r="H8616" s="5" t="s">
        <v>377</v>
      </c>
      <c r="I8616" s="5" t="s">
        <v>378</v>
      </c>
    </row>
    <row r="8617" spans="1:9" x14ac:dyDescent="0.25">
      <c r="A8617" s="5" t="s">
        <v>20611</v>
      </c>
      <c r="B8617" s="5" t="s">
        <v>20612</v>
      </c>
      <c r="C8617" s="6" t="s">
        <v>8214</v>
      </c>
      <c r="D8617" s="6" t="str">
        <f t="shared" si="134"/>
        <v>0745-000-000-0000</v>
      </c>
      <c r="E8617" s="5" t="s">
        <v>8215</v>
      </c>
      <c r="F8617" s="5" t="s">
        <v>383</v>
      </c>
      <c r="G8617" s="5" t="s">
        <v>384</v>
      </c>
      <c r="H8617" s="5" t="s">
        <v>377</v>
      </c>
      <c r="I8617" s="5" t="s">
        <v>378</v>
      </c>
    </row>
    <row r="8618" spans="1:9" x14ac:dyDescent="0.25">
      <c r="A8618" s="5" t="s">
        <v>20613</v>
      </c>
      <c r="B8618" s="5" t="s">
        <v>20614</v>
      </c>
      <c r="C8618" s="6" t="s">
        <v>3021</v>
      </c>
      <c r="D8618" s="6" t="str">
        <f t="shared" si="134"/>
        <v>0191-000-000-0000</v>
      </c>
      <c r="E8618" s="5" t="s">
        <v>3022</v>
      </c>
      <c r="F8618" s="5" t="s">
        <v>383</v>
      </c>
      <c r="G8618" s="5" t="s">
        <v>384</v>
      </c>
      <c r="H8618" s="5" t="s">
        <v>377</v>
      </c>
      <c r="I8618" s="5" t="s">
        <v>378</v>
      </c>
    </row>
    <row r="8619" spans="1:9" x14ac:dyDescent="0.25">
      <c r="A8619" s="5" t="s">
        <v>20615</v>
      </c>
      <c r="B8619" s="5" t="s">
        <v>20616</v>
      </c>
      <c r="C8619" s="6" t="s">
        <v>12777</v>
      </c>
      <c r="D8619" s="6" t="str">
        <f t="shared" si="134"/>
        <v>0575-247-000-0000</v>
      </c>
      <c r="E8619" s="5" t="s">
        <v>12778</v>
      </c>
      <c r="F8619" s="5" t="s">
        <v>383</v>
      </c>
      <c r="G8619" s="5" t="s">
        <v>384</v>
      </c>
      <c r="H8619" s="5" t="s">
        <v>377</v>
      </c>
      <c r="I8619" s="5" t="s">
        <v>378</v>
      </c>
    </row>
    <row r="8620" spans="1:9" x14ac:dyDescent="0.25">
      <c r="A8620" s="5" t="s">
        <v>20617</v>
      </c>
      <c r="B8620" s="5" t="s">
        <v>20618</v>
      </c>
      <c r="C8620" s="6" t="s">
        <v>3797</v>
      </c>
      <c r="D8620" s="6" t="str">
        <f t="shared" si="134"/>
        <v>1082-000-000-0000</v>
      </c>
      <c r="E8620" s="5" t="s">
        <v>3798</v>
      </c>
      <c r="F8620" s="5" t="s">
        <v>383</v>
      </c>
      <c r="G8620" s="5" t="s">
        <v>384</v>
      </c>
      <c r="H8620" s="5" t="s">
        <v>377</v>
      </c>
      <c r="I8620" s="5" t="s">
        <v>378</v>
      </c>
    </row>
    <row r="8621" spans="1:9" x14ac:dyDescent="0.25">
      <c r="A8621" s="5" t="s">
        <v>20619</v>
      </c>
      <c r="B8621" s="5" t="s">
        <v>20620</v>
      </c>
      <c r="C8621" s="6" t="s">
        <v>3850</v>
      </c>
      <c r="D8621" s="6" t="str">
        <f t="shared" si="134"/>
        <v>0015-000-000-0000</v>
      </c>
      <c r="E8621" s="5" t="s">
        <v>3851</v>
      </c>
      <c r="F8621" s="5" t="s">
        <v>383</v>
      </c>
      <c r="G8621" s="5" t="s">
        <v>384</v>
      </c>
      <c r="H8621" s="5" t="s">
        <v>377</v>
      </c>
      <c r="I8621" s="5" t="s">
        <v>378</v>
      </c>
    </row>
    <row r="8622" spans="1:9" x14ac:dyDescent="0.25">
      <c r="A8622" s="5" t="s">
        <v>20621</v>
      </c>
      <c r="B8622" s="5" t="s">
        <v>20622</v>
      </c>
      <c r="C8622" s="6" t="s">
        <v>1346</v>
      </c>
      <c r="D8622" s="6" t="str">
        <f t="shared" si="134"/>
        <v>0018-000-000-0000</v>
      </c>
      <c r="E8622" s="5" t="s">
        <v>1347</v>
      </c>
      <c r="F8622" s="5" t="s">
        <v>383</v>
      </c>
      <c r="G8622" s="5" t="s">
        <v>384</v>
      </c>
      <c r="H8622" s="5" t="s">
        <v>513</v>
      </c>
      <c r="I8622" s="5" t="s">
        <v>514</v>
      </c>
    </row>
    <row r="8623" spans="1:9" x14ac:dyDescent="0.25">
      <c r="A8623" s="5" t="s">
        <v>20623</v>
      </c>
      <c r="B8623" s="5" t="s">
        <v>20624</v>
      </c>
      <c r="C8623" s="6" t="s">
        <v>2615</v>
      </c>
      <c r="D8623" s="6" t="str">
        <f t="shared" si="134"/>
        <v>0315-000-000-0000</v>
      </c>
      <c r="E8623" s="5" t="s">
        <v>2616</v>
      </c>
      <c r="F8623" s="5" t="s">
        <v>383</v>
      </c>
      <c r="G8623" s="5" t="s">
        <v>384</v>
      </c>
      <c r="H8623" s="5" t="s">
        <v>11790</v>
      </c>
      <c r="I8623" s="5" t="s">
        <v>11791</v>
      </c>
    </row>
    <row r="8624" spans="1:9" x14ac:dyDescent="0.25">
      <c r="A8624" s="5" t="s">
        <v>20625</v>
      </c>
      <c r="B8624" s="5" t="s">
        <v>20626</v>
      </c>
      <c r="C8624" s="6" t="s">
        <v>1346</v>
      </c>
      <c r="D8624" s="6" t="str">
        <f t="shared" si="134"/>
        <v>0018-000-000-0000</v>
      </c>
      <c r="E8624" s="5" t="s">
        <v>1347</v>
      </c>
      <c r="F8624" s="5" t="s">
        <v>383</v>
      </c>
      <c r="G8624" s="5" t="s">
        <v>384</v>
      </c>
      <c r="H8624" s="5" t="s">
        <v>377</v>
      </c>
      <c r="I8624" s="5" t="s">
        <v>378</v>
      </c>
    </row>
    <row r="8625" spans="1:9" x14ac:dyDescent="0.25">
      <c r="A8625" s="5" t="s">
        <v>20627</v>
      </c>
      <c r="B8625" s="5" t="s">
        <v>20628</v>
      </c>
      <c r="C8625" s="6" t="s">
        <v>9098</v>
      </c>
      <c r="D8625" s="6" t="str">
        <f t="shared" si="134"/>
        <v>0186-033-000-0000</v>
      </c>
      <c r="E8625" s="5" t="s">
        <v>9099</v>
      </c>
      <c r="F8625" s="5" t="s">
        <v>383</v>
      </c>
      <c r="G8625" s="5" t="s">
        <v>384</v>
      </c>
      <c r="H8625" s="5" t="s">
        <v>377</v>
      </c>
      <c r="I8625" s="5" t="s">
        <v>378</v>
      </c>
    </row>
    <row r="8626" spans="1:9" x14ac:dyDescent="0.25">
      <c r="A8626" s="5" t="s">
        <v>20629</v>
      </c>
      <c r="B8626" s="5" t="s">
        <v>20630</v>
      </c>
      <c r="C8626" s="6" t="s">
        <v>13007</v>
      </c>
      <c r="D8626" s="6" t="str">
        <f t="shared" si="134"/>
        <v>1113-000-000-0000</v>
      </c>
      <c r="E8626" s="5" t="s">
        <v>13008</v>
      </c>
      <c r="F8626" s="5" t="s">
        <v>383</v>
      </c>
      <c r="G8626" s="5" t="s">
        <v>384</v>
      </c>
      <c r="H8626" s="5" t="s">
        <v>377</v>
      </c>
      <c r="I8626" s="5" t="s">
        <v>378</v>
      </c>
    </row>
    <row r="8627" spans="1:9" x14ac:dyDescent="0.25">
      <c r="A8627" s="5" t="s">
        <v>20631</v>
      </c>
      <c r="B8627" s="5" t="s">
        <v>20632</v>
      </c>
      <c r="C8627" s="6" t="s">
        <v>1887</v>
      </c>
      <c r="D8627" s="6" t="str">
        <f t="shared" si="134"/>
        <v>0440-000-000-0000</v>
      </c>
      <c r="E8627" s="5" t="s">
        <v>1888</v>
      </c>
      <c r="F8627" s="5" t="s">
        <v>383</v>
      </c>
      <c r="G8627" s="5" t="s">
        <v>384</v>
      </c>
      <c r="H8627" s="5" t="s">
        <v>377</v>
      </c>
      <c r="I8627" s="5" t="s">
        <v>378</v>
      </c>
    </row>
    <row r="8628" spans="1:9" x14ac:dyDescent="0.25">
      <c r="A8628" s="5" t="s">
        <v>20633</v>
      </c>
      <c r="B8628" s="5" t="s">
        <v>20634</v>
      </c>
      <c r="C8628" s="6" t="s">
        <v>6061</v>
      </c>
      <c r="D8628" s="6" t="str">
        <f t="shared" si="134"/>
        <v>0897-000-000-0000</v>
      </c>
      <c r="E8628" s="5" t="s">
        <v>6062</v>
      </c>
      <c r="F8628" s="5" t="s">
        <v>383</v>
      </c>
      <c r="G8628" s="5" t="s">
        <v>384</v>
      </c>
      <c r="H8628" s="5" t="s">
        <v>377</v>
      </c>
      <c r="I8628" s="5" t="s">
        <v>378</v>
      </c>
    </row>
    <row r="8629" spans="1:9" x14ac:dyDescent="0.25">
      <c r="A8629" s="5" t="s">
        <v>20635</v>
      </c>
      <c r="B8629" s="5" t="s">
        <v>20636</v>
      </c>
      <c r="C8629" s="6" t="s">
        <v>10228</v>
      </c>
      <c r="D8629" s="6" t="str">
        <f t="shared" si="134"/>
        <v>0010-058-051-1600</v>
      </c>
      <c r="E8629" s="5" t="s">
        <v>10229</v>
      </c>
      <c r="F8629" s="5" t="s">
        <v>399</v>
      </c>
      <c r="G8629" s="5" t="s">
        <v>400</v>
      </c>
      <c r="H8629" s="5" t="s">
        <v>377</v>
      </c>
      <c r="I8629" s="5" t="s">
        <v>378</v>
      </c>
    </row>
    <row r="8630" spans="1:9" x14ac:dyDescent="0.25">
      <c r="A8630" s="5" t="s">
        <v>20637</v>
      </c>
      <c r="B8630" s="5" t="s">
        <v>20638</v>
      </c>
      <c r="C8630" s="6" t="s">
        <v>17723</v>
      </c>
      <c r="D8630" s="6" t="str">
        <f t="shared" si="134"/>
        <v>0594-000-000-0000</v>
      </c>
      <c r="E8630" s="5" t="s">
        <v>17724</v>
      </c>
      <c r="F8630" s="5" t="s">
        <v>383</v>
      </c>
      <c r="G8630" s="5" t="s">
        <v>384</v>
      </c>
      <c r="H8630" s="5" t="s">
        <v>377</v>
      </c>
      <c r="I8630" s="5" t="s">
        <v>378</v>
      </c>
    </row>
    <row r="8631" spans="1:9" x14ac:dyDescent="0.25">
      <c r="A8631" s="5" t="s">
        <v>20639</v>
      </c>
      <c r="B8631" s="5" t="s">
        <v>20640</v>
      </c>
      <c r="C8631" s="6" t="s">
        <v>807</v>
      </c>
      <c r="D8631" s="6" t="str">
        <f t="shared" si="134"/>
        <v>0130-000-000-0000</v>
      </c>
      <c r="E8631" s="5" t="s">
        <v>808</v>
      </c>
      <c r="F8631" s="5" t="s">
        <v>383</v>
      </c>
      <c r="G8631" s="5" t="s">
        <v>384</v>
      </c>
      <c r="H8631" s="5" t="s">
        <v>377</v>
      </c>
      <c r="I8631" s="5" t="s">
        <v>378</v>
      </c>
    </row>
    <row r="8632" spans="1:9" x14ac:dyDescent="0.25">
      <c r="A8632" s="5" t="s">
        <v>20641</v>
      </c>
      <c r="B8632" s="5" t="s">
        <v>20642</v>
      </c>
      <c r="C8632" s="6" t="s">
        <v>20643</v>
      </c>
      <c r="D8632" s="6" t="str">
        <f t="shared" si="134"/>
        <v>0130-000-006-9400</v>
      </c>
      <c r="E8632" s="5" t="s">
        <v>20644</v>
      </c>
      <c r="F8632" s="5" t="s">
        <v>383</v>
      </c>
      <c r="G8632" s="5" t="s">
        <v>384</v>
      </c>
      <c r="H8632" s="5" t="s">
        <v>377</v>
      </c>
      <c r="I8632" s="5" t="s">
        <v>378</v>
      </c>
    </row>
    <row r="8633" spans="1:9" x14ac:dyDescent="0.25">
      <c r="A8633" s="5" t="s">
        <v>20645</v>
      </c>
      <c r="B8633" s="5" t="s">
        <v>20646</v>
      </c>
      <c r="C8633" s="6" t="s">
        <v>2014</v>
      </c>
      <c r="D8633" s="6" t="str">
        <f t="shared" si="134"/>
        <v>0025-000-000-0000</v>
      </c>
      <c r="E8633" s="5" t="s">
        <v>2015</v>
      </c>
      <c r="F8633" s="5" t="s">
        <v>383</v>
      </c>
      <c r="G8633" s="5" t="s">
        <v>384</v>
      </c>
      <c r="H8633" s="5" t="s">
        <v>377</v>
      </c>
      <c r="I8633" s="5" t="s">
        <v>378</v>
      </c>
    </row>
    <row r="8634" spans="1:9" x14ac:dyDescent="0.25">
      <c r="A8634" s="5" t="s">
        <v>20647</v>
      </c>
      <c r="B8634" s="5" t="s">
        <v>20648</v>
      </c>
      <c r="C8634" s="6" t="s">
        <v>3337</v>
      </c>
      <c r="D8634" s="6" t="str">
        <f t="shared" si="134"/>
        <v>0010-083-031-1100</v>
      </c>
      <c r="E8634" s="5" t="s">
        <v>3338</v>
      </c>
      <c r="F8634" s="5" t="s">
        <v>383</v>
      </c>
      <c r="G8634" s="5" t="s">
        <v>384</v>
      </c>
      <c r="H8634" s="5" t="s">
        <v>377</v>
      </c>
      <c r="I8634" s="5" t="s">
        <v>378</v>
      </c>
    </row>
    <row r="8635" spans="1:9" x14ac:dyDescent="0.25">
      <c r="A8635" s="5" t="s">
        <v>20649</v>
      </c>
      <c r="B8635" s="5" t="s">
        <v>20650</v>
      </c>
      <c r="C8635" s="6" t="s">
        <v>1474</v>
      </c>
      <c r="D8635" s="6" t="str">
        <f t="shared" si="134"/>
        <v>0695-000-000-0000</v>
      </c>
      <c r="E8635" s="5" t="s">
        <v>1475</v>
      </c>
      <c r="F8635" s="5" t="s">
        <v>383</v>
      </c>
      <c r="G8635" s="5" t="s">
        <v>384</v>
      </c>
      <c r="H8635" s="5" t="s">
        <v>377</v>
      </c>
      <c r="I8635" s="5" t="s">
        <v>378</v>
      </c>
    </row>
    <row r="8636" spans="1:9" x14ac:dyDescent="0.25">
      <c r="A8636" s="5" t="s">
        <v>20651</v>
      </c>
      <c r="B8636" s="5" t="s">
        <v>20652</v>
      </c>
      <c r="C8636" s="6" t="s">
        <v>1512</v>
      </c>
      <c r="D8636" s="6" t="str">
        <f t="shared" si="134"/>
        <v>0041-000-000-0000</v>
      </c>
      <c r="E8636" s="5" t="s">
        <v>1513</v>
      </c>
      <c r="F8636" s="5" t="s">
        <v>383</v>
      </c>
      <c r="G8636" s="5" t="s">
        <v>384</v>
      </c>
      <c r="H8636" s="5" t="s">
        <v>377</v>
      </c>
      <c r="I8636" s="5" t="s">
        <v>378</v>
      </c>
    </row>
    <row r="8637" spans="1:9" x14ac:dyDescent="0.25">
      <c r="A8637" s="5" t="s">
        <v>20653</v>
      </c>
      <c r="B8637" s="5" t="s">
        <v>20654</v>
      </c>
      <c r="C8637" s="6" t="s">
        <v>1165</v>
      </c>
      <c r="D8637" s="6" t="str">
        <f t="shared" si="134"/>
        <v>0808-000-000-0000</v>
      </c>
      <c r="E8637" s="5" t="s">
        <v>1166</v>
      </c>
      <c r="F8637" s="5" t="s">
        <v>383</v>
      </c>
      <c r="G8637" s="5" t="s">
        <v>384</v>
      </c>
      <c r="H8637" s="5" t="s">
        <v>377</v>
      </c>
      <c r="I8637" s="5" t="s">
        <v>378</v>
      </c>
    </row>
    <row r="8638" spans="1:9" x14ac:dyDescent="0.25">
      <c r="A8638" s="5" t="s">
        <v>20655</v>
      </c>
      <c r="B8638" s="5" t="s">
        <v>20656</v>
      </c>
      <c r="C8638" s="6" t="s">
        <v>3591</v>
      </c>
      <c r="D8638" s="6" t="str">
        <f t="shared" si="134"/>
        <v>0165-000-000-0000</v>
      </c>
      <c r="E8638" s="5" t="s">
        <v>3592</v>
      </c>
      <c r="F8638" s="5" t="s">
        <v>383</v>
      </c>
      <c r="G8638" s="5" t="s">
        <v>384</v>
      </c>
      <c r="H8638" s="5" t="s">
        <v>377</v>
      </c>
      <c r="I8638" s="5" t="s">
        <v>378</v>
      </c>
    </row>
    <row r="8639" spans="1:9" x14ac:dyDescent="0.25">
      <c r="A8639" s="5" t="s">
        <v>20657</v>
      </c>
      <c r="B8639" s="5" t="s">
        <v>20658</v>
      </c>
      <c r="C8639" s="6" t="s">
        <v>951</v>
      </c>
      <c r="D8639" s="6" t="str">
        <f t="shared" si="134"/>
        <v>0520-000-000-0000</v>
      </c>
      <c r="E8639" s="5" t="s">
        <v>952</v>
      </c>
      <c r="F8639" s="5" t="s">
        <v>383</v>
      </c>
      <c r="G8639" s="5" t="s">
        <v>384</v>
      </c>
      <c r="H8639" s="5" t="s">
        <v>377</v>
      </c>
      <c r="I8639" s="5" t="s">
        <v>378</v>
      </c>
    </row>
    <row r="8640" spans="1:9" x14ac:dyDescent="0.25">
      <c r="A8640" s="5" t="s">
        <v>20659</v>
      </c>
      <c r="B8640" s="5" t="s">
        <v>20660</v>
      </c>
      <c r="C8640" s="6" t="s">
        <v>807</v>
      </c>
      <c r="D8640" s="6" t="str">
        <f t="shared" si="134"/>
        <v>0130-000-000-0000</v>
      </c>
      <c r="E8640" s="5" t="s">
        <v>808</v>
      </c>
      <c r="F8640" s="5" t="s">
        <v>383</v>
      </c>
      <c r="G8640" s="5" t="s">
        <v>384</v>
      </c>
      <c r="H8640" s="5" t="s">
        <v>377</v>
      </c>
      <c r="I8640" s="5" t="s">
        <v>378</v>
      </c>
    </row>
    <row r="8641" spans="1:9" x14ac:dyDescent="0.25">
      <c r="A8641" s="5" t="s">
        <v>20661</v>
      </c>
      <c r="B8641" s="5" t="s">
        <v>20662</v>
      </c>
      <c r="C8641" s="6" t="s">
        <v>1991</v>
      </c>
      <c r="D8641" s="6" t="str">
        <f t="shared" si="134"/>
        <v>0010-030-021-1500</v>
      </c>
      <c r="E8641" s="5" t="s">
        <v>1992</v>
      </c>
      <c r="F8641" s="5" t="s">
        <v>383</v>
      </c>
      <c r="G8641" s="5" t="s">
        <v>384</v>
      </c>
      <c r="H8641" s="5" t="s">
        <v>377</v>
      </c>
      <c r="I8641" s="5" t="s">
        <v>378</v>
      </c>
    </row>
    <row r="8642" spans="1:9" x14ac:dyDescent="0.25">
      <c r="A8642" s="5" t="s">
        <v>20663</v>
      </c>
      <c r="B8642" s="5" t="s">
        <v>20664</v>
      </c>
      <c r="C8642" s="6" t="s">
        <v>1887</v>
      </c>
      <c r="D8642" s="6" t="str">
        <f t="shared" ref="D8642:D8705" si="135">TEXT(C8642,"0000-000-000-0000")</f>
        <v>0440-000-000-0000</v>
      </c>
      <c r="E8642" s="5" t="s">
        <v>1888</v>
      </c>
      <c r="F8642" s="5" t="s">
        <v>383</v>
      </c>
      <c r="G8642" s="5" t="s">
        <v>384</v>
      </c>
      <c r="H8642" s="5" t="s">
        <v>377</v>
      </c>
      <c r="I8642" s="5" t="s">
        <v>378</v>
      </c>
    </row>
    <row r="8643" spans="1:9" x14ac:dyDescent="0.25">
      <c r="A8643" s="5" t="s">
        <v>20665</v>
      </c>
      <c r="B8643" s="5" t="s">
        <v>20666</v>
      </c>
      <c r="C8643" s="6" t="s">
        <v>8815</v>
      </c>
      <c r="D8643" s="6" t="str">
        <f t="shared" si="135"/>
        <v>0100-000-000-1600</v>
      </c>
      <c r="E8643" s="5" t="s">
        <v>8816</v>
      </c>
      <c r="F8643" s="5" t="s">
        <v>383</v>
      </c>
      <c r="G8643" s="5" t="s">
        <v>384</v>
      </c>
      <c r="H8643" s="5" t="s">
        <v>377</v>
      </c>
      <c r="I8643" s="5" t="s">
        <v>378</v>
      </c>
    </row>
    <row r="8644" spans="1:9" x14ac:dyDescent="0.25">
      <c r="A8644" s="5" t="s">
        <v>20667</v>
      </c>
      <c r="B8644" s="5" t="s">
        <v>20668</v>
      </c>
      <c r="C8644" s="6" t="s">
        <v>1980</v>
      </c>
      <c r="D8644" s="6" t="str">
        <f t="shared" si="135"/>
        <v>0051-000-000-0000</v>
      </c>
      <c r="E8644" s="5" t="s">
        <v>1981</v>
      </c>
      <c r="F8644" s="5" t="s">
        <v>383</v>
      </c>
      <c r="G8644" s="5" t="s">
        <v>384</v>
      </c>
      <c r="H8644" s="5" t="s">
        <v>377</v>
      </c>
      <c r="I8644" s="5" t="s">
        <v>378</v>
      </c>
    </row>
    <row r="8645" spans="1:9" x14ac:dyDescent="0.25">
      <c r="A8645" s="5" t="s">
        <v>20669</v>
      </c>
      <c r="B8645" s="5" t="s">
        <v>20670</v>
      </c>
      <c r="C8645" s="6" t="s">
        <v>8256</v>
      </c>
      <c r="D8645" s="6" t="str">
        <f t="shared" si="135"/>
        <v>0043-000-000-0000</v>
      </c>
      <c r="E8645" s="5" t="s">
        <v>8257</v>
      </c>
      <c r="F8645" s="5" t="s">
        <v>383</v>
      </c>
      <c r="G8645" s="5" t="s">
        <v>384</v>
      </c>
      <c r="H8645" s="5" t="s">
        <v>377</v>
      </c>
      <c r="I8645" s="5" t="s">
        <v>378</v>
      </c>
    </row>
    <row r="8646" spans="1:9" x14ac:dyDescent="0.25">
      <c r="A8646" s="5" t="s">
        <v>20671</v>
      </c>
      <c r="B8646" s="5" t="s">
        <v>20672</v>
      </c>
      <c r="C8646" s="6" t="s">
        <v>1518</v>
      </c>
      <c r="D8646" s="6" t="str">
        <f t="shared" si="135"/>
        <v>0675-000-000-0000</v>
      </c>
      <c r="E8646" s="5" t="s">
        <v>1519</v>
      </c>
      <c r="F8646" s="5" t="s">
        <v>383</v>
      </c>
      <c r="G8646" s="5" t="s">
        <v>384</v>
      </c>
      <c r="H8646" s="5" t="s">
        <v>377</v>
      </c>
      <c r="I8646" s="5" t="s">
        <v>378</v>
      </c>
    </row>
    <row r="8647" spans="1:9" x14ac:dyDescent="0.25">
      <c r="A8647" s="5" t="s">
        <v>20673</v>
      </c>
      <c r="B8647" s="5" t="s">
        <v>20674</v>
      </c>
      <c r="C8647" s="6" t="s">
        <v>1512</v>
      </c>
      <c r="D8647" s="6" t="str">
        <f t="shared" si="135"/>
        <v>0041-000-000-0000</v>
      </c>
      <c r="E8647" s="5" t="s">
        <v>1513</v>
      </c>
      <c r="F8647" s="5" t="s">
        <v>383</v>
      </c>
      <c r="G8647" s="5" t="s">
        <v>384</v>
      </c>
      <c r="H8647" s="5" t="s">
        <v>377</v>
      </c>
      <c r="I8647" s="5" t="s">
        <v>378</v>
      </c>
    </row>
    <row r="8648" spans="1:9" x14ac:dyDescent="0.25">
      <c r="A8648" s="5" t="s">
        <v>20675</v>
      </c>
      <c r="B8648" s="5" t="s">
        <v>20676</v>
      </c>
      <c r="C8648" s="6" t="s">
        <v>660</v>
      </c>
      <c r="D8648" s="6" t="str">
        <f t="shared" si="135"/>
        <v>0080-000-000-0000</v>
      </c>
      <c r="E8648" s="5" t="s">
        <v>661</v>
      </c>
      <c r="F8648" s="5" t="s">
        <v>383</v>
      </c>
      <c r="G8648" s="5" t="s">
        <v>384</v>
      </c>
      <c r="H8648" s="5" t="s">
        <v>377</v>
      </c>
      <c r="I8648" s="5" t="s">
        <v>378</v>
      </c>
    </row>
    <row r="8649" spans="1:9" x14ac:dyDescent="0.25">
      <c r="A8649" s="5" t="s">
        <v>20677</v>
      </c>
      <c r="B8649" s="5" t="s">
        <v>20678</v>
      </c>
      <c r="C8649" s="6" t="s">
        <v>985</v>
      </c>
      <c r="D8649" s="6" t="str">
        <f t="shared" si="135"/>
        <v>0180-000-000-0000</v>
      </c>
      <c r="E8649" s="5" t="s">
        <v>986</v>
      </c>
      <c r="F8649" s="5" t="s">
        <v>383</v>
      </c>
      <c r="G8649" s="5" t="s">
        <v>384</v>
      </c>
      <c r="H8649" s="5" t="s">
        <v>377</v>
      </c>
      <c r="I8649" s="5" t="s">
        <v>378</v>
      </c>
    </row>
    <row r="8650" spans="1:9" x14ac:dyDescent="0.25">
      <c r="A8650" s="5" t="s">
        <v>20679</v>
      </c>
      <c r="B8650" s="5" t="s">
        <v>20680</v>
      </c>
      <c r="C8650" s="6" t="s">
        <v>690</v>
      </c>
      <c r="D8650" s="6" t="str">
        <f t="shared" si="135"/>
        <v>0880-000-000-0000</v>
      </c>
      <c r="E8650" s="5" t="s">
        <v>691</v>
      </c>
      <c r="F8650" s="5" t="s">
        <v>383</v>
      </c>
      <c r="G8650" s="5" t="s">
        <v>384</v>
      </c>
      <c r="H8650" s="5" t="s">
        <v>377</v>
      </c>
      <c r="I8650" s="5" t="s">
        <v>378</v>
      </c>
    </row>
    <row r="8651" spans="1:9" x14ac:dyDescent="0.25">
      <c r="A8651" s="5" t="s">
        <v>20681</v>
      </c>
      <c r="B8651" s="5" t="s">
        <v>20682</v>
      </c>
      <c r="C8651" s="6" t="s">
        <v>2843</v>
      </c>
      <c r="D8651" s="6" t="str">
        <f t="shared" si="135"/>
        <v>0107-000-000-0000</v>
      </c>
      <c r="E8651" s="5" t="s">
        <v>2844</v>
      </c>
      <c r="F8651" s="5" t="s">
        <v>507</v>
      </c>
      <c r="G8651" s="5" t="s">
        <v>508</v>
      </c>
      <c r="H8651" s="5" t="s">
        <v>377</v>
      </c>
      <c r="I8651" s="5" t="s">
        <v>378</v>
      </c>
    </row>
    <row r="8652" spans="1:9" x14ac:dyDescent="0.25">
      <c r="A8652" s="5" t="s">
        <v>20683</v>
      </c>
      <c r="B8652" s="5" t="s">
        <v>20684</v>
      </c>
      <c r="C8652" s="6" t="s">
        <v>11988</v>
      </c>
      <c r="D8652" s="6" t="str">
        <f t="shared" si="135"/>
        <v>1132-000-000-0000</v>
      </c>
      <c r="E8652" s="5" t="s">
        <v>11989</v>
      </c>
      <c r="F8652" s="5" t="s">
        <v>507</v>
      </c>
      <c r="G8652" s="5" t="s">
        <v>508</v>
      </c>
      <c r="H8652" s="5" t="s">
        <v>377</v>
      </c>
      <c r="I8652" s="5" t="s">
        <v>378</v>
      </c>
    </row>
    <row r="8653" spans="1:9" x14ac:dyDescent="0.25">
      <c r="A8653" s="5" t="s">
        <v>20685</v>
      </c>
      <c r="B8653" s="5" t="s">
        <v>20686</v>
      </c>
      <c r="C8653" s="6" t="s">
        <v>4439</v>
      </c>
      <c r="D8653" s="6" t="str">
        <f t="shared" si="135"/>
        <v>1000-000-000-0000</v>
      </c>
      <c r="E8653" s="5" t="s">
        <v>4440</v>
      </c>
      <c r="F8653" s="5" t="s">
        <v>383</v>
      </c>
      <c r="G8653" s="5" t="s">
        <v>384</v>
      </c>
      <c r="H8653" s="5" t="s">
        <v>377</v>
      </c>
      <c r="I8653" s="5" t="s">
        <v>378</v>
      </c>
    </row>
    <row r="8654" spans="1:9" x14ac:dyDescent="0.25">
      <c r="A8654" s="5" t="s">
        <v>20687</v>
      </c>
      <c r="B8654" s="5" t="s">
        <v>20688</v>
      </c>
      <c r="C8654" s="6" t="s">
        <v>3213</v>
      </c>
      <c r="D8654" s="6" t="str">
        <f t="shared" si="135"/>
        <v>0010-071-031-1100</v>
      </c>
      <c r="E8654" s="5" t="s">
        <v>3214</v>
      </c>
      <c r="F8654" s="5" t="s">
        <v>383</v>
      </c>
      <c r="G8654" s="5" t="s">
        <v>384</v>
      </c>
      <c r="H8654" s="5" t="s">
        <v>513</v>
      </c>
      <c r="I8654" s="5" t="s">
        <v>514</v>
      </c>
    </row>
    <row r="8655" spans="1:9" x14ac:dyDescent="0.25">
      <c r="A8655" s="5" t="s">
        <v>20689</v>
      </c>
      <c r="B8655" s="5" t="s">
        <v>20690</v>
      </c>
      <c r="C8655" s="6" t="s">
        <v>6106</v>
      </c>
      <c r="D8655" s="6" t="str">
        <f t="shared" si="135"/>
        <v>0167-000-000-0000</v>
      </c>
      <c r="E8655" s="5" t="s">
        <v>6107</v>
      </c>
      <c r="F8655" s="5" t="s">
        <v>383</v>
      </c>
      <c r="G8655" s="5" t="s">
        <v>384</v>
      </c>
      <c r="H8655" s="5" t="s">
        <v>377</v>
      </c>
      <c r="I8655" s="5" t="s">
        <v>378</v>
      </c>
    </row>
    <row r="8656" spans="1:9" x14ac:dyDescent="0.25">
      <c r="A8656" s="5" t="s">
        <v>20691</v>
      </c>
      <c r="B8656" s="5" t="s">
        <v>20692</v>
      </c>
      <c r="C8656" s="6" t="s">
        <v>3779</v>
      </c>
      <c r="D8656" s="6" t="str">
        <f t="shared" si="135"/>
        <v>0010-048-041-1100</v>
      </c>
      <c r="E8656" s="5" t="s">
        <v>3780</v>
      </c>
      <c r="F8656" s="5" t="s">
        <v>383</v>
      </c>
      <c r="G8656" s="5" t="s">
        <v>384</v>
      </c>
      <c r="H8656" s="5" t="s">
        <v>11413</v>
      </c>
      <c r="I8656" s="5" t="s">
        <v>11414</v>
      </c>
    </row>
    <row r="8657" spans="1:9" x14ac:dyDescent="0.25">
      <c r="A8657" s="5" t="s">
        <v>20693</v>
      </c>
      <c r="B8657" s="5" t="s">
        <v>20694</v>
      </c>
      <c r="C8657" s="6" t="s">
        <v>449</v>
      </c>
      <c r="D8657" s="6" t="str">
        <f t="shared" si="135"/>
        <v>0965-000-000-0000</v>
      </c>
      <c r="E8657" s="5" t="s">
        <v>450</v>
      </c>
      <c r="F8657" s="5" t="s">
        <v>383</v>
      </c>
      <c r="G8657" s="5" t="s">
        <v>384</v>
      </c>
      <c r="H8657" s="5" t="s">
        <v>377</v>
      </c>
      <c r="I8657" s="5" t="s">
        <v>378</v>
      </c>
    </row>
    <row r="8658" spans="1:9" x14ac:dyDescent="0.25">
      <c r="A8658" s="5" t="s">
        <v>20695</v>
      </c>
      <c r="B8658" s="5" t="s">
        <v>20696</v>
      </c>
      <c r="C8658" s="6" t="s">
        <v>3743</v>
      </c>
      <c r="D8658" s="6" t="str">
        <f t="shared" si="135"/>
        <v>0702-000-000-0000</v>
      </c>
      <c r="E8658" s="5" t="s">
        <v>3744</v>
      </c>
      <c r="F8658" s="5" t="s">
        <v>383</v>
      </c>
      <c r="G8658" s="5" t="s">
        <v>384</v>
      </c>
      <c r="H8658" s="5" t="s">
        <v>377</v>
      </c>
      <c r="I8658" s="5" t="s">
        <v>378</v>
      </c>
    </row>
    <row r="8659" spans="1:9" x14ac:dyDescent="0.25">
      <c r="A8659" s="5" t="s">
        <v>20697</v>
      </c>
      <c r="B8659" s="5" t="s">
        <v>20698</v>
      </c>
      <c r="C8659" s="6" t="s">
        <v>6802</v>
      </c>
      <c r="D8659" s="6" t="str">
        <f t="shared" si="135"/>
        <v>0010-076-021-1100</v>
      </c>
      <c r="E8659" s="5" t="s">
        <v>3740</v>
      </c>
      <c r="F8659" s="5" t="s">
        <v>375</v>
      </c>
      <c r="G8659" s="5" t="s">
        <v>376</v>
      </c>
      <c r="H8659" s="5" t="s">
        <v>513</v>
      </c>
      <c r="I8659" s="5" t="s">
        <v>514</v>
      </c>
    </row>
    <row r="8660" spans="1:9" x14ac:dyDescent="0.25">
      <c r="A8660" s="5" t="s">
        <v>20699</v>
      </c>
      <c r="B8660" s="5" t="s">
        <v>20700</v>
      </c>
      <c r="C8660" s="6" t="s">
        <v>2885</v>
      </c>
      <c r="D8660" s="6" t="str">
        <f t="shared" si="135"/>
        <v>0077-000-000-0000</v>
      </c>
      <c r="E8660" s="5" t="s">
        <v>2886</v>
      </c>
      <c r="F8660" s="5" t="s">
        <v>383</v>
      </c>
      <c r="G8660" s="5" t="s">
        <v>384</v>
      </c>
      <c r="H8660" s="5" t="s">
        <v>377</v>
      </c>
      <c r="I8660" s="5" t="s">
        <v>378</v>
      </c>
    </row>
    <row r="8661" spans="1:9" x14ac:dyDescent="0.25">
      <c r="A8661" s="5" t="s">
        <v>20701</v>
      </c>
      <c r="B8661" s="5" t="s">
        <v>20702</v>
      </c>
      <c r="C8661" s="6" t="s">
        <v>20703</v>
      </c>
      <c r="D8661" s="6" t="str">
        <f t="shared" si="135"/>
        <v>0430-250-000-0000</v>
      </c>
      <c r="E8661" s="5" t="s">
        <v>27884</v>
      </c>
      <c r="F8661" s="5" t="s">
        <v>2925</v>
      </c>
      <c r="G8661" s="5" t="s">
        <v>2926</v>
      </c>
      <c r="H8661" s="5" t="s">
        <v>377</v>
      </c>
      <c r="I8661" s="5" t="s">
        <v>378</v>
      </c>
    </row>
    <row r="8662" spans="1:9" x14ac:dyDescent="0.25">
      <c r="A8662" s="5" t="s">
        <v>20704</v>
      </c>
      <c r="B8662" s="5" t="s">
        <v>20705</v>
      </c>
      <c r="C8662" s="6" t="s">
        <v>931</v>
      </c>
      <c r="D8662" s="6" t="str">
        <f t="shared" si="135"/>
        <v>0045-000-000-0000</v>
      </c>
      <c r="E8662" s="5" t="s">
        <v>932</v>
      </c>
      <c r="F8662" s="5" t="s">
        <v>383</v>
      </c>
      <c r="G8662" s="5" t="s">
        <v>384</v>
      </c>
      <c r="H8662" s="5" t="s">
        <v>377</v>
      </c>
      <c r="I8662" s="5" t="s">
        <v>378</v>
      </c>
    </row>
    <row r="8663" spans="1:9" x14ac:dyDescent="0.25">
      <c r="A8663" s="5" t="s">
        <v>20706</v>
      </c>
      <c r="B8663" s="5" t="s">
        <v>20707</v>
      </c>
      <c r="C8663" s="6" t="s">
        <v>18836</v>
      </c>
      <c r="D8663" s="6" t="str">
        <f t="shared" si="135"/>
        <v>0340-090-101-1100</v>
      </c>
      <c r="E8663" s="5" t="s">
        <v>18837</v>
      </c>
      <c r="F8663" s="5" t="s">
        <v>399</v>
      </c>
      <c r="G8663" s="5" t="s">
        <v>400</v>
      </c>
      <c r="H8663" s="5" t="s">
        <v>377</v>
      </c>
      <c r="I8663" s="5" t="s">
        <v>378</v>
      </c>
    </row>
    <row r="8664" spans="1:9" x14ac:dyDescent="0.25">
      <c r="A8664" s="5" t="s">
        <v>20708</v>
      </c>
      <c r="B8664" s="5" t="s">
        <v>20709</v>
      </c>
      <c r="C8664" s="6" t="s">
        <v>457</v>
      </c>
      <c r="D8664" s="6" t="str">
        <f t="shared" si="135"/>
        <v>0913-000-000-0000</v>
      </c>
      <c r="E8664" s="5" t="s">
        <v>458</v>
      </c>
      <c r="F8664" s="5" t="s">
        <v>383</v>
      </c>
      <c r="G8664" s="5" t="s">
        <v>384</v>
      </c>
      <c r="H8664" s="5" t="s">
        <v>377</v>
      </c>
      <c r="I8664" s="5" t="s">
        <v>378</v>
      </c>
    </row>
    <row r="8665" spans="1:9" x14ac:dyDescent="0.25">
      <c r="A8665" s="5" t="s">
        <v>20710</v>
      </c>
      <c r="B8665" s="5" t="s">
        <v>20711</v>
      </c>
      <c r="C8665" s="6" t="s">
        <v>6802</v>
      </c>
      <c r="D8665" s="6" t="str">
        <f t="shared" si="135"/>
        <v>0010-076-021-1100</v>
      </c>
      <c r="E8665" s="5" t="s">
        <v>3740</v>
      </c>
      <c r="F8665" s="5" t="s">
        <v>383</v>
      </c>
      <c r="G8665" s="5" t="s">
        <v>384</v>
      </c>
      <c r="H8665" s="5" t="s">
        <v>377</v>
      </c>
      <c r="I8665" s="5" t="s">
        <v>378</v>
      </c>
    </row>
    <row r="8666" spans="1:9" x14ac:dyDescent="0.25">
      <c r="A8666" s="5" t="s">
        <v>20712</v>
      </c>
      <c r="B8666" s="5" t="s">
        <v>20713</v>
      </c>
      <c r="C8666" s="6" t="s">
        <v>2026</v>
      </c>
      <c r="D8666" s="6" t="str">
        <f t="shared" si="135"/>
        <v>0852-000-000-0000</v>
      </c>
      <c r="E8666" s="5" t="s">
        <v>2027</v>
      </c>
      <c r="F8666" s="5" t="s">
        <v>383</v>
      </c>
      <c r="G8666" s="5" t="s">
        <v>384</v>
      </c>
      <c r="H8666" s="5" t="s">
        <v>377</v>
      </c>
      <c r="I8666" s="5" t="s">
        <v>378</v>
      </c>
    </row>
    <row r="8667" spans="1:9" x14ac:dyDescent="0.25">
      <c r="A8667" s="5" t="s">
        <v>20714</v>
      </c>
      <c r="B8667" s="5" t="s">
        <v>20715</v>
      </c>
      <c r="C8667" s="6" t="s">
        <v>1946</v>
      </c>
      <c r="D8667" s="6" t="str">
        <f t="shared" si="135"/>
        <v>0010-163-031-1100</v>
      </c>
      <c r="E8667" s="5" t="s">
        <v>1947</v>
      </c>
      <c r="F8667" s="5" t="s">
        <v>383</v>
      </c>
      <c r="G8667" s="5" t="s">
        <v>384</v>
      </c>
      <c r="H8667" s="5" t="s">
        <v>1213</v>
      </c>
      <c r="I8667" s="5" t="s">
        <v>1214</v>
      </c>
    </row>
    <row r="8668" spans="1:9" x14ac:dyDescent="0.25">
      <c r="A8668" s="5" t="s">
        <v>20716</v>
      </c>
      <c r="B8668" s="5" t="s">
        <v>20717</v>
      </c>
      <c r="C8668" s="6" t="s">
        <v>7749</v>
      </c>
      <c r="D8668" s="6" t="str">
        <f t="shared" si="135"/>
        <v>0010-060-111-1100</v>
      </c>
      <c r="E8668" s="5" t="s">
        <v>7750</v>
      </c>
      <c r="F8668" s="5" t="s">
        <v>383</v>
      </c>
      <c r="G8668" s="5" t="s">
        <v>384</v>
      </c>
      <c r="H8668" s="5" t="s">
        <v>377</v>
      </c>
      <c r="I8668" s="5" t="s">
        <v>378</v>
      </c>
    </row>
    <row r="8669" spans="1:9" x14ac:dyDescent="0.25">
      <c r="A8669" s="5" t="s">
        <v>20718</v>
      </c>
      <c r="B8669" s="5" t="s">
        <v>20719</v>
      </c>
      <c r="C8669" s="6" t="s">
        <v>8266</v>
      </c>
      <c r="D8669" s="6" t="str">
        <f t="shared" si="135"/>
        <v>0010-058-051-1400</v>
      </c>
      <c r="E8669" s="5" t="s">
        <v>8267</v>
      </c>
      <c r="F8669" s="5" t="s">
        <v>399</v>
      </c>
      <c r="G8669" s="5" t="s">
        <v>400</v>
      </c>
      <c r="H8669" s="5" t="s">
        <v>377</v>
      </c>
      <c r="I8669" s="5" t="s">
        <v>378</v>
      </c>
    </row>
    <row r="8670" spans="1:9" x14ac:dyDescent="0.25">
      <c r="A8670" s="5" t="s">
        <v>20720</v>
      </c>
      <c r="B8670" s="5" t="s">
        <v>20721</v>
      </c>
      <c r="C8670" s="6" t="s">
        <v>1191</v>
      </c>
      <c r="D8670" s="6" t="str">
        <f t="shared" si="135"/>
        <v>0010-211-130-1100</v>
      </c>
      <c r="E8670" s="5" t="s">
        <v>1192</v>
      </c>
      <c r="F8670" s="5" t="s">
        <v>383</v>
      </c>
      <c r="G8670" s="5" t="s">
        <v>384</v>
      </c>
      <c r="H8670" s="5" t="s">
        <v>377</v>
      </c>
      <c r="I8670" s="5" t="s">
        <v>378</v>
      </c>
    </row>
    <row r="8671" spans="1:9" x14ac:dyDescent="0.25">
      <c r="A8671" s="5" t="s">
        <v>20722</v>
      </c>
      <c r="B8671" s="5" t="s">
        <v>20723</v>
      </c>
      <c r="C8671" s="6" t="s">
        <v>3445</v>
      </c>
      <c r="D8671" s="6" t="str">
        <f t="shared" si="135"/>
        <v>0288-000-000-0000</v>
      </c>
      <c r="E8671" s="5" t="s">
        <v>3446</v>
      </c>
      <c r="F8671" s="5" t="s">
        <v>383</v>
      </c>
      <c r="G8671" s="5" t="s">
        <v>384</v>
      </c>
      <c r="H8671" s="5" t="s">
        <v>513</v>
      </c>
      <c r="I8671" s="5" t="s">
        <v>514</v>
      </c>
    </row>
    <row r="8672" spans="1:9" x14ac:dyDescent="0.25">
      <c r="A8672" s="5" t="s">
        <v>20724</v>
      </c>
      <c r="B8672" s="5" t="s">
        <v>20725</v>
      </c>
      <c r="C8672" s="6" t="s">
        <v>660</v>
      </c>
      <c r="D8672" s="6" t="str">
        <f t="shared" si="135"/>
        <v>0080-000-000-0000</v>
      </c>
      <c r="E8672" s="5" t="s">
        <v>661</v>
      </c>
      <c r="F8672" s="5" t="s">
        <v>383</v>
      </c>
      <c r="G8672" s="5" t="s">
        <v>384</v>
      </c>
      <c r="H8672" s="5" t="s">
        <v>377</v>
      </c>
      <c r="I8672" s="5" t="s">
        <v>378</v>
      </c>
    </row>
    <row r="8673" spans="1:9" x14ac:dyDescent="0.25">
      <c r="A8673" s="5" t="s">
        <v>20726</v>
      </c>
      <c r="B8673" s="5" t="s">
        <v>20727</v>
      </c>
      <c r="C8673" s="6" t="s">
        <v>13886</v>
      </c>
      <c r="D8673" s="6" t="str">
        <f t="shared" si="135"/>
        <v>1045-000-000-0000</v>
      </c>
      <c r="E8673" s="5" t="s">
        <v>13887</v>
      </c>
      <c r="F8673" s="5" t="s">
        <v>383</v>
      </c>
      <c r="G8673" s="5" t="s">
        <v>384</v>
      </c>
      <c r="H8673" s="5" t="s">
        <v>377</v>
      </c>
      <c r="I8673" s="5" t="s">
        <v>378</v>
      </c>
    </row>
    <row r="8674" spans="1:9" x14ac:dyDescent="0.25">
      <c r="A8674" s="5" t="s">
        <v>20728</v>
      </c>
      <c r="B8674" s="5" t="s">
        <v>20729</v>
      </c>
      <c r="C8674" s="6" t="s">
        <v>449</v>
      </c>
      <c r="D8674" s="6" t="str">
        <f t="shared" si="135"/>
        <v>0965-000-000-0000</v>
      </c>
      <c r="E8674" s="5" t="s">
        <v>450</v>
      </c>
      <c r="F8674" s="5" t="s">
        <v>383</v>
      </c>
      <c r="G8674" s="5" t="s">
        <v>384</v>
      </c>
      <c r="H8674" s="5" t="s">
        <v>377</v>
      </c>
      <c r="I8674" s="5" t="s">
        <v>378</v>
      </c>
    </row>
    <row r="8675" spans="1:9" x14ac:dyDescent="0.25">
      <c r="A8675" s="5" t="s">
        <v>20730</v>
      </c>
      <c r="B8675" s="5" t="s">
        <v>20731</v>
      </c>
      <c r="C8675" s="6" t="s">
        <v>10984</v>
      </c>
      <c r="D8675" s="6" t="str">
        <f t="shared" si="135"/>
        <v>0010-029-090-1100</v>
      </c>
      <c r="E8675" s="5" t="s">
        <v>10985</v>
      </c>
      <c r="F8675" s="5" t="s">
        <v>383</v>
      </c>
      <c r="G8675" s="5" t="s">
        <v>384</v>
      </c>
      <c r="H8675" s="5" t="s">
        <v>377</v>
      </c>
      <c r="I8675" s="5" t="s">
        <v>378</v>
      </c>
    </row>
    <row r="8676" spans="1:9" x14ac:dyDescent="0.25">
      <c r="A8676" s="5" t="s">
        <v>20732</v>
      </c>
      <c r="B8676" s="5" t="s">
        <v>20733</v>
      </c>
      <c r="C8676" s="6" t="s">
        <v>4801</v>
      </c>
      <c r="D8676" s="6" t="str">
        <f t="shared" si="135"/>
        <v>0010-029-090-1200</v>
      </c>
      <c r="E8676" s="5" t="s">
        <v>4802</v>
      </c>
      <c r="F8676" s="5" t="s">
        <v>383</v>
      </c>
      <c r="G8676" s="5" t="s">
        <v>384</v>
      </c>
      <c r="H8676" s="5" t="s">
        <v>377</v>
      </c>
      <c r="I8676" s="5" t="s">
        <v>378</v>
      </c>
    </row>
    <row r="8677" spans="1:9" x14ac:dyDescent="0.25">
      <c r="A8677" s="5" t="s">
        <v>20734</v>
      </c>
      <c r="B8677" s="5" t="s">
        <v>20735</v>
      </c>
      <c r="C8677" s="6" t="s">
        <v>3337</v>
      </c>
      <c r="D8677" s="6" t="str">
        <f t="shared" si="135"/>
        <v>0010-083-031-1100</v>
      </c>
      <c r="E8677" s="5" t="s">
        <v>3338</v>
      </c>
      <c r="F8677" s="5" t="s">
        <v>383</v>
      </c>
      <c r="G8677" s="5" t="s">
        <v>384</v>
      </c>
      <c r="H8677" s="5" t="s">
        <v>377</v>
      </c>
      <c r="I8677" s="5" t="s">
        <v>378</v>
      </c>
    </row>
    <row r="8678" spans="1:9" x14ac:dyDescent="0.25">
      <c r="A8678" s="5" t="s">
        <v>20736</v>
      </c>
      <c r="B8678" s="5" t="s">
        <v>20737</v>
      </c>
      <c r="C8678" s="6" t="s">
        <v>7899</v>
      </c>
      <c r="D8678" s="6" t="str">
        <f t="shared" si="135"/>
        <v>0010-029-100-1500</v>
      </c>
      <c r="E8678" s="5" t="s">
        <v>7900</v>
      </c>
      <c r="F8678" s="5" t="s">
        <v>383</v>
      </c>
      <c r="G8678" s="5" t="s">
        <v>384</v>
      </c>
      <c r="H8678" s="5" t="s">
        <v>377</v>
      </c>
      <c r="I8678" s="5" t="s">
        <v>378</v>
      </c>
    </row>
    <row r="8679" spans="1:9" x14ac:dyDescent="0.25">
      <c r="A8679" s="5" t="s">
        <v>20738</v>
      </c>
      <c r="B8679" s="5" t="s">
        <v>20739</v>
      </c>
      <c r="C8679" s="6" t="s">
        <v>5824</v>
      </c>
      <c r="D8679" s="6" t="str">
        <f t="shared" si="135"/>
        <v>0010-043-030-1100</v>
      </c>
      <c r="E8679" s="5" t="s">
        <v>5825</v>
      </c>
      <c r="F8679" s="5" t="s">
        <v>383</v>
      </c>
      <c r="G8679" s="5" t="s">
        <v>384</v>
      </c>
      <c r="H8679" s="5" t="s">
        <v>1213</v>
      </c>
      <c r="I8679" s="5" t="s">
        <v>1214</v>
      </c>
    </row>
    <row r="8680" spans="1:9" x14ac:dyDescent="0.25">
      <c r="A8680" s="5" t="s">
        <v>20740</v>
      </c>
      <c r="B8680" s="5" t="s">
        <v>20741</v>
      </c>
      <c r="C8680" s="6" t="s">
        <v>7899</v>
      </c>
      <c r="D8680" s="6" t="str">
        <f t="shared" si="135"/>
        <v>0010-029-100-1500</v>
      </c>
      <c r="E8680" s="5" t="s">
        <v>7900</v>
      </c>
      <c r="F8680" s="5" t="s">
        <v>383</v>
      </c>
      <c r="G8680" s="5" t="s">
        <v>384</v>
      </c>
      <c r="H8680" s="5" t="s">
        <v>377</v>
      </c>
      <c r="I8680" s="5" t="s">
        <v>378</v>
      </c>
    </row>
    <row r="8681" spans="1:9" x14ac:dyDescent="0.25">
      <c r="A8681" s="5" t="s">
        <v>20742</v>
      </c>
      <c r="B8681" s="5" t="s">
        <v>20743</v>
      </c>
      <c r="C8681" s="6" t="s">
        <v>3591</v>
      </c>
      <c r="D8681" s="6" t="str">
        <f t="shared" si="135"/>
        <v>0165-000-000-0000</v>
      </c>
      <c r="E8681" s="5" t="s">
        <v>3592</v>
      </c>
      <c r="F8681" s="5" t="s">
        <v>383</v>
      </c>
      <c r="G8681" s="5" t="s">
        <v>384</v>
      </c>
      <c r="H8681" s="5" t="s">
        <v>377</v>
      </c>
      <c r="I8681" s="5" t="s">
        <v>378</v>
      </c>
    </row>
    <row r="8682" spans="1:9" x14ac:dyDescent="0.25">
      <c r="A8682" s="5" t="s">
        <v>20744</v>
      </c>
      <c r="B8682" s="5" t="s">
        <v>20745</v>
      </c>
      <c r="C8682" s="6" t="s">
        <v>2160</v>
      </c>
      <c r="D8682" s="6" t="str">
        <f t="shared" si="135"/>
        <v>0075-000-000-0000</v>
      </c>
      <c r="E8682" s="5" t="s">
        <v>2161</v>
      </c>
      <c r="F8682" s="5" t="s">
        <v>383</v>
      </c>
      <c r="G8682" s="5" t="s">
        <v>384</v>
      </c>
      <c r="H8682" s="5" t="s">
        <v>377</v>
      </c>
      <c r="I8682" s="5" t="s">
        <v>378</v>
      </c>
    </row>
    <row r="8683" spans="1:9" x14ac:dyDescent="0.25">
      <c r="A8683" s="5" t="s">
        <v>20746</v>
      </c>
      <c r="B8683" s="5" t="s">
        <v>20747</v>
      </c>
      <c r="C8683" s="6" t="s">
        <v>7899</v>
      </c>
      <c r="D8683" s="6" t="str">
        <f t="shared" si="135"/>
        <v>0010-029-100-1500</v>
      </c>
      <c r="E8683" s="5" t="s">
        <v>7900</v>
      </c>
      <c r="F8683" s="5" t="s">
        <v>383</v>
      </c>
      <c r="G8683" s="5" t="s">
        <v>384</v>
      </c>
      <c r="H8683" s="5" t="s">
        <v>377</v>
      </c>
      <c r="I8683" s="5" t="s">
        <v>378</v>
      </c>
    </row>
    <row r="8684" spans="1:9" x14ac:dyDescent="0.25">
      <c r="A8684" s="5" t="s">
        <v>20748</v>
      </c>
      <c r="B8684" s="5" t="s">
        <v>20749</v>
      </c>
      <c r="C8684" s="6" t="s">
        <v>5079</v>
      </c>
      <c r="D8684" s="6" t="str">
        <f t="shared" si="135"/>
        <v>0834-000-000-0000</v>
      </c>
      <c r="E8684" s="5" t="s">
        <v>5080</v>
      </c>
      <c r="F8684" s="5" t="s">
        <v>383</v>
      </c>
      <c r="G8684" s="5" t="s">
        <v>384</v>
      </c>
      <c r="H8684" s="5" t="s">
        <v>377</v>
      </c>
      <c r="I8684" s="5" t="s">
        <v>378</v>
      </c>
    </row>
    <row r="8685" spans="1:9" x14ac:dyDescent="0.25">
      <c r="A8685" s="5" t="s">
        <v>20750</v>
      </c>
      <c r="B8685" s="5" t="s">
        <v>20751</v>
      </c>
      <c r="C8685" s="6" t="s">
        <v>10879</v>
      </c>
      <c r="D8685" s="6" t="str">
        <f t="shared" si="135"/>
        <v>0010-029-100-2000</v>
      </c>
      <c r="E8685" s="5" t="s">
        <v>10880</v>
      </c>
      <c r="F8685" s="5" t="s">
        <v>383</v>
      </c>
      <c r="G8685" s="5" t="s">
        <v>384</v>
      </c>
      <c r="H8685" s="5" t="s">
        <v>377</v>
      </c>
      <c r="I8685" s="5" t="s">
        <v>378</v>
      </c>
    </row>
    <row r="8686" spans="1:9" x14ac:dyDescent="0.25">
      <c r="A8686" s="5" t="s">
        <v>20752</v>
      </c>
      <c r="B8686" s="5" t="s">
        <v>20753</v>
      </c>
      <c r="C8686" s="6" t="s">
        <v>7102</v>
      </c>
      <c r="D8686" s="6" t="str">
        <f t="shared" si="135"/>
        <v>0010-076-051-1100</v>
      </c>
      <c r="E8686" s="5" t="s">
        <v>7103</v>
      </c>
      <c r="F8686" s="5" t="s">
        <v>383</v>
      </c>
      <c r="G8686" s="5" t="s">
        <v>384</v>
      </c>
      <c r="H8686" s="5" t="s">
        <v>377</v>
      </c>
      <c r="I8686" s="5" t="s">
        <v>378</v>
      </c>
    </row>
    <row r="8687" spans="1:9" x14ac:dyDescent="0.25">
      <c r="A8687" s="5" t="s">
        <v>20754</v>
      </c>
      <c r="B8687" s="5" t="s">
        <v>20755</v>
      </c>
      <c r="C8687" s="6" t="s">
        <v>6462</v>
      </c>
      <c r="D8687" s="6" t="str">
        <f t="shared" si="135"/>
        <v>0010-046-051-1100</v>
      </c>
      <c r="E8687" s="5" t="s">
        <v>6463</v>
      </c>
      <c r="F8687" s="5" t="s">
        <v>383</v>
      </c>
      <c r="G8687" s="5" t="s">
        <v>384</v>
      </c>
      <c r="H8687" s="5" t="s">
        <v>513</v>
      </c>
      <c r="I8687" s="5" t="s">
        <v>514</v>
      </c>
    </row>
    <row r="8688" spans="1:9" x14ac:dyDescent="0.25">
      <c r="A8688" s="5" t="s">
        <v>20756</v>
      </c>
      <c r="B8688" s="5" t="s">
        <v>20757</v>
      </c>
      <c r="C8688" s="6" t="s">
        <v>7899</v>
      </c>
      <c r="D8688" s="6" t="str">
        <f t="shared" si="135"/>
        <v>0010-029-100-1500</v>
      </c>
      <c r="E8688" s="5" t="s">
        <v>7900</v>
      </c>
      <c r="F8688" s="5" t="s">
        <v>383</v>
      </c>
      <c r="G8688" s="5" t="s">
        <v>384</v>
      </c>
      <c r="H8688" s="5" t="s">
        <v>377</v>
      </c>
      <c r="I8688" s="5" t="s">
        <v>378</v>
      </c>
    </row>
    <row r="8689" spans="1:9" x14ac:dyDescent="0.25">
      <c r="A8689" s="5" t="s">
        <v>20758</v>
      </c>
      <c r="B8689" s="5" t="s">
        <v>20759</v>
      </c>
      <c r="C8689" s="6" t="s">
        <v>2356</v>
      </c>
      <c r="D8689" s="6" t="str">
        <f t="shared" si="135"/>
        <v>0010-048-081-1200</v>
      </c>
      <c r="E8689" s="5" t="s">
        <v>2357</v>
      </c>
      <c r="F8689" s="5" t="s">
        <v>375</v>
      </c>
      <c r="G8689" s="5" t="s">
        <v>376</v>
      </c>
      <c r="H8689" s="5" t="s">
        <v>377</v>
      </c>
      <c r="I8689" s="5" t="s">
        <v>378</v>
      </c>
    </row>
    <row r="8690" spans="1:9" x14ac:dyDescent="0.25">
      <c r="A8690" s="5" t="s">
        <v>20760</v>
      </c>
      <c r="B8690" s="5" t="s">
        <v>20761</v>
      </c>
      <c r="C8690" s="6" t="s">
        <v>499</v>
      </c>
      <c r="D8690" s="6" t="str">
        <f t="shared" si="135"/>
        <v>0010-211-140-1100</v>
      </c>
      <c r="E8690" s="5" t="s">
        <v>500</v>
      </c>
      <c r="F8690" s="5" t="s">
        <v>399</v>
      </c>
      <c r="G8690" s="5" t="s">
        <v>400</v>
      </c>
      <c r="H8690" s="5" t="s">
        <v>377</v>
      </c>
      <c r="I8690" s="5" t="s">
        <v>378</v>
      </c>
    </row>
    <row r="8691" spans="1:9" x14ac:dyDescent="0.25">
      <c r="A8691" s="5" t="s">
        <v>20762</v>
      </c>
      <c r="B8691" s="5" t="s">
        <v>20763</v>
      </c>
      <c r="C8691" s="6" t="s">
        <v>3213</v>
      </c>
      <c r="D8691" s="6" t="str">
        <f t="shared" si="135"/>
        <v>0010-071-031-1100</v>
      </c>
      <c r="E8691" s="5" t="s">
        <v>3214</v>
      </c>
      <c r="F8691" s="5" t="s">
        <v>383</v>
      </c>
      <c r="G8691" s="5" t="s">
        <v>384</v>
      </c>
      <c r="H8691" s="5" t="s">
        <v>377</v>
      </c>
      <c r="I8691" s="5" t="s">
        <v>378</v>
      </c>
    </row>
    <row r="8692" spans="1:9" x14ac:dyDescent="0.25">
      <c r="A8692" s="5" t="s">
        <v>20764</v>
      </c>
      <c r="B8692" s="5" t="s">
        <v>20765</v>
      </c>
      <c r="C8692" s="6" t="s">
        <v>718</v>
      </c>
      <c r="D8692" s="6" t="str">
        <f t="shared" si="135"/>
        <v>0010-044-091-0000</v>
      </c>
      <c r="E8692" s="5" t="s">
        <v>719</v>
      </c>
      <c r="F8692" s="5" t="s">
        <v>399</v>
      </c>
      <c r="G8692" s="5" t="s">
        <v>400</v>
      </c>
      <c r="H8692" s="5" t="s">
        <v>377</v>
      </c>
      <c r="I8692" s="5" t="s">
        <v>378</v>
      </c>
    </row>
    <row r="8693" spans="1:9" x14ac:dyDescent="0.25">
      <c r="A8693" s="5" t="s">
        <v>20766</v>
      </c>
      <c r="B8693" s="5" t="s">
        <v>20767</v>
      </c>
      <c r="C8693" s="6" t="s">
        <v>4801</v>
      </c>
      <c r="D8693" s="6" t="str">
        <f t="shared" si="135"/>
        <v>0010-029-090-1200</v>
      </c>
      <c r="E8693" s="5" t="s">
        <v>4802</v>
      </c>
      <c r="F8693" s="5" t="s">
        <v>399</v>
      </c>
      <c r="G8693" s="5" t="s">
        <v>400</v>
      </c>
      <c r="H8693" s="5" t="s">
        <v>377</v>
      </c>
      <c r="I8693" s="5" t="s">
        <v>378</v>
      </c>
    </row>
    <row r="8694" spans="1:9" x14ac:dyDescent="0.25">
      <c r="A8694" s="5" t="s">
        <v>20768</v>
      </c>
      <c r="B8694" s="5" t="s">
        <v>20769</v>
      </c>
      <c r="C8694" s="6" t="s">
        <v>7641</v>
      </c>
      <c r="D8694" s="6" t="str">
        <f t="shared" si="135"/>
        <v>0077-309-000-0000</v>
      </c>
      <c r="E8694" s="5" t="s">
        <v>7642</v>
      </c>
      <c r="F8694" s="5" t="s">
        <v>2925</v>
      </c>
      <c r="G8694" s="5" t="s">
        <v>2926</v>
      </c>
      <c r="H8694" s="5" t="s">
        <v>377</v>
      </c>
      <c r="I8694" s="5" t="s">
        <v>378</v>
      </c>
    </row>
    <row r="8695" spans="1:9" x14ac:dyDescent="0.25">
      <c r="A8695" s="5" t="s">
        <v>20770</v>
      </c>
      <c r="B8695" s="5" t="s">
        <v>20771</v>
      </c>
      <c r="C8695" s="6" t="s">
        <v>5402</v>
      </c>
      <c r="D8695" s="6" t="str">
        <f t="shared" si="135"/>
        <v>0010-079-021-1400</v>
      </c>
      <c r="E8695" s="5" t="s">
        <v>5403</v>
      </c>
      <c r="F8695" s="5" t="s">
        <v>399</v>
      </c>
      <c r="G8695" s="5" t="s">
        <v>400</v>
      </c>
      <c r="H8695" s="5" t="s">
        <v>377</v>
      </c>
      <c r="I8695" s="5" t="s">
        <v>378</v>
      </c>
    </row>
    <row r="8696" spans="1:9" x14ac:dyDescent="0.25">
      <c r="A8696" s="5" t="s">
        <v>20772</v>
      </c>
      <c r="B8696" s="5" t="s">
        <v>20773</v>
      </c>
      <c r="C8696" s="6" t="s">
        <v>7899</v>
      </c>
      <c r="D8696" s="6" t="str">
        <f t="shared" si="135"/>
        <v>0010-029-100-1500</v>
      </c>
      <c r="E8696" s="5" t="s">
        <v>7900</v>
      </c>
      <c r="F8696" s="5" t="s">
        <v>383</v>
      </c>
      <c r="G8696" s="5" t="s">
        <v>384</v>
      </c>
      <c r="H8696" s="5" t="s">
        <v>377</v>
      </c>
      <c r="I8696" s="5" t="s">
        <v>378</v>
      </c>
    </row>
    <row r="8697" spans="1:9" x14ac:dyDescent="0.25">
      <c r="A8697" s="5" t="s">
        <v>20774</v>
      </c>
      <c r="B8697" s="5" t="s">
        <v>20775</v>
      </c>
      <c r="C8697" s="6" t="s">
        <v>449</v>
      </c>
      <c r="D8697" s="6" t="str">
        <f t="shared" si="135"/>
        <v>0965-000-000-0000</v>
      </c>
      <c r="E8697" s="5" t="s">
        <v>450</v>
      </c>
      <c r="F8697" s="5" t="s">
        <v>383</v>
      </c>
      <c r="G8697" s="5" t="s">
        <v>384</v>
      </c>
      <c r="H8697" s="5" t="s">
        <v>1213</v>
      </c>
      <c r="I8697" s="5" t="s">
        <v>1214</v>
      </c>
    </row>
    <row r="8698" spans="1:9" x14ac:dyDescent="0.25">
      <c r="A8698" s="5" t="s">
        <v>20776</v>
      </c>
      <c r="B8698" s="5" t="s">
        <v>20777</v>
      </c>
      <c r="C8698" s="6" t="s">
        <v>405</v>
      </c>
      <c r="D8698" s="6" t="str">
        <f t="shared" si="135"/>
        <v>0340-000-000-0000</v>
      </c>
      <c r="E8698" s="5" t="s">
        <v>406</v>
      </c>
      <c r="F8698" s="5" t="s">
        <v>383</v>
      </c>
      <c r="G8698" s="5" t="s">
        <v>384</v>
      </c>
      <c r="H8698" s="5" t="s">
        <v>377</v>
      </c>
      <c r="I8698" s="5" t="s">
        <v>378</v>
      </c>
    </row>
    <row r="8699" spans="1:9" x14ac:dyDescent="0.25">
      <c r="A8699" s="5" t="s">
        <v>20778</v>
      </c>
      <c r="B8699" s="5" t="s">
        <v>20779</v>
      </c>
      <c r="C8699" s="6" t="s">
        <v>7899</v>
      </c>
      <c r="D8699" s="6" t="str">
        <f t="shared" si="135"/>
        <v>0010-029-100-1500</v>
      </c>
      <c r="E8699" s="5" t="s">
        <v>7900</v>
      </c>
      <c r="F8699" s="5" t="s">
        <v>383</v>
      </c>
      <c r="G8699" s="5" t="s">
        <v>384</v>
      </c>
      <c r="H8699" s="5" t="s">
        <v>377</v>
      </c>
      <c r="I8699" s="5" t="s">
        <v>378</v>
      </c>
    </row>
    <row r="8700" spans="1:9" x14ac:dyDescent="0.25">
      <c r="A8700" s="5" t="s">
        <v>20780</v>
      </c>
      <c r="B8700" s="5" t="s">
        <v>20781</v>
      </c>
      <c r="C8700" s="6" t="s">
        <v>2297</v>
      </c>
      <c r="D8700" s="6" t="str">
        <f t="shared" si="135"/>
        <v>0055-000-000-0000</v>
      </c>
      <c r="E8700" s="5" t="s">
        <v>2298</v>
      </c>
      <c r="F8700" s="5" t="s">
        <v>383</v>
      </c>
      <c r="G8700" s="5" t="s">
        <v>384</v>
      </c>
      <c r="H8700" s="5" t="s">
        <v>377</v>
      </c>
      <c r="I8700" s="5" t="s">
        <v>378</v>
      </c>
    </row>
    <row r="8701" spans="1:9" x14ac:dyDescent="0.25">
      <c r="A8701" s="5" t="s">
        <v>20782</v>
      </c>
      <c r="B8701" s="5" t="s">
        <v>20783</v>
      </c>
      <c r="C8701" s="6" t="s">
        <v>8815</v>
      </c>
      <c r="D8701" s="6" t="str">
        <f t="shared" si="135"/>
        <v>0100-000-000-1600</v>
      </c>
      <c r="E8701" s="5" t="s">
        <v>8816</v>
      </c>
      <c r="F8701" s="5" t="s">
        <v>383</v>
      </c>
      <c r="G8701" s="5" t="s">
        <v>384</v>
      </c>
      <c r="H8701" s="5" t="s">
        <v>377</v>
      </c>
      <c r="I8701" s="5" t="s">
        <v>378</v>
      </c>
    </row>
    <row r="8702" spans="1:9" x14ac:dyDescent="0.25">
      <c r="A8702" s="5" t="s">
        <v>20784</v>
      </c>
      <c r="B8702" s="5" t="s">
        <v>20785</v>
      </c>
      <c r="C8702" s="6" t="s">
        <v>13809</v>
      </c>
      <c r="D8702" s="6" t="str">
        <f t="shared" si="135"/>
        <v>0100-000-000-1700</v>
      </c>
      <c r="E8702" s="5" t="s">
        <v>13810</v>
      </c>
      <c r="F8702" s="5" t="s">
        <v>383</v>
      </c>
      <c r="G8702" s="5" t="s">
        <v>384</v>
      </c>
      <c r="H8702" s="5" t="s">
        <v>377</v>
      </c>
      <c r="I8702" s="5" t="s">
        <v>378</v>
      </c>
    </row>
    <row r="8703" spans="1:9" x14ac:dyDescent="0.25">
      <c r="A8703" s="5" t="s">
        <v>20786</v>
      </c>
      <c r="B8703" s="5" t="s">
        <v>20787</v>
      </c>
      <c r="C8703" s="6" t="s">
        <v>12815</v>
      </c>
      <c r="D8703" s="6" t="str">
        <f t="shared" si="135"/>
        <v>0010-090-021-1100</v>
      </c>
      <c r="E8703" s="5" t="s">
        <v>12816</v>
      </c>
      <c r="F8703" s="5" t="s">
        <v>383</v>
      </c>
      <c r="G8703" s="5" t="s">
        <v>384</v>
      </c>
      <c r="H8703" s="5" t="s">
        <v>377</v>
      </c>
      <c r="I8703" s="5" t="s">
        <v>378</v>
      </c>
    </row>
    <row r="8704" spans="1:9" x14ac:dyDescent="0.25">
      <c r="A8704" s="5" t="s">
        <v>20788</v>
      </c>
      <c r="B8704" s="5" t="s">
        <v>20789</v>
      </c>
      <c r="C8704" s="6" t="s">
        <v>2056</v>
      </c>
      <c r="D8704" s="6" t="str">
        <f t="shared" si="135"/>
        <v>0035-000-000-0000</v>
      </c>
      <c r="E8704" s="5" t="s">
        <v>2057</v>
      </c>
      <c r="F8704" s="5" t="s">
        <v>383</v>
      </c>
      <c r="G8704" s="5" t="s">
        <v>384</v>
      </c>
      <c r="H8704" s="5" t="s">
        <v>377</v>
      </c>
      <c r="I8704" s="5" t="s">
        <v>378</v>
      </c>
    </row>
    <row r="8705" spans="1:9" x14ac:dyDescent="0.25">
      <c r="A8705" s="5" t="s">
        <v>20790</v>
      </c>
      <c r="B8705" s="5" t="s">
        <v>20791</v>
      </c>
      <c r="C8705" s="6" t="s">
        <v>6061</v>
      </c>
      <c r="D8705" s="6" t="str">
        <f t="shared" si="135"/>
        <v>0897-000-000-0000</v>
      </c>
      <c r="E8705" s="5" t="s">
        <v>6062</v>
      </c>
      <c r="F8705" s="5" t="s">
        <v>383</v>
      </c>
      <c r="G8705" s="5" t="s">
        <v>384</v>
      </c>
      <c r="H8705" s="5" t="s">
        <v>377</v>
      </c>
      <c r="I8705" s="5" t="s">
        <v>378</v>
      </c>
    </row>
    <row r="8706" spans="1:9" x14ac:dyDescent="0.25">
      <c r="A8706" s="5" t="s">
        <v>20792</v>
      </c>
      <c r="B8706" s="5" t="s">
        <v>20793</v>
      </c>
      <c r="C8706" s="6" t="s">
        <v>20794</v>
      </c>
      <c r="D8706" s="6" t="str">
        <f t="shared" ref="D8706:D8769" si="136">TEXT(C8706,"0000-000-000-0000")</f>
        <v>0028-250-000-0000</v>
      </c>
      <c r="E8706" s="5" t="s">
        <v>27885</v>
      </c>
      <c r="F8706" s="5" t="s">
        <v>383</v>
      </c>
      <c r="G8706" s="5" t="s">
        <v>384</v>
      </c>
      <c r="H8706" s="5" t="s">
        <v>377</v>
      </c>
      <c r="I8706" s="5" t="s">
        <v>378</v>
      </c>
    </row>
    <row r="8707" spans="1:9" x14ac:dyDescent="0.25">
      <c r="A8707" s="5" t="s">
        <v>20795</v>
      </c>
      <c r="B8707" s="5" t="s">
        <v>20796</v>
      </c>
      <c r="C8707" s="6" t="s">
        <v>2716</v>
      </c>
      <c r="D8707" s="6" t="str">
        <f t="shared" si="136"/>
        <v>0100-000-000-1100</v>
      </c>
      <c r="E8707" s="5" t="s">
        <v>2717</v>
      </c>
      <c r="F8707" s="5" t="s">
        <v>383</v>
      </c>
      <c r="G8707" s="5" t="s">
        <v>384</v>
      </c>
      <c r="H8707" s="5" t="s">
        <v>377</v>
      </c>
      <c r="I8707" s="5" t="s">
        <v>378</v>
      </c>
    </row>
    <row r="8708" spans="1:9" x14ac:dyDescent="0.25">
      <c r="A8708" s="5" t="s">
        <v>20797</v>
      </c>
      <c r="B8708" s="5" t="s">
        <v>20798</v>
      </c>
      <c r="C8708" s="6" t="s">
        <v>1559</v>
      </c>
      <c r="D8708" s="6" t="str">
        <f t="shared" si="136"/>
        <v>0070-000-000-0000</v>
      </c>
      <c r="E8708" s="5" t="s">
        <v>1560</v>
      </c>
      <c r="F8708" s="5" t="s">
        <v>383</v>
      </c>
      <c r="G8708" s="5" t="s">
        <v>384</v>
      </c>
      <c r="H8708" s="5" t="s">
        <v>377</v>
      </c>
      <c r="I8708" s="5" t="s">
        <v>378</v>
      </c>
    </row>
    <row r="8709" spans="1:9" x14ac:dyDescent="0.25">
      <c r="A8709" s="5" t="s">
        <v>20799</v>
      </c>
      <c r="B8709" s="5" t="s">
        <v>20800</v>
      </c>
      <c r="C8709" s="6" t="s">
        <v>3728</v>
      </c>
      <c r="D8709" s="6" t="str">
        <f t="shared" si="136"/>
        <v>0049-000-000-0000</v>
      </c>
      <c r="E8709" s="5" t="s">
        <v>3729</v>
      </c>
      <c r="F8709" s="5" t="s">
        <v>383</v>
      </c>
      <c r="G8709" s="5" t="s">
        <v>384</v>
      </c>
      <c r="H8709" s="5" t="s">
        <v>377</v>
      </c>
      <c r="I8709" s="5" t="s">
        <v>378</v>
      </c>
    </row>
    <row r="8710" spans="1:9" x14ac:dyDescent="0.25">
      <c r="A8710" s="5" t="s">
        <v>20801</v>
      </c>
      <c r="B8710" s="5" t="s">
        <v>20802</v>
      </c>
      <c r="C8710" s="6" t="s">
        <v>6285</v>
      </c>
      <c r="D8710" s="6" t="str">
        <f t="shared" si="136"/>
        <v>1142-000-000-0000</v>
      </c>
      <c r="E8710" s="5" t="s">
        <v>6286</v>
      </c>
      <c r="F8710" s="5" t="s">
        <v>383</v>
      </c>
      <c r="G8710" s="5" t="s">
        <v>384</v>
      </c>
      <c r="H8710" s="5" t="s">
        <v>377</v>
      </c>
      <c r="I8710" s="5" t="s">
        <v>378</v>
      </c>
    </row>
    <row r="8711" spans="1:9" x14ac:dyDescent="0.25">
      <c r="A8711" s="5" t="s">
        <v>20803</v>
      </c>
      <c r="B8711" s="5" t="s">
        <v>20804</v>
      </c>
      <c r="C8711" s="6" t="s">
        <v>19552</v>
      </c>
      <c r="D8711" s="6" t="str">
        <f t="shared" si="136"/>
        <v>0100-116-000-0000</v>
      </c>
      <c r="E8711" s="5" t="s">
        <v>19553</v>
      </c>
      <c r="F8711" s="5" t="s">
        <v>383</v>
      </c>
      <c r="G8711" s="5" t="s">
        <v>384</v>
      </c>
      <c r="H8711" s="5" t="s">
        <v>377</v>
      </c>
      <c r="I8711" s="5" t="s">
        <v>378</v>
      </c>
    </row>
    <row r="8712" spans="1:9" x14ac:dyDescent="0.25">
      <c r="A8712" s="5" t="s">
        <v>20805</v>
      </c>
      <c r="B8712" s="5" t="s">
        <v>20806</v>
      </c>
      <c r="C8712" s="6" t="s">
        <v>5429</v>
      </c>
      <c r="D8712" s="6" t="str">
        <f t="shared" si="136"/>
        <v>0100-000-000-2500</v>
      </c>
      <c r="E8712" s="5" t="s">
        <v>5430</v>
      </c>
      <c r="F8712" s="5" t="s">
        <v>383</v>
      </c>
      <c r="G8712" s="5" t="s">
        <v>384</v>
      </c>
      <c r="H8712" s="5" t="s">
        <v>377</v>
      </c>
      <c r="I8712" s="5" t="s">
        <v>378</v>
      </c>
    </row>
    <row r="8713" spans="1:9" x14ac:dyDescent="0.25">
      <c r="A8713" s="5" t="s">
        <v>20807</v>
      </c>
      <c r="B8713" s="5" t="s">
        <v>20808</v>
      </c>
      <c r="C8713" s="6" t="s">
        <v>6949</v>
      </c>
      <c r="D8713" s="6" t="str">
        <f t="shared" si="136"/>
        <v>1009-000-000-0000</v>
      </c>
      <c r="E8713" s="5" t="s">
        <v>6950</v>
      </c>
      <c r="F8713" s="5" t="s">
        <v>383</v>
      </c>
      <c r="G8713" s="5" t="s">
        <v>384</v>
      </c>
      <c r="H8713" s="5" t="s">
        <v>377</v>
      </c>
      <c r="I8713" s="5" t="s">
        <v>378</v>
      </c>
    </row>
    <row r="8714" spans="1:9" x14ac:dyDescent="0.25">
      <c r="A8714" s="5" t="s">
        <v>20809</v>
      </c>
      <c r="B8714" s="5" t="s">
        <v>20810</v>
      </c>
      <c r="C8714" s="6" t="s">
        <v>2014</v>
      </c>
      <c r="D8714" s="6" t="str">
        <f t="shared" si="136"/>
        <v>0025-000-000-0000</v>
      </c>
      <c r="E8714" s="5" t="s">
        <v>2015</v>
      </c>
      <c r="F8714" s="5" t="s">
        <v>383</v>
      </c>
      <c r="G8714" s="5" t="s">
        <v>384</v>
      </c>
      <c r="H8714" s="5" t="s">
        <v>377</v>
      </c>
      <c r="I8714" s="5" t="s">
        <v>378</v>
      </c>
    </row>
    <row r="8715" spans="1:9" x14ac:dyDescent="0.25">
      <c r="A8715" s="5" t="s">
        <v>20811</v>
      </c>
      <c r="B8715" s="5" t="s">
        <v>20812</v>
      </c>
      <c r="C8715" s="6" t="s">
        <v>889</v>
      </c>
      <c r="D8715" s="6" t="str">
        <f t="shared" si="136"/>
        <v>0621-000-000-0000</v>
      </c>
      <c r="E8715" s="5" t="s">
        <v>890</v>
      </c>
      <c r="F8715" s="5" t="s">
        <v>383</v>
      </c>
      <c r="G8715" s="5" t="s">
        <v>384</v>
      </c>
      <c r="H8715" s="5" t="s">
        <v>377</v>
      </c>
      <c r="I8715" s="5" t="s">
        <v>378</v>
      </c>
    </row>
    <row r="8716" spans="1:9" x14ac:dyDescent="0.25">
      <c r="A8716" s="5" t="s">
        <v>20813</v>
      </c>
      <c r="B8716" s="5" t="s">
        <v>20814</v>
      </c>
      <c r="C8716" s="6" t="s">
        <v>962</v>
      </c>
      <c r="D8716" s="6" t="str">
        <f t="shared" si="136"/>
        <v>0797-000-000-0000</v>
      </c>
      <c r="E8716" s="5" t="s">
        <v>963</v>
      </c>
      <c r="F8716" s="5" t="s">
        <v>383</v>
      </c>
      <c r="G8716" s="5" t="s">
        <v>384</v>
      </c>
      <c r="H8716" s="5" t="s">
        <v>377</v>
      </c>
      <c r="I8716" s="5" t="s">
        <v>378</v>
      </c>
    </row>
    <row r="8717" spans="1:9" x14ac:dyDescent="0.25">
      <c r="A8717" s="5" t="s">
        <v>20815</v>
      </c>
      <c r="B8717" s="5" t="s">
        <v>20816</v>
      </c>
      <c r="C8717" s="6" t="s">
        <v>1165</v>
      </c>
      <c r="D8717" s="6" t="str">
        <f t="shared" si="136"/>
        <v>0808-000-000-0000</v>
      </c>
      <c r="E8717" s="5" t="s">
        <v>1166</v>
      </c>
      <c r="F8717" s="5" t="s">
        <v>383</v>
      </c>
      <c r="G8717" s="5" t="s">
        <v>384</v>
      </c>
      <c r="H8717" s="5" t="s">
        <v>377</v>
      </c>
      <c r="I8717" s="5" t="s">
        <v>378</v>
      </c>
    </row>
    <row r="8718" spans="1:9" x14ac:dyDescent="0.25">
      <c r="A8718" s="5" t="s">
        <v>20817</v>
      </c>
      <c r="B8718" s="5" t="s">
        <v>20818</v>
      </c>
      <c r="C8718" s="6" t="s">
        <v>14554</v>
      </c>
      <c r="D8718" s="6" t="str">
        <f t="shared" si="136"/>
        <v>0010-030-081-1500</v>
      </c>
      <c r="E8718" s="5" t="s">
        <v>14555</v>
      </c>
      <c r="F8718" s="5" t="s">
        <v>399</v>
      </c>
      <c r="G8718" s="5" t="s">
        <v>400</v>
      </c>
      <c r="H8718" s="5" t="s">
        <v>377</v>
      </c>
      <c r="I8718" s="5" t="s">
        <v>378</v>
      </c>
    </row>
    <row r="8719" spans="1:9" x14ac:dyDescent="0.25">
      <c r="A8719" s="5" t="s">
        <v>20819</v>
      </c>
      <c r="B8719" s="5" t="s">
        <v>20820</v>
      </c>
      <c r="C8719" s="6" t="s">
        <v>20578</v>
      </c>
      <c r="D8719" s="6" t="str">
        <f t="shared" si="136"/>
        <v>0077-090-101-1100</v>
      </c>
      <c r="E8719" s="5" t="s">
        <v>20579</v>
      </c>
      <c r="F8719" s="5" t="s">
        <v>399</v>
      </c>
      <c r="G8719" s="5" t="s">
        <v>400</v>
      </c>
      <c r="H8719" s="5" t="s">
        <v>377</v>
      </c>
      <c r="I8719" s="5" t="s">
        <v>378</v>
      </c>
    </row>
    <row r="8720" spans="1:9" x14ac:dyDescent="0.25">
      <c r="A8720" s="5" t="s">
        <v>20821</v>
      </c>
      <c r="B8720" s="5" t="s">
        <v>20822</v>
      </c>
      <c r="C8720" s="6" t="s">
        <v>2885</v>
      </c>
      <c r="D8720" s="6" t="str">
        <f t="shared" si="136"/>
        <v>0077-000-000-0000</v>
      </c>
      <c r="E8720" s="5" t="s">
        <v>2886</v>
      </c>
      <c r="F8720" s="5" t="s">
        <v>383</v>
      </c>
      <c r="G8720" s="5" t="s">
        <v>384</v>
      </c>
      <c r="H8720" s="5" t="s">
        <v>377</v>
      </c>
      <c r="I8720" s="5" t="s">
        <v>378</v>
      </c>
    </row>
    <row r="8721" spans="1:9" x14ac:dyDescent="0.25">
      <c r="A8721" s="5" t="s">
        <v>20823</v>
      </c>
      <c r="B8721" s="5" t="s">
        <v>20824</v>
      </c>
      <c r="C8721" s="6" t="s">
        <v>9738</v>
      </c>
      <c r="D8721" s="6" t="str">
        <f t="shared" si="136"/>
        <v>0010-086-021-1100</v>
      </c>
      <c r="E8721" s="5" t="s">
        <v>9739</v>
      </c>
      <c r="F8721" s="5" t="s">
        <v>399</v>
      </c>
      <c r="G8721" s="5" t="s">
        <v>400</v>
      </c>
      <c r="H8721" s="5" t="s">
        <v>377</v>
      </c>
      <c r="I8721" s="5" t="s">
        <v>378</v>
      </c>
    </row>
    <row r="8722" spans="1:9" x14ac:dyDescent="0.25">
      <c r="A8722" s="5" t="s">
        <v>20825</v>
      </c>
      <c r="B8722" s="5" t="s">
        <v>20826</v>
      </c>
      <c r="C8722" s="6" t="s">
        <v>811</v>
      </c>
      <c r="D8722" s="6" t="str">
        <f t="shared" si="136"/>
        <v>0010-029-080-1500</v>
      </c>
      <c r="E8722" s="5" t="s">
        <v>812</v>
      </c>
      <c r="F8722" s="5" t="s">
        <v>399</v>
      </c>
      <c r="G8722" s="5" t="s">
        <v>400</v>
      </c>
      <c r="H8722" s="5" t="s">
        <v>377</v>
      </c>
      <c r="I8722" s="5" t="s">
        <v>378</v>
      </c>
    </row>
    <row r="8723" spans="1:9" x14ac:dyDescent="0.25">
      <c r="A8723" s="5" t="s">
        <v>20827</v>
      </c>
      <c r="B8723" s="5" t="s">
        <v>20828</v>
      </c>
      <c r="C8723" s="6" t="s">
        <v>20829</v>
      </c>
      <c r="D8723" s="6" t="str">
        <f t="shared" si="136"/>
        <v>0010-083-041-1000</v>
      </c>
      <c r="E8723" s="5" t="s">
        <v>20830</v>
      </c>
      <c r="F8723" s="5" t="s">
        <v>1099</v>
      </c>
      <c r="G8723" s="5" t="s">
        <v>1100</v>
      </c>
      <c r="H8723" s="5" t="s">
        <v>377</v>
      </c>
      <c r="I8723" s="5" t="s">
        <v>378</v>
      </c>
    </row>
    <row r="8724" spans="1:9" x14ac:dyDescent="0.25">
      <c r="A8724" s="5" t="s">
        <v>20831</v>
      </c>
      <c r="B8724" s="5" t="s">
        <v>20832</v>
      </c>
      <c r="C8724" s="6" t="s">
        <v>1181</v>
      </c>
      <c r="D8724" s="6" t="str">
        <f t="shared" si="136"/>
        <v>0844-000-000-0000</v>
      </c>
      <c r="E8724" s="5" t="s">
        <v>1182</v>
      </c>
      <c r="F8724" s="5" t="s">
        <v>383</v>
      </c>
      <c r="G8724" s="5" t="s">
        <v>384</v>
      </c>
      <c r="H8724" s="5" t="s">
        <v>513</v>
      </c>
      <c r="I8724" s="5" t="s">
        <v>514</v>
      </c>
    </row>
    <row r="8725" spans="1:9" x14ac:dyDescent="0.25">
      <c r="A8725" s="5" t="s">
        <v>20833</v>
      </c>
      <c r="B8725" s="5" t="s">
        <v>20834</v>
      </c>
      <c r="C8725" s="6" t="s">
        <v>2014</v>
      </c>
      <c r="D8725" s="6" t="str">
        <f t="shared" si="136"/>
        <v>0025-000-000-0000</v>
      </c>
      <c r="E8725" s="5" t="s">
        <v>2015</v>
      </c>
      <c r="F8725" s="5" t="s">
        <v>383</v>
      </c>
      <c r="G8725" s="5" t="s">
        <v>384</v>
      </c>
      <c r="H8725" s="5" t="s">
        <v>377</v>
      </c>
      <c r="I8725" s="5" t="s">
        <v>378</v>
      </c>
    </row>
    <row r="8726" spans="1:9" x14ac:dyDescent="0.25">
      <c r="A8726" s="5" t="s">
        <v>20835</v>
      </c>
      <c r="B8726" s="5" t="s">
        <v>20836</v>
      </c>
      <c r="C8726" s="6" t="s">
        <v>8256</v>
      </c>
      <c r="D8726" s="6" t="str">
        <f t="shared" si="136"/>
        <v>0043-000-000-0000</v>
      </c>
      <c r="E8726" s="5" t="s">
        <v>8257</v>
      </c>
      <c r="F8726" s="5" t="s">
        <v>383</v>
      </c>
      <c r="G8726" s="5" t="s">
        <v>384</v>
      </c>
      <c r="H8726" s="5" t="s">
        <v>377</v>
      </c>
      <c r="I8726" s="5" t="s">
        <v>378</v>
      </c>
    </row>
    <row r="8727" spans="1:9" x14ac:dyDescent="0.25">
      <c r="A8727" s="5" t="s">
        <v>20837</v>
      </c>
      <c r="B8727" s="5" t="s">
        <v>20838</v>
      </c>
      <c r="C8727" s="6" t="s">
        <v>499</v>
      </c>
      <c r="D8727" s="6" t="str">
        <f t="shared" si="136"/>
        <v>0010-211-140-1100</v>
      </c>
      <c r="E8727" s="5" t="s">
        <v>500</v>
      </c>
      <c r="F8727" s="5" t="s">
        <v>399</v>
      </c>
      <c r="G8727" s="5" t="s">
        <v>400</v>
      </c>
      <c r="H8727" s="5" t="s">
        <v>377</v>
      </c>
      <c r="I8727" s="5" t="s">
        <v>378</v>
      </c>
    </row>
    <row r="8728" spans="1:9" x14ac:dyDescent="0.25">
      <c r="A8728" s="5" t="s">
        <v>20839</v>
      </c>
      <c r="B8728" s="5" t="s">
        <v>20840</v>
      </c>
      <c r="C8728" s="6" t="s">
        <v>20841</v>
      </c>
      <c r="D8728" s="6" t="str">
        <f t="shared" si="136"/>
        <v>1028-000-010-3300</v>
      </c>
      <c r="E8728" s="5" t="s">
        <v>20842</v>
      </c>
      <c r="F8728" s="5" t="s">
        <v>383</v>
      </c>
      <c r="G8728" s="5" t="s">
        <v>384</v>
      </c>
      <c r="H8728" s="5" t="s">
        <v>377</v>
      </c>
      <c r="I8728" s="5" t="s">
        <v>378</v>
      </c>
    </row>
    <row r="8729" spans="1:9" x14ac:dyDescent="0.25">
      <c r="A8729" s="5" t="s">
        <v>20843</v>
      </c>
      <c r="B8729" s="5" t="s">
        <v>20844</v>
      </c>
      <c r="C8729" s="6" t="s">
        <v>1438</v>
      </c>
      <c r="D8729" s="6" t="str">
        <f t="shared" si="136"/>
        <v>0010-027-090-1100</v>
      </c>
      <c r="E8729" s="5" t="s">
        <v>1439</v>
      </c>
      <c r="F8729" s="5" t="s">
        <v>399</v>
      </c>
      <c r="G8729" s="5" t="s">
        <v>400</v>
      </c>
      <c r="H8729" s="5" t="s">
        <v>377</v>
      </c>
      <c r="I8729" s="5" t="s">
        <v>378</v>
      </c>
    </row>
    <row r="8730" spans="1:9" x14ac:dyDescent="0.25">
      <c r="A8730" s="5" t="s">
        <v>20845</v>
      </c>
      <c r="B8730" s="5" t="s">
        <v>20846</v>
      </c>
      <c r="C8730" s="6" t="s">
        <v>20847</v>
      </c>
      <c r="D8730" s="6" t="str">
        <f t="shared" si="136"/>
        <v>1099-116-000-0000</v>
      </c>
      <c r="E8730" s="5" t="s">
        <v>20848</v>
      </c>
      <c r="F8730" s="5" t="s">
        <v>383</v>
      </c>
      <c r="G8730" s="5" t="s">
        <v>384</v>
      </c>
      <c r="H8730" s="5" t="s">
        <v>377</v>
      </c>
      <c r="I8730" s="5" t="s">
        <v>378</v>
      </c>
    </row>
    <row r="8731" spans="1:9" x14ac:dyDescent="0.25">
      <c r="A8731" s="5" t="s">
        <v>20849</v>
      </c>
      <c r="B8731" s="5" t="s">
        <v>20850</v>
      </c>
      <c r="C8731" s="6" t="s">
        <v>1962</v>
      </c>
      <c r="D8731" s="6" t="str">
        <f t="shared" si="136"/>
        <v>0413-000-000-0000</v>
      </c>
      <c r="E8731" s="5" t="s">
        <v>1963</v>
      </c>
      <c r="F8731" s="5" t="s">
        <v>507</v>
      </c>
      <c r="G8731" s="5" t="s">
        <v>508</v>
      </c>
      <c r="H8731" s="5" t="s">
        <v>377</v>
      </c>
      <c r="I8731" s="5" t="s">
        <v>378</v>
      </c>
    </row>
    <row r="8732" spans="1:9" x14ac:dyDescent="0.25">
      <c r="A8732" s="5" t="s">
        <v>20851</v>
      </c>
      <c r="B8732" s="5" t="s">
        <v>20852</v>
      </c>
      <c r="C8732" s="6" t="s">
        <v>589</v>
      </c>
      <c r="D8732" s="6" t="str">
        <f t="shared" si="136"/>
        <v>0160-000-000-0000</v>
      </c>
      <c r="E8732" s="5" t="s">
        <v>590</v>
      </c>
      <c r="F8732" s="5" t="s">
        <v>383</v>
      </c>
      <c r="G8732" s="5" t="s">
        <v>384</v>
      </c>
      <c r="H8732" s="5" t="s">
        <v>377</v>
      </c>
      <c r="I8732" s="5" t="s">
        <v>378</v>
      </c>
    </row>
    <row r="8733" spans="1:9" x14ac:dyDescent="0.25">
      <c r="A8733" s="5" t="s">
        <v>20853</v>
      </c>
      <c r="B8733" s="5" t="s">
        <v>20854</v>
      </c>
      <c r="C8733" s="6" t="s">
        <v>1127</v>
      </c>
      <c r="D8733" s="6" t="str">
        <f t="shared" si="136"/>
        <v>0839-000-000-0000</v>
      </c>
      <c r="E8733" s="5" t="s">
        <v>1128</v>
      </c>
      <c r="F8733" s="5" t="s">
        <v>383</v>
      </c>
      <c r="G8733" s="5" t="s">
        <v>384</v>
      </c>
      <c r="H8733" s="5" t="s">
        <v>377</v>
      </c>
      <c r="I8733" s="5" t="s">
        <v>378</v>
      </c>
    </row>
    <row r="8734" spans="1:9" x14ac:dyDescent="0.25">
      <c r="A8734" s="5" t="s">
        <v>20855</v>
      </c>
      <c r="B8734" s="5" t="s">
        <v>20856</v>
      </c>
      <c r="C8734" s="6" t="s">
        <v>9738</v>
      </c>
      <c r="D8734" s="6" t="str">
        <f t="shared" si="136"/>
        <v>0010-086-021-1100</v>
      </c>
      <c r="E8734" s="5" t="s">
        <v>9739</v>
      </c>
      <c r="F8734" s="5" t="s">
        <v>399</v>
      </c>
      <c r="G8734" s="5" t="s">
        <v>400</v>
      </c>
      <c r="H8734" s="5" t="s">
        <v>377</v>
      </c>
      <c r="I8734" s="5" t="s">
        <v>378</v>
      </c>
    </row>
    <row r="8735" spans="1:9" x14ac:dyDescent="0.25">
      <c r="A8735" s="5" t="s">
        <v>20857</v>
      </c>
      <c r="B8735" s="5" t="s">
        <v>20858</v>
      </c>
      <c r="C8735" s="6" t="s">
        <v>1051</v>
      </c>
      <c r="D8735" s="6" t="str">
        <f t="shared" si="136"/>
        <v>0590-000-000-0000</v>
      </c>
      <c r="E8735" s="5" t="s">
        <v>1052</v>
      </c>
      <c r="F8735" s="5" t="s">
        <v>2925</v>
      </c>
      <c r="G8735" s="5" t="s">
        <v>2926</v>
      </c>
      <c r="H8735" s="5" t="s">
        <v>377</v>
      </c>
      <c r="I8735" s="5" t="s">
        <v>378</v>
      </c>
    </row>
    <row r="8736" spans="1:9" x14ac:dyDescent="0.25">
      <c r="A8736" s="5" t="s">
        <v>20859</v>
      </c>
      <c r="B8736" s="5" t="s">
        <v>20860</v>
      </c>
      <c r="C8736" s="6" t="s">
        <v>445</v>
      </c>
      <c r="D8736" s="6" t="str">
        <f t="shared" si="136"/>
        <v>0032-000-000-0000</v>
      </c>
      <c r="E8736" s="5" t="s">
        <v>446</v>
      </c>
      <c r="F8736" s="5" t="s">
        <v>383</v>
      </c>
      <c r="G8736" s="5" t="s">
        <v>384</v>
      </c>
      <c r="H8736" s="5" t="s">
        <v>377</v>
      </c>
      <c r="I8736" s="5" t="s">
        <v>378</v>
      </c>
    </row>
    <row r="8737" spans="1:9" x14ac:dyDescent="0.25">
      <c r="A8737" s="5" t="s">
        <v>20861</v>
      </c>
      <c r="B8737" s="5" t="s">
        <v>20862</v>
      </c>
      <c r="C8737" s="6" t="s">
        <v>5174</v>
      </c>
      <c r="D8737" s="6" t="str">
        <f t="shared" si="136"/>
        <v>0643-000-000-0000</v>
      </c>
      <c r="E8737" s="5" t="s">
        <v>5175</v>
      </c>
      <c r="F8737" s="5" t="s">
        <v>383</v>
      </c>
      <c r="G8737" s="5" t="s">
        <v>384</v>
      </c>
      <c r="H8737" s="5" t="s">
        <v>377</v>
      </c>
      <c r="I8737" s="5" t="s">
        <v>378</v>
      </c>
    </row>
    <row r="8738" spans="1:9" x14ac:dyDescent="0.25">
      <c r="A8738" s="5" t="s">
        <v>20863</v>
      </c>
      <c r="B8738" s="5" t="s">
        <v>20864</v>
      </c>
      <c r="C8738" s="6" t="s">
        <v>1410</v>
      </c>
      <c r="D8738" s="6" t="str">
        <f t="shared" si="136"/>
        <v>0010-030-081-2400</v>
      </c>
      <c r="E8738" s="5" t="s">
        <v>1411</v>
      </c>
      <c r="F8738" s="5" t="s">
        <v>399</v>
      </c>
      <c r="G8738" s="5" t="s">
        <v>400</v>
      </c>
      <c r="H8738" s="5" t="s">
        <v>377</v>
      </c>
      <c r="I8738" s="5" t="s">
        <v>378</v>
      </c>
    </row>
    <row r="8739" spans="1:9" x14ac:dyDescent="0.25">
      <c r="A8739" s="5" t="s">
        <v>20865</v>
      </c>
      <c r="B8739" s="5" t="s">
        <v>20866</v>
      </c>
      <c r="C8739" s="6" t="s">
        <v>5435</v>
      </c>
      <c r="D8739" s="6" t="str">
        <f t="shared" si="136"/>
        <v>0100-000-000-1500</v>
      </c>
      <c r="E8739" s="5" t="s">
        <v>5436</v>
      </c>
      <c r="F8739" s="5" t="s">
        <v>383</v>
      </c>
      <c r="G8739" s="5" t="s">
        <v>384</v>
      </c>
      <c r="H8739" s="5" t="s">
        <v>377</v>
      </c>
      <c r="I8739" s="5" t="s">
        <v>378</v>
      </c>
    </row>
    <row r="8740" spans="1:9" x14ac:dyDescent="0.25">
      <c r="A8740" s="5" t="s">
        <v>20867</v>
      </c>
      <c r="B8740" s="5" t="s">
        <v>20868</v>
      </c>
      <c r="C8740" s="6" t="s">
        <v>4363</v>
      </c>
      <c r="D8740" s="6" t="str">
        <f t="shared" si="136"/>
        <v>0010-030-031-1200</v>
      </c>
      <c r="E8740" s="5" t="s">
        <v>4364</v>
      </c>
      <c r="F8740" s="5" t="s">
        <v>383</v>
      </c>
      <c r="G8740" s="5" t="s">
        <v>384</v>
      </c>
      <c r="H8740" s="5" t="s">
        <v>377</v>
      </c>
      <c r="I8740" s="5" t="s">
        <v>378</v>
      </c>
    </row>
    <row r="8741" spans="1:9" x14ac:dyDescent="0.25">
      <c r="A8741" s="5" t="s">
        <v>20869</v>
      </c>
      <c r="B8741" s="5" t="s">
        <v>20870</v>
      </c>
      <c r="C8741" s="6" t="s">
        <v>12090</v>
      </c>
      <c r="D8741" s="6" t="str">
        <f t="shared" si="136"/>
        <v>0039-000-000-0000</v>
      </c>
      <c r="E8741" s="5" t="s">
        <v>12091</v>
      </c>
      <c r="F8741" s="5" t="s">
        <v>383</v>
      </c>
      <c r="G8741" s="5" t="s">
        <v>384</v>
      </c>
      <c r="H8741" s="5" t="s">
        <v>377</v>
      </c>
      <c r="I8741" s="5" t="s">
        <v>378</v>
      </c>
    </row>
    <row r="8742" spans="1:9" x14ac:dyDescent="0.25">
      <c r="A8742" s="5" t="s">
        <v>20871</v>
      </c>
      <c r="B8742" s="5" t="s">
        <v>20872</v>
      </c>
      <c r="C8742" s="6" t="s">
        <v>3591</v>
      </c>
      <c r="D8742" s="6" t="str">
        <f t="shared" si="136"/>
        <v>0165-000-000-0000</v>
      </c>
      <c r="E8742" s="5" t="s">
        <v>3592</v>
      </c>
      <c r="F8742" s="5" t="s">
        <v>383</v>
      </c>
      <c r="G8742" s="5" t="s">
        <v>384</v>
      </c>
      <c r="H8742" s="5" t="s">
        <v>377</v>
      </c>
      <c r="I8742" s="5" t="s">
        <v>378</v>
      </c>
    </row>
    <row r="8743" spans="1:9" x14ac:dyDescent="0.25">
      <c r="A8743" s="5" t="s">
        <v>20873</v>
      </c>
      <c r="B8743" s="5" t="s">
        <v>20874</v>
      </c>
      <c r="C8743" s="6" t="s">
        <v>1635</v>
      </c>
      <c r="D8743" s="6" t="str">
        <f t="shared" si="136"/>
        <v>0010-211-010-9900</v>
      </c>
      <c r="E8743" s="5" t="s">
        <v>1636</v>
      </c>
      <c r="F8743" s="5" t="s">
        <v>399</v>
      </c>
      <c r="G8743" s="5" t="s">
        <v>400</v>
      </c>
      <c r="H8743" s="5" t="s">
        <v>377</v>
      </c>
      <c r="I8743" s="5" t="s">
        <v>378</v>
      </c>
    </row>
    <row r="8744" spans="1:9" x14ac:dyDescent="0.25">
      <c r="A8744" s="5" t="s">
        <v>20875</v>
      </c>
      <c r="B8744" s="5" t="s">
        <v>20876</v>
      </c>
      <c r="C8744" s="6" t="s">
        <v>8595</v>
      </c>
      <c r="D8744" s="6" t="str">
        <f t="shared" si="136"/>
        <v>0752-000-000-0000</v>
      </c>
      <c r="E8744" s="5" t="s">
        <v>8596</v>
      </c>
      <c r="F8744" s="5" t="s">
        <v>383</v>
      </c>
      <c r="G8744" s="5" t="s">
        <v>384</v>
      </c>
      <c r="H8744" s="5" t="s">
        <v>377</v>
      </c>
      <c r="I8744" s="5" t="s">
        <v>378</v>
      </c>
    </row>
    <row r="8745" spans="1:9" x14ac:dyDescent="0.25">
      <c r="A8745" s="5" t="s">
        <v>20877</v>
      </c>
      <c r="B8745" s="5" t="s">
        <v>20878</v>
      </c>
      <c r="C8745" s="6" t="s">
        <v>915</v>
      </c>
      <c r="D8745" s="6" t="str">
        <f t="shared" si="136"/>
        <v>0027-000-000-0000</v>
      </c>
      <c r="E8745" s="5" t="s">
        <v>916</v>
      </c>
      <c r="F8745" s="5" t="s">
        <v>383</v>
      </c>
      <c r="G8745" s="5" t="s">
        <v>384</v>
      </c>
      <c r="H8745" s="5" t="s">
        <v>377</v>
      </c>
      <c r="I8745" s="5" t="s">
        <v>378</v>
      </c>
    </row>
    <row r="8746" spans="1:9" x14ac:dyDescent="0.25">
      <c r="A8746" s="5" t="s">
        <v>20879</v>
      </c>
      <c r="B8746" s="5" t="s">
        <v>20880</v>
      </c>
      <c r="C8746" s="6" t="s">
        <v>577</v>
      </c>
      <c r="D8746" s="6" t="str">
        <f t="shared" si="136"/>
        <v>0062-000-000-0000</v>
      </c>
      <c r="E8746" s="5" t="s">
        <v>578</v>
      </c>
      <c r="F8746" s="5" t="s">
        <v>383</v>
      </c>
      <c r="G8746" s="5" t="s">
        <v>384</v>
      </c>
      <c r="H8746" s="5" t="s">
        <v>377</v>
      </c>
      <c r="I8746" s="5" t="s">
        <v>378</v>
      </c>
    </row>
    <row r="8747" spans="1:9" x14ac:dyDescent="0.25">
      <c r="A8747" s="5" t="s">
        <v>20881</v>
      </c>
      <c r="B8747" s="5" t="s">
        <v>20882</v>
      </c>
      <c r="C8747" s="6" t="s">
        <v>3017</v>
      </c>
      <c r="D8747" s="6" t="str">
        <f t="shared" si="136"/>
        <v>0597-000-000-0000</v>
      </c>
      <c r="E8747" s="5" t="s">
        <v>3018</v>
      </c>
      <c r="F8747" s="5" t="s">
        <v>383</v>
      </c>
      <c r="G8747" s="5" t="s">
        <v>384</v>
      </c>
      <c r="H8747" s="5" t="s">
        <v>377</v>
      </c>
      <c r="I8747" s="5" t="s">
        <v>378</v>
      </c>
    </row>
    <row r="8748" spans="1:9" x14ac:dyDescent="0.25">
      <c r="A8748" s="5" t="s">
        <v>20883</v>
      </c>
      <c r="B8748" s="5" t="s">
        <v>20884</v>
      </c>
      <c r="C8748" s="6" t="s">
        <v>2008</v>
      </c>
      <c r="D8748" s="6" t="str">
        <f t="shared" si="136"/>
        <v>0670-000-000-0000</v>
      </c>
      <c r="E8748" s="5" t="s">
        <v>2009</v>
      </c>
      <c r="F8748" s="5" t="s">
        <v>383</v>
      </c>
      <c r="G8748" s="5" t="s">
        <v>384</v>
      </c>
      <c r="H8748" s="5" t="s">
        <v>513</v>
      </c>
      <c r="I8748" s="5" t="s">
        <v>514</v>
      </c>
    </row>
    <row r="8749" spans="1:9" x14ac:dyDescent="0.25">
      <c r="A8749" s="5" t="s">
        <v>20885</v>
      </c>
      <c r="B8749" s="5" t="s">
        <v>20886</v>
      </c>
      <c r="C8749" s="6" t="s">
        <v>1087</v>
      </c>
      <c r="D8749" s="6" t="str">
        <f t="shared" si="136"/>
        <v>0026-000-000-0000</v>
      </c>
      <c r="E8749" s="5" t="s">
        <v>1088</v>
      </c>
      <c r="F8749" s="5" t="s">
        <v>383</v>
      </c>
      <c r="G8749" s="5" t="s">
        <v>384</v>
      </c>
      <c r="H8749" s="5" t="s">
        <v>377</v>
      </c>
      <c r="I8749" s="5" t="s">
        <v>378</v>
      </c>
    </row>
    <row r="8750" spans="1:9" x14ac:dyDescent="0.25">
      <c r="A8750" s="5" t="s">
        <v>20887</v>
      </c>
      <c r="B8750" s="5" t="s">
        <v>20888</v>
      </c>
      <c r="C8750" s="6" t="s">
        <v>8352</v>
      </c>
      <c r="D8750" s="6" t="str">
        <f t="shared" si="136"/>
        <v>1140-000-000-0000</v>
      </c>
      <c r="E8750" s="5" t="s">
        <v>8353</v>
      </c>
      <c r="F8750" s="5" t="s">
        <v>383</v>
      </c>
      <c r="G8750" s="5" t="s">
        <v>384</v>
      </c>
      <c r="H8750" s="5" t="s">
        <v>377</v>
      </c>
      <c r="I8750" s="5" t="s">
        <v>378</v>
      </c>
    </row>
    <row r="8751" spans="1:9" x14ac:dyDescent="0.25">
      <c r="A8751" s="5" t="s">
        <v>20889</v>
      </c>
      <c r="B8751" s="5" t="s">
        <v>20890</v>
      </c>
      <c r="C8751" s="6" t="s">
        <v>10159</v>
      </c>
      <c r="D8751" s="6" t="str">
        <f t="shared" si="136"/>
        <v>0010-058-071-1700</v>
      </c>
      <c r="E8751" s="5" t="s">
        <v>10160</v>
      </c>
      <c r="F8751" s="5" t="s">
        <v>399</v>
      </c>
      <c r="G8751" s="5" t="s">
        <v>400</v>
      </c>
      <c r="H8751" s="5" t="s">
        <v>377</v>
      </c>
      <c r="I8751" s="5" t="s">
        <v>378</v>
      </c>
    </row>
    <row r="8752" spans="1:9" x14ac:dyDescent="0.25">
      <c r="A8752" s="5" t="s">
        <v>20891</v>
      </c>
      <c r="B8752" s="5" t="s">
        <v>20892</v>
      </c>
      <c r="C8752" s="6" t="s">
        <v>2673</v>
      </c>
      <c r="D8752" s="6" t="str">
        <f t="shared" si="136"/>
        <v>0219-000-000-0000</v>
      </c>
      <c r="E8752" s="5" t="s">
        <v>2674</v>
      </c>
      <c r="F8752" s="5" t="s">
        <v>383</v>
      </c>
      <c r="G8752" s="5" t="s">
        <v>384</v>
      </c>
      <c r="H8752" s="5" t="s">
        <v>377</v>
      </c>
      <c r="I8752" s="5" t="s">
        <v>378</v>
      </c>
    </row>
    <row r="8753" spans="1:9" x14ac:dyDescent="0.25">
      <c r="A8753" s="5" t="s">
        <v>20893</v>
      </c>
      <c r="B8753" s="5" t="s">
        <v>20894</v>
      </c>
      <c r="C8753" s="6" t="s">
        <v>7474</v>
      </c>
      <c r="D8753" s="6" t="str">
        <f t="shared" si="136"/>
        <v>0010-090-081-1100</v>
      </c>
      <c r="E8753" s="5" t="s">
        <v>7475</v>
      </c>
      <c r="F8753" s="5" t="s">
        <v>383</v>
      </c>
      <c r="G8753" s="5" t="s">
        <v>384</v>
      </c>
      <c r="H8753" s="5" t="s">
        <v>377</v>
      </c>
      <c r="I8753" s="5" t="s">
        <v>378</v>
      </c>
    </row>
    <row r="8754" spans="1:9" x14ac:dyDescent="0.25">
      <c r="A8754" s="5" t="s">
        <v>20895</v>
      </c>
      <c r="B8754" s="5" t="s">
        <v>20896</v>
      </c>
      <c r="C8754" s="6" t="s">
        <v>20897</v>
      </c>
      <c r="D8754" s="6" t="str">
        <f t="shared" si="136"/>
        <v>0160-116-000-0000</v>
      </c>
      <c r="E8754" s="5" t="s">
        <v>20898</v>
      </c>
      <c r="F8754" s="5" t="s">
        <v>383</v>
      </c>
      <c r="G8754" s="5" t="s">
        <v>384</v>
      </c>
      <c r="H8754" s="5" t="s">
        <v>377</v>
      </c>
      <c r="I8754" s="5" t="s">
        <v>378</v>
      </c>
    </row>
    <row r="8755" spans="1:9" x14ac:dyDescent="0.25">
      <c r="A8755" s="5" t="s">
        <v>20899</v>
      </c>
      <c r="B8755" s="5" t="s">
        <v>20900</v>
      </c>
      <c r="C8755" s="6" t="s">
        <v>421</v>
      </c>
      <c r="D8755" s="6" t="str">
        <f t="shared" si="136"/>
        <v>0835-000-000-0000</v>
      </c>
      <c r="E8755" s="5" t="s">
        <v>422</v>
      </c>
      <c r="F8755" s="5" t="s">
        <v>383</v>
      </c>
      <c r="G8755" s="5" t="s">
        <v>384</v>
      </c>
      <c r="H8755" s="5" t="s">
        <v>11413</v>
      </c>
      <c r="I8755" s="5" t="s">
        <v>11414</v>
      </c>
    </row>
    <row r="8756" spans="1:9" x14ac:dyDescent="0.25">
      <c r="A8756" s="5" t="s">
        <v>20901</v>
      </c>
      <c r="B8756" s="5" t="s">
        <v>20902</v>
      </c>
      <c r="C8756" s="6" t="s">
        <v>757</v>
      </c>
      <c r="D8756" s="6" t="str">
        <f t="shared" si="136"/>
        <v>0871-000-000-0000</v>
      </c>
      <c r="E8756" s="5" t="s">
        <v>758</v>
      </c>
      <c r="F8756" s="5" t="s">
        <v>383</v>
      </c>
      <c r="G8756" s="5" t="s">
        <v>384</v>
      </c>
      <c r="H8756" s="5" t="s">
        <v>377</v>
      </c>
      <c r="I8756" s="5" t="s">
        <v>378</v>
      </c>
    </row>
    <row r="8757" spans="1:9" x14ac:dyDescent="0.25">
      <c r="A8757" s="5" t="s">
        <v>20903</v>
      </c>
      <c r="B8757" s="5" t="s">
        <v>20904</v>
      </c>
      <c r="C8757" s="6" t="s">
        <v>2008</v>
      </c>
      <c r="D8757" s="6" t="str">
        <f t="shared" si="136"/>
        <v>0670-000-000-0000</v>
      </c>
      <c r="E8757" s="5" t="s">
        <v>2009</v>
      </c>
      <c r="F8757" s="5" t="s">
        <v>383</v>
      </c>
      <c r="G8757" s="5" t="s">
        <v>384</v>
      </c>
      <c r="H8757" s="5" t="s">
        <v>377</v>
      </c>
      <c r="I8757" s="5" t="s">
        <v>378</v>
      </c>
    </row>
    <row r="8758" spans="1:9" x14ac:dyDescent="0.25">
      <c r="A8758" s="5" t="s">
        <v>20905</v>
      </c>
      <c r="B8758" s="5" t="s">
        <v>20906</v>
      </c>
      <c r="C8758" s="6" t="s">
        <v>5268</v>
      </c>
      <c r="D8758" s="6" t="str">
        <f t="shared" si="136"/>
        <v>0010-058-021-3700</v>
      </c>
      <c r="E8758" s="5" t="s">
        <v>5269</v>
      </c>
      <c r="F8758" s="5" t="s">
        <v>383</v>
      </c>
      <c r="G8758" s="5" t="s">
        <v>384</v>
      </c>
      <c r="H8758" s="5" t="s">
        <v>513</v>
      </c>
      <c r="I8758" s="5" t="s">
        <v>514</v>
      </c>
    </row>
    <row r="8759" spans="1:9" x14ac:dyDescent="0.25">
      <c r="A8759" s="5" t="s">
        <v>20907</v>
      </c>
      <c r="B8759" s="5" t="s">
        <v>20908</v>
      </c>
      <c r="C8759" s="6" t="s">
        <v>4018</v>
      </c>
      <c r="D8759" s="6" t="str">
        <f t="shared" si="136"/>
        <v>1103-000-000-0000</v>
      </c>
      <c r="E8759" s="5" t="s">
        <v>4019</v>
      </c>
      <c r="F8759" s="5" t="s">
        <v>383</v>
      </c>
      <c r="G8759" s="5" t="s">
        <v>384</v>
      </c>
      <c r="H8759" s="5" t="s">
        <v>377</v>
      </c>
      <c r="I8759" s="5" t="s">
        <v>378</v>
      </c>
    </row>
    <row r="8760" spans="1:9" x14ac:dyDescent="0.25">
      <c r="A8760" s="5" t="s">
        <v>20909</v>
      </c>
      <c r="B8760" s="5" t="s">
        <v>20910</v>
      </c>
      <c r="C8760" s="6" t="s">
        <v>819</v>
      </c>
      <c r="D8760" s="6" t="str">
        <f t="shared" si="136"/>
        <v>0100-000-000-1800</v>
      </c>
      <c r="E8760" s="5" t="s">
        <v>820</v>
      </c>
      <c r="F8760" s="5" t="s">
        <v>383</v>
      </c>
      <c r="G8760" s="5" t="s">
        <v>384</v>
      </c>
      <c r="H8760" s="5" t="s">
        <v>377</v>
      </c>
      <c r="I8760" s="5" t="s">
        <v>378</v>
      </c>
    </row>
    <row r="8761" spans="1:9" x14ac:dyDescent="0.25">
      <c r="A8761" s="5" t="s">
        <v>20911</v>
      </c>
      <c r="B8761" s="5" t="s">
        <v>20912</v>
      </c>
      <c r="C8761" s="6" t="s">
        <v>1209</v>
      </c>
      <c r="D8761" s="6" t="str">
        <f t="shared" si="136"/>
        <v>0077-308-000-0000</v>
      </c>
      <c r="E8761" s="5" t="s">
        <v>1210</v>
      </c>
      <c r="F8761" s="5" t="s">
        <v>2925</v>
      </c>
      <c r="G8761" s="5" t="s">
        <v>2926</v>
      </c>
      <c r="H8761" s="5" t="s">
        <v>377</v>
      </c>
      <c r="I8761" s="5" t="s">
        <v>378</v>
      </c>
    </row>
    <row r="8762" spans="1:9" x14ac:dyDescent="0.25">
      <c r="A8762" s="5" t="s">
        <v>20913</v>
      </c>
      <c r="B8762" s="5" t="s">
        <v>20914</v>
      </c>
      <c r="C8762" s="6" t="s">
        <v>6061</v>
      </c>
      <c r="D8762" s="6" t="str">
        <f t="shared" si="136"/>
        <v>0897-000-000-0000</v>
      </c>
      <c r="E8762" s="5" t="s">
        <v>6062</v>
      </c>
      <c r="F8762" s="5" t="s">
        <v>383</v>
      </c>
      <c r="G8762" s="5" t="s">
        <v>384</v>
      </c>
      <c r="H8762" s="5" t="s">
        <v>11413</v>
      </c>
      <c r="I8762" s="5" t="s">
        <v>11414</v>
      </c>
    </row>
    <row r="8763" spans="1:9" x14ac:dyDescent="0.25">
      <c r="A8763" s="5" t="s">
        <v>20915</v>
      </c>
      <c r="B8763" s="5" t="s">
        <v>20916</v>
      </c>
      <c r="C8763" s="6" t="s">
        <v>1952</v>
      </c>
      <c r="D8763" s="6" t="str">
        <f t="shared" si="136"/>
        <v>0655-247-000-0000</v>
      </c>
      <c r="E8763" s="5" t="s">
        <v>1953</v>
      </c>
      <c r="F8763" s="5" t="s">
        <v>383</v>
      </c>
      <c r="G8763" s="5" t="s">
        <v>384</v>
      </c>
      <c r="H8763" s="5" t="s">
        <v>377</v>
      </c>
      <c r="I8763" s="5" t="s">
        <v>378</v>
      </c>
    </row>
    <row r="8764" spans="1:9" x14ac:dyDescent="0.25">
      <c r="A8764" s="5" t="s">
        <v>20917</v>
      </c>
      <c r="B8764" s="5" t="s">
        <v>20918</v>
      </c>
      <c r="C8764" s="6" t="s">
        <v>2629</v>
      </c>
      <c r="D8764" s="6" t="str">
        <f t="shared" si="136"/>
        <v>0010-027-131-1100</v>
      </c>
      <c r="E8764" s="5" t="s">
        <v>2630</v>
      </c>
      <c r="F8764" s="5" t="s">
        <v>375</v>
      </c>
      <c r="G8764" s="5" t="s">
        <v>376</v>
      </c>
      <c r="H8764" s="5" t="s">
        <v>377</v>
      </c>
      <c r="I8764" s="5" t="s">
        <v>378</v>
      </c>
    </row>
    <row r="8765" spans="1:9" x14ac:dyDescent="0.25">
      <c r="A8765" s="5" t="s">
        <v>20919</v>
      </c>
      <c r="B8765" s="5" t="s">
        <v>20920</v>
      </c>
      <c r="C8765" s="6" t="s">
        <v>863</v>
      </c>
      <c r="D8765" s="6" t="str">
        <f t="shared" si="136"/>
        <v>0010-091-031-1100</v>
      </c>
      <c r="E8765" s="5" t="s">
        <v>864</v>
      </c>
      <c r="F8765" s="5" t="s">
        <v>375</v>
      </c>
      <c r="G8765" s="5" t="s">
        <v>376</v>
      </c>
      <c r="H8765" s="5" t="s">
        <v>377</v>
      </c>
      <c r="I8765" s="5" t="s">
        <v>378</v>
      </c>
    </row>
    <row r="8766" spans="1:9" x14ac:dyDescent="0.25">
      <c r="A8766" s="5" t="s">
        <v>20921</v>
      </c>
      <c r="B8766" s="5" t="s">
        <v>20922</v>
      </c>
      <c r="C8766" s="6" t="s">
        <v>2255</v>
      </c>
      <c r="D8766" s="6" t="str">
        <f t="shared" si="136"/>
        <v>0838-000-000-0000</v>
      </c>
      <c r="E8766" s="5" t="s">
        <v>2256</v>
      </c>
      <c r="F8766" s="5" t="s">
        <v>383</v>
      </c>
      <c r="G8766" s="5" t="s">
        <v>384</v>
      </c>
      <c r="H8766" s="5" t="s">
        <v>377</v>
      </c>
      <c r="I8766" s="5" t="s">
        <v>378</v>
      </c>
    </row>
    <row r="8767" spans="1:9" x14ac:dyDescent="0.25">
      <c r="A8767" s="5" t="s">
        <v>20923</v>
      </c>
      <c r="B8767" s="5" t="s">
        <v>20924</v>
      </c>
      <c r="C8767" s="6" t="s">
        <v>4829</v>
      </c>
      <c r="D8767" s="6" t="str">
        <f t="shared" si="136"/>
        <v>0036-000-000-0000</v>
      </c>
      <c r="E8767" s="5" t="s">
        <v>4830</v>
      </c>
      <c r="F8767" s="5" t="s">
        <v>383</v>
      </c>
      <c r="G8767" s="5" t="s">
        <v>384</v>
      </c>
      <c r="H8767" s="5" t="s">
        <v>377</v>
      </c>
      <c r="I8767" s="5" t="s">
        <v>378</v>
      </c>
    </row>
    <row r="8768" spans="1:9" x14ac:dyDescent="0.25">
      <c r="A8768" s="5" t="s">
        <v>20925</v>
      </c>
      <c r="B8768" s="5" t="s">
        <v>20926</v>
      </c>
      <c r="C8768" s="6" t="s">
        <v>1079</v>
      </c>
      <c r="D8768" s="6" t="str">
        <f t="shared" si="136"/>
        <v>0042-000-000-0000</v>
      </c>
      <c r="E8768" s="5" t="s">
        <v>1080</v>
      </c>
      <c r="F8768" s="5" t="s">
        <v>383</v>
      </c>
      <c r="G8768" s="5" t="s">
        <v>384</v>
      </c>
      <c r="H8768" s="5" t="s">
        <v>377</v>
      </c>
      <c r="I8768" s="5" t="s">
        <v>378</v>
      </c>
    </row>
    <row r="8769" spans="1:9" x14ac:dyDescent="0.25">
      <c r="A8769" s="5" t="s">
        <v>20927</v>
      </c>
      <c r="B8769" s="5" t="s">
        <v>20928</v>
      </c>
      <c r="C8769" s="6" t="s">
        <v>915</v>
      </c>
      <c r="D8769" s="6" t="str">
        <f t="shared" si="136"/>
        <v>0027-000-000-0000</v>
      </c>
      <c r="E8769" s="5" t="s">
        <v>916</v>
      </c>
      <c r="F8769" s="5" t="s">
        <v>383</v>
      </c>
      <c r="G8769" s="5" t="s">
        <v>384</v>
      </c>
      <c r="H8769" s="5" t="s">
        <v>377</v>
      </c>
      <c r="I8769" s="5" t="s">
        <v>378</v>
      </c>
    </row>
    <row r="8770" spans="1:9" x14ac:dyDescent="0.25">
      <c r="A8770" s="5" t="s">
        <v>20929</v>
      </c>
      <c r="B8770" s="5" t="s">
        <v>20930</v>
      </c>
      <c r="C8770" s="6" t="s">
        <v>12384</v>
      </c>
      <c r="D8770" s="6" t="str">
        <f t="shared" ref="D8770:D8833" si="137">TEXT(C8770,"0000-000-000-0000")</f>
        <v>0707-000-000-0000</v>
      </c>
      <c r="E8770" s="5" t="s">
        <v>12385</v>
      </c>
      <c r="F8770" s="5" t="s">
        <v>383</v>
      </c>
      <c r="G8770" s="5" t="s">
        <v>384</v>
      </c>
      <c r="H8770" s="5" t="s">
        <v>377</v>
      </c>
      <c r="I8770" s="5" t="s">
        <v>378</v>
      </c>
    </row>
    <row r="8771" spans="1:9" x14ac:dyDescent="0.25">
      <c r="A8771" s="5" t="s">
        <v>20931</v>
      </c>
      <c r="B8771" s="5" t="s">
        <v>20932</v>
      </c>
      <c r="C8771" s="6" t="s">
        <v>8352</v>
      </c>
      <c r="D8771" s="6" t="str">
        <f t="shared" si="137"/>
        <v>1140-000-000-0000</v>
      </c>
      <c r="E8771" s="5" t="s">
        <v>8353</v>
      </c>
      <c r="F8771" s="5" t="s">
        <v>383</v>
      </c>
      <c r="G8771" s="5" t="s">
        <v>384</v>
      </c>
      <c r="H8771" s="5" t="s">
        <v>491</v>
      </c>
      <c r="I8771" s="5" t="s">
        <v>492</v>
      </c>
    </row>
    <row r="8772" spans="1:9" x14ac:dyDescent="0.25">
      <c r="A8772" s="5" t="s">
        <v>20933</v>
      </c>
      <c r="B8772" s="5" t="s">
        <v>20934</v>
      </c>
      <c r="C8772" s="6" t="s">
        <v>16011</v>
      </c>
      <c r="D8772" s="6" t="str">
        <f t="shared" si="137"/>
        <v>0833-000-000-0000</v>
      </c>
      <c r="E8772" s="5" t="s">
        <v>16012</v>
      </c>
      <c r="F8772" s="5" t="s">
        <v>383</v>
      </c>
      <c r="G8772" s="5" t="s">
        <v>384</v>
      </c>
      <c r="H8772" s="5" t="s">
        <v>377</v>
      </c>
      <c r="I8772" s="5" t="s">
        <v>378</v>
      </c>
    </row>
    <row r="8773" spans="1:9" x14ac:dyDescent="0.25">
      <c r="A8773" s="5" t="s">
        <v>20935</v>
      </c>
      <c r="B8773" s="5" t="s">
        <v>20936</v>
      </c>
      <c r="C8773" s="6" t="s">
        <v>6116</v>
      </c>
      <c r="D8773" s="6" t="str">
        <f t="shared" si="137"/>
        <v>0691-000-000-0000</v>
      </c>
      <c r="E8773" s="5" t="s">
        <v>6117</v>
      </c>
      <c r="F8773" s="5" t="s">
        <v>383</v>
      </c>
      <c r="G8773" s="5" t="s">
        <v>384</v>
      </c>
      <c r="H8773" s="5" t="s">
        <v>377</v>
      </c>
      <c r="I8773" s="5" t="s">
        <v>378</v>
      </c>
    </row>
    <row r="8774" spans="1:9" x14ac:dyDescent="0.25">
      <c r="A8774" s="5" t="s">
        <v>20937</v>
      </c>
      <c r="B8774" s="5" t="s">
        <v>20938</v>
      </c>
      <c r="C8774" s="6" t="s">
        <v>2394</v>
      </c>
      <c r="D8774" s="6" t="str">
        <f t="shared" si="137"/>
        <v>0290-000-000-0000</v>
      </c>
      <c r="E8774" s="5" t="s">
        <v>2395</v>
      </c>
      <c r="F8774" s="5" t="s">
        <v>383</v>
      </c>
      <c r="G8774" s="5" t="s">
        <v>384</v>
      </c>
      <c r="H8774" s="5" t="s">
        <v>377</v>
      </c>
      <c r="I8774" s="5" t="s">
        <v>378</v>
      </c>
    </row>
    <row r="8775" spans="1:9" x14ac:dyDescent="0.25">
      <c r="A8775" s="5" t="s">
        <v>20939</v>
      </c>
      <c r="B8775" s="5" t="s">
        <v>20940</v>
      </c>
      <c r="C8775" s="6" t="s">
        <v>615</v>
      </c>
      <c r="D8775" s="6" t="str">
        <f t="shared" si="137"/>
        <v>0170-000-000-0000</v>
      </c>
      <c r="E8775" s="5" t="s">
        <v>616</v>
      </c>
      <c r="F8775" s="5" t="s">
        <v>383</v>
      </c>
      <c r="G8775" s="5" t="s">
        <v>384</v>
      </c>
      <c r="H8775" s="5" t="s">
        <v>377</v>
      </c>
      <c r="I8775" s="5" t="s">
        <v>378</v>
      </c>
    </row>
    <row r="8776" spans="1:9" x14ac:dyDescent="0.25">
      <c r="A8776" s="5" t="s">
        <v>20941</v>
      </c>
      <c r="B8776" s="5" t="s">
        <v>20942</v>
      </c>
      <c r="C8776" s="6" t="s">
        <v>1611</v>
      </c>
      <c r="D8776" s="6" t="str">
        <f t="shared" si="137"/>
        <v>0605-000-000-0000</v>
      </c>
      <c r="E8776" s="5" t="s">
        <v>1612</v>
      </c>
      <c r="F8776" s="5" t="s">
        <v>383</v>
      </c>
      <c r="G8776" s="5" t="s">
        <v>384</v>
      </c>
      <c r="H8776" s="5" t="s">
        <v>377</v>
      </c>
      <c r="I8776" s="5" t="s">
        <v>378</v>
      </c>
    </row>
    <row r="8777" spans="1:9" x14ac:dyDescent="0.25">
      <c r="A8777" s="5" t="s">
        <v>20943</v>
      </c>
      <c r="B8777" s="5" t="s">
        <v>20944</v>
      </c>
      <c r="C8777" s="6" t="s">
        <v>1794</v>
      </c>
      <c r="D8777" s="6" t="str">
        <f t="shared" si="137"/>
        <v>0427-000-000-0000</v>
      </c>
      <c r="E8777" s="5" t="s">
        <v>1795</v>
      </c>
      <c r="F8777" s="5" t="s">
        <v>383</v>
      </c>
      <c r="G8777" s="5" t="s">
        <v>384</v>
      </c>
      <c r="H8777" s="5" t="s">
        <v>513</v>
      </c>
      <c r="I8777" s="5" t="s">
        <v>514</v>
      </c>
    </row>
    <row r="8778" spans="1:9" x14ac:dyDescent="0.25">
      <c r="A8778" s="5" t="s">
        <v>20945</v>
      </c>
      <c r="B8778" s="5" t="s">
        <v>20946</v>
      </c>
      <c r="C8778" s="6" t="s">
        <v>7786</v>
      </c>
      <c r="D8778" s="6" t="str">
        <f t="shared" si="137"/>
        <v>0960-000-000-0000</v>
      </c>
      <c r="E8778" s="5" t="s">
        <v>7787</v>
      </c>
      <c r="F8778" s="5" t="s">
        <v>383</v>
      </c>
      <c r="G8778" s="5" t="s">
        <v>384</v>
      </c>
      <c r="H8778" s="5" t="s">
        <v>377</v>
      </c>
      <c r="I8778" s="5" t="s">
        <v>378</v>
      </c>
    </row>
    <row r="8779" spans="1:9" x14ac:dyDescent="0.25">
      <c r="A8779" s="5" t="s">
        <v>20947</v>
      </c>
      <c r="B8779" s="5" t="s">
        <v>20948</v>
      </c>
      <c r="C8779" s="6" t="s">
        <v>5154</v>
      </c>
      <c r="D8779" s="6" t="str">
        <f t="shared" si="137"/>
        <v>0416-000-000-0000</v>
      </c>
      <c r="E8779" s="5" t="s">
        <v>5155</v>
      </c>
      <c r="F8779" s="5" t="s">
        <v>383</v>
      </c>
      <c r="G8779" s="5" t="s">
        <v>384</v>
      </c>
      <c r="H8779" s="5" t="s">
        <v>377</v>
      </c>
      <c r="I8779" s="5" t="s">
        <v>378</v>
      </c>
    </row>
    <row r="8780" spans="1:9" x14ac:dyDescent="0.25">
      <c r="A8780" s="5" t="s">
        <v>20949</v>
      </c>
      <c r="B8780" s="5" t="s">
        <v>20950</v>
      </c>
      <c r="C8780" s="6" t="s">
        <v>4052</v>
      </c>
      <c r="D8780" s="6" t="str">
        <f t="shared" si="137"/>
        <v>0285-000-000-0000</v>
      </c>
      <c r="E8780" s="5" t="s">
        <v>4053</v>
      </c>
      <c r="F8780" s="5" t="s">
        <v>383</v>
      </c>
      <c r="G8780" s="5" t="s">
        <v>384</v>
      </c>
      <c r="H8780" s="5" t="s">
        <v>377</v>
      </c>
      <c r="I8780" s="5" t="s">
        <v>378</v>
      </c>
    </row>
    <row r="8781" spans="1:9" x14ac:dyDescent="0.25">
      <c r="A8781" s="5" t="s">
        <v>20951</v>
      </c>
      <c r="B8781" s="5" t="s">
        <v>20952</v>
      </c>
      <c r="C8781" s="6" t="s">
        <v>18730</v>
      </c>
      <c r="D8781" s="6" t="str">
        <f t="shared" si="137"/>
        <v>0711-000-004-5800</v>
      </c>
      <c r="E8781" s="5" t="s">
        <v>18731</v>
      </c>
      <c r="F8781" s="5" t="s">
        <v>383</v>
      </c>
      <c r="G8781" s="5" t="s">
        <v>384</v>
      </c>
      <c r="H8781" s="5" t="s">
        <v>377</v>
      </c>
      <c r="I8781" s="5" t="s">
        <v>378</v>
      </c>
    </row>
    <row r="8782" spans="1:9" x14ac:dyDescent="0.25">
      <c r="A8782" s="5" t="s">
        <v>20953</v>
      </c>
      <c r="B8782" s="5" t="s">
        <v>20954</v>
      </c>
      <c r="C8782" s="6" t="s">
        <v>885</v>
      </c>
      <c r="D8782" s="6" t="str">
        <f t="shared" si="137"/>
        <v>0339-000-000-0000</v>
      </c>
      <c r="E8782" s="5" t="s">
        <v>886</v>
      </c>
      <c r="F8782" s="5" t="s">
        <v>383</v>
      </c>
      <c r="G8782" s="5" t="s">
        <v>384</v>
      </c>
      <c r="H8782" s="5" t="s">
        <v>377</v>
      </c>
      <c r="I8782" s="5" t="s">
        <v>378</v>
      </c>
    </row>
    <row r="8783" spans="1:9" x14ac:dyDescent="0.25">
      <c r="A8783" s="5" t="s">
        <v>20955</v>
      </c>
      <c r="B8783" s="5" t="s">
        <v>20956</v>
      </c>
      <c r="C8783" s="6" t="s">
        <v>13805</v>
      </c>
      <c r="D8783" s="6" t="str">
        <f t="shared" si="137"/>
        <v>0290-045-090-1200</v>
      </c>
      <c r="E8783" s="5" t="s">
        <v>13806</v>
      </c>
      <c r="F8783" s="5" t="s">
        <v>415</v>
      </c>
      <c r="G8783" s="5" t="s">
        <v>416</v>
      </c>
      <c r="H8783" s="5" t="s">
        <v>377</v>
      </c>
      <c r="I8783" s="5" t="s">
        <v>378</v>
      </c>
    </row>
    <row r="8784" spans="1:9" x14ac:dyDescent="0.25">
      <c r="A8784" s="5" t="s">
        <v>20957</v>
      </c>
      <c r="B8784" s="5" t="s">
        <v>20958</v>
      </c>
      <c r="C8784" s="6" t="s">
        <v>2789</v>
      </c>
      <c r="D8784" s="6" t="str">
        <f t="shared" si="137"/>
        <v>0190-000-000-0000</v>
      </c>
      <c r="E8784" s="5" t="s">
        <v>2790</v>
      </c>
      <c r="F8784" s="5" t="s">
        <v>383</v>
      </c>
      <c r="G8784" s="5" t="s">
        <v>384</v>
      </c>
      <c r="H8784" s="5" t="s">
        <v>377</v>
      </c>
      <c r="I8784" s="5" t="s">
        <v>378</v>
      </c>
    </row>
    <row r="8785" spans="1:9" x14ac:dyDescent="0.25">
      <c r="A8785" s="5" t="s">
        <v>20959</v>
      </c>
      <c r="B8785" s="5" t="s">
        <v>20960</v>
      </c>
      <c r="C8785" s="6" t="s">
        <v>481</v>
      </c>
      <c r="D8785" s="6" t="str">
        <f t="shared" si="137"/>
        <v>0955-000-000-0000</v>
      </c>
      <c r="E8785" s="5" t="s">
        <v>482</v>
      </c>
      <c r="F8785" s="5" t="s">
        <v>383</v>
      </c>
      <c r="G8785" s="5" t="s">
        <v>384</v>
      </c>
      <c r="H8785" s="5" t="s">
        <v>377</v>
      </c>
      <c r="I8785" s="5" t="s">
        <v>378</v>
      </c>
    </row>
    <row r="8786" spans="1:9" x14ac:dyDescent="0.25">
      <c r="A8786" s="5" t="s">
        <v>20961</v>
      </c>
      <c r="B8786" s="5" t="s">
        <v>20962</v>
      </c>
      <c r="C8786" s="6" t="s">
        <v>2008</v>
      </c>
      <c r="D8786" s="6" t="str">
        <f t="shared" si="137"/>
        <v>0670-000-000-0000</v>
      </c>
      <c r="E8786" s="5" t="s">
        <v>2009</v>
      </c>
      <c r="F8786" s="5" t="s">
        <v>383</v>
      </c>
      <c r="G8786" s="5" t="s">
        <v>384</v>
      </c>
      <c r="H8786" s="5" t="s">
        <v>377</v>
      </c>
      <c r="I8786" s="5" t="s">
        <v>378</v>
      </c>
    </row>
    <row r="8787" spans="1:9" x14ac:dyDescent="0.25">
      <c r="A8787" s="5" t="s">
        <v>20963</v>
      </c>
      <c r="B8787" s="5" t="s">
        <v>20964</v>
      </c>
      <c r="C8787" s="6" t="s">
        <v>985</v>
      </c>
      <c r="D8787" s="6" t="str">
        <f t="shared" si="137"/>
        <v>0180-000-000-0000</v>
      </c>
      <c r="E8787" s="5" t="s">
        <v>986</v>
      </c>
      <c r="F8787" s="5" t="s">
        <v>383</v>
      </c>
      <c r="G8787" s="5" t="s">
        <v>384</v>
      </c>
      <c r="H8787" s="5" t="s">
        <v>513</v>
      </c>
      <c r="I8787" s="5" t="s">
        <v>514</v>
      </c>
    </row>
    <row r="8788" spans="1:9" x14ac:dyDescent="0.25">
      <c r="A8788" s="5" t="s">
        <v>20965</v>
      </c>
      <c r="B8788" s="5" t="s">
        <v>20966</v>
      </c>
      <c r="C8788" s="6" t="s">
        <v>6350</v>
      </c>
      <c r="D8788" s="6" t="str">
        <f t="shared" si="137"/>
        <v>0697-000-000-0000</v>
      </c>
      <c r="E8788" s="5" t="s">
        <v>6351</v>
      </c>
      <c r="F8788" s="5" t="s">
        <v>383</v>
      </c>
      <c r="G8788" s="5" t="s">
        <v>384</v>
      </c>
      <c r="H8788" s="5" t="s">
        <v>513</v>
      </c>
      <c r="I8788" s="5" t="s">
        <v>514</v>
      </c>
    </row>
    <row r="8789" spans="1:9" x14ac:dyDescent="0.25">
      <c r="A8789" s="5" t="s">
        <v>20967</v>
      </c>
      <c r="B8789" s="5" t="s">
        <v>20968</v>
      </c>
      <c r="C8789" s="6" t="s">
        <v>1619</v>
      </c>
      <c r="D8789" s="6" t="str">
        <f t="shared" si="137"/>
        <v>0370-000-000-0000</v>
      </c>
      <c r="E8789" s="5" t="s">
        <v>1620</v>
      </c>
      <c r="F8789" s="5" t="s">
        <v>383</v>
      </c>
      <c r="G8789" s="5" t="s">
        <v>384</v>
      </c>
      <c r="H8789" s="5" t="s">
        <v>377</v>
      </c>
      <c r="I8789" s="5" t="s">
        <v>378</v>
      </c>
    </row>
    <row r="8790" spans="1:9" x14ac:dyDescent="0.25">
      <c r="A8790" s="5" t="s">
        <v>20969</v>
      </c>
      <c r="B8790" s="5" t="s">
        <v>20970</v>
      </c>
      <c r="C8790" s="6" t="s">
        <v>3445</v>
      </c>
      <c r="D8790" s="6" t="str">
        <f t="shared" si="137"/>
        <v>0288-000-000-0000</v>
      </c>
      <c r="E8790" s="5" t="s">
        <v>3446</v>
      </c>
      <c r="F8790" s="5" t="s">
        <v>383</v>
      </c>
      <c r="G8790" s="5" t="s">
        <v>384</v>
      </c>
      <c r="H8790" s="5" t="s">
        <v>377</v>
      </c>
      <c r="I8790" s="5" t="s">
        <v>378</v>
      </c>
    </row>
    <row r="8791" spans="1:9" x14ac:dyDescent="0.25">
      <c r="A8791" s="5" t="s">
        <v>20971</v>
      </c>
      <c r="B8791" s="5" t="s">
        <v>20972</v>
      </c>
      <c r="C8791" s="6" t="s">
        <v>4621</v>
      </c>
      <c r="D8791" s="6" t="str">
        <f t="shared" si="137"/>
        <v>0890-000-000-0000</v>
      </c>
      <c r="E8791" s="5" t="s">
        <v>4622</v>
      </c>
      <c r="F8791" s="5" t="s">
        <v>383</v>
      </c>
      <c r="G8791" s="5" t="s">
        <v>384</v>
      </c>
      <c r="H8791" s="5" t="s">
        <v>14185</v>
      </c>
      <c r="I8791" s="5" t="s">
        <v>14186</v>
      </c>
    </row>
    <row r="8792" spans="1:9" x14ac:dyDescent="0.25">
      <c r="A8792" s="5" t="s">
        <v>20973</v>
      </c>
      <c r="B8792" s="5" t="s">
        <v>20974</v>
      </c>
      <c r="C8792" s="6" t="s">
        <v>539</v>
      </c>
      <c r="D8792" s="6" t="str">
        <f t="shared" si="137"/>
        <v>0850-000-000-0000</v>
      </c>
      <c r="E8792" s="5" t="s">
        <v>540</v>
      </c>
      <c r="F8792" s="5" t="s">
        <v>383</v>
      </c>
      <c r="G8792" s="5" t="s">
        <v>384</v>
      </c>
      <c r="H8792" s="5" t="s">
        <v>377</v>
      </c>
      <c r="I8792" s="5" t="s">
        <v>378</v>
      </c>
    </row>
    <row r="8793" spans="1:9" x14ac:dyDescent="0.25">
      <c r="A8793" s="5" t="s">
        <v>20975</v>
      </c>
      <c r="B8793" s="5" t="s">
        <v>20976</v>
      </c>
      <c r="C8793" s="6" t="s">
        <v>615</v>
      </c>
      <c r="D8793" s="6" t="str">
        <f t="shared" si="137"/>
        <v>0170-000-000-0000</v>
      </c>
      <c r="E8793" s="5" t="s">
        <v>616</v>
      </c>
      <c r="F8793" s="5" t="s">
        <v>383</v>
      </c>
      <c r="G8793" s="5" t="s">
        <v>384</v>
      </c>
      <c r="H8793" s="5" t="s">
        <v>377</v>
      </c>
      <c r="I8793" s="5" t="s">
        <v>378</v>
      </c>
    </row>
    <row r="8794" spans="1:9" x14ac:dyDescent="0.25">
      <c r="A8794" s="5" t="s">
        <v>20977</v>
      </c>
      <c r="B8794" s="5" t="s">
        <v>20978</v>
      </c>
      <c r="C8794" s="6" t="s">
        <v>3587</v>
      </c>
      <c r="D8794" s="6" t="str">
        <f t="shared" si="137"/>
        <v>0606-000-000-0000</v>
      </c>
      <c r="E8794" s="5" t="s">
        <v>3588</v>
      </c>
      <c r="F8794" s="5" t="s">
        <v>383</v>
      </c>
      <c r="G8794" s="5" t="s">
        <v>384</v>
      </c>
      <c r="H8794" s="5" t="s">
        <v>377</v>
      </c>
      <c r="I8794" s="5" t="s">
        <v>378</v>
      </c>
    </row>
    <row r="8795" spans="1:9" x14ac:dyDescent="0.25">
      <c r="A8795" s="5" t="s">
        <v>20979</v>
      </c>
      <c r="B8795" s="5" t="s">
        <v>20980</v>
      </c>
      <c r="C8795" s="6" t="s">
        <v>923</v>
      </c>
      <c r="D8795" s="6" t="str">
        <f t="shared" si="137"/>
        <v>0210-000-000-0000</v>
      </c>
      <c r="E8795" s="5" t="s">
        <v>924</v>
      </c>
      <c r="F8795" s="5" t="s">
        <v>383</v>
      </c>
      <c r="G8795" s="5" t="s">
        <v>384</v>
      </c>
      <c r="H8795" s="5" t="s">
        <v>377</v>
      </c>
      <c r="I8795" s="5" t="s">
        <v>378</v>
      </c>
    </row>
    <row r="8796" spans="1:9" x14ac:dyDescent="0.25">
      <c r="A8796" s="5" t="s">
        <v>20981</v>
      </c>
      <c r="B8796" s="5" t="s">
        <v>20982</v>
      </c>
      <c r="C8796" s="6" t="s">
        <v>5638</v>
      </c>
      <c r="D8796" s="6" t="str">
        <f t="shared" si="137"/>
        <v>0901-000-000-0000</v>
      </c>
      <c r="E8796" s="5" t="s">
        <v>5639</v>
      </c>
      <c r="F8796" s="5" t="s">
        <v>383</v>
      </c>
      <c r="G8796" s="5" t="s">
        <v>384</v>
      </c>
      <c r="H8796" s="5" t="s">
        <v>377</v>
      </c>
      <c r="I8796" s="5" t="s">
        <v>378</v>
      </c>
    </row>
    <row r="8797" spans="1:9" x14ac:dyDescent="0.25">
      <c r="A8797" s="5" t="s">
        <v>20983</v>
      </c>
      <c r="B8797" s="5" t="s">
        <v>20984</v>
      </c>
      <c r="C8797" s="6" t="s">
        <v>1907</v>
      </c>
      <c r="D8797" s="6" t="str">
        <f t="shared" si="137"/>
        <v>1104-000-000-0000</v>
      </c>
      <c r="E8797" s="5" t="s">
        <v>1908</v>
      </c>
      <c r="F8797" s="5" t="s">
        <v>383</v>
      </c>
      <c r="G8797" s="5" t="s">
        <v>384</v>
      </c>
      <c r="H8797" s="5" t="s">
        <v>377</v>
      </c>
      <c r="I8797" s="5" t="s">
        <v>378</v>
      </c>
    </row>
    <row r="8798" spans="1:9" x14ac:dyDescent="0.25">
      <c r="A8798" s="5" t="s">
        <v>20985</v>
      </c>
      <c r="B8798" s="5" t="s">
        <v>20986</v>
      </c>
      <c r="C8798" s="6" t="s">
        <v>569</v>
      </c>
      <c r="D8798" s="6" t="str">
        <f t="shared" si="137"/>
        <v>0665-000-000-0000</v>
      </c>
      <c r="E8798" s="5" t="s">
        <v>570</v>
      </c>
      <c r="F8798" s="5" t="s">
        <v>383</v>
      </c>
      <c r="G8798" s="5" t="s">
        <v>384</v>
      </c>
      <c r="H8798" s="5" t="s">
        <v>377</v>
      </c>
      <c r="I8798" s="5" t="s">
        <v>378</v>
      </c>
    </row>
    <row r="8799" spans="1:9" x14ac:dyDescent="0.25">
      <c r="A8799" s="5" t="s">
        <v>20987</v>
      </c>
      <c r="B8799" s="5" t="s">
        <v>20988</v>
      </c>
      <c r="C8799" s="6" t="s">
        <v>2394</v>
      </c>
      <c r="D8799" s="6" t="str">
        <f t="shared" si="137"/>
        <v>0290-000-000-0000</v>
      </c>
      <c r="E8799" s="5" t="s">
        <v>2395</v>
      </c>
      <c r="F8799" s="5" t="s">
        <v>383</v>
      </c>
      <c r="G8799" s="5" t="s">
        <v>384</v>
      </c>
      <c r="H8799" s="5" t="s">
        <v>377</v>
      </c>
      <c r="I8799" s="5" t="s">
        <v>378</v>
      </c>
    </row>
    <row r="8800" spans="1:9" x14ac:dyDescent="0.25">
      <c r="A8800" s="5" t="s">
        <v>20989</v>
      </c>
      <c r="B8800" s="5" t="s">
        <v>20990</v>
      </c>
      <c r="C8800" s="6" t="s">
        <v>1123</v>
      </c>
      <c r="D8800" s="6" t="str">
        <f t="shared" si="137"/>
        <v>0171-000-000-0000</v>
      </c>
      <c r="E8800" s="5" t="s">
        <v>1124</v>
      </c>
      <c r="F8800" s="5" t="s">
        <v>383</v>
      </c>
      <c r="G8800" s="5" t="s">
        <v>384</v>
      </c>
      <c r="H8800" s="5" t="s">
        <v>377</v>
      </c>
      <c r="I8800" s="5" t="s">
        <v>378</v>
      </c>
    </row>
    <row r="8801" spans="1:9" x14ac:dyDescent="0.25">
      <c r="A8801" s="5" t="s">
        <v>20991</v>
      </c>
      <c r="B8801" s="5" t="s">
        <v>20992</v>
      </c>
      <c r="C8801" s="6" t="s">
        <v>2293</v>
      </c>
      <c r="D8801" s="6" t="str">
        <f t="shared" si="137"/>
        <v>0680-000-000-0000</v>
      </c>
      <c r="E8801" s="5" t="s">
        <v>2294</v>
      </c>
      <c r="F8801" s="5" t="s">
        <v>383</v>
      </c>
      <c r="G8801" s="5" t="s">
        <v>384</v>
      </c>
      <c r="H8801" s="5" t="s">
        <v>377</v>
      </c>
      <c r="I8801" s="5" t="s">
        <v>378</v>
      </c>
    </row>
    <row r="8802" spans="1:9" x14ac:dyDescent="0.25">
      <c r="A8802" s="5" t="s">
        <v>20993</v>
      </c>
      <c r="B8802" s="5" t="s">
        <v>20994</v>
      </c>
      <c r="C8802" s="6" t="s">
        <v>2541</v>
      </c>
      <c r="D8802" s="6" t="str">
        <f t="shared" si="137"/>
        <v>0692-000-000-0000</v>
      </c>
      <c r="E8802" s="5" t="s">
        <v>2542</v>
      </c>
      <c r="F8802" s="5" t="s">
        <v>383</v>
      </c>
      <c r="G8802" s="5" t="s">
        <v>384</v>
      </c>
      <c r="H8802" s="5" t="s">
        <v>377</v>
      </c>
      <c r="I8802" s="5" t="s">
        <v>378</v>
      </c>
    </row>
    <row r="8803" spans="1:9" x14ac:dyDescent="0.25">
      <c r="A8803" s="5" t="s">
        <v>20995</v>
      </c>
      <c r="B8803" s="5" t="s">
        <v>20996</v>
      </c>
      <c r="C8803" s="6" t="s">
        <v>3498</v>
      </c>
      <c r="D8803" s="6" t="str">
        <f t="shared" si="137"/>
        <v>0548-000-000-0000</v>
      </c>
      <c r="E8803" s="5" t="s">
        <v>3499</v>
      </c>
      <c r="F8803" s="5" t="s">
        <v>383</v>
      </c>
      <c r="G8803" s="5" t="s">
        <v>384</v>
      </c>
      <c r="H8803" s="5" t="s">
        <v>11790</v>
      </c>
      <c r="I8803" s="5" t="s">
        <v>11791</v>
      </c>
    </row>
    <row r="8804" spans="1:9" x14ac:dyDescent="0.25">
      <c r="A8804" s="5" t="s">
        <v>20997</v>
      </c>
      <c r="B8804" s="5" t="s">
        <v>20998</v>
      </c>
      <c r="C8804" s="6" t="s">
        <v>1456</v>
      </c>
      <c r="D8804" s="6" t="str">
        <f t="shared" si="137"/>
        <v>0150-000-000-0000</v>
      </c>
      <c r="E8804" s="5" t="s">
        <v>1457</v>
      </c>
      <c r="F8804" s="5" t="s">
        <v>383</v>
      </c>
      <c r="G8804" s="5" t="s">
        <v>384</v>
      </c>
      <c r="H8804" s="5" t="s">
        <v>377</v>
      </c>
      <c r="I8804" s="5" t="s">
        <v>378</v>
      </c>
    </row>
    <row r="8805" spans="1:9" x14ac:dyDescent="0.25">
      <c r="A8805" s="5" t="s">
        <v>20999</v>
      </c>
      <c r="B8805" s="5" t="s">
        <v>21000</v>
      </c>
      <c r="C8805" s="6" t="s">
        <v>551</v>
      </c>
      <c r="D8805" s="6" t="str">
        <f t="shared" si="137"/>
        <v>0355-000-000-0000</v>
      </c>
      <c r="E8805" s="5" t="s">
        <v>552</v>
      </c>
      <c r="F8805" s="5" t="s">
        <v>383</v>
      </c>
      <c r="G8805" s="5" t="s">
        <v>384</v>
      </c>
      <c r="H8805" s="5" t="s">
        <v>377</v>
      </c>
      <c r="I8805" s="5" t="s">
        <v>378</v>
      </c>
    </row>
    <row r="8806" spans="1:9" x14ac:dyDescent="0.25">
      <c r="A8806" s="5" t="s">
        <v>21001</v>
      </c>
      <c r="B8806" s="5" t="s">
        <v>21002</v>
      </c>
      <c r="C8806" s="6" t="s">
        <v>2265</v>
      </c>
      <c r="D8806" s="6" t="str">
        <f t="shared" si="137"/>
        <v>0260-000-000-0000</v>
      </c>
      <c r="E8806" s="5" t="s">
        <v>2266</v>
      </c>
      <c r="F8806" s="5" t="s">
        <v>383</v>
      </c>
      <c r="G8806" s="5" t="s">
        <v>384</v>
      </c>
      <c r="H8806" s="5" t="s">
        <v>377</v>
      </c>
      <c r="I8806" s="5" t="s">
        <v>378</v>
      </c>
    </row>
    <row r="8807" spans="1:9" x14ac:dyDescent="0.25">
      <c r="A8807" s="5" t="s">
        <v>21003</v>
      </c>
      <c r="B8807" s="5" t="s">
        <v>21004</v>
      </c>
      <c r="C8807" s="6" t="s">
        <v>1702</v>
      </c>
      <c r="D8807" s="6" t="str">
        <f t="shared" si="137"/>
        <v>0601-000-000-0000</v>
      </c>
      <c r="E8807" s="5" t="s">
        <v>1703</v>
      </c>
      <c r="F8807" s="5" t="s">
        <v>383</v>
      </c>
      <c r="G8807" s="5" t="s">
        <v>384</v>
      </c>
      <c r="H8807" s="5" t="s">
        <v>377</v>
      </c>
      <c r="I8807" s="5" t="s">
        <v>378</v>
      </c>
    </row>
    <row r="8808" spans="1:9" x14ac:dyDescent="0.25">
      <c r="A8808" s="5" t="s">
        <v>21005</v>
      </c>
      <c r="B8808" s="5" t="s">
        <v>21006</v>
      </c>
      <c r="C8808" s="6" t="s">
        <v>3840</v>
      </c>
      <c r="D8808" s="6" t="str">
        <f t="shared" si="137"/>
        <v>0819-000-000-0000</v>
      </c>
      <c r="E8808" s="5" t="s">
        <v>3841</v>
      </c>
      <c r="F8808" s="5" t="s">
        <v>383</v>
      </c>
      <c r="G8808" s="5" t="s">
        <v>384</v>
      </c>
      <c r="H8808" s="5" t="s">
        <v>377</v>
      </c>
      <c r="I8808" s="5" t="s">
        <v>378</v>
      </c>
    </row>
    <row r="8809" spans="1:9" x14ac:dyDescent="0.25">
      <c r="A8809" s="5" t="s">
        <v>21007</v>
      </c>
      <c r="B8809" s="5" t="s">
        <v>21008</v>
      </c>
      <c r="C8809" s="6" t="s">
        <v>815</v>
      </c>
      <c r="D8809" s="6" t="str">
        <f t="shared" si="137"/>
        <v>0660-000-000-0000</v>
      </c>
      <c r="E8809" s="5" t="s">
        <v>816</v>
      </c>
      <c r="F8809" s="5" t="s">
        <v>383</v>
      </c>
      <c r="G8809" s="5" t="s">
        <v>384</v>
      </c>
      <c r="H8809" s="5" t="s">
        <v>377</v>
      </c>
      <c r="I8809" s="5" t="s">
        <v>378</v>
      </c>
    </row>
    <row r="8810" spans="1:9" x14ac:dyDescent="0.25">
      <c r="A8810" s="5" t="s">
        <v>21009</v>
      </c>
      <c r="B8810" s="5" t="s">
        <v>21010</v>
      </c>
      <c r="C8810" s="6" t="s">
        <v>945</v>
      </c>
      <c r="D8810" s="6" t="str">
        <f t="shared" si="137"/>
        <v>0010-035-141-1100</v>
      </c>
      <c r="E8810" s="5" t="s">
        <v>946</v>
      </c>
      <c r="F8810" s="5" t="s">
        <v>383</v>
      </c>
      <c r="G8810" s="5" t="s">
        <v>384</v>
      </c>
      <c r="H8810" s="5" t="s">
        <v>377</v>
      </c>
      <c r="I8810" s="5" t="s">
        <v>378</v>
      </c>
    </row>
    <row r="8811" spans="1:9" x14ac:dyDescent="0.25">
      <c r="A8811" s="5" t="s">
        <v>21011</v>
      </c>
      <c r="B8811" s="5" t="s">
        <v>21012</v>
      </c>
      <c r="C8811" s="6" t="s">
        <v>517</v>
      </c>
      <c r="D8811" s="6" t="str">
        <f t="shared" si="137"/>
        <v>0250-000-000-0000</v>
      </c>
      <c r="E8811" s="5" t="s">
        <v>518</v>
      </c>
      <c r="F8811" s="5" t="s">
        <v>383</v>
      </c>
      <c r="G8811" s="5" t="s">
        <v>384</v>
      </c>
      <c r="H8811" s="5" t="s">
        <v>377</v>
      </c>
      <c r="I8811" s="5" t="s">
        <v>378</v>
      </c>
    </row>
    <row r="8812" spans="1:9" x14ac:dyDescent="0.25">
      <c r="A8812" s="5" t="s">
        <v>21013</v>
      </c>
      <c r="B8812" s="5" t="s">
        <v>21014</v>
      </c>
      <c r="C8812" s="6" t="s">
        <v>3445</v>
      </c>
      <c r="D8812" s="6" t="str">
        <f t="shared" si="137"/>
        <v>0288-000-000-0000</v>
      </c>
      <c r="E8812" s="5" t="s">
        <v>3446</v>
      </c>
      <c r="F8812" s="5" t="s">
        <v>383</v>
      </c>
      <c r="G8812" s="5" t="s">
        <v>384</v>
      </c>
      <c r="H8812" s="5" t="s">
        <v>377</v>
      </c>
      <c r="I8812" s="5" t="s">
        <v>378</v>
      </c>
    </row>
    <row r="8813" spans="1:9" x14ac:dyDescent="0.25">
      <c r="A8813" s="5" t="s">
        <v>21015</v>
      </c>
      <c r="B8813" s="5" t="s">
        <v>21016</v>
      </c>
      <c r="C8813" s="6" t="s">
        <v>4337</v>
      </c>
      <c r="D8813" s="6" t="str">
        <f t="shared" si="137"/>
        <v>0587-000-000-0000</v>
      </c>
      <c r="E8813" s="5" t="s">
        <v>4338</v>
      </c>
      <c r="F8813" s="5" t="s">
        <v>383</v>
      </c>
      <c r="G8813" s="5" t="s">
        <v>384</v>
      </c>
      <c r="H8813" s="5" t="s">
        <v>377</v>
      </c>
      <c r="I8813" s="5" t="s">
        <v>378</v>
      </c>
    </row>
    <row r="8814" spans="1:9" x14ac:dyDescent="0.25">
      <c r="A8814" s="5" t="s">
        <v>21017</v>
      </c>
      <c r="B8814" s="5" t="s">
        <v>21018</v>
      </c>
      <c r="C8814" s="6" t="s">
        <v>923</v>
      </c>
      <c r="D8814" s="6" t="str">
        <f t="shared" si="137"/>
        <v>0210-000-000-0000</v>
      </c>
      <c r="E8814" s="5" t="s">
        <v>924</v>
      </c>
      <c r="F8814" s="5" t="s">
        <v>383</v>
      </c>
      <c r="G8814" s="5" t="s">
        <v>384</v>
      </c>
      <c r="H8814" s="5" t="s">
        <v>377</v>
      </c>
      <c r="I8814" s="5" t="s">
        <v>378</v>
      </c>
    </row>
    <row r="8815" spans="1:9" x14ac:dyDescent="0.25">
      <c r="A8815" s="5" t="s">
        <v>21019</v>
      </c>
      <c r="B8815" s="5" t="s">
        <v>21020</v>
      </c>
      <c r="C8815" s="6" t="s">
        <v>889</v>
      </c>
      <c r="D8815" s="6" t="str">
        <f t="shared" si="137"/>
        <v>0621-000-000-0000</v>
      </c>
      <c r="E8815" s="5" t="s">
        <v>890</v>
      </c>
      <c r="F8815" s="5" t="s">
        <v>383</v>
      </c>
      <c r="G8815" s="5" t="s">
        <v>384</v>
      </c>
      <c r="H8815" s="5" t="s">
        <v>377</v>
      </c>
      <c r="I8815" s="5" t="s">
        <v>378</v>
      </c>
    </row>
    <row r="8816" spans="1:9" x14ac:dyDescent="0.25">
      <c r="A8816" s="5" t="s">
        <v>21021</v>
      </c>
      <c r="B8816" s="5" t="s">
        <v>21022</v>
      </c>
      <c r="C8816" s="6" t="s">
        <v>13493</v>
      </c>
      <c r="D8816" s="6" t="str">
        <f t="shared" si="137"/>
        <v>1093-000-000-0000</v>
      </c>
      <c r="E8816" s="5" t="s">
        <v>13494</v>
      </c>
      <c r="F8816" s="5" t="s">
        <v>383</v>
      </c>
      <c r="G8816" s="5" t="s">
        <v>384</v>
      </c>
      <c r="H8816" s="5" t="s">
        <v>377</v>
      </c>
      <c r="I8816" s="5" t="s">
        <v>378</v>
      </c>
    </row>
    <row r="8817" spans="1:9" x14ac:dyDescent="0.25">
      <c r="A8817" s="5" t="s">
        <v>21023</v>
      </c>
      <c r="B8817" s="5" t="s">
        <v>21024</v>
      </c>
      <c r="C8817" s="6" t="s">
        <v>13007</v>
      </c>
      <c r="D8817" s="6" t="str">
        <f t="shared" si="137"/>
        <v>1113-000-000-0000</v>
      </c>
      <c r="E8817" s="5" t="s">
        <v>13008</v>
      </c>
      <c r="F8817" s="5" t="s">
        <v>383</v>
      </c>
      <c r="G8817" s="5" t="s">
        <v>384</v>
      </c>
      <c r="H8817" s="5" t="s">
        <v>377</v>
      </c>
      <c r="I8817" s="5" t="s">
        <v>378</v>
      </c>
    </row>
    <row r="8818" spans="1:9" x14ac:dyDescent="0.25">
      <c r="A8818" s="5" t="s">
        <v>21025</v>
      </c>
      <c r="B8818" s="5" t="s">
        <v>21026</v>
      </c>
      <c r="C8818" s="6" t="s">
        <v>17815</v>
      </c>
      <c r="D8818" s="6" t="str">
        <f t="shared" si="137"/>
        <v>0598-000-007-7800</v>
      </c>
      <c r="E8818" s="5" t="s">
        <v>17816</v>
      </c>
      <c r="F8818" s="5" t="s">
        <v>383</v>
      </c>
      <c r="G8818" s="5" t="s">
        <v>384</v>
      </c>
      <c r="H8818" s="5" t="s">
        <v>377</v>
      </c>
      <c r="I8818" s="5" t="s">
        <v>378</v>
      </c>
    </row>
    <row r="8819" spans="1:9" x14ac:dyDescent="0.25">
      <c r="A8819" s="5" t="s">
        <v>21027</v>
      </c>
      <c r="B8819" s="5" t="s">
        <v>21028</v>
      </c>
      <c r="C8819" s="6" t="s">
        <v>1573</v>
      </c>
      <c r="D8819" s="6" t="str">
        <f t="shared" si="137"/>
        <v>0213-000-000-0000</v>
      </c>
      <c r="E8819" s="5" t="s">
        <v>1574</v>
      </c>
      <c r="F8819" s="5" t="s">
        <v>383</v>
      </c>
      <c r="G8819" s="5" t="s">
        <v>384</v>
      </c>
      <c r="H8819" s="5" t="s">
        <v>513</v>
      </c>
      <c r="I8819" s="5" t="s">
        <v>514</v>
      </c>
    </row>
    <row r="8820" spans="1:9" x14ac:dyDescent="0.25">
      <c r="A8820" s="5" t="s">
        <v>21029</v>
      </c>
      <c r="B8820" s="5" t="s">
        <v>21030</v>
      </c>
      <c r="C8820" s="6" t="s">
        <v>543</v>
      </c>
      <c r="D8820" s="6" t="str">
        <f t="shared" si="137"/>
        <v>0185-000-000-0000</v>
      </c>
      <c r="E8820" s="5" t="s">
        <v>544</v>
      </c>
      <c r="F8820" s="5" t="s">
        <v>383</v>
      </c>
      <c r="G8820" s="5" t="s">
        <v>384</v>
      </c>
      <c r="H8820" s="5" t="s">
        <v>377</v>
      </c>
      <c r="I8820" s="5" t="s">
        <v>378</v>
      </c>
    </row>
    <row r="8821" spans="1:9" x14ac:dyDescent="0.25">
      <c r="A8821" s="5" t="s">
        <v>21031</v>
      </c>
      <c r="B8821" s="5" t="s">
        <v>21032</v>
      </c>
      <c r="C8821" s="6" t="s">
        <v>4980</v>
      </c>
      <c r="D8821" s="6" t="str">
        <f t="shared" si="137"/>
        <v>0010-058-031-2200</v>
      </c>
      <c r="E8821" s="5" t="s">
        <v>4981</v>
      </c>
      <c r="F8821" s="5" t="s">
        <v>383</v>
      </c>
      <c r="G8821" s="5" t="s">
        <v>384</v>
      </c>
      <c r="H8821" s="5" t="s">
        <v>377</v>
      </c>
      <c r="I8821" s="5" t="s">
        <v>378</v>
      </c>
    </row>
    <row r="8822" spans="1:9" x14ac:dyDescent="0.25">
      <c r="A8822" s="5" t="s">
        <v>21033</v>
      </c>
      <c r="B8822" s="5" t="s">
        <v>21034</v>
      </c>
      <c r="C8822" s="6" t="s">
        <v>2394</v>
      </c>
      <c r="D8822" s="6" t="str">
        <f t="shared" si="137"/>
        <v>0290-000-000-0000</v>
      </c>
      <c r="E8822" s="5" t="s">
        <v>2395</v>
      </c>
      <c r="F8822" s="5" t="s">
        <v>507</v>
      </c>
      <c r="G8822" s="5" t="s">
        <v>508</v>
      </c>
      <c r="H8822" s="5" t="s">
        <v>377</v>
      </c>
      <c r="I8822" s="5" t="s">
        <v>378</v>
      </c>
    </row>
    <row r="8823" spans="1:9" x14ac:dyDescent="0.25">
      <c r="A8823" s="5" t="s">
        <v>21035</v>
      </c>
      <c r="B8823" s="5" t="s">
        <v>21036</v>
      </c>
      <c r="C8823" s="6" t="s">
        <v>7960</v>
      </c>
      <c r="D8823" s="6" t="str">
        <f t="shared" si="137"/>
        <v>0826-000-000-0000</v>
      </c>
      <c r="E8823" s="5" t="s">
        <v>7961</v>
      </c>
      <c r="F8823" s="5" t="s">
        <v>383</v>
      </c>
      <c r="G8823" s="5" t="s">
        <v>384</v>
      </c>
      <c r="H8823" s="5" t="s">
        <v>377</v>
      </c>
      <c r="I8823" s="5" t="s">
        <v>378</v>
      </c>
    </row>
    <row r="8824" spans="1:9" x14ac:dyDescent="0.25">
      <c r="A8824" s="5" t="s">
        <v>21037</v>
      </c>
      <c r="B8824" s="5" t="s">
        <v>21038</v>
      </c>
      <c r="C8824" s="6" t="s">
        <v>8178</v>
      </c>
      <c r="D8824" s="6" t="str">
        <f t="shared" si="137"/>
        <v>0937-000-000-0000</v>
      </c>
      <c r="E8824" s="5" t="s">
        <v>8179</v>
      </c>
      <c r="F8824" s="5" t="s">
        <v>383</v>
      </c>
      <c r="G8824" s="5" t="s">
        <v>384</v>
      </c>
      <c r="H8824" s="5" t="s">
        <v>513</v>
      </c>
      <c r="I8824" s="5" t="s">
        <v>514</v>
      </c>
    </row>
    <row r="8825" spans="1:9" x14ac:dyDescent="0.25">
      <c r="A8825" s="5" t="s">
        <v>21039</v>
      </c>
      <c r="B8825" s="5" t="s">
        <v>21040</v>
      </c>
      <c r="C8825" s="6" t="s">
        <v>981</v>
      </c>
      <c r="D8825" s="6" t="str">
        <f t="shared" si="137"/>
        <v>0060-000-000-0000</v>
      </c>
      <c r="E8825" s="5" t="s">
        <v>982</v>
      </c>
      <c r="F8825" s="5" t="s">
        <v>383</v>
      </c>
      <c r="G8825" s="5" t="s">
        <v>384</v>
      </c>
      <c r="H8825" s="5" t="s">
        <v>377</v>
      </c>
      <c r="I8825" s="5" t="s">
        <v>378</v>
      </c>
    </row>
    <row r="8826" spans="1:9" x14ac:dyDescent="0.25">
      <c r="A8826" s="5" t="s">
        <v>21041</v>
      </c>
      <c r="B8826" s="5" t="s">
        <v>21042</v>
      </c>
      <c r="C8826" s="6" t="s">
        <v>8601</v>
      </c>
      <c r="D8826" s="6" t="str">
        <f t="shared" si="137"/>
        <v>0584-000-000-0000</v>
      </c>
      <c r="E8826" s="5" t="s">
        <v>8602</v>
      </c>
      <c r="F8826" s="5" t="s">
        <v>383</v>
      </c>
      <c r="G8826" s="5" t="s">
        <v>384</v>
      </c>
      <c r="H8826" s="5" t="s">
        <v>377</v>
      </c>
      <c r="I8826" s="5" t="s">
        <v>378</v>
      </c>
    </row>
    <row r="8827" spans="1:9" x14ac:dyDescent="0.25">
      <c r="A8827" s="5" t="s">
        <v>21043</v>
      </c>
      <c r="B8827" s="5" t="s">
        <v>21044</v>
      </c>
      <c r="C8827" s="6" t="s">
        <v>973</v>
      </c>
      <c r="D8827" s="6" t="str">
        <f t="shared" si="137"/>
        <v>0575-000-000-0000</v>
      </c>
      <c r="E8827" s="5" t="s">
        <v>974</v>
      </c>
      <c r="F8827" s="5" t="s">
        <v>383</v>
      </c>
      <c r="G8827" s="5" t="s">
        <v>384</v>
      </c>
      <c r="H8827" s="5" t="s">
        <v>377</v>
      </c>
      <c r="I8827" s="5" t="s">
        <v>378</v>
      </c>
    </row>
    <row r="8828" spans="1:9" x14ac:dyDescent="0.25">
      <c r="A8828" s="5" t="s">
        <v>21045</v>
      </c>
      <c r="B8828" s="5" t="s">
        <v>21046</v>
      </c>
      <c r="C8828" s="6" t="s">
        <v>13023</v>
      </c>
      <c r="D8828" s="6" t="str">
        <f t="shared" si="137"/>
        <v>0210-000-002-2200</v>
      </c>
      <c r="E8828" s="5" t="s">
        <v>13024</v>
      </c>
      <c r="F8828" s="5" t="s">
        <v>383</v>
      </c>
      <c r="G8828" s="5" t="s">
        <v>384</v>
      </c>
      <c r="H8828" s="5" t="s">
        <v>377</v>
      </c>
      <c r="I8828" s="5" t="s">
        <v>378</v>
      </c>
    </row>
    <row r="8829" spans="1:9" x14ac:dyDescent="0.25">
      <c r="A8829" s="5" t="s">
        <v>21047</v>
      </c>
      <c r="B8829" s="5" t="s">
        <v>21048</v>
      </c>
      <c r="C8829" s="6" t="s">
        <v>1069</v>
      </c>
      <c r="D8829" s="6" t="str">
        <f t="shared" si="137"/>
        <v>0300-000-000-0000</v>
      </c>
      <c r="E8829" s="5" t="s">
        <v>1070</v>
      </c>
      <c r="F8829" s="5" t="s">
        <v>383</v>
      </c>
      <c r="G8829" s="5" t="s">
        <v>384</v>
      </c>
      <c r="H8829" s="5" t="s">
        <v>377</v>
      </c>
      <c r="I8829" s="5" t="s">
        <v>378</v>
      </c>
    </row>
    <row r="8830" spans="1:9" x14ac:dyDescent="0.25">
      <c r="A8830" s="5" t="s">
        <v>21049</v>
      </c>
      <c r="B8830" s="5" t="s">
        <v>21050</v>
      </c>
      <c r="C8830" s="6" t="s">
        <v>789</v>
      </c>
      <c r="D8830" s="6" t="str">
        <f t="shared" si="137"/>
        <v>0727-000-000-0000</v>
      </c>
      <c r="E8830" s="5" t="s">
        <v>790</v>
      </c>
      <c r="F8830" s="5" t="s">
        <v>383</v>
      </c>
      <c r="G8830" s="5" t="s">
        <v>384</v>
      </c>
      <c r="H8830" s="5" t="s">
        <v>377</v>
      </c>
      <c r="I8830" s="5" t="s">
        <v>378</v>
      </c>
    </row>
    <row r="8831" spans="1:9" x14ac:dyDescent="0.25">
      <c r="A8831" s="5" t="s">
        <v>21051</v>
      </c>
      <c r="B8831" s="5" t="s">
        <v>21052</v>
      </c>
      <c r="C8831" s="6" t="s">
        <v>4823</v>
      </c>
      <c r="D8831" s="6" t="str">
        <f t="shared" si="137"/>
        <v>0572-000-000-0000</v>
      </c>
      <c r="E8831" s="5" t="s">
        <v>4824</v>
      </c>
      <c r="F8831" s="5" t="s">
        <v>383</v>
      </c>
      <c r="G8831" s="5" t="s">
        <v>384</v>
      </c>
      <c r="H8831" s="5" t="s">
        <v>377</v>
      </c>
      <c r="I8831" s="5" t="s">
        <v>378</v>
      </c>
    </row>
    <row r="8832" spans="1:9" x14ac:dyDescent="0.25">
      <c r="A8832" s="5" t="s">
        <v>21053</v>
      </c>
      <c r="B8832" s="5" t="s">
        <v>21054</v>
      </c>
      <c r="C8832" s="6" t="s">
        <v>3797</v>
      </c>
      <c r="D8832" s="6" t="str">
        <f t="shared" si="137"/>
        <v>1082-000-000-0000</v>
      </c>
      <c r="E8832" s="5" t="s">
        <v>3798</v>
      </c>
      <c r="F8832" s="5" t="s">
        <v>383</v>
      </c>
      <c r="G8832" s="5" t="s">
        <v>384</v>
      </c>
      <c r="H8832" s="5" t="s">
        <v>377</v>
      </c>
      <c r="I8832" s="5" t="s">
        <v>378</v>
      </c>
    </row>
    <row r="8833" spans="1:9" x14ac:dyDescent="0.25">
      <c r="A8833" s="5" t="s">
        <v>21055</v>
      </c>
      <c r="B8833" s="5" t="s">
        <v>21056</v>
      </c>
      <c r="C8833" s="6" t="s">
        <v>19552</v>
      </c>
      <c r="D8833" s="6" t="str">
        <f t="shared" si="137"/>
        <v>0100-116-000-0000</v>
      </c>
      <c r="E8833" s="5" t="s">
        <v>19553</v>
      </c>
      <c r="F8833" s="5" t="s">
        <v>383</v>
      </c>
      <c r="G8833" s="5" t="s">
        <v>384</v>
      </c>
      <c r="H8833" s="5" t="s">
        <v>377</v>
      </c>
      <c r="I8833" s="5" t="s">
        <v>378</v>
      </c>
    </row>
    <row r="8834" spans="1:9" x14ac:dyDescent="0.25">
      <c r="A8834" s="5" t="s">
        <v>21057</v>
      </c>
      <c r="B8834" s="5" t="s">
        <v>21058</v>
      </c>
      <c r="C8834" s="6" t="s">
        <v>4414</v>
      </c>
      <c r="D8834" s="6" t="str">
        <f t="shared" ref="D8834:D8897" si="138">TEXT(C8834,"0000-000-000-0000")</f>
        <v>0010-030-081-1300</v>
      </c>
      <c r="E8834" s="5" t="s">
        <v>4415</v>
      </c>
      <c r="F8834" s="5" t="s">
        <v>399</v>
      </c>
      <c r="G8834" s="5" t="s">
        <v>400</v>
      </c>
      <c r="H8834" s="5" t="s">
        <v>377</v>
      </c>
      <c r="I8834" s="5" t="s">
        <v>378</v>
      </c>
    </row>
    <row r="8835" spans="1:9" x14ac:dyDescent="0.25">
      <c r="A8835" s="5" t="s">
        <v>21059</v>
      </c>
      <c r="B8835" s="5" t="s">
        <v>21060</v>
      </c>
      <c r="C8835" s="6" t="s">
        <v>8560</v>
      </c>
      <c r="D8835" s="6" t="str">
        <f t="shared" si="138"/>
        <v>0331-000-000-0000</v>
      </c>
      <c r="E8835" s="5" t="s">
        <v>8561</v>
      </c>
      <c r="F8835" s="5" t="s">
        <v>383</v>
      </c>
      <c r="G8835" s="5" t="s">
        <v>384</v>
      </c>
      <c r="H8835" s="5" t="s">
        <v>377</v>
      </c>
      <c r="I8835" s="5" t="s">
        <v>378</v>
      </c>
    </row>
    <row r="8836" spans="1:9" x14ac:dyDescent="0.25">
      <c r="A8836" s="5" t="s">
        <v>21061</v>
      </c>
      <c r="B8836" s="5" t="s">
        <v>21062</v>
      </c>
      <c r="C8836" s="6" t="s">
        <v>923</v>
      </c>
      <c r="D8836" s="6" t="str">
        <f t="shared" si="138"/>
        <v>0210-000-000-0000</v>
      </c>
      <c r="E8836" s="5" t="s">
        <v>924</v>
      </c>
      <c r="F8836" s="5" t="s">
        <v>507</v>
      </c>
      <c r="G8836" s="5" t="s">
        <v>508</v>
      </c>
      <c r="H8836" s="5" t="s">
        <v>377</v>
      </c>
      <c r="I8836" s="5" t="s">
        <v>378</v>
      </c>
    </row>
    <row r="8837" spans="1:9" x14ac:dyDescent="0.25">
      <c r="A8837" s="5" t="s">
        <v>21063</v>
      </c>
      <c r="B8837" s="5" t="s">
        <v>21064</v>
      </c>
      <c r="C8837" s="6" t="s">
        <v>13328</v>
      </c>
      <c r="D8837" s="6" t="str">
        <f t="shared" si="138"/>
        <v>1079-000-000-0000</v>
      </c>
      <c r="E8837" s="5" t="s">
        <v>13329</v>
      </c>
      <c r="F8837" s="5" t="s">
        <v>383</v>
      </c>
      <c r="G8837" s="5" t="s">
        <v>384</v>
      </c>
      <c r="H8837" s="5" t="s">
        <v>377</v>
      </c>
      <c r="I8837" s="5" t="s">
        <v>378</v>
      </c>
    </row>
    <row r="8838" spans="1:9" x14ac:dyDescent="0.25">
      <c r="A8838" s="5" t="s">
        <v>21065</v>
      </c>
      <c r="B8838" s="5" t="s">
        <v>21066</v>
      </c>
      <c r="C8838" s="6" t="s">
        <v>3124</v>
      </c>
      <c r="D8838" s="6" t="str">
        <f t="shared" si="138"/>
        <v>0593-000-000-0000</v>
      </c>
      <c r="E8838" s="5" t="s">
        <v>3125</v>
      </c>
      <c r="F8838" s="5" t="s">
        <v>383</v>
      </c>
      <c r="G8838" s="5" t="s">
        <v>384</v>
      </c>
      <c r="H8838" s="5" t="s">
        <v>377</v>
      </c>
      <c r="I8838" s="5" t="s">
        <v>378</v>
      </c>
    </row>
    <row r="8839" spans="1:9" x14ac:dyDescent="0.25">
      <c r="A8839" s="5" t="s">
        <v>21067</v>
      </c>
      <c r="B8839" s="5" t="s">
        <v>21068</v>
      </c>
      <c r="C8839" s="6" t="s">
        <v>2789</v>
      </c>
      <c r="D8839" s="6" t="str">
        <f t="shared" si="138"/>
        <v>0190-000-000-0000</v>
      </c>
      <c r="E8839" s="5" t="s">
        <v>2790</v>
      </c>
      <c r="F8839" s="5" t="s">
        <v>383</v>
      </c>
      <c r="G8839" s="5" t="s">
        <v>384</v>
      </c>
      <c r="H8839" s="5" t="s">
        <v>377</v>
      </c>
      <c r="I8839" s="5" t="s">
        <v>378</v>
      </c>
    </row>
    <row r="8840" spans="1:9" x14ac:dyDescent="0.25">
      <c r="A8840" s="5" t="s">
        <v>21069</v>
      </c>
      <c r="B8840" s="5" t="s">
        <v>21070</v>
      </c>
      <c r="C8840" s="6" t="s">
        <v>1069</v>
      </c>
      <c r="D8840" s="6" t="str">
        <f t="shared" si="138"/>
        <v>0300-000-000-0000</v>
      </c>
      <c r="E8840" s="5" t="s">
        <v>1070</v>
      </c>
      <c r="F8840" s="5" t="s">
        <v>383</v>
      </c>
      <c r="G8840" s="5" t="s">
        <v>384</v>
      </c>
      <c r="H8840" s="5" t="s">
        <v>513</v>
      </c>
      <c r="I8840" s="5" t="s">
        <v>514</v>
      </c>
    </row>
    <row r="8841" spans="1:9" x14ac:dyDescent="0.25">
      <c r="A8841" s="5" t="s">
        <v>21071</v>
      </c>
      <c r="B8841" s="5" t="s">
        <v>21072</v>
      </c>
      <c r="C8841" s="6" t="s">
        <v>2120</v>
      </c>
      <c r="D8841" s="6" t="str">
        <f t="shared" si="138"/>
        <v>0232-000-000-0000</v>
      </c>
      <c r="E8841" s="5" t="s">
        <v>2121</v>
      </c>
      <c r="F8841" s="5" t="s">
        <v>383</v>
      </c>
      <c r="G8841" s="5" t="s">
        <v>384</v>
      </c>
      <c r="H8841" s="5" t="s">
        <v>377</v>
      </c>
      <c r="I8841" s="5" t="s">
        <v>378</v>
      </c>
    </row>
    <row r="8842" spans="1:9" x14ac:dyDescent="0.25">
      <c r="A8842" s="5" t="s">
        <v>21073</v>
      </c>
      <c r="B8842" s="5" t="s">
        <v>21074</v>
      </c>
      <c r="C8842" s="6" t="s">
        <v>13982</v>
      </c>
      <c r="D8842" s="6" t="str">
        <f t="shared" si="138"/>
        <v>0428-000-006-8900</v>
      </c>
      <c r="E8842" s="5" t="s">
        <v>13983</v>
      </c>
      <c r="F8842" s="5" t="s">
        <v>383</v>
      </c>
      <c r="G8842" s="5" t="s">
        <v>384</v>
      </c>
      <c r="H8842" s="5" t="s">
        <v>377</v>
      </c>
      <c r="I8842" s="5" t="s">
        <v>378</v>
      </c>
    </row>
    <row r="8843" spans="1:9" x14ac:dyDescent="0.25">
      <c r="A8843" s="5" t="s">
        <v>21075</v>
      </c>
      <c r="B8843" s="5" t="s">
        <v>21076</v>
      </c>
      <c r="C8843" s="6" t="s">
        <v>9935</v>
      </c>
      <c r="D8843" s="6" t="str">
        <f t="shared" si="138"/>
        <v>0010-058-021-4000</v>
      </c>
      <c r="E8843" s="5" t="s">
        <v>9936</v>
      </c>
      <c r="F8843" s="5" t="s">
        <v>399</v>
      </c>
      <c r="G8843" s="5" t="s">
        <v>400</v>
      </c>
      <c r="H8843" s="5" t="s">
        <v>377</v>
      </c>
      <c r="I8843" s="5" t="s">
        <v>378</v>
      </c>
    </row>
    <row r="8844" spans="1:9" x14ac:dyDescent="0.25">
      <c r="A8844" s="5" t="s">
        <v>21077</v>
      </c>
      <c r="B8844" s="5" t="s">
        <v>21078</v>
      </c>
      <c r="C8844" s="6" t="s">
        <v>6759</v>
      </c>
      <c r="D8844" s="6" t="str">
        <f t="shared" si="138"/>
        <v>0428-000-000-0000</v>
      </c>
      <c r="E8844" s="5" t="s">
        <v>6760</v>
      </c>
      <c r="F8844" s="5" t="s">
        <v>383</v>
      </c>
      <c r="G8844" s="5" t="s">
        <v>384</v>
      </c>
      <c r="H8844" s="5" t="s">
        <v>377</v>
      </c>
      <c r="I8844" s="5" t="s">
        <v>378</v>
      </c>
    </row>
    <row r="8845" spans="1:9" x14ac:dyDescent="0.25">
      <c r="A8845" s="5" t="s">
        <v>21079</v>
      </c>
      <c r="B8845" s="5" t="s">
        <v>21080</v>
      </c>
      <c r="C8845" s="6" t="s">
        <v>19870</v>
      </c>
      <c r="D8845" s="6" t="str">
        <f t="shared" si="138"/>
        <v>1083-000-000-0000</v>
      </c>
      <c r="E8845" s="5" t="s">
        <v>19871</v>
      </c>
      <c r="F8845" s="5" t="s">
        <v>383</v>
      </c>
      <c r="G8845" s="5" t="s">
        <v>384</v>
      </c>
      <c r="H8845" s="5" t="s">
        <v>377</v>
      </c>
      <c r="I8845" s="5" t="s">
        <v>378</v>
      </c>
    </row>
    <row r="8846" spans="1:9" x14ac:dyDescent="0.25">
      <c r="A8846" s="5" t="s">
        <v>21081</v>
      </c>
      <c r="B8846" s="5" t="s">
        <v>21082</v>
      </c>
      <c r="C8846" s="6" t="s">
        <v>3449</v>
      </c>
      <c r="D8846" s="6" t="str">
        <f t="shared" si="138"/>
        <v>0618-000-000-0000</v>
      </c>
      <c r="E8846" s="5" t="s">
        <v>27856</v>
      </c>
      <c r="F8846" s="5" t="s">
        <v>383</v>
      </c>
      <c r="G8846" s="5" t="s">
        <v>384</v>
      </c>
      <c r="H8846" s="5" t="s">
        <v>377</v>
      </c>
      <c r="I8846" s="5" t="s">
        <v>378</v>
      </c>
    </row>
    <row r="8847" spans="1:9" x14ac:dyDescent="0.25">
      <c r="A8847" s="5" t="s">
        <v>21083</v>
      </c>
      <c r="B8847" s="5" t="s">
        <v>21084</v>
      </c>
      <c r="C8847" s="6" t="s">
        <v>13007</v>
      </c>
      <c r="D8847" s="6" t="str">
        <f t="shared" si="138"/>
        <v>1113-000-000-0000</v>
      </c>
      <c r="E8847" s="5" t="s">
        <v>13008</v>
      </c>
      <c r="F8847" s="5" t="s">
        <v>383</v>
      </c>
      <c r="G8847" s="5" t="s">
        <v>384</v>
      </c>
      <c r="H8847" s="5" t="s">
        <v>377</v>
      </c>
      <c r="I8847" s="5" t="s">
        <v>378</v>
      </c>
    </row>
    <row r="8848" spans="1:9" x14ac:dyDescent="0.25">
      <c r="A8848" s="5" t="s">
        <v>21085</v>
      </c>
      <c r="B8848" s="5" t="s">
        <v>21086</v>
      </c>
      <c r="C8848" s="6" t="s">
        <v>1466</v>
      </c>
      <c r="D8848" s="6" t="str">
        <f t="shared" si="138"/>
        <v>0650-000-000-0000</v>
      </c>
      <c r="E8848" s="5" t="s">
        <v>1467</v>
      </c>
      <c r="F8848" s="5" t="s">
        <v>383</v>
      </c>
      <c r="G8848" s="5" t="s">
        <v>384</v>
      </c>
      <c r="H8848" s="5" t="s">
        <v>377</v>
      </c>
      <c r="I8848" s="5" t="s">
        <v>378</v>
      </c>
    </row>
    <row r="8849" spans="1:9" x14ac:dyDescent="0.25">
      <c r="A8849" s="5" t="s">
        <v>21087</v>
      </c>
      <c r="B8849" s="5" t="s">
        <v>21088</v>
      </c>
      <c r="C8849" s="6" t="s">
        <v>429</v>
      </c>
      <c r="D8849" s="6" t="str">
        <f t="shared" si="138"/>
        <v>0239-000-000-0000</v>
      </c>
      <c r="E8849" s="5" t="s">
        <v>430</v>
      </c>
      <c r="F8849" s="5" t="s">
        <v>383</v>
      </c>
      <c r="G8849" s="5" t="s">
        <v>384</v>
      </c>
      <c r="H8849" s="5" t="s">
        <v>377</v>
      </c>
      <c r="I8849" s="5" t="s">
        <v>378</v>
      </c>
    </row>
    <row r="8850" spans="1:9" x14ac:dyDescent="0.25">
      <c r="A8850" s="5" t="s">
        <v>21089</v>
      </c>
      <c r="B8850" s="5" t="s">
        <v>21090</v>
      </c>
      <c r="C8850" s="6" t="s">
        <v>1205</v>
      </c>
      <c r="D8850" s="6" t="str">
        <f t="shared" si="138"/>
        <v>0724-000-000-0000</v>
      </c>
      <c r="E8850" s="5" t="s">
        <v>1206</v>
      </c>
      <c r="F8850" s="5" t="s">
        <v>383</v>
      </c>
      <c r="G8850" s="5" t="s">
        <v>384</v>
      </c>
      <c r="H8850" s="5" t="s">
        <v>377</v>
      </c>
      <c r="I8850" s="5" t="s">
        <v>378</v>
      </c>
    </row>
    <row r="8851" spans="1:9" x14ac:dyDescent="0.25">
      <c r="A8851" s="5" t="s">
        <v>21091</v>
      </c>
      <c r="B8851" s="5" t="s">
        <v>21092</v>
      </c>
      <c r="C8851" s="6" t="s">
        <v>6643</v>
      </c>
      <c r="D8851" s="6" t="str">
        <f t="shared" si="138"/>
        <v>0505-000-000-0000</v>
      </c>
      <c r="E8851" s="5" t="s">
        <v>6644</v>
      </c>
      <c r="F8851" s="5" t="s">
        <v>383</v>
      </c>
      <c r="G8851" s="5" t="s">
        <v>384</v>
      </c>
      <c r="H8851" s="5" t="s">
        <v>377</v>
      </c>
      <c r="I8851" s="5" t="s">
        <v>378</v>
      </c>
    </row>
    <row r="8852" spans="1:9" x14ac:dyDescent="0.25">
      <c r="A8852" s="5" t="s">
        <v>21093</v>
      </c>
      <c r="B8852" s="5" t="s">
        <v>21094</v>
      </c>
      <c r="C8852" s="6" t="s">
        <v>1887</v>
      </c>
      <c r="D8852" s="6" t="str">
        <f t="shared" si="138"/>
        <v>0440-000-000-0000</v>
      </c>
      <c r="E8852" s="5" t="s">
        <v>1888</v>
      </c>
      <c r="F8852" s="5" t="s">
        <v>507</v>
      </c>
      <c r="G8852" s="5" t="s">
        <v>508</v>
      </c>
      <c r="H8852" s="5" t="s">
        <v>377</v>
      </c>
      <c r="I8852" s="5" t="s">
        <v>378</v>
      </c>
    </row>
    <row r="8853" spans="1:9" x14ac:dyDescent="0.25">
      <c r="A8853" s="5" t="s">
        <v>21095</v>
      </c>
      <c r="B8853" s="5" t="s">
        <v>21096</v>
      </c>
      <c r="C8853" s="6" t="s">
        <v>7382</v>
      </c>
      <c r="D8853" s="6" t="str">
        <f t="shared" si="138"/>
        <v>0375-000-000-0000</v>
      </c>
      <c r="E8853" s="5" t="s">
        <v>7383</v>
      </c>
      <c r="F8853" s="5" t="s">
        <v>383</v>
      </c>
      <c r="G8853" s="5" t="s">
        <v>384</v>
      </c>
      <c r="H8853" s="5" t="s">
        <v>377</v>
      </c>
      <c r="I8853" s="5" t="s">
        <v>378</v>
      </c>
    </row>
    <row r="8854" spans="1:9" x14ac:dyDescent="0.25">
      <c r="A8854" s="5" t="s">
        <v>21097</v>
      </c>
      <c r="B8854" s="5" t="s">
        <v>21098</v>
      </c>
      <c r="C8854" s="6" t="s">
        <v>1887</v>
      </c>
      <c r="D8854" s="6" t="str">
        <f t="shared" si="138"/>
        <v>0440-000-000-0000</v>
      </c>
      <c r="E8854" s="5" t="s">
        <v>1888</v>
      </c>
      <c r="F8854" s="5" t="s">
        <v>383</v>
      </c>
      <c r="G8854" s="5" t="s">
        <v>384</v>
      </c>
      <c r="H8854" s="5" t="s">
        <v>377</v>
      </c>
      <c r="I8854" s="5" t="s">
        <v>378</v>
      </c>
    </row>
    <row r="8855" spans="1:9" x14ac:dyDescent="0.25">
      <c r="A8855" s="5" t="s">
        <v>21099</v>
      </c>
      <c r="B8855" s="5" t="s">
        <v>21100</v>
      </c>
      <c r="C8855" s="6" t="s">
        <v>911</v>
      </c>
      <c r="D8855" s="6" t="str">
        <f t="shared" si="138"/>
        <v>0168-000-000-0000</v>
      </c>
      <c r="E8855" s="5" t="s">
        <v>912</v>
      </c>
      <c r="F8855" s="5" t="s">
        <v>383</v>
      </c>
      <c r="G8855" s="5" t="s">
        <v>384</v>
      </c>
      <c r="H8855" s="5" t="s">
        <v>377</v>
      </c>
      <c r="I8855" s="5" t="s">
        <v>378</v>
      </c>
    </row>
    <row r="8856" spans="1:9" x14ac:dyDescent="0.25">
      <c r="A8856" s="5" t="s">
        <v>21101</v>
      </c>
      <c r="B8856" s="5" t="s">
        <v>21102</v>
      </c>
      <c r="C8856" s="6" t="s">
        <v>1069</v>
      </c>
      <c r="D8856" s="6" t="str">
        <f t="shared" si="138"/>
        <v>0300-000-000-0000</v>
      </c>
      <c r="E8856" s="5" t="s">
        <v>1070</v>
      </c>
      <c r="F8856" s="5" t="s">
        <v>383</v>
      </c>
      <c r="G8856" s="5" t="s">
        <v>384</v>
      </c>
      <c r="H8856" s="5" t="s">
        <v>377</v>
      </c>
      <c r="I8856" s="5" t="s">
        <v>378</v>
      </c>
    </row>
    <row r="8857" spans="1:9" x14ac:dyDescent="0.25">
      <c r="A8857" s="5" t="s">
        <v>21103</v>
      </c>
      <c r="B8857" s="5" t="s">
        <v>21104</v>
      </c>
      <c r="C8857" s="6" t="s">
        <v>5638</v>
      </c>
      <c r="D8857" s="6" t="str">
        <f t="shared" si="138"/>
        <v>0901-000-000-0000</v>
      </c>
      <c r="E8857" s="5" t="s">
        <v>5639</v>
      </c>
      <c r="F8857" s="5" t="s">
        <v>383</v>
      </c>
      <c r="G8857" s="5" t="s">
        <v>384</v>
      </c>
      <c r="H8857" s="5" t="s">
        <v>377</v>
      </c>
      <c r="I8857" s="5" t="s">
        <v>378</v>
      </c>
    </row>
    <row r="8858" spans="1:9" x14ac:dyDescent="0.25">
      <c r="A8858" s="5" t="s">
        <v>21105</v>
      </c>
      <c r="B8858" s="5" t="s">
        <v>21106</v>
      </c>
      <c r="C8858" s="6" t="s">
        <v>7611</v>
      </c>
      <c r="D8858" s="6" t="str">
        <f t="shared" si="138"/>
        <v>0878-000-000-0000</v>
      </c>
      <c r="E8858" s="5" t="s">
        <v>7612</v>
      </c>
      <c r="F8858" s="5" t="s">
        <v>383</v>
      </c>
      <c r="G8858" s="5" t="s">
        <v>384</v>
      </c>
      <c r="H8858" s="5" t="s">
        <v>377</v>
      </c>
      <c r="I8858" s="5" t="s">
        <v>378</v>
      </c>
    </row>
    <row r="8859" spans="1:9" x14ac:dyDescent="0.25">
      <c r="A8859" s="5" t="s">
        <v>21107</v>
      </c>
      <c r="B8859" s="5" t="s">
        <v>21108</v>
      </c>
      <c r="C8859" s="6" t="s">
        <v>1414</v>
      </c>
      <c r="D8859" s="6" t="str">
        <f t="shared" si="138"/>
        <v>0163-000-000-0000</v>
      </c>
      <c r="E8859" s="5" t="s">
        <v>1415</v>
      </c>
      <c r="F8859" s="5" t="s">
        <v>383</v>
      </c>
      <c r="G8859" s="5" t="s">
        <v>384</v>
      </c>
      <c r="H8859" s="5" t="s">
        <v>377</v>
      </c>
      <c r="I8859" s="5" t="s">
        <v>378</v>
      </c>
    </row>
    <row r="8860" spans="1:9" x14ac:dyDescent="0.25">
      <c r="A8860" s="5" t="s">
        <v>21109</v>
      </c>
      <c r="B8860" s="5" t="s">
        <v>21110</v>
      </c>
      <c r="C8860" s="6" t="s">
        <v>3445</v>
      </c>
      <c r="D8860" s="6" t="str">
        <f t="shared" si="138"/>
        <v>0288-000-000-0000</v>
      </c>
      <c r="E8860" s="5" t="s">
        <v>3446</v>
      </c>
      <c r="F8860" s="5" t="s">
        <v>383</v>
      </c>
      <c r="G8860" s="5" t="s">
        <v>384</v>
      </c>
      <c r="H8860" s="5" t="s">
        <v>377</v>
      </c>
      <c r="I8860" s="5" t="s">
        <v>378</v>
      </c>
    </row>
    <row r="8861" spans="1:9" x14ac:dyDescent="0.25">
      <c r="A8861" s="5" t="s">
        <v>21111</v>
      </c>
      <c r="B8861" s="5" t="s">
        <v>21112</v>
      </c>
      <c r="C8861" s="6" t="s">
        <v>1448</v>
      </c>
      <c r="D8861" s="6" t="str">
        <f t="shared" si="138"/>
        <v>0125-000-000-0000</v>
      </c>
      <c r="E8861" s="5" t="s">
        <v>1449</v>
      </c>
      <c r="F8861" s="5" t="s">
        <v>383</v>
      </c>
      <c r="G8861" s="5" t="s">
        <v>384</v>
      </c>
      <c r="H8861" s="5" t="s">
        <v>377</v>
      </c>
      <c r="I8861" s="5" t="s">
        <v>378</v>
      </c>
    </row>
    <row r="8862" spans="1:9" x14ac:dyDescent="0.25">
      <c r="A8862" s="5" t="s">
        <v>21113</v>
      </c>
      <c r="B8862" s="5" t="s">
        <v>21114</v>
      </c>
      <c r="C8862" s="6" t="s">
        <v>5018</v>
      </c>
      <c r="D8862" s="6" t="str">
        <f t="shared" si="138"/>
        <v>1123-000-000-0000</v>
      </c>
      <c r="E8862" s="5" t="s">
        <v>5019</v>
      </c>
      <c r="F8862" s="5" t="s">
        <v>383</v>
      </c>
      <c r="G8862" s="5" t="s">
        <v>384</v>
      </c>
      <c r="H8862" s="5" t="s">
        <v>417</v>
      </c>
      <c r="I8862" s="5" t="s">
        <v>418</v>
      </c>
    </row>
    <row r="8863" spans="1:9" x14ac:dyDescent="0.25">
      <c r="A8863" s="5" t="s">
        <v>21115</v>
      </c>
      <c r="B8863" s="5" t="s">
        <v>21116</v>
      </c>
      <c r="C8863" s="6" t="s">
        <v>954</v>
      </c>
      <c r="D8863" s="6" t="str">
        <f t="shared" si="138"/>
        <v>0120-000-000-0000</v>
      </c>
      <c r="E8863" s="5" t="s">
        <v>955</v>
      </c>
      <c r="F8863" s="5" t="s">
        <v>383</v>
      </c>
      <c r="G8863" s="5" t="s">
        <v>384</v>
      </c>
      <c r="H8863" s="5" t="s">
        <v>377</v>
      </c>
      <c r="I8863" s="5" t="s">
        <v>378</v>
      </c>
    </row>
    <row r="8864" spans="1:9" x14ac:dyDescent="0.25">
      <c r="A8864" s="5" t="s">
        <v>21117</v>
      </c>
      <c r="B8864" s="5" t="s">
        <v>21118</v>
      </c>
      <c r="C8864" s="6" t="s">
        <v>533</v>
      </c>
      <c r="D8864" s="6" t="str">
        <f t="shared" si="138"/>
        <v>0050-000-000-0000</v>
      </c>
      <c r="E8864" s="5" t="s">
        <v>534</v>
      </c>
      <c r="F8864" s="5" t="s">
        <v>383</v>
      </c>
      <c r="G8864" s="5" t="s">
        <v>384</v>
      </c>
      <c r="H8864" s="5" t="s">
        <v>417</v>
      </c>
      <c r="I8864" s="5" t="s">
        <v>418</v>
      </c>
    </row>
    <row r="8865" spans="1:9" x14ac:dyDescent="0.25">
      <c r="A8865" s="5" t="s">
        <v>21119</v>
      </c>
      <c r="B8865" s="5" t="s">
        <v>21120</v>
      </c>
      <c r="C8865" s="6" t="s">
        <v>2237</v>
      </c>
      <c r="D8865" s="6" t="str">
        <f t="shared" si="138"/>
        <v>0917-000-000-0000</v>
      </c>
      <c r="E8865" s="5" t="s">
        <v>2238</v>
      </c>
      <c r="F8865" s="5" t="s">
        <v>383</v>
      </c>
      <c r="G8865" s="5" t="s">
        <v>384</v>
      </c>
      <c r="H8865" s="5" t="s">
        <v>377</v>
      </c>
      <c r="I8865" s="5" t="s">
        <v>378</v>
      </c>
    </row>
    <row r="8866" spans="1:9" x14ac:dyDescent="0.25">
      <c r="A8866" s="5" t="s">
        <v>21121</v>
      </c>
      <c r="B8866" s="5" t="s">
        <v>21122</v>
      </c>
      <c r="C8866" s="6" t="s">
        <v>21123</v>
      </c>
      <c r="D8866" s="6" t="str">
        <f t="shared" si="138"/>
        <v>0600-000-008-3200</v>
      </c>
      <c r="E8866" s="5" t="s">
        <v>21124</v>
      </c>
      <c r="F8866" s="5" t="s">
        <v>383</v>
      </c>
      <c r="G8866" s="5" t="s">
        <v>384</v>
      </c>
      <c r="H8866" s="5" t="s">
        <v>377</v>
      </c>
      <c r="I8866" s="5" t="s">
        <v>378</v>
      </c>
    </row>
    <row r="8867" spans="1:9" x14ac:dyDescent="0.25">
      <c r="A8867" s="5" t="s">
        <v>21125</v>
      </c>
      <c r="B8867" s="5" t="s">
        <v>21126</v>
      </c>
      <c r="C8867" s="6" t="s">
        <v>1115</v>
      </c>
      <c r="D8867" s="6" t="str">
        <f t="shared" si="138"/>
        <v>0180-303-000-0000</v>
      </c>
      <c r="E8867" s="5" t="s">
        <v>1116</v>
      </c>
      <c r="F8867" s="5" t="s">
        <v>383</v>
      </c>
      <c r="G8867" s="5" t="s">
        <v>384</v>
      </c>
      <c r="H8867" s="5" t="s">
        <v>377</v>
      </c>
      <c r="I8867" s="5" t="s">
        <v>378</v>
      </c>
    </row>
    <row r="8868" spans="1:9" x14ac:dyDescent="0.25">
      <c r="A8868" s="5" t="s">
        <v>21127</v>
      </c>
      <c r="B8868" s="5" t="s">
        <v>21128</v>
      </c>
      <c r="C8868" s="6" t="s">
        <v>911</v>
      </c>
      <c r="D8868" s="6" t="str">
        <f t="shared" si="138"/>
        <v>0168-000-000-0000</v>
      </c>
      <c r="E8868" s="5" t="s">
        <v>912</v>
      </c>
      <c r="F8868" s="5" t="s">
        <v>383</v>
      </c>
      <c r="G8868" s="5" t="s">
        <v>384</v>
      </c>
      <c r="H8868" s="5" t="s">
        <v>377</v>
      </c>
      <c r="I8868" s="5" t="s">
        <v>378</v>
      </c>
    </row>
    <row r="8869" spans="1:9" x14ac:dyDescent="0.25">
      <c r="A8869" s="5" t="s">
        <v>21129</v>
      </c>
      <c r="B8869" s="5" t="s">
        <v>21130</v>
      </c>
      <c r="C8869" s="6" t="s">
        <v>21131</v>
      </c>
      <c r="D8869" s="6" t="str">
        <f t="shared" si="138"/>
        <v>0370-000-007-1000</v>
      </c>
      <c r="E8869" s="5" t="s">
        <v>21132</v>
      </c>
      <c r="F8869" s="5" t="s">
        <v>383</v>
      </c>
      <c r="G8869" s="5" t="s">
        <v>384</v>
      </c>
      <c r="H8869" s="5" t="s">
        <v>377</v>
      </c>
      <c r="I8869" s="5" t="s">
        <v>378</v>
      </c>
    </row>
    <row r="8870" spans="1:9" x14ac:dyDescent="0.25">
      <c r="A8870" s="5" t="s">
        <v>21133</v>
      </c>
      <c r="B8870" s="5" t="s">
        <v>21134</v>
      </c>
      <c r="C8870" s="6" t="s">
        <v>6350</v>
      </c>
      <c r="D8870" s="6" t="str">
        <f t="shared" si="138"/>
        <v>0697-000-000-0000</v>
      </c>
      <c r="E8870" s="5" t="s">
        <v>6351</v>
      </c>
      <c r="F8870" s="5" t="s">
        <v>383</v>
      </c>
      <c r="G8870" s="5" t="s">
        <v>384</v>
      </c>
      <c r="H8870" s="5" t="s">
        <v>377</v>
      </c>
      <c r="I8870" s="5" t="s">
        <v>378</v>
      </c>
    </row>
    <row r="8871" spans="1:9" x14ac:dyDescent="0.25">
      <c r="A8871" s="5" t="s">
        <v>21135</v>
      </c>
      <c r="B8871" s="5" t="s">
        <v>21136</v>
      </c>
      <c r="C8871" s="6" t="s">
        <v>853</v>
      </c>
      <c r="D8871" s="6" t="str">
        <f t="shared" si="138"/>
        <v>0945-000-000-0000</v>
      </c>
      <c r="E8871" s="5" t="s">
        <v>854</v>
      </c>
      <c r="F8871" s="5" t="s">
        <v>383</v>
      </c>
      <c r="G8871" s="5" t="s">
        <v>384</v>
      </c>
      <c r="H8871" s="5" t="s">
        <v>513</v>
      </c>
      <c r="I8871" s="5" t="s">
        <v>514</v>
      </c>
    </row>
    <row r="8872" spans="1:9" x14ac:dyDescent="0.25">
      <c r="A8872" s="5" t="s">
        <v>21137</v>
      </c>
      <c r="B8872" s="5" t="s">
        <v>21138</v>
      </c>
      <c r="C8872" s="6" t="s">
        <v>3295</v>
      </c>
      <c r="D8872" s="6" t="str">
        <f t="shared" si="138"/>
        <v>0762-000-000-0000</v>
      </c>
      <c r="E8872" s="5" t="s">
        <v>3296</v>
      </c>
      <c r="F8872" s="5" t="s">
        <v>383</v>
      </c>
      <c r="G8872" s="5" t="s">
        <v>384</v>
      </c>
      <c r="H8872" s="5" t="s">
        <v>377</v>
      </c>
      <c r="I8872" s="5" t="s">
        <v>378</v>
      </c>
    </row>
    <row r="8873" spans="1:9" x14ac:dyDescent="0.25">
      <c r="A8873" s="5" t="s">
        <v>21139</v>
      </c>
      <c r="B8873" s="5" t="s">
        <v>21140</v>
      </c>
      <c r="C8873" s="6" t="s">
        <v>8186</v>
      </c>
      <c r="D8873" s="6" t="str">
        <f t="shared" si="138"/>
        <v>0370-044-000-0000</v>
      </c>
      <c r="E8873" s="5" t="s">
        <v>8187</v>
      </c>
      <c r="F8873" s="5" t="s">
        <v>383</v>
      </c>
      <c r="G8873" s="5" t="s">
        <v>384</v>
      </c>
      <c r="H8873" s="5" t="s">
        <v>377</v>
      </c>
      <c r="I8873" s="5" t="s">
        <v>378</v>
      </c>
    </row>
    <row r="8874" spans="1:9" x14ac:dyDescent="0.25">
      <c r="A8874" s="5" t="s">
        <v>21141</v>
      </c>
      <c r="B8874" s="5" t="s">
        <v>21142</v>
      </c>
      <c r="C8874" s="6" t="s">
        <v>773</v>
      </c>
      <c r="D8874" s="6" t="str">
        <f t="shared" si="138"/>
        <v>0218-000-000-0000</v>
      </c>
      <c r="E8874" s="5" t="s">
        <v>774</v>
      </c>
      <c r="F8874" s="5" t="s">
        <v>383</v>
      </c>
      <c r="G8874" s="5" t="s">
        <v>384</v>
      </c>
      <c r="H8874" s="5" t="s">
        <v>377</v>
      </c>
      <c r="I8874" s="5" t="s">
        <v>378</v>
      </c>
    </row>
    <row r="8875" spans="1:9" x14ac:dyDescent="0.25">
      <c r="A8875" s="5" t="s">
        <v>21143</v>
      </c>
      <c r="B8875" s="5" t="s">
        <v>21144</v>
      </c>
      <c r="C8875" s="6" t="s">
        <v>2293</v>
      </c>
      <c r="D8875" s="6" t="str">
        <f t="shared" si="138"/>
        <v>0680-000-000-0000</v>
      </c>
      <c r="E8875" s="5" t="s">
        <v>2294</v>
      </c>
      <c r="F8875" s="5" t="s">
        <v>383</v>
      </c>
      <c r="G8875" s="5" t="s">
        <v>384</v>
      </c>
      <c r="H8875" s="5" t="s">
        <v>377</v>
      </c>
      <c r="I8875" s="5" t="s">
        <v>378</v>
      </c>
    </row>
    <row r="8876" spans="1:9" x14ac:dyDescent="0.25">
      <c r="A8876" s="5" t="s">
        <v>21145</v>
      </c>
      <c r="B8876" s="5" t="s">
        <v>21146</v>
      </c>
      <c r="C8876" s="6" t="s">
        <v>381</v>
      </c>
      <c r="D8876" s="6" t="str">
        <f t="shared" si="138"/>
        <v>0310-000-000-0000</v>
      </c>
      <c r="E8876" s="5" t="s">
        <v>382</v>
      </c>
      <c r="F8876" s="5" t="s">
        <v>383</v>
      </c>
      <c r="G8876" s="5" t="s">
        <v>384</v>
      </c>
      <c r="H8876" s="5" t="s">
        <v>377</v>
      </c>
      <c r="I8876" s="5" t="s">
        <v>378</v>
      </c>
    </row>
    <row r="8877" spans="1:9" x14ac:dyDescent="0.25">
      <c r="A8877" s="5" t="s">
        <v>21147</v>
      </c>
      <c r="B8877" s="5" t="s">
        <v>21148</v>
      </c>
      <c r="C8877" s="6" t="s">
        <v>12608</v>
      </c>
      <c r="D8877" s="6" t="str">
        <f t="shared" si="138"/>
        <v>0518-000-000-0000</v>
      </c>
      <c r="E8877" s="5" t="s">
        <v>12609</v>
      </c>
      <c r="F8877" s="5" t="s">
        <v>383</v>
      </c>
      <c r="G8877" s="5" t="s">
        <v>384</v>
      </c>
      <c r="H8877" s="5" t="s">
        <v>377</v>
      </c>
      <c r="I8877" s="5" t="s">
        <v>378</v>
      </c>
    </row>
    <row r="8878" spans="1:9" x14ac:dyDescent="0.25">
      <c r="A8878" s="5" t="s">
        <v>21149</v>
      </c>
      <c r="B8878" s="5" t="s">
        <v>21150</v>
      </c>
      <c r="C8878" s="6" t="s">
        <v>2615</v>
      </c>
      <c r="D8878" s="6" t="str">
        <f t="shared" si="138"/>
        <v>0315-000-000-0000</v>
      </c>
      <c r="E8878" s="5" t="s">
        <v>2616</v>
      </c>
      <c r="F8878" s="5" t="s">
        <v>383</v>
      </c>
      <c r="G8878" s="5" t="s">
        <v>384</v>
      </c>
      <c r="H8878" s="5" t="s">
        <v>377</v>
      </c>
      <c r="I8878" s="5" t="s">
        <v>378</v>
      </c>
    </row>
    <row r="8879" spans="1:9" x14ac:dyDescent="0.25">
      <c r="A8879" s="5" t="s">
        <v>21151</v>
      </c>
      <c r="B8879" s="5" t="s">
        <v>21152</v>
      </c>
      <c r="C8879" s="6" t="s">
        <v>14202</v>
      </c>
      <c r="D8879" s="6" t="str">
        <f t="shared" si="138"/>
        <v>0817-000-000-0000</v>
      </c>
      <c r="E8879" s="5" t="s">
        <v>14203</v>
      </c>
      <c r="F8879" s="5" t="s">
        <v>383</v>
      </c>
      <c r="G8879" s="5" t="s">
        <v>384</v>
      </c>
      <c r="H8879" s="5" t="s">
        <v>377</v>
      </c>
      <c r="I8879" s="5" t="s">
        <v>378</v>
      </c>
    </row>
    <row r="8880" spans="1:9" x14ac:dyDescent="0.25">
      <c r="A8880" s="5" t="s">
        <v>21153</v>
      </c>
      <c r="B8880" s="5" t="s">
        <v>21154</v>
      </c>
      <c r="C8880" s="6" t="s">
        <v>4493</v>
      </c>
      <c r="D8880" s="6" t="str">
        <f t="shared" si="138"/>
        <v>0333-000-000-0000</v>
      </c>
      <c r="E8880" s="5" t="s">
        <v>4494</v>
      </c>
      <c r="F8880" s="5" t="s">
        <v>383</v>
      </c>
      <c r="G8880" s="5" t="s">
        <v>384</v>
      </c>
      <c r="H8880" s="5" t="s">
        <v>513</v>
      </c>
      <c r="I8880" s="5" t="s">
        <v>514</v>
      </c>
    </row>
    <row r="8881" spans="1:9" x14ac:dyDescent="0.25">
      <c r="A8881" s="5" t="s">
        <v>21155</v>
      </c>
      <c r="B8881" s="5" t="s">
        <v>21156</v>
      </c>
      <c r="C8881" s="6" t="s">
        <v>2394</v>
      </c>
      <c r="D8881" s="6" t="str">
        <f t="shared" si="138"/>
        <v>0290-000-000-0000</v>
      </c>
      <c r="E8881" s="5" t="s">
        <v>2395</v>
      </c>
      <c r="F8881" s="5" t="s">
        <v>383</v>
      </c>
      <c r="G8881" s="5" t="s">
        <v>384</v>
      </c>
      <c r="H8881" s="5" t="s">
        <v>377</v>
      </c>
      <c r="I8881" s="5" t="s">
        <v>378</v>
      </c>
    </row>
    <row r="8882" spans="1:9" x14ac:dyDescent="0.25">
      <c r="A8882" s="5" t="s">
        <v>21157</v>
      </c>
      <c r="B8882" s="5" t="s">
        <v>21158</v>
      </c>
      <c r="C8882" s="6" t="s">
        <v>2283</v>
      </c>
      <c r="D8882" s="6" t="str">
        <f t="shared" si="138"/>
        <v>0822-000-000-0000</v>
      </c>
      <c r="E8882" s="5" t="s">
        <v>2284</v>
      </c>
      <c r="F8882" s="5" t="s">
        <v>383</v>
      </c>
      <c r="G8882" s="5" t="s">
        <v>384</v>
      </c>
      <c r="H8882" s="5" t="s">
        <v>377</v>
      </c>
      <c r="I8882" s="5" t="s">
        <v>378</v>
      </c>
    </row>
    <row r="8883" spans="1:9" x14ac:dyDescent="0.25">
      <c r="A8883" s="5" t="s">
        <v>21159</v>
      </c>
      <c r="B8883" s="5" t="s">
        <v>21160</v>
      </c>
      <c r="C8883" s="6" t="s">
        <v>3233</v>
      </c>
      <c r="D8883" s="6" t="str">
        <f t="shared" si="138"/>
        <v>0582-000-000-0000</v>
      </c>
      <c r="E8883" s="5" t="s">
        <v>3234</v>
      </c>
      <c r="F8883" s="5" t="s">
        <v>383</v>
      </c>
      <c r="G8883" s="5" t="s">
        <v>384</v>
      </c>
      <c r="H8883" s="5" t="s">
        <v>513</v>
      </c>
      <c r="I8883" s="5" t="s">
        <v>514</v>
      </c>
    </row>
    <row r="8884" spans="1:9" x14ac:dyDescent="0.25">
      <c r="A8884" s="5" t="s">
        <v>21161</v>
      </c>
      <c r="B8884" s="5" t="s">
        <v>21162</v>
      </c>
      <c r="C8884" s="6" t="s">
        <v>12384</v>
      </c>
      <c r="D8884" s="6" t="str">
        <f t="shared" si="138"/>
        <v>0707-000-000-0000</v>
      </c>
      <c r="E8884" s="5" t="s">
        <v>12385</v>
      </c>
      <c r="F8884" s="5" t="s">
        <v>383</v>
      </c>
      <c r="G8884" s="5" t="s">
        <v>384</v>
      </c>
      <c r="H8884" s="5" t="s">
        <v>377</v>
      </c>
      <c r="I8884" s="5" t="s">
        <v>378</v>
      </c>
    </row>
    <row r="8885" spans="1:9" x14ac:dyDescent="0.25">
      <c r="A8885" s="5" t="s">
        <v>21163</v>
      </c>
      <c r="B8885" s="5" t="s">
        <v>21164</v>
      </c>
      <c r="C8885" s="6" t="s">
        <v>1770</v>
      </c>
      <c r="D8885" s="6" t="str">
        <f t="shared" si="138"/>
        <v>0412-000-000-0000</v>
      </c>
      <c r="E8885" s="5" t="s">
        <v>1771</v>
      </c>
      <c r="F8885" s="5" t="s">
        <v>383</v>
      </c>
      <c r="G8885" s="5" t="s">
        <v>384</v>
      </c>
      <c r="H8885" s="5" t="s">
        <v>377</v>
      </c>
      <c r="I8885" s="5" t="s">
        <v>378</v>
      </c>
    </row>
    <row r="8886" spans="1:9" x14ac:dyDescent="0.25">
      <c r="A8886" s="5" t="s">
        <v>21165</v>
      </c>
      <c r="B8886" s="5" t="s">
        <v>21166</v>
      </c>
      <c r="C8886" s="6" t="s">
        <v>993</v>
      </c>
      <c r="D8886" s="6" t="str">
        <f t="shared" si="138"/>
        <v>0740-000-000-0000</v>
      </c>
      <c r="E8886" s="5" t="s">
        <v>994</v>
      </c>
      <c r="F8886" s="5" t="s">
        <v>383</v>
      </c>
      <c r="G8886" s="5" t="s">
        <v>384</v>
      </c>
      <c r="H8886" s="5" t="s">
        <v>513</v>
      </c>
      <c r="I8886" s="5" t="s">
        <v>514</v>
      </c>
    </row>
    <row r="8887" spans="1:9" x14ac:dyDescent="0.25">
      <c r="A8887" s="5" t="s">
        <v>21167</v>
      </c>
      <c r="B8887" s="5" t="s">
        <v>21168</v>
      </c>
      <c r="C8887" s="6" t="s">
        <v>4795</v>
      </c>
      <c r="D8887" s="6" t="str">
        <f t="shared" si="138"/>
        <v>0824-000-000-0000</v>
      </c>
      <c r="E8887" s="5" t="s">
        <v>4796</v>
      </c>
      <c r="F8887" s="5" t="s">
        <v>383</v>
      </c>
      <c r="G8887" s="5" t="s">
        <v>384</v>
      </c>
      <c r="H8887" s="5" t="s">
        <v>377</v>
      </c>
      <c r="I8887" s="5" t="s">
        <v>378</v>
      </c>
    </row>
    <row r="8888" spans="1:9" x14ac:dyDescent="0.25">
      <c r="A8888" s="5" t="s">
        <v>21169</v>
      </c>
      <c r="B8888" s="5" t="s">
        <v>21170</v>
      </c>
      <c r="C8888" s="6" t="s">
        <v>8641</v>
      </c>
      <c r="D8888" s="6" t="str">
        <f t="shared" si="138"/>
        <v>0706-000-000-0000</v>
      </c>
      <c r="E8888" s="5" t="s">
        <v>8642</v>
      </c>
      <c r="F8888" s="5" t="s">
        <v>383</v>
      </c>
      <c r="G8888" s="5" t="s">
        <v>384</v>
      </c>
      <c r="H8888" s="5" t="s">
        <v>377</v>
      </c>
      <c r="I8888" s="5" t="s">
        <v>378</v>
      </c>
    </row>
    <row r="8889" spans="1:9" x14ac:dyDescent="0.25">
      <c r="A8889" s="5" t="s">
        <v>21171</v>
      </c>
      <c r="B8889" s="5" t="s">
        <v>21172</v>
      </c>
      <c r="C8889" s="6" t="s">
        <v>1466</v>
      </c>
      <c r="D8889" s="6" t="str">
        <f t="shared" si="138"/>
        <v>0650-000-000-0000</v>
      </c>
      <c r="E8889" s="5" t="s">
        <v>1467</v>
      </c>
      <c r="F8889" s="5" t="s">
        <v>383</v>
      </c>
      <c r="G8889" s="5" t="s">
        <v>384</v>
      </c>
      <c r="H8889" s="5" t="s">
        <v>377</v>
      </c>
      <c r="I8889" s="5" t="s">
        <v>378</v>
      </c>
    </row>
    <row r="8890" spans="1:9" x14ac:dyDescent="0.25">
      <c r="A8890" s="5" t="s">
        <v>21173</v>
      </c>
      <c r="B8890" s="5" t="s">
        <v>21174</v>
      </c>
      <c r="C8890" s="6" t="s">
        <v>815</v>
      </c>
      <c r="D8890" s="6" t="str">
        <f t="shared" si="138"/>
        <v>0660-000-000-0000</v>
      </c>
      <c r="E8890" s="5" t="s">
        <v>816</v>
      </c>
      <c r="F8890" s="5" t="s">
        <v>383</v>
      </c>
      <c r="G8890" s="5" t="s">
        <v>384</v>
      </c>
      <c r="H8890" s="5" t="s">
        <v>377</v>
      </c>
      <c r="I8890" s="5" t="s">
        <v>378</v>
      </c>
    </row>
    <row r="8891" spans="1:9" x14ac:dyDescent="0.25">
      <c r="A8891" s="5" t="s">
        <v>21175</v>
      </c>
      <c r="B8891" s="5" t="s">
        <v>21176</v>
      </c>
      <c r="C8891" s="6" t="s">
        <v>4052</v>
      </c>
      <c r="D8891" s="6" t="str">
        <f t="shared" si="138"/>
        <v>0285-000-000-0000</v>
      </c>
      <c r="E8891" s="5" t="s">
        <v>4053</v>
      </c>
      <c r="F8891" s="5" t="s">
        <v>383</v>
      </c>
      <c r="G8891" s="5" t="s">
        <v>384</v>
      </c>
      <c r="H8891" s="5" t="s">
        <v>377</v>
      </c>
      <c r="I8891" s="5" t="s">
        <v>378</v>
      </c>
    </row>
    <row r="8892" spans="1:9" x14ac:dyDescent="0.25">
      <c r="A8892" s="5" t="s">
        <v>21177</v>
      </c>
      <c r="B8892" s="5" t="s">
        <v>21178</v>
      </c>
      <c r="C8892" s="6" t="s">
        <v>615</v>
      </c>
      <c r="D8892" s="6" t="str">
        <f t="shared" si="138"/>
        <v>0170-000-000-0000</v>
      </c>
      <c r="E8892" s="5" t="s">
        <v>616</v>
      </c>
      <c r="F8892" s="5" t="s">
        <v>383</v>
      </c>
      <c r="G8892" s="5" t="s">
        <v>384</v>
      </c>
      <c r="H8892" s="5" t="s">
        <v>513</v>
      </c>
      <c r="I8892" s="5" t="s">
        <v>514</v>
      </c>
    </row>
    <row r="8893" spans="1:9" x14ac:dyDescent="0.25">
      <c r="A8893" s="5" t="s">
        <v>21179</v>
      </c>
      <c r="B8893" s="5" t="s">
        <v>21180</v>
      </c>
      <c r="C8893" s="6" t="s">
        <v>5218</v>
      </c>
      <c r="D8893" s="6" t="str">
        <f t="shared" si="138"/>
        <v>0415-000-000-0000</v>
      </c>
      <c r="E8893" s="5" t="s">
        <v>5219</v>
      </c>
      <c r="F8893" s="5" t="s">
        <v>383</v>
      </c>
      <c r="G8893" s="5" t="s">
        <v>384</v>
      </c>
      <c r="H8893" s="5" t="s">
        <v>377</v>
      </c>
      <c r="I8893" s="5" t="s">
        <v>378</v>
      </c>
    </row>
    <row r="8894" spans="1:9" x14ac:dyDescent="0.25">
      <c r="A8894" s="5" t="s">
        <v>21181</v>
      </c>
      <c r="B8894" s="5" t="s">
        <v>21182</v>
      </c>
      <c r="C8894" s="6" t="s">
        <v>6938</v>
      </c>
      <c r="D8894" s="6" t="str">
        <f t="shared" si="138"/>
        <v>0868-000-000-0000</v>
      </c>
      <c r="E8894" s="5" t="s">
        <v>27865</v>
      </c>
      <c r="F8894" s="5" t="s">
        <v>383</v>
      </c>
      <c r="G8894" s="5" t="s">
        <v>384</v>
      </c>
      <c r="H8894" s="5" t="s">
        <v>377</v>
      </c>
      <c r="I8894" s="5" t="s">
        <v>378</v>
      </c>
    </row>
    <row r="8895" spans="1:9" x14ac:dyDescent="0.25">
      <c r="A8895" s="5" t="s">
        <v>21183</v>
      </c>
      <c r="B8895" s="5" t="s">
        <v>21184</v>
      </c>
      <c r="C8895" s="6" t="s">
        <v>2237</v>
      </c>
      <c r="D8895" s="6" t="str">
        <f t="shared" si="138"/>
        <v>0917-000-000-0000</v>
      </c>
      <c r="E8895" s="5" t="s">
        <v>2238</v>
      </c>
      <c r="F8895" s="5" t="s">
        <v>383</v>
      </c>
      <c r="G8895" s="5" t="s">
        <v>384</v>
      </c>
      <c r="H8895" s="5" t="s">
        <v>377</v>
      </c>
      <c r="I8895" s="5" t="s">
        <v>378</v>
      </c>
    </row>
    <row r="8896" spans="1:9" x14ac:dyDescent="0.25">
      <c r="A8896" s="5" t="s">
        <v>21185</v>
      </c>
      <c r="B8896" s="5" t="s">
        <v>21186</v>
      </c>
      <c r="C8896" s="6" t="s">
        <v>21187</v>
      </c>
      <c r="D8896" s="6" t="str">
        <f t="shared" si="138"/>
        <v>0171-250-000-0000</v>
      </c>
      <c r="E8896" s="5" t="s">
        <v>27886</v>
      </c>
      <c r="F8896" s="5" t="s">
        <v>383</v>
      </c>
      <c r="G8896" s="5" t="s">
        <v>384</v>
      </c>
      <c r="H8896" s="5" t="s">
        <v>513</v>
      </c>
      <c r="I8896" s="5" t="s">
        <v>514</v>
      </c>
    </row>
    <row r="8897" spans="1:9" x14ac:dyDescent="0.25">
      <c r="A8897" s="5" t="s">
        <v>21188</v>
      </c>
      <c r="B8897" s="5" t="s">
        <v>21189</v>
      </c>
      <c r="C8897" s="6" t="s">
        <v>14815</v>
      </c>
      <c r="D8897" s="6" t="str">
        <f t="shared" si="138"/>
        <v>0423-000-008-2300</v>
      </c>
      <c r="E8897" s="5" t="s">
        <v>14816</v>
      </c>
      <c r="F8897" s="5" t="s">
        <v>383</v>
      </c>
      <c r="G8897" s="5" t="s">
        <v>384</v>
      </c>
      <c r="H8897" s="5" t="s">
        <v>377</v>
      </c>
      <c r="I8897" s="5" t="s">
        <v>378</v>
      </c>
    </row>
    <row r="8898" spans="1:9" x14ac:dyDescent="0.25">
      <c r="A8898" s="5" t="s">
        <v>21190</v>
      </c>
      <c r="B8898" s="5" t="s">
        <v>21191</v>
      </c>
      <c r="C8898" s="6" t="s">
        <v>381</v>
      </c>
      <c r="D8898" s="6" t="str">
        <f t="shared" ref="D8898:D8961" si="139">TEXT(C8898,"0000-000-000-0000")</f>
        <v>0310-000-000-0000</v>
      </c>
      <c r="E8898" s="5" t="s">
        <v>382</v>
      </c>
      <c r="F8898" s="5" t="s">
        <v>383</v>
      </c>
      <c r="G8898" s="5" t="s">
        <v>384</v>
      </c>
      <c r="H8898" s="5" t="s">
        <v>377</v>
      </c>
      <c r="I8898" s="5" t="s">
        <v>378</v>
      </c>
    </row>
    <row r="8899" spans="1:9" x14ac:dyDescent="0.25">
      <c r="A8899" s="5" t="s">
        <v>21192</v>
      </c>
      <c r="B8899" s="5" t="s">
        <v>21193</v>
      </c>
      <c r="C8899" s="6" t="s">
        <v>7786</v>
      </c>
      <c r="D8899" s="6" t="str">
        <f t="shared" si="139"/>
        <v>0960-000-000-0000</v>
      </c>
      <c r="E8899" s="5" t="s">
        <v>7787</v>
      </c>
      <c r="F8899" s="5" t="s">
        <v>383</v>
      </c>
      <c r="G8899" s="5" t="s">
        <v>384</v>
      </c>
      <c r="H8899" s="5" t="s">
        <v>377</v>
      </c>
      <c r="I8899" s="5" t="s">
        <v>378</v>
      </c>
    </row>
    <row r="8900" spans="1:9" x14ac:dyDescent="0.25">
      <c r="A8900" s="5" t="s">
        <v>21194</v>
      </c>
      <c r="B8900" s="5" t="s">
        <v>21195</v>
      </c>
      <c r="C8900" s="6" t="s">
        <v>1404</v>
      </c>
      <c r="D8900" s="6" t="str">
        <f t="shared" si="139"/>
        <v>0578-000-000-0000</v>
      </c>
      <c r="E8900" s="5" t="s">
        <v>1405</v>
      </c>
      <c r="F8900" s="5" t="s">
        <v>383</v>
      </c>
      <c r="G8900" s="5" t="s">
        <v>384</v>
      </c>
      <c r="H8900" s="5" t="s">
        <v>377</v>
      </c>
      <c r="I8900" s="5" t="s">
        <v>378</v>
      </c>
    </row>
    <row r="8901" spans="1:9" x14ac:dyDescent="0.25">
      <c r="A8901" s="5" t="s">
        <v>21196</v>
      </c>
      <c r="B8901" s="5" t="s">
        <v>21197</v>
      </c>
      <c r="C8901" s="6" t="s">
        <v>4424</v>
      </c>
      <c r="D8901" s="6" t="str">
        <f t="shared" si="139"/>
        <v>0577-000-000-0000</v>
      </c>
      <c r="E8901" s="5" t="s">
        <v>4425</v>
      </c>
      <c r="F8901" s="5" t="s">
        <v>383</v>
      </c>
      <c r="G8901" s="5" t="s">
        <v>384</v>
      </c>
      <c r="H8901" s="5" t="s">
        <v>377</v>
      </c>
      <c r="I8901" s="5" t="s">
        <v>378</v>
      </c>
    </row>
    <row r="8902" spans="1:9" x14ac:dyDescent="0.25">
      <c r="A8902" s="5" t="s">
        <v>21198</v>
      </c>
      <c r="B8902" s="5" t="s">
        <v>21199</v>
      </c>
      <c r="C8902" s="6" t="s">
        <v>8250</v>
      </c>
      <c r="D8902" s="6" t="str">
        <f t="shared" si="139"/>
        <v>0140-000-000-0000</v>
      </c>
      <c r="E8902" s="5" t="s">
        <v>8251</v>
      </c>
      <c r="F8902" s="5" t="s">
        <v>383</v>
      </c>
      <c r="G8902" s="5" t="s">
        <v>384</v>
      </c>
      <c r="H8902" s="5" t="s">
        <v>377</v>
      </c>
      <c r="I8902" s="5" t="s">
        <v>378</v>
      </c>
    </row>
    <row r="8903" spans="1:9" x14ac:dyDescent="0.25">
      <c r="A8903" s="5" t="s">
        <v>21200</v>
      </c>
      <c r="B8903" s="5" t="s">
        <v>21201</v>
      </c>
      <c r="C8903" s="6" t="s">
        <v>6158</v>
      </c>
      <c r="D8903" s="6" t="str">
        <f t="shared" si="139"/>
        <v>0010-046-041-1100</v>
      </c>
      <c r="E8903" s="5" t="s">
        <v>6159</v>
      </c>
      <c r="F8903" s="5" t="s">
        <v>383</v>
      </c>
      <c r="G8903" s="5" t="s">
        <v>384</v>
      </c>
      <c r="H8903" s="5" t="s">
        <v>377</v>
      </c>
      <c r="I8903" s="5" t="s">
        <v>378</v>
      </c>
    </row>
    <row r="8904" spans="1:9" x14ac:dyDescent="0.25">
      <c r="A8904" s="5" t="s">
        <v>21202</v>
      </c>
      <c r="B8904" s="5" t="s">
        <v>21203</v>
      </c>
      <c r="C8904" s="6" t="s">
        <v>2529</v>
      </c>
      <c r="D8904" s="6" t="str">
        <f t="shared" si="139"/>
        <v>0815-000-000-0000</v>
      </c>
      <c r="E8904" s="5" t="s">
        <v>2530</v>
      </c>
      <c r="F8904" s="5" t="s">
        <v>383</v>
      </c>
      <c r="G8904" s="5" t="s">
        <v>384</v>
      </c>
      <c r="H8904" s="5" t="s">
        <v>377</v>
      </c>
      <c r="I8904" s="5" t="s">
        <v>378</v>
      </c>
    </row>
    <row r="8905" spans="1:9" x14ac:dyDescent="0.25">
      <c r="A8905" s="5" t="s">
        <v>21204</v>
      </c>
      <c r="B8905" s="5" t="s">
        <v>21205</v>
      </c>
      <c r="C8905" s="6" t="s">
        <v>827</v>
      </c>
      <c r="D8905" s="6" t="str">
        <f t="shared" si="139"/>
        <v>0320-000-000-0000</v>
      </c>
      <c r="E8905" s="5" t="s">
        <v>828</v>
      </c>
      <c r="F8905" s="5" t="s">
        <v>383</v>
      </c>
      <c r="G8905" s="5" t="s">
        <v>384</v>
      </c>
      <c r="H8905" s="5" t="s">
        <v>377</v>
      </c>
      <c r="I8905" s="5" t="s">
        <v>378</v>
      </c>
    </row>
    <row r="8906" spans="1:9" x14ac:dyDescent="0.25">
      <c r="A8906" s="5" t="s">
        <v>21206</v>
      </c>
      <c r="B8906" s="5" t="s">
        <v>21207</v>
      </c>
      <c r="C8906" s="6" t="s">
        <v>4363</v>
      </c>
      <c r="D8906" s="6" t="str">
        <f t="shared" si="139"/>
        <v>0010-030-031-1200</v>
      </c>
      <c r="E8906" s="5" t="s">
        <v>4364</v>
      </c>
      <c r="F8906" s="5" t="s">
        <v>399</v>
      </c>
      <c r="G8906" s="5" t="s">
        <v>400</v>
      </c>
      <c r="H8906" s="5" t="s">
        <v>377</v>
      </c>
      <c r="I8906" s="5" t="s">
        <v>378</v>
      </c>
    </row>
    <row r="8907" spans="1:9" x14ac:dyDescent="0.25">
      <c r="A8907" s="5" t="s">
        <v>21208</v>
      </c>
      <c r="B8907" s="5" t="s">
        <v>21209</v>
      </c>
      <c r="C8907" s="6" t="s">
        <v>2817</v>
      </c>
      <c r="D8907" s="6" t="str">
        <f t="shared" si="139"/>
        <v>1029-000-000-0000</v>
      </c>
      <c r="E8907" s="5" t="s">
        <v>2818</v>
      </c>
      <c r="F8907" s="5" t="s">
        <v>383</v>
      </c>
      <c r="G8907" s="5" t="s">
        <v>384</v>
      </c>
      <c r="H8907" s="5" t="s">
        <v>377</v>
      </c>
      <c r="I8907" s="5" t="s">
        <v>378</v>
      </c>
    </row>
    <row r="8908" spans="1:9" x14ac:dyDescent="0.25">
      <c r="A8908" s="5" t="s">
        <v>21210</v>
      </c>
      <c r="B8908" s="5" t="s">
        <v>21211</v>
      </c>
      <c r="C8908" s="6" t="s">
        <v>1946</v>
      </c>
      <c r="D8908" s="6" t="str">
        <f t="shared" si="139"/>
        <v>0010-163-031-1100</v>
      </c>
      <c r="E8908" s="5" t="s">
        <v>1947</v>
      </c>
      <c r="F8908" s="5" t="s">
        <v>383</v>
      </c>
      <c r="G8908" s="5" t="s">
        <v>384</v>
      </c>
      <c r="H8908" s="5" t="s">
        <v>513</v>
      </c>
      <c r="I8908" s="5" t="s">
        <v>514</v>
      </c>
    </row>
    <row r="8909" spans="1:9" x14ac:dyDescent="0.25">
      <c r="A8909" s="5" t="s">
        <v>21212</v>
      </c>
      <c r="B8909" s="5" t="s">
        <v>21213</v>
      </c>
      <c r="C8909" s="6" t="s">
        <v>5256</v>
      </c>
      <c r="D8909" s="6" t="str">
        <f t="shared" si="139"/>
        <v>1059-000-000-0000</v>
      </c>
      <c r="E8909" s="5" t="s">
        <v>5257</v>
      </c>
      <c r="F8909" s="5" t="s">
        <v>383</v>
      </c>
      <c r="G8909" s="5" t="s">
        <v>384</v>
      </c>
      <c r="H8909" s="5" t="s">
        <v>377</v>
      </c>
      <c r="I8909" s="5" t="s">
        <v>378</v>
      </c>
    </row>
    <row r="8910" spans="1:9" x14ac:dyDescent="0.25">
      <c r="A8910" s="5" t="s">
        <v>21214</v>
      </c>
      <c r="B8910" s="5" t="s">
        <v>21215</v>
      </c>
      <c r="C8910" s="6" t="s">
        <v>2388</v>
      </c>
      <c r="D8910" s="6" t="str">
        <f t="shared" si="139"/>
        <v>0230-000-000-0000</v>
      </c>
      <c r="E8910" s="5" t="s">
        <v>2389</v>
      </c>
      <c r="F8910" s="5" t="s">
        <v>383</v>
      </c>
      <c r="G8910" s="5" t="s">
        <v>384</v>
      </c>
      <c r="H8910" s="5" t="s">
        <v>377</v>
      </c>
      <c r="I8910" s="5" t="s">
        <v>378</v>
      </c>
    </row>
    <row r="8911" spans="1:9" x14ac:dyDescent="0.25">
      <c r="A8911" s="5" t="s">
        <v>21216</v>
      </c>
      <c r="B8911" s="5" t="s">
        <v>21217</v>
      </c>
      <c r="C8911" s="6" t="s">
        <v>4424</v>
      </c>
      <c r="D8911" s="6" t="str">
        <f t="shared" si="139"/>
        <v>0577-000-000-0000</v>
      </c>
      <c r="E8911" s="5" t="s">
        <v>4425</v>
      </c>
      <c r="F8911" s="5" t="s">
        <v>383</v>
      </c>
      <c r="G8911" s="5" t="s">
        <v>384</v>
      </c>
      <c r="H8911" s="5" t="s">
        <v>377</v>
      </c>
      <c r="I8911" s="5" t="s">
        <v>378</v>
      </c>
    </row>
    <row r="8912" spans="1:9" x14ac:dyDescent="0.25">
      <c r="A8912" s="5" t="s">
        <v>21218</v>
      </c>
      <c r="B8912" s="5" t="s">
        <v>21219</v>
      </c>
      <c r="C8912" s="6" t="s">
        <v>1283</v>
      </c>
      <c r="D8912" s="6" t="str">
        <f t="shared" si="139"/>
        <v>0338-000-000-0000</v>
      </c>
      <c r="E8912" s="5" t="s">
        <v>1284</v>
      </c>
      <c r="F8912" s="5" t="s">
        <v>383</v>
      </c>
      <c r="G8912" s="5" t="s">
        <v>384</v>
      </c>
      <c r="H8912" s="5" t="s">
        <v>377</v>
      </c>
      <c r="I8912" s="5" t="s">
        <v>378</v>
      </c>
    </row>
    <row r="8913" spans="1:9" x14ac:dyDescent="0.25">
      <c r="A8913" s="5" t="s">
        <v>21220</v>
      </c>
      <c r="B8913" s="5" t="s">
        <v>21221</v>
      </c>
      <c r="C8913" s="6" t="s">
        <v>8989</v>
      </c>
      <c r="D8913" s="6" t="str">
        <f t="shared" si="139"/>
        <v>0979-000-000-0000</v>
      </c>
      <c r="E8913" s="5" t="s">
        <v>8990</v>
      </c>
      <c r="F8913" s="5" t="s">
        <v>383</v>
      </c>
      <c r="G8913" s="5" t="s">
        <v>384</v>
      </c>
      <c r="H8913" s="5" t="s">
        <v>377</v>
      </c>
      <c r="I8913" s="5" t="s">
        <v>378</v>
      </c>
    </row>
    <row r="8914" spans="1:9" x14ac:dyDescent="0.25">
      <c r="A8914" s="5" t="s">
        <v>21222</v>
      </c>
      <c r="B8914" s="5" t="s">
        <v>21223</v>
      </c>
      <c r="C8914" s="6" t="s">
        <v>2913</v>
      </c>
      <c r="D8914" s="6" t="str">
        <f t="shared" si="139"/>
        <v>0918-000-000-0000</v>
      </c>
      <c r="E8914" s="5" t="s">
        <v>2914</v>
      </c>
      <c r="F8914" s="5" t="s">
        <v>383</v>
      </c>
      <c r="G8914" s="5" t="s">
        <v>384</v>
      </c>
      <c r="H8914" s="5" t="s">
        <v>377</v>
      </c>
      <c r="I8914" s="5" t="s">
        <v>378</v>
      </c>
    </row>
    <row r="8915" spans="1:9" x14ac:dyDescent="0.25">
      <c r="A8915" s="5" t="s">
        <v>21224</v>
      </c>
      <c r="B8915" s="5" t="s">
        <v>21225</v>
      </c>
      <c r="C8915" s="6" t="s">
        <v>7899</v>
      </c>
      <c r="D8915" s="6" t="str">
        <f t="shared" si="139"/>
        <v>0010-029-100-1500</v>
      </c>
      <c r="E8915" s="5" t="s">
        <v>7900</v>
      </c>
      <c r="F8915" s="5" t="s">
        <v>383</v>
      </c>
      <c r="G8915" s="5" t="s">
        <v>384</v>
      </c>
      <c r="H8915" s="5" t="s">
        <v>377</v>
      </c>
      <c r="I8915" s="5" t="s">
        <v>378</v>
      </c>
    </row>
    <row r="8916" spans="1:9" x14ac:dyDescent="0.25">
      <c r="A8916" s="5" t="s">
        <v>21226</v>
      </c>
      <c r="B8916" s="5" t="s">
        <v>21227</v>
      </c>
      <c r="C8916" s="6" t="s">
        <v>4088</v>
      </c>
      <c r="D8916" s="6" t="str">
        <f t="shared" si="139"/>
        <v>0772-000-000-0000</v>
      </c>
      <c r="E8916" s="5" t="s">
        <v>4089</v>
      </c>
      <c r="F8916" s="5" t="s">
        <v>383</v>
      </c>
      <c r="G8916" s="5" t="s">
        <v>384</v>
      </c>
      <c r="H8916" s="5" t="s">
        <v>377</v>
      </c>
      <c r="I8916" s="5" t="s">
        <v>378</v>
      </c>
    </row>
    <row r="8917" spans="1:9" x14ac:dyDescent="0.25">
      <c r="A8917" s="5" t="s">
        <v>21228</v>
      </c>
      <c r="B8917" s="5" t="s">
        <v>21229</v>
      </c>
      <c r="C8917" s="6" t="s">
        <v>2170</v>
      </c>
      <c r="D8917" s="6" t="str">
        <f t="shared" si="139"/>
        <v>0475-000-000-0000</v>
      </c>
      <c r="E8917" s="5" t="s">
        <v>2171</v>
      </c>
      <c r="F8917" s="5" t="s">
        <v>383</v>
      </c>
      <c r="G8917" s="5" t="s">
        <v>384</v>
      </c>
      <c r="H8917" s="5" t="s">
        <v>377</v>
      </c>
      <c r="I8917" s="5" t="s">
        <v>378</v>
      </c>
    </row>
    <row r="8918" spans="1:9" x14ac:dyDescent="0.25">
      <c r="A8918" s="5" t="s">
        <v>21230</v>
      </c>
      <c r="B8918" s="5" t="s">
        <v>21231</v>
      </c>
      <c r="C8918" s="6" t="s">
        <v>12074</v>
      </c>
      <c r="D8918" s="6" t="str">
        <f t="shared" si="139"/>
        <v>1044-000-000-0000</v>
      </c>
      <c r="E8918" s="5" t="s">
        <v>12075</v>
      </c>
      <c r="F8918" s="5" t="s">
        <v>383</v>
      </c>
      <c r="G8918" s="5" t="s">
        <v>384</v>
      </c>
      <c r="H8918" s="5" t="s">
        <v>513</v>
      </c>
      <c r="I8918" s="5" t="s">
        <v>514</v>
      </c>
    </row>
    <row r="8919" spans="1:9" x14ac:dyDescent="0.25">
      <c r="A8919" s="5" t="s">
        <v>21232</v>
      </c>
      <c r="B8919" s="5" t="s">
        <v>21233</v>
      </c>
      <c r="C8919" s="6" t="s">
        <v>11988</v>
      </c>
      <c r="D8919" s="6" t="str">
        <f t="shared" si="139"/>
        <v>1132-000-000-0000</v>
      </c>
      <c r="E8919" s="5" t="s">
        <v>11989</v>
      </c>
      <c r="F8919" s="5" t="s">
        <v>383</v>
      </c>
      <c r="G8919" s="5" t="s">
        <v>384</v>
      </c>
      <c r="H8919" s="5" t="s">
        <v>377</v>
      </c>
      <c r="I8919" s="5" t="s">
        <v>378</v>
      </c>
    </row>
    <row r="8920" spans="1:9" x14ac:dyDescent="0.25">
      <c r="A8920" s="5" t="s">
        <v>21234</v>
      </c>
      <c r="B8920" s="5" t="s">
        <v>21235</v>
      </c>
      <c r="C8920" s="6" t="s">
        <v>2060</v>
      </c>
      <c r="D8920" s="6" t="str">
        <f t="shared" si="139"/>
        <v>0280-000-000-0000</v>
      </c>
      <c r="E8920" s="5" t="s">
        <v>2061</v>
      </c>
      <c r="F8920" s="5" t="s">
        <v>383</v>
      </c>
      <c r="G8920" s="5" t="s">
        <v>384</v>
      </c>
      <c r="H8920" s="5" t="s">
        <v>377</v>
      </c>
      <c r="I8920" s="5" t="s">
        <v>378</v>
      </c>
    </row>
    <row r="8921" spans="1:9" x14ac:dyDescent="0.25">
      <c r="A8921" s="5" t="s">
        <v>21236</v>
      </c>
      <c r="B8921" s="5" t="s">
        <v>21237</v>
      </c>
      <c r="C8921" s="6" t="s">
        <v>827</v>
      </c>
      <c r="D8921" s="6" t="str">
        <f t="shared" si="139"/>
        <v>0320-000-000-0000</v>
      </c>
      <c r="E8921" s="5" t="s">
        <v>828</v>
      </c>
      <c r="F8921" s="5" t="s">
        <v>383</v>
      </c>
      <c r="G8921" s="5" t="s">
        <v>384</v>
      </c>
      <c r="H8921" s="5" t="s">
        <v>377</v>
      </c>
      <c r="I8921" s="5" t="s">
        <v>378</v>
      </c>
    </row>
    <row r="8922" spans="1:9" x14ac:dyDescent="0.25">
      <c r="A8922" s="5" t="s">
        <v>21238</v>
      </c>
      <c r="B8922" s="5" t="s">
        <v>21239</v>
      </c>
      <c r="C8922" s="6" t="s">
        <v>1946</v>
      </c>
      <c r="D8922" s="6" t="str">
        <f t="shared" si="139"/>
        <v>0010-163-031-1100</v>
      </c>
      <c r="E8922" s="5" t="s">
        <v>1947</v>
      </c>
      <c r="F8922" s="5" t="s">
        <v>383</v>
      </c>
      <c r="G8922" s="5" t="s">
        <v>384</v>
      </c>
      <c r="H8922" s="5" t="s">
        <v>377</v>
      </c>
      <c r="I8922" s="5" t="s">
        <v>378</v>
      </c>
    </row>
    <row r="8923" spans="1:9" x14ac:dyDescent="0.25">
      <c r="A8923" s="5" t="s">
        <v>21240</v>
      </c>
      <c r="B8923" s="5" t="s">
        <v>21241</v>
      </c>
      <c r="C8923" s="6" t="s">
        <v>7899</v>
      </c>
      <c r="D8923" s="6" t="str">
        <f t="shared" si="139"/>
        <v>0010-029-100-1500</v>
      </c>
      <c r="E8923" s="5" t="s">
        <v>7900</v>
      </c>
      <c r="F8923" s="5" t="s">
        <v>383</v>
      </c>
      <c r="G8923" s="5" t="s">
        <v>384</v>
      </c>
      <c r="H8923" s="5" t="s">
        <v>513</v>
      </c>
      <c r="I8923" s="5" t="s">
        <v>514</v>
      </c>
    </row>
    <row r="8924" spans="1:9" x14ac:dyDescent="0.25">
      <c r="A8924" s="5" t="s">
        <v>21242</v>
      </c>
      <c r="B8924" s="5" t="s">
        <v>21243</v>
      </c>
      <c r="C8924" s="6" t="s">
        <v>2060</v>
      </c>
      <c r="D8924" s="6" t="str">
        <f t="shared" si="139"/>
        <v>0280-000-000-0000</v>
      </c>
      <c r="E8924" s="5" t="s">
        <v>2061</v>
      </c>
      <c r="F8924" s="5" t="s">
        <v>383</v>
      </c>
      <c r="G8924" s="5" t="s">
        <v>384</v>
      </c>
      <c r="H8924" s="5" t="s">
        <v>377</v>
      </c>
      <c r="I8924" s="5" t="s">
        <v>378</v>
      </c>
    </row>
    <row r="8925" spans="1:9" x14ac:dyDescent="0.25">
      <c r="A8925" s="5" t="s">
        <v>21244</v>
      </c>
      <c r="B8925" s="5" t="s">
        <v>21245</v>
      </c>
      <c r="C8925" s="6" t="s">
        <v>2148</v>
      </c>
      <c r="D8925" s="6" t="str">
        <f t="shared" si="139"/>
        <v>0810-000-000-0000</v>
      </c>
      <c r="E8925" s="5" t="s">
        <v>2149</v>
      </c>
      <c r="F8925" s="5" t="s">
        <v>383</v>
      </c>
      <c r="G8925" s="5" t="s">
        <v>384</v>
      </c>
      <c r="H8925" s="5" t="s">
        <v>377</v>
      </c>
      <c r="I8925" s="5" t="s">
        <v>378</v>
      </c>
    </row>
    <row r="8926" spans="1:9" x14ac:dyDescent="0.25">
      <c r="A8926" s="5" t="s">
        <v>21246</v>
      </c>
      <c r="B8926" s="5" t="s">
        <v>21247</v>
      </c>
      <c r="C8926" s="6" t="s">
        <v>1019</v>
      </c>
      <c r="D8926" s="6" t="str">
        <f t="shared" si="139"/>
        <v>0515-000-000-0000</v>
      </c>
      <c r="E8926" s="5" t="s">
        <v>1020</v>
      </c>
      <c r="F8926" s="5" t="s">
        <v>507</v>
      </c>
      <c r="G8926" s="5" t="s">
        <v>508</v>
      </c>
      <c r="H8926" s="5" t="s">
        <v>377</v>
      </c>
      <c r="I8926" s="5" t="s">
        <v>378</v>
      </c>
    </row>
    <row r="8927" spans="1:9" x14ac:dyDescent="0.25">
      <c r="A8927" s="5" t="s">
        <v>21248</v>
      </c>
      <c r="B8927" s="5" t="s">
        <v>21249</v>
      </c>
      <c r="C8927" s="6" t="s">
        <v>1456</v>
      </c>
      <c r="D8927" s="6" t="str">
        <f t="shared" si="139"/>
        <v>0150-000-000-0000</v>
      </c>
      <c r="E8927" s="5" t="s">
        <v>1457</v>
      </c>
      <c r="F8927" s="5" t="s">
        <v>383</v>
      </c>
      <c r="G8927" s="5" t="s">
        <v>384</v>
      </c>
      <c r="H8927" s="5" t="s">
        <v>377</v>
      </c>
      <c r="I8927" s="5" t="s">
        <v>378</v>
      </c>
    </row>
    <row r="8928" spans="1:9" x14ac:dyDescent="0.25">
      <c r="A8928" s="5" t="s">
        <v>21250</v>
      </c>
      <c r="B8928" s="5" t="s">
        <v>21251</v>
      </c>
      <c r="C8928" s="6" t="s">
        <v>14773</v>
      </c>
      <c r="D8928" s="6" t="str">
        <f t="shared" si="139"/>
        <v>0602-000-000-0000</v>
      </c>
      <c r="E8928" s="5" t="s">
        <v>14774</v>
      </c>
      <c r="F8928" s="5" t="s">
        <v>383</v>
      </c>
      <c r="G8928" s="5" t="s">
        <v>384</v>
      </c>
      <c r="H8928" s="5" t="s">
        <v>377</v>
      </c>
      <c r="I8928" s="5" t="s">
        <v>378</v>
      </c>
    </row>
    <row r="8929" spans="1:9" x14ac:dyDescent="0.25">
      <c r="A8929" s="5" t="s">
        <v>21252</v>
      </c>
      <c r="B8929" s="5" t="s">
        <v>21253</v>
      </c>
      <c r="C8929" s="6" t="s">
        <v>5364</v>
      </c>
      <c r="D8929" s="6" t="str">
        <f t="shared" si="139"/>
        <v>0529-000-000-0000</v>
      </c>
      <c r="E8929" s="5" t="s">
        <v>5365</v>
      </c>
      <c r="F8929" s="5" t="s">
        <v>383</v>
      </c>
      <c r="G8929" s="5" t="s">
        <v>384</v>
      </c>
      <c r="H8929" s="5" t="s">
        <v>377</v>
      </c>
      <c r="I8929" s="5" t="s">
        <v>378</v>
      </c>
    </row>
    <row r="8930" spans="1:9" x14ac:dyDescent="0.25">
      <c r="A8930" s="5" t="s">
        <v>21254</v>
      </c>
      <c r="B8930" s="5" t="s">
        <v>21255</v>
      </c>
      <c r="C8930" s="6" t="s">
        <v>1295</v>
      </c>
      <c r="D8930" s="6" t="str">
        <f t="shared" si="139"/>
        <v>0351-000-000-0000</v>
      </c>
      <c r="E8930" s="5" t="s">
        <v>1296</v>
      </c>
      <c r="F8930" s="5" t="s">
        <v>383</v>
      </c>
      <c r="G8930" s="5" t="s">
        <v>384</v>
      </c>
      <c r="H8930" s="5" t="s">
        <v>377</v>
      </c>
      <c r="I8930" s="5" t="s">
        <v>378</v>
      </c>
    </row>
    <row r="8931" spans="1:9" x14ac:dyDescent="0.25">
      <c r="A8931" s="5" t="s">
        <v>21256</v>
      </c>
      <c r="B8931" s="5" t="s">
        <v>21257</v>
      </c>
      <c r="C8931" s="6" t="s">
        <v>2180</v>
      </c>
      <c r="D8931" s="6" t="str">
        <f t="shared" si="139"/>
        <v>0770-000-000-0000</v>
      </c>
      <c r="E8931" s="5" t="s">
        <v>2181</v>
      </c>
      <c r="F8931" s="5" t="s">
        <v>383</v>
      </c>
      <c r="G8931" s="5" t="s">
        <v>384</v>
      </c>
      <c r="H8931" s="5" t="s">
        <v>377</v>
      </c>
      <c r="I8931" s="5" t="s">
        <v>378</v>
      </c>
    </row>
    <row r="8932" spans="1:9" x14ac:dyDescent="0.25">
      <c r="A8932" s="5" t="s">
        <v>21258</v>
      </c>
      <c r="B8932" s="5" t="s">
        <v>21259</v>
      </c>
      <c r="C8932" s="6" t="s">
        <v>3807</v>
      </c>
      <c r="D8932" s="6" t="str">
        <f t="shared" si="139"/>
        <v>0831-000-000-0000</v>
      </c>
      <c r="E8932" s="5" t="s">
        <v>3808</v>
      </c>
      <c r="F8932" s="5" t="s">
        <v>383</v>
      </c>
      <c r="G8932" s="5" t="s">
        <v>384</v>
      </c>
      <c r="H8932" s="5" t="s">
        <v>377</v>
      </c>
      <c r="I8932" s="5" t="s">
        <v>378</v>
      </c>
    </row>
    <row r="8933" spans="1:9" x14ac:dyDescent="0.25">
      <c r="A8933" s="5" t="s">
        <v>21260</v>
      </c>
      <c r="B8933" s="5" t="s">
        <v>21261</v>
      </c>
      <c r="C8933" s="6" t="s">
        <v>7899</v>
      </c>
      <c r="D8933" s="6" t="str">
        <f t="shared" si="139"/>
        <v>0010-029-100-1500</v>
      </c>
      <c r="E8933" s="5" t="s">
        <v>7900</v>
      </c>
      <c r="F8933" s="5" t="s">
        <v>383</v>
      </c>
      <c r="G8933" s="5" t="s">
        <v>384</v>
      </c>
      <c r="H8933" s="5" t="s">
        <v>377</v>
      </c>
      <c r="I8933" s="5" t="s">
        <v>378</v>
      </c>
    </row>
    <row r="8934" spans="1:9" x14ac:dyDescent="0.25">
      <c r="A8934" s="5" t="s">
        <v>21262</v>
      </c>
      <c r="B8934" s="5" t="s">
        <v>21263</v>
      </c>
      <c r="C8934" s="6" t="s">
        <v>4243</v>
      </c>
      <c r="D8934" s="6" t="str">
        <f t="shared" si="139"/>
        <v>0010-043-020-1100</v>
      </c>
      <c r="E8934" s="5" t="s">
        <v>4244</v>
      </c>
      <c r="F8934" s="5" t="s">
        <v>375</v>
      </c>
      <c r="G8934" s="5" t="s">
        <v>376</v>
      </c>
      <c r="H8934" s="5" t="s">
        <v>377</v>
      </c>
      <c r="I8934" s="5" t="s">
        <v>378</v>
      </c>
    </row>
    <row r="8935" spans="1:9" x14ac:dyDescent="0.25">
      <c r="A8935" s="5" t="s">
        <v>21264</v>
      </c>
      <c r="B8935" s="5" t="s">
        <v>21265</v>
      </c>
      <c r="C8935" s="6" t="s">
        <v>885</v>
      </c>
      <c r="D8935" s="6" t="str">
        <f t="shared" si="139"/>
        <v>0339-000-000-0000</v>
      </c>
      <c r="E8935" s="5" t="s">
        <v>886</v>
      </c>
      <c r="F8935" s="5" t="s">
        <v>383</v>
      </c>
      <c r="G8935" s="5" t="s">
        <v>384</v>
      </c>
      <c r="H8935" s="5" t="s">
        <v>377</v>
      </c>
      <c r="I8935" s="5" t="s">
        <v>378</v>
      </c>
    </row>
    <row r="8936" spans="1:9" x14ac:dyDescent="0.25">
      <c r="A8936" s="5" t="s">
        <v>21266</v>
      </c>
      <c r="B8936" s="5" t="s">
        <v>21267</v>
      </c>
      <c r="C8936" s="6" t="s">
        <v>1740</v>
      </c>
      <c r="D8936" s="6" t="str">
        <f t="shared" si="139"/>
        <v>0343-000-000-0000</v>
      </c>
      <c r="E8936" s="5" t="s">
        <v>1741</v>
      </c>
      <c r="F8936" s="5" t="s">
        <v>383</v>
      </c>
      <c r="G8936" s="5" t="s">
        <v>384</v>
      </c>
      <c r="H8936" s="5" t="s">
        <v>377</v>
      </c>
      <c r="I8936" s="5" t="s">
        <v>378</v>
      </c>
    </row>
    <row r="8937" spans="1:9" x14ac:dyDescent="0.25">
      <c r="A8937" s="5" t="s">
        <v>21268</v>
      </c>
      <c r="B8937" s="5" t="s">
        <v>21269</v>
      </c>
      <c r="C8937" s="6" t="s">
        <v>1065</v>
      </c>
      <c r="D8937" s="6" t="str">
        <f t="shared" si="139"/>
        <v>0906-000-000-0000</v>
      </c>
      <c r="E8937" s="5" t="s">
        <v>1066</v>
      </c>
      <c r="F8937" s="5" t="s">
        <v>383</v>
      </c>
      <c r="G8937" s="5" t="s">
        <v>384</v>
      </c>
      <c r="H8937" s="5" t="s">
        <v>377</v>
      </c>
      <c r="I8937" s="5" t="s">
        <v>378</v>
      </c>
    </row>
    <row r="8938" spans="1:9" x14ac:dyDescent="0.25">
      <c r="A8938" s="5" t="s">
        <v>21270</v>
      </c>
      <c r="B8938" s="5" t="s">
        <v>21271</v>
      </c>
      <c r="C8938" s="6" t="s">
        <v>5104</v>
      </c>
      <c r="D8938" s="6" t="str">
        <f t="shared" si="139"/>
        <v>0123-000-000-0000</v>
      </c>
      <c r="E8938" s="5" t="s">
        <v>5105</v>
      </c>
      <c r="F8938" s="5" t="s">
        <v>383</v>
      </c>
      <c r="G8938" s="5" t="s">
        <v>384</v>
      </c>
      <c r="H8938" s="5" t="s">
        <v>513</v>
      </c>
      <c r="I8938" s="5" t="s">
        <v>514</v>
      </c>
    </row>
    <row r="8939" spans="1:9" x14ac:dyDescent="0.25">
      <c r="A8939" s="5" t="s">
        <v>21272</v>
      </c>
      <c r="B8939" s="5" t="s">
        <v>21273</v>
      </c>
      <c r="C8939" s="6" t="s">
        <v>954</v>
      </c>
      <c r="D8939" s="6" t="str">
        <f t="shared" si="139"/>
        <v>0120-000-000-0000</v>
      </c>
      <c r="E8939" s="5" t="s">
        <v>955</v>
      </c>
      <c r="F8939" s="5" t="s">
        <v>383</v>
      </c>
      <c r="G8939" s="5" t="s">
        <v>384</v>
      </c>
      <c r="H8939" s="5" t="s">
        <v>377</v>
      </c>
      <c r="I8939" s="5" t="s">
        <v>378</v>
      </c>
    </row>
    <row r="8940" spans="1:9" x14ac:dyDescent="0.25">
      <c r="A8940" s="5" t="s">
        <v>21274</v>
      </c>
      <c r="B8940" s="5" t="s">
        <v>21275</v>
      </c>
      <c r="C8940" s="6" t="s">
        <v>13185</v>
      </c>
      <c r="D8940" s="6" t="str">
        <f t="shared" si="139"/>
        <v>1054-000-000-0000</v>
      </c>
      <c r="E8940" s="5" t="s">
        <v>13186</v>
      </c>
      <c r="F8940" s="5" t="s">
        <v>383</v>
      </c>
      <c r="G8940" s="5" t="s">
        <v>384</v>
      </c>
      <c r="H8940" s="5" t="s">
        <v>377</v>
      </c>
      <c r="I8940" s="5" t="s">
        <v>378</v>
      </c>
    </row>
    <row r="8941" spans="1:9" x14ac:dyDescent="0.25">
      <c r="A8941" s="5" t="s">
        <v>21276</v>
      </c>
      <c r="B8941" s="5" t="s">
        <v>21277</v>
      </c>
      <c r="C8941" s="6" t="s">
        <v>12432</v>
      </c>
      <c r="D8941" s="6" t="str">
        <f t="shared" si="139"/>
        <v>1011-000-000-0000</v>
      </c>
      <c r="E8941" s="5" t="s">
        <v>12433</v>
      </c>
      <c r="F8941" s="5" t="s">
        <v>383</v>
      </c>
      <c r="G8941" s="5" t="s">
        <v>384</v>
      </c>
      <c r="H8941" s="5" t="s">
        <v>377</v>
      </c>
      <c r="I8941" s="5" t="s">
        <v>378</v>
      </c>
    </row>
    <row r="8942" spans="1:9" x14ac:dyDescent="0.25">
      <c r="A8942" s="5" t="s">
        <v>21278</v>
      </c>
      <c r="B8942" s="5" t="s">
        <v>21279</v>
      </c>
      <c r="C8942" s="6" t="s">
        <v>3684</v>
      </c>
      <c r="D8942" s="6" t="str">
        <f t="shared" si="139"/>
        <v>0010-058-031-2000</v>
      </c>
      <c r="E8942" s="5" t="s">
        <v>3685</v>
      </c>
      <c r="F8942" s="5" t="s">
        <v>399</v>
      </c>
      <c r="G8942" s="5" t="s">
        <v>400</v>
      </c>
      <c r="H8942" s="5" t="s">
        <v>513</v>
      </c>
      <c r="I8942" s="5" t="s">
        <v>514</v>
      </c>
    </row>
    <row r="8943" spans="1:9" x14ac:dyDescent="0.25">
      <c r="A8943" s="5" t="s">
        <v>21280</v>
      </c>
      <c r="B8943" s="5" t="s">
        <v>21281</v>
      </c>
      <c r="C8943" s="6" t="s">
        <v>1946</v>
      </c>
      <c r="D8943" s="6" t="str">
        <f t="shared" si="139"/>
        <v>0010-163-031-1100</v>
      </c>
      <c r="E8943" s="5" t="s">
        <v>1947</v>
      </c>
      <c r="F8943" s="5" t="s">
        <v>383</v>
      </c>
      <c r="G8943" s="5" t="s">
        <v>384</v>
      </c>
      <c r="H8943" s="5" t="s">
        <v>377</v>
      </c>
      <c r="I8943" s="5" t="s">
        <v>378</v>
      </c>
    </row>
    <row r="8944" spans="1:9" x14ac:dyDescent="0.25">
      <c r="A8944" s="5" t="s">
        <v>21282</v>
      </c>
      <c r="B8944" s="5" t="s">
        <v>21283</v>
      </c>
      <c r="C8944" s="6" t="s">
        <v>3856</v>
      </c>
      <c r="D8944" s="6" t="str">
        <f t="shared" si="139"/>
        <v>0380-000-000-0000</v>
      </c>
      <c r="E8944" s="5" t="s">
        <v>3857</v>
      </c>
      <c r="F8944" s="5" t="s">
        <v>383</v>
      </c>
      <c r="G8944" s="5" t="s">
        <v>384</v>
      </c>
      <c r="H8944" s="5" t="s">
        <v>377</v>
      </c>
      <c r="I8944" s="5" t="s">
        <v>378</v>
      </c>
    </row>
    <row r="8945" spans="1:9" x14ac:dyDescent="0.25">
      <c r="A8945" s="5" t="s">
        <v>21284</v>
      </c>
      <c r="B8945" s="5" t="s">
        <v>21285</v>
      </c>
      <c r="C8945" s="6" t="s">
        <v>1764</v>
      </c>
      <c r="D8945" s="6" t="str">
        <f t="shared" si="139"/>
        <v>0040-000-000-0000</v>
      </c>
      <c r="E8945" s="5" t="s">
        <v>1765</v>
      </c>
      <c r="F8945" s="5" t="s">
        <v>383</v>
      </c>
      <c r="G8945" s="5" t="s">
        <v>384</v>
      </c>
      <c r="H8945" s="5" t="s">
        <v>377</v>
      </c>
      <c r="I8945" s="5" t="s">
        <v>378</v>
      </c>
    </row>
    <row r="8946" spans="1:9" x14ac:dyDescent="0.25">
      <c r="A8946" s="5" t="s">
        <v>21286</v>
      </c>
      <c r="B8946" s="5" t="s">
        <v>21287</v>
      </c>
      <c r="C8946" s="6" t="s">
        <v>2529</v>
      </c>
      <c r="D8946" s="6" t="str">
        <f t="shared" si="139"/>
        <v>0815-000-000-0000</v>
      </c>
      <c r="E8946" s="5" t="s">
        <v>2530</v>
      </c>
      <c r="F8946" s="5" t="s">
        <v>383</v>
      </c>
      <c r="G8946" s="5" t="s">
        <v>384</v>
      </c>
      <c r="H8946" s="5" t="s">
        <v>377</v>
      </c>
      <c r="I8946" s="5" t="s">
        <v>378</v>
      </c>
    </row>
    <row r="8947" spans="1:9" x14ac:dyDescent="0.25">
      <c r="A8947" s="5" t="s">
        <v>21288</v>
      </c>
      <c r="B8947" s="5" t="s">
        <v>21289</v>
      </c>
      <c r="C8947" s="6" t="s">
        <v>811</v>
      </c>
      <c r="D8947" s="6" t="str">
        <f t="shared" si="139"/>
        <v>0010-029-080-1500</v>
      </c>
      <c r="E8947" s="5" t="s">
        <v>812</v>
      </c>
      <c r="F8947" s="5" t="s">
        <v>383</v>
      </c>
      <c r="G8947" s="5" t="s">
        <v>384</v>
      </c>
      <c r="H8947" s="5" t="s">
        <v>377</v>
      </c>
      <c r="I8947" s="5" t="s">
        <v>378</v>
      </c>
    </row>
    <row r="8948" spans="1:9" x14ac:dyDescent="0.25">
      <c r="A8948" s="5" t="s">
        <v>21290</v>
      </c>
      <c r="B8948" s="5" t="s">
        <v>21291</v>
      </c>
      <c r="C8948" s="6" t="s">
        <v>405</v>
      </c>
      <c r="D8948" s="6" t="str">
        <f t="shared" si="139"/>
        <v>0340-000-000-0000</v>
      </c>
      <c r="E8948" s="5" t="s">
        <v>406</v>
      </c>
      <c r="F8948" s="5" t="s">
        <v>383</v>
      </c>
      <c r="G8948" s="5" t="s">
        <v>384</v>
      </c>
      <c r="H8948" s="5" t="s">
        <v>377</v>
      </c>
      <c r="I8948" s="5" t="s">
        <v>378</v>
      </c>
    </row>
    <row r="8949" spans="1:9" x14ac:dyDescent="0.25">
      <c r="A8949" s="5" t="s">
        <v>21292</v>
      </c>
      <c r="B8949" s="5" t="s">
        <v>21293</v>
      </c>
      <c r="C8949" s="6" t="s">
        <v>2170</v>
      </c>
      <c r="D8949" s="6" t="str">
        <f t="shared" si="139"/>
        <v>0475-000-000-0000</v>
      </c>
      <c r="E8949" s="5" t="s">
        <v>2171</v>
      </c>
      <c r="F8949" s="5" t="s">
        <v>383</v>
      </c>
      <c r="G8949" s="5" t="s">
        <v>384</v>
      </c>
      <c r="H8949" s="5" t="s">
        <v>377</v>
      </c>
      <c r="I8949" s="5" t="s">
        <v>378</v>
      </c>
    </row>
    <row r="8950" spans="1:9" x14ac:dyDescent="0.25">
      <c r="A8950" s="5" t="s">
        <v>21294</v>
      </c>
      <c r="B8950" s="5" t="s">
        <v>21295</v>
      </c>
      <c r="C8950" s="6" t="s">
        <v>13079</v>
      </c>
      <c r="D8950" s="6" t="str">
        <f t="shared" si="139"/>
        <v>0821-000-000-0000</v>
      </c>
      <c r="E8950" s="5" t="s">
        <v>13080</v>
      </c>
      <c r="F8950" s="5" t="s">
        <v>383</v>
      </c>
      <c r="G8950" s="5" t="s">
        <v>384</v>
      </c>
      <c r="H8950" s="5" t="s">
        <v>377</v>
      </c>
      <c r="I8950" s="5" t="s">
        <v>378</v>
      </c>
    </row>
    <row r="8951" spans="1:9" x14ac:dyDescent="0.25">
      <c r="A8951" s="5" t="s">
        <v>21296</v>
      </c>
      <c r="B8951" s="5" t="s">
        <v>21297</v>
      </c>
      <c r="C8951" s="6" t="s">
        <v>4088</v>
      </c>
      <c r="D8951" s="6" t="str">
        <f t="shared" si="139"/>
        <v>0772-000-000-0000</v>
      </c>
      <c r="E8951" s="5" t="s">
        <v>4089</v>
      </c>
      <c r="F8951" s="5" t="s">
        <v>383</v>
      </c>
      <c r="G8951" s="5" t="s">
        <v>384</v>
      </c>
      <c r="H8951" s="5" t="s">
        <v>377</v>
      </c>
      <c r="I8951" s="5" t="s">
        <v>378</v>
      </c>
    </row>
    <row r="8952" spans="1:9" x14ac:dyDescent="0.25">
      <c r="A8952" s="5" t="s">
        <v>21298</v>
      </c>
      <c r="B8952" s="5" t="s">
        <v>21299</v>
      </c>
      <c r="C8952" s="6" t="s">
        <v>757</v>
      </c>
      <c r="D8952" s="6" t="str">
        <f t="shared" si="139"/>
        <v>0871-000-000-0000</v>
      </c>
      <c r="E8952" s="5" t="s">
        <v>758</v>
      </c>
      <c r="F8952" s="5" t="s">
        <v>383</v>
      </c>
      <c r="G8952" s="5" t="s">
        <v>384</v>
      </c>
      <c r="H8952" s="5" t="s">
        <v>377</v>
      </c>
      <c r="I8952" s="5" t="s">
        <v>378</v>
      </c>
    </row>
    <row r="8953" spans="1:9" x14ac:dyDescent="0.25">
      <c r="A8953" s="5" t="s">
        <v>21300</v>
      </c>
      <c r="B8953" s="5" t="s">
        <v>21301</v>
      </c>
      <c r="C8953" s="6" t="s">
        <v>2279</v>
      </c>
      <c r="D8953" s="6" t="str">
        <f t="shared" si="139"/>
        <v>0760-000-000-0000</v>
      </c>
      <c r="E8953" s="5" t="s">
        <v>2280</v>
      </c>
      <c r="F8953" s="5" t="s">
        <v>383</v>
      </c>
      <c r="G8953" s="5" t="s">
        <v>384</v>
      </c>
      <c r="H8953" s="5" t="s">
        <v>377</v>
      </c>
      <c r="I8953" s="5" t="s">
        <v>378</v>
      </c>
    </row>
    <row r="8954" spans="1:9" x14ac:dyDescent="0.25">
      <c r="A8954" s="5" t="s">
        <v>21302</v>
      </c>
      <c r="B8954" s="5" t="s">
        <v>21303</v>
      </c>
      <c r="C8954" s="6" t="s">
        <v>8160</v>
      </c>
      <c r="D8954" s="6" t="str">
        <f t="shared" si="139"/>
        <v>0827-000-000-0000</v>
      </c>
      <c r="E8954" s="5" t="s">
        <v>8161</v>
      </c>
      <c r="F8954" s="5" t="s">
        <v>383</v>
      </c>
      <c r="G8954" s="5" t="s">
        <v>384</v>
      </c>
      <c r="H8954" s="5" t="s">
        <v>377</v>
      </c>
      <c r="I8954" s="5" t="s">
        <v>378</v>
      </c>
    </row>
    <row r="8955" spans="1:9" x14ac:dyDescent="0.25">
      <c r="A8955" s="5" t="s">
        <v>21304</v>
      </c>
      <c r="B8955" s="5" t="s">
        <v>21305</v>
      </c>
      <c r="C8955" s="6" t="s">
        <v>3437</v>
      </c>
      <c r="D8955" s="6" t="str">
        <f t="shared" si="139"/>
        <v>0010-163-021-1100</v>
      </c>
      <c r="E8955" s="5" t="s">
        <v>3438</v>
      </c>
      <c r="F8955" s="5" t="s">
        <v>399</v>
      </c>
      <c r="G8955" s="5" t="s">
        <v>400</v>
      </c>
      <c r="H8955" s="5" t="s">
        <v>377</v>
      </c>
      <c r="I8955" s="5" t="s">
        <v>378</v>
      </c>
    </row>
    <row r="8956" spans="1:9" x14ac:dyDescent="0.25">
      <c r="A8956" s="5" t="s">
        <v>21306</v>
      </c>
      <c r="B8956" s="5" t="s">
        <v>21307</v>
      </c>
      <c r="C8956" s="6" t="s">
        <v>7404</v>
      </c>
      <c r="D8956" s="6" t="str">
        <f t="shared" si="139"/>
        <v>1027-000-000-0000</v>
      </c>
      <c r="E8956" s="5" t="s">
        <v>7405</v>
      </c>
      <c r="F8956" s="5" t="s">
        <v>383</v>
      </c>
      <c r="G8956" s="5" t="s">
        <v>384</v>
      </c>
      <c r="H8956" s="5" t="s">
        <v>377</v>
      </c>
      <c r="I8956" s="5" t="s">
        <v>378</v>
      </c>
    </row>
    <row r="8957" spans="1:9" x14ac:dyDescent="0.25">
      <c r="A8957" s="5" t="s">
        <v>21308</v>
      </c>
      <c r="B8957" s="5" t="s">
        <v>21309</v>
      </c>
      <c r="C8957" s="6" t="s">
        <v>1770</v>
      </c>
      <c r="D8957" s="6" t="str">
        <f t="shared" si="139"/>
        <v>0412-000-000-0000</v>
      </c>
      <c r="E8957" s="5" t="s">
        <v>1771</v>
      </c>
      <c r="F8957" s="5" t="s">
        <v>383</v>
      </c>
      <c r="G8957" s="5" t="s">
        <v>384</v>
      </c>
      <c r="H8957" s="5" t="s">
        <v>377</v>
      </c>
      <c r="I8957" s="5" t="s">
        <v>378</v>
      </c>
    </row>
    <row r="8958" spans="1:9" x14ac:dyDescent="0.25">
      <c r="A8958" s="5" t="s">
        <v>21310</v>
      </c>
      <c r="B8958" s="5" t="s">
        <v>21311</v>
      </c>
      <c r="C8958" s="6" t="s">
        <v>1972</v>
      </c>
      <c r="D8958" s="6" t="str">
        <f t="shared" si="139"/>
        <v>0100-000-000-3600</v>
      </c>
      <c r="E8958" s="5" t="s">
        <v>1973</v>
      </c>
      <c r="F8958" s="5" t="s">
        <v>383</v>
      </c>
      <c r="G8958" s="5" t="s">
        <v>384</v>
      </c>
      <c r="H8958" s="5" t="s">
        <v>377</v>
      </c>
      <c r="I8958" s="5" t="s">
        <v>378</v>
      </c>
    </row>
    <row r="8959" spans="1:9" x14ac:dyDescent="0.25">
      <c r="A8959" s="5" t="s">
        <v>21312</v>
      </c>
      <c r="B8959" s="5" t="s">
        <v>21313</v>
      </c>
      <c r="C8959" s="6" t="s">
        <v>6106</v>
      </c>
      <c r="D8959" s="6" t="str">
        <f t="shared" si="139"/>
        <v>0167-000-000-0000</v>
      </c>
      <c r="E8959" s="5" t="s">
        <v>6107</v>
      </c>
      <c r="F8959" s="5" t="s">
        <v>383</v>
      </c>
      <c r="G8959" s="5" t="s">
        <v>384</v>
      </c>
      <c r="H8959" s="5" t="s">
        <v>377</v>
      </c>
      <c r="I8959" s="5" t="s">
        <v>378</v>
      </c>
    </row>
    <row r="8960" spans="1:9" x14ac:dyDescent="0.25">
      <c r="A8960" s="5" t="s">
        <v>21314</v>
      </c>
      <c r="B8960" s="5" t="s">
        <v>21315</v>
      </c>
      <c r="C8960" s="6" t="s">
        <v>4363</v>
      </c>
      <c r="D8960" s="6" t="str">
        <f t="shared" si="139"/>
        <v>0010-030-031-1200</v>
      </c>
      <c r="E8960" s="5" t="s">
        <v>4364</v>
      </c>
      <c r="F8960" s="5" t="s">
        <v>399</v>
      </c>
      <c r="G8960" s="5" t="s">
        <v>400</v>
      </c>
      <c r="H8960" s="5" t="s">
        <v>513</v>
      </c>
      <c r="I8960" s="5" t="s">
        <v>514</v>
      </c>
    </row>
    <row r="8961" spans="1:9" x14ac:dyDescent="0.25">
      <c r="A8961" s="5" t="s">
        <v>21316</v>
      </c>
      <c r="B8961" s="5" t="s">
        <v>21317</v>
      </c>
      <c r="C8961" s="6" t="s">
        <v>11702</v>
      </c>
      <c r="D8961" s="6" t="str">
        <f t="shared" si="139"/>
        <v>1114-000-000-0000</v>
      </c>
      <c r="E8961" s="5" t="s">
        <v>11703</v>
      </c>
      <c r="F8961" s="5" t="s">
        <v>383</v>
      </c>
      <c r="G8961" s="5" t="s">
        <v>384</v>
      </c>
      <c r="H8961" s="5" t="s">
        <v>377</v>
      </c>
      <c r="I8961" s="5" t="s">
        <v>378</v>
      </c>
    </row>
    <row r="8962" spans="1:9" x14ac:dyDescent="0.25">
      <c r="A8962" s="5" t="s">
        <v>21318</v>
      </c>
      <c r="B8962" s="5" t="s">
        <v>21319</v>
      </c>
      <c r="C8962" s="6" t="s">
        <v>8989</v>
      </c>
      <c r="D8962" s="6" t="str">
        <f t="shared" ref="D8962:D9025" si="140">TEXT(C8962,"0000-000-000-0000")</f>
        <v>0979-000-000-0000</v>
      </c>
      <c r="E8962" s="5" t="s">
        <v>8990</v>
      </c>
      <c r="F8962" s="5" t="s">
        <v>383</v>
      </c>
      <c r="G8962" s="5" t="s">
        <v>384</v>
      </c>
      <c r="H8962" s="5" t="s">
        <v>377</v>
      </c>
      <c r="I8962" s="5" t="s">
        <v>378</v>
      </c>
    </row>
    <row r="8963" spans="1:9" x14ac:dyDescent="0.25">
      <c r="A8963" s="5" t="s">
        <v>21320</v>
      </c>
      <c r="B8963" s="5" t="s">
        <v>21321</v>
      </c>
      <c r="C8963" s="6" t="s">
        <v>954</v>
      </c>
      <c r="D8963" s="6" t="str">
        <f t="shared" si="140"/>
        <v>0120-000-000-0000</v>
      </c>
      <c r="E8963" s="5" t="s">
        <v>955</v>
      </c>
      <c r="F8963" s="5" t="s">
        <v>383</v>
      </c>
      <c r="G8963" s="5" t="s">
        <v>384</v>
      </c>
      <c r="H8963" s="5" t="s">
        <v>377</v>
      </c>
      <c r="I8963" s="5" t="s">
        <v>378</v>
      </c>
    </row>
    <row r="8964" spans="1:9" x14ac:dyDescent="0.25">
      <c r="A8964" s="5" t="s">
        <v>21322</v>
      </c>
      <c r="B8964" s="5" t="s">
        <v>21323</v>
      </c>
      <c r="C8964" s="6" t="s">
        <v>7899</v>
      </c>
      <c r="D8964" s="6" t="str">
        <f t="shared" si="140"/>
        <v>0010-029-100-1500</v>
      </c>
      <c r="E8964" s="5" t="s">
        <v>7900</v>
      </c>
      <c r="F8964" s="5" t="s">
        <v>383</v>
      </c>
      <c r="G8964" s="5" t="s">
        <v>384</v>
      </c>
      <c r="H8964" s="5" t="s">
        <v>377</v>
      </c>
      <c r="I8964" s="5" t="s">
        <v>378</v>
      </c>
    </row>
    <row r="8965" spans="1:9" x14ac:dyDescent="0.25">
      <c r="A8965" s="5" t="s">
        <v>21324</v>
      </c>
      <c r="B8965" s="5" t="s">
        <v>21325</v>
      </c>
      <c r="C8965" s="6" t="s">
        <v>13733</v>
      </c>
      <c r="D8965" s="6" t="str">
        <f t="shared" si="140"/>
        <v>0195-045-080-1200</v>
      </c>
      <c r="E8965" s="5" t="s">
        <v>13734</v>
      </c>
      <c r="F8965" s="5" t="s">
        <v>383</v>
      </c>
      <c r="G8965" s="5" t="s">
        <v>384</v>
      </c>
      <c r="H8965" s="5" t="s">
        <v>377</v>
      </c>
      <c r="I8965" s="5" t="s">
        <v>378</v>
      </c>
    </row>
    <row r="8966" spans="1:9" x14ac:dyDescent="0.25">
      <c r="A8966" s="5" t="s">
        <v>21326</v>
      </c>
      <c r="B8966" s="5" t="s">
        <v>21327</v>
      </c>
      <c r="C8966" s="6" t="s">
        <v>21328</v>
      </c>
      <c r="D8966" s="6" t="str">
        <f t="shared" si="140"/>
        <v>0330-000-003-2600</v>
      </c>
      <c r="E8966" s="5" t="s">
        <v>21329</v>
      </c>
      <c r="F8966" s="5" t="s">
        <v>383</v>
      </c>
      <c r="G8966" s="5" t="s">
        <v>384</v>
      </c>
      <c r="H8966" s="5" t="s">
        <v>377</v>
      </c>
      <c r="I8966" s="5" t="s">
        <v>378</v>
      </c>
    </row>
    <row r="8967" spans="1:9" x14ac:dyDescent="0.25">
      <c r="A8967" s="5" t="s">
        <v>21330</v>
      </c>
      <c r="B8967" s="5" t="s">
        <v>21331</v>
      </c>
      <c r="C8967" s="6" t="s">
        <v>15858</v>
      </c>
      <c r="D8967" s="6" t="str">
        <f t="shared" si="140"/>
        <v>1063-000-000-0000</v>
      </c>
      <c r="E8967" s="5" t="s">
        <v>15859</v>
      </c>
      <c r="F8967" s="5" t="s">
        <v>383</v>
      </c>
      <c r="G8967" s="5" t="s">
        <v>384</v>
      </c>
      <c r="H8967" s="5" t="s">
        <v>377</v>
      </c>
      <c r="I8967" s="5" t="s">
        <v>378</v>
      </c>
    </row>
    <row r="8968" spans="1:9" x14ac:dyDescent="0.25">
      <c r="A8968" s="5" t="s">
        <v>21332</v>
      </c>
      <c r="B8968" s="5" t="s">
        <v>21333</v>
      </c>
      <c r="C8968" s="6" t="s">
        <v>2716</v>
      </c>
      <c r="D8968" s="6" t="str">
        <f t="shared" si="140"/>
        <v>0100-000-000-1100</v>
      </c>
      <c r="E8968" s="5" t="s">
        <v>2717</v>
      </c>
      <c r="F8968" s="5" t="s">
        <v>383</v>
      </c>
      <c r="G8968" s="5" t="s">
        <v>384</v>
      </c>
      <c r="H8968" s="5" t="s">
        <v>377</v>
      </c>
      <c r="I8968" s="5" t="s">
        <v>378</v>
      </c>
    </row>
    <row r="8969" spans="1:9" x14ac:dyDescent="0.25">
      <c r="A8969" s="5" t="s">
        <v>21334</v>
      </c>
      <c r="B8969" s="5" t="s">
        <v>21335</v>
      </c>
      <c r="C8969" s="6" t="s">
        <v>3815</v>
      </c>
      <c r="D8969" s="6" t="str">
        <f t="shared" si="140"/>
        <v>0010-048-071-1100</v>
      </c>
      <c r="E8969" s="5" t="s">
        <v>3816</v>
      </c>
      <c r="F8969" s="5" t="s">
        <v>399</v>
      </c>
      <c r="G8969" s="5" t="s">
        <v>400</v>
      </c>
      <c r="H8969" s="5" t="s">
        <v>377</v>
      </c>
      <c r="I8969" s="5" t="s">
        <v>378</v>
      </c>
    </row>
    <row r="8970" spans="1:9" x14ac:dyDescent="0.25">
      <c r="A8970" s="5" t="s">
        <v>21336</v>
      </c>
      <c r="B8970" s="5" t="s">
        <v>21337</v>
      </c>
      <c r="C8970" s="6" t="s">
        <v>1897</v>
      </c>
      <c r="D8970" s="6" t="str">
        <f t="shared" si="140"/>
        <v>0360-000-000-0000</v>
      </c>
      <c r="E8970" s="5" t="s">
        <v>1898</v>
      </c>
      <c r="F8970" s="5" t="s">
        <v>383</v>
      </c>
      <c r="G8970" s="5" t="s">
        <v>384</v>
      </c>
      <c r="H8970" s="5" t="s">
        <v>513</v>
      </c>
      <c r="I8970" s="5" t="s">
        <v>514</v>
      </c>
    </row>
    <row r="8971" spans="1:9" x14ac:dyDescent="0.25">
      <c r="A8971" s="5" t="s">
        <v>21338</v>
      </c>
      <c r="B8971" s="5" t="s">
        <v>21339</v>
      </c>
      <c r="C8971" s="6" t="s">
        <v>409</v>
      </c>
      <c r="D8971" s="6" t="str">
        <f t="shared" si="140"/>
        <v>0357-000-000-0000</v>
      </c>
      <c r="E8971" s="5" t="s">
        <v>410</v>
      </c>
      <c r="F8971" s="5" t="s">
        <v>383</v>
      </c>
      <c r="G8971" s="5" t="s">
        <v>384</v>
      </c>
      <c r="H8971" s="5" t="s">
        <v>377</v>
      </c>
      <c r="I8971" s="5" t="s">
        <v>378</v>
      </c>
    </row>
    <row r="8972" spans="1:9" x14ac:dyDescent="0.25">
      <c r="A8972" s="5" t="s">
        <v>21340</v>
      </c>
      <c r="B8972" s="5" t="s">
        <v>21341</v>
      </c>
      <c r="C8972" s="6" t="s">
        <v>1877</v>
      </c>
      <c r="D8972" s="6" t="str">
        <f t="shared" si="140"/>
        <v>0775-000-000-0000</v>
      </c>
      <c r="E8972" s="5" t="s">
        <v>1878</v>
      </c>
      <c r="F8972" s="5" t="s">
        <v>383</v>
      </c>
      <c r="G8972" s="5" t="s">
        <v>384</v>
      </c>
      <c r="H8972" s="5" t="s">
        <v>377</v>
      </c>
      <c r="I8972" s="5" t="s">
        <v>378</v>
      </c>
    </row>
    <row r="8973" spans="1:9" x14ac:dyDescent="0.25">
      <c r="A8973" s="5" t="s">
        <v>21342</v>
      </c>
      <c r="B8973" s="5" t="s">
        <v>21343</v>
      </c>
      <c r="C8973" s="6" t="s">
        <v>1946</v>
      </c>
      <c r="D8973" s="6" t="str">
        <f t="shared" si="140"/>
        <v>0010-163-031-1100</v>
      </c>
      <c r="E8973" s="5" t="s">
        <v>1947</v>
      </c>
      <c r="F8973" s="5" t="s">
        <v>383</v>
      </c>
      <c r="G8973" s="5" t="s">
        <v>384</v>
      </c>
      <c r="H8973" s="5" t="s">
        <v>377</v>
      </c>
      <c r="I8973" s="5" t="s">
        <v>378</v>
      </c>
    </row>
    <row r="8974" spans="1:9" x14ac:dyDescent="0.25">
      <c r="A8974" s="5" t="s">
        <v>21344</v>
      </c>
      <c r="B8974" s="5" t="s">
        <v>21345</v>
      </c>
      <c r="C8974" s="6" t="s">
        <v>7899</v>
      </c>
      <c r="D8974" s="6" t="str">
        <f t="shared" si="140"/>
        <v>0010-029-100-1500</v>
      </c>
      <c r="E8974" s="5" t="s">
        <v>7900</v>
      </c>
      <c r="F8974" s="5" t="s">
        <v>383</v>
      </c>
      <c r="G8974" s="5" t="s">
        <v>384</v>
      </c>
      <c r="H8974" s="5" t="s">
        <v>377</v>
      </c>
      <c r="I8974" s="5" t="s">
        <v>378</v>
      </c>
    </row>
    <row r="8975" spans="1:9" x14ac:dyDescent="0.25">
      <c r="A8975" s="5" t="s">
        <v>21346</v>
      </c>
      <c r="B8975" s="5" t="s">
        <v>21347</v>
      </c>
      <c r="C8975" s="6" t="s">
        <v>1490</v>
      </c>
      <c r="D8975" s="6" t="str">
        <f t="shared" si="140"/>
        <v>1043-000-000-0000</v>
      </c>
      <c r="E8975" s="5" t="s">
        <v>1491</v>
      </c>
      <c r="F8975" s="5" t="s">
        <v>383</v>
      </c>
      <c r="G8975" s="5" t="s">
        <v>384</v>
      </c>
      <c r="H8975" s="5" t="s">
        <v>377</v>
      </c>
      <c r="I8975" s="5" t="s">
        <v>378</v>
      </c>
    </row>
    <row r="8976" spans="1:9" x14ac:dyDescent="0.25">
      <c r="A8976" s="5" t="s">
        <v>21348</v>
      </c>
      <c r="B8976" s="5" t="s">
        <v>21349</v>
      </c>
      <c r="C8976" s="6" t="s">
        <v>4709</v>
      </c>
      <c r="D8976" s="6" t="str">
        <f t="shared" si="140"/>
        <v>0010-029-110-1100</v>
      </c>
      <c r="E8976" s="5" t="s">
        <v>4710</v>
      </c>
      <c r="F8976" s="5" t="s">
        <v>383</v>
      </c>
      <c r="G8976" s="5" t="s">
        <v>384</v>
      </c>
      <c r="H8976" s="5" t="s">
        <v>513</v>
      </c>
      <c r="I8976" s="5" t="s">
        <v>514</v>
      </c>
    </row>
    <row r="8977" spans="1:9" x14ac:dyDescent="0.25">
      <c r="A8977" s="5" t="s">
        <v>21350</v>
      </c>
      <c r="B8977" s="5" t="s">
        <v>21351</v>
      </c>
      <c r="C8977" s="6" t="s">
        <v>453</v>
      </c>
      <c r="D8977" s="6" t="str">
        <f t="shared" si="140"/>
        <v>0010-040-020-1400</v>
      </c>
      <c r="E8977" s="5" t="s">
        <v>454</v>
      </c>
      <c r="F8977" s="5" t="s">
        <v>399</v>
      </c>
      <c r="G8977" s="5" t="s">
        <v>400</v>
      </c>
      <c r="H8977" s="5" t="s">
        <v>377</v>
      </c>
      <c r="I8977" s="5" t="s">
        <v>378</v>
      </c>
    </row>
    <row r="8978" spans="1:9" x14ac:dyDescent="0.25">
      <c r="A8978" s="5" t="s">
        <v>21352</v>
      </c>
      <c r="B8978" s="5" t="s">
        <v>21353</v>
      </c>
      <c r="C8978" s="6" t="s">
        <v>21354</v>
      </c>
      <c r="D8978" s="6" t="str">
        <f t="shared" si="140"/>
        <v>1067-000-000-0000</v>
      </c>
      <c r="E8978" s="5" t="s">
        <v>21355</v>
      </c>
      <c r="F8978" s="5" t="s">
        <v>535</v>
      </c>
      <c r="G8978" s="5" t="s">
        <v>536</v>
      </c>
      <c r="H8978" s="5" t="s">
        <v>377</v>
      </c>
      <c r="I8978" s="5" t="s">
        <v>378</v>
      </c>
    </row>
    <row r="8979" spans="1:9" x14ac:dyDescent="0.25">
      <c r="A8979" s="5" t="s">
        <v>21356</v>
      </c>
      <c r="B8979" s="5" t="s">
        <v>21357</v>
      </c>
      <c r="C8979" s="6" t="s">
        <v>2571</v>
      </c>
      <c r="D8979" s="6" t="str">
        <f t="shared" si="140"/>
        <v>0510-000-000-0000</v>
      </c>
      <c r="E8979" s="5" t="s">
        <v>2572</v>
      </c>
      <c r="F8979" s="5" t="s">
        <v>383</v>
      </c>
      <c r="G8979" s="5" t="s">
        <v>384</v>
      </c>
      <c r="H8979" s="5" t="s">
        <v>377</v>
      </c>
      <c r="I8979" s="5" t="s">
        <v>378</v>
      </c>
    </row>
    <row r="8980" spans="1:9" x14ac:dyDescent="0.25">
      <c r="A8980" s="5" t="s">
        <v>21358</v>
      </c>
      <c r="B8980" s="5" t="s">
        <v>21359</v>
      </c>
      <c r="C8980" s="6" t="s">
        <v>1051</v>
      </c>
      <c r="D8980" s="6" t="str">
        <f t="shared" si="140"/>
        <v>0590-000-000-0000</v>
      </c>
      <c r="E8980" s="5" t="s">
        <v>1052</v>
      </c>
      <c r="F8980" s="5" t="s">
        <v>383</v>
      </c>
      <c r="G8980" s="5" t="s">
        <v>384</v>
      </c>
      <c r="H8980" s="5" t="s">
        <v>377</v>
      </c>
      <c r="I8980" s="5" t="s">
        <v>378</v>
      </c>
    </row>
    <row r="8981" spans="1:9" x14ac:dyDescent="0.25">
      <c r="A8981" s="5" t="s">
        <v>21360</v>
      </c>
      <c r="B8981" s="5" t="s">
        <v>21361</v>
      </c>
      <c r="C8981" s="6" t="s">
        <v>485</v>
      </c>
      <c r="D8981" s="6" t="str">
        <f t="shared" si="140"/>
        <v>0330-000-000-0000</v>
      </c>
      <c r="E8981" s="5" t="s">
        <v>486</v>
      </c>
      <c r="F8981" s="5" t="s">
        <v>383</v>
      </c>
      <c r="G8981" s="5" t="s">
        <v>384</v>
      </c>
      <c r="H8981" s="5" t="s">
        <v>377</v>
      </c>
      <c r="I8981" s="5" t="s">
        <v>378</v>
      </c>
    </row>
    <row r="8982" spans="1:9" x14ac:dyDescent="0.25">
      <c r="A8982" s="5" t="s">
        <v>21362</v>
      </c>
      <c r="B8982" s="5" t="s">
        <v>21363</v>
      </c>
      <c r="C8982" s="6" t="s">
        <v>4190</v>
      </c>
      <c r="D8982" s="6" t="str">
        <f t="shared" si="140"/>
        <v>0010-029-120-1100</v>
      </c>
      <c r="E8982" s="5" t="s">
        <v>4191</v>
      </c>
      <c r="F8982" s="5" t="s">
        <v>383</v>
      </c>
      <c r="G8982" s="5" t="s">
        <v>384</v>
      </c>
      <c r="H8982" s="5" t="s">
        <v>377</v>
      </c>
      <c r="I8982" s="5" t="s">
        <v>378</v>
      </c>
    </row>
    <row r="8983" spans="1:9" x14ac:dyDescent="0.25">
      <c r="A8983" s="5" t="s">
        <v>21364</v>
      </c>
      <c r="B8983" s="5" t="s">
        <v>21365</v>
      </c>
      <c r="C8983" s="6" t="s">
        <v>1456</v>
      </c>
      <c r="D8983" s="6" t="str">
        <f t="shared" si="140"/>
        <v>0150-000-000-0000</v>
      </c>
      <c r="E8983" s="5" t="s">
        <v>1457</v>
      </c>
      <c r="F8983" s="5" t="s">
        <v>383</v>
      </c>
      <c r="G8983" s="5" t="s">
        <v>384</v>
      </c>
      <c r="H8983" s="5" t="s">
        <v>377</v>
      </c>
      <c r="I8983" s="5" t="s">
        <v>378</v>
      </c>
    </row>
    <row r="8984" spans="1:9" x14ac:dyDescent="0.25">
      <c r="A8984" s="5" t="s">
        <v>21366</v>
      </c>
      <c r="B8984" s="5" t="s">
        <v>21367</v>
      </c>
      <c r="C8984" s="6" t="s">
        <v>6106</v>
      </c>
      <c r="D8984" s="6" t="str">
        <f t="shared" si="140"/>
        <v>0167-000-000-0000</v>
      </c>
      <c r="E8984" s="5" t="s">
        <v>6107</v>
      </c>
      <c r="F8984" s="5" t="s">
        <v>383</v>
      </c>
      <c r="G8984" s="5" t="s">
        <v>384</v>
      </c>
      <c r="H8984" s="5" t="s">
        <v>377</v>
      </c>
      <c r="I8984" s="5" t="s">
        <v>378</v>
      </c>
    </row>
    <row r="8985" spans="1:9" x14ac:dyDescent="0.25">
      <c r="A8985" s="5" t="s">
        <v>21368</v>
      </c>
      <c r="B8985" s="5" t="s">
        <v>21369</v>
      </c>
      <c r="C8985" s="6" t="s">
        <v>485</v>
      </c>
      <c r="D8985" s="6" t="str">
        <f t="shared" si="140"/>
        <v>0330-000-000-0000</v>
      </c>
      <c r="E8985" s="5" t="s">
        <v>486</v>
      </c>
      <c r="F8985" s="5" t="s">
        <v>383</v>
      </c>
      <c r="G8985" s="5" t="s">
        <v>384</v>
      </c>
      <c r="H8985" s="5" t="s">
        <v>377</v>
      </c>
      <c r="I8985" s="5" t="s">
        <v>378</v>
      </c>
    </row>
    <row r="8986" spans="1:9" x14ac:dyDescent="0.25">
      <c r="A8986" s="5" t="s">
        <v>21370</v>
      </c>
      <c r="B8986" s="5" t="s">
        <v>21371</v>
      </c>
      <c r="C8986" s="6" t="s">
        <v>511</v>
      </c>
      <c r="D8986" s="6" t="str">
        <f t="shared" si="140"/>
        <v>0110-000-000-0000</v>
      </c>
      <c r="E8986" s="5" t="s">
        <v>512</v>
      </c>
      <c r="F8986" s="5" t="s">
        <v>383</v>
      </c>
      <c r="G8986" s="5" t="s">
        <v>384</v>
      </c>
      <c r="H8986" s="5" t="s">
        <v>377</v>
      </c>
      <c r="I8986" s="5" t="s">
        <v>378</v>
      </c>
    </row>
    <row r="8987" spans="1:9" x14ac:dyDescent="0.25">
      <c r="A8987" s="5" t="s">
        <v>21372</v>
      </c>
      <c r="B8987" s="5" t="s">
        <v>21373</v>
      </c>
      <c r="C8987" s="6" t="s">
        <v>10911</v>
      </c>
      <c r="D8987" s="6" t="str">
        <f t="shared" si="140"/>
        <v>0010-162-120-2300</v>
      </c>
      <c r="E8987" s="5" t="s">
        <v>10912</v>
      </c>
      <c r="F8987" s="5" t="s">
        <v>399</v>
      </c>
      <c r="G8987" s="5" t="s">
        <v>400</v>
      </c>
      <c r="H8987" s="5" t="s">
        <v>377</v>
      </c>
      <c r="I8987" s="5" t="s">
        <v>378</v>
      </c>
    </row>
    <row r="8988" spans="1:9" x14ac:dyDescent="0.25">
      <c r="A8988" s="5" t="s">
        <v>21374</v>
      </c>
      <c r="B8988" s="5" t="s">
        <v>21375</v>
      </c>
      <c r="C8988" s="6" t="s">
        <v>7960</v>
      </c>
      <c r="D8988" s="6" t="str">
        <f t="shared" si="140"/>
        <v>0826-000-000-0000</v>
      </c>
      <c r="E8988" s="5" t="s">
        <v>7961</v>
      </c>
      <c r="F8988" s="5" t="s">
        <v>383</v>
      </c>
      <c r="G8988" s="5" t="s">
        <v>384</v>
      </c>
      <c r="H8988" s="5" t="s">
        <v>377</v>
      </c>
      <c r="I8988" s="5" t="s">
        <v>378</v>
      </c>
    </row>
    <row r="8989" spans="1:9" x14ac:dyDescent="0.25">
      <c r="A8989" s="5" t="s">
        <v>21376</v>
      </c>
      <c r="B8989" s="5" t="s">
        <v>21377</v>
      </c>
      <c r="C8989" s="6" t="s">
        <v>6868</v>
      </c>
      <c r="D8989" s="6" t="str">
        <f t="shared" si="140"/>
        <v>0010-163-051-1100</v>
      </c>
      <c r="E8989" s="5" t="s">
        <v>6869</v>
      </c>
      <c r="F8989" s="5" t="s">
        <v>399</v>
      </c>
      <c r="G8989" s="5" t="s">
        <v>400</v>
      </c>
      <c r="H8989" s="5" t="s">
        <v>377</v>
      </c>
      <c r="I8989" s="5" t="s">
        <v>378</v>
      </c>
    </row>
    <row r="8990" spans="1:9" x14ac:dyDescent="0.25">
      <c r="A8990" s="5" t="s">
        <v>21378</v>
      </c>
      <c r="B8990" s="5" t="s">
        <v>21379</v>
      </c>
      <c r="C8990" s="6" t="s">
        <v>12432</v>
      </c>
      <c r="D8990" s="6" t="str">
        <f t="shared" si="140"/>
        <v>1011-000-000-0000</v>
      </c>
      <c r="E8990" s="5" t="s">
        <v>12433</v>
      </c>
      <c r="F8990" s="5" t="s">
        <v>383</v>
      </c>
      <c r="G8990" s="5" t="s">
        <v>384</v>
      </c>
      <c r="H8990" s="5" t="s">
        <v>377</v>
      </c>
      <c r="I8990" s="5" t="s">
        <v>378</v>
      </c>
    </row>
    <row r="8991" spans="1:9" x14ac:dyDescent="0.25">
      <c r="A8991" s="5" t="s">
        <v>21380</v>
      </c>
      <c r="B8991" s="5" t="s">
        <v>21381</v>
      </c>
      <c r="C8991" s="6" t="s">
        <v>12432</v>
      </c>
      <c r="D8991" s="6" t="str">
        <f t="shared" si="140"/>
        <v>1011-000-000-0000</v>
      </c>
      <c r="E8991" s="5" t="s">
        <v>12433</v>
      </c>
      <c r="F8991" s="5" t="s">
        <v>383</v>
      </c>
      <c r="G8991" s="5" t="s">
        <v>384</v>
      </c>
      <c r="H8991" s="5" t="s">
        <v>377</v>
      </c>
      <c r="I8991" s="5" t="s">
        <v>378</v>
      </c>
    </row>
    <row r="8992" spans="1:9" x14ac:dyDescent="0.25">
      <c r="A8992" s="5" t="s">
        <v>21382</v>
      </c>
      <c r="B8992" s="5" t="s">
        <v>21383</v>
      </c>
      <c r="C8992" s="6" t="s">
        <v>6346</v>
      </c>
      <c r="D8992" s="6" t="str">
        <f t="shared" si="140"/>
        <v>0214-000-004-8200</v>
      </c>
      <c r="E8992" s="5" t="s">
        <v>6347</v>
      </c>
      <c r="F8992" s="5" t="s">
        <v>383</v>
      </c>
      <c r="G8992" s="5" t="s">
        <v>384</v>
      </c>
      <c r="H8992" s="5" t="s">
        <v>377</v>
      </c>
      <c r="I8992" s="5" t="s">
        <v>378</v>
      </c>
    </row>
    <row r="8993" spans="1:9" x14ac:dyDescent="0.25">
      <c r="A8993" s="5" t="s">
        <v>21384</v>
      </c>
      <c r="B8993" s="5" t="s">
        <v>21385</v>
      </c>
      <c r="C8993" s="6" t="s">
        <v>2501</v>
      </c>
      <c r="D8993" s="6" t="str">
        <f t="shared" si="140"/>
        <v>0135-000-000-0000</v>
      </c>
      <c r="E8993" s="5" t="s">
        <v>2502</v>
      </c>
      <c r="F8993" s="5" t="s">
        <v>383</v>
      </c>
      <c r="G8993" s="5" t="s">
        <v>384</v>
      </c>
      <c r="H8993" s="5" t="s">
        <v>377</v>
      </c>
      <c r="I8993" s="5" t="s">
        <v>378</v>
      </c>
    </row>
    <row r="8994" spans="1:9" x14ac:dyDescent="0.25">
      <c r="A8994" s="5" t="s">
        <v>21386</v>
      </c>
      <c r="B8994" s="5" t="s">
        <v>21387</v>
      </c>
      <c r="C8994" s="6" t="s">
        <v>7899</v>
      </c>
      <c r="D8994" s="6" t="str">
        <f t="shared" si="140"/>
        <v>0010-029-100-1500</v>
      </c>
      <c r="E8994" s="5" t="s">
        <v>7900</v>
      </c>
      <c r="F8994" s="5" t="s">
        <v>383</v>
      </c>
      <c r="G8994" s="5" t="s">
        <v>384</v>
      </c>
      <c r="H8994" s="5" t="s">
        <v>377</v>
      </c>
      <c r="I8994" s="5" t="s">
        <v>378</v>
      </c>
    </row>
    <row r="8995" spans="1:9" x14ac:dyDescent="0.25">
      <c r="A8995" s="5" t="s">
        <v>21388</v>
      </c>
      <c r="B8995" s="5" t="s">
        <v>21389</v>
      </c>
      <c r="C8995" s="6" t="s">
        <v>5864</v>
      </c>
      <c r="D8995" s="6" t="str">
        <f t="shared" si="140"/>
        <v>0668-000-000-0000</v>
      </c>
      <c r="E8995" s="5" t="s">
        <v>5865</v>
      </c>
      <c r="F8995" s="5" t="s">
        <v>383</v>
      </c>
      <c r="G8995" s="5" t="s">
        <v>384</v>
      </c>
      <c r="H8995" s="5" t="s">
        <v>377</v>
      </c>
      <c r="I8995" s="5" t="s">
        <v>378</v>
      </c>
    </row>
    <row r="8996" spans="1:9" x14ac:dyDescent="0.25">
      <c r="A8996" s="5" t="s">
        <v>21390</v>
      </c>
      <c r="B8996" s="5" t="s">
        <v>21391</v>
      </c>
      <c r="C8996" s="6" t="s">
        <v>14773</v>
      </c>
      <c r="D8996" s="6" t="str">
        <f t="shared" si="140"/>
        <v>0602-000-000-0000</v>
      </c>
      <c r="E8996" s="5" t="s">
        <v>14774</v>
      </c>
      <c r="F8996" s="5" t="s">
        <v>383</v>
      </c>
      <c r="G8996" s="5" t="s">
        <v>384</v>
      </c>
      <c r="H8996" s="5" t="s">
        <v>377</v>
      </c>
      <c r="I8996" s="5" t="s">
        <v>378</v>
      </c>
    </row>
    <row r="8997" spans="1:9" x14ac:dyDescent="0.25">
      <c r="A8997" s="5" t="s">
        <v>21392</v>
      </c>
      <c r="B8997" s="5" t="s">
        <v>21393</v>
      </c>
      <c r="C8997" s="6" t="s">
        <v>3017</v>
      </c>
      <c r="D8997" s="6" t="str">
        <f t="shared" si="140"/>
        <v>0597-000-000-0000</v>
      </c>
      <c r="E8997" s="5" t="s">
        <v>3018</v>
      </c>
      <c r="F8997" s="5" t="s">
        <v>383</v>
      </c>
      <c r="G8997" s="5" t="s">
        <v>384</v>
      </c>
      <c r="H8997" s="5" t="s">
        <v>377</v>
      </c>
      <c r="I8997" s="5" t="s">
        <v>378</v>
      </c>
    </row>
    <row r="8998" spans="1:9" x14ac:dyDescent="0.25">
      <c r="A8998" s="5" t="s">
        <v>21394</v>
      </c>
      <c r="B8998" s="5" t="s">
        <v>21395</v>
      </c>
      <c r="C8998" s="6" t="s">
        <v>21396</v>
      </c>
      <c r="D8998" s="6" t="str">
        <f t="shared" si="140"/>
        <v>0043-116-000-0000</v>
      </c>
      <c r="E8998" s="5" t="s">
        <v>21397</v>
      </c>
      <c r="F8998" s="5" t="s">
        <v>383</v>
      </c>
      <c r="G8998" s="5" t="s">
        <v>384</v>
      </c>
      <c r="H8998" s="5" t="s">
        <v>513</v>
      </c>
      <c r="I8998" s="5" t="s">
        <v>514</v>
      </c>
    </row>
    <row r="8999" spans="1:9" x14ac:dyDescent="0.25">
      <c r="A8999" s="5" t="s">
        <v>21398</v>
      </c>
      <c r="B8999" s="5" t="s">
        <v>21399</v>
      </c>
      <c r="C8999" s="6" t="s">
        <v>5504</v>
      </c>
      <c r="D8999" s="6" t="str">
        <f t="shared" si="140"/>
        <v>0216-000-000-0000</v>
      </c>
      <c r="E8999" s="5" t="s">
        <v>5505</v>
      </c>
      <c r="F8999" s="5" t="s">
        <v>383</v>
      </c>
      <c r="G8999" s="5" t="s">
        <v>384</v>
      </c>
      <c r="H8999" s="5" t="s">
        <v>377</v>
      </c>
      <c r="I8999" s="5" t="s">
        <v>378</v>
      </c>
    </row>
    <row r="9000" spans="1:9" x14ac:dyDescent="0.25">
      <c r="A9000" s="5" t="s">
        <v>21400</v>
      </c>
      <c r="B9000" s="5" t="s">
        <v>21401</v>
      </c>
      <c r="C9000" s="6" t="s">
        <v>2124</v>
      </c>
      <c r="D9000" s="6" t="str">
        <f t="shared" si="140"/>
        <v>0010-029-090-1300</v>
      </c>
      <c r="E9000" s="5" t="s">
        <v>2125</v>
      </c>
      <c r="F9000" s="5" t="s">
        <v>399</v>
      </c>
      <c r="G9000" s="5" t="s">
        <v>400</v>
      </c>
      <c r="H9000" s="5" t="s">
        <v>377</v>
      </c>
      <c r="I9000" s="5" t="s">
        <v>378</v>
      </c>
    </row>
    <row r="9001" spans="1:9" x14ac:dyDescent="0.25">
      <c r="A9001" s="5" t="s">
        <v>21402</v>
      </c>
      <c r="B9001" s="5" t="s">
        <v>21403</v>
      </c>
      <c r="C9001" s="6" t="s">
        <v>3437</v>
      </c>
      <c r="D9001" s="6" t="str">
        <f t="shared" si="140"/>
        <v>0010-163-021-1100</v>
      </c>
      <c r="E9001" s="5" t="s">
        <v>3438</v>
      </c>
      <c r="F9001" s="5" t="s">
        <v>383</v>
      </c>
      <c r="G9001" s="5" t="s">
        <v>384</v>
      </c>
      <c r="H9001" s="5" t="s">
        <v>377</v>
      </c>
      <c r="I9001" s="5" t="s">
        <v>378</v>
      </c>
    </row>
    <row r="9002" spans="1:9" x14ac:dyDescent="0.25">
      <c r="A9002" s="5" t="s">
        <v>21404</v>
      </c>
      <c r="B9002" s="5" t="s">
        <v>21405</v>
      </c>
      <c r="C9002" s="6" t="s">
        <v>7986</v>
      </c>
      <c r="D9002" s="6" t="str">
        <f t="shared" si="140"/>
        <v>0783-000-000-0000</v>
      </c>
      <c r="E9002" s="5" t="s">
        <v>7987</v>
      </c>
      <c r="F9002" s="5" t="s">
        <v>383</v>
      </c>
      <c r="G9002" s="5" t="s">
        <v>384</v>
      </c>
      <c r="H9002" s="5" t="s">
        <v>377</v>
      </c>
      <c r="I9002" s="5" t="s">
        <v>378</v>
      </c>
    </row>
    <row r="9003" spans="1:9" x14ac:dyDescent="0.25">
      <c r="A9003" s="5" t="s">
        <v>21406</v>
      </c>
      <c r="B9003" s="5" t="s">
        <v>21407</v>
      </c>
      <c r="C9003" s="6" t="s">
        <v>21408</v>
      </c>
      <c r="D9003" s="6" t="str">
        <f t="shared" si="140"/>
        <v>0891-116-000-0000</v>
      </c>
      <c r="E9003" s="5" t="s">
        <v>21409</v>
      </c>
      <c r="F9003" s="5" t="s">
        <v>383</v>
      </c>
      <c r="G9003" s="5" t="s">
        <v>384</v>
      </c>
      <c r="H9003" s="5" t="s">
        <v>377</v>
      </c>
      <c r="I9003" s="5" t="s">
        <v>378</v>
      </c>
    </row>
    <row r="9004" spans="1:9" x14ac:dyDescent="0.25">
      <c r="A9004" s="5" t="s">
        <v>21410</v>
      </c>
      <c r="B9004" s="5" t="s">
        <v>21411</v>
      </c>
      <c r="C9004" s="6" t="s">
        <v>563</v>
      </c>
      <c r="D9004" s="6" t="str">
        <f t="shared" si="140"/>
        <v>0010-029-110-1200</v>
      </c>
      <c r="E9004" s="5" t="s">
        <v>564</v>
      </c>
      <c r="F9004" s="5" t="s">
        <v>383</v>
      </c>
      <c r="G9004" s="5" t="s">
        <v>384</v>
      </c>
      <c r="H9004" s="5" t="s">
        <v>377</v>
      </c>
      <c r="I9004" s="5" t="s">
        <v>378</v>
      </c>
    </row>
    <row r="9005" spans="1:9" x14ac:dyDescent="0.25">
      <c r="A9005" s="5" t="s">
        <v>21412</v>
      </c>
      <c r="B9005" s="5" t="s">
        <v>21413</v>
      </c>
      <c r="C9005" s="6" t="s">
        <v>8266</v>
      </c>
      <c r="D9005" s="6" t="str">
        <f t="shared" si="140"/>
        <v>0010-058-051-1400</v>
      </c>
      <c r="E9005" s="5" t="s">
        <v>8267</v>
      </c>
      <c r="F9005" s="5" t="s">
        <v>383</v>
      </c>
      <c r="G9005" s="5" t="s">
        <v>384</v>
      </c>
      <c r="H9005" s="5" t="s">
        <v>1213</v>
      </c>
      <c r="I9005" s="5" t="s">
        <v>1214</v>
      </c>
    </row>
    <row r="9006" spans="1:9" x14ac:dyDescent="0.25">
      <c r="A9006" s="5" t="s">
        <v>21414</v>
      </c>
      <c r="B9006" s="5" t="s">
        <v>21415</v>
      </c>
      <c r="C9006" s="6" t="s">
        <v>1079</v>
      </c>
      <c r="D9006" s="6" t="str">
        <f t="shared" si="140"/>
        <v>0042-000-000-0000</v>
      </c>
      <c r="E9006" s="5" t="s">
        <v>1080</v>
      </c>
      <c r="F9006" s="5" t="s">
        <v>383</v>
      </c>
      <c r="G9006" s="5" t="s">
        <v>384</v>
      </c>
      <c r="H9006" s="5" t="s">
        <v>377</v>
      </c>
      <c r="I9006" s="5" t="s">
        <v>378</v>
      </c>
    </row>
    <row r="9007" spans="1:9" x14ac:dyDescent="0.25">
      <c r="A9007" s="5" t="s">
        <v>21416</v>
      </c>
      <c r="B9007" s="5" t="s">
        <v>21417</v>
      </c>
      <c r="C9007" s="6" t="s">
        <v>421</v>
      </c>
      <c r="D9007" s="6" t="str">
        <f t="shared" si="140"/>
        <v>0835-000-000-0000</v>
      </c>
      <c r="E9007" s="5" t="s">
        <v>422</v>
      </c>
      <c r="F9007" s="5" t="s">
        <v>383</v>
      </c>
      <c r="G9007" s="5" t="s">
        <v>384</v>
      </c>
      <c r="H9007" s="5" t="s">
        <v>377</v>
      </c>
      <c r="I9007" s="5" t="s">
        <v>378</v>
      </c>
    </row>
    <row r="9008" spans="1:9" x14ac:dyDescent="0.25">
      <c r="A9008" s="5" t="s">
        <v>21418</v>
      </c>
      <c r="B9008" s="5" t="s">
        <v>21419</v>
      </c>
      <c r="C9008" s="6" t="s">
        <v>5174</v>
      </c>
      <c r="D9008" s="6" t="str">
        <f t="shared" si="140"/>
        <v>0643-000-000-0000</v>
      </c>
      <c r="E9008" s="5" t="s">
        <v>5175</v>
      </c>
      <c r="F9008" s="5" t="s">
        <v>383</v>
      </c>
      <c r="G9008" s="5" t="s">
        <v>384</v>
      </c>
      <c r="H9008" s="5" t="s">
        <v>377</v>
      </c>
      <c r="I9008" s="5" t="s">
        <v>378</v>
      </c>
    </row>
    <row r="9009" spans="1:9" x14ac:dyDescent="0.25">
      <c r="A9009" s="5" t="s">
        <v>21420</v>
      </c>
      <c r="B9009" s="5" t="s">
        <v>21421</v>
      </c>
      <c r="C9009" s="6" t="s">
        <v>3561</v>
      </c>
      <c r="D9009" s="6" t="str">
        <f t="shared" si="140"/>
        <v>0377-000-000-0000</v>
      </c>
      <c r="E9009" s="5" t="s">
        <v>3562</v>
      </c>
      <c r="F9009" s="5" t="s">
        <v>383</v>
      </c>
      <c r="G9009" s="5" t="s">
        <v>384</v>
      </c>
      <c r="H9009" s="5" t="s">
        <v>377</v>
      </c>
      <c r="I9009" s="5" t="s">
        <v>378</v>
      </c>
    </row>
    <row r="9010" spans="1:9" x14ac:dyDescent="0.25">
      <c r="A9010" s="5" t="s">
        <v>21422</v>
      </c>
      <c r="B9010" s="5" t="s">
        <v>21423</v>
      </c>
      <c r="C9010" s="6" t="s">
        <v>6350</v>
      </c>
      <c r="D9010" s="6" t="str">
        <f t="shared" si="140"/>
        <v>0697-000-000-0000</v>
      </c>
      <c r="E9010" s="5" t="s">
        <v>6351</v>
      </c>
      <c r="F9010" s="5" t="s">
        <v>383</v>
      </c>
      <c r="G9010" s="5" t="s">
        <v>384</v>
      </c>
      <c r="H9010" s="5" t="s">
        <v>377</v>
      </c>
      <c r="I9010" s="5" t="s">
        <v>378</v>
      </c>
    </row>
    <row r="9011" spans="1:9" x14ac:dyDescent="0.25">
      <c r="A9011" s="5" t="s">
        <v>21424</v>
      </c>
      <c r="B9011" s="5" t="s">
        <v>21425</v>
      </c>
      <c r="C9011" s="6" t="s">
        <v>12765</v>
      </c>
      <c r="D9011" s="6" t="str">
        <f t="shared" si="140"/>
        <v>1075-000-000-0000</v>
      </c>
      <c r="E9011" s="5" t="s">
        <v>12766</v>
      </c>
      <c r="F9011" s="5" t="s">
        <v>383</v>
      </c>
      <c r="G9011" s="5" t="s">
        <v>384</v>
      </c>
      <c r="H9011" s="5" t="s">
        <v>377</v>
      </c>
      <c r="I9011" s="5" t="s">
        <v>378</v>
      </c>
    </row>
    <row r="9012" spans="1:9" x14ac:dyDescent="0.25">
      <c r="A9012" s="5" t="s">
        <v>21426</v>
      </c>
      <c r="B9012" s="5" t="s">
        <v>21427</v>
      </c>
      <c r="C9012" s="6" t="s">
        <v>1746</v>
      </c>
      <c r="D9012" s="6" t="str">
        <f t="shared" si="140"/>
        <v>0816-000-000-0000</v>
      </c>
      <c r="E9012" s="5" t="s">
        <v>1747</v>
      </c>
      <c r="F9012" s="5" t="s">
        <v>383</v>
      </c>
      <c r="G9012" s="5" t="s">
        <v>384</v>
      </c>
      <c r="H9012" s="5" t="s">
        <v>377</v>
      </c>
      <c r="I9012" s="5" t="s">
        <v>378</v>
      </c>
    </row>
    <row r="9013" spans="1:9" x14ac:dyDescent="0.25">
      <c r="A9013" s="5" t="s">
        <v>21428</v>
      </c>
      <c r="B9013" s="5" t="s">
        <v>21429</v>
      </c>
      <c r="C9013" s="6" t="s">
        <v>3537</v>
      </c>
      <c r="D9013" s="6" t="str">
        <f t="shared" si="140"/>
        <v>0557-000-000-0000</v>
      </c>
      <c r="E9013" s="5" t="s">
        <v>3538</v>
      </c>
      <c r="F9013" s="5" t="s">
        <v>383</v>
      </c>
      <c r="G9013" s="5" t="s">
        <v>384</v>
      </c>
      <c r="H9013" s="5" t="s">
        <v>377</v>
      </c>
      <c r="I9013" s="5" t="s">
        <v>378</v>
      </c>
    </row>
    <row r="9014" spans="1:9" x14ac:dyDescent="0.25">
      <c r="A9014" s="5" t="s">
        <v>21430</v>
      </c>
      <c r="B9014" s="5" t="s">
        <v>21431</v>
      </c>
      <c r="C9014" s="6" t="s">
        <v>8454</v>
      </c>
      <c r="D9014" s="6" t="str">
        <f t="shared" si="140"/>
        <v>0218-000-005-3400</v>
      </c>
      <c r="E9014" s="5" t="s">
        <v>8455</v>
      </c>
      <c r="F9014" s="5" t="s">
        <v>383</v>
      </c>
      <c r="G9014" s="5" t="s">
        <v>384</v>
      </c>
      <c r="H9014" s="5" t="s">
        <v>377</v>
      </c>
      <c r="I9014" s="5" t="s">
        <v>378</v>
      </c>
    </row>
    <row r="9015" spans="1:9" x14ac:dyDescent="0.25">
      <c r="A9015" s="5" t="s">
        <v>21432</v>
      </c>
      <c r="B9015" s="5" t="s">
        <v>21433</v>
      </c>
      <c r="C9015" s="6" t="s">
        <v>543</v>
      </c>
      <c r="D9015" s="6" t="str">
        <f t="shared" si="140"/>
        <v>0185-000-000-0000</v>
      </c>
      <c r="E9015" s="5" t="s">
        <v>544</v>
      </c>
      <c r="F9015" s="5" t="s">
        <v>383</v>
      </c>
      <c r="G9015" s="5" t="s">
        <v>384</v>
      </c>
      <c r="H9015" s="5" t="s">
        <v>377</v>
      </c>
      <c r="I9015" s="5" t="s">
        <v>378</v>
      </c>
    </row>
    <row r="9016" spans="1:9" x14ac:dyDescent="0.25">
      <c r="A9016" s="5" t="s">
        <v>21434</v>
      </c>
      <c r="B9016" s="5" t="s">
        <v>21435</v>
      </c>
      <c r="C9016" s="6" t="s">
        <v>8250</v>
      </c>
      <c r="D9016" s="6" t="str">
        <f t="shared" si="140"/>
        <v>0140-000-000-0000</v>
      </c>
      <c r="E9016" s="5" t="s">
        <v>8251</v>
      </c>
      <c r="F9016" s="5" t="s">
        <v>383</v>
      </c>
      <c r="G9016" s="5" t="s">
        <v>384</v>
      </c>
      <c r="H9016" s="5" t="s">
        <v>377</v>
      </c>
      <c r="I9016" s="5" t="s">
        <v>378</v>
      </c>
    </row>
    <row r="9017" spans="1:9" x14ac:dyDescent="0.25">
      <c r="A9017" s="5" t="s">
        <v>21436</v>
      </c>
      <c r="B9017" s="5" t="s">
        <v>21437</v>
      </c>
      <c r="C9017" s="6" t="s">
        <v>1712</v>
      </c>
      <c r="D9017" s="6" t="str">
        <f t="shared" si="140"/>
        <v>0420-000-000-0000</v>
      </c>
      <c r="E9017" s="5" t="s">
        <v>1713</v>
      </c>
      <c r="F9017" s="5" t="s">
        <v>383</v>
      </c>
      <c r="G9017" s="5" t="s">
        <v>384</v>
      </c>
      <c r="H9017" s="5" t="s">
        <v>377</v>
      </c>
      <c r="I9017" s="5" t="s">
        <v>378</v>
      </c>
    </row>
    <row r="9018" spans="1:9" x14ac:dyDescent="0.25">
      <c r="A9018" s="5" t="s">
        <v>21438</v>
      </c>
      <c r="B9018" s="5" t="s">
        <v>21439</v>
      </c>
      <c r="C9018" s="6" t="s">
        <v>2204</v>
      </c>
      <c r="D9018" s="6" t="str">
        <f t="shared" si="140"/>
        <v>0759-000-000-0000</v>
      </c>
      <c r="E9018" s="5" t="s">
        <v>2205</v>
      </c>
      <c r="F9018" s="5" t="s">
        <v>383</v>
      </c>
      <c r="G9018" s="5" t="s">
        <v>384</v>
      </c>
      <c r="H9018" s="5" t="s">
        <v>377</v>
      </c>
      <c r="I9018" s="5" t="s">
        <v>378</v>
      </c>
    </row>
    <row r="9019" spans="1:9" x14ac:dyDescent="0.25">
      <c r="A9019" s="5" t="s">
        <v>21440</v>
      </c>
      <c r="B9019" s="5" t="s">
        <v>21441</v>
      </c>
      <c r="C9019" s="6" t="s">
        <v>5410</v>
      </c>
      <c r="D9019" s="6" t="str">
        <f t="shared" si="140"/>
        <v>1143-000-004-8500</v>
      </c>
      <c r="E9019" s="5" t="s">
        <v>5411</v>
      </c>
      <c r="F9019" s="5" t="s">
        <v>383</v>
      </c>
      <c r="G9019" s="5" t="s">
        <v>384</v>
      </c>
      <c r="H9019" s="5" t="s">
        <v>377</v>
      </c>
      <c r="I9019" s="5" t="s">
        <v>378</v>
      </c>
    </row>
    <row r="9020" spans="1:9" x14ac:dyDescent="0.25">
      <c r="A9020" s="5" t="s">
        <v>21442</v>
      </c>
      <c r="B9020" s="5" t="s">
        <v>21443</v>
      </c>
      <c r="C9020" s="6" t="s">
        <v>2821</v>
      </c>
      <c r="D9020" s="6" t="str">
        <f t="shared" si="140"/>
        <v>0215-000-000-0000</v>
      </c>
      <c r="E9020" s="5" t="s">
        <v>2822</v>
      </c>
      <c r="F9020" s="5" t="s">
        <v>383</v>
      </c>
      <c r="G9020" s="5" t="s">
        <v>384</v>
      </c>
      <c r="H9020" s="5" t="s">
        <v>11790</v>
      </c>
      <c r="I9020" s="5" t="s">
        <v>11791</v>
      </c>
    </row>
    <row r="9021" spans="1:9" x14ac:dyDescent="0.25">
      <c r="A9021" s="5" t="s">
        <v>21444</v>
      </c>
      <c r="B9021" s="5" t="s">
        <v>21445</v>
      </c>
      <c r="C9021" s="6" t="s">
        <v>989</v>
      </c>
      <c r="D9021" s="6" t="str">
        <f t="shared" si="140"/>
        <v>0207-000-000-0000</v>
      </c>
      <c r="E9021" s="5" t="s">
        <v>990</v>
      </c>
      <c r="F9021" s="5" t="s">
        <v>415</v>
      </c>
      <c r="G9021" s="5" t="s">
        <v>416</v>
      </c>
      <c r="H9021" s="5" t="s">
        <v>377</v>
      </c>
      <c r="I9021" s="5" t="s">
        <v>378</v>
      </c>
    </row>
    <row r="9022" spans="1:9" x14ac:dyDescent="0.25">
      <c r="A9022" s="5" t="s">
        <v>21446</v>
      </c>
      <c r="B9022" s="5" t="s">
        <v>21447</v>
      </c>
      <c r="C9022" s="6" t="s">
        <v>1607</v>
      </c>
      <c r="D9022" s="6" t="str">
        <f t="shared" si="140"/>
        <v>0580-000-000-0000</v>
      </c>
      <c r="E9022" s="5" t="s">
        <v>1608</v>
      </c>
      <c r="F9022" s="5" t="s">
        <v>383</v>
      </c>
      <c r="G9022" s="5" t="s">
        <v>384</v>
      </c>
      <c r="H9022" s="5" t="s">
        <v>377</v>
      </c>
      <c r="I9022" s="5" t="s">
        <v>378</v>
      </c>
    </row>
    <row r="9023" spans="1:9" x14ac:dyDescent="0.25">
      <c r="A9023" s="5" t="s">
        <v>21448</v>
      </c>
      <c r="B9023" s="5" t="s">
        <v>21449</v>
      </c>
      <c r="C9023" s="6" t="s">
        <v>6693</v>
      </c>
      <c r="D9023" s="6" t="str">
        <f t="shared" si="140"/>
        <v>1105-000-000-0000</v>
      </c>
      <c r="E9023" s="5" t="s">
        <v>6694</v>
      </c>
      <c r="F9023" s="5" t="s">
        <v>383</v>
      </c>
      <c r="G9023" s="5" t="s">
        <v>384</v>
      </c>
      <c r="H9023" s="5" t="s">
        <v>377</v>
      </c>
      <c r="I9023" s="5" t="s">
        <v>378</v>
      </c>
    </row>
    <row r="9024" spans="1:9" x14ac:dyDescent="0.25">
      <c r="A9024" s="5" t="s">
        <v>21450</v>
      </c>
      <c r="B9024" s="5" t="s">
        <v>21451</v>
      </c>
      <c r="C9024" s="6" t="s">
        <v>2821</v>
      </c>
      <c r="D9024" s="6" t="str">
        <f t="shared" si="140"/>
        <v>0215-000-000-0000</v>
      </c>
      <c r="E9024" s="5" t="s">
        <v>2822</v>
      </c>
      <c r="F9024" s="5" t="s">
        <v>383</v>
      </c>
      <c r="G9024" s="5" t="s">
        <v>384</v>
      </c>
      <c r="H9024" s="5" t="s">
        <v>377</v>
      </c>
      <c r="I9024" s="5" t="s">
        <v>378</v>
      </c>
    </row>
    <row r="9025" spans="1:9" x14ac:dyDescent="0.25">
      <c r="A9025" s="5" t="s">
        <v>21452</v>
      </c>
      <c r="B9025" s="5" t="s">
        <v>21453</v>
      </c>
      <c r="C9025" s="6" t="s">
        <v>863</v>
      </c>
      <c r="D9025" s="6" t="str">
        <f t="shared" si="140"/>
        <v>0010-091-031-1100</v>
      </c>
      <c r="E9025" s="5" t="s">
        <v>864</v>
      </c>
      <c r="F9025" s="5" t="s">
        <v>399</v>
      </c>
      <c r="G9025" s="5" t="s">
        <v>400</v>
      </c>
      <c r="H9025" s="5" t="s">
        <v>377</v>
      </c>
      <c r="I9025" s="5" t="s">
        <v>378</v>
      </c>
    </row>
    <row r="9026" spans="1:9" x14ac:dyDescent="0.25">
      <c r="A9026" s="5" t="s">
        <v>21454</v>
      </c>
      <c r="B9026" s="5" t="s">
        <v>21455</v>
      </c>
      <c r="C9026" s="6" t="s">
        <v>797</v>
      </c>
      <c r="D9026" s="6" t="str">
        <f t="shared" ref="D9026:D9089" si="141">TEXT(C9026,"0000-000-000-0000")</f>
        <v>0350-000-000-0000</v>
      </c>
      <c r="E9026" s="5" t="s">
        <v>798</v>
      </c>
      <c r="F9026" s="5" t="s">
        <v>383</v>
      </c>
      <c r="G9026" s="5" t="s">
        <v>384</v>
      </c>
      <c r="H9026" s="5" t="s">
        <v>377</v>
      </c>
      <c r="I9026" s="5" t="s">
        <v>378</v>
      </c>
    </row>
    <row r="9027" spans="1:9" x14ac:dyDescent="0.25">
      <c r="A9027" s="5" t="s">
        <v>21456</v>
      </c>
      <c r="B9027" s="5" t="s">
        <v>21457</v>
      </c>
      <c r="C9027" s="6" t="s">
        <v>8186</v>
      </c>
      <c r="D9027" s="6" t="str">
        <f t="shared" si="141"/>
        <v>0370-044-000-0000</v>
      </c>
      <c r="E9027" s="5" t="s">
        <v>8187</v>
      </c>
      <c r="F9027" s="5" t="s">
        <v>383</v>
      </c>
      <c r="G9027" s="5" t="s">
        <v>384</v>
      </c>
      <c r="H9027" s="5" t="s">
        <v>377</v>
      </c>
      <c r="I9027" s="5" t="s">
        <v>378</v>
      </c>
    </row>
    <row r="9028" spans="1:9" x14ac:dyDescent="0.25">
      <c r="A9028" s="5" t="s">
        <v>21458</v>
      </c>
      <c r="B9028" s="5" t="s">
        <v>21459</v>
      </c>
      <c r="C9028" s="6" t="s">
        <v>1013</v>
      </c>
      <c r="D9028" s="6" t="str">
        <f t="shared" si="141"/>
        <v>0943-247-000-0000</v>
      </c>
      <c r="E9028" s="5" t="s">
        <v>1014</v>
      </c>
      <c r="F9028" s="5" t="s">
        <v>383</v>
      </c>
      <c r="G9028" s="5" t="s">
        <v>384</v>
      </c>
      <c r="H9028" s="5" t="s">
        <v>377</v>
      </c>
      <c r="I9028" s="5" t="s">
        <v>378</v>
      </c>
    </row>
    <row r="9029" spans="1:9" x14ac:dyDescent="0.25">
      <c r="A9029" s="5" t="s">
        <v>21460</v>
      </c>
      <c r="B9029" s="5" t="s">
        <v>21461</v>
      </c>
      <c r="C9029" s="6" t="s">
        <v>3767</v>
      </c>
      <c r="D9029" s="6" t="str">
        <f t="shared" si="141"/>
        <v>0755-000-000-0000</v>
      </c>
      <c r="E9029" s="5" t="s">
        <v>3768</v>
      </c>
      <c r="F9029" s="5" t="s">
        <v>383</v>
      </c>
      <c r="G9029" s="5" t="s">
        <v>384</v>
      </c>
      <c r="H9029" s="5" t="s">
        <v>513</v>
      </c>
      <c r="I9029" s="5" t="s">
        <v>514</v>
      </c>
    </row>
    <row r="9030" spans="1:9" x14ac:dyDescent="0.25">
      <c r="A9030" s="5" t="s">
        <v>21462</v>
      </c>
      <c r="B9030" s="5" t="s">
        <v>21463</v>
      </c>
      <c r="C9030" s="6" t="s">
        <v>5494</v>
      </c>
      <c r="D9030" s="6" t="str">
        <f t="shared" si="141"/>
        <v>0570-000-000-0000</v>
      </c>
      <c r="E9030" s="5" t="s">
        <v>5495</v>
      </c>
      <c r="F9030" s="5" t="s">
        <v>383</v>
      </c>
      <c r="G9030" s="5" t="s">
        <v>384</v>
      </c>
      <c r="H9030" s="5" t="s">
        <v>377</v>
      </c>
      <c r="I9030" s="5" t="s">
        <v>378</v>
      </c>
    </row>
    <row r="9031" spans="1:9" x14ac:dyDescent="0.25">
      <c r="A9031" s="5" t="s">
        <v>21464</v>
      </c>
      <c r="B9031" s="5" t="s">
        <v>21465</v>
      </c>
      <c r="C9031" s="6" t="s">
        <v>757</v>
      </c>
      <c r="D9031" s="6" t="str">
        <f t="shared" si="141"/>
        <v>0871-000-000-0000</v>
      </c>
      <c r="E9031" s="5" t="s">
        <v>758</v>
      </c>
      <c r="F9031" s="5" t="s">
        <v>383</v>
      </c>
      <c r="G9031" s="5" t="s">
        <v>384</v>
      </c>
      <c r="H9031" s="5" t="s">
        <v>377</v>
      </c>
      <c r="I9031" s="5" t="s">
        <v>378</v>
      </c>
    </row>
    <row r="9032" spans="1:9" x14ac:dyDescent="0.25">
      <c r="A9032" s="5" t="s">
        <v>21466</v>
      </c>
      <c r="B9032" s="5" t="s">
        <v>21467</v>
      </c>
      <c r="C9032" s="6" t="s">
        <v>7538</v>
      </c>
      <c r="D9032" s="6" t="str">
        <f t="shared" si="141"/>
        <v>0898-000-000-0000</v>
      </c>
      <c r="E9032" s="5" t="s">
        <v>7539</v>
      </c>
      <c r="F9032" s="5" t="s">
        <v>383</v>
      </c>
      <c r="G9032" s="5" t="s">
        <v>384</v>
      </c>
      <c r="H9032" s="5" t="s">
        <v>377</v>
      </c>
      <c r="I9032" s="5" t="s">
        <v>378</v>
      </c>
    </row>
    <row r="9033" spans="1:9" x14ac:dyDescent="0.25">
      <c r="A9033" s="5" t="s">
        <v>21468</v>
      </c>
      <c r="B9033" s="5" t="s">
        <v>21469</v>
      </c>
      <c r="C9033" s="6" t="s">
        <v>4100</v>
      </c>
      <c r="D9033" s="6" t="str">
        <f t="shared" si="141"/>
        <v>0214-000-000-0000</v>
      </c>
      <c r="E9033" s="5" t="s">
        <v>4101</v>
      </c>
      <c r="F9033" s="5" t="s">
        <v>383</v>
      </c>
      <c r="G9033" s="5" t="s">
        <v>384</v>
      </c>
      <c r="H9033" s="5" t="s">
        <v>377</v>
      </c>
      <c r="I9033" s="5" t="s">
        <v>378</v>
      </c>
    </row>
    <row r="9034" spans="1:9" x14ac:dyDescent="0.25">
      <c r="A9034" s="5" t="s">
        <v>21470</v>
      </c>
      <c r="B9034" s="5" t="s">
        <v>21471</v>
      </c>
      <c r="C9034" s="6" t="s">
        <v>2533</v>
      </c>
      <c r="D9034" s="6" t="str">
        <f t="shared" si="141"/>
        <v>0860-000-000-0000</v>
      </c>
      <c r="E9034" s="5" t="s">
        <v>2534</v>
      </c>
      <c r="F9034" s="5" t="s">
        <v>383</v>
      </c>
      <c r="G9034" s="5" t="s">
        <v>384</v>
      </c>
      <c r="H9034" s="5" t="s">
        <v>377</v>
      </c>
      <c r="I9034" s="5" t="s">
        <v>378</v>
      </c>
    </row>
    <row r="9035" spans="1:9" x14ac:dyDescent="0.25">
      <c r="A9035" s="5" t="s">
        <v>21472</v>
      </c>
      <c r="B9035" s="5" t="s">
        <v>21473</v>
      </c>
      <c r="C9035" s="6" t="s">
        <v>714</v>
      </c>
      <c r="D9035" s="6" t="str">
        <f t="shared" si="141"/>
        <v>0010-027-100-2400</v>
      </c>
      <c r="E9035" s="5" t="s">
        <v>715</v>
      </c>
      <c r="F9035" s="5" t="s">
        <v>399</v>
      </c>
      <c r="G9035" s="5" t="s">
        <v>400</v>
      </c>
      <c r="H9035" s="5" t="s">
        <v>377</v>
      </c>
      <c r="I9035" s="5" t="s">
        <v>378</v>
      </c>
    </row>
    <row r="9036" spans="1:9" x14ac:dyDescent="0.25">
      <c r="A9036" s="5" t="s">
        <v>21474</v>
      </c>
      <c r="B9036" s="5" t="s">
        <v>21475</v>
      </c>
      <c r="C9036" s="6" t="s">
        <v>985</v>
      </c>
      <c r="D9036" s="6" t="str">
        <f t="shared" si="141"/>
        <v>0180-000-000-0000</v>
      </c>
      <c r="E9036" s="5" t="s">
        <v>986</v>
      </c>
      <c r="F9036" s="5" t="s">
        <v>383</v>
      </c>
      <c r="G9036" s="5" t="s">
        <v>384</v>
      </c>
      <c r="H9036" s="5" t="s">
        <v>377</v>
      </c>
      <c r="I9036" s="5" t="s">
        <v>378</v>
      </c>
    </row>
    <row r="9037" spans="1:9" x14ac:dyDescent="0.25">
      <c r="A9037" s="5" t="s">
        <v>21476</v>
      </c>
      <c r="B9037" s="5" t="s">
        <v>21477</v>
      </c>
      <c r="C9037" s="6" t="s">
        <v>3850</v>
      </c>
      <c r="D9037" s="6" t="str">
        <f t="shared" si="141"/>
        <v>0015-000-000-0000</v>
      </c>
      <c r="E9037" s="5" t="s">
        <v>3851</v>
      </c>
      <c r="F9037" s="5" t="s">
        <v>383</v>
      </c>
      <c r="G9037" s="5" t="s">
        <v>384</v>
      </c>
      <c r="H9037" s="5" t="s">
        <v>377</v>
      </c>
      <c r="I9037" s="5" t="s">
        <v>378</v>
      </c>
    </row>
    <row r="9038" spans="1:9" x14ac:dyDescent="0.25">
      <c r="A9038" s="5" t="s">
        <v>21478</v>
      </c>
      <c r="B9038" s="5" t="s">
        <v>21479</v>
      </c>
      <c r="C9038" s="6" t="s">
        <v>2229</v>
      </c>
      <c r="D9038" s="6" t="str">
        <f t="shared" si="141"/>
        <v>1120-000-000-0000</v>
      </c>
      <c r="E9038" s="5" t="s">
        <v>2230</v>
      </c>
      <c r="F9038" s="5" t="s">
        <v>383</v>
      </c>
      <c r="G9038" s="5" t="s">
        <v>384</v>
      </c>
      <c r="H9038" s="5" t="s">
        <v>377</v>
      </c>
      <c r="I9038" s="5" t="s">
        <v>378</v>
      </c>
    </row>
    <row r="9039" spans="1:9" x14ac:dyDescent="0.25">
      <c r="A9039" s="5" t="s">
        <v>21480</v>
      </c>
      <c r="B9039" s="5" t="s">
        <v>21481</v>
      </c>
      <c r="C9039" s="6" t="s">
        <v>543</v>
      </c>
      <c r="D9039" s="6" t="str">
        <f t="shared" si="141"/>
        <v>0185-000-000-0000</v>
      </c>
      <c r="E9039" s="5" t="s">
        <v>544</v>
      </c>
      <c r="F9039" s="5" t="s">
        <v>383</v>
      </c>
      <c r="G9039" s="5" t="s">
        <v>384</v>
      </c>
      <c r="H9039" s="5" t="s">
        <v>377</v>
      </c>
      <c r="I9039" s="5" t="s">
        <v>378</v>
      </c>
    </row>
    <row r="9040" spans="1:9" x14ac:dyDescent="0.25">
      <c r="A9040" s="5" t="s">
        <v>21482</v>
      </c>
      <c r="B9040" s="5" t="s">
        <v>21483</v>
      </c>
      <c r="C9040" s="6" t="s">
        <v>1414</v>
      </c>
      <c r="D9040" s="6" t="str">
        <f t="shared" si="141"/>
        <v>0163-000-000-0000</v>
      </c>
      <c r="E9040" s="5" t="s">
        <v>1415</v>
      </c>
      <c r="F9040" s="5" t="s">
        <v>383</v>
      </c>
      <c r="G9040" s="5" t="s">
        <v>384</v>
      </c>
      <c r="H9040" s="5" t="s">
        <v>377</v>
      </c>
      <c r="I9040" s="5" t="s">
        <v>378</v>
      </c>
    </row>
    <row r="9041" spans="1:9" x14ac:dyDescent="0.25">
      <c r="A9041" s="5" t="s">
        <v>21484</v>
      </c>
      <c r="B9041" s="5" t="s">
        <v>21485</v>
      </c>
      <c r="C9041" s="6" t="s">
        <v>2501</v>
      </c>
      <c r="D9041" s="6" t="str">
        <f t="shared" si="141"/>
        <v>0135-000-000-0000</v>
      </c>
      <c r="E9041" s="5" t="s">
        <v>2502</v>
      </c>
      <c r="F9041" s="5" t="s">
        <v>507</v>
      </c>
      <c r="G9041" s="5" t="s">
        <v>508</v>
      </c>
      <c r="H9041" s="5" t="s">
        <v>377</v>
      </c>
      <c r="I9041" s="5" t="s">
        <v>378</v>
      </c>
    </row>
    <row r="9042" spans="1:9" x14ac:dyDescent="0.25">
      <c r="A9042" s="5" t="s">
        <v>21486</v>
      </c>
      <c r="B9042" s="5" t="s">
        <v>21487</v>
      </c>
      <c r="C9042" s="6" t="s">
        <v>2056</v>
      </c>
      <c r="D9042" s="6" t="str">
        <f t="shared" si="141"/>
        <v>0035-000-000-0000</v>
      </c>
      <c r="E9042" s="5" t="s">
        <v>2057</v>
      </c>
      <c r="F9042" s="5" t="s">
        <v>383</v>
      </c>
      <c r="G9042" s="5" t="s">
        <v>384</v>
      </c>
      <c r="H9042" s="5" t="s">
        <v>377</v>
      </c>
      <c r="I9042" s="5" t="s">
        <v>378</v>
      </c>
    </row>
    <row r="9043" spans="1:9" x14ac:dyDescent="0.25">
      <c r="A9043" s="5" t="s">
        <v>21488</v>
      </c>
      <c r="B9043" s="5" t="s">
        <v>21489</v>
      </c>
      <c r="C9043" s="6" t="s">
        <v>4665</v>
      </c>
      <c r="D9043" s="6" t="str">
        <f t="shared" si="141"/>
        <v>0100-000-000-9400</v>
      </c>
      <c r="E9043" s="5" t="s">
        <v>4666</v>
      </c>
      <c r="F9043" s="5" t="s">
        <v>383</v>
      </c>
      <c r="G9043" s="5" t="s">
        <v>384</v>
      </c>
      <c r="H9043" s="5" t="s">
        <v>513</v>
      </c>
      <c r="I9043" s="5" t="s">
        <v>514</v>
      </c>
    </row>
    <row r="9044" spans="1:9" x14ac:dyDescent="0.25">
      <c r="A9044" s="5" t="s">
        <v>21490</v>
      </c>
      <c r="B9044" s="5" t="s">
        <v>21491</v>
      </c>
      <c r="C9044" s="6" t="s">
        <v>6472</v>
      </c>
      <c r="D9044" s="6" t="str">
        <f t="shared" si="141"/>
        <v>0010-090-111-1100</v>
      </c>
      <c r="E9044" s="5" t="s">
        <v>6473</v>
      </c>
      <c r="F9044" s="5" t="s">
        <v>383</v>
      </c>
      <c r="G9044" s="5" t="s">
        <v>384</v>
      </c>
      <c r="H9044" s="5" t="s">
        <v>377</v>
      </c>
      <c r="I9044" s="5" t="s">
        <v>378</v>
      </c>
    </row>
    <row r="9045" spans="1:9" x14ac:dyDescent="0.25">
      <c r="A9045" s="5" t="s">
        <v>21492</v>
      </c>
      <c r="B9045" s="5" t="s">
        <v>21493</v>
      </c>
      <c r="C9045" s="6" t="s">
        <v>1512</v>
      </c>
      <c r="D9045" s="6" t="str">
        <f t="shared" si="141"/>
        <v>0041-000-000-0000</v>
      </c>
      <c r="E9045" s="5" t="s">
        <v>1513</v>
      </c>
      <c r="F9045" s="5" t="s">
        <v>383</v>
      </c>
      <c r="G9045" s="5" t="s">
        <v>384</v>
      </c>
      <c r="H9045" s="5" t="s">
        <v>377</v>
      </c>
      <c r="I9045" s="5" t="s">
        <v>378</v>
      </c>
    </row>
    <row r="9046" spans="1:9" x14ac:dyDescent="0.25">
      <c r="A9046" s="5" t="s">
        <v>21494</v>
      </c>
      <c r="B9046" s="5" t="s">
        <v>21495</v>
      </c>
      <c r="C9046" s="6" t="s">
        <v>481</v>
      </c>
      <c r="D9046" s="6" t="str">
        <f t="shared" si="141"/>
        <v>0955-000-000-0000</v>
      </c>
      <c r="E9046" s="5" t="s">
        <v>482</v>
      </c>
      <c r="F9046" s="5" t="s">
        <v>383</v>
      </c>
      <c r="G9046" s="5" t="s">
        <v>384</v>
      </c>
      <c r="H9046" s="5" t="s">
        <v>377</v>
      </c>
      <c r="I9046" s="5" t="s">
        <v>378</v>
      </c>
    </row>
    <row r="9047" spans="1:9" x14ac:dyDescent="0.25">
      <c r="A9047" s="5" t="s">
        <v>21496</v>
      </c>
      <c r="B9047" s="5" t="s">
        <v>21497</v>
      </c>
      <c r="C9047" s="6" t="s">
        <v>5098</v>
      </c>
      <c r="D9047" s="6" t="str">
        <f t="shared" si="141"/>
        <v>0100-033-000-0000</v>
      </c>
      <c r="E9047" s="5" t="s">
        <v>5099</v>
      </c>
      <c r="F9047" s="5" t="s">
        <v>383</v>
      </c>
      <c r="G9047" s="5" t="s">
        <v>384</v>
      </c>
      <c r="H9047" s="5" t="s">
        <v>377</v>
      </c>
      <c r="I9047" s="5" t="s">
        <v>378</v>
      </c>
    </row>
    <row r="9048" spans="1:9" x14ac:dyDescent="0.25">
      <c r="A9048" s="5" t="s">
        <v>21498</v>
      </c>
      <c r="B9048" s="5" t="s">
        <v>21499</v>
      </c>
      <c r="C9048" s="6" t="s">
        <v>3896</v>
      </c>
      <c r="D9048" s="6" t="str">
        <f t="shared" si="141"/>
        <v>0410-000-000-0000</v>
      </c>
      <c r="E9048" s="5" t="s">
        <v>3897</v>
      </c>
      <c r="F9048" s="5" t="s">
        <v>383</v>
      </c>
      <c r="G9048" s="5" t="s">
        <v>384</v>
      </c>
      <c r="H9048" s="5" t="s">
        <v>377</v>
      </c>
      <c r="I9048" s="5" t="s">
        <v>378</v>
      </c>
    </row>
    <row r="9049" spans="1:9" x14ac:dyDescent="0.25">
      <c r="A9049" s="5" t="s">
        <v>21500</v>
      </c>
      <c r="B9049" s="5" t="s">
        <v>21501</v>
      </c>
      <c r="C9049" s="6" t="s">
        <v>13805</v>
      </c>
      <c r="D9049" s="6" t="str">
        <f t="shared" si="141"/>
        <v>0290-045-090-1200</v>
      </c>
      <c r="E9049" s="5" t="s">
        <v>13806</v>
      </c>
      <c r="F9049" s="5" t="s">
        <v>383</v>
      </c>
      <c r="G9049" s="5" t="s">
        <v>384</v>
      </c>
      <c r="H9049" s="5" t="s">
        <v>377</v>
      </c>
      <c r="I9049" s="5" t="s">
        <v>378</v>
      </c>
    </row>
    <row r="9050" spans="1:9" x14ac:dyDescent="0.25">
      <c r="A9050" s="5" t="s">
        <v>21502</v>
      </c>
      <c r="B9050" s="5" t="s">
        <v>21503</v>
      </c>
      <c r="C9050" s="6" t="s">
        <v>1394</v>
      </c>
      <c r="D9050" s="6" t="str">
        <f t="shared" si="141"/>
        <v>0500-000-000-0000</v>
      </c>
      <c r="E9050" s="5" t="s">
        <v>1395</v>
      </c>
      <c r="F9050" s="5" t="s">
        <v>383</v>
      </c>
      <c r="G9050" s="5" t="s">
        <v>384</v>
      </c>
      <c r="H9050" s="5" t="s">
        <v>377</v>
      </c>
      <c r="I9050" s="5" t="s">
        <v>378</v>
      </c>
    </row>
    <row r="9051" spans="1:9" x14ac:dyDescent="0.25">
      <c r="A9051" s="5" t="s">
        <v>21504</v>
      </c>
      <c r="B9051" s="5" t="s">
        <v>21505</v>
      </c>
      <c r="C9051" s="6" t="s">
        <v>18434</v>
      </c>
      <c r="D9051" s="6" t="str">
        <f t="shared" si="141"/>
        <v>0835-000-009-8700</v>
      </c>
      <c r="E9051" s="5" t="s">
        <v>18435</v>
      </c>
      <c r="F9051" s="5" t="s">
        <v>383</v>
      </c>
      <c r="G9051" s="5" t="s">
        <v>384</v>
      </c>
      <c r="H9051" s="5" t="s">
        <v>377</v>
      </c>
      <c r="I9051" s="5" t="s">
        <v>378</v>
      </c>
    </row>
    <row r="9052" spans="1:9" x14ac:dyDescent="0.25">
      <c r="A9052" s="5" t="s">
        <v>21506</v>
      </c>
      <c r="B9052" s="5" t="s">
        <v>21507</v>
      </c>
      <c r="C9052" s="6" t="s">
        <v>10768</v>
      </c>
      <c r="D9052" s="6" t="str">
        <f t="shared" si="141"/>
        <v>0010-058-071-1500</v>
      </c>
      <c r="E9052" s="5" t="s">
        <v>10769</v>
      </c>
      <c r="F9052" s="5" t="s">
        <v>399</v>
      </c>
      <c r="G9052" s="5" t="s">
        <v>400</v>
      </c>
      <c r="H9052" s="5" t="s">
        <v>377</v>
      </c>
      <c r="I9052" s="5" t="s">
        <v>378</v>
      </c>
    </row>
    <row r="9053" spans="1:9" x14ac:dyDescent="0.25">
      <c r="A9053" s="5" t="s">
        <v>21508</v>
      </c>
      <c r="B9053" s="5" t="s">
        <v>21509</v>
      </c>
      <c r="C9053" s="6" t="s">
        <v>2683</v>
      </c>
      <c r="D9053" s="6" t="str">
        <f t="shared" si="141"/>
        <v>0286-000-000-0000</v>
      </c>
      <c r="E9053" s="5" t="s">
        <v>2684</v>
      </c>
      <c r="F9053" s="5" t="s">
        <v>383</v>
      </c>
      <c r="G9053" s="5" t="s">
        <v>384</v>
      </c>
      <c r="H9053" s="5" t="s">
        <v>377</v>
      </c>
      <c r="I9053" s="5" t="s">
        <v>378</v>
      </c>
    </row>
    <row r="9054" spans="1:9" x14ac:dyDescent="0.25">
      <c r="A9054" s="5" t="s">
        <v>21510</v>
      </c>
      <c r="B9054" s="5" t="s">
        <v>21511</v>
      </c>
      <c r="C9054" s="6" t="s">
        <v>1619</v>
      </c>
      <c r="D9054" s="6" t="str">
        <f t="shared" si="141"/>
        <v>0370-000-000-0000</v>
      </c>
      <c r="E9054" s="5" t="s">
        <v>1620</v>
      </c>
      <c r="F9054" s="5" t="s">
        <v>383</v>
      </c>
      <c r="G9054" s="5" t="s">
        <v>384</v>
      </c>
      <c r="H9054" s="5" t="s">
        <v>377</v>
      </c>
      <c r="I9054" s="5" t="s">
        <v>378</v>
      </c>
    </row>
    <row r="9055" spans="1:9" x14ac:dyDescent="0.25">
      <c r="A9055" s="5" t="s">
        <v>21512</v>
      </c>
      <c r="B9055" s="5" t="s">
        <v>21513</v>
      </c>
      <c r="C9055" s="6" t="s">
        <v>1105</v>
      </c>
      <c r="D9055" s="6" t="str">
        <f t="shared" si="141"/>
        <v>0290-058-020-0000</v>
      </c>
      <c r="E9055" s="5" t="s">
        <v>1106</v>
      </c>
      <c r="F9055" s="5" t="s">
        <v>383</v>
      </c>
      <c r="G9055" s="5" t="s">
        <v>384</v>
      </c>
      <c r="H9055" s="5" t="s">
        <v>377</v>
      </c>
      <c r="I9055" s="5" t="s">
        <v>378</v>
      </c>
    </row>
    <row r="9056" spans="1:9" x14ac:dyDescent="0.25">
      <c r="A9056" s="5" t="s">
        <v>21514</v>
      </c>
      <c r="B9056" s="5" t="s">
        <v>21515</v>
      </c>
      <c r="C9056" s="6" t="s">
        <v>6225</v>
      </c>
      <c r="D9056" s="6" t="str">
        <f t="shared" si="141"/>
        <v>0332-000-000-0000</v>
      </c>
      <c r="E9056" s="5" t="s">
        <v>6226</v>
      </c>
      <c r="F9056" s="5" t="s">
        <v>383</v>
      </c>
      <c r="G9056" s="5" t="s">
        <v>384</v>
      </c>
      <c r="H9056" s="5" t="s">
        <v>377</v>
      </c>
      <c r="I9056" s="5" t="s">
        <v>378</v>
      </c>
    </row>
    <row r="9057" spans="1:9" x14ac:dyDescent="0.25">
      <c r="A9057" s="5" t="s">
        <v>21516</v>
      </c>
      <c r="B9057" s="5" t="s">
        <v>21517</v>
      </c>
      <c r="C9057" s="6" t="s">
        <v>569</v>
      </c>
      <c r="D9057" s="6" t="str">
        <f t="shared" si="141"/>
        <v>0665-000-000-0000</v>
      </c>
      <c r="E9057" s="5" t="s">
        <v>570</v>
      </c>
      <c r="F9057" s="5" t="s">
        <v>383</v>
      </c>
      <c r="G9057" s="5" t="s">
        <v>384</v>
      </c>
      <c r="H9057" s="5" t="s">
        <v>377</v>
      </c>
      <c r="I9057" s="5" t="s">
        <v>378</v>
      </c>
    </row>
    <row r="9058" spans="1:9" x14ac:dyDescent="0.25">
      <c r="A9058" s="5" t="s">
        <v>21518</v>
      </c>
      <c r="B9058" s="5" t="s">
        <v>21519</v>
      </c>
      <c r="C9058" s="6" t="s">
        <v>2491</v>
      </c>
      <c r="D9058" s="6" t="str">
        <f t="shared" si="141"/>
        <v>0168-247-000-0000</v>
      </c>
      <c r="E9058" s="5" t="s">
        <v>2492</v>
      </c>
      <c r="F9058" s="5" t="s">
        <v>383</v>
      </c>
      <c r="G9058" s="5" t="s">
        <v>384</v>
      </c>
      <c r="H9058" s="5" t="s">
        <v>377</v>
      </c>
      <c r="I9058" s="5" t="s">
        <v>378</v>
      </c>
    </row>
    <row r="9059" spans="1:9" x14ac:dyDescent="0.25">
      <c r="A9059" s="5" t="s">
        <v>21520</v>
      </c>
      <c r="B9059" s="5" t="s">
        <v>21521</v>
      </c>
      <c r="C9059" s="6" t="s">
        <v>7611</v>
      </c>
      <c r="D9059" s="6" t="str">
        <f t="shared" si="141"/>
        <v>0878-000-000-0000</v>
      </c>
      <c r="E9059" s="5" t="s">
        <v>7612</v>
      </c>
      <c r="F9059" s="5" t="s">
        <v>383</v>
      </c>
      <c r="G9059" s="5" t="s">
        <v>384</v>
      </c>
      <c r="H9059" s="5" t="s">
        <v>377</v>
      </c>
      <c r="I9059" s="5" t="s">
        <v>378</v>
      </c>
    </row>
    <row r="9060" spans="1:9" x14ac:dyDescent="0.25">
      <c r="A9060" s="5" t="s">
        <v>21522</v>
      </c>
      <c r="B9060" s="5" t="s">
        <v>21523</v>
      </c>
      <c r="C9060" s="6" t="s">
        <v>889</v>
      </c>
      <c r="D9060" s="6" t="str">
        <f t="shared" si="141"/>
        <v>0621-000-000-0000</v>
      </c>
      <c r="E9060" s="5" t="s">
        <v>890</v>
      </c>
      <c r="F9060" s="5" t="s">
        <v>383</v>
      </c>
      <c r="G9060" s="5" t="s">
        <v>384</v>
      </c>
      <c r="H9060" s="5" t="s">
        <v>377</v>
      </c>
      <c r="I9060" s="5" t="s">
        <v>378</v>
      </c>
    </row>
    <row r="9061" spans="1:9" x14ac:dyDescent="0.25">
      <c r="A9061" s="5" t="s">
        <v>21524</v>
      </c>
      <c r="B9061" s="5" t="s">
        <v>21525</v>
      </c>
      <c r="C9061" s="6" t="s">
        <v>1337</v>
      </c>
      <c r="D9061" s="6" t="str">
        <f t="shared" si="141"/>
        <v>0257-000-000-0000</v>
      </c>
      <c r="E9061" s="5" t="s">
        <v>1338</v>
      </c>
      <c r="F9061" s="5" t="s">
        <v>383</v>
      </c>
      <c r="G9061" s="5" t="s">
        <v>384</v>
      </c>
      <c r="H9061" s="5" t="s">
        <v>377</v>
      </c>
      <c r="I9061" s="5" t="s">
        <v>378</v>
      </c>
    </row>
    <row r="9062" spans="1:9" x14ac:dyDescent="0.25">
      <c r="A9062" s="5" t="s">
        <v>21526</v>
      </c>
      <c r="B9062" s="5" t="s">
        <v>21527</v>
      </c>
      <c r="C9062" s="6" t="s">
        <v>11742</v>
      </c>
      <c r="D9062" s="6" t="str">
        <f t="shared" si="141"/>
        <v>0798-000-000-0000</v>
      </c>
      <c r="E9062" s="5" t="s">
        <v>11743</v>
      </c>
      <c r="F9062" s="5" t="s">
        <v>383</v>
      </c>
      <c r="G9062" s="5" t="s">
        <v>384</v>
      </c>
      <c r="H9062" s="5" t="s">
        <v>377</v>
      </c>
      <c r="I9062" s="5" t="s">
        <v>378</v>
      </c>
    </row>
    <row r="9063" spans="1:9" x14ac:dyDescent="0.25">
      <c r="A9063" s="5" t="s">
        <v>21528</v>
      </c>
      <c r="B9063" s="5" t="s">
        <v>21529</v>
      </c>
      <c r="C9063" s="6" t="s">
        <v>539</v>
      </c>
      <c r="D9063" s="6" t="str">
        <f t="shared" si="141"/>
        <v>0850-000-000-0000</v>
      </c>
      <c r="E9063" s="5" t="s">
        <v>540</v>
      </c>
      <c r="F9063" s="5" t="s">
        <v>383</v>
      </c>
      <c r="G9063" s="5" t="s">
        <v>384</v>
      </c>
      <c r="H9063" s="5" t="s">
        <v>377</v>
      </c>
      <c r="I9063" s="5" t="s">
        <v>378</v>
      </c>
    </row>
    <row r="9064" spans="1:9" x14ac:dyDescent="0.25">
      <c r="A9064" s="5" t="s">
        <v>21530</v>
      </c>
      <c r="B9064" s="5" t="s">
        <v>21531</v>
      </c>
      <c r="C9064" s="6" t="s">
        <v>4337</v>
      </c>
      <c r="D9064" s="6" t="str">
        <f t="shared" si="141"/>
        <v>0587-000-000-0000</v>
      </c>
      <c r="E9064" s="5" t="s">
        <v>4338</v>
      </c>
      <c r="F9064" s="5" t="s">
        <v>383</v>
      </c>
      <c r="G9064" s="5" t="s">
        <v>384</v>
      </c>
      <c r="H9064" s="5" t="s">
        <v>377</v>
      </c>
      <c r="I9064" s="5" t="s">
        <v>378</v>
      </c>
    </row>
    <row r="9065" spans="1:9" x14ac:dyDescent="0.25">
      <c r="A9065" s="5" t="s">
        <v>21532</v>
      </c>
      <c r="B9065" s="5" t="s">
        <v>21533</v>
      </c>
      <c r="C9065" s="6" t="s">
        <v>5218</v>
      </c>
      <c r="D9065" s="6" t="str">
        <f t="shared" si="141"/>
        <v>0415-000-000-0000</v>
      </c>
      <c r="E9065" s="5" t="s">
        <v>5219</v>
      </c>
      <c r="F9065" s="5" t="s">
        <v>383</v>
      </c>
      <c r="G9065" s="5" t="s">
        <v>384</v>
      </c>
      <c r="H9065" s="5" t="s">
        <v>377</v>
      </c>
      <c r="I9065" s="5" t="s">
        <v>378</v>
      </c>
    </row>
    <row r="9066" spans="1:9" x14ac:dyDescent="0.25">
      <c r="A9066" s="5" t="s">
        <v>21534</v>
      </c>
      <c r="B9066" s="5" t="s">
        <v>21535</v>
      </c>
      <c r="C9066" s="6" t="s">
        <v>985</v>
      </c>
      <c r="D9066" s="6" t="str">
        <f t="shared" si="141"/>
        <v>0180-000-000-0000</v>
      </c>
      <c r="E9066" s="5" t="s">
        <v>986</v>
      </c>
      <c r="F9066" s="5" t="s">
        <v>383</v>
      </c>
      <c r="G9066" s="5" t="s">
        <v>384</v>
      </c>
      <c r="H9066" s="5" t="s">
        <v>377</v>
      </c>
      <c r="I9066" s="5" t="s">
        <v>378</v>
      </c>
    </row>
    <row r="9067" spans="1:9" x14ac:dyDescent="0.25">
      <c r="A9067" s="5" t="s">
        <v>21536</v>
      </c>
      <c r="B9067" s="5" t="s">
        <v>21537</v>
      </c>
      <c r="C9067" s="6" t="s">
        <v>889</v>
      </c>
      <c r="D9067" s="6" t="str">
        <f t="shared" si="141"/>
        <v>0621-000-000-0000</v>
      </c>
      <c r="E9067" s="5" t="s">
        <v>890</v>
      </c>
      <c r="F9067" s="5" t="s">
        <v>383</v>
      </c>
      <c r="G9067" s="5" t="s">
        <v>384</v>
      </c>
      <c r="H9067" s="5" t="s">
        <v>377</v>
      </c>
      <c r="I9067" s="5" t="s">
        <v>378</v>
      </c>
    </row>
    <row r="9068" spans="1:9" x14ac:dyDescent="0.25">
      <c r="A9068" s="5" t="s">
        <v>21538</v>
      </c>
      <c r="B9068" s="5" t="s">
        <v>21539</v>
      </c>
      <c r="C9068" s="6" t="s">
        <v>551</v>
      </c>
      <c r="D9068" s="6" t="str">
        <f t="shared" si="141"/>
        <v>0355-000-000-0000</v>
      </c>
      <c r="E9068" s="5" t="s">
        <v>552</v>
      </c>
      <c r="F9068" s="5" t="s">
        <v>383</v>
      </c>
      <c r="G9068" s="5" t="s">
        <v>384</v>
      </c>
      <c r="H9068" s="5" t="s">
        <v>377</v>
      </c>
      <c r="I9068" s="5" t="s">
        <v>378</v>
      </c>
    </row>
    <row r="9069" spans="1:9" x14ac:dyDescent="0.25">
      <c r="A9069" s="5" t="s">
        <v>21540</v>
      </c>
      <c r="B9069" s="5" t="s">
        <v>21541</v>
      </c>
      <c r="C9069" s="6" t="s">
        <v>2340</v>
      </c>
      <c r="D9069" s="6" t="str">
        <f t="shared" si="141"/>
        <v>1090-000-000-0000</v>
      </c>
      <c r="E9069" s="5" t="s">
        <v>2341</v>
      </c>
      <c r="F9069" s="5" t="s">
        <v>383</v>
      </c>
      <c r="G9069" s="5" t="s">
        <v>384</v>
      </c>
      <c r="H9069" s="5" t="s">
        <v>377</v>
      </c>
      <c r="I9069" s="5" t="s">
        <v>378</v>
      </c>
    </row>
    <row r="9070" spans="1:9" x14ac:dyDescent="0.25">
      <c r="A9070" s="5" t="s">
        <v>21542</v>
      </c>
      <c r="B9070" s="5" t="s">
        <v>21543</v>
      </c>
      <c r="C9070" s="6" t="s">
        <v>2229</v>
      </c>
      <c r="D9070" s="6" t="str">
        <f t="shared" si="141"/>
        <v>1120-000-000-0000</v>
      </c>
      <c r="E9070" s="5" t="s">
        <v>2230</v>
      </c>
      <c r="F9070" s="5" t="s">
        <v>383</v>
      </c>
      <c r="G9070" s="5" t="s">
        <v>384</v>
      </c>
      <c r="H9070" s="5" t="s">
        <v>377</v>
      </c>
      <c r="I9070" s="5" t="s">
        <v>378</v>
      </c>
    </row>
    <row r="9071" spans="1:9" x14ac:dyDescent="0.25">
      <c r="A9071" s="5" t="s">
        <v>21544</v>
      </c>
      <c r="B9071" s="5" t="s">
        <v>21545</v>
      </c>
      <c r="C9071" s="6" t="s">
        <v>4829</v>
      </c>
      <c r="D9071" s="6" t="str">
        <f t="shared" si="141"/>
        <v>0036-000-000-0000</v>
      </c>
      <c r="E9071" s="5" t="s">
        <v>4830</v>
      </c>
      <c r="F9071" s="5" t="s">
        <v>383</v>
      </c>
      <c r="G9071" s="5" t="s">
        <v>384</v>
      </c>
      <c r="H9071" s="5" t="s">
        <v>377</v>
      </c>
      <c r="I9071" s="5" t="s">
        <v>378</v>
      </c>
    </row>
    <row r="9072" spans="1:9" x14ac:dyDescent="0.25">
      <c r="A9072" s="5" t="s">
        <v>21546</v>
      </c>
      <c r="B9072" s="5" t="s">
        <v>21547</v>
      </c>
      <c r="C9072" s="6" t="s">
        <v>525</v>
      </c>
      <c r="D9072" s="6" t="str">
        <f t="shared" si="141"/>
        <v>0065-000-000-0000</v>
      </c>
      <c r="E9072" s="5" t="s">
        <v>526</v>
      </c>
      <c r="F9072" s="5" t="s">
        <v>383</v>
      </c>
      <c r="G9072" s="5" t="s">
        <v>384</v>
      </c>
      <c r="H9072" s="5" t="s">
        <v>513</v>
      </c>
      <c r="I9072" s="5" t="s">
        <v>514</v>
      </c>
    </row>
    <row r="9073" spans="1:9" x14ac:dyDescent="0.25">
      <c r="A9073" s="5" t="s">
        <v>21548</v>
      </c>
      <c r="B9073" s="5" t="s">
        <v>21549</v>
      </c>
      <c r="C9073" s="6" t="s">
        <v>807</v>
      </c>
      <c r="D9073" s="6" t="str">
        <f t="shared" si="141"/>
        <v>0130-000-000-0000</v>
      </c>
      <c r="E9073" s="5" t="s">
        <v>808</v>
      </c>
      <c r="F9073" s="5" t="s">
        <v>383</v>
      </c>
      <c r="G9073" s="5" t="s">
        <v>384</v>
      </c>
      <c r="H9073" s="5" t="s">
        <v>377</v>
      </c>
      <c r="I9073" s="5" t="s">
        <v>378</v>
      </c>
    </row>
    <row r="9074" spans="1:9" x14ac:dyDescent="0.25">
      <c r="A9074" s="5" t="s">
        <v>21550</v>
      </c>
      <c r="B9074" s="5" t="s">
        <v>21551</v>
      </c>
      <c r="C9074" s="6" t="s">
        <v>12941</v>
      </c>
      <c r="D9074" s="6" t="str">
        <f t="shared" si="141"/>
        <v>1110-000-000-0000</v>
      </c>
      <c r="E9074" s="5" t="s">
        <v>12942</v>
      </c>
      <c r="F9074" s="5" t="s">
        <v>383</v>
      </c>
      <c r="G9074" s="5" t="s">
        <v>384</v>
      </c>
      <c r="H9074" s="5" t="s">
        <v>377</v>
      </c>
      <c r="I9074" s="5" t="s">
        <v>378</v>
      </c>
    </row>
    <row r="9075" spans="1:9" x14ac:dyDescent="0.25">
      <c r="A9075" s="5" t="s">
        <v>21552</v>
      </c>
      <c r="B9075" s="5" t="s">
        <v>21553</v>
      </c>
      <c r="C9075" s="6" t="s">
        <v>931</v>
      </c>
      <c r="D9075" s="6" t="str">
        <f t="shared" si="141"/>
        <v>0045-000-000-0000</v>
      </c>
      <c r="E9075" s="5" t="s">
        <v>932</v>
      </c>
      <c r="F9075" s="5" t="s">
        <v>383</v>
      </c>
      <c r="G9075" s="5" t="s">
        <v>384</v>
      </c>
      <c r="H9075" s="5" t="s">
        <v>377</v>
      </c>
      <c r="I9075" s="5" t="s">
        <v>378</v>
      </c>
    </row>
    <row r="9076" spans="1:9" x14ac:dyDescent="0.25">
      <c r="A9076" s="5" t="s">
        <v>21554</v>
      </c>
      <c r="B9076" s="5" t="s">
        <v>21555</v>
      </c>
      <c r="C9076" s="6" t="s">
        <v>1185</v>
      </c>
      <c r="D9076" s="6" t="str">
        <f t="shared" si="141"/>
        <v>0073-000-000-0000</v>
      </c>
      <c r="E9076" s="5" t="s">
        <v>1186</v>
      </c>
      <c r="F9076" s="5" t="s">
        <v>383</v>
      </c>
      <c r="G9076" s="5" t="s">
        <v>384</v>
      </c>
      <c r="H9076" s="5" t="s">
        <v>377</v>
      </c>
      <c r="I9076" s="5" t="s">
        <v>378</v>
      </c>
    </row>
    <row r="9077" spans="1:9" x14ac:dyDescent="0.25">
      <c r="A9077" s="5" t="s">
        <v>21556</v>
      </c>
      <c r="B9077" s="5" t="s">
        <v>21557</v>
      </c>
      <c r="C9077" s="6" t="s">
        <v>1346</v>
      </c>
      <c r="D9077" s="6" t="str">
        <f t="shared" si="141"/>
        <v>0018-000-000-0000</v>
      </c>
      <c r="E9077" s="5" t="s">
        <v>1347</v>
      </c>
      <c r="F9077" s="5" t="s">
        <v>383</v>
      </c>
      <c r="G9077" s="5" t="s">
        <v>384</v>
      </c>
      <c r="H9077" s="5" t="s">
        <v>377</v>
      </c>
      <c r="I9077" s="5" t="s">
        <v>378</v>
      </c>
    </row>
    <row r="9078" spans="1:9" x14ac:dyDescent="0.25">
      <c r="A9078" s="5" t="s">
        <v>21558</v>
      </c>
      <c r="B9078" s="5" t="s">
        <v>21559</v>
      </c>
      <c r="C9078" s="6" t="s">
        <v>757</v>
      </c>
      <c r="D9078" s="6" t="str">
        <f t="shared" si="141"/>
        <v>0871-000-000-0000</v>
      </c>
      <c r="E9078" s="5" t="s">
        <v>758</v>
      </c>
      <c r="F9078" s="5" t="s">
        <v>383</v>
      </c>
      <c r="G9078" s="5" t="s">
        <v>384</v>
      </c>
      <c r="H9078" s="5" t="s">
        <v>377</v>
      </c>
      <c r="I9078" s="5" t="s">
        <v>378</v>
      </c>
    </row>
    <row r="9079" spans="1:9" x14ac:dyDescent="0.25">
      <c r="A9079" s="5" t="s">
        <v>21560</v>
      </c>
      <c r="B9079" s="5" t="s">
        <v>21561</v>
      </c>
      <c r="C9079" s="6" t="s">
        <v>1619</v>
      </c>
      <c r="D9079" s="6" t="str">
        <f t="shared" si="141"/>
        <v>0370-000-000-0000</v>
      </c>
      <c r="E9079" s="5" t="s">
        <v>1620</v>
      </c>
      <c r="F9079" s="5" t="s">
        <v>383</v>
      </c>
      <c r="G9079" s="5" t="s">
        <v>384</v>
      </c>
      <c r="H9079" s="5" t="s">
        <v>377</v>
      </c>
      <c r="I9079" s="5" t="s">
        <v>378</v>
      </c>
    </row>
    <row r="9080" spans="1:9" x14ac:dyDescent="0.25">
      <c r="A9080" s="5" t="s">
        <v>21562</v>
      </c>
      <c r="B9080" s="5" t="s">
        <v>21563</v>
      </c>
      <c r="C9080" s="6" t="s">
        <v>807</v>
      </c>
      <c r="D9080" s="6" t="str">
        <f t="shared" si="141"/>
        <v>0130-000-000-0000</v>
      </c>
      <c r="E9080" s="5" t="s">
        <v>808</v>
      </c>
      <c r="F9080" s="5" t="s">
        <v>383</v>
      </c>
      <c r="G9080" s="5" t="s">
        <v>384</v>
      </c>
      <c r="H9080" s="5" t="s">
        <v>377</v>
      </c>
      <c r="I9080" s="5" t="s">
        <v>378</v>
      </c>
    </row>
    <row r="9081" spans="1:9" x14ac:dyDescent="0.25">
      <c r="A9081" s="5" t="s">
        <v>21564</v>
      </c>
      <c r="B9081" s="5" t="s">
        <v>21565</v>
      </c>
      <c r="C9081" s="6" t="s">
        <v>2283</v>
      </c>
      <c r="D9081" s="6" t="str">
        <f t="shared" si="141"/>
        <v>0822-000-000-0000</v>
      </c>
      <c r="E9081" s="5" t="s">
        <v>2284</v>
      </c>
      <c r="F9081" s="5" t="s">
        <v>383</v>
      </c>
      <c r="G9081" s="5" t="s">
        <v>384</v>
      </c>
      <c r="H9081" s="5" t="s">
        <v>377</v>
      </c>
      <c r="I9081" s="5" t="s">
        <v>378</v>
      </c>
    </row>
    <row r="9082" spans="1:9" x14ac:dyDescent="0.25">
      <c r="A9082" s="5" t="s">
        <v>21566</v>
      </c>
      <c r="B9082" s="5" t="s">
        <v>21567</v>
      </c>
      <c r="C9082" s="6" t="s">
        <v>1370</v>
      </c>
      <c r="D9082" s="6" t="str">
        <f t="shared" si="141"/>
        <v>0028-000-000-0000</v>
      </c>
      <c r="E9082" s="5" t="s">
        <v>1371</v>
      </c>
      <c r="F9082" s="5" t="s">
        <v>383</v>
      </c>
      <c r="G9082" s="5" t="s">
        <v>384</v>
      </c>
      <c r="H9082" s="5" t="s">
        <v>377</v>
      </c>
      <c r="I9082" s="5" t="s">
        <v>378</v>
      </c>
    </row>
    <row r="9083" spans="1:9" x14ac:dyDescent="0.25">
      <c r="A9083" s="5" t="s">
        <v>21568</v>
      </c>
      <c r="B9083" s="5" t="s">
        <v>21569</v>
      </c>
      <c r="C9083" s="6" t="s">
        <v>889</v>
      </c>
      <c r="D9083" s="6" t="str">
        <f t="shared" si="141"/>
        <v>0621-000-000-0000</v>
      </c>
      <c r="E9083" s="5" t="s">
        <v>890</v>
      </c>
      <c r="F9083" s="5" t="s">
        <v>383</v>
      </c>
      <c r="G9083" s="5" t="s">
        <v>384</v>
      </c>
      <c r="H9083" s="5" t="s">
        <v>377</v>
      </c>
      <c r="I9083" s="5" t="s">
        <v>378</v>
      </c>
    </row>
    <row r="9084" spans="1:9" x14ac:dyDescent="0.25">
      <c r="A9084" s="5" t="s">
        <v>21570</v>
      </c>
      <c r="B9084" s="5" t="s">
        <v>21571</v>
      </c>
      <c r="C9084" s="6" t="s">
        <v>5154</v>
      </c>
      <c r="D9084" s="6" t="str">
        <f t="shared" si="141"/>
        <v>0416-000-000-0000</v>
      </c>
      <c r="E9084" s="5" t="s">
        <v>5155</v>
      </c>
      <c r="F9084" s="5" t="s">
        <v>383</v>
      </c>
      <c r="G9084" s="5" t="s">
        <v>384</v>
      </c>
      <c r="H9084" s="5" t="s">
        <v>377</v>
      </c>
      <c r="I9084" s="5" t="s">
        <v>378</v>
      </c>
    </row>
    <row r="9085" spans="1:9" x14ac:dyDescent="0.25">
      <c r="A9085" s="5" t="s">
        <v>21572</v>
      </c>
      <c r="B9085" s="5" t="s">
        <v>21573</v>
      </c>
      <c r="C9085" s="6" t="s">
        <v>2821</v>
      </c>
      <c r="D9085" s="6" t="str">
        <f t="shared" si="141"/>
        <v>0215-000-000-0000</v>
      </c>
      <c r="E9085" s="5" t="s">
        <v>2822</v>
      </c>
      <c r="F9085" s="5" t="s">
        <v>383</v>
      </c>
      <c r="G9085" s="5" t="s">
        <v>384</v>
      </c>
      <c r="H9085" s="5" t="s">
        <v>377</v>
      </c>
      <c r="I9085" s="5" t="s">
        <v>378</v>
      </c>
    </row>
    <row r="9086" spans="1:9" x14ac:dyDescent="0.25">
      <c r="A9086" s="5" t="s">
        <v>21574</v>
      </c>
      <c r="B9086" s="5" t="s">
        <v>21575</v>
      </c>
      <c r="C9086" s="6" t="s">
        <v>4018</v>
      </c>
      <c r="D9086" s="6" t="str">
        <f t="shared" si="141"/>
        <v>1103-000-000-0000</v>
      </c>
      <c r="E9086" s="5" t="s">
        <v>4019</v>
      </c>
      <c r="F9086" s="5" t="s">
        <v>1974</v>
      </c>
      <c r="G9086" s="5" t="s">
        <v>1975</v>
      </c>
      <c r="H9086" s="5" t="s">
        <v>377</v>
      </c>
      <c r="I9086" s="5" t="s">
        <v>378</v>
      </c>
    </row>
    <row r="9087" spans="1:9" x14ac:dyDescent="0.25">
      <c r="A9087" s="5" t="s">
        <v>21576</v>
      </c>
      <c r="B9087" s="5" t="s">
        <v>21577</v>
      </c>
      <c r="C9087" s="6" t="s">
        <v>5530</v>
      </c>
      <c r="D9087" s="6" t="str">
        <f t="shared" si="141"/>
        <v>0100-045-050-1200</v>
      </c>
      <c r="E9087" s="5" t="s">
        <v>5531</v>
      </c>
      <c r="F9087" s="5" t="s">
        <v>415</v>
      </c>
      <c r="G9087" s="5" t="s">
        <v>416</v>
      </c>
      <c r="H9087" s="5" t="s">
        <v>377</v>
      </c>
      <c r="I9087" s="5" t="s">
        <v>378</v>
      </c>
    </row>
    <row r="9088" spans="1:9" x14ac:dyDescent="0.25">
      <c r="A9088" s="5" t="s">
        <v>21578</v>
      </c>
      <c r="B9088" s="5" t="s">
        <v>21579</v>
      </c>
      <c r="C9088" s="6" t="s">
        <v>2585</v>
      </c>
      <c r="D9088" s="6" t="str">
        <f t="shared" si="141"/>
        <v>0082-000-000-0000</v>
      </c>
      <c r="E9088" s="5" t="s">
        <v>2586</v>
      </c>
      <c r="F9088" s="5" t="s">
        <v>383</v>
      </c>
      <c r="G9088" s="5" t="s">
        <v>384</v>
      </c>
      <c r="H9088" s="5" t="s">
        <v>377</v>
      </c>
      <c r="I9088" s="5" t="s">
        <v>378</v>
      </c>
    </row>
    <row r="9089" spans="1:9" x14ac:dyDescent="0.25">
      <c r="A9089" s="5" t="s">
        <v>21580</v>
      </c>
      <c r="B9089" s="5" t="s">
        <v>21581</v>
      </c>
      <c r="C9089" s="6" t="s">
        <v>6759</v>
      </c>
      <c r="D9089" s="6" t="str">
        <f t="shared" si="141"/>
        <v>0428-000-000-0000</v>
      </c>
      <c r="E9089" s="5" t="s">
        <v>6760</v>
      </c>
      <c r="F9089" s="5" t="s">
        <v>383</v>
      </c>
      <c r="G9089" s="5" t="s">
        <v>384</v>
      </c>
      <c r="H9089" s="5" t="s">
        <v>377</v>
      </c>
      <c r="I9089" s="5" t="s">
        <v>378</v>
      </c>
    </row>
    <row r="9090" spans="1:9" x14ac:dyDescent="0.25">
      <c r="A9090" s="5" t="s">
        <v>21582</v>
      </c>
      <c r="B9090" s="5" t="s">
        <v>21583</v>
      </c>
      <c r="C9090" s="6" t="s">
        <v>3161</v>
      </c>
      <c r="D9090" s="6" t="str">
        <f t="shared" ref="D9090:D9153" si="142">TEXT(C9090,"0000-000-000-0000")</f>
        <v>0047-000-000-0000</v>
      </c>
      <c r="E9090" s="5" t="s">
        <v>3162</v>
      </c>
      <c r="F9090" s="5" t="s">
        <v>383</v>
      </c>
      <c r="G9090" s="5" t="s">
        <v>384</v>
      </c>
      <c r="H9090" s="5" t="s">
        <v>377</v>
      </c>
      <c r="I9090" s="5" t="s">
        <v>378</v>
      </c>
    </row>
    <row r="9091" spans="1:9" x14ac:dyDescent="0.25">
      <c r="A9091" s="5" t="s">
        <v>21584</v>
      </c>
      <c r="B9091" s="5" t="s">
        <v>21585</v>
      </c>
      <c r="C9091" s="6" t="s">
        <v>6462</v>
      </c>
      <c r="D9091" s="6" t="str">
        <f t="shared" si="142"/>
        <v>0010-046-051-1100</v>
      </c>
      <c r="E9091" s="5" t="s">
        <v>6463</v>
      </c>
      <c r="F9091" s="5" t="s">
        <v>399</v>
      </c>
      <c r="G9091" s="5" t="s">
        <v>400</v>
      </c>
      <c r="H9091" s="5" t="s">
        <v>377</v>
      </c>
      <c r="I9091" s="5" t="s">
        <v>378</v>
      </c>
    </row>
    <row r="9092" spans="1:9" x14ac:dyDescent="0.25">
      <c r="A9092" s="5" t="s">
        <v>21586</v>
      </c>
      <c r="B9092" s="5" t="s">
        <v>21587</v>
      </c>
      <c r="C9092" s="6" t="s">
        <v>12859</v>
      </c>
      <c r="D9092" s="6" t="str">
        <f t="shared" si="142"/>
        <v>1097-000-000-0000</v>
      </c>
      <c r="E9092" s="5" t="s">
        <v>12860</v>
      </c>
      <c r="F9092" s="5" t="s">
        <v>383</v>
      </c>
      <c r="G9092" s="5" t="s">
        <v>384</v>
      </c>
      <c r="H9092" s="5" t="s">
        <v>377</v>
      </c>
      <c r="I9092" s="5" t="s">
        <v>378</v>
      </c>
    </row>
    <row r="9093" spans="1:9" x14ac:dyDescent="0.25">
      <c r="A9093" s="5" t="s">
        <v>21588</v>
      </c>
      <c r="B9093" s="5" t="s">
        <v>21589</v>
      </c>
      <c r="C9093" s="6" t="s">
        <v>4795</v>
      </c>
      <c r="D9093" s="6" t="str">
        <f t="shared" si="142"/>
        <v>0824-000-000-0000</v>
      </c>
      <c r="E9093" s="5" t="s">
        <v>4796</v>
      </c>
      <c r="F9093" s="5" t="s">
        <v>383</v>
      </c>
      <c r="G9093" s="5" t="s">
        <v>384</v>
      </c>
      <c r="H9093" s="5" t="s">
        <v>377</v>
      </c>
      <c r="I9093" s="5" t="s">
        <v>378</v>
      </c>
    </row>
    <row r="9094" spans="1:9" x14ac:dyDescent="0.25">
      <c r="A9094" s="5" t="s">
        <v>21590</v>
      </c>
      <c r="B9094" s="5" t="s">
        <v>21591</v>
      </c>
      <c r="C9094" s="6" t="s">
        <v>1229</v>
      </c>
      <c r="D9094" s="6" t="str">
        <f t="shared" si="142"/>
        <v>0555-000-000-0000</v>
      </c>
      <c r="E9094" s="5" t="s">
        <v>1230</v>
      </c>
      <c r="F9094" s="5" t="s">
        <v>383</v>
      </c>
      <c r="G9094" s="5" t="s">
        <v>384</v>
      </c>
      <c r="H9094" s="5" t="s">
        <v>377</v>
      </c>
      <c r="I9094" s="5" t="s">
        <v>378</v>
      </c>
    </row>
    <row r="9095" spans="1:9" x14ac:dyDescent="0.25">
      <c r="A9095" s="5" t="s">
        <v>21592</v>
      </c>
      <c r="B9095" s="5" t="s">
        <v>21593</v>
      </c>
      <c r="C9095" s="6" t="s">
        <v>8560</v>
      </c>
      <c r="D9095" s="6" t="str">
        <f t="shared" si="142"/>
        <v>0331-000-000-0000</v>
      </c>
      <c r="E9095" s="5" t="s">
        <v>8561</v>
      </c>
      <c r="F9095" s="5" t="s">
        <v>383</v>
      </c>
      <c r="G9095" s="5" t="s">
        <v>384</v>
      </c>
      <c r="H9095" s="5" t="s">
        <v>377</v>
      </c>
      <c r="I9095" s="5" t="s">
        <v>378</v>
      </c>
    </row>
    <row r="9096" spans="1:9" x14ac:dyDescent="0.25">
      <c r="A9096" s="5" t="s">
        <v>21594</v>
      </c>
      <c r="B9096" s="5" t="s">
        <v>21595</v>
      </c>
      <c r="C9096" s="6" t="s">
        <v>6225</v>
      </c>
      <c r="D9096" s="6" t="str">
        <f t="shared" si="142"/>
        <v>0332-000-000-0000</v>
      </c>
      <c r="E9096" s="5" t="s">
        <v>6226</v>
      </c>
      <c r="F9096" s="5" t="s">
        <v>383</v>
      </c>
      <c r="G9096" s="5" t="s">
        <v>384</v>
      </c>
      <c r="H9096" s="5" t="s">
        <v>513</v>
      </c>
      <c r="I9096" s="5" t="s">
        <v>514</v>
      </c>
    </row>
    <row r="9097" spans="1:9" x14ac:dyDescent="0.25">
      <c r="A9097" s="5" t="s">
        <v>21596</v>
      </c>
      <c r="B9097" s="5" t="s">
        <v>21597</v>
      </c>
      <c r="C9097" s="6" t="s">
        <v>773</v>
      </c>
      <c r="D9097" s="6" t="str">
        <f t="shared" si="142"/>
        <v>0218-000-000-0000</v>
      </c>
      <c r="E9097" s="5" t="s">
        <v>774</v>
      </c>
      <c r="F9097" s="5" t="s">
        <v>383</v>
      </c>
      <c r="G9097" s="5" t="s">
        <v>384</v>
      </c>
      <c r="H9097" s="5" t="s">
        <v>377</v>
      </c>
      <c r="I9097" s="5" t="s">
        <v>378</v>
      </c>
    </row>
    <row r="9098" spans="1:9" x14ac:dyDescent="0.25">
      <c r="A9098" s="5" t="s">
        <v>21598</v>
      </c>
      <c r="B9098" s="5" t="s">
        <v>21599</v>
      </c>
      <c r="C9098" s="6" t="s">
        <v>7641</v>
      </c>
      <c r="D9098" s="6" t="str">
        <f t="shared" si="142"/>
        <v>0077-309-000-0000</v>
      </c>
      <c r="E9098" s="5" t="s">
        <v>7642</v>
      </c>
      <c r="F9098" s="5" t="s">
        <v>415</v>
      </c>
      <c r="G9098" s="5" t="s">
        <v>416</v>
      </c>
      <c r="H9098" s="5" t="s">
        <v>377</v>
      </c>
      <c r="I9098" s="5" t="s">
        <v>378</v>
      </c>
    </row>
    <row r="9099" spans="1:9" x14ac:dyDescent="0.25">
      <c r="A9099" s="5" t="s">
        <v>21600</v>
      </c>
      <c r="B9099" s="5" t="s">
        <v>21601</v>
      </c>
      <c r="C9099" s="6" t="s">
        <v>2716</v>
      </c>
      <c r="D9099" s="6" t="str">
        <f t="shared" si="142"/>
        <v>0100-000-000-1100</v>
      </c>
      <c r="E9099" s="5" t="s">
        <v>2717</v>
      </c>
      <c r="F9099" s="5" t="s">
        <v>383</v>
      </c>
      <c r="G9099" s="5" t="s">
        <v>384</v>
      </c>
      <c r="H9099" s="5" t="s">
        <v>11413</v>
      </c>
      <c r="I9099" s="5" t="s">
        <v>11414</v>
      </c>
    </row>
    <row r="9100" spans="1:9" x14ac:dyDescent="0.25">
      <c r="A9100" s="5" t="s">
        <v>21602</v>
      </c>
      <c r="B9100" s="5" t="s">
        <v>21603</v>
      </c>
      <c r="C9100" s="6" t="s">
        <v>8815</v>
      </c>
      <c r="D9100" s="6" t="str">
        <f t="shared" si="142"/>
        <v>0100-000-000-1600</v>
      </c>
      <c r="E9100" s="5" t="s">
        <v>8816</v>
      </c>
      <c r="F9100" s="5" t="s">
        <v>383</v>
      </c>
      <c r="G9100" s="5" t="s">
        <v>384</v>
      </c>
      <c r="H9100" s="5" t="s">
        <v>377</v>
      </c>
      <c r="I9100" s="5" t="s">
        <v>378</v>
      </c>
    </row>
    <row r="9101" spans="1:9" x14ac:dyDescent="0.25">
      <c r="A9101" s="5" t="s">
        <v>21604</v>
      </c>
      <c r="B9101" s="5" t="s">
        <v>21605</v>
      </c>
      <c r="C9101" s="6" t="s">
        <v>2394</v>
      </c>
      <c r="D9101" s="6" t="str">
        <f t="shared" si="142"/>
        <v>0290-000-000-0000</v>
      </c>
      <c r="E9101" s="5" t="s">
        <v>2395</v>
      </c>
      <c r="F9101" s="5" t="s">
        <v>383</v>
      </c>
      <c r="G9101" s="5" t="s">
        <v>384</v>
      </c>
      <c r="H9101" s="5" t="s">
        <v>377</v>
      </c>
      <c r="I9101" s="5" t="s">
        <v>378</v>
      </c>
    </row>
    <row r="9102" spans="1:9" x14ac:dyDescent="0.25">
      <c r="A9102" s="5" t="s">
        <v>21606</v>
      </c>
      <c r="B9102" s="5" t="s">
        <v>21607</v>
      </c>
      <c r="C9102" s="6" t="s">
        <v>1370</v>
      </c>
      <c r="D9102" s="6" t="str">
        <f t="shared" si="142"/>
        <v>0028-000-000-0000</v>
      </c>
      <c r="E9102" s="5" t="s">
        <v>1371</v>
      </c>
      <c r="F9102" s="5" t="s">
        <v>383</v>
      </c>
      <c r="G9102" s="5" t="s">
        <v>384</v>
      </c>
      <c r="H9102" s="5" t="s">
        <v>377</v>
      </c>
      <c r="I9102" s="5" t="s">
        <v>378</v>
      </c>
    </row>
    <row r="9103" spans="1:9" x14ac:dyDescent="0.25">
      <c r="A9103" s="5" t="s">
        <v>21608</v>
      </c>
      <c r="B9103" s="5" t="s">
        <v>21609</v>
      </c>
      <c r="C9103" s="6" t="s">
        <v>5824</v>
      </c>
      <c r="D9103" s="6" t="str">
        <f t="shared" si="142"/>
        <v>0010-043-030-1100</v>
      </c>
      <c r="E9103" s="5" t="s">
        <v>5825</v>
      </c>
      <c r="F9103" s="5" t="s">
        <v>399</v>
      </c>
      <c r="G9103" s="5" t="s">
        <v>400</v>
      </c>
      <c r="H9103" s="5" t="s">
        <v>377</v>
      </c>
      <c r="I9103" s="5" t="s">
        <v>378</v>
      </c>
    </row>
    <row r="9104" spans="1:9" x14ac:dyDescent="0.25">
      <c r="A9104" s="5" t="s">
        <v>21610</v>
      </c>
      <c r="B9104" s="5" t="s">
        <v>21611</v>
      </c>
      <c r="C9104" s="6" t="s">
        <v>2428</v>
      </c>
      <c r="D9104" s="6" t="str">
        <f t="shared" si="142"/>
        <v>0128-000-000-0000</v>
      </c>
      <c r="E9104" s="5" t="s">
        <v>2429</v>
      </c>
      <c r="F9104" s="5" t="s">
        <v>383</v>
      </c>
      <c r="G9104" s="5" t="s">
        <v>384</v>
      </c>
      <c r="H9104" s="5" t="s">
        <v>377</v>
      </c>
      <c r="I9104" s="5" t="s">
        <v>378</v>
      </c>
    </row>
    <row r="9105" spans="1:9" x14ac:dyDescent="0.25">
      <c r="A9105" s="5" t="s">
        <v>21612</v>
      </c>
      <c r="B9105" s="5" t="s">
        <v>21613</v>
      </c>
      <c r="C9105" s="6" t="s">
        <v>525</v>
      </c>
      <c r="D9105" s="6" t="str">
        <f t="shared" si="142"/>
        <v>0065-000-000-0000</v>
      </c>
      <c r="E9105" s="5" t="s">
        <v>526</v>
      </c>
      <c r="F9105" s="5" t="s">
        <v>383</v>
      </c>
      <c r="G9105" s="5" t="s">
        <v>384</v>
      </c>
      <c r="H9105" s="5" t="s">
        <v>377</v>
      </c>
      <c r="I9105" s="5" t="s">
        <v>378</v>
      </c>
    </row>
    <row r="9106" spans="1:9" x14ac:dyDescent="0.25">
      <c r="A9106" s="5" t="s">
        <v>21614</v>
      </c>
      <c r="B9106" s="5" t="s">
        <v>21615</v>
      </c>
      <c r="C9106" s="6" t="s">
        <v>6755</v>
      </c>
      <c r="D9106" s="6" t="str">
        <f t="shared" si="142"/>
        <v>0010-081-021-1100</v>
      </c>
      <c r="E9106" s="5" t="s">
        <v>6756</v>
      </c>
      <c r="F9106" s="5" t="s">
        <v>383</v>
      </c>
      <c r="G9106" s="5" t="s">
        <v>384</v>
      </c>
      <c r="H9106" s="5" t="s">
        <v>377</v>
      </c>
      <c r="I9106" s="5" t="s">
        <v>378</v>
      </c>
    </row>
    <row r="9107" spans="1:9" x14ac:dyDescent="0.25">
      <c r="A9107" s="5" t="s">
        <v>21616</v>
      </c>
      <c r="B9107" s="5" t="s">
        <v>21617</v>
      </c>
      <c r="C9107" s="6" t="s">
        <v>9738</v>
      </c>
      <c r="D9107" s="6" t="str">
        <f t="shared" si="142"/>
        <v>0010-086-021-1100</v>
      </c>
      <c r="E9107" s="5" t="s">
        <v>9739</v>
      </c>
      <c r="F9107" s="5" t="s">
        <v>383</v>
      </c>
      <c r="G9107" s="5" t="s">
        <v>384</v>
      </c>
      <c r="H9107" s="5" t="s">
        <v>377</v>
      </c>
      <c r="I9107" s="5" t="s">
        <v>378</v>
      </c>
    </row>
    <row r="9108" spans="1:9" x14ac:dyDescent="0.25">
      <c r="A9108" s="5" t="s">
        <v>21618</v>
      </c>
      <c r="B9108" s="5" t="s">
        <v>21619</v>
      </c>
      <c r="C9108" s="6" t="s">
        <v>863</v>
      </c>
      <c r="D9108" s="6" t="str">
        <f t="shared" si="142"/>
        <v>0010-091-031-1100</v>
      </c>
      <c r="E9108" s="5" t="s">
        <v>864</v>
      </c>
      <c r="F9108" s="5" t="s">
        <v>399</v>
      </c>
      <c r="G9108" s="5" t="s">
        <v>400</v>
      </c>
      <c r="H9108" s="5" t="s">
        <v>377</v>
      </c>
      <c r="I9108" s="5" t="s">
        <v>378</v>
      </c>
    </row>
    <row r="9109" spans="1:9" x14ac:dyDescent="0.25">
      <c r="A9109" s="5" t="s">
        <v>21620</v>
      </c>
      <c r="B9109" s="5" t="s">
        <v>21621</v>
      </c>
      <c r="C9109" s="6" t="s">
        <v>1577</v>
      </c>
      <c r="D9109" s="6" t="str">
        <f t="shared" si="142"/>
        <v>0870-000-000-0000</v>
      </c>
      <c r="E9109" s="5" t="s">
        <v>1578</v>
      </c>
      <c r="F9109" s="5" t="s">
        <v>383</v>
      </c>
      <c r="G9109" s="5" t="s">
        <v>384</v>
      </c>
      <c r="H9109" s="5" t="s">
        <v>377</v>
      </c>
      <c r="I9109" s="5" t="s">
        <v>378</v>
      </c>
    </row>
    <row r="9110" spans="1:9" x14ac:dyDescent="0.25">
      <c r="A9110" s="5" t="s">
        <v>21622</v>
      </c>
      <c r="B9110" s="5" t="s">
        <v>21623</v>
      </c>
      <c r="C9110" s="6" t="s">
        <v>1946</v>
      </c>
      <c r="D9110" s="6" t="str">
        <f t="shared" si="142"/>
        <v>0010-163-031-1100</v>
      </c>
      <c r="E9110" s="5" t="s">
        <v>1947</v>
      </c>
      <c r="F9110" s="5" t="s">
        <v>383</v>
      </c>
      <c r="G9110" s="5" t="s">
        <v>384</v>
      </c>
      <c r="H9110" s="5" t="s">
        <v>377</v>
      </c>
      <c r="I9110" s="5" t="s">
        <v>378</v>
      </c>
    </row>
    <row r="9111" spans="1:9" x14ac:dyDescent="0.25">
      <c r="A9111" s="5" t="s">
        <v>21624</v>
      </c>
      <c r="B9111" s="5" t="s">
        <v>21625</v>
      </c>
      <c r="C9111" s="6" t="s">
        <v>5469</v>
      </c>
      <c r="D9111" s="6" t="str">
        <f t="shared" si="142"/>
        <v>0856-000-000-0000</v>
      </c>
      <c r="E9111" s="5" t="s">
        <v>5470</v>
      </c>
      <c r="F9111" s="5" t="s">
        <v>383</v>
      </c>
      <c r="G9111" s="5" t="s">
        <v>384</v>
      </c>
      <c r="H9111" s="5" t="s">
        <v>377</v>
      </c>
      <c r="I9111" s="5" t="s">
        <v>378</v>
      </c>
    </row>
    <row r="9112" spans="1:9" x14ac:dyDescent="0.25">
      <c r="A9112" s="5" t="s">
        <v>21626</v>
      </c>
      <c r="B9112" s="5" t="s">
        <v>21627</v>
      </c>
      <c r="C9112" s="6" t="s">
        <v>4703</v>
      </c>
      <c r="D9112" s="6" t="str">
        <f t="shared" si="142"/>
        <v>0010-032-171-1100</v>
      </c>
      <c r="E9112" s="5" t="s">
        <v>4704</v>
      </c>
      <c r="F9112" s="5" t="s">
        <v>399</v>
      </c>
      <c r="G9112" s="5" t="s">
        <v>400</v>
      </c>
      <c r="H9112" s="5" t="s">
        <v>377</v>
      </c>
      <c r="I9112" s="5" t="s">
        <v>378</v>
      </c>
    </row>
    <row r="9113" spans="1:9" x14ac:dyDescent="0.25">
      <c r="A9113" s="5" t="s">
        <v>21628</v>
      </c>
      <c r="B9113" s="5" t="s">
        <v>21629</v>
      </c>
      <c r="C9113" s="6" t="s">
        <v>5435</v>
      </c>
      <c r="D9113" s="6" t="str">
        <f t="shared" si="142"/>
        <v>0100-000-000-1500</v>
      </c>
      <c r="E9113" s="5" t="s">
        <v>5436</v>
      </c>
      <c r="F9113" s="5" t="s">
        <v>383</v>
      </c>
      <c r="G9113" s="5" t="s">
        <v>384</v>
      </c>
      <c r="H9113" s="5" t="s">
        <v>377</v>
      </c>
      <c r="I9113" s="5" t="s">
        <v>378</v>
      </c>
    </row>
    <row r="9114" spans="1:9" x14ac:dyDescent="0.25">
      <c r="A9114" s="5" t="s">
        <v>21630</v>
      </c>
      <c r="B9114" s="5" t="s">
        <v>21631</v>
      </c>
      <c r="C9114" s="6" t="s">
        <v>1946</v>
      </c>
      <c r="D9114" s="6" t="str">
        <f t="shared" si="142"/>
        <v>0010-163-031-1100</v>
      </c>
      <c r="E9114" s="5" t="s">
        <v>1947</v>
      </c>
      <c r="F9114" s="5" t="s">
        <v>383</v>
      </c>
      <c r="G9114" s="5" t="s">
        <v>384</v>
      </c>
      <c r="H9114" s="5" t="s">
        <v>377</v>
      </c>
      <c r="I9114" s="5" t="s">
        <v>378</v>
      </c>
    </row>
    <row r="9115" spans="1:9" x14ac:dyDescent="0.25">
      <c r="A9115" s="5" t="s">
        <v>21632</v>
      </c>
      <c r="B9115" s="5" t="s">
        <v>21633</v>
      </c>
      <c r="C9115" s="6" t="s">
        <v>3779</v>
      </c>
      <c r="D9115" s="6" t="str">
        <f t="shared" si="142"/>
        <v>0010-048-041-1100</v>
      </c>
      <c r="E9115" s="5" t="s">
        <v>3780</v>
      </c>
      <c r="F9115" s="5" t="s">
        <v>375</v>
      </c>
      <c r="G9115" s="5" t="s">
        <v>376</v>
      </c>
      <c r="H9115" s="5" t="s">
        <v>1213</v>
      </c>
      <c r="I9115" s="5" t="s">
        <v>1214</v>
      </c>
    </row>
    <row r="9116" spans="1:9" x14ac:dyDescent="0.25">
      <c r="A9116" s="5" t="s">
        <v>21634</v>
      </c>
      <c r="B9116" s="5" t="s">
        <v>21635</v>
      </c>
      <c r="C9116" s="6" t="s">
        <v>4243</v>
      </c>
      <c r="D9116" s="6" t="str">
        <f t="shared" si="142"/>
        <v>0010-043-020-1100</v>
      </c>
      <c r="E9116" s="5" t="s">
        <v>4244</v>
      </c>
      <c r="F9116" s="5" t="s">
        <v>399</v>
      </c>
      <c r="G9116" s="5" t="s">
        <v>400</v>
      </c>
      <c r="H9116" s="5" t="s">
        <v>377</v>
      </c>
      <c r="I9116" s="5" t="s">
        <v>378</v>
      </c>
    </row>
    <row r="9117" spans="1:9" x14ac:dyDescent="0.25">
      <c r="A9117" s="5" t="s">
        <v>21636</v>
      </c>
      <c r="B9117" s="5" t="s">
        <v>21637</v>
      </c>
      <c r="C9117" s="6" t="s">
        <v>4112</v>
      </c>
      <c r="D9117" s="6" t="str">
        <f t="shared" si="142"/>
        <v>0010-083-041-1100</v>
      </c>
      <c r="E9117" s="5" t="s">
        <v>4113</v>
      </c>
      <c r="F9117" s="5" t="s">
        <v>383</v>
      </c>
      <c r="G9117" s="5" t="s">
        <v>384</v>
      </c>
      <c r="H9117" s="5" t="s">
        <v>377</v>
      </c>
      <c r="I9117" s="5" t="s">
        <v>378</v>
      </c>
    </row>
    <row r="9118" spans="1:9" x14ac:dyDescent="0.25">
      <c r="A9118" s="5" t="s">
        <v>21638</v>
      </c>
      <c r="B9118" s="5" t="s">
        <v>21639</v>
      </c>
      <c r="C9118" s="6" t="s">
        <v>3561</v>
      </c>
      <c r="D9118" s="6" t="str">
        <f t="shared" si="142"/>
        <v>0377-000-000-0000</v>
      </c>
      <c r="E9118" s="5" t="s">
        <v>3562</v>
      </c>
      <c r="F9118" s="5" t="s">
        <v>383</v>
      </c>
      <c r="G9118" s="5" t="s">
        <v>384</v>
      </c>
      <c r="H9118" s="5" t="s">
        <v>377</v>
      </c>
      <c r="I9118" s="5" t="s">
        <v>378</v>
      </c>
    </row>
    <row r="9119" spans="1:9" x14ac:dyDescent="0.25">
      <c r="A9119" s="5" t="s">
        <v>21640</v>
      </c>
      <c r="B9119" s="5" t="s">
        <v>21641</v>
      </c>
      <c r="C9119" s="6" t="s">
        <v>1946</v>
      </c>
      <c r="D9119" s="6" t="str">
        <f t="shared" si="142"/>
        <v>0010-163-031-1100</v>
      </c>
      <c r="E9119" s="5" t="s">
        <v>1947</v>
      </c>
      <c r="F9119" s="5" t="s">
        <v>399</v>
      </c>
      <c r="G9119" s="5" t="s">
        <v>400</v>
      </c>
      <c r="H9119" s="5" t="s">
        <v>377</v>
      </c>
      <c r="I9119" s="5" t="s">
        <v>378</v>
      </c>
    </row>
    <row r="9120" spans="1:9" x14ac:dyDescent="0.25">
      <c r="A9120" s="5" t="s">
        <v>21642</v>
      </c>
      <c r="B9120" s="5" t="s">
        <v>21643</v>
      </c>
      <c r="C9120" s="6" t="s">
        <v>10746</v>
      </c>
      <c r="D9120" s="6" t="str">
        <f t="shared" si="142"/>
        <v>0010-058-041-2900</v>
      </c>
      <c r="E9120" s="5" t="s">
        <v>10747</v>
      </c>
      <c r="F9120" s="5" t="s">
        <v>399</v>
      </c>
      <c r="G9120" s="5" t="s">
        <v>400</v>
      </c>
      <c r="H9120" s="5" t="s">
        <v>377</v>
      </c>
      <c r="I9120" s="5" t="s">
        <v>378</v>
      </c>
    </row>
    <row r="9121" spans="1:9" x14ac:dyDescent="0.25">
      <c r="A9121" s="5" t="s">
        <v>21644</v>
      </c>
      <c r="B9121" s="5" t="s">
        <v>21645</v>
      </c>
      <c r="C9121" s="6" t="s">
        <v>6472</v>
      </c>
      <c r="D9121" s="6" t="str">
        <f t="shared" si="142"/>
        <v>0010-090-111-1100</v>
      </c>
      <c r="E9121" s="5" t="s">
        <v>6473</v>
      </c>
      <c r="F9121" s="5" t="s">
        <v>383</v>
      </c>
      <c r="G9121" s="5" t="s">
        <v>384</v>
      </c>
      <c r="H9121" s="5" t="s">
        <v>377</v>
      </c>
      <c r="I9121" s="5" t="s">
        <v>378</v>
      </c>
    </row>
    <row r="9122" spans="1:9" x14ac:dyDescent="0.25">
      <c r="A9122" s="5" t="s">
        <v>21646</v>
      </c>
      <c r="B9122" s="5" t="s">
        <v>21647</v>
      </c>
      <c r="C9122" s="6" t="s">
        <v>2754</v>
      </c>
      <c r="D9122" s="6" t="str">
        <f t="shared" si="142"/>
        <v>0835-250-000-0000</v>
      </c>
      <c r="E9122" s="5" t="s">
        <v>27855</v>
      </c>
      <c r="F9122" s="5" t="s">
        <v>383</v>
      </c>
      <c r="G9122" s="5" t="s">
        <v>384</v>
      </c>
      <c r="H9122" s="5" t="s">
        <v>377</v>
      </c>
      <c r="I9122" s="5" t="s">
        <v>378</v>
      </c>
    </row>
    <row r="9123" spans="1:9" x14ac:dyDescent="0.25">
      <c r="A9123" s="5" t="s">
        <v>21648</v>
      </c>
      <c r="B9123" s="5" t="s">
        <v>21649</v>
      </c>
      <c r="C9123" s="6" t="s">
        <v>1946</v>
      </c>
      <c r="D9123" s="6" t="str">
        <f t="shared" si="142"/>
        <v>0010-163-031-1100</v>
      </c>
      <c r="E9123" s="5" t="s">
        <v>1947</v>
      </c>
      <c r="F9123" s="5" t="s">
        <v>383</v>
      </c>
      <c r="G9123" s="5" t="s">
        <v>384</v>
      </c>
      <c r="H9123" s="5" t="s">
        <v>1213</v>
      </c>
      <c r="I9123" s="5" t="s">
        <v>1214</v>
      </c>
    </row>
    <row r="9124" spans="1:9" x14ac:dyDescent="0.25">
      <c r="A9124" s="5" t="s">
        <v>21650</v>
      </c>
      <c r="B9124" s="5" t="s">
        <v>21651</v>
      </c>
      <c r="C9124" s="6" t="s">
        <v>7298</v>
      </c>
      <c r="D9124" s="6" t="str">
        <f t="shared" si="142"/>
        <v>0010-115-150-1800</v>
      </c>
      <c r="E9124" s="5" t="s">
        <v>7299</v>
      </c>
      <c r="F9124" s="5" t="s">
        <v>383</v>
      </c>
      <c r="G9124" s="5" t="s">
        <v>384</v>
      </c>
      <c r="H9124" s="5" t="s">
        <v>377</v>
      </c>
      <c r="I9124" s="5" t="s">
        <v>378</v>
      </c>
    </row>
    <row r="9125" spans="1:9" x14ac:dyDescent="0.25">
      <c r="A9125" s="5" t="s">
        <v>21652</v>
      </c>
      <c r="B9125" s="5" t="s">
        <v>21653</v>
      </c>
      <c r="C9125" s="6" t="s">
        <v>1635</v>
      </c>
      <c r="D9125" s="6" t="str">
        <f t="shared" si="142"/>
        <v>0010-211-010-9900</v>
      </c>
      <c r="E9125" s="5" t="s">
        <v>1636</v>
      </c>
      <c r="F9125" s="5" t="s">
        <v>399</v>
      </c>
      <c r="G9125" s="5" t="s">
        <v>400</v>
      </c>
      <c r="H9125" s="5" t="s">
        <v>377</v>
      </c>
      <c r="I9125" s="5" t="s">
        <v>378</v>
      </c>
    </row>
    <row r="9126" spans="1:9" x14ac:dyDescent="0.25">
      <c r="A9126" s="5" t="s">
        <v>21654</v>
      </c>
      <c r="B9126" s="5" t="s">
        <v>21655</v>
      </c>
      <c r="C9126" s="6" t="s">
        <v>2297</v>
      </c>
      <c r="D9126" s="6" t="str">
        <f t="shared" si="142"/>
        <v>0055-000-000-0000</v>
      </c>
      <c r="E9126" s="5" t="s">
        <v>2298</v>
      </c>
      <c r="F9126" s="5" t="s">
        <v>383</v>
      </c>
      <c r="G9126" s="5" t="s">
        <v>384</v>
      </c>
      <c r="H9126" s="5" t="s">
        <v>377</v>
      </c>
      <c r="I9126" s="5" t="s">
        <v>378</v>
      </c>
    </row>
    <row r="9127" spans="1:9" x14ac:dyDescent="0.25">
      <c r="A9127" s="5" t="s">
        <v>21656</v>
      </c>
      <c r="B9127" s="5" t="s">
        <v>21657</v>
      </c>
      <c r="C9127" s="6" t="s">
        <v>4243</v>
      </c>
      <c r="D9127" s="6" t="str">
        <f t="shared" si="142"/>
        <v>0010-043-020-1100</v>
      </c>
      <c r="E9127" s="5" t="s">
        <v>4244</v>
      </c>
      <c r="F9127" s="5" t="s">
        <v>383</v>
      </c>
      <c r="G9127" s="5" t="s">
        <v>384</v>
      </c>
      <c r="H9127" s="5" t="s">
        <v>377</v>
      </c>
      <c r="I9127" s="5" t="s">
        <v>378</v>
      </c>
    </row>
    <row r="9128" spans="1:9" x14ac:dyDescent="0.25">
      <c r="A9128" s="5" t="s">
        <v>21658</v>
      </c>
      <c r="B9128" s="5" t="s">
        <v>21659</v>
      </c>
      <c r="C9128" s="6" t="s">
        <v>1195</v>
      </c>
      <c r="D9128" s="6" t="str">
        <f t="shared" si="142"/>
        <v>0010-090-131-1100</v>
      </c>
      <c r="E9128" s="5" t="s">
        <v>1196</v>
      </c>
      <c r="F9128" s="5" t="s">
        <v>399</v>
      </c>
      <c r="G9128" s="5" t="s">
        <v>400</v>
      </c>
      <c r="H9128" s="5" t="s">
        <v>377</v>
      </c>
      <c r="I9128" s="5" t="s">
        <v>378</v>
      </c>
    </row>
    <row r="9129" spans="1:9" x14ac:dyDescent="0.25">
      <c r="A9129" s="5" t="s">
        <v>21660</v>
      </c>
      <c r="B9129" s="5" t="s">
        <v>21661</v>
      </c>
      <c r="C9129" s="6" t="s">
        <v>1087</v>
      </c>
      <c r="D9129" s="6" t="str">
        <f t="shared" si="142"/>
        <v>0026-000-000-0000</v>
      </c>
      <c r="E9129" s="5" t="s">
        <v>1088</v>
      </c>
      <c r="F9129" s="5" t="s">
        <v>383</v>
      </c>
      <c r="G9129" s="5" t="s">
        <v>384</v>
      </c>
      <c r="H9129" s="5" t="s">
        <v>377</v>
      </c>
      <c r="I9129" s="5" t="s">
        <v>378</v>
      </c>
    </row>
    <row r="9130" spans="1:9" x14ac:dyDescent="0.25">
      <c r="A9130" s="5" t="s">
        <v>21662</v>
      </c>
      <c r="B9130" s="5" t="s">
        <v>21663</v>
      </c>
      <c r="C9130" s="6" t="s">
        <v>2056</v>
      </c>
      <c r="D9130" s="6" t="str">
        <f t="shared" si="142"/>
        <v>0035-000-000-0000</v>
      </c>
      <c r="E9130" s="5" t="s">
        <v>2057</v>
      </c>
      <c r="F9130" s="5" t="s">
        <v>383</v>
      </c>
      <c r="G9130" s="5" t="s">
        <v>384</v>
      </c>
      <c r="H9130" s="5" t="s">
        <v>377</v>
      </c>
      <c r="I9130" s="5" t="s">
        <v>378</v>
      </c>
    </row>
    <row r="9131" spans="1:9" x14ac:dyDescent="0.25">
      <c r="A9131" s="5" t="s">
        <v>21664</v>
      </c>
      <c r="B9131" s="5" t="s">
        <v>21665</v>
      </c>
      <c r="C9131" s="6" t="s">
        <v>1916</v>
      </c>
      <c r="D9131" s="6" t="str">
        <f t="shared" si="142"/>
        <v>0712-000-000-0000</v>
      </c>
      <c r="E9131" s="5" t="s">
        <v>1917</v>
      </c>
      <c r="F9131" s="5" t="s">
        <v>383</v>
      </c>
      <c r="G9131" s="5" t="s">
        <v>384</v>
      </c>
      <c r="H9131" s="5" t="s">
        <v>377</v>
      </c>
      <c r="I9131" s="5" t="s">
        <v>378</v>
      </c>
    </row>
    <row r="9132" spans="1:9" x14ac:dyDescent="0.25">
      <c r="A9132" s="5" t="s">
        <v>21666</v>
      </c>
      <c r="B9132" s="5" t="s">
        <v>21667</v>
      </c>
      <c r="C9132" s="6" t="s">
        <v>1877</v>
      </c>
      <c r="D9132" s="6" t="str">
        <f t="shared" si="142"/>
        <v>0775-000-000-0000</v>
      </c>
      <c r="E9132" s="5" t="s">
        <v>1878</v>
      </c>
      <c r="F9132" s="5" t="s">
        <v>383</v>
      </c>
      <c r="G9132" s="5" t="s">
        <v>384</v>
      </c>
      <c r="H9132" s="5" t="s">
        <v>377</v>
      </c>
      <c r="I9132" s="5" t="s">
        <v>378</v>
      </c>
    </row>
    <row r="9133" spans="1:9" x14ac:dyDescent="0.25">
      <c r="A9133" s="5" t="s">
        <v>21668</v>
      </c>
      <c r="B9133" s="5" t="s">
        <v>21669</v>
      </c>
      <c r="C9133" s="6" t="s">
        <v>485</v>
      </c>
      <c r="D9133" s="6" t="str">
        <f t="shared" si="142"/>
        <v>0330-000-000-0000</v>
      </c>
      <c r="E9133" s="5" t="s">
        <v>486</v>
      </c>
      <c r="F9133" s="5" t="s">
        <v>383</v>
      </c>
      <c r="G9133" s="5" t="s">
        <v>384</v>
      </c>
      <c r="H9133" s="5" t="s">
        <v>377</v>
      </c>
      <c r="I9133" s="5" t="s">
        <v>378</v>
      </c>
    </row>
    <row r="9134" spans="1:9" x14ac:dyDescent="0.25">
      <c r="A9134" s="5" t="s">
        <v>21670</v>
      </c>
      <c r="B9134" s="5" t="s">
        <v>21671</v>
      </c>
      <c r="C9134" s="6" t="s">
        <v>1091</v>
      </c>
      <c r="D9134" s="6" t="str">
        <f t="shared" si="142"/>
        <v>0957-000-000-0000</v>
      </c>
      <c r="E9134" s="5" t="s">
        <v>1092</v>
      </c>
      <c r="F9134" s="5" t="s">
        <v>383</v>
      </c>
      <c r="G9134" s="5" t="s">
        <v>384</v>
      </c>
      <c r="H9134" s="5" t="s">
        <v>377</v>
      </c>
      <c r="I9134" s="5" t="s">
        <v>378</v>
      </c>
    </row>
    <row r="9135" spans="1:9" x14ac:dyDescent="0.25">
      <c r="A9135" s="5" t="s">
        <v>21672</v>
      </c>
      <c r="B9135" s="5" t="s">
        <v>21673</v>
      </c>
      <c r="C9135" s="6" t="s">
        <v>781</v>
      </c>
      <c r="D9135" s="6" t="str">
        <f t="shared" si="142"/>
        <v>0430-000-000-0000</v>
      </c>
      <c r="E9135" s="5" t="s">
        <v>782</v>
      </c>
      <c r="F9135" s="5" t="s">
        <v>383</v>
      </c>
      <c r="G9135" s="5" t="s">
        <v>384</v>
      </c>
      <c r="H9135" s="5" t="s">
        <v>1213</v>
      </c>
      <c r="I9135" s="5" t="s">
        <v>1214</v>
      </c>
    </row>
    <row r="9136" spans="1:9" x14ac:dyDescent="0.25">
      <c r="A9136" s="5" t="s">
        <v>21674</v>
      </c>
      <c r="B9136" s="5" t="s">
        <v>21675</v>
      </c>
      <c r="C9136" s="6" t="s">
        <v>1438</v>
      </c>
      <c r="D9136" s="6" t="str">
        <f t="shared" si="142"/>
        <v>0010-027-090-1100</v>
      </c>
      <c r="E9136" s="5" t="s">
        <v>1439</v>
      </c>
      <c r="F9136" s="5" t="s">
        <v>375</v>
      </c>
      <c r="G9136" s="5" t="s">
        <v>376</v>
      </c>
      <c r="H9136" s="5" t="s">
        <v>377</v>
      </c>
      <c r="I9136" s="5" t="s">
        <v>378</v>
      </c>
    </row>
    <row r="9137" spans="1:9" x14ac:dyDescent="0.25">
      <c r="A9137" s="5" t="s">
        <v>21676</v>
      </c>
      <c r="B9137" s="5" t="s">
        <v>21677</v>
      </c>
      <c r="C9137" s="6" t="s">
        <v>2237</v>
      </c>
      <c r="D9137" s="6" t="str">
        <f t="shared" si="142"/>
        <v>0917-000-000-0000</v>
      </c>
      <c r="E9137" s="5" t="s">
        <v>2238</v>
      </c>
      <c r="F9137" s="5" t="s">
        <v>383</v>
      </c>
      <c r="G9137" s="5" t="s">
        <v>384</v>
      </c>
      <c r="H9137" s="5" t="s">
        <v>377</v>
      </c>
      <c r="I9137" s="5" t="s">
        <v>378</v>
      </c>
    </row>
    <row r="9138" spans="1:9" x14ac:dyDescent="0.25">
      <c r="A9138" s="5" t="s">
        <v>21678</v>
      </c>
      <c r="B9138" s="5" t="s">
        <v>21679</v>
      </c>
      <c r="C9138" s="6" t="s">
        <v>622</v>
      </c>
      <c r="D9138" s="6" t="str">
        <f t="shared" si="142"/>
        <v>0010-035-131-1100</v>
      </c>
      <c r="E9138" s="5" t="s">
        <v>623</v>
      </c>
      <c r="F9138" s="5" t="s">
        <v>399</v>
      </c>
      <c r="G9138" s="5" t="s">
        <v>400</v>
      </c>
      <c r="H9138" s="5" t="s">
        <v>377</v>
      </c>
      <c r="I9138" s="5" t="s">
        <v>378</v>
      </c>
    </row>
    <row r="9139" spans="1:9" x14ac:dyDescent="0.25">
      <c r="A9139" s="5" t="s">
        <v>21680</v>
      </c>
      <c r="B9139" s="5" t="s">
        <v>21681</v>
      </c>
      <c r="C9139" s="6" t="s">
        <v>3161</v>
      </c>
      <c r="D9139" s="6" t="str">
        <f t="shared" si="142"/>
        <v>0047-000-000-0000</v>
      </c>
      <c r="E9139" s="5" t="s">
        <v>3162</v>
      </c>
      <c r="F9139" s="5" t="s">
        <v>383</v>
      </c>
      <c r="G9139" s="5" t="s">
        <v>384</v>
      </c>
      <c r="H9139" s="5" t="s">
        <v>377</v>
      </c>
      <c r="I9139" s="5" t="s">
        <v>378</v>
      </c>
    </row>
    <row r="9140" spans="1:9" x14ac:dyDescent="0.25">
      <c r="A9140" s="5" t="s">
        <v>21682</v>
      </c>
      <c r="B9140" s="5" t="s">
        <v>21683</v>
      </c>
      <c r="C9140" s="6" t="s">
        <v>12608</v>
      </c>
      <c r="D9140" s="6" t="str">
        <f t="shared" si="142"/>
        <v>0518-000-000-0000</v>
      </c>
      <c r="E9140" s="5" t="s">
        <v>12609</v>
      </c>
      <c r="F9140" s="5" t="s">
        <v>383</v>
      </c>
      <c r="G9140" s="5" t="s">
        <v>384</v>
      </c>
      <c r="H9140" s="5" t="s">
        <v>513</v>
      </c>
      <c r="I9140" s="5" t="s">
        <v>514</v>
      </c>
    </row>
    <row r="9141" spans="1:9" x14ac:dyDescent="0.25">
      <c r="A9141" s="5" t="s">
        <v>21684</v>
      </c>
      <c r="B9141" s="5" t="s">
        <v>21685</v>
      </c>
      <c r="C9141" s="6" t="s">
        <v>1946</v>
      </c>
      <c r="D9141" s="6" t="str">
        <f t="shared" si="142"/>
        <v>0010-163-031-1100</v>
      </c>
      <c r="E9141" s="5" t="s">
        <v>1947</v>
      </c>
      <c r="F9141" s="5" t="s">
        <v>383</v>
      </c>
      <c r="G9141" s="5" t="s">
        <v>384</v>
      </c>
      <c r="H9141" s="5" t="s">
        <v>377</v>
      </c>
      <c r="I9141" s="5" t="s">
        <v>378</v>
      </c>
    </row>
    <row r="9142" spans="1:9" x14ac:dyDescent="0.25">
      <c r="A9142" s="5" t="s">
        <v>21686</v>
      </c>
      <c r="B9142" s="5" t="s">
        <v>21687</v>
      </c>
      <c r="C9142" s="6" t="s">
        <v>1946</v>
      </c>
      <c r="D9142" s="6" t="str">
        <f t="shared" si="142"/>
        <v>0010-163-031-1100</v>
      </c>
      <c r="E9142" s="5" t="s">
        <v>1947</v>
      </c>
      <c r="F9142" s="5" t="s">
        <v>383</v>
      </c>
      <c r="G9142" s="5" t="s">
        <v>384</v>
      </c>
      <c r="H9142" s="5" t="s">
        <v>377</v>
      </c>
      <c r="I9142" s="5" t="s">
        <v>378</v>
      </c>
    </row>
    <row r="9143" spans="1:9" x14ac:dyDescent="0.25">
      <c r="A9143" s="5" t="s">
        <v>21688</v>
      </c>
      <c r="B9143" s="5" t="s">
        <v>21689</v>
      </c>
      <c r="C9143" s="6" t="s">
        <v>1946</v>
      </c>
      <c r="D9143" s="6" t="str">
        <f t="shared" si="142"/>
        <v>0010-163-031-1100</v>
      </c>
      <c r="E9143" s="5" t="s">
        <v>1947</v>
      </c>
      <c r="F9143" s="5" t="s">
        <v>383</v>
      </c>
      <c r="G9143" s="5" t="s">
        <v>384</v>
      </c>
      <c r="H9143" s="5" t="s">
        <v>377</v>
      </c>
      <c r="I9143" s="5" t="s">
        <v>378</v>
      </c>
    </row>
    <row r="9144" spans="1:9" x14ac:dyDescent="0.25">
      <c r="A9144" s="5" t="s">
        <v>21690</v>
      </c>
      <c r="B9144" s="5" t="s">
        <v>21691</v>
      </c>
      <c r="C9144" s="6" t="s">
        <v>931</v>
      </c>
      <c r="D9144" s="6" t="str">
        <f t="shared" si="142"/>
        <v>0045-000-000-0000</v>
      </c>
      <c r="E9144" s="5" t="s">
        <v>932</v>
      </c>
      <c r="F9144" s="5" t="s">
        <v>383</v>
      </c>
      <c r="G9144" s="5" t="s">
        <v>384</v>
      </c>
      <c r="H9144" s="5" t="s">
        <v>513</v>
      </c>
      <c r="I9144" s="5" t="s">
        <v>514</v>
      </c>
    </row>
    <row r="9145" spans="1:9" x14ac:dyDescent="0.25">
      <c r="A9145" s="5" t="s">
        <v>21692</v>
      </c>
      <c r="B9145" s="5" t="s">
        <v>21693</v>
      </c>
      <c r="C9145" s="6" t="s">
        <v>2871</v>
      </c>
      <c r="D9145" s="6" t="str">
        <f t="shared" si="142"/>
        <v>0235-000-000-0000</v>
      </c>
      <c r="E9145" s="5" t="s">
        <v>2872</v>
      </c>
      <c r="F9145" s="5" t="s">
        <v>383</v>
      </c>
      <c r="G9145" s="5" t="s">
        <v>384</v>
      </c>
      <c r="H9145" s="5" t="s">
        <v>377</v>
      </c>
      <c r="I9145" s="5" t="s">
        <v>378</v>
      </c>
    </row>
    <row r="9146" spans="1:9" x14ac:dyDescent="0.25">
      <c r="A9146" s="5" t="s">
        <v>21694</v>
      </c>
      <c r="B9146" s="5" t="s">
        <v>21695</v>
      </c>
      <c r="C9146" s="6" t="s">
        <v>4709</v>
      </c>
      <c r="D9146" s="6" t="str">
        <f t="shared" si="142"/>
        <v>0010-029-110-1100</v>
      </c>
      <c r="E9146" s="5" t="s">
        <v>4710</v>
      </c>
      <c r="F9146" s="5" t="s">
        <v>383</v>
      </c>
      <c r="G9146" s="5" t="s">
        <v>384</v>
      </c>
      <c r="H9146" s="5" t="s">
        <v>377</v>
      </c>
      <c r="I9146" s="5" t="s">
        <v>378</v>
      </c>
    </row>
    <row r="9147" spans="1:9" x14ac:dyDescent="0.25">
      <c r="A9147" s="5" t="s">
        <v>21696</v>
      </c>
      <c r="B9147" s="5" t="s">
        <v>21697</v>
      </c>
      <c r="C9147" s="6" t="s">
        <v>714</v>
      </c>
      <c r="D9147" s="6" t="str">
        <f t="shared" si="142"/>
        <v>0010-027-100-2400</v>
      </c>
      <c r="E9147" s="5" t="s">
        <v>715</v>
      </c>
      <c r="F9147" s="5" t="s">
        <v>399</v>
      </c>
      <c r="G9147" s="5" t="s">
        <v>400</v>
      </c>
      <c r="H9147" s="5" t="s">
        <v>377</v>
      </c>
      <c r="I9147" s="5" t="s">
        <v>378</v>
      </c>
    </row>
    <row r="9148" spans="1:9" x14ac:dyDescent="0.25">
      <c r="A9148" s="5" t="s">
        <v>21698</v>
      </c>
      <c r="B9148" s="5" t="s">
        <v>21699</v>
      </c>
      <c r="C9148" s="6" t="s">
        <v>954</v>
      </c>
      <c r="D9148" s="6" t="str">
        <f t="shared" si="142"/>
        <v>0120-000-000-0000</v>
      </c>
      <c r="E9148" s="5" t="s">
        <v>955</v>
      </c>
      <c r="F9148" s="5" t="s">
        <v>383</v>
      </c>
      <c r="G9148" s="5" t="s">
        <v>384</v>
      </c>
      <c r="H9148" s="5" t="s">
        <v>377</v>
      </c>
      <c r="I9148" s="5" t="s">
        <v>378</v>
      </c>
    </row>
    <row r="9149" spans="1:9" x14ac:dyDescent="0.25">
      <c r="A9149" s="5" t="s">
        <v>21700</v>
      </c>
      <c r="B9149" s="5" t="s">
        <v>21701</v>
      </c>
      <c r="C9149" s="6" t="s">
        <v>2018</v>
      </c>
      <c r="D9149" s="6" t="str">
        <f t="shared" si="142"/>
        <v>0011-000-000-0000</v>
      </c>
      <c r="E9149" s="5" t="s">
        <v>2019</v>
      </c>
      <c r="F9149" s="5" t="s">
        <v>383</v>
      </c>
      <c r="G9149" s="5" t="s">
        <v>384</v>
      </c>
      <c r="H9149" s="5" t="s">
        <v>377</v>
      </c>
      <c r="I9149" s="5" t="s">
        <v>378</v>
      </c>
    </row>
    <row r="9150" spans="1:9" x14ac:dyDescent="0.25">
      <c r="A9150" s="5" t="s">
        <v>21702</v>
      </c>
      <c r="B9150" s="5" t="s">
        <v>21703</v>
      </c>
      <c r="C9150" s="6" t="s">
        <v>2265</v>
      </c>
      <c r="D9150" s="6" t="str">
        <f t="shared" si="142"/>
        <v>0260-000-000-0000</v>
      </c>
      <c r="E9150" s="5" t="s">
        <v>2266</v>
      </c>
      <c r="F9150" s="5" t="s">
        <v>383</v>
      </c>
      <c r="G9150" s="5" t="s">
        <v>384</v>
      </c>
      <c r="H9150" s="5" t="s">
        <v>377</v>
      </c>
      <c r="I9150" s="5" t="s">
        <v>378</v>
      </c>
    </row>
    <row r="9151" spans="1:9" x14ac:dyDescent="0.25">
      <c r="A9151" s="5" t="s">
        <v>21704</v>
      </c>
      <c r="B9151" s="5" t="s">
        <v>21705</v>
      </c>
      <c r="C9151" s="6" t="s">
        <v>485</v>
      </c>
      <c r="D9151" s="6" t="str">
        <f t="shared" si="142"/>
        <v>0330-000-000-0000</v>
      </c>
      <c r="E9151" s="5" t="s">
        <v>486</v>
      </c>
      <c r="F9151" s="5" t="s">
        <v>383</v>
      </c>
      <c r="G9151" s="5" t="s">
        <v>384</v>
      </c>
      <c r="H9151" s="5" t="s">
        <v>377</v>
      </c>
      <c r="I9151" s="5" t="s">
        <v>378</v>
      </c>
    </row>
    <row r="9152" spans="1:9" x14ac:dyDescent="0.25">
      <c r="A9152" s="5" t="s">
        <v>21706</v>
      </c>
      <c r="B9152" s="5" t="s">
        <v>21707</v>
      </c>
      <c r="C9152" s="6" t="s">
        <v>1299</v>
      </c>
      <c r="D9152" s="6" t="str">
        <f t="shared" si="142"/>
        <v>0016-000-000-0000</v>
      </c>
      <c r="E9152" s="5" t="s">
        <v>1300</v>
      </c>
      <c r="F9152" s="5" t="s">
        <v>383</v>
      </c>
      <c r="G9152" s="5" t="s">
        <v>384</v>
      </c>
      <c r="H9152" s="5" t="s">
        <v>513</v>
      </c>
      <c r="I9152" s="5" t="s">
        <v>514</v>
      </c>
    </row>
    <row r="9153" spans="1:9" x14ac:dyDescent="0.25">
      <c r="A9153" s="5" t="s">
        <v>21708</v>
      </c>
      <c r="B9153" s="5" t="s">
        <v>21709</v>
      </c>
      <c r="C9153" s="6" t="s">
        <v>18161</v>
      </c>
      <c r="D9153" s="6" t="str">
        <f t="shared" si="142"/>
        <v>0440-000-002-1200</v>
      </c>
      <c r="E9153" s="5" t="s">
        <v>18162</v>
      </c>
      <c r="F9153" s="5" t="s">
        <v>383</v>
      </c>
      <c r="G9153" s="5" t="s">
        <v>384</v>
      </c>
      <c r="H9153" s="5" t="s">
        <v>377</v>
      </c>
      <c r="I9153" s="5" t="s">
        <v>378</v>
      </c>
    </row>
    <row r="9154" spans="1:9" x14ac:dyDescent="0.25">
      <c r="A9154" s="5" t="s">
        <v>21710</v>
      </c>
      <c r="B9154" s="5" t="s">
        <v>21711</v>
      </c>
      <c r="C9154" s="6" t="s">
        <v>409</v>
      </c>
      <c r="D9154" s="6" t="str">
        <f t="shared" ref="D9154:D9217" si="143">TEXT(C9154,"0000-000-000-0000")</f>
        <v>0357-000-000-0000</v>
      </c>
      <c r="E9154" s="5" t="s">
        <v>410</v>
      </c>
      <c r="F9154" s="5" t="s">
        <v>383</v>
      </c>
      <c r="G9154" s="5" t="s">
        <v>384</v>
      </c>
      <c r="H9154" s="5" t="s">
        <v>377</v>
      </c>
      <c r="I9154" s="5" t="s">
        <v>378</v>
      </c>
    </row>
    <row r="9155" spans="1:9" x14ac:dyDescent="0.25">
      <c r="A9155" s="5" t="s">
        <v>21712</v>
      </c>
      <c r="B9155" s="5" t="s">
        <v>21713</v>
      </c>
      <c r="C9155" s="6" t="s">
        <v>12765</v>
      </c>
      <c r="D9155" s="6" t="str">
        <f t="shared" si="143"/>
        <v>1075-000-000-0000</v>
      </c>
      <c r="E9155" s="5" t="s">
        <v>12766</v>
      </c>
      <c r="F9155" s="5" t="s">
        <v>1974</v>
      </c>
      <c r="G9155" s="5" t="s">
        <v>1975</v>
      </c>
      <c r="H9155" s="5" t="s">
        <v>377</v>
      </c>
      <c r="I9155" s="5" t="s">
        <v>378</v>
      </c>
    </row>
    <row r="9156" spans="1:9" x14ac:dyDescent="0.25">
      <c r="A9156" s="5" t="s">
        <v>21714</v>
      </c>
      <c r="B9156" s="5" t="s">
        <v>21715</v>
      </c>
      <c r="C9156" s="6" t="s">
        <v>827</v>
      </c>
      <c r="D9156" s="6" t="str">
        <f t="shared" si="143"/>
        <v>0320-000-000-0000</v>
      </c>
      <c r="E9156" s="5" t="s">
        <v>828</v>
      </c>
      <c r="F9156" s="5" t="s">
        <v>383</v>
      </c>
      <c r="G9156" s="5" t="s">
        <v>384</v>
      </c>
      <c r="H9156" s="5" t="s">
        <v>377</v>
      </c>
      <c r="I9156" s="5" t="s">
        <v>378</v>
      </c>
    </row>
    <row r="9157" spans="1:9" x14ac:dyDescent="0.25">
      <c r="A9157" s="5" t="s">
        <v>21716</v>
      </c>
      <c r="B9157" s="5" t="s">
        <v>21717</v>
      </c>
      <c r="C9157" s="6" t="s">
        <v>3680</v>
      </c>
      <c r="D9157" s="6" t="str">
        <f t="shared" si="143"/>
        <v>1072-000-000-0000</v>
      </c>
      <c r="E9157" s="5" t="s">
        <v>3681</v>
      </c>
      <c r="F9157" s="5" t="s">
        <v>383</v>
      </c>
      <c r="G9157" s="5" t="s">
        <v>384</v>
      </c>
      <c r="H9157" s="5" t="s">
        <v>513</v>
      </c>
      <c r="I9157" s="5" t="s">
        <v>514</v>
      </c>
    </row>
    <row r="9158" spans="1:9" x14ac:dyDescent="0.25">
      <c r="A9158" s="5" t="s">
        <v>21718</v>
      </c>
      <c r="B9158" s="5" t="s">
        <v>21719</v>
      </c>
      <c r="C9158" s="6" t="s">
        <v>20526</v>
      </c>
      <c r="D9158" s="6" t="str">
        <f t="shared" si="143"/>
        <v>1112-000-000-0000</v>
      </c>
      <c r="E9158" s="5" t="s">
        <v>20527</v>
      </c>
      <c r="F9158" s="5" t="s">
        <v>383</v>
      </c>
      <c r="G9158" s="5" t="s">
        <v>384</v>
      </c>
      <c r="H9158" s="5" t="s">
        <v>377</v>
      </c>
      <c r="I9158" s="5" t="s">
        <v>378</v>
      </c>
    </row>
    <row r="9159" spans="1:9" x14ac:dyDescent="0.25">
      <c r="A9159" s="5" t="s">
        <v>21720</v>
      </c>
      <c r="B9159" s="5" t="s">
        <v>21721</v>
      </c>
      <c r="C9159" s="6" t="s">
        <v>13079</v>
      </c>
      <c r="D9159" s="6" t="str">
        <f t="shared" si="143"/>
        <v>0821-000-000-0000</v>
      </c>
      <c r="E9159" s="5" t="s">
        <v>13080</v>
      </c>
      <c r="F9159" s="5" t="s">
        <v>383</v>
      </c>
      <c r="G9159" s="5" t="s">
        <v>384</v>
      </c>
      <c r="H9159" s="5" t="s">
        <v>377</v>
      </c>
      <c r="I9159" s="5" t="s">
        <v>378</v>
      </c>
    </row>
    <row r="9160" spans="1:9" x14ac:dyDescent="0.25">
      <c r="A9160" s="5" t="s">
        <v>21722</v>
      </c>
      <c r="B9160" s="5" t="s">
        <v>21723</v>
      </c>
      <c r="C9160" s="6" t="s">
        <v>714</v>
      </c>
      <c r="D9160" s="6" t="str">
        <f t="shared" si="143"/>
        <v>0010-027-100-2400</v>
      </c>
      <c r="E9160" s="5" t="s">
        <v>715</v>
      </c>
      <c r="F9160" s="5" t="s">
        <v>375</v>
      </c>
      <c r="G9160" s="5" t="s">
        <v>376</v>
      </c>
      <c r="H9160" s="5" t="s">
        <v>377</v>
      </c>
      <c r="I9160" s="5" t="s">
        <v>378</v>
      </c>
    </row>
    <row r="9161" spans="1:9" x14ac:dyDescent="0.25">
      <c r="A9161" s="5" t="s">
        <v>21724</v>
      </c>
      <c r="B9161" s="5" t="s">
        <v>21725</v>
      </c>
      <c r="C9161" s="6" t="s">
        <v>11864</v>
      </c>
      <c r="D9161" s="6" t="str">
        <f t="shared" si="143"/>
        <v>0010-058-071-1600</v>
      </c>
      <c r="E9161" s="5" t="s">
        <v>11865</v>
      </c>
      <c r="F9161" s="5" t="s">
        <v>399</v>
      </c>
      <c r="G9161" s="5" t="s">
        <v>400</v>
      </c>
      <c r="H9161" s="5" t="s">
        <v>377</v>
      </c>
      <c r="I9161" s="5" t="s">
        <v>378</v>
      </c>
    </row>
    <row r="9162" spans="1:9" x14ac:dyDescent="0.25">
      <c r="A9162" s="5" t="s">
        <v>21726</v>
      </c>
      <c r="B9162" s="5" t="s">
        <v>21727</v>
      </c>
      <c r="C9162" s="6" t="s">
        <v>1133</v>
      </c>
      <c r="D9162" s="6" t="str">
        <f t="shared" si="143"/>
        <v>1042-000-000-0000</v>
      </c>
      <c r="E9162" s="5" t="s">
        <v>1134</v>
      </c>
      <c r="F9162" s="5" t="s">
        <v>383</v>
      </c>
      <c r="G9162" s="5" t="s">
        <v>384</v>
      </c>
      <c r="H9162" s="5" t="s">
        <v>377</v>
      </c>
      <c r="I9162" s="5" t="s">
        <v>378</v>
      </c>
    </row>
    <row r="9163" spans="1:9" x14ac:dyDescent="0.25">
      <c r="A9163" s="5" t="s">
        <v>21728</v>
      </c>
      <c r="B9163" s="5" t="s">
        <v>21729</v>
      </c>
      <c r="C9163" s="6" t="s">
        <v>954</v>
      </c>
      <c r="D9163" s="6" t="str">
        <f t="shared" si="143"/>
        <v>0120-000-000-0000</v>
      </c>
      <c r="E9163" s="5" t="s">
        <v>955</v>
      </c>
      <c r="F9163" s="5" t="s">
        <v>383</v>
      </c>
      <c r="G9163" s="5" t="s">
        <v>384</v>
      </c>
      <c r="H9163" s="5" t="s">
        <v>377</v>
      </c>
      <c r="I9163" s="5" t="s">
        <v>378</v>
      </c>
    </row>
    <row r="9164" spans="1:9" x14ac:dyDescent="0.25">
      <c r="A9164" s="5" t="s">
        <v>21730</v>
      </c>
      <c r="B9164" s="5" t="s">
        <v>21731</v>
      </c>
      <c r="C9164" s="6" t="s">
        <v>1946</v>
      </c>
      <c r="D9164" s="6" t="str">
        <f t="shared" si="143"/>
        <v>0010-163-031-1100</v>
      </c>
      <c r="E9164" s="5" t="s">
        <v>1947</v>
      </c>
      <c r="F9164" s="5" t="s">
        <v>383</v>
      </c>
      <c r="G9164" s="5" t="s">
        <v>384</v>
      </c>
      <c r="H9164" s="5" t="s">
        <v>377</v>
      </c>
      <c r="I9164" s="5" t="s">
        <v>378</v>
      </c>
    </row>
    <row r="9165" spans="1:9" x14ac:dyDescent="0.25">
      <c r="A9165" s="5" t="s">
        <v>21732</v>
      </c>
      <c r="B9165" s="5" t="s">
        <v>21733</v>
      </c>
      <c r="C9165" s="6" t="s">
        <v>21734</v>
      </c>
      <c r="D9165" s="6" t="str">
        <f t="shared" si="143"/>
        <v>0770-000-003-6300</v>
      </c>
      <c r="E9165" s="5" t="s">
        <v>21735</v>
      </c>
      <c r="F9165" s="5" t="s">
        <v>383</v>
      </c>
      <c r="G9165" s="5" t="s">
        <v>384</v>
      </c>
      <c r="H9165" s="5" t="s">
        <v>377</v>
      </c>
      <c r="I9165" s="5" t="s">
        <v>378</v>
      </c>
    </row>
    <row r="9166" spans="1:9" x14ac:dyDescent="0.25">
      <c r="A9166" s="5" t="s">
        <v>21736</v>
      </c>
      <c r="B9166" s="5" t="s">
        <v>21737</v>
      </c>
      <c r="C9166" s="6" t="s">
        <v>3680</v>
      </c>
      <c r="D9166" s="6" t="str">
        <f t="shared" si="143"/>
        <v>1072-000-000-0000</v>
      </c>
      <c r="E9166" s="5" t="s">
        <v>3681</v>
      </c>
      <c r="F9166" s="5" t="s">
        <v>383</v>
      </c>
      <c r="G9166" s="5" t="s">
        <v>384</v>
      </c>
      <c r="H9166" s="5" t="s">
        <v>377</v>
      </c>
      <c r="I9166" s="5" t="s">
        <v>378</v>
      </c>
    </row>
    <row r="9167" spans="1:9" x14ac:dyDescent="0.25">
      <c r="A9167" s="5" t="s">
        <v>21738</v>
      </c>
      <c r="B9167" s="5" t="s">
        <v>21739</v>
      </c>
      <c r="C9167" s="6" t="s">
        <v>2265</v>
      </c>
      <c r="D9167" s="6" t="str">
        <f t="shared" si="143"/>
        <v>0260-000-000-0000</v>
      </c>
      <c r="E9167" s="5" t="s">
        <v>2266</v>
      </c>
      <c r="F9167" s="5" t="s">
        <v>383</v>
      </c>
      <c r="G9167" s="5" t="s">
        <v>384</v>
      </c>
      <c r="H9167" s="5" t="s">
        <v>377</v>
      </c>
      <c r="I9167" s="5" t="s">
        <v>378</v>
      </c>
    </row>
    <row r="9168" spans="1:9" x14ac:dyDescent="0.25">
      <c r="A9168" s="5" t="s">
        <v>21740</v>
      </c>
      <c r="B9168" s="5" t="s">
        <v>21741</v>
      </c>
      <c r="C9168" s="6" t="s">
        <v>555</v>
      </c>
      <c r="D9168" s="6" t="str">
        <f t="shared" si="143"/>
        <v>0873-000-000-0000</v>
      </c>
      <c r="E9168" s="5" t="s">
        <v>556</v>
      </c>
      <c r="F9168" s="5" t="s">
        <v>383</v>
      </c>
      <c r="G9168" s="5" t="s">
        <v>384</v>
      </c>
      <c r="H9168" s="5" t="s">
        <v>377</v>
      </c>
      <c r="I9168" s="5" t="s">
        <v>378</v>
      </c>
    </row>
    <row r="9169" spans="1:9" x14ac:dyDescent="0.25">
      <c r="A9169" s="5" t="s">
        <v>21742</v>
      </c>
      <c r="B9169" s="5" t="s">
        <v>21743</v>
      </c>
      <c r="C9169" s="6" t="s">
        <v>827</v>
      </c>
      <c r="D9169" s="6" t="str">
        <f t="shared" si="143"/>
        <v>0320-000-000-0000</v>
      </c>
      <c r="E9169" s="5" t="s">
        <v>828</v>
      </c>
      <c r="F9169" s="5" t="s">
        <v>383</v>
      </c>
      <c r="G9169" s="5" t="s">
        <v>384</v>
      </c>
      <c r="H9169" s="5" t="s">
        <v>377</v>
      </c>
      <c r="I9169" s="5" t="s">
        <v>378</v>
      </c>
    </row>
    <row r="9170" spans="1:9" x14ac:dyDescent="0.25">
      <c r="A9170" s="5" t="s">
        <v>21744</v>
      </c>
      <c r="B9170" s="5" t="s">
        <v>21745</v>
      </c>
      <c r="C9170" s="6" t="s">
        <v>13079</v>
      </c>
      <c r="D9170" s="6" t="str">
        <f t="shared" si="143"/>
        <v>0821-000-000-0000</v>
      </c>
      <c r="E9170" s="5" t="s">
        <v>13080</v>
      </c>
      <c r="F9170" s="5" t="s">
        <v>383</v>
      </c>
      <c r="G9170" s="5" t="s">
        <v>384</v>
      </c>
      <c r="H9170" s="5" t="s">
        <v>377</v>
      </c>
      <c r="I9170" s="5" t="s">
        <v>378</v>
      </c>
    </row>
    <row r="9171" spans="1:9" x14ac:dyDescent="0.25">
      <c r="A9171" s="5" t="s">
        <v>21746</v>
      </c>
      <c r="B9171" s="5" t="s">
        <v>21747</v>
      </c>
      <c r="C9171" s="6" t="s">
        <v>511</v>
      </c>
      <c r="D9171" s="6" t="str">
        <f t="shared" si="143"/>
        <v>0110-000-000-0000</v>
      </c>
      <c r="E9171" s="5" t="s">
        <v>512</v>
      </c>
      <c r="F9171" s="5" t="s">
        <v>415</v>
      </c>
      <c r="G9171" s="5" t="s">
        <v>416</v>
      </c>
      <c r="H9171" s="5" t="s">
        <v>377</v>
      </c>
      <c r="I9171" s="5" t="s">
        <v>378</v>
      </c>
    </row>
    <row r="9172" spans="1:9" x14ac:dyDescent="0.25">
      <c r="A9172" s="5" t="s">
        <v>21748</v>
      </c>
      <c r="B9172" s="5" t="s">
        <v>21749</v>
      </c>
      <c r="C9172" s="6" t="s">
        <v>5043</v>
      </c>
      <c r="D9172" s="6" t="str">
        <f t="shared" si="143"/>
        <v>0421-000-000-0000</v>
      </c>
      <c r="E9172" s="5" t="s">
        <v>5044</v>
      </c>
      <c r="F9172" s="5" t="s">
        <v>383</v>
      </c>
      <c r="G9172" s="5" t="s">
        <v>384</v>
      </c>
      <c r="H9172" s="5" t="s">
        <v>377</v>
      </c>
      <c r="I9172" s="5" t="s">
        <v>378</v>
      </c>
    </row>
    <row r="9173" spans="1:9" x14ac:dyDescent="0.25">
      <c r="A9173" s="5" t="s">
        <v>21750</v>
      </c>
      <c r="B9173" s="5" t="s">
        <v>21751</v>
      </c>
      <c r="C9173" s="6" t="s">
        <v>686</v>
      </c>
      <c r="D9173" s="6" t="str">
        <f t="shared" si="143"/>
        <v>0200-000-000-0000</v>
      </c>
      <c r="E9173" s="5" t="s">
        <v>687</v>
      </c>
      <c r="F9173" s="5" t="s">
        <v>383</v>
      </c>
      <c r="G9173" s="5" t="s">
        <v>384</v>
      </c>
      <c r="H9173" s="5" t="s">
        <v>377</v>
      </c>
      <c r="I9173" s="5" t="s">
        <v>378</v>
      </c>
    </row>
    <row r="9174" spans="1:9" x14ac:dyDescent="0.25">
      <c r="A9174" s="5" t="s">
        <v>21752</v>
      </c>
      <c r="B9174" s="5" t="s">
        <v>21753</v>
      </c>
      <c r="C9174" s="6" t="s">
        <v>11702</v>
      </c>
      <c r="D9174" s="6" t="str">
        <f t="shared" si="143"/>
        <v>1114-000-000-0000</v>
      </c>
      <c r="E9174" s="5" t="s">
        <v>11703</v>
      </c>
      <c r="F9174" s="5" t="s">
        <v>383</v>
      </c>
      <c r="G9174" s="5" t="s">
        <v>384</v>
      </c>
      <c r="H9174" s="5" t="s">
        <v>377</v>
      </c>
      <c r="I9174" s="5" t="s">
        <v>378</v>
      </c>
    </row>
    <row r="9175" spans="1:9" x14ac:dyDescent="0.25">
      <c r="A9175" s="5" t="s">
        <v>21754</v>
      </c>
      <c r="B9175" s="5" t="s">
        <v>21755</v>
      </c>
      <c r="C9175" s="6" t="s">
        <v>3986</v>
      </c>
      <c r="D9175" s="6" t="str">
        <f t="shared" si="143"/>
        <v>1074-000-000-0000</v>
      </c>
      <c r="E9175" s="5" t="s">
        <v>3987</v>
      </c>
      <c r="F9175" s="5" t="s">
        <v>383</v>
      </c>
      <c r="G9175" s="5" t="s">
        <v>384</v>
      </c>
      <c r="H9175" s="5" t="s">
        <v>377</v>
      </c>
      <c r="I9175" s="5" t="s">
        <v>378</v>
      </c>
    </row>
    <row r="9176" spans="1:9" x14ac:dyDescent="0.25">
      <c r="A9176" s="5" t="s">
        <v>21756</v>
      </c>
      <c r="B9176" s="5" t="s">
        <v>21757</v>
      </c>
      <c r="C9176" s="6" t="s">
        <v>1229</v>
      </c>
      <c r="D9176" s="6" t="str">
        <f t="shared" si="143"/>
        <v>0555-000-000-0000</v>
      </c>
      <c r="E9176" s="5" t="s">
        <v>1230</v>
      </c>
      <c r="F9176" s="5" t="s">
        <v>383</v>
      </c>
      <c r="G9176" s="5" t="s">
        <v>384</v>
      </c>
      <c r="H9176" s="5" t="s">
        <v>377</v>
      </c>
      <c r="I9176" s="5" t="s">
        <v>378</v>
      </c>
    </row>
    <row r="9177" spans="1:9" x14ac:dyDescent="0.25">
      <c r="A9177" s="5" t="s">
        <v>21758</v>
      </c>
      <c r="B9177" s="5" t="s">
        <v>21759</v>
      </c>
      <c r="C9177" s="6" t="s">
        <v>11351</v>
      </c>
      <c r="D9177" s="6" t="str">
        <f t="shared" si="143"/>
        <v>0931-000-000-0000</v>
      </c>
      <c r="E9177" s="5" t="s">
        <v>11352</v>
      </c>
      <c r="F9177" s="5" t="s">
        <v>383</v>
      </c>
      <c r="G9177" s="5" t="s">
        <v>384</v>
      </c>
      <c r="H9177" s="5" t="s">
        <v>377</v>
      </c>
      <c r="I9177" s="5" t="s">
        <v>378</v>
      </c>
    </row>
    <row r="9178" spans="1:9" x14ac:dyDescent="0.25">
      <c r="A9178" s="5" t="s">
        <v>21760</v>
      </c>
      <c r="B9178" s="5" t="s">
        <v>21761</v>
      </c>
      <c r="C9178" s="6" t="s">
        <v>2821</v>
      </c>
      <c r="D9178" s="6" t="str">
        <f t="shared" si="143"/>
        <v>0215-000-000-0000</v>
      </c>
      <c r="E9178" s="5" t="s">
        <v>2822</v>
      </c>
      <c r="F9178" s="5" t="s">
        <v>507</v>
      </c>
      <c r="G9178" s="5" t="s">
        <v>508</v>
      </c>
      <c r="H9178" s="5" t="s">
        <v>377</v>
      </c>
      <c r="I9178" s="5" t="s">
        <v>378</v>
      </c>
    </row>
    <row r="9179" spans="1:9" x14ac:dyDescent="0.25">
      <c r="A9179" s="5" t="s">
        <v>21762</v>
      </c>
      <c r="B9179" s="5" t="s">
        <v>21763</v>
      </c>
      <c r="C9179" s="6" t="s">
        <v>11433</v>
      </c>
      <c r="D9179" s="6" t="str">
        <f t="shared" si="143"/>
        <v>0169-000-004-6100</v>
      </c>
      <c r="E9179" s="5" t="s">
        <v>11434</v>
      </c>
      <c r="F9179" s="5" t="s">
        <v>383</v>
      </c>
      <c r="G9179" s="5" t="s">
        <v>384</v>
      </c>
      <c r="H9179" s="5" t="s">
        <v>377</v>
      </c>
      <c r="I9179" s="5" t="s">
        <v>378</v>
      </c>
    </row>
    <row r="9180" spans="1:9" x14ac:dyDescent="0.25">
      <c r="A9180" s="5" t="s">
        <v>21764</v>
      </c>
      <c r="B9180" s="5" t="s">
        <v>21765</v>
      </c>
      <c r="C9180" s="6" t="s">
        <v>1360</v>
      </c>
      <c r="D9180" s="6" t="str">
        <f t="shared" si="143"/>
        <v>0133-000-000-0000</v>
      </c>
      <c r="E9180" s="5" t="s">
        <v>1361</v>
      </c>
      <c r="F9180" s="5" t="s">
        <v>383</v>
      </c>
      <c r="G9180" s="5" t="s">
        <v>384</v>
      </c>
      <c r="H9180" s="5" t="s">
        <v>377</v>
      </c>
      <c r="I9180" s="5" t="s">
        <v>378</v>
      </c>
    </row>
    <row r="9181" spans="1:9" x14ac:dyDescent="0.25">
      <c r="A9181" s="5" t="s">
        <v>21766</v>
      </c>
      <c r="B9181" s="5" t="s">
        <v>21767</v>
      </c>
      <c r="C9181" s="6" t="s">
        <v>6693</v>
      </c>
      <c r="D9181" s="6" t="str">
        <f t="shared" si="143"/>
        <v>1105-000-000-0000</v>
      </c>
      <c r="E9181" s="5" t="s">
        <v>6694</v>
      </c>
      <c r="F9181" s="5" t="s">
        <v>383</v>
      </c>
      <c r="G9181" s="5" t="s">
        <v>384</v>
      </c>
      <c r="H9181" s="5" t="s">
        <v>377</v>
      </c>
      <c r="I9181" s="5" t="s">
        <v>378</v>
      </c>
    </row>
    <row r="9182" spans="1:9" x14ac:dyDescent="0.25">
      <c r="A9182" s="5" t="s">
        <v>21768</v>
      </c>
      <c r="B9182" s="5" t="s">
        <v>21769</v>
      </c>
      <c r="C9182" s="6" t="s">
        <v>2821</v>
      </c>
      <c r="D9182" s="6" t="str">
        <f t="shared" si="143"/>
        <v>0215-000-000-0000</v>
      </c>
      <c r="E9182" s="5" t="s">
        <v>2822</v>
      </c>
      <c r="F9182" s="5" t="s">
        <v>383</v>
      </c>
      <c r="G9182" s="5" t="s">
        <v>384</v>
      </c>
      <c r="H9182" s="5" t="s">
        <v>377</v>
      </c>
      <c r="I9182" s="5" t="s">
        <v>378</v>
      </c>
    </row>
    <row r="9183" spans="1:9" x14ac:dyDescent="0.25">
      <c r="A9183" s="5" t="s">
        <v>21770</v>
      </c>
      <c r="B9183" s="5" t="s">
        <v>21771</v>
      </c>
      <c r="C9183" s="6" t="s">
        <v>1794</v>
      </c>
      <c r="D9183" s="6" t="str">
        <f t="shared" si="143"/>
        <v>0427-000-000-0000</v>
      </c>
      <c r="E9183" s="5" t="s">
        <v>1795</v>
      </c>
      <c r="F9183" s="5" t="s">
        <v>383</v>
      </c>
      <c r="G9183" s="5" t="s">
        <v>384</v>
      </c>
      <c r="H9183" s="5" t="s">
        <v>377</v>
      </c>
      <c r="I9183" s="5" t="s">
        <v>378</v>
      </c>
    </row>
    <row r="9184" spans="1:9" x14ac:dyDescent="0.25">
      <c r="A9184" s="5" t="s">
        <v>21772</v>
      </c>
      <c r="B9184" s="5" t="s">
        <v>21773</v>
      </c>
      <c r="C9184" s="6" t="s">
        <v>1946</v>
      </c>
      <c r="D9184" s="6" t="str">
        <f t="shared" si="143"/>
        <v>0010-163-031-1100</v>
      </c>
      <c r="E9184" s="5" t="s">
        <v>1947</v>
      </c>
      <c r="F9184" s="5" t="s">
        <v>383</v>
      </c>
      <c r="G9184" s="5" t="s">
        <v>384</v>
      </c>
      <c r="H9184" s="5" t="s">
        <v>377</v>
      </c>
      <c r="I9184" s="5" t="s">
        <v>378</v>
      </c>
    </row>
    <row r="9185" spans="1:9" x14ac:dyDescent="0.25">
      <c r="A9185" s="5" t="s">
        <v>21774</v>
      </c>
      <c r="B9185" s="5" t="s">
        <v>21775</v>
      </c>
      <c r="C9185" s="6" t="s">
        <v>2785</v>
      </c>
      <c r="D9185" s="6" t="str">
        <f t="shared" si="143"/>
        <v>0825-000-000-0000</v>
      </c>
      <c r="E9185" s="5" t="s">
        <v>2786</v>
      </c>
      <c r="F9185" s="5" t="s">
        <v>383</v>
      </c>
      <c r="G9185" s="5" t="s">
        <v>384</v>
      </c>
      <c r="H9185" s="5" t="s">
        <v>377</v>
      </c>
      <c r="I9185" s="5" t="s">
        <v>378</v>
      </c>
    </row>
    <row r="9186" spans="1:9" x14ac:dyDescent="0.25">
      <c r="A9186" s="5" t="s">
        <v>21776</v>
      </c>
      <c r="B9186" s="5" t="s">
        <v>21777</v>
      </c>
      <c r="C9186" s="6" t="s">
        <v>2813</v>
      </c>
      <c r="D9186" s="6" t="str">
        <f t="shared" si="143"/>
        <v>0285-000-002-5200</v>
      </c>
      <c r="E9186" s="5" t="s">
        <v>2814</v>
      </c>
      <c r="F9186" s="5" t="s">
        <v>383</v>
      </c>
      <c r="G9186" s="5" t="s">
        <v>384</v>
      </c>
      <c r="H9186" s="5" t="s">
        <v>377</v>
      </c>
      <c r="I9186" s="5" t="s">
        <v>378</v>
      </c>
    </row>
    <row r="9187" spans="1:9" x14ac:dyDescent="0.25">
      <c r="A9187" s="5" t="s">
        <v>21778</v>
      </c>
      <c r="B9187" s="5" t="s">
        <v>21779</v>
      </c>
      <c r="C9187" s="6" t="s">
        <v>8601</v>
      </c>
      <c r="D9187" s="6" t="str">
        <f t="shared" si="143"/>
        <v>0584-000-000-0000</v>
      </c>
      <c r="E9187" s="5" t="s">
        <v>8602</v>
      </c>
      <c r="F9187" s="5" t="s">
        <v>383</v>
      </c>
      <c r="G9187" s="5" t="s">
        <v>384</v>
      </c>
      <c r="H9187" s="5" t="s">
        <v>14185</v>
      </c>
      <c r="I9187" s="5" t="s">
        <v>14186</v>
      </c>
    </row>
    <row r="9188" spans="1:9" x14ac:dyDescent="0.25">
      <c r="A9188" s="5" t="s">
        <v>21780</v>
      </c>
      <c r="B9188" s="5" t="s">
        <v>21781</v>
      </c>
      <c r="C9188" s="6" t="s">
        <v>5694</v>
      </c>
      <c r="D9188" s="6" t="str">
        <f t="shared" si="143"/>
        <v>0922-000-000-0000</v>
      </c>
      <c r="E9188" s="5" t="s">
        <v>5695</v>
      </c>
      <c r="F9188" s="5" t="s">
        <v>383</v>
      </c>
      <c r="G9188" s="5" t="s">
        <v>384</v>
      </c>
      <c r="H9188" s="5" t="s">
        <v>513</v>
      </c>
      <c r="I9188" s="5" t="s">
        <v>514</v>
      </c>
    </row>
    <row r="9189" spans="1:9" x14ac:dyDescent="0.25">
      <c r="A9189" s="5" t="s">
        <v>21782</v>
      </c>
      <c r="B9189" s="5" t="s">
        <v>21783</v>
      </c>
      <c r="C9189" s="6" t="s">
        <v>17723</v>
      </c>
      <c r="D9189" s="6" t="str">
        <f t="shared" si="143"/>
        <v>0594-000-000-0000</v>
      </c>
      <c r="E9189" s="5" t="s">
        <v>17724</v>
      </c>
      <c r="F9189" s="5" t="s">
        <v>383</v>
      </c>
      <c r="G9189" s="5" t="s">
        <v>384</v>
      </c>
      <c r="H9189" s="5" t="s">
        <v>377</v>
      </c>
      <c r="I9189" s="5" t="s">
        <v>378</v>
      </c>
    </row>
    <row r="9190" spans="1:9" x14ac:dyDescent="0.25">
      <c r="A9190" s="5" t="s">
        <v>21784</v>
      </c>
      <c r="B9190" s="5" t="s">
        <v>21785</v>
      </c>
      <c r="C9190" s="6" t="s">
        <v>13157</v>
      </c>
      <c r="D9190" s="6" t="str">
        <f t="shared" si="143"/>
        <v>1108-000-000-0000</v>
      </c>
      <c r="E9190" s="5" t="s">
        <v>13158</v>
      </c>
      <c r="F9190" s="5" t="s">
        <v>383</v>
      </c>
      <c r="G9190" s="5" t="s">
        <v>384</v>
      </c>
      <c r="H9190" s="5" t="s">
        <v>377</v>
      </c>
      <c r="I9190" s="5" t="s">
        <v>378</v>
      </c>
    </row>
    <row r="9191" spans="1:9" x14ac:dyDescent="0.25">
      <c r="A9191" s="5" t="s">
        <v>21786</v>
      </c>
      <c r="B9191" s="5" t="s">
        <v>21787</v>
      </c>
      <c r="C9191" s="6" t="s">
        <v>17304</v>
      </c>
      <c r="D9191" s="6" t="str">
        <f t="shared" si="143"/>
        <v>1087-000-000-0000</v>
      </c>
      <c r="E9191" s="5" t="s">
        <v>17305</v>
      </c>
      <c r="F9191" s="5" t="s">
        <v>383</v>
      </c>
      <c r="G9191" s="5" t="s">
        <v>384</v>
      </c>
      <c r="H9191" s="5" t="s">
        <v>377</v>
      </c>
      <c r="I9191" s="5" t="s">
        <v>378</v>
      </c>
    </row>
    <row r="9192" spans="1:9" x14ac:dyDescent="0.25">
      <c r="A9192" s="5" t="s">
        <v>21788</v>
      </c>
      <c r="B9192" s="5" t="s">
        <v>21789</v>
      </c>
      <c r="C9192" s="6" t="s">
        <v>381</v>
      </c>
      <c r="D9192" s="6" t="str">
        <f t="shared" si="143"/>
        <v>0310-000-000-0000</v>
      </c>
      <c r="E9192" s="5" t="s">
        <v>382</v>
      </c>
      <c r="F9192" s="5" t="s">
        <v>383</v>
      </c>
      <c r="G9192" s="5" t="s">
        <v>384</v>
      </c>
      <c r="H9192" s="5" t="s">
        <v>513</v>
      </c>
      <c r="I9192" s="5" t="s">
        <v>514</v>
      </c>
    </row>
    <row r="9193" spans="1:9" x14ac:dyDescent="0.25">
      <c r="A9193" s="5" t="s">
        <v>21790</v>
      </c>
      <c r="B9193" s="5" t="s">
        <v>21791</v>
      </c>
      <c r="C9193" s="6" t="s">
        <v>3797</v>
      </c>
      <c r="D9193" s="6" t="str">
        <f t="shared" si="143"/>
        <v>1082-000-000-0000</v>
      </c>
      <c r="E9193" s="5" t="s">
        <v>3798</v>
      </c>
      <c r="F9193" s="5" t="s">
        <v>383</v>
      </c>
      <c r="G9193" s="5" t="s">
        <v>384</v>
      </c>
      <c r="H9193" s="5" t="s">
        <v>377</v>
      </c>
      <c r="I9193" s="5" t="s">
        <v>378</v>
      </c>
    </row>
    <row r="9194" spans="1:9" x14ac:dyDescent="0.25">
      <c r="A9194" s="5" t="s">
        <v>21792</v>
      </c>
      <c r="B9194" s="5" t="s">
        <v>21793</v>
      </c>
      <c r="C9194" s="6" t="s">
        <v>2730</v>
      </c>
      <c r="D9194" s="6" t="str">
        <f t="shared" si="143"/>
        <v>0131-000-000-0000</v>
      </c>
      <c r="E9194" s="5" t="s">
        <v>2731</v>
      </c>
      <c r="F9194" s="5" t="s">
        <v>507</v>
      </c>
      <c r="G9194" s="5" t="s">
        <v>508</v>
      </c>
      <c r="H9194" s="5" t="s">
        <v>513</v>
      </c>
      <c r="I9194" s="5" t="s">
        <v>514</v>
      </c>
    </row>
    <row r="9195" spans="1:9" x14ac:dyDescent="0.25">
      <c r="A9195" s="5" t="s">
        <v>21794</v>
      </c>
      <c r="B9195" s="5" t="s">
        <v>21795</v>
      </c>
      <c r="C9195" s="6" t="s">
        <v>4327</v>
      </c>
      <c r="D9195" s="6" t="str">
        <f t="shared" si="143"/>
        <v>0414-000-000-0000</v>
      </c>
      <c r="E9195" s="5" t="s">
        <v>4328</v>
      </c>
      <c r="F9195" s="5" t="s">
        <v>383</v>
      </c>
      <c r="G9195" s="5" t="s">
        <v>384</v>
      </c>
      <c r="H9195" s="5" t="s">
        <v>377</v>
      </c>
      <c r="I9195" s="5" t="s">
        <v>378</v>
      </c>
    </row>
    <row r="9196" spans="1:9" x14ac:dyDescent="0.25">
      <c r="A9196" s="5" t="s">
        <v>21796</v>
      </c>
      <c r="B9196" s="5" t="s">
        <v>21797</v>
      </c>
      <c r="C9196" s="6" t="s">
        <v>615</v>
      </c>
      <c r="D9196" s="6" t="str">
        <f t="shared" si="143"/>
        <v>0170-000-000-0000</v>
      </c>
      <c r="E9196" s="5" t="s">
        <v>616</v>
      </c>
      <c r="F9196" s="5" t="s">
        <v>383</v>
      </c>
      <c r="G9196" s="5" t="s">
        <v>384</v>
      </c>
      <c r="H9196" s="5" t="s">
        <v>513</v>
      </c>
      <c r="I9196" s="5" t="s">
        <v>514</v>
      </c>
    </row>
    <row r="9197" spans="1:9" x14ac:dyDescent="0.25">
      <c r="A9197" s="5" t="s">
        <v>21798</v>
      </c>
      <c r="B9197" s="5" t="s">
        <v>21799</v>
      </c>
      <c r="C9197" s="6" t="s">
        <v>815</v>
      </c>
      <c r="D9197" s="6" t="str">
        <f t="shared" si="143"/>
        <v>0660-000-000-0000</v>
      </c>
      <c r="E9197" s="5" t="s">
        <v>816</v>
      </c>
      <c r="F9197" s="5" t="s">
        <v>383</v>
      </c>
      <c r="G9197" s="5" t="s">
        <v>384</v>
      </c>
      <c r="H9197" s="5" t="s">
        <v>377</v>
      </c>
      <c r="I9197" s="5" t="s">
        <v>378</v>
      </c>
    </row>
    <row r="9198" spans="1:9" x14ac:dyDescent="0.25">
      <c r="A9198" s="5" t="s">
        <v>21800</v>
      </c>
      <c r="B9198" s="5" t="s">
        <v>21801</v>
      </c>
      <c r="C9198" s="6" t="s">
        <v>2609</v>
      </c>
      <c r="D9198" s="6" t="str">
        <f t="shared" si="143"/>
        <v>0141-000-000-0000</v>
      </c>
      <c r="E9198" s="5" t="s">
        <v>2610</v>
      </c>
      <c r="F9198" s="5" t="s">
        <v>383</v>
      </c>
      <c r="G9198" s="5" t="s">
        <v>384</v>
      </c>
      <c r="H9198" s="5" t="s">
        <v>377</v>
      </c>
      <c r="I9198" s="5" t="s">
        <v>378</v>
      </c>
    </row>
    <row r="9199" spans="1:9" x14ac:dyDescent="0.25">
      <c r="A9199" s="5" t="s">
        <v>21802</v>
      </c>
      <c r="B9199" s="5" t="s">
        <v>21803</v>
      </c>
      <c r="C9199" s="6" t="s">
        <v>21804</v>
      </c>
      <c r="D9199" s="6" t="str">
        <f t="shared" si="143"/>
        <v>1010-090-101-1100</v>
      </c>
      <c r="E9199" s="5" t="s">
        <v>21805</v>
      </c>
      <c r="F9199" s="5" t="s">
        <v>399</v>
      </c>
      <c r="G9199" s="5" t="s">
        <v>400</v>
      </c>
      <c r="H9199" s="5" t="s">
        <v>377</v>
      </c>
      <c r="I9199" s="5" t="s">
        <v>378</v>
      </c>
    </row>
    <row r="9200" spans="1:9" x14ac:dyDescent="0.25">
      <c r="A9200" s="5" t="s">
        <v>21806</v>
      </c>
      <c r="B9200" s="5" t="s">
        <v>21807</v>
      </c>
      <c r="C9200" s="6" t="s">
        <v>6616</v>
      </c>
      <c r="D9200" s="6" t="str">
        <f t="shared" si="143"/>
        <v>1008-000-000-0000</v>
      </c>
      <c r="E9200" s="5" t="s">
        <v>6617</v>
      </c>
      <c r="F9200" s="5" t="s">
        <v>383</v>
      </c>
      <c r="G9200" s="5" t="s">
        <v>384</v>
      </c>
      <c r="H9200" s="5" t="s">
        <v>377</v>
      </c>
      <c r="I9200" s="5" t="s">
        <v>378</v>
      </c>
    </row>
    <row r="9201" spans="1:9" x14ac:dyDescent="0.25">
      <c r="A9201" s="5" t="s">
        <v>21808</v>
      </c>
      <c r="B9201" s="5" t="s">
        <v>21809</v>
      </c>
      <c r="C9201" s="6" t="s">
        <v>14624</v>
      </c>
      <c r="D9201" s="6" t="str">
        <f t="shared" si="143"/>
        <v>1144-000-000-0000</v>
      </c>
      <c r="E9201" s="5" t="s">
        <v>14625</v>
      </c>
      <c r="F9201" s="5" t="s">
        <v>383</v>
      </c>
      <c r="G9201" s="5" t="s">
        <v>384</v>
      </c>
      <c r="H9201" s="5" t="s">
        <v>377</v>
      </c>
      <c r="I9201" s="5" t="s">
        <v>378</v>
      </c>
    </row>
    <row r="9202" spans="1:9" x14ac:dyDescent="0.25">
      <c r="A9202" s="5" t="s">
        <v>21810</v>
      </c>
      <c r="B9202" s="5" t="s">
        <v>21811</v>
      </c>
      <c r="C9202" s="6" t="s">
        <v>381</v>
      </c>
      <c r="D9202" s="6" t="str">
        <f t="shared" si="143"/>
        <v>0310-000-000-0000</v>
      </c>
      <c r="E9202" s="5" t="s">
        <v>382</v>
      </c>
      <c r="F9202" s="5" t="s">
        <v>383</v>
      </c>
      <c r="G9202" s="5" t="s">
        <v>384</v>
      </c>
      <c r="H9202" s="5" t="s">
        <v>513</v>
      </c>
      <c r="I9202" s="5" t="s">
        <v>514</v>
      </c>
    </row>
    <row r="9203" spans="1:9" x14ac:dyDescent="0.25">
      <c r="A9203" s="5" t="s">
        <v>21812</v>
      </c>
      <c r="B9203" s="5" t="s">
        <v>21813</v>
      </c>
      <c r="C9203" s="6" t="s">
        <v>9217</v>
      </c>
      <c r="D9203" s="6" t="str">
        <f t="shared" si="143"/>
        <v>0574-000-000-0000</v>
      </c>
      <c r="E9203" s="5" t="s">
        <v>9218</v>
      </c>
      <c r="F9203" s="5" t="s">
        <v>383</v>
      </c>
      <c r="G9203" s="5" t="s">
        <v>384</v>
      </c>
      <c r="H9203" s="5" t="s">
        <v>377</v>
      </c>
      <c r="I9203" s="5" t="s">
        <v>378</v>
      </c>
    </row>
    <row r="9204" spans="1:9" x14ac:dyDescent="0.25">
      <c r="A9204" s="5" t="s">
        <v>21814</v>
      </c>
      <c r="B9204" s="5" t="s">
        <v>21815</v>
      </c>
      <c r="C9204" s="6" t="s">
        <v>18638</v>
      </c>
      <c r="D9204" s="6" t="str">
        <f t="shared" si="143"/>
        <v>0695-000-005-0200</v>
      </c>
      <c r="E9204" s="5" t="s">
        <v>18639</v>
      </c>
      <c r="F9204" s="5" t="s">
        <v>383</v>
      </c>
      <c r="G9204" s="5" t="s">
        <v>384</v>
      </c>
      <c r="H9204" s="5" t="s">
        <v>377</v>
      </c>
      <c r="I9204" s="5" t="s">
        <v>378</v>
      </c>
    </row>
    <row r="9205" spans="1:9" x14ac:dyDescent="0.25">
      <c r="A9205" s="5" t="s">
        <v>21816</v>
      </c>
      <c r="B9205" s="5" t="s">
        <v>21817</v>
      </c>
      <c r="C9205" s="6" t="s">
        <v>1480</v>
      </c>
      <c r="D9205" s="6" t="str">
        <f t="shared" si="143"/>
        <v>1051-000-000-0000</v>
      </c>
      <c r="E9205" s="5" t="s">
        <v>1481</v>
      </c>
      <c r="F9205" s="5" t="s">
        <v>383</v>
      </c>
      <c r="G9205" s="5" t="s">
        <v>384</v>
      </c>
      <c r="H9205" s="5" t="s">
        <v>377</v>
      </c>
      <c r="I9205" s="5" t="s">
        <v>378</v>
      </c>
    </row>
    <row r="9206" spans="1:9" x14ac:dyDescent="0.25">
      <c r="A9206" s="5" t="s">
        <v>21818</v>
      </c>
      <c r="B9206" s="5" t="s">
        <v>21819</v>
      </c>
      <c r="C9206" s="6" t="s">
        <v>885</v>
      </c>
      <c r="D9206" s="6" t="str">
        <f t="shared" si="143"/>
        <v>0339-000-000-0000</v>
      </c>
      <c r="E9206" s="5" t="s">
        <v>886</v>
      </c>
      <c r="F9206" s="5" t="s">
        <v>383</v>
      </c>
      <c r="G9206" s="5" t="s">
        <v>384</v>
      </c>
      <c r="H9206" s="5" t="s">
        <v>377</v>
      </c>
      <c r="I9206" s="5" t="s">
        <v>378</v>
      </c>
    </row>
    <row r="9207" spans="1:9" x14ac:dyDescent="0.25">
      <c r="A9207" s="5" t="s">
        <v>21820</v>
      </c>
      <c r="B9207" s="5" t="s">
        <v>21821</v>
      </c>
      <c r="C9207" s="6" t="s">
        <v>2909</v>
      </c>
      <c r="D9207" s="6" t="str">
        <f t="shared" si="143"/>
        <v>0949-000-000-0000</v>
      </c>
      <c r="E9207" s="5" t="s">
        <v>2910</v>
      </c>
      <c r="F9207" s="5" t="s">
        <v>383</v>
      </c>
      <c r="G9207" s="5" t="s">
        <v>384</v>
      </c>
      <c r="H9207" s="5" t="s">
        <v>377</v>
      </c>
      <c r="I9207" s="5" t="s">
        <v>378</v>
      </c>
    </row>
    <row r="9208" spans="1:9" x14ac:dyDescent="0.25">
      <c r="A9208" s="5" t="s">
        <v>21822</v>
      </c>
      <c r="B9208" s="5" t="s">
        <v>21823</v>
      </c>
      <c r="C9208" s="6" t="s">
        <v>2382</v>
      </c>
      <c r="D9208" s="6" t="str">
        <f t="shared" si="143"/>
        <v>0132-000-000-0000</v>
      </c>
      <c r="E9208" s="5" t="s">
        <v>2383</v>
      </c>
      <c r="F9208" s="5" t="s">
        <v>383</v>
      </c>
      <c r="G9208" s="5" t="s">
        <v>384</v>
      </c>
      <c r="H9208" s="5" t="s">
        <v>377</v>
      </c>
      <c r="I9208" s="5" t="s">
        <v>378</v>
      </c>
    </row>
    <row r="9209" spans="1:9" x14ac:dyDescent="0.25">
      <c r="A9209" s="5" t="s">
        <v>21824</v>
      </c>
      <c r="B9209" s="5" t="s">
        <v>21825</v>
      </c>
      <c r="C9209" s="6" t="s">
        <v>2032</v>
      </c>
      <c r="D9209" s="6" t="str">
        <f t="shared" si="143"/>
        <v>0560-000-000-0000</v>
      </c>
      <c r="E9209" s="5" t="s">
        <v>2033</v>
      </c>
      <c r="F9209" s="5" t="s">
        <v>383</v>
      </c>
      <c r="G9209" s="5" t="s">
        <v>384</v>
      </c>
      <c r="H9209" s="5" t="s">
        <v>513</v>
      </c>
      <c r="I9209" s="5" t="s">
        <v>514</v>
      </c>
    </row>
    <row r="9210" spans="1:9" x14ac:dyDescent="0.25">
      <c r="A9210" s="5" t="s">
        <v>21826</v>
      </c>
      <c r="B9210" s="5" t="s">
        <v>21827</v>
      </c>
      <c r="C9210" s="6" t="s">
        <v>21828</v>
      </c>
      <c r="D9210" s="6" t="str">
        <f t="shared" si="143"/>
        <v>0380-116-000-0000</v>
      </c>
      <c r="E9210" s="5" t="s">
        <v>21829</v>
      </c>
      <c r="F9210" s="5" t="s">
        <v>383</v>
      </c>
      <c r="G9210" s="5" t="s">
        <v>384</v>
      </c>
      <c r="H9210" s="5" t="s">
        <v>513</v>
      </c>
      <c r="I9210" s="5" t="s">
        <v>514</v>
      </c>
    </row>
    <row r="9211" spans="1:9" x14ac:dyDescent="0.25">
      <c r="A9211" s="5" t="s">
        <v>21830</v>
      </c>
      <c r="B9211" s="5" t="s">
        <v>21831</v>
      </c>
      <c r="C9211" s="6" t="s">
        <v>14302</v>
      </c>
      <c r="D9211" s="6" t="str">
        <f t="shared" si="143"/>
        <v>1064-000-000-0000</v>
      </c>
      <c r="E9211" s="5" t="s">
        <v>14303</v>
      </c>
      <c r="F9211" s="5" t="s">
        <v>383</v>
      </c>
      <c r="G9211" s="5" t="s">
        <v>384</v>
      </c>
      <c r="H9211" s="5" t="s">
        <v>377</v>
      </c>
      <c r="I9211" s="5" t="s">
        <v>378</v>
      </c>
    </row>
    <row r="9212" spans="1:9" x14ac:dyDescent="0.25">
      <c r="A9212" s="5" t="s">
        <v>21832</v>
      </c>
      <c r="B9212" s="5" t="s">
        <v>21833</v>
      </c>
      <c r="C9212" s="6" t="s">
        <v>1573</v>
      </c>
      <c r="D9212" s="6" t="str">
        <f t="shared" si="143"/>
        <v>0213-000-000-0000</v>
      </c>
      <c r="E9212" s="5" t="s">
        <v>1574</v>
      </c>
      <c r="F9212" s="5" t="s">
        <v>383</v>
      </c>
      <c r="G9212" s="5" t="s">
        <v>384</v>
      </c>
      <c r="H9212" s="5" t="s">
        <v>377</v>
      </c>
      <c r="I9212" s="5" t="s">
        <v>378</v>
      </c>
    </row>
    <row r="9213" spans="1:9" x14ac:dyDescent="0.25">
      <c r="A9213" s="5" t="s">
        <v>21834</v>
      </c>
      <c r="B9213" s="5" t="s">
        <v>21835</v>
      </c>
      <c r="C9213" s="6" t="s">
        <v>3860</v>
      </c>
      <c r="D9213" s="6" t="str">
        <f t="shared" si="143"/>
        <v>0793-000-000-0000</v>
      </c>
      <c r="E9213" s="5" t="s">
        <v>3861</v>
      </c>
      <c r="F9213" s="5" t="s">
        <v>383</v>
      </c>
      <c r="G9213" s="5" t="s">
        <v>384</v>
      </c>
      <c r="H9213" s="5" t="s">
        <v>377</v>
      </c>
      <c r="I9213" s="5" t="s">
        <v>378</v>
      </c>
    </row>
    <row r="9214" spans="1:9" x14ac:dyDescent="0.25">
      <c r="A9214" s="5" t="s">
        <v>21836</v>
      </c>
      <c r="B9214" s="5" t="s">
        <v>21837</v>
      </c>
      <c r="C9214" s="6" t="s">
        <v>7420</v>
      </c>
      <c r="D9214" s="6" t="str">
        <f t="shared" si="143"/>
        <v>1128-000-000-0000</v>
      </c>
      <c r="E9214" s="5" t="s">
        <v>7421</v>
      </c>
      <c r="F9214" s="5" t="s">
        <v>383</v>
      </c>
      <c r="G9214" s="5" t="s">
        <v>384</v>
      </c>
      <c r="H9214" s="5" t="s">
        <v>377</v>
      </c>
      <c r="I9214" s="5" t="s">
        <v>378</v>
      </c>
    </row>
    <row r="9215" spans="1:9" x14ac:dyDescent="0.25">
      <c r="A9215" s="5" t="s">
        <v>21838</v>
      </c>
      <c r="B9215" s="5" t="s">
        <v>21839</v>
      </c>
      <c r="C9215" s="6" t="s">
        <v>2196</v>
      </c>
      <c r="D9215" s="6" t="str">
        <f t="shared" si="143"/>
        <v>0924-000-000-0000</v>
      </c>
      <c r="E9215" s="5" t="s">
        <v>2197</v>
      </c>
      <c r="F9215" s="5" t="s">
        <v>383</v>
      </c>
      <c r="G9215" s="5" t="s">
        <v>384</v>
      </c>
      <c r="H9215" s="5" t="s">
        <v>377</v>
      </c>
      <c r="I9215" s="5" t="s">
        <v>378</v>
      </c>
    </row>
    <row r="9216" spans="1:9" x14ac:dyDescent="0.25">
      <c r="A9216" s="5" t="s">
        <v>21840</v>
      </c>
      <c r="B9216" s="5" t="s">
        <v>21841</v>
      </c>
      <c r="C9216" s="6" t="s">
        <v>9344</v>
      </c>
      <c r="D9216" s="6" t="str">
        <f t="shared" si="143"/>
        <v>1026-000-000-0000</v>
      </c>
      <c r="E9216" s="5" t="s">
        <v>9345</v>
      </c>
      <c r="F9216" s="5" t="s">
        <v>383</v>
      </c>
      <c r="G9216" s="5" t="s">
        <v>384</v>
      </c>
      <c r="H9216" s="5" t="s">
        <v>377</v>
      </c>
      <c r="I9216" s="5" t="s">
        <v>378</v>
      </c>
    </row>
    <row r="9217" spans="1:9" x14ac:dyDescent="0.25">
      <c r="A9217" s="5" t="s">
        <v>21842</v>
      </c>
      <c r="B9217" s="5" t="s">
        <v>21843</v>
      </c>
      <c r="C9217" s="6" t="s">
        <v>21844</v>
      </c>
      <c r="D9217" s="6" t="str">
        <f t="shared" si="143"/>
        <v>0303-090-101-1100</v>
      </c>
      <c r="E9217" s="5" t="s">
        <v>21845</v>
      </c>
      <c r="F9217" s="5" t="s">
        <v>399</v>
      </c>
      <c r="G9217" s="5" t="s">
        <v>400</v>
      </c>
      <c r="H9217" s="5" t="s">
        <v>513</v>
      </c>
      <c r="I9217" s="5" t="s">
        <v>514</v>
      </c>
    </row>
    <row r="9218" spans="1:9" x14ac:dyDescent="0.25">
      <c r="A9218" s="5" t="s">
        <v>21846</v>
      </c>
      <c r="B9218" s="5" t="s">
        <v>21847</v>
      </c>
      <c r="C9218" s="6" t="s">
        <v>517</v>
      </c>
      <c r="D9218" s="6" t="str">
        <f t="shared" ref="D9218:D9281" si="144">TEXT(C9218,"0000-000-000-0000")</f>
        <v>0250-000-000-0000</v>
      </c>
      <c r="E9218" s="5" t="s">
        <v>518</v>
      </c>
      <c r="F9218" s="5" t="s">
        <v>383</v>
      </c>
      <c r="G9218" s="5" t="s">
        <v>384</v>
      </c>
      <c r="H9218" s="5" t="s">
        <v>377</v>
      </c>
      <c r="I9218" s="5" t="s">
        <v>378</v>
      </c>
    </row>
    <row r="9219" spans="1:9" x14ac:dyDescent="0.25">
      <c r="A9219" s="5" t="s">
        <v>21848</v>
      </c>
      <c r="B9219" s="5" t="s">
        <v>21849</v>
      </c>
      <c r="C9219" s="6" t="s">
        <v>13157</v>
      </c>
      <c r="D9219" s="6" t="str">
        <f t="shared" si="144"/>
        <v>1108-000-000-0000</v>
      </c>
      <c r="E9219" s="5" t="s">
        <v>13158</v>
      </c>
      <c r="F9219" s="5" t="s">
        <v>383</v>
      </c>
      <c r="G9219" s="5" t="s">
        <v>384</v>
      </c>
      <c r="H9219" s="5" t="s">
        <v>377</v>
      </c>
      <c r="I9219" s="5" t="s">
        <v>378</v>
      </c>
    </row>
    <row r="9220" spans="1:9" x14ac:dyDescent="0.25">
      <c r="A9220" s="5" t="s">
        <v>21850</v>
      </c>
      <c r="B9220" s="5" t="s">
        <v>21851</v>
      </c>
      <c r="C9220" s="6" t="s">
        <v>11716</v>
      </c>
      <c r="D9220" s="6" t="str">
        <f t="shared" si="144"/>
        <v>0713-000-000-0000</v>
      </c>
      <c r="E9220" s="5" t="s">
        <v>11717</v>
      </c>
      <c r="F9220" s="5" t="s">
        <v>383</v>
      </c>
      <c r="G9220" s="5" t="s">
        <v>384</v>
      </c>
      <c r="H9220" s="5" t="s">
        <v>377</v>
      </c>
      <c r="I9220" s="5" t="s">
        <v>378</v>
      </c>
    </row>
    <row r="9221" spans="1:9" x14ac:dyDescent="0.25">
      <c r="A9221" s="5" t="s">
        <v>21852</v>
      </c>
      <c r="B9221" s="5" t="s">
        <v>21853</v>
      </c>
      <c r="C9221" s="6" t="s">
        <v>2293</v>
      </c>
      <c r="D9221" s="6" t="str">
        <f t="shared" si="144"/>
        <v>0680-000-000-0000</v>
      </c>
      <c r="E9221" s="5" t="s">
        <v>2294</v>
      </c>
      <c r="F9221" s="5" t="s">
        <v>383</v>
      </c>
      <c r="G9221" s="5" t="s">
        <v>384</v>
      </c>
      <c r="H9221" s="5" t="s">
        <v>377</v>
      </c>
      <c r="I9221" s="5" t="s">
        <v>378</v>
      </c>
    </row>
    <row r="9222" spans="1:9" x14ac:dyDescent="0.25">
      <c r="A9222" s="5" t="s">
        <v>21854</v>
      </c>
      <c r="B9222" s="5" t="s">
        <v>21855</v>
      </c>
      <c r="C9222" s="6" t="s">
        <v>8160</v>
      </c>
      <c r="D9222" s="6" t="str">
        <f t="shared" si="144"/>
        <v>0827-000-000-0000</v>
      </c>
      <c r="E9222" s="5" t="s">
        <v>8161</v>
      </c>
      <c r="F9222" s="5" t="s">
        <v>535</v>
      </c>
      <c r="G9222" s="5" t="s">
        <v>536</v>
      </c>
      <c r="H9222" s="5" t="s">
        <v>377</v>
      </c>
      <c r="I9222" s="5" t="s">
        <v>378</v>
      </c>
    </row>
    <row r="9223" spans="1:9" x14ac:dyDescent="0.25">
      <c r="A9223" s="5" t="s">
        <v>21856</v>
      </c>
      <c r="B9223" s="5" t="s">
        <v>21857</v>
      </c>
      <c r="C9223" s="6" t="s">
        <v>4337</v>
      </c>
      <c r="D9223" s="6" t="str">
        <f t="shared" si="144"/>
        <v>0587-000-000-0000</v>
      </c>
      <c r="E9223" s="5" t="s">
        <v>4338</v>
      </c>
      <c r="F9223" s="5" t="s">
        <v>383</v>
      </c>
      <c r="G9223" s="5" t="s">
        <v>384</v>
      </c>
      <c r="H9223" s="5" t="s">
        <v>377</v>
      </c>
      <c r="I9223" s="5" t="s">
        <v>378</v>
      </c>
    </row>
    <row r="9224" spans="1:9" x14ac:dyDescent="0.25">
      <c r="A9224" s="5" t="s">
        <v>21858</v>
      </c>
      <c r="B9224" s="5" t="s">
        <v>21859</v>
      </c>
      <c r="C9224" s="6" t="s">
        <v>5816</v>
      </c>
      <c r="D9224" s="6" t="str">
        <f t="shared" si="144"/>
        <v>0786-000-000-0000</v>
      </c>
      <c r="E9224" s="5" t="s">
        <v>5817</v>
      </c>
      <c r="F9224" s="5" t="s">
        <v>383</v>
      </c>
      <c r="G9224" s="5" t="s">
        <v>384</v>
      </c>
      <c r="H9224" s="5" t="s">
        <v>377</v>
      </c>
      <c r="I9224" s="5" t="s">
        <v>378</v>
      </c>
    </row>
    <row r="9225" spans="1:9" x14ac:dyDescent="0.25">
      <c r="A9225" s="5" t="s">
        <v>21860</v>
      </c>
      <c r="B9225" s="5" t="s">
        <v>21861</v>
      </c>
      <c r="C9225" s="6" t="s">
        <v>12608</v>
      </c>
      <c r="D9225" s="6" t="str">
        <f t="shared" si="144"/>
        <v>0518-000-000-0000</v>
      </c>
      <c r="E9225" s="5" t="s">
        <v>12609</v>
      </c>
      <c r="F9225" s="5" t="s">
        <v>383</v>
      </c>
      <c r="G9225" s="5" t="s">
        <v>384</v>
      </c>
      <c r="H9225" s="5" t="s">
        <v>377</v>
      </c>
      <c r="I9225" s="5" t="s">
        <v>378</v>
      </c>
    </row>
    <row r="9226" spans="1:9" x14ac:dyDescent="0.25">
      <c r="A9226" s="5" t="s">
        <v>21862</v>
      </c>
      <c r="B9226" s="5" t="s">
        <v>21863</v>
      </c>
      <c r="C9226" s="6" t="s">
        <v>21864</v>
      </c>
      <c r="D9226" s="6" t="str">
        <f t="shared" si="144"/>
        <v>0675-116-000-0000</v>
      </c>
      <c r="E9226" s="5" t="s">
        <v>21865</v>
      </c>
      <c r="F9226" s="5" t="s">
        <v>383</v>
      </c>
      <c r="G9226" s="5" t="s">
        <v>384</v>
      </c>
      <c r="H9226" s="5" t="s">
        <v>377</v>
      </c>
      <c r="I9226" s="5" t="s">
        <v>378</v>
      </c>
    </row>
    <row r="9227" spans="1:9" x14ac:dyDescent="0.25">
      <c r="A9227" s="5" t="s">
        <v>21866</v>
      </c>
      <c r="B9227" s="5" t="s">
        <v>21867</v>
      </c>
      <c r="C9227" s="6" t="s">
        <v>2601</v>
      </c>
      <c r="D9227" s="6" t="str">
        <f t="shared" si="144"/>
        <v>0369-000-000-0000</v>
      </c>
      <c r="E9227" s="5" t="s">
        <v>2602</v>
      </c>
      <c r="F9227" s="5" t="s">
        <v>383</v>
      </c>
      <c r="G9227" s="5" t="s">
        <v>384</v>
      </c>
      <c r="H9227" s="5" t="s">
        <v>513</v>
      </c>
      <c r="I9227" s="5" t="s">
        <v>514</v>
      </c>
    </row>
    <row r="9228" spans="1:9" x14ac:dyDescent="0.25">
      <c r="A9228" s="5" t="s">
        <v>21868</v>
      </c>
      <c r="B9228" s="5" t="s">
        <v>21869</v>
      </c>
      <c r="C9228" s="6" t="s">
        <v>3706</v>
      </c>
      <c r="D9228" s="6" t="str">
        <f t="shared" si="144"/>
        <v>0195-045-080-1100</v>
      </c>
      <c r="E9228" s="5" t="s">
        <v>3707</v>
      </c>
      <c r="F9228" s="5" t="s">
        <v>415</v>
      </c>
      <c r="G9228" s="5" t="s">
        <v>416</v>
      </c>
      <c r="H9228" s="5" t="s">
        <v>377</v>
      </c>
      <c r="I9228" s="5" t="s">
        <v>378</v>
      </c>
    </row>
    <row r="9229" spans="1:9" x14ac:dyDescent="0.25">
      <c r="A9229" s="5" t="s">
        <v>21870</v>
      </c>
      <c r="B9229" s="5" t="s">
        <v>21871</v>
      </c>
      <c r="C9229" s="6" t="s">
        <v>2128</v>
      </c>
      <c r="D9229" s="6" t="str">
        <f t="shared" si="144"/>
        <v>0136-000-000-0000</v>
      </c>
      <c r="E9229" s="5" t="s">
        <v>2129</v>
      </c>
      <c r="F9229" s="5" t="s">
        <v>383</v>
      </c>
      <c r="G9229" s="5" t="s">
        <v>384</v>
      </c>
      <c r="H9229" s="5" t="s">
        <v>377</v>
      </c>
      <c r="I9229" s="5" t="s">
        <v>378</v>
      </c>
    </row>
    <row r="9230" spans="1:9" x14ac:dyDescent="0.25">
      <c r="A9230" s="5" t="s">
        <v>21872</v>
      </c>
      <c r="B9230" s="5" t="s">
        <v>21873</v>
      </c>
      <c r="C9230" s="6" t="s">
        <v>3728</v>
      </c>
      <c r="D9230" s="6" t="str">
        <f t="shared" si="144"/>
        <v>0049-000-000-0000</v>
      </c>
      <c r="E9230" s="5" t="s">
        <v>3729</v>
      </c>
      <c r="F9230" s="5" t="s">
        <v>383</v>
      </c>
      <c r="G9230" s="5" t="s">
        <v>384</v>
      </c>
      <c r="H9230" s="5" t="s">
        <v>377</v>
      </c>
      <c r="I9230" s="5" t="s">
        <v>378</v>
      </c>
    </row>
    <row r="9231" spans="1:9" x14ac:dyDescent="0.25">
      <c r="A9231" s="5" t="s">
        <v>21874</v>
      </c>
      <c r="B9231" s="5" t="s">
        <v>21875</v>
      </c>
      <c r="C9231" s="6" t="s">
        <v>4815</v>
      </c>
      <c r="D9231" s="6" t="str">
        <f t="shared" si="144"/>
        <v>0613-000-000-0000</v>
      </c>
      <c r="E9231" s="5" t="s">
        <v>4816</v>
      </c>
      <c r="F9231" s="5" t="s">
        <v>383</v>
      </c>
      <c r="G9231" s="5" t="s">
        <v>384</v>
      </c>
      <c r="H9231" s="5" t="s">
        <v>491</v>
      </c>
      <c r="I9231" s="5" t="s">
        <v>492</v>
      </c>
    </row>
    <row r="9232" spans="1:9" x14ac:dyDescent="0.25">
      <c r="A9232" s="5" t="s">
        <v>21876</v>
      </c>
      <c r="B9232" s="5" t="s">
        <v>21877</v>
      </c>
      <c r="C9232" s="6" t="s">
        <v>827</v>
      </c>
      <c r="D9232" s="6" t="str">
        <f t="shared" si="144"/>
        <v>0320-000-000-0000</v>
      </c>
      <c r="E9232" s="5" t="s">
        <v>828</v>
      </c>
      <c r="F9232" s="5" t="s">
        <v>383</v>
      </c>
      <c r="G9232" s="5" t="s">
        <v>384</v>
      </c>
      <c r="H9232" s="5" t="s">
        <v>377</v>
      </c>
      <c r="I9232" s="5" t="s">
        <v>378</v>
      </c>
    </row>
    <row r="9233" spans="1:9" x14ac:dyDescent="0.25">
      <c r="A9233" s="5" t="s">
        <v>21878</v>
      </c>
      <c r="B9233" s="5" t="s">
        <v>21879</v>
      </c>
      <c r="C9233" s="6" t="s">
        <v>11287</v>
      </c>
      <c r="D9233" s="6" t="str">
        <f t="shared" si="144"/>
        <v>0659-000-000-0000</v>
      </c>
      <c r="E9233" s="5" t="s">
        <v>11288</v>
      </c>
      <c r="F9233" s="5" t="s">
        <v>383</v>
      </c>
      <c r="G9233" s="5" t="s">
        <v>384</v>
      </c>
      <c r="H9233" s="5" t="s">
        <v>377</v>
      </c>
      <c r="I9233" s="5" t="s">
        <v>378</v>
      </c>
    </row>
    <row r="9234" spans="1:9" x14ac:dyDescent="0.25">
      <c r="A9234" s="5" t="s">
        <v>21880</v>
      </c>
      <c r="B9234" s="5" t="s">
        <v>21881</v>
      </c>
      <c r="C9234" s="6" t="s">
        <v>13328</v>
      </c>
      <c r="D9234" s="6" t="str">
        <f t="shared" si="144"/>
        <v>1079-000-000-0000</v>
      </c>
      <c r="E9234" s="5" t="s">
        <v>13329</v>
      </c>
      <c r="F9234" s="5" t="s">
        <v>383</v>
      </c>
      <c r="G9234" s="5" t="s">
        <v>384</v>
      </c>
      <c r="H9234" s="5" t="s">
        <v>377</v>
      </c>
      <c r="I9234" s="5" t="s">
        <v>378</v>
      </c>
    </row>
    <row r="9235" spans="1:9" x14ac:dyDescent="0.25">
      <c r="A9235" s="5" t="s">
        <v>21882</v>
      </c>
      <c r="B9235" s="5" t="s">
        <v>21883</v>
      </c>
      <c r="C9235" s="6" t="s">
        <v>1897</v>
      </c>
      <c r="D9235" s="6" t="str">
        <f t="shared" si="144"/>
        <v>0360-000-000-0000</v>
      </c>
      <c r="E9235" s="5" t="s">
        <v>1898</v>
      </c>
      <c r="F9235" s="5" t="s">
        <v>383</v>
      </c>
      <c r="G9235" s="5" t="s">
        <v>384</v>
      </c>
      <c r="H9235" s="5" t="s">
        <v>377</v>
      </c>
      <c r="I9235" s="5" t="s">
        <v>378</v>
      </c>
    </row>
    <row r="9236" spans="1:9" x14ac:dyDescent="0.25">
      <c r="A9236" s="5" t="s">
        <v>21884</v>
      </c>
      <c r="B9236" s="5" t="s">
        <v>21885</v>
      </c>
      <c r="C9236" s="6" t="s">
        <v>3856</v>
      </c>
      <c r="D9236" s="6" t="str">
        <f t="shared" si="144"/>
        <v>0380-000-000-0000</v>
      </c>
      <c r="E9236" s="5" t="s">
        <v>3857</v>
      </c>
      <c r="F9236" s="5" t="s">
        <v>383</v>
      </c>
      <c r="G9236" s="5" t="s">
        <v>384</v>
      </c>
      <c r="H9236" s="5" t="s">
        <v>377</v>
      </c>
      <c r="I9236" s="5" t="s">
        <v>378</v>
      </c>
    </row>
    <row r="9237" spans="1:9" x14ac:dyDescent="0.25">
      <c r="A9237" s="5" t="s">
        <v>21886</v>
      </c>
      <c r="B9237" s="5" t="s">
        <v>21887</v>
      </c>
      <c r="C9237" s="6" t="s">
        <v>4327</v>
      </c>
      <c r="D9237" s="6" t="str">
        <f t="shared" si="144"/>
        <v>0414-000-000-0000</v>
      </c>
      <c r="E9237" s="5" t="s">
        <v>4328</v>
      </c>
      <c r="F9237" s="5" t="s">
        <v>383</v>
      </c>
      <c r="G9237" s="5" t="s">
        <v>384</v>
      </c>
      <c r="H9237" s="5" t="s">
        <v>377</v>
      </c>
      <c r="I9237" s="5" t="s">
        <v>378</v>
      </c>
    </row>
    <row r="9238" spans="1:9" x14ac:dyDescent="0.25">
      <c r="A9238" s="5" t="s">
        <v>21888</v>
      </c>
      <c r="B9238" s="5" t="s">
        <v>21889</v>
      </c>
      <c r="C9238" s="6" t="s">
        <v>14202</v>
      </c>
      <c r="D9238" s="6" t="str">
        <f t="shared" si="144"/>
        <v>0817-000-000-0000</v>
      </c>
      <c r="E9238" s="5" t="s">
        <v>14203</v>
      </c>
      <c r="F9238" s="5" t="s">
        <v>383</v>
      </c>
      <c r="G9238" s="5" t="s">
        <v>384</v>
      </c>
      <c r="H9238" s="5" t="s">
        <v>513</v>
      </c>
      <c r="I9238" s="5" t="s">
        <v>514</v>
      </c>
    </row>
    <row r="9239" spans="1:9" x14ac:dyDescent="0.25">
      <c r="A9239" s="5" t="s">
        <v>21890</v>
      </c>
      <c r="B9239" s="5" t="s">
        <v>21891</v>
      </c>
      <c r="C9239" s="6" t="s">
        <v>12608</v>
      </c>
      <c r="D9239" s="6" t="str">
        <f t="shared" si="144"/>
        <v>0518-000-000-0000</v>
      </c>
      <c r="E9239" s="5" t="s">
        <v>12609</v>
      </c>
      <c r="F9239" s="5" t="s">
        <v>383</v>
      </c>
      <c r="G9239" s="5" t="s">
        <v>384</v>
      </c>
      <c r="H9239" s="5" t="s">
        <v>377</v>
      </c>
      <c r="I9239" s="5" t="s">
        <v>378</v>
      </c>
    </row>
    <row r="9240" spans="1:9" x14ac:dyDescent="0.25">
      <c r="A9240" s="5" t="s">
        <v>21892</v>
      </c>
      <c r="B9240" s="5" t="s">
        <v>21893</v>
      </c>
      <c r="C9240" s="6" t="s">
        <v>485</v>
      </c>
      <c r="D9240" s="6" t="str">
        <f t="shared" si="144"/>
        <v>0330-000-000-0000</v>
      </c>
      <c r="E9240" s="5" t="s">
        <v>486</v>
      </c>
      <c r="F9240" s="5" t="s">
        <v>383</v>
      </c>
      <c r="G9240" s="5" t="s">
        <v>384</v>
      </c>
      <c r="H9240" s="5" t="s">
        <v>377</v>
      </c>
      <c r="I9240" s="5" t="s">
        <v>378</v>
      </c>
    </row>
    <row r="9241" spans="1:9" x14ac:dyDescent="0.25">
      <c r="A9241" s="5" t="s">
        <v>21894</v>
      </c>
      <c r="B9241" s="5" t="s">
        <v>21895</v>
      </c>
      <c r="C9241" s="6" t="s">
        <v>12741</v>
      </c>
      <c r="D9241" s="6" t="str">
        <f t="shared" si="144"/>
        <v>0795-000-002-8200</v>
      </c>
      <c r="E9241" s="5" t="s">
        <v>12742</v>
      </c>
      <c r="F9241" s="5" t="s">
        <v>383</v>
      </c>
      <c r="G9241" s="5" t="s">
        <v>384</v>
      </c>
      <c r="H9241" s="5" t="s">
        <v>377</v>
      </c>
      <c r="I9241" s="5" t="s">
        <v>378</v>
      </c>
    </row>
    <row r="9242" spans="1:9" x14ac:dyDescent="0.25">
      <c r="A9242" s="5" t="s">
        <v>21896</v>
      </c>
      <c r="B9242" s="5" t="s">
        <v>21897</v>
      </c>
      <c r="C9242" s="6" t="s">
        <v>485</v>
      </c>
      <c r="D9242" s="6" t="str">
        <f t="shared" si="144"/>
        <v>0330-000-000-0000</v>
      </c>
      <c r="E9242" s="5" t="s">
        <v>486</v>
      </c>
      <c r="F9242" s="5" t="s">
        <v>383</v>
      </c>
      <c r="G9242" s="5" t="s">
        <v>384</v>
      </c>
      <c r="H9242" s="5" t="s">
        <v>377</v>
      </c>
      <c r="I9242" s="5" t="s">
        <v>378</v>
      </c>
    </row>
    <row r="9243" spans="1:9" x14ac:dyDescent="0.25">
      <c r="A9243" s="5" t="s">
        <v>21898</v>
      </c>
      <c r="B9243" s="5" t="s">
        <v>21899</v>
      </c>
      <c r="C9243" s="6" t="s">
        <v>3896</v>
      </c>
      <c r="D9243" s="6" t="str">
        <f t="shared" si="144"/>
        <v>0410-000-000-0000</v>
      </c>
      <c r="E9243" s="5" t="s">
        <v>3897</v>
      </c>
      <c r="F9243" s="5" t="s">
        <v>383</v>
      </c>
      <c r="G9243" s="5" t="s">
        <v>384</v>
      </c>
      <c r="H9243" s="5" t="s">
        <v>377</v>
      </c>
      <c r="I9243" s="5" t="s">
        <v>378</v>
      </c>
    </row>
    <row r="9244" spans="1:9" x14ac:dyDescent="0.25">
      <c r="A9244" s="5" t="s">
        <v>21900</v>
      </c>
      <c r="B9244" s="5" t="s">
        <v>21901</v>
      </c>
      <c r="C9244" s="6" t="s">
        <v>8601</v>
      </c>
      <c r="D9244" s="6" t="str">
        <f t="shared" si="144"/>
        <v>0584-000-000-0000</v>
      </c>
      <c r="E9244" s="5" t="s">
        <v>8602</v>
      </c>
      <c r="F9244" s="5" t="s">
        <v>383</v>
      </c>
      <c r="G9244" s="5" t="s">
        <v>384</v>
      </c>
      <c r="H9244" s="5" t="s">
        <v>377</v>
      </c>
      <c r="I9244" s="5" t="s">
        <v>378</v>
      </c>
    </row>
    <row r="9245" spans="1:9" x14ac:dyDescent="0.25">
      <c r="A9245" s="5" t="s">
        <v>21902</v>
      </c>
      <c r="B9245" s="5" t="s">
        <v>21903</v>
      </c>
      <c r="C9245" s="6" t="s">
        <v>2785</v>
      </c>
      <c r="D9245" s="6" t="str">
        <f t="shared" si="144"/>
        <v>0825-000-000-0000</v>
      </c>
      <c r="E9245" s="5" t="s">
        <v>2786</v>
      </c>
      <c r="F9245" s="5" t="s">
        <v>383</v>
      </c>
      <c r="G9245" s="5" t="s">
        <v>384</v>
      </c>
      <c r="H9245" s="5" t="s">
        <v>377</v>
      </c>
      <c r="I9245" s="5" t="s">
        <v>378</v>
      </c>
    </row>
    <row r="9246" spans="1:9" x14ac:dyDescent="0.25">
      <c r="A9246" s="5" t="s">
        <v>21904</v>
      </c>
      <c r="B9246" s="5" t="s">
        <v>21905</v>
      </c>
      <c r="C9246" s="6" t="s">
        <v>2730</v>
      </c>
      <c r="D9246" s="6" t="str">
        <f t="shared" si="144"/>
        <v>0131-000-000-0000</v>
      </c>
      <c r="E9246" s="5" t="s">
        <v>2731</v>
      </c>
      <c r="F9246" s="5" t="s">
        <v>383</v>
      </c>
      <c r="G9246" s="5" t="s">
        <v>384</v>
      </c>
      <c r="H9246" s="5" t="s">
        <v>377</v>
      </c>
      <c r="I9246" s="5" t="s">
        <v>378</v>
      </c>
    </row>
    <row r="9247" spans="1:9" x14ac:dyDescent="0.25">
      <c r="A9247" s="5" t="s">
        <v>21906</v>
      </c>
      <c r="B9247" s="5" t="s">
        <v>21907</v>
      </c>
      <c r="C9247" s="6" t="s">
        <v>12500</v>
      </c>
      <c r="D9247" s="6" t="str">
        <f t="shared" si="144"/>
        <v>0323-000-000-0000</v>
      </c>
      <c r="E9247" s="5" t="s">
        <v>12501</v>
      </c>
      <c r="F9247" s="5" t="s">
        <v>383</v>
      </c>
      <c r="G9247" s="5" t="s">
        <v>384</v>
      </c>
      <c r="H9247" s="5" t="s">
        <v>377</v>
      </c>
      <c r="I9247" s="5" t="s">
        <v>378</v>
      </c>
    </row>
    <row r="9248" spans="1:9" x14ac:dyDescent="0.25">
      <c r="A9248" s="5" t="s">
        <v>21908</v>
      </c>
      <c r="B9248" s="5" t="s">
        <v>21909</v>
      </c>
      <c r="C9248" s="6" t="s">
        <v>1283</v>
      </c>
      <c r="D9248" s="6" t="str">
        <f t="shared" si="144"/>
        <v>0338-000-000-0000</v>
      </c>
      <c r="E9248" s="5" t="s">
        <v>1284</v>
      </c>
      <c r="F9248" s="5" t="s">
        <v>383</v>
      </c>
      <c r="G9248" s="5" t="s">
        <v>384</v>
      </c>
      <c r="H9248" s="5" t="s">
        <v>377</v>
      </c>
      <c r="I9248" s="5" t="s">
        <v>378</v>
      </c>
    </row>
    <row r="9249" spans="1:9" x14ac:dyDescent="0.25">
      <c r="A9249" s="5" t="s">
        <v>21910</v>
      </c>
      <c r="B9249" s="5" t="s">
        <v>21911</v>
      </c>
      <c r="C9249" s="6" t="s">
        <v>517</v>
      </c>
      <c r="D9249" s="6" t="str">
        <f t="shared" si="144"/>
        <v>0250-000-000-0000</v>
      </c>
      <c r="E9249" s="5" t="s">
        <v>518</v>
      </c>
      <c r="F9249" s="5" t="s">
        <v>383</v>
      </c>
      <c r="G9249" s="5" t="s">
        <v>384</v>
      </c>
      <c r="H9249" s="5" t="s">
        <v>491</v>
      </c>
      <c r="I9249" s="5" t="s">
        <v>492</v>
      </c>
    </row>
    <row r="9250" spans="1:9" x14ac:dyDescent="0.25">
      <c r="A9250" s="5" t="s">
        <v>21912</v>
      </c>
      <c r="B9250" s="5" t="s">
        <v>21913</v>
      </c>
      <c r="C9250" s="6" t="s">
        <v>2032</v>
      </c>
      <c r="D9250" s="6" t="str">
        <f t="shared" si="144"/>
        <v>0560-000-000-0000</v>
      </c>
      <c r="E9250" s="5" t="s">
        <v>2033</v>
      </c>
      <c r="F9250" s="5" t="s">
        <v>383</v>
      </c>
      <c r="G9250" s="5" t="s">
        <v>384</v>
      </c>
      <c r="H9250" s="5" t="s">
        <v>377</v>
      </c>
      <c r="I9250" s="5" t="s">
        <v>378</v>
      </c>
    </row>
    <row r="9251" spans="1:9" x14ac:dyDescent="0.25">
      <c r="A9251" s="5" t="s">
        <v>21914</v>
      </c>
      <c r="B9251" s="5" t="s">
        <v>21915</v>
      </c>
      <c r="C9251" s="6" t="s">
        <v>19552</v>
      </c>
      <c r="D9251" s="6" t="str">
        <f t="shared" si="144"/>
        <v>0100-116-000-0000</v>
      </c>
      <c r="E9251" s="5" t="s">
        <v>19553</v>
      </c>
      <c r="F9251" s="5" t="s">
        <v>383</v>
      </c>
      <c r="G9251" s="5" t="s">
        <v>384</v>
      </c>
      <c r="H9251" s="5" t="s">
        <v>377</v>
      </c>
      <c r="I9251" s="5" t="s">
        <v>378</v>
      </c>
    </row>
    <row r="9252" spans="1:9" x14ac:dyDescent="0.25">
      <c r="A9252" s="5" t="s">
        <v>21916</v>
      </c>
      <c r="B9252" s="5" t="s">
        <v>21917</v>
      </c>
      <c r="C9252" s="6" t="s">
        <v>2775</v>
      </c>
      <c r="D9252" s="6" t="str">
        <f t="shared" si="144"/>
        <v>0325-000-000-0000</v>
      </c>
      <c r="E9252" s="5" t="s">
        <v>2776</v>
      </c>
      <c r="F9252" s="5" t="s">
        <v>383</v>
      </c>
      <c r="G9252" s="5" t="s">
        <v>384</v>
      </c>
      <c r="H9252" s="5" t="s">
        <v>377</v>
      </c>
      <c r="I9252" s="5" t="s">
        <v>378</v>
      </c>
    </row>
    <row r="9253" spans="1:9" x14ac:dyDescent="0.25">
      <c r="A9253" s="5" t="s">
        <v>21918</v>
      </c>
      <c r="B9253" s="5" t="s">
        <v>21919</v>
      </c>
      <c r="C9253" s="6" t="s">
        <v>4327</v>
      </c>
      <c r="D9253" s="6" t="str">
        <f t="shared" si="144"/>
        <v>0414-000-000-0000</v>
      </c>
      <c r="E9253" s="5" t="s">
        <v>4328</v>
      </c>
      <c r="F9253" s="5" t="s">
        <v>383</v>
      </c>
      <c r="G9253" s="5" t="s">
        <v>384</v>
      </c>
      <c r="H9253" s="5" t="s">
        <v>3488</v>
      </c>
      <c r="I9253" s="5" t="s">
        <v>3489</v>
      </c>
    </row>
    <row r="9254" spans="1:9" x14ac:dyDescent="0.25">
      <c r="A9254" s="5" t="s">
        <v>21920</v>
      </c>
      <c r="B9254" s="5" t="s">
        <v>21921</v>
      </c>
      <c r="C9254" s="6" t="s">
        <v>6655</v>
      </c>
      <c r="D9254" s="6" t="str">
        <f t="shared" si="144"/>
        <v>0977-247-000-0000</v>
      </c>
      <c r="E9254" s="5" t="s">
        <v>6656</v>
      </c>
      <c r="F9254" s="5" t="s">
        <v>383</v>
      </c>
      <c r="G9254" s="5" t="s">
        <v>384</v>
      </c>
      <c r="H9254" s="5" t="s">
        <v>377</v>
      </c>
      <c r="I9254" s="5" t="s">
        <v>378</v>
      </c>
    </row>
    <row r="9255" spans="1:9" x14ac:dyDescent="0.25">
      <c r="A9255" s="5" t="s">
        <v>21922</v>
      </c>
      <c r="B9255" s="5" t="s">
        <v>21923</v>
      </c>
      <c r="C9255" s="6" t="s">
        <v>12693</v>
      </c>
      <c r="D9255" s="6" t="str">
        <f t="shared" si="144"/>
        <v>1085-000-000-0000</v>
      </c>
      <c r="E9255" s="5" t="s">
        <v>12694</v>
      </c>
      <c r="F9255" s="5" t="s">
        <v>383</v>
      </c>
      <c r="G9255" s="5" t="s">
        <v>384</v>
      </c>
      <c r="H9255" s="5" t="s">
        <v>377</v>
      </c>
      <c r="I9255" s="5" t="s">
        <v>378</v>
      </c>
    </row>
    <row r="9256" spans="1:9" x14ac:dyDescent="0.25">
      <c r="A9256" s="5" t="s">
        <v>21924</v>
      </c>
      <c r="B9256" s="5" t="s">
        <v>21925</v>
      </c>
      <c r="C9256" s="6" t="s">
        <v>1897</v>
      </c>
      <c r="D9256" s="6" t="str">
        <f t="shared" si="144"/>
        <v>0360-000-000-0000</v>
      </c>
      <c r="E9256" s="5" t="s">
        <v>1898</v>
      </c>
      <c r="F9256" s="5" t="s">
        <v>383</v>
      </c>
      <c r="G9256" s="5" t="s">
        <v>384</v>
      </c>
      <c r="H9256" s="5" t="s">
        <v>377</v>
      </c>
      <c r="I9256" s="5" t="s">
        <v>378</v>
      </c>
    </row>
    <row r="9257" spans="1:9" x14ac:dyDescent="0.25">
      <c r="A9257" s="5" t="s">
        <v>21926</v>
      </c>
      <c r="B9257" s="5" t="s">
        <v>21927</v>
      </c>
      <c r="C9257" s="6" t="s">
        <v>4100</v>
      </c>
      <c r="D9257" s="6" t="str">
        <f t="shared" si="144"/>
        <v>0214-000-000-0000</v>
      </c>
      <c r="E9257" s="5" t="s">
        <v>4101</v>
      </c>
      <c r="F9257" s="5" t="s">
        <v>383</v>
      </c>
      <c r="G9257" s="5" t="s">
        <v>384</v>
      </c>
      <c r="H9257" s="5" t="s">
        <v>377</v>
      </c>
      <c r="I9257" s="5" t="s">
        <v>378</v>
      </c>
    </row>
    <row r="9258" spans="1:9" x14ac:dyDescent="0.25">
      <c r="A9258" s="5" t="s">
        <v>21928</v>
      </c>
      <c r="B9258" s="5" t="s">
        <v>21929</v>
      </c>
      <c r="C9258" s="6" t="s">
        <v>1619</v>
      </c>
      <c r="D9258" s="6" t="str">
        <f t="shared" si="144"/>
        <v>0370-000-000-0000</v>
      </c>
      <c r="E9258" s="5" t="s">
        <v>1620</v>
      </c>
      <c r="F9258" s="5" t="s">
        <v>383</v>
      </c>
      <c r="G9258" s="5" t="s">
        <v>384</v>
      </c>
      <c r="H9258" s="5" t="s">
        <v>377</v>
      </c>
      <c r="I9258" s="5" t="s">
        <v>378</v>
      </c>
    </row>
    <row r="9259" spans="1:9" x14ac:dyDescent="0.25">
      <c r="A9259" s="5" t="s">
        <v>21930</v>
      </c>
      <c r="B9259" s="5" t="s">
        <v>21931</v>
      </c>
      <c r="C9259" s="6" t="s">
        <v>8334</v>
      </c>
      <c r="D9259" s="6" t="str">
        <f t="shared" si="144"/>
        <v>1134-000-000-0000</v>
      </c>
      <c r="E9259" s="5" t="s">
        <v>8335</v>
      </c>
      <c r="F9259" s="5" t="s">
        <v>383</v>
      </c>
      <c r="G9259" s="5" t="s">
        <v>384</v>
      </c>
      <c r="H9259" s="5" t="s">
        <v>377</v>
      </c>
      <c r="I9259" s="5" t="s">
        <v>378</v>
      </c>
    </row>
    <row r="9260" spans="1:9" x14ac:dyDescent="0.25">
      <c r="A9260" s="5" t="s">
        <v>21932</v>
      </c>
      <c r="B9260" s="5" t="s">
        <v>21933</v>
      </c>
      <c r="C9260" s="6" t="s">
        <v>1897</v>
      </c>
      <c r="D9260" s="6" t="str">
        <f t="shared" si="144"/>
        <v>0360-000-000-0000</v>
      </c>
      <c r="E9260" s="5" t="s">
        <v>1898</v>
      </c>
      <c r="F9260" s="5" t="s">
        <v>383</v>
      </c>
      <c r="G9260" s="5" t="s">
        <v>384</v>
      </c>
      <c r="H9260" s="5" t="s">
        <v>377</v>
      </c>
      <c r="I9260" s="5" t="s">
        <v>378</v>
      </c>
    </row>
    <row r="9261" spans="1:9" x14ac:dyDescent="0.25">
      <c r="A9261" s="5" t="s">
        <v>21934</v>
      </c>
      <c r="B9261" s="5" t="s">
        <v>21935</v>
      </c>
      <c r="C9261" s="6" t="s">
        <v>9217</v>
      </c>
      <c r="D9261" s="6" t="str">
        <f t="shared" si="144"/>
        <v>0574-000-000-0000</v>
      </c>
      <c r="E9261" s="5" t="s">
        <v>9218</v>
      </c>
      <c r="F9261" s="5" t="s">
        <v>383</v>
      </c>
      <c r="G9261" s="5" t="s">
        <v>384</v>
      </c>
      <c r="H9261" s="5" t="s">
        <v>377</v>
      </c>
      <c r="I9261" s="5" t="s">
        <v>378</v>
      </c>
    </row>
    <row r="9262" spans="1:9" x14ac:dyDescent="0.25">
      <c r="A9262" s="5" t="s">
        <v>21936</v>
      </c>
      <c r="B9262" s="5" t="s">
        <v>21937</v>
      </c>
      <c r="C9262" s="6" t="s">
        <v>6616</v>
      </c>
      <c r="D9262" s="6" t="str">
        <f t="shared" si="144"/>
        <v>1008-000-000-0000</v>
      </c>
      <c r="E9262" s="5" t="s">
        <v>6617</v>
      </c>
      <c r="F9262" s="5" t="s">
        <v>383</v>
      </c>
      <c r="G9262" s="5" t="s">
        <v>384</v>
      </c>
      <c r="H9262" s="5" t="s">
        <v>377</v>
      </c>
      <c r="I9262" s="5" t="s">
        <v>378</v>
      </c>
    </row>
    <row r="9263" spans="1:9" x14ac:dyDescent="0.25">
      <c r="A9263" s="5" t="s">
        <v>21938</v>
      </c>
      <c r="B9263" s="5" t="s">
        <v>21939</v>
      </c>
      <c r="C9263" s="6" t="s">
        <v>819</v>
      </c>
      <c r="D9263" s="6" t="str">
        <f t="shared" si="144"/>
        <v>0100-000-000-1800</v>
      </c>
      <c r="E9263" s="5" t="s">
        <v>820</v>
      </c>
      <c r="F9263" s="5" t="s">
        <v>383</v>
      </c>
      <c r="G9263" s="5" t="s">
        <v>384</v>
      </c>
      <c r="H9263" s="5" t="s">
        <v>377</v>
      </c>
      <c r="I9263" s="5" t="s">
        <v>378</v>
      </c>
    </row>
    <row r="9264" spans="1:9" x14ac:dyDescent="0.25">
      <c r="A9264" s="5" t="s">
        <v>21940</v>
      </c>
      <c r="B9264" s="5" t="s">
        <v>21941</v>
      </c>
      <c r="C9264" s="6" t="s">
        <v>1337</v>
      </c>
      <c r="D9264" s="6" t="str">
        <f t="shared" si="144"/>
        <v>0257-000-000-0000</v>
      </c>
      <c r="E9264" s="5" t="s">
        <v>1338</v>
      </c>
      <c r="F9264" s="5" t="s">
        <v>383</v>
      </c>
      <c r="G9264" s="5" t="s">
        <v>384</v>
      </c>
      <c r="H9264" s="5" t="s">
        <v>377</v>
      </c>
      <c r="I9264" s="5" t="s">
        <v>378</v>
      </c>
    </row>
    <row r="9265" spans="1:9" x14ac:dyDescent="0.25">
      <c r="A9265" s="5" t="s">
        <v>21942</v>
      </c>
      <c r="B9265" s="5" t="s">
        <v>21943</v>
      </c>
      <c r="C9265" s="6" t="s">
        <v>3383</v>
      </c>
      <c r="D9265" s="6" t="str">
        <f t="shared" si="144"/>
        <v>0851-000-000-0000</v>
      </c>
      <c r="E9265" s="5" t="s">
        <v>3384</v>
      </c>
      <c r="F9265" s="5" t="s">
        <v>383</v>
      </c>
      <c r="G9265" s="5" t="s">
        <v>384</v>
      </c>
      <c r="H9265" s="5" t="s">
        <v>377</v>
      </c>
      <c r="I9265" s="5" t="s">
        <v>378</v>
      </c>
    </row>
    <row r="9266" spans="1:9" x14ac:dyDescent="0.25">
      <c r="A9266" s="5" t="s">
        <v>21944</v>
      </c>
      <c r="B9266" s="5" t="s">
        <v>21945</v>
      </c>
      <c r="C9266" s="6" t="s">
        <v>6949</v>
      </c>
      <c r="D9266" s="6" t="str">
        <f t="shared" si="144"/>
        <v>1009-000-000-0000</v>
      </c>
      <c r="E9266" s="5" t="s">
        <v>6950</v>
      </c>
      <c r="F9266" s="5" t="s">
        <v>383</v>
      </c>
      <c r="G9266" s="5" t="s">
        <v>384</v>
      </c>
      <c r="H9266" s="5" t="s">
        <v>377</v>
      </c>
      <c r="I9266" s="5" t="s">
        <v>378</v>
      </c>
    </row>
    <row r="9267" spans="1:9" x14ac:dyDescent="0.25">
      <c r="A9267" s="5" t="s">
        <v>21946</v>
      </c>
      <c r="B9267" s="5" t="s">
        <v>21947</v>
      </c>
      <c r="C9267" s="6" t="s">
        <v>2255</v>
      </c>
      <c r="D9267" s="6" t="str">
        <f t="shared" si="144"/>
        <v>0838-000-000-0000</v>
      </c>
      <c r="E9267" s="5" t="s">
        <v>2256</v>
      </c>
      <c r="F9267" s="5" t="s">
        <v>383</v>
      </c>
      <c r="G9267" s="5" t="s">
        <v>384</v>
      </c>
      <c r="H9267" s="5" t="s">
        <v>377</v>
      </c>
      <c r="I9267" s="5" t="s">
        <v>378</v>
      </c>
    </row>
    <row r="9268" spans="1:9" x14ac:dyDescent="0.25">
      <c r="A9268" s="5" t="s">
        <v>21948</v>
      </c>
      <c r="B9268" s="5" t="s">
        <v>21949</v>
      </c>
      <c r="C9268" s="6" t="s">
        <v>1838</v>
      </c>
      <c r="D9268" s="6" t="str">
        <f t="shared" si="144"/>
        <v>0601-247-000-0000</v>
      </c>
      <c r="E9268" s="5" t="s">
        <v>1839</v>
      </c>
      <c r="F9268" s="5" t="s">
        <v>383</v>
      </c>
      <c r="G9268" s="5" t="s">
        <v>384</v>
      </c>
      <c r="H9268" s="5" t="s">
        <v>377</v>
      </c>
      <c r="I9268" s="5" t="s">
        <v>378</v>
      </c>
    </row>
    <row r="9269" spans="1:9" x14ac:dyDescent="0.25">
      <c r="A9269" s="5" t="s">
        <v>21950</v>
      </c>
      <c r="B9269" s="5" t="s">
        <v>21951</v>
      </c>
      <c r="C9269" s="6" t="s">
        <v>445</v>
      </c>
      <c r="D9269" s="6" t="str">
        <f t="shared" si="144"/>
        <v>0032-000-000-0000</v>
      </c>
      <c r="E9269" s="5" t="s">
        <v>446</v>
      </c>
      <c r="F9269" s="5" t="s">
        <v>383</v>
      </c>
      <c r="G9269" s="5" t="s">
        <v>384</v>
      </c>
      <c r="H9269" s="5" t="s">
        <v>377</v>
      </c>
      <c r="I9269" s="5" t="s">
        <v>378</v>
      </c>
    </row>
    <row r="9270" spans="1:9" x14ac:dyDescent="0.25">
      <c r="A9270" s="5" t="s">
        <v>21952</v>
      </c>
      <c r="B9270" s="5" t="s">
        <v>21953</v>
      </c>
      <c r="C9270" s="6" t="s">
        <v>3591</v>
      </c>
      <c r="D9270" s="6" t="str">
        <f t="shared" si="144"/>
        <v>0165-000-000-0000</v>
      </c>
      <c r="E9270" s="5" t="s">
        <v>3592</v>
      </c>
      <c r="F9270" s="5" t="s">
        <v>383</v>
      </c>
      <c r="G9270" s="5" t="s">
        <v>384</v>
      </c>
      <c r="H9270" s="5" t="s">
        <v>377</v>
      </c>
      <c r="I9270" s="5" t="s">
        <v>378</v>
      </c>
    </row>
    <row r="9271" spans="1:9" x14ac:dyDescent="0.25">
      <c r="A9271" s="5" t="s">
        <v>21954</v>
      </c>
      <c r="B9271" s="5" t="s">
        <v>21955</v>
      </c>
      <c r="C9271" s="6" t="s">
        <v>1764</v>
      </c>
      <c r="D9271" s="6" t="str">
        <f t="shared" si="144"/>
        <v>0040-000-000-0000</v>
      </c>
      <c r="E9271" s="5" t="s">
        <v>1765</v>
      </c>
      <c r="F9271" s="5" t="s">
        <v>383</v>
      </c>
      <c r="G9271" s="5" t="s">
        <v>384</v>
      </c>
      <c r="H9271" s="5" t="s">
        <v>377</v>
      </c>
      <c r="I9271" s="5" t="s">
        <v>378</v>
      </c>
    </row>
    <row r="9272" spans="1:9" x14ac:dyDescent="0.25">
      <c r="A9272" s="5" t="s">
        <v>21956</v>
      </c>
      <c r="B9272" s="5" t="s">
        <v>21957</v>
      </c>
      <c r="C9272" s="6" t="s">
        <v>11952</v>
      </c>
      <c r="D9272" s="6" t="str">
        <f t="shared" si="144"/>
        <v>1076-000-000-0000</v>
      </c>
      <c r="E9272" s="5" t="s">
        <v>11953</v>
      </c>
      <c r="F9272" s="5" t="s">
        <v>383</v>
      </c>
      <c r="G9272" s="5" t="s">
        <v>384</v>
      </c>
      <c r="H9272" s="5" t="s">
        <v>377</v>
      </c>
      <c r="I9272" s="5" t="s">
        <v>378</v>
      </c>
    </row>
    <row r="9273" spans="1:9" x14ac:dyDescent="0.25">
      <c r="A9273" s="5" t="s">
        <v>21958</v>
      </c>
      <c r="B9273" s="5" t="s">
        <v>21959</v>
      </c>
      <c r="C9273" s="6" t="s">
        <v>6949</v>
      </c>
      <c r="D9273" s="6" t="str">
        <f t="shared" si="144"/>
        <v>1009-000-000-0000</v>
      </c>
      <c r="E9273" s="5" t="s">
        <v>6950</v>
      </c>
      <c r="F9273" s="5" t="s">
        <v>383</v>
      </c>
      <c r="G9273" s="5" t="s">
        <v>384</v>
      </c>
      <c r="H9273" s="5" t="s">
        <v>11413</v>
      </c>
      <c r="I9273" s="5" t="s">
        <v>11414</v>
      </c>
    </row>
    <row r="9274" spans="1:9" x14ac:dyDescent="0.25">
      <c r="A9274" s="5" t="s">
        <v>21960</v>
      </c>
      <c r="B9274" s="5" t="s">
        <v>21961</v>
      </c>
      <c r="C9274" s="6" t="s">
        <v>569</v>
      </c>
      <c r="D9274" s="6" t="str">
        <f t="shared" si="144"/>
        <v>0665-000-000-0000</v>
      </c>
      <c r="E9274" s="5" t="s">
        <v>570</v>
      </c>
      <c r="F9274" s="5" t="s">
        <v>383</v>
      </c>
      <c r="G9274" s="5" t="s">
        <v>384</v>
      </c>
      <c r="H9274" s="5" t="s">
        <v>377</v>
      </c>
      <c r="I9274" s="5" t="s">
        <v>378</v>
      </c>
    </row>
    <row r="9275" spans="1:9" x14ac:dyDescent="0.25">
      <c r="A9275" s="5" t="s">
        <v>21962</v>
      </c>
      <c r="B9275" s="5" t="s">
        <v>21963</v>
      </c>
      <c r="C9275" s="6" t="s">
        <v>2716</v>
      </c>
      <c r="D9275" s="6" t="str">
        <f t="shared" si="144"/>
        <v>0100-000-000-1100</v>
      </c>
      <c r="E9275" s="5" t="s">
        <v>2717</v>
      </c>
      <c r="F9275" s="5" t="s">
        <v>383</v>
      </c>
      <c r="G9275" s="5" t="s">
        <v>384</v>
      </c>
      <c r="H9275" s="5" t="s">
        <v>377</v>
      </c>
      <c r="I9275" s="5" t="s">
        <v>378</v>
      </c>
    </row>
    <row r="9276" spans="1:9" x14ac:dyDescent="0.25">
      <c r="A9276" s="5" t="s">
        <v>21964</v>
      </c>
      <c r="B9276" s="5" t="s">
        <v>21965</v>
      </c>
      <c r="C9276" s="6" t="s">
        <v>1732</v>
      </c>
      <c r="D9276" s="6" t="str">
        <f t="shared" si="144"/>
        <v>0030-000-000-0000</v>
      </c>
      <c r="E9276" s="5" t="s">
        <v>1733</v>
      </c>
      <c r="F9276" s="5" t="s">
        <v>383</v>
      </c>
      <c r="G9276" s="5" t="s">
        <v>384</v>
      </c>
      <c r="H9276" s="5" t="s">
        <v>377</v>
      </c>
      <c r="I9276" s="5" t="s">
        <v>378</v>
      </c>
    </row>
    <row r="9277" spans="1:9" x14ac:dyDescent="0.25">
      <c r="A9277" s="5" t="s">
        <v>21966</v>
      </c>
      <c r="B9277" s="5" t="s">
        <v>21967</v>
      </c>
      <c r="C9277" s="6" t="s">
        <v>941</v>
      </c>
      <c r="D9277" s="6" t="str">
        <f t="shared" si="144"/>
        <v>0111-000-000-0000</v>
      </c>
      <c r="E9277" s="5" t="s">
        <v>942</v>
      </c>
      <c r="F9277" s="5" t="s">
        <v>383</v>
      </c>
      <c r="G9277" s="5" t="s">
        <v>384</v>
      </c>
      <c r="H9277" s="5" t="s">
        <v>377</v>
      </c>
      <c r="I9277" s="5" t="s">
        <v>378</v>
      </c>
    </row>
    <row r="9278" spans="1:9" x14ac:dyDescent="0.25">
      <c r="A9278" s="5" t="s">
        <v>21968</v>
      </c>
      <c r="B9278" s="5" t="s">
        <v>21969</v>
      </c>
      <c r="C9278" s="6" t="s">
        <v>2018</v>
      </c>
      <c r="D9278" s="6" t="str">
        <f t="shared" si="144"/>
        <v>0011-000-000-0000</v>
      </c>
      <c r="E9278" s="5" t="s">
        <v>2019</v>
      </c>
      <c r="F9278" s="5" t="s">
        <v>383</v>
      </c>
      <c r="G9278" s="5" t="s">
        <v>384</v>
      </c>
      <c r="H9278" s="5" t="s">
        <v>377</v>
      </c>
      <c r="I9278" s="5" t="s">
        <v>378</v>
      </c>
    </row>
    <row r="9279" spans="1:9" x14ac:dyDescent="0.25">
      <c r="A9279" s="5" t="s">
        <v>21970</v>
      </c>
      <c r="B9279" s="5" t="s">
        <v>21971</v>
      </c>
      <c r="C9279" s="6" t="s">
        <v>5530</v>
      </c>
      <c r="D9279" s="6" t="str">
        <f t="shared" si="144"/>
        <v>0100-045-050-1200</v>
      </c>
      <c r="E9279" s="5" t="s">
        <v>5531</v>
      </c>
      <c r="F9279" s="5" t="s">
        <v>383</v>
      </c>
      <c r="G9279" s="5" t="s">
        <v>384</v>
      </c>
      <c r="H9279" s="5" t="s">
        <v>377</v>
      </c>
      <c r="I9279" s="5" t="s">
        <v>378</v>
      </c>
    </row>
    <row r="9280" spans="1:9" x14ac:dyDescent="0.25">
      <c r="A9280" s="5" t="s">
        <v>21972</v>
      </c>
      <c r="B9280" s="5" t="s">
        <v>21973</v>
      </c>
      <c r="C9280" s="6" t="s">
        <v>12581</v>
      </c>
      <c r="D9280" s="6" t="str">
        <f t="shared" si="144"/>
        <v>0100-000-002-0200</v>
      </c>
      <c r="E9280" s="5" t="s">
        <v>12582</v>
      </c>
      <c r="F9280" s="5" t="s">
        <v>383</v>
      </c>
      <c r="G9280" s="5" t="s">
        <v>384</v>
      </c>
      <c r="H9280" s="5" t="s">
        <v>513</v>
      </c>
      <c r="I9280" s="5" t="s">
        <v>514</v>
      </c>
    </row>
    <row r="9281" spans="1:9" x14ac:dyDescent="0.25">
      <c r="A9281" s="5" t="s">
        <v>21974</v>
      </c>
      <c r="B9281" s="5" t="s">
        <v>21975</v>
      </c>
      <c r="C9281" s="6" t="s">
        <v>1559</v>
      </c>
      <c r="D9281" s="6" t="str">
        <f t="shared" si="144"/>
        <v>0070-000-000-0000</v>
      </c>
      <c r="E9281" s="5" t="s">
        <v>1560</v>
      </c>
      <c r="F9281" s="5" t="s">
        <v>383</v>
      </c>
      <c r="G9281" s="5" t="s">
        <v>384</v>
      </c>
      <c r="H9281" s="5" t="s">
        <v>377</v>
      </c>
      <c r="I9281" s="5" t="s">
        <v>378</v>
      </c>
    </row>
    <row r="9282" spans="1:9" x14ac:dyDescent="0.25">
      <c r="A9282" s="5" t="s">
        <v>21976</v>
      </c>
      <c r="B9282" s="5" t="s">
        <v>21977</v>
      </c>
      <c r="C9282" s="6" t="s">
        <v>3353</v>
      </c>
      <c r="D9282" s="6" t="str">
        <f t="shared" ref="D9282:D9345" si="145">TEXT(C9282,"0000-000-000-0000")</f>
        <v>0835-000-009-8300</v>
      </c>
      <c r="E9282" s="5" t="s">
        <v>3354</v>
      </c>
      <c r="F9282" s="5" t="s">
        <v>383</v>
      </c>
      <c r="G9282" s="5" t="s">
        <v>384</v>
      </c>
      <c r="H9282" s="5" t="s">
        <v>377</v>
      </c>
      <c r="I9282" s="5" t="s">
        <v>378</v>
      </c>
    </row>
    <row r="9283" spans="1:9" x14ac:dyDescent="0.25">
      <c r="A9283" s="5" t="s">
        <v>21978</v>
      </c>
      <c r="B9283" s="5" t="s">
        <v>21979</v>
      </c>
      <c r="C9283" s="6" t="s">
        <v>3807</v>
      </c>
      <c r="D9283" s="6" t="str">
        <f t="shared" si="145"/>
        <v>0831-000-000-0000</v>
      </c>
      <c r="E9283" s="5" t="s">
        <v>3808</v>
      </c>
      <c r="F9283" s="5" t="s">
        <v>383</v>
      </c>
      <c r="G9283" s="5" t="s">
        <v>384</v>
      </c>
      <c r="H9283" s="5" t="s">
        <v>377</v>
      </c>
      <c r="I9283" s="5" t="s">
        <v>378</v>
      </c>
    </row>
    <row r="9284" spans="1:9" x14ac:dyDescent="0.25">
      <c r="A9284" s="5" t="s">
        <v>21980</v>
      </c>
      <c r="B9284" s="5" t="s">
        <v>21981</v>
      </c>
      <c r="C9284" s="6" t="s">
        <v>5469</v>
      </c>
      <c r="D9284" s="6" t="str">
        <f t="shared" si="145"/>
        <v>0856-000-000-0000</v>
      </c>
      <c r="E9284" s="5" t="s">
        <v>5470</v>
      </c>
      <c r="F9284" s="5" t="s">
        <v>383</v>
      </c>
      <c r="G9284" s="5" t="s">
        <v>384</v>
      </c>
      <c r="H9284" s="5" t="s">
        <v>377</v>
      </c>
      <c r="I9284" s="5" t="s">
        <v>378</v>
      </c>
    </row>
    <row r="9285" spans="1:9" x14ac:dyDescent="0.25">
      <c r="A9285" s="5" t="s">
        <v>21982</v>
      </c>
      <c r="B9285" s="5" t="s">
        <v>21983</v>
      </c>
      <c r="C9285" s="6" t="s">
        <v>6158</v>
      </c>
      <c r="D9285" s="6" t="str">
        <f t="shared" si="145"/>
        <v>0010-046-041-1100</v>
      </c>
      <c r="E9285" s="5" t="s">
        <v>6159</v>
      </c>
      <c r="F9285" s="5" t="s">
        <v>399</v>
      </c>
      <c r="G9285" s="5" t="s">
        <v>400</v>
      </c>
      <c r="H9285" s="5" t="s">
        <v>377</v>
      </c>
      <c r="I9285" s="5" t="s">
        <v>378</v>
      </c>
    </row>
    <row r="9286" spans="1:9" x14ac:dyDescent="0.25">
      <c r="A9286" s="5" t="s">
        <v>21984</v>
      </c>
      <c r="B9286" s="5" t="s">
        <v>21985</v>
      </c>
      <c r="C9286" s="6" t="s">
        <v>5469</v>
      </c>
      <c r="D9286" s="6" t="str">
        <f t="shared" si="145"/>
        <v>0856-000-000-0000</v>
      </c>
      <c r="E9286" s="5" t="s">
        <v>5470</v>
      </c>
      <c r="F9286" s="5" t="s">
        <v>383</v>
      </c>
      <c r="G9286" s="5" t="s">
        <v>384</v>
      </c>
      <c r="H9286" s="5" t="s">
        <v>377</v>
      </c>
      <c r="I9286" s="5" t="s">
        <v>378</v>
      </c>
    </row>
    <row r="9287" spans="1:9" x14ac:dyDescent="0.25">
      <c r="A9287" s="5" t="s">
        <v>21986</v>
      </c>
      <c r="B9287" s="5" t="s">
        <v>21987</v>
      </c>
      <c r="C9287" s="6" t="s">
        <v>4540</v>
      </c>
      <c r="D9287" s="6" t="str">
        <f t="shared" si="145"/>
        <v>0624-000-000-0000</v>
      </c>
      <c r="E9287" s="5" t="s">
        <v>4541</v>
      </c>
      <c r="F9287" s="5" t="s">
        <v>383</v>
      </c>
      <c r="G9287" s="5" t="s">
        <v>384</v>
      </c>
      <c r="H9287" s="5" t="s">
        <v>377</v>
      </c>
      <c r="I9287" s="5" t="s">
        <v>378</v>
      </c>
    </row>
    <row r="9288" spans="1:9" x14ac:dyDescent="0.25">
      <c r="A9288" s="5" t="s">
        <v>21988</v>
      </c>
      <c r="B9288" s="5" t="s">
        <v>21989</v>
      </c>
      <c r="C9288" s="6" t="s">
        <v>757</v>
      </c>
      <c r="D9288" s="6" t="str">
        <f t="shared" si="145"/>
        <v>0871-000-000-0000</v>
      </c>
      <c r="E9288" s="5" t="s">
        <v>758</v>
      </c>
      <c r="F9288" s="5" t="s">
        <v>383</v>
      </c>
      <c r="G9288" s="5" t="s">
        <v>384</v>
      </c>
      <c r="H9288" s="5" t="s">
        <v>377</v>
      </c>
      <c r="I9288" s="5" t="s">
        <v>378</v>
      </c>
    </row>
    <row r="9289" spans="1:9" x14ac:dyDescent="0.25">
      <c r="A9289" s="5" t="s">
        <v>21990</v>
      </c>
      <c r="B9289" s="5" t="s">
        <v>21991</v>
      </c>
      <c r="C9289" s="6" t="s">
        <v>2014</v>
      </c>
      <c r="D9289" s="6" t="str">
        <f t="shared" si="145"/>
        <v>0025-000-000-0000</v>
      </c>
      <c r="E9289" s="5" t="s">
        <v>2015</v>
      </c>
      <c r="F9289" s="5" t="s">
        <v>383</v>
      </c>
      <c r="G9289" s="5" t="s">
        <v>384</v>
      </c>
      <c r="H9289" s="5" t="s">
        <v>377</v>
      </c>
      <c r="I9289" s="5" t="s">
        <v>378</v>
      </c>
    </row>
    <row r="9290" spans="1:9" x14ac:dyDescent="0.25">
      <c r="A9290" s="5" t="s">
        <v>21992</v>
      </c>
      <c r="B9290" s="5" t="s">
        <v>21993</v>
      </c>
      <c r="C9290" s="6" t="s">
        <v>21994</v>
      </c>
      <c r="D9290" s="6" t="str">
        <f t="shared" si="145"/>
        <v>0010-032-141-1100</v>
      </c>
      <c r="E9290" s="5" t="s">
        <v>21995</v>
      </c>
      <c r="F9290" s="5" t="s">
        <v>399</v>
      </c>
      <c r="G9290" s="5" t="s">
        <v>400</v>
      </c>
      <c r="H9290" s="5" t="s">
        <v>377</v>
      </c>
      <c r="I9290" s="5" t="s">
        <v>378</v>
      </c>
    </row>
    <row r="9291" spans="1:9" x14ac:dyDescent="0.25">
      <c r="A9291" s="5" t="s">
        <v>21996</v>
      </c>
      <c r="B9291" s="5" t="s">
        <v>21997</v>
      </c>
      <c r="C9291" s="6" t="s">
        <v>12090</v>
      </c>
      <c r="D9291" s="6" t="str">
        <f t="shared" si="145"/>
        <v>0039-000-000-0000</v>
      </c>
      <c r="E9291" s="5" t="s">
        <v>12091</v>
      </c>
      <c r="F9291" s="5" t="s">
        <v>383</v>
      </c>
      <c r="G9291" s="5" t="s">
        <v>384</v>
      </c>
      <c r="H9291" s="5" t="s">
        <v>377</v>
      </c>
      <c r="I9291" s="5" t="s">
        <v>378</v>
      </c>
    </row>
    <row r="9292" spans="1:9" x14ac:dyDescent="0.25">
      <c r="A9292" s="5" t="s">
        <v>21998</v>
      </c>
      <c r="B9292" s="5" t="s">
        <v>21999</v>
      </c>
      <c r="C9292" s="6" t="s">
        <v>3213</v>
      </c>
      <c r="D9292" s="6" t="str">
        <f t="shared" si="145"/>
        <v>0010-071-031-1100</v>
      </c>
      <c r="E9292" s="5" t="s">
        <v>3214</v>
      </c>
      <c r="F9292" s="5" t="s">
        <v>399</v>
      </c>
      <c r="G9292" s="5" t="s">
        <v>400</v>
      </c>
      <c r="H9292" s="5" t="s">
        <v>377</v>
      </c>
      <c r="I9292" s="5" t="s">
        <v>378</v>
      </c>
    </row>
    <row r="9293" spans="1:9" x14ac:dyDescent="0.25">
      <c r="A9293" s="5" t="s">
        <v>22000</v>
      </c>
      <c r="B9293" s="5" t="s">
        <v>22001</v>
      </c>
      <c r="C9293" s="6" t="s">
        <v>1639</v>
      </c>
      <c r="D9293" s="6" t="str">
        <f t="shared" si="145"/>
        <v>0100-000-000-1000</v>
      </c>
      <c r="E9293" s="5" t="s">
        <v>1640</v>
      </c>
      <c r="F9293" s="5" t="s">
        <v>383</v>
      </c>
      <c r="G9293" s="5" t="s">
        <v>384</v>
      </c>
      <c r="H9293" s="5" t="s">
        <v>377</v>
      </c>
      <c r="I9293" s="5" t="s">
        <v>378</v>
      </c>
    </row>
    <row r="9294" spans="1:9" x14ac:dyDescent="0.25">
      <c r="A9294" s="5" t="s">
        <v>22002</v>
      </c>
      <c r="B9294" s="5" t="s">
        <v>22003</v>
      </c>
      <c r="C9294" s="6" t="s">
        <v>2297</v>
      </c>
      <c r="D9294" s="6" t="str">
        <f t="shared" si="145"/>
        <v>0055-000-000-0000</v>
      </c>
      <c r="E9294" s="5" t="s">
        <v>2298</v>
      </c>
      <c r="F9294" s="5" t="s">
        <v>383</v>
      </c>
      <c r="G9294" s="5" t="s">
        <v>384</v>
      </c>
      <c r="H9294" s="5" t="s">
        <v>377</v>
      </c>
      <c r="I9294" s="5" t="s">
        <v>378</v>
      </c>
    </row>
    <row r="9295" spans="1:9" x14ac:dyDescent="0.25">
      <c r="A9295" s="5" t="s">
        <v>22004</v>
      </c>
      <c r="B9295" s="5" t="s">
        <v>22005</v>
      </c>
      <c r="C9295" s="6" t="s">
        <v>1512</v>
      </c>
      <c r="D9295" s="6" t="str">
        <f t="shared" si="145"/>
        <v>0041-000-000-0000</v>
      </c>
      <c r="E9295" s="5" t="s">
        <v>1513</v>
      </c>
      <c r="F9295" s="5" t="s">
        <v>383</v>
      </c>
      <c r="G9295" s="5" t="s">
        <v>384</v>
      </c>
      <c r="H9295" s="5" t="s">
        <v>11413</v>
      </c>
      <c r="I9295" s="5" t="s">
        <v>11414</v>
      </c>
    </row>
    <row r="9296" spans="1:9" x14ac:dyDescent="0.25">
      <c r="A9296" s="5" t="s">
        <v>22006</v>
      </c>
      <c r="B9296" s="5" t="s">
        <v>22007</v>
      </c>
      <c r="C9296" s="6" t="s">
        <v>5824</v>
      </c>
      <c r="D9296" s="6" t="str">
        <f t="shared" si="145"/>
        <v>0010-043-030-1100</v>
      </c>
      <c r="E9296" s="5" t="s">
        <v>5825</v>
      </c>
      <c r="F9296" s="5" t="s">
        <v>399</v>
      </c>
      <c r="G9296" s="5" t="s">
        <v>400</v>
      </c>
      <c r="H9296" s="5" t="s">
        <v>377</v>
      </c>
      <c r="I9296" s="5" t="s">
        <v>378</v>
      </c>
    </row>
    <row r="9297" spans="1:9" x14ac:dyDescent="0.25">
      <c r="A9297" s="5" t="s">
        <v>22008</v>
      </c>
      <c r="B9297" s="5" t="s">
        <v>22009</v>
      </c>
      <c r="C9297" s="6" t="s">
        <v>1512</v>
      </c>
      <c r="D9297" s="6" t="str">
        <f t="shared" si="145"/>
        <v>0041-000-000-0000</v>
      </c>
      <c r="E9297" s="5" t="s">
        <v>1513</v>
      </c>
      <c r="F9297" s="5" t="s">
        <v>507</v>
      </c>
      <c r="G9297" s="5" t="s">
        <v>508</v>
      </c>
      <c r="H9297" s="5" t="s">
        <v>377</v>
      </c>
      <c r="I9297" s="5" t="s">
        <v>378</v>
      </c>
    </row>
    <row r="9298" spans="1:9" x14ac:dyDescent="0.25">
      <c r="A9298" s="5" t="s">
        <v>22010</v>
      </c>
      <c r="B9298" s="5" t="s">
        <v>22011</v>
      </c>
      <c r="C9298" s="6" t="s">
        <v>2885</v>
      </c>
      <c r="D9298" s="6" t="str">
        <f t="shared" si="145"/>
        <v>0077-000-000-0000</v>
      </c>
      <c r="E9298" s="5" t="s">
        <v>2886</v>
      </c>
      <c r="F9298" s="5" t="s">
        <v>383</v>
      </c>
      <c r="G9298" s="5" t="s">
        <v>384</v>
      </c>
      <c r="H9298" s="5" t="s">
        <v>377</v>
      </c>
      <c r="I9298" s="5" t="s">
        <v>378</v>
      </c>
    </row>
    <row r="9299" spans="1:9" x14ac:dyDescent="0.25">
      <c r="A9299" s="5" t="s">
        <v>22012</v>
      </c>
      <c r="B9299" s="5" t="s">
        <v>22013</v>
      </c>
      <c r="C9299" s="6" t="s">
        <v>1199</v>
      </c>
      <c r="D9299" s="6" t="str">
        <f t="shared" si="145"/>
        <v>0010-027-121-1100</v>
      </c>
      <c r="E9299" s="5" t="s">
        <v>1200</v>
      </c>
      <c r="F9299" s="5" t="s">
        <v>399</v>
      </c>
      <c r="G9299" s="5" t="s">
        <v>400</v>
      </c>
      <c r="H9299" s="5" t="s">
        <v>377</v>
      </c>
      <c r="I9299" s="5" t="s">
        <v>378</v>
      </c>
    </row>
    <row r="9300" spans="1:9" x14ac:dyDescent="0.25">
      <c r="A9300" s="5" t="s">
        <v>22014</v>
      </c>
      <c r="B9300" s="5" t="s">
        <v>22015</v>
      </c>
      <c r="C9300" s="6" t="s">
        <v>7538</v>
      </c>
      <c r="D9300" s="6" t="str">
        <f t="shared" si="145"/>
        <v>0898-000-000-0000</v>
      </c>
      <c r="E9300" s="5" t="s">
        <v>7539</v>
      </c>
      <c r="F9300" s="5" t="s">
        <v>383</v>
      </c>
      <c r="G9300" s="5" t="s">
        <v>384</v>
      </c>
      <c r="H9300" s="5" t="s">
        <v>513</v>
      </c>
      <c r="I9300" s="5" t="s">
        <v>514</v>
      </c>
    </row>
    <row r="9301" spans="1:9" x14ac:dyDescent="0.25">
      <c r="A9301" s="5" t="s">
        <v>22016</v>
      </c>
      <c r="B9301" s="5" t="s">
        <v>22017</v>
      </c>
      <c r="C9301" s="6" t="s">
        <v>20578</v>
      </c>
      <c r="D9301" s="6" t="str">
        <f t="shared" si="145"/>
        <v>0077-090-101-1100</v>
      </c>
      <c r="E9301" s="5" t="s">
        <v>20579</v>
      </c>
      <c r="F9301" s="5" t="s">
        <v>399</v>
      </c>
      <c r="G9301" s="5" t="s">
        <v>400</v>
      </c>
      <c r="H9301" s="5" t="s">
        <v>377</v>
      </c>
      <c r="I9301" s="5" t="s">
        <v>378</v>
      </c>
    </row>
    <row r="9302" spans="1:9" x14ac:dyDescent="0.25">
      <c r="A9302" s="5" t="s">
        <v>22018</v>
      </c>
      <c r="B9302" s="5" t="s">
        <v>22019</v>
      </c>
      <c r="C9302" s="6" t="s">
        <v>1329</v>
      </c>
      <c r="D9302" s="6" t="str">
        <f t="shared" si="145"/>
        <v>0100-000-000-7600</v>
      </c>
      <c r="E9302" s="5" t="s">
        <v>1330</v>
      </c>
      <c r="F9302" s="5" t="s">
        <v>383</v>
      </c>
      <c r="G9302" s="5" t="s">
        <v>384</v>
      </c>
      <c r="H9302" s="5" t="s">
        <v>377</v>
      </c>
      <c r="I9302" s="5" t="s">
        <v>378</v>
      </c>
    </row>
    <row r="9303" spans="1:9" x14ac:dyDescent="0.25">
      <c r="A9303" s="5" t="s">
        <v>22020</v>
      </c>
      <c r="B9303" s="5" t="s">
        <v>22021</v>
      </c>
      <c r="C9303" s="6" t="s">
        <v>22022</v>
      </c>
      <c r="D9303" s="6" t="str">
        <f t="shared" si="145"/>
        <v>0055-116-000-0000</v>
      </c>
      <c r="E9303" s="5" t="s">
        <v>22023</v>
      </c>
      <c r="F9303" s="5" t="s">
        <v>383</v>
      </c>
      <c r="G9303" s="5" t="s">
        <v>384</v>
      </c>
      <c r="H9303" s="5" t="s">
        <v>377</v>
      </c>
      <c r="I9303" s="5" t="s">
        <v>378</v>
      </c>
    </row>
    <row r="9304" spans="1:9" x14ac:dyDescent="0.25">
      <c r="A9304" s="5" t="s">
        <v>22024</v>
      </c>
      <c r="B9304" s="5" t="s">
        <v>22025</v>
      </c>
      <c r="C9304" s="6" t="s">
        <v>5435</v>
      </c>
      <c r="D9304" s="6" t="str">
        <f t="shared" si="145"/>
        <v>0100-000-000-1500</v>
      </c>
      <c r="E9304" s="5" t="s">
        <v>5436</v>
      </c>
      <c r="F9304" s="5" t="s">
        <v>383</v>
      </c>
      <c r="G9304" s="5" t="s">
        <v>384</v>
      </c>
      <c r="H9304" s="5" t="s">
        <v>377</v>
      </c>
      <c r="I9304" s="5" t="s">
        <v>378</v>
      </c>
    </row>
    <row r="9305" spans="1:9" x14ac:dyDescent="0.25">
      <c r="A9305" s="5" t="s">
        <v>22026</v>
      </c>
      <c r="B9305" s="5" t="s">
        <v>22027</v>
      </c>
      <c r="C9305" s="6" t="s">
        <v>3850</v>
      </c>
      <c r="D9305" s="6" t="str">
        <f t="shared" si="145"/>
        <v>0015-000-000-0000</v>
      </c>
      <c r="E9305" s="5" t="s">
        <v>3851</v>
      </c>
      <c r="F9305" s="5" t="s">
        <v>383</v>
      </c>
      <c r="G9305" s="5" t="s">
        <v>384</v>
      </c>
      <c r="H9305" s="5" t="s">
        <v>377</v>
      </c>
      <c r="I9305" s="5" t="s">
        <v>378</v>
      </c>
    </row>
    <row r="9306" spans="1:9" x14ac:dyDescent="0.25">
      <c r="A9306" s="5" t="s">
        <v>22028</v>
      </c>
      <c r="B9306" s="5" t="s">
        <v>22029</v>
      </c>
      <c r="C9306" s="6" t="s">
        <v>4243</v>
      </c>
      <c r="D9306" s="6" t="str">
        <f t="shared" si="145"/>
        <v>0010-043-020-1100</v>
      </c>
      <c r="E9306" s="5" t="s">
        <v>4244</v>
      </c>
      <c r="F9306" s="5" t="s">
        <v>399</v>
      </c>
      <c r="G9306" s="5" t="s">
        <v>400</v>
      </c>
      <c r="H9306" s="5" t="s">
        <v>377</v>
      </c>
      <c r="I9306" s="5" t="s">
        <v>378</v>
      </c>
    </row>
    <row r="9307" spans="1:9" x14ac:dyDescent="0.25">
      <c r="A9307" s="5" t="s">
        <v>22030</v>
      </c>
      <c r="B9307" s="5" t="s">
        <v>22031</v>
      </c>
      <c r="C9307" s="6" t="s">
        <v>1165</v>
      </c>
      <c r="D9307" s="6" t="str">
        <f t="shared" si="145"/>
        <v>0808-000-000-0000</v>
      </c>
      <c r="E9307" s="5" t="s">
        <v>1166</v>
      </c>
      <c r="F9307" s="5" t="s">
        <v>383</v>
      </c>
      <c r="G9307" s="5" t="s">
        <v>384</v>
      </c>
      <c r="H9307" s="5" t="s">
        <v>377</v>
      </c>
      <c r="I9307" s="5" t="s">
        <v>378</v>
      </c>
    </row>
    <row r="9308" spans="1:9" x14ac:dyDescent="0.25">
      <c r="A9308" s="5" t="s">
        <v>22032</v>
      </c>
      <c r="B9308" s="5" t="s">
        <v>22033</v>
      </c>
      <c r="C9308" s="6" t="s">
        <v>889</v>
      </c>
      <c r="D9308" s="6" t="str">
        <f t="shared" si="145"/>
        <v>0621-000-000-0000</v>
      </c>
      <c r="E9308" s="5" t="s">
        <v>890</v>
      </c>
      <c r="F9308" s="5" t="s">
        <v>383</v>
      </c>
      <c r="G9308" s="5" t="s">
        <v>384</v>
      </c>
      <c r="H9308" s="5" t="s">
        <v>377</v>
      </c>
      <c r="I9308" s="5" t="s">
        <v>378</v>
      </c>
    </row>
    <row r="9309" spans="1:9" x14ac:dyDescent="0.25">
      <c r="A9309" s="5" t="s">
        <v>22034</v>
      </c>
      <c r="B9309" s="5" t="s">
        <v>22035</v>
      </c>
      <c r="C9309" s="6" t="s">
        <v>5672</v>
      </c>
      <c r="D9309" s="6" t="str">
        <f t="shared" si="145"/>
        <v>0010-079-021-1200</v>
      </c>
      <c r="E9309" s="5" t="s">
        <v>5673</v>
      </c>
      <c r="F9309" s="5" t="s">
        <v>399</v>
      </c>
      <c r="G9309" s="5" t="s">
        <v>400</v>
      </c>
      <c r="H9309" s="5" t="s">
        <v>377</v>
      </c>
      <c r="I9309" s="5" t="s">
        <v>378</v>
      </c>
    </row>
    <row r="9310" spans="1:9" x14ac:dyDescent="0.25">
      <c r="A9310" s="5" t="s">
        <v>22036</v>
      </c>
      <c r="B9310" s="5" t="s">
        <v>22037</v>
      </c>
      <c r="C9310" s="6" t="s">
        <v>461</v>
      </c>
      <c r="D9310" s="6" t="str">
        <f t="shared" si="145"/>
        <v>0010-044-121-0000</v>
      </c>
      <c r="E9310" s="5" t="s">
        <v>462</v>
      </c>
      <c r="F9310" s="5" t="s">
        <v>399</v>
      </c>
      <c r="G9310" s="5" t="s">
        <v>400</v>
      </c>
      <c r="H9310" s="5" t="s">
        <v>377</v>
      </c>
      <c r="I9310" s="5" t="s">
        <v>378</v>
      </c>
    </row>
    <row r="9311" spans="1:9" x14ac:dyDescent="0.25">
      <c r="A9311" s="5" t="s">
        <v>22038</v>
      </c>
      <c r="B9311" s="5" t="s">
        <v>22039</v>
      </c>
      <c r="C9311" s="6" t="s">
        <v>907</v>
      </c>
      <c r="D9311" s="6" t="str">
        <f t="shared" si="145"/>
        <v>0843-000-000-0000</v>
      </c>
      <c r="E9311" s="5" t="s">
        <v>908</v>
      </c>
      <c r="F9311" s="5" t="s">
        <v>383</v>
      </c>
      <c r="G9311" s="5" t="s">
        <v>384</v>
      </c>
      <c r="H9311" s="5" t="s">
        <v>377</v>
      </c>
      <c r="I9311" s="5" t="s">
        <v>378</v>
      </c>
    </row>
    <row r="9312" spans="1:9" x14ac:dyDescent="0.25">
      <c r="A9312" s="5" t="s">
        <v>22040</v>
      </c>
      <c r="B9312" s="5" t="s">
        <v>22041</v>
      </c>
      <c r="C9312" s="6" t="s">
        <v>915</v>
      </c>
      <c r="D9312" s="6" t="str">
        <f t="shared" si="145"/>
        <v>0027-000-000-0000</v>
      </c>
      <c r="E9312" s="5" t="s">
        <v>916</v>
      </c>
      <c r="F9312" s="5" t="s">
        <v>383</v>
      </c>
      <c r="G9312" s="5" t="s">
        <v>384</v>
      </c>
      <c r="H9312" s="5" t="s">
        <v>377</v>
      </c>
      <c r="I9312" s="5" t="s">
        <v>378</v>
      </c>
    </row>
    <row r="9313" spans="1:9" x14ac:dyDescent="0.25">
      <c r="A9313" s="5" t="s">
        <v>22042</v>
      </c>
      <c r="B9313" s="5" t="s">
        <v>22043</v>
      </c>
      <c r="C9313" s="6" t="s">
        <v>525</v>
      </c>
      <c r="D9313" s="6" t="str">
        <f t="shared" si="145"/>
        <v>0065-000-000-0000</v>
      </c>
      <c r="E9313" s="5" t="s">
        <v>526</v>
      </c>
      <c r="F9313" s="5" t="s">
        <v>383</v>
      </c>
      <c r="G9313" s="5" t="s">
        <v>384</v>
      </c>
      <c r="H9313" s="5" t="s">
        <v>377</v>
      </c>
      <c r="I9313" s="5" t="s">
        <v>378</v>
      </c>
    </row>
    <row r="9314" spans="1:9" x14ac:dyDescent="0.25">
      <c r="A9314" s="5" t="s">
        <v>22044</v>
      </c>
      <c r="B9314" s="5" t="s">
        <v>22045</v>
      </c>
      <c r="C9314" s="6" t="s">
        <v>863</v>
      </c>
      <c r="D9314" s="6" t="str">
        <f t="shared" si="145"/>
        <v>0010-091-031-1100</v>
      </c>
      <c r="E9314" s="5" t="s">
        <v>864</v>
      </c>
      <c r="F9314" s="5" t="s">
        <v>383</v>
      </c>
      <c r="G9314" s="5" t="s">
        <v>384</v>
      </c>
      <c r="H9314" s="5" t="s">
        <v>377</v>
      </c>
      <c r="I9314" s="5" t="s">
        <v>378</v>
      </c>
    </row>
    <row r="9315" spans="1:9" x14ac:dyDescent="0.25">
      <c r="A9315" s="5" t="s">
        <v>22046</v>
      </c>
      <c r="B9315" s="5" t="s">
        <v>22047</v>
      </c>
      <c r="C9315" s="6" t="s">
        <v>5435</v>
      </c>
      <c r="D9315" s="6" t="str">
        <f t="shared" si="145"/>
        <v>0100-000-000-1500</v>
      </c>
      <c r="E9315" s="5" t="s">
        <v>5436</v>
      </c>
      <c r="F9315" s="5" t="s">
        <v>383</v>
      </c>
      <c r="G9315" s="5" t="s">
        <v>384</v>
      </c>
      <c r="H9315" s="5" t="s">
        <v>377</v>
      </c>
      <c r="I9315" s="5" t="s">
        <v>378</v>
      </c>
    </row>
    <row r="9316" spans="1:9" x14ac:dyDescent="0.25">
      <c r="A9316" s="5" t="s">
        <v>22048</v>
      </c>
      <c r="B9316" s="5" t="s">
        <v>22049</v>
      </c>
      <c r="C9316" s="6" t="s">
        <v>3498</v>
      </c>
      <c r="D9316" s="6" t="str">
        <f t="shared" si="145"/>
        <v>0548-000-000-0000</v>
      </c>
      <c r="E9316" s="5" t="s">
        <v>3499</v>
      </c>
      <c r="F9316" s="5" t="s">
        <v>383</v>
      </c>
      <c r="G9316" s="5" t="s">
        <v>384</v>
      </c>
      <c r="H9316" s="5" t="s">
        <v>377</v>
      </c>
      <c r="I9316" s="5" t="s">
        <v>378</v>
      </c>
    </row>
    <row r="9317" spans="1:9" x14ac:dyDescent="0.25">
      <c r="A9317" s="5" t="s">
        <v>22050</v>
      </c>
      <c r="B9317" s="5" t="s">
        <v>22051</v>
      </c>
      <c r="C9317" s="6" t="s">
        <v>6225</v>
      </c>
      <c r="D9317" s="6" t="str">
        <f t="shared" si="145"/>
        <v>0332-000-000-0000</v>
      </c>
      <c r="E9317" s="5" t="s">
        <v>6226</v>
      </c>
      <c r="F9317" s="5" t="s">
        <v>383</v>
      </c>
      <c r="G9317" s="5" t="s">
        <v>384</v>
      </c>
      <c r="H9317" s="5" t="s">
        <v>377</v>
      </c>
      <c r="I9317" s="5" t="s">
        <v>378</v>
      </c>
    </row>
    <row r="9318" spans="1:9" x14ac:dyDescent="0.25">
      <c r="A9318" s="5" t="s">
        <v>22052</v>
      </c>
      <c r="B9318" s="5" t="s">
        <v>22053</v>
      </c>
      <c r="C9318" s="6" t="s">
        <v>6225</v>
      </c>
      <c r="D9318" s="6" t="str">
        <f t="shared" si="145"/>
        <v>0332-000-000-0000</v>
      </c>
      <c r="E9318" s="5" t="s">
        <v>6226</v>
      </c>
      <c r="F9318" s="5" t="s">
        <v>383</v>
      </c>
      <c r="G9318" s="5" t="s">
        <v>384</v>
      </c>
      <c r="H9318" s="5" t="s">
        <v>377</v>
      </c>
      <c r="I9318" s="5" t="s">
        <v>378</v>
      </c>
    </row>
    <row r="9319" spans="1:9" x14ac:dyDescent="0.25">
      <c r="A9319" s="5" t="s">
        <v>22054</v>
      </c>
      <c r="B9319" s="5" t="s">
        <v>22055</v>
      </c>
      <c r="C9319" s="6" t="s">
        <v>1770</v>
      </c>
      <c r="D9319" s="6" t="str">
        <f t="shared" si="145"/>
        <v>0412-000-000-0000</v>
      </c>
      <c r="E9319" s="5" t="s">
        <v>1771</v>
      </c>
      <c r="F9319" s="5" t="s">
        <v>383</v>
      </c>
      <c r="G9319" s="5" t="s">
        <v>384</v>
      </c>
      <c r="H9319" s="5" t="s">
        <v>377</v>
      </c>
      <c r="I9319" s="5" t="s">
        <v>378</v>
      </c>
    </row>
    <row r="9320" spans="1:9" x14ac:dyDescent="0.25">
      <c r="A9320" s="5" t="s">
        <v>22056</v>
      </c>
      <c r="B9320" s="5" t="s">
        <v>22057</v>
      </c>
      <c r="C9320" s="6" t="s">
        <v>3383</v>
      </c>
      <c r="D9320" s="6" t="str">
        <f t="shared" si="145"/>
        <v>0851-000-000-0000</v>
      </c>
      <c r="E9320" s="5" t="s">
        <v>3384</v>
      </c>
      <c r="F9320" s="5" t="s">
        <v>383</v>
      </c>
      <c r="G9320" s="5" t="s">
        <v>384</v>
      </c>
      <c r="H9320" s="5" t="s">
        <v>377</v>
      </c>
      <c r="I9320" s="5" t="s">
        <v>378</v>
      </c>
    </row>
    <row r="9321" spans="1:9" x14ac:dyDescent="0.25">
      <c r="A9321" s="5" t="s">
        <v>22058</v>
      </c>
      <c r="B9321" s="5" t="s">
        <v>22059</v>
      </c>
      <c r="C9321" s="6" t="s">
        <v>2541</v>
      </c>
      <c r="D9321" s="6" t="str">
        <f t="shared" si="145"/>
        <v>0692-000-000-0000</v>
      </c>
      <c r="E9321" s="5" t="s">
        <v>2542</v>
      </c>
      <c r="F9321" s="5" t="s">
        <v>383</v>
      </c>
      <c r="G9321" s="5" t="s">
        <v>384</v>
      </c>
      <c r="H9321" s="5" t="s">
        <v>377</v>
      </c>
      <c r="I9321" s="5" t="s">
        <v>378</v>
      </c>
    </row>
    <row r="9322" spans="1:9" x14ac:dyDescent="0.25">
      <c r="A9322" s="5" t="s">
        <v>22060</v>
      </c>
      <c r="B9322" s="5" t="s">
        <v>22061</v>
      </c>
      <c r="C9322" s="6" t="s">
        <v>2279</v>
      </c>
      <c r="D9322" s="6" t="str">
        <f t="shared" si="145"/>
        <v>0760-000-000-0000</v>
      </c>
      <c r="E9322" s="5" t="s">
        <v>2280</v>
      </c>
      <c r="F9322" s="5" t="s">
        <v>383</v>
      </c>
      <c r="G9322" s="5" t="s">
        <v>384</v>
      </c>
      <c r="H9322" s="5" t="s">
        <v>377</v>
      </c>
      <c r="I9322" s="5" t="s">
        <v>378</v>
      </c>
    </row>
    <row r="9323" spans="1:9" x14ac:dyDescent="0.25">
      <c r="A9323" s="5" t="s">
        <v>22062</v>
      </c>
      <c r="B9323" s="5" t="s">
        <v>22063</v>
      </c>
      <c r="C9323" s="6" t="s">
        <v>1394</v>
      </c>
      <c r="D9323" s="6" t="str">
        <f t="shared" si="145"/>
        <v>0500-000-000-0000</v>
      </c>
      <c r="E9323" s="5" t="s">
        <v>1395</v>
      </c>
      <c r="F9323" s="5" t="s">
        <v>383</v>
      </c>
      <c r="G9323" s="5" t="s">
        <v>384</v>
      </c>
      <c r="H9323" s="5" t="s">
        <v>377</v>
      </c>
      <c r="I9323" s="5" t="s">
        <v>378</v>
      </c>
    </row>
    <row r="9324" spans="1:9" x14ac:dyDescent="0.25">
      <c r="A9324" s="5" t="s">
        <v>22064</v>
      </c>
      <c r="B9324" s="5" t="s">
        <v>22065</v>
      </c>
      <c r="C9324" s="6" t="s">
        <v>2279</v>
      </c>
      <c r="D9324" s="6" t="str">
        <f t="shared" si="145"/>
        <v>0760-000-000-0000</v>
      </c>
      <c r="E9324" s="5" t="s">
        <v>2280</v>
      </c>
      <c r="F9324" s="5" t="s">
        <v>383</v>
      </c>
      <c r="G9324" s="5" t="s">
        <v>384</v>
      </c>
      <c r="H9324" s="5" t="s">
        <v>377</v>
      </c>
      <c r="I9324" s="5" t="s">
        <v>378</v>
      </c>
    </row>
    <row r="9325" spans="1:9" x14ac:dyDescent="0.25">
      <c r="A9325" s="5" t="s">
        <v>22066</v>
      </c>
      <c r="B9325" s="5" t="s">
        <v>22067</v>
      </c>
      <c r="C9325" s="6" t="s">
        <v>1573</v>
      </c>
      <c r="D9325" s="6" t="str">
        <f t="shared" si="145"/>
        <v>0213-000-000-0000</v>
      </c>
      <c r="E9325" s="5" t="s">
        <v>1574</v>
      </c>
      <c r="F9325" s="5" t="s">
        <v>383</v>
      </c>
      <c r="G9325" s="5" t="s">
        <v>384</v>
      </c>
      <c r="H9325" s="5" t="s">
        <v>377</v>
      </c>
      <c r="I9325" s="5" t="s">
        <v>378</v>
      </c>
    </row>
    <row r="9326" spans="1:9" x14ac:dyDescent="0.25">
      <c r="A9326" s="5" t="s">
        <v>22068</v>
      </c>
      <c r="B9326" s="5" t="s">
        <v>22069</v>
      </c>
      <c r="C9326" s="6" t="s">
        <v>11602</v>
      </c>
      <c r="D9326" s="6" t="str">
        <f t="shared" si="145"/>
        <v>0948-000-000-0000</v>
      </c>
      <c r="E9326" s="5" t="s">
        <v>11603</v>
      </c>
      <c r="F9326" s="5" t="s">
        <v>383</v>
      </c>
      <c r="G9326" s="5" t="s">
        <v>384</v>
      </c>
      <c r="H9326" s="5" t="s">
        <v>377</v>
      </c>
      <c r="I9326" s="5" t="s">
        <v>378</v>
      </c>
    </row>
    <row r="9327" spans="1:9" x14ac:dyDescent="0.25">
      <c r="A9327" s="5" t="s">
        <v>22070</v>
      </c>
      <c r="B9327" s="5" t="s">
        <v>22071</v>
      </c>
      <c r="C9327" s="6" t="s">
        <v>12951</v>
      </c>
      <c r="D9327" s="6" t="str">
        <f t="shared" si="145"/>
        <v>1152-000-000-0000</v>
      </c>
      <c r="E9327" s="5" t="s">
        <v>12952</v>
      </c>
      <c r="F9327" s="5" t="s">
        <v>383</v>
      </c>
      <c r="G9327" s="5" t="s">
        <v>384</v>
      </c>
      <c r="H9327" s="5" t="s">
        <v>377</v>
      </c>
      <c r="I9327" s="5" t="s">
        <v>378</v>
      </c>
    </row>
    <row r="9328" spans="1:9" x14ac:dyDescent="0.25">
      <c r="A9328" s="5" t="s">
        <v>22072</v>
      </c>
      <c r="B9328" s="5" t="s">
        <v>22073</v>
      </c>
      <c r="C9328" s="6" t="s">
        <v>6727</v>
      </c>
      <c r="D9328" s="6" t="str">
        <f t="shared" si="145"/>
        <v>0225-000-000-0000</v>
      </c>
      <c r="E9328" s="5" t="s">
        <v>6728</v>
      </c>
      <c r="F9328" s="5" t="s">
        <v>383</v>
      </c>
      <c r="G9328" s="5" t="s">
        <v>384</v>
      </c>
      <c r="H9328" s="5" t="s">
        <v>377</v>
      </c>
      <c r="I9328" s="5" t="s">
        <v>378</v>
      </c>
    </row>
    <row r="9329" spans="1:9" x14ac:dyDescent="0.25">
      <c r="A9329" s="5" t="s">
        <v>22074</v>
      </c>
      <c r="B9329" s="5" t="s">
        <v>22075</v>
      </c>
      <c r="C9329" s="6" t="s">
        <v>14382</v>
      </c>
      <c r="D9329" s="6" t="str">
        <f t="shared" si="145"/>
        <v>1155-000-000-0000</v>
      </c>
      <c r="E9329" s="5" t="s">
        <v>14383</v>
      </c>
      <c r="F9329" s="5" t="s">
        <v>383</v>
      </c>
      <c r="G9329" s="5" t="s">
        <v>384</v>
      </c>
      <c r="H9329" s="5" t="s">
        <v>377</v>
      </c>
      <c r="I9329" s="5" t="s">
        <v>378</v>
      </c>
    </row>
    <row r="9330" spans="1:9" x14ac:dyDescent="0.25">
      <c r="A9330" s="5" t="s">
        <v>22076</v>
      </c>
      <c r="B9330" s="5" t="s">
        <v>22077</v>
      </c>
      <c r="C9330" s="6" t="s">
        <v>1474</v>
      </c>
      <c r="D9330" s="6" t="str">
        <f t="shared" si="145"/>
        <v>0695-000-000-0000</v>
      </c>
      <c r="E9330" s="5" t="s">
        <v>1475</v>
      </c>
      <c r="F9330" s="5" t="s">
        <v>383</v>
      </c>
      <c r="G9330" s="5" t="s">
        <v>384</v>
      </c>
      <c r="H9330" s="5" t="s">
        <v>377</v>
      </c>
      <c r="I9330" s="5" t="s">
        <v>378</v>
      </c>
    </row>
    <row r="9331" spans="1:9" x14ac:dyDescent="0.25">
      <c r="A9331" s="5" t="s">
        <v>22078</v>
      </c>
      <c r="B9331" s="5" t="s">
        <v>22079</v>
      </c>
      <c r="C9331" s="6" t="s">
        <v>2541</v>
      </c>
      <c r="D9331" s="6" t="str">
        <f t="shared" si="145"/>
        <v>0692-000-000-0000</v>
      </c>
      <c r="E9331" s="5" t="s">
        <v>2542</v>
      </c>
      <c r="F9331" s="5" t="s">
        <v>383</v>
      </c>
      <c r="G9331" s="5" t="s">
        <v>384</v>
      </c>
      <c r="H9331" s="5" t="s">
        <v>377</v>
      </c>
      <c r="I9331" s="5" t="s">
        <v>378</v>
      </c>
    </row>
    <row r="9332" spans="1:9" x14ac:dyDescent="0.25">
      <c r="A9332" s="5" t="s">
        <v>22080</v>
      </c>
      <c r="B9332" s="5" t="s">
        <v>22081</v>
      </c>
      <c r="C9332" s="6" t="s">
        <v>6651</v>
      </c>
      <c r="D9332" s="6" t="str">
        <f t="shared" si="145"/>
        <v>0791-000-000-0000</v>
      </c>
      <c r="E9332" s="5" t="s">
        <v>6652</v>
      </c>
      <c r="F9332" s="5" t="s">
        <v>383</v>
      </c>
      <c r="G9332" s="5" t="s">
        <v>384</v>
      </c>
      <c r="H9332" s="5" t="s">
        <v>377</v>
      </c>
      <c r="I9332" s="5" t="s">
        <v>378</v>
      </c>
    </row>
    <row r="9333" spans="1:9" x14ac:dyDescent="0.25">
      <c r="A9333" s="5" t="s">
        <v>22082</v>
      </c>
      <c r="B9333" s="5" t="s">
        <v>22083</v>
      </c>
      <c r="C9333" s="6" t="s">
        <v>686</v>
      </c>
      <c r="D9333" s="6" t="str">
        <f t="shared" si="145"/>
        <v>0200-000-000-0000</v>
      </c>
      <c r="E9333" s="5" t="s">
        <v>687</v>
      </c>
      <c r="F9333" s="5" t="s">
        <v>383</v>
      </c>
      <c r="G9333" s="5" t="s">
        <v>384</v>
      </c>
      <c r="H9333" s="5" t="s">
        <v>377</v>
      </c>
      <c r="I9333" s="5" t="s">
        <v>378</v>
      </c>
    </row>
    <row r="9334" spans="1:9" x14ac:dyDescent="0.25">
      <c r="A9334" s="5" t="s">
        <v>22084</v>
      </c>
      <c r="B9334" s="5" t="s">
        <v>22085</v>
      </c>
      <c r="C9334" s="6" t="s">
        <v>11433</v>
      </c>
      <c r="D9334" s="6" t="str">
        <f t="shared" si="145"/>
        <v>0169-000-004-6100</v>
      </c>
      <c r="E9334" s="5" t="s">
        <v>11434</v>
      </c>
      <c r="F9334" s="5" t="s">
        <v>383</v>
      </c>
      <c r="G9334" s="5" t="s">
        <v>384</v>
      </c>
      <c r="H9334" s="5" t="s">
        <v>377</v>
      </c>
      <c r="I9334" s="5" t="s">
        <v>378</v>
      </c>
    </row>
    <row r="9335" spans="1:9" x14ac:dyDescent="0.25">
      <c r="A9335" s="5" t="s">
        <v>22086</v>
      </c>
      <c r="B9335" s="5" t="s">
        <v>22087</v>
      </c>
      <c r="C9335" s="6" t="s">
        <v>1398</v>
      </c>
      <c r="D9335" s="6" t="str">
        <f t="shared" si="145"/>
        <v>0116-000-000-0000</v>
      </c>
      <c r="E9335" s="5" t="s">
        <v>1399</v>
      </c>
      <c r="F9335" s="5" t="s">
        <v>383</v>
      </c>
      <c r="G9335" s="5" t="s">
        <v>384</v>
      </c>
      <c r="H9335" s="5" t="s">
        <v>377</v>
      </c>
      <c r="I9335" s="5" t="s">
        <v>378</v>
      </c>
    </row>
    <row r="9336" spans="1:9" x14ac:dyDescent="0.25">
      <c r="A9336" s="5" t="s">
        <v>22088</v>
      </c>
      <c r="B9336" s="5" t="s">
        <v>22089</v>
      </c>
      <c r="C9336" s="6" t="s">
        <v>16866</v>
      </c>
      <c r="D9336" s="6" t="str">
        <f t="shared" si="145"/>
        <v>0220-000-004-6900</v>
      </c>
      <c r="E9336" s="5" t="s">
        <v>16867</v>
      </c>
      <c r="F9336" s="5" t="s">
        <v>383</v>
      </c>
      <c r="G9336" s="5" t="s">
        <v>384</v>
      </c>
      <c r="H9336" s="5" t="s">
        <v>377</v>
      </c>
      <c r="I9336" s="5" t="s">
        <v>378</v>
      </c>
    </row>
    <row r="9337" spans="1:9" x14ac:dyDescent="0.25">
      <c r="A9337" s="5" t="s">
        <v>22090</v>
      </c>
      <c r="B9337" s="5" t="s">
        <v>22091</v>
      </c>
      <c r="C9337" s="6" t="s">
        <v>1494</v>
      </c>
      <c r="D9337" s="6" t="str">
        <f t="shared" si="145"/>
        <v>0944-000-000-0000</v>
      </c>
      <c r="E9337" s="5" t="s">
        <v>1495</v>
      </c>
      <c r="F9337" s="5" t="s">
        <v>383</v>
      </c>
      <c r="G9337" s="5" t="s">
        <v>384</v>
      </c>
      <c r="H9337" s="5" t="s">
        <v>513</v>
      </c>
      <c r="I9337" s="5" t="s">
        <v>514</v>
      </c>
    </row>
    <row r="9338" spans="1:9" x14ac:dyDescent="0.25">
      <c r="A9338" s="5" t="s">
        <v>22092</v>
      </c>
      <c r="B9338" s="5" t="s">
        <v>22093</v>
      </c>
      <c r="C9338" s="6" t="s">
        <v>6106</v>
      </c>
      <c r="D9338" s="6" t="str">
        <f t="shared" si="145"/>
        <v>0167-000-000-0000</v>
      </c>
      <c r="E9338" s="5" t="s">
        <v>6107</v>
      </c>
      <c r="F9338" s="5" t="s">
        <v>383</v>
      </c>
      <c r="G9338" s="5" t="s">
        <v>384</v>
      </c>
      <c r="H9338" s="5" t="s">
        <v>377</v>
      </c>
      <c r="I9338" s="5" t="s">
        <v>378</v>
      </c>
    </row>
    <row r="9339" spans="1:9" x14ac:dyDescent="0.25">
      <c r="A9339" s="5" t="s">
        <v>22094</v>
      </c>
      <c r="B9339" s="5" t="s">
        <v>22095</v>
      </c>
      <c r="C9339" s="6" t="s">
        <v>3518</v>
      </c>
      <c r="D9339" s="6" t="str">
        <f t="shared" si="145"/>
        <v>0423-000-000-0000</v>
      </c>
      <c r="E9339" s="5" t="s">
        <v>3519</v>
      </c>
      <c r="F9339" s="5" t="s">
        <v>383</v>
      </c>
      <c r="G9339" s="5" t="s">
        <v>384</v>
      </c>
      <c r="H9339" s="5" t="s">
        <v>377</v>
      </c>
      <c r="I9339" s="5" t="s">
        <v>378</v>
      </c>
    </row>
    <row r="9340" spans="1:9" x14ac:dyDescent="0.25">
      <c r="A9340" s="5" t="s">
        <v>22096</v>
      </c>
      <c r="B9340" s="5" t="s">
        <v>22097</v>
      </c>
      <c r="C9340" s="6" t="s">
        <v>1619</v>
      </c>
      <c r="D9340" s="6" t="str">
        <f t="shared" si="145"/>
        <v>0370-000-000-0000</v>
      </c>
      <c r="E9340" s="5" t="s">
        <v>1620</v>
      </c>
      <c r="F9340" s="5" t="s">
        <v>383</v>
      </c>
      <c r="G9340" s="5" t="s">
        <v>384</v>
      </c>
      <c r="H9340" s="5" t="s">
        <v>377</v>
      </c>
      <c r="I9340" s="5" t="s">
        <v>378</v>
      </c>
    </row>
    <row r="9341" spans="1:9" x14ac:dyDescent="0.25">
      <c r="A9341" s="5" t="s">
        <v>22098</v>
      </c>
      <c r="B9341" s="5" t="s">
        <v>22099</v>
      </c>
      <c r="C9341" s="6" t="s">
        <v>1283</v>
      </c>
      <c r="D9341" s="6" t="str">
        <f t="shared" si="145"/>
        <v>0338-000-000-0000</v>
      </c>
      <c r="E9341" s="5" t="s">
        <v>1284</v>
      </c>
      <c r="F9341" s="5" t="s">
        <v>383</v>
      </c>
      <c r="G9341" s="5" t="s">
        <v>384</v>
      </c>
      <c r="H9341" s="5" t="s">
        <v>377</v>
      </c>
      <c r="I9341" s="5" t="s">
        <v>378</v>
      </c>
    </row>
    <row r="9342" spans="1:9" x14ac:dyDescent="0.25">
      <c r="A9342" s="5" t="s">
        <v>22100</v>
      </c>
      <c r="B9342" s="5" t="s">
        <v>22101</v>
      </c>
      <c r="C9342" s="6" t="s">
        <v>15373</v>
      </c>
      <c r="D9342" s="6" t="str">
        <f t="shared" si="145"/>
        <v>0196-247-000-0000</v>
      </c>
      <c r="E9342" s="5" t="s">
        <v>15374</v>
      </c>
      <c r="F9342" s="5" t="s">
        <v>383</v>
      </c>
      <c r="G9342" s="5" t="s">
        <v>384</v>
      </c>
      <c r="H9342" s="5" t="s">
        <v>377</v>
      </c>
      <c r="I9342" s="5" t="s">
        <v>378</v>
      </c>
    </row>
    <row r="9343" spans="1:9" x14ac:dyDescent="0.25">
      <c r="A9343" s="5" t="s">
        <v>22102</v>
      </c>
      <c r="B9343" s="5" t="s">
        <v>22103</v>
      </c>
      <c r="C9343" s="6" t="s">
        <v>1398</v>
      </c>
      <c r="D9343" s="6" t="str">
        <f t="shared" si="145"/>
        <v>0116-000-000-0000</v>
      </c>
      <c r="E9343" s="5" t="s">
        <v>1399</v>
      </c>
      <c r="F9343" s="5" t="s">
        <v>383</v>
      </c>
      <c r="G9343" s="5" t="s">
        <v>384</v>
      </c>
      <c r="H9343" s="5" t="s">
        <v>377</v>
      </c>
      <c r="I9343" s="5" t="s">
        <v>378</v>
      </c>
    </row>
    <row r="9344" spans="1:9" x14ac:dyDescent="0.25">
      <c r="A9344" s="5" t="s">
        <v>22104</v>
      </c>
      <c r="B9344" s="5" t="s">
        <v>22105</v>
      </c>
      <c r="C9344" s="6" t="s">
        <v>5494</v>
      </c>
      <c r="D9344" s="6" t="str">
        <f t="shared" si="145"/>
        <v>0570-000-000-0000</v>
      </c>
      <c r="E9344" s="5" t="s">
        <v>5495</v>
      </c>
      <c r="F9344" s="5" t="s">
        <v>383</v>
      </c>
      <c r="G9344" s="5" t="s">
        <v>384</v>
      </c>
      <c r="H9344" s="5" t="s">
        <v>377</v>
      </c>
      <c r="I9344" s="5" t="s">
        <v>378</v>
      </c>
    </row>
    <row r="9345" spans="1:9" x14ac:dyDescent="0.25">
      <c r="A9345" s="5" t="s">
        <v>22106</v>
      </c>
      <c r="B9345" s="5" t="s">
        <v>22107</v>
      </c>
      <c r="C9345" s="6" t="s">
        <v>525</v>
      </c>
      <c r="D9345" s="6" t="str">
        <f t="shared" si="145"/>
        <v>0065-000-000-0000</v>
      </c>
      <c r="E9345" s="5" t="s">
        <v>526</v>
      </c>
      <c r="F9345" s="5" t="s">
        <v>383</v>
      </c>
      <c r="G9345" s="5" t="s">
        <v>384</v>
      </c>
      <c r="H9345" s="5" t="s">
        <v>377</v>
      </c>
      <c r="I9345" s="5" t="s">
        <v>378</v>
      </c>
    </row>
    <row r="9346" spans="1:9" x14ac:dyDescent="0.25">
      <c r="A9346" s="5" t="s">
        <v>22108</v>
      </c>
      <c r="B9346" s="5" t="s">
        <v>22109</v>
      </c>
      <c r="C9346" s="6" t="s">
        <v>1384</v>
      </c>
      <c r="D9346" s="6" t="str">
        <f t="shared" ref="D9346:D9409" si="146">TEXT(C9346,"0000-000-000-0000")</f>
        <v>0290-307-000-0000</v>
      </c>
      <c r="E9346" s="5" t="s">
        <v>1385</v>
      </c>
      <c r="F9346" s="5" t="s">
        <v>415</v>
      </c>
      <c r="G9346" s="5" t="s">
        <v>416</v>
      </c>
      <c r="H9346" s="5" t="s">
        <v>377</v>
      </c>
      <c r="I9346" s="5" t="s">
        <v>378</v>
      </c>
    </row>
    <row r="9347" spans="1:9" x14ac:dyDescent="0.25">
      <c r="A9347" s="5" t="s">
        <v>22110</v>
      </c>
      <c r="B9347" s="5" t="s">
        <v>22111</v>
      </c>
      <c r="C9347" s="6" t="s">
        <v>4100</v>
      </c>
      <c r="D9347" s="6" t="str">
        <f t="shared" si="146"/>
        <v>0214-000-000-0000</v>
      </c>
      <c r="E9347" s="5" t="s">
        <v>4101</v>
      </c>
      <c r="F9347" s="5" t="s">
        <v>383</v>
      </c>
      <c r="G9347" s="5" t="s">
        <v>384</v>
      </c>
      <c r="H9347" s="5" t="s">
        <v>377</v>
      </c>
      <c r="I9347" s="5" t="s">
        <v>378</v>
      </c>
    </row>
    <row r="9348" spans="1:9" x14ac:dyDescent="0.25">
      <c r="A9348" s="5" t="s">
        <v>22112</v>
      </c>
      <c r="B9348" s="5" t="s">
        <v>22113</v>
      </c>
      <c r="C9348" s="6" t="s">
        <v>1069</v>
      </c>
      <c r="D9348" s="6" t="str">
        <f t="shared" si="146"/>
        <v>0300-000-000-0000</v>
      </c>
      <c r="E9348" s="5" t="s">
        <v>1070</v>
      </c>
      <c r="F9348" s="5" t="s">
        <v>383</v>
      </c>
      <c r="G9348" s="5" t="s">
        <v>384</v>
      </c>
      <c r="H9348" s="5" t="s">
        <v>377</v>
      </c>
      <c r="I9348" s="5" t="s">
        <v>378</v>
      </c>
    </row>
    <row r="9349" spans="1:9" x14ac:dyDescent="0.25">
      <c r="A9349" s="5" t="s">
        <v>22114</v>
      </c>
      <c r="B9349" s="5" t="s">
        <v>22115</v>
      </c>
      <c r="C9349" s="6" t="s">
        <v>1295</v>
      </c>
      <c r="D9349" s="6" t="str">
        <f t="shared" si="146"/>
        <v>0351-000-000-0000</v>
      </c>
      <c r="E9349" s="5" t="s">
        <v>1296</v>
      </c>
      <c r="F9349" s="5" t="s">
        <v>383</v>
      </c>
      <c r="G9349" s="5" t="s">
        <v>384</v>
      </c>
      <c r="H9349" s="5" t="s">
        <v>377</v>
      </c>
      <c r="I9349" s="5" t="s">
        <v>378</v>
      </c>
    </row>
    <row r="9350" spans="1:9" x14ac:dyDescent="0.25">
      <c r="A9350" s="5" t="s">
        <v>22116</v>
      </c>
      <c r="B9350" s="5" t="s">
        <v>22117</v>
      </c>
      <c r="C9350" s="6" t="s">
        <v>4337</v>
      </c>
      <c r="D9350" s="6" t="str">
        <f t="shared" si="146"/>
        <v>0587-000-000-0000</v>
      </c>
      <c r="E9350" s="5" t="s">
        <v>4338</v>
      </c>
      <c r="F9350" s="5" t="s">
        <v>383</v>
      </c>
      <c r="G9350" s="5" t="s">
        <v>384</v>
      </c>
      <c r="H9350" s="5" t="s">
        <v>377</v>
      </c>
      <c r="I9350" s="5" t="s">
        <v>378</v>
      </c>
    </row>
    <row r="9351" spans="1:9" x14ac:dyDescent="0.25">
      <c r="A9351" s="5" t="s">
        <v>22118</v>
      </c>
      <c r="B9351" s="5" t="s">
        <v>22119</v>
      </c>
      <c r="C9351" s="6" t="s">
        <v>2657</v>
      </c>
      <c r="D9351" s="6" t="str">
        <f t="shared" si="146"/>
        <v>0085-000-000-0000</v>
      </c>
      <c r="E9351" s="5" t="s">
        <v>2658</v>
      </c>
      <c r="F9351" s="5" t="s">
        <v>383</v>
      </c>
      <c r="G9351" s="5" t="s">
        <v>384</v>
      </c>
      <c r="H9351" s="5" t="s">
        <v>377</v>
      </c>
      <c r="I9351" s="5" t="s">
        <v>378</v>
      </c>
    </row>
    <row r="9352" spans="1:9" x14ac:dyDescent="0.25">
      <c r="A9352" s="5" t="s">
        <v>22120</v>
      </c>
      <c r="B9352" s="5" t="s">
        <v>22121</v>
      </c>
      <c r="C9352" s="6" t="s">
        <v>9608</v>
      </c>
      <c r="D9352" s="6" t="str">
        <f t="shared" si="146"/>
        <v>0655-000-000-0000</v>
      </c>
      <c r="E9352" s="5" t="s">
        <v>9609</v>
      </c>
      <c r="F9352" s="5" t="s">
        <v>383</v>
      </c>
      <c r="G9352" s="5" t="s">
        <v>384</v>
      </c>
      <c r="H9352" s="5" t="s">
        <v>377</v>
      </c>
      <c r="I9352" s="5" t="s">
        <v>378</v>
      </c>
    </row>
    <row r="9353" spans="1:9" x14ac:dyDescent="0.25">
      <c r="A9353" s="5" t="s">
        <v>22122</v>
      </c>
      <c r="B9353" s="5" t="s">
        <v>22123</v>
      </c>
      <c r="C9353" s="6" t="s">
        <v>13015</v>
      </c>
      <c r="D9353" s="6" t="str">
        <f t="shared" si="146"/>
        <v>1115-000-000-0000</v>
      </c>
      <c r="E9353" s="5" t="s">
        <v>13016</v>
      </c>
      <c r="F9353" s="5" t="s">
        <v>383</v>
      </c>
      <c r="G9353" s="5" t="s">
        <v>384</v>
      </c>
      <c r="H9353" s="5" t="s">
        <v>377</v>
      </c>
      <c r="I9353" s="5" t="s">
        <v>378</v>
      </c>
    </row>
    <row r="9354" spans="1:9" x14ac:dyDescent="0.25">
      <c r="A9354" s="5" t="s">
        <v>22124</v>
      </c>
      <c r="B9354" s="5" t="s">
        <v>22125</v>
      </c>
      <c r="C9354" s="6" t="s">
        <v>9935</v>
      </c>
      <c r="D9354" s="6" t="str">
        <f t="shared" si="146"/>
        <v>0010-058-021-4000</v>
      </c>
      <c r="E9354" s="5" t="s">
        <v>9936</v>
      </c>
      <c r="F9354" s="5" t="s">
        <v>399</v>
      </c>
      <c r="G9354" s="5" t="s">
        <v>400</v>
      </c>
      <c r="H9354" s="5" t="s">
        <v>377</v>
      </c>
      <c r="I9354" s="5" t="s">
        <v>378</v>
      </c>
    </row>
    <row r="9355" spans="1:9" x14ac:dyDescent="0.25">
      <c r="A9355" s="5" t="s">
        <v>22126</v>
      </c>
      <c r="B9355" s="5" t="s">
        <v>22127</v>
      </c>
      <c r="C9355" s="6" t="s">
        <v>15858</v>
      </c>
      <c r="D9355" s="6" t="str">
        <f t="shared" si="146"/>
        <v>1063-000-000-0000</v>
      </c>
      <c r="E9355" s="5" t="s">
        <v>15859</v>
      </c>
      <c r="F9355" s="5" t="s">
        <v>383</v>
      </c>
      <c r="G9355" s="5" t="s">
        <v>384</v>
      </c>
      <c r="H9355" s="5" t="s">
        <v>377</v>
      </c>
      <c r="I9355" s="5" t="s">
        <v>378</v>
      </c>
    </row>
    <row r="9356" spans="1:9" x14ac:dyDescent="0.25">
      <c r="A9356" s="5" t="s">
        <v>22128</v>
      </c>
      <c r="B9356" s="5" t="s">
        <v>22129</v>
      </c>
      <c r="C9356" s="6" t="s">
        <v>827</v>
      </c>
      <c r="D9356" s="6" t="str">
        <f t="shared" si="146"/>
        <v>0320-000-000-0000</v>
      </c>
      <c r="E9356" s="5" t="s">
        <v>828</v>
      </c>
      <c r="F9356" s="5" t="s">
        <v>383</v>
      </c>
      <c r="G9356" s="5" t="s">
        <v>384</v>
      </c>
      <c r="H9356" s="5" t="s">
        <v>377</v>
      </c>
      <c r="I9356" s="5" t="s">
        <v>378</v>
      </c>
    </row>
    <row r="9357" spans="1:9" x14ac:dyDescent="0.25">
      <c r="A9357" s="5" t="s">
        <v>22130</v>
      </c>
      <c r="B9357" s="5" t="s">
        <v>22131</v>
      </c>
      <c r="C9357" s="6" t="s">
        <v>1414</v>
      </c>
      <c r="D9357" s="6" t="str">
        <f t="shared" si="146"/>
        <v>0163-000-000-0000</v>
      </c>
      <c r="E9357" s="5" t="s">
        <v>1415</v>
      </c>
      <c r="F9357" s="5" t="s">
        <v>383</v>
      </c>
      <c r="G9357" s="5" t="s">
        <v>384</v>
      </c>
      <c r="H9357" s="5" t="s">
        <v>377</v>
      </c>
      <c r="I9357" s="5" t="s">
        <v>378</v>
      </c>
    </row>
    <row r="9358" spans="1:9" x14ac:dyDescent="0.25">
      <c r="A9358" s="5" t="s">
        <v>22132</v>
      </c>
      <c r="B9358" s="5" t="s">
        <v>22133</v>
      </c>
      <c r="C9358" s="6" t="s">
        <v>1619</v>
      </c>
      <c r="D9358" s="6" t="str">
        <f t="shared" si="146"/>
        <v>0370-000-000-0000</v>
      </c>
      <c r="E9358" s="5" t="s">
        <v>1620</v>
      </c>
      <c r="F9358" s="5" t="s">
        <v>383</v>
      </c>
      <c r="G9358" s="5" t="s">
        <v>384</v>
      </c>
      <c r="H9358" s="5" t="s">
        <v>377</v>
      </c>
      <c r="I9358" s="5" t="s">
        <v>378</v>
      </c>
    </row>
    <row r="9359" spans="1:9" x14ac:dyDescent="0.25">
      <c r="A9359" s="5" t="s">
        <v>22134</v>
      </c>
      <c r="B9359" s="5" t="s">
        <v>22135</v>
      </c>
      <c r="C9359" s="6" t="s">
        <v>2279</v>
      </c>
      <c r="D9359" s="6" t="str">
        <f t="shared" si="146"/>
        <v>0760-000-000-0000</v>
      </c>
      <c r="E9359" s="5" t="s">
        <v>2280</v>
      </c>
      <c r="F9359" s="5" t="s">
        <v>383</v>
      </c>
      <c r="G9359" s="5" t="s">
        <v>384</v>
      </c>
      <c r="H9359" s="5" t="s">
        <v>377</v>
      </c>
      <c r="I9359" s="5" t="s">
        <v>378</v>
      </c>
    </row>
    <row r="9360" spans="1:9" x14ac:dyDescent="0.25">
      <c r="A9360" s="5" t="s">
        <v>22136</v>
      </c>
      <c r="B9360" s="5" t="s">
        <v>22137</v>
      </c>
      <c r="C9360" s="6" t="s">
        <v>2629</v>
      </c>
      <c r="D9360" s="6" t="str">
        <f t="shared" si="146"/>
        <v>0010-027-131-1100</v>
      </c>
      <c r="E9360" s="5" t="s">
        <v>2630</v>
      </c>
      <c r="F9360" s="5" t="s">
        <v>399</v>
      </c>
      <c r="G9360" s="5" t="s">
        <v>400</v>
      </c>
      <c r="H9360" s="5" t="s">
        <v>377</v>
      </c>
      <c r="I9360" s="5" t="s">
        <v>378</v>
      </c>
    </row>
    <row r="9361" spans="1:9" x14ac:dyDescent="0.25">
      <c r="A9361" s="5" t="s">
        <v>22138</v>
      </c>
      <c r="B9361" s="5" t="s">
        <v>22139</v>
      </c>
      <c r="C9361" s="6" t="s">
        <v>5154</v>
      </c>
      <c r="D9361" s="6" t="str">
        <f t="shared" si="146"/>
        <v>0416-000-000-0000</v>
      </c>
      <c r="E9361" s="5" t="s">
        <v>5155</v>
      </c>
      <c r="F9361" s="5" t="s">
        <v>383</v>
      </c>
      <c r="G9361" s="5" t="s">
        <v>384</v>
      </c>
      <c r="H9361" s="5" t="s">
        <v>377</v>
      </c>
      <c r="I9361" s="5" t="s">
        <v>378</v>
      </c>
    </row>
    <row r="9362" spans="1:9" x14ac:dyDescent="0.25">
      <c r="A9362" s="5" t="s">
        <v>22140</v>
      </c>
      <c r="B9362" s="5" t="s">
        <v>22141</v>
      </c>
      <c r="C9362" s="6" t="s">
        <v>686</v>
      </c>
      <c r="D9362" s="6" t="str">
        <f t="shared" si="146"/>
        <v>0200-000-000-0000</v>
      </c>
      <c r="E9362" s="5" t="s">
        <v>687</v>
      </c>
      <c r="F9362" s="5" t="s">
        <v>383</v>
      </c>
      <c r="G9362" s="5" t="s">
        <v>384</v>
      </c>
      <c r="H9362" s="5" t="s">
        <v>377</v>
      </c>
      <c r="I9362" s="5" t="s">
        <v>378</v>
      </c>
    </row>
    <row r="9363" spans="1:9" x14ac:dyDescent="0.25">
      <c r="A9363" s="5" t="s">
        <v>22142</v>
      </c>
      <c r="B9363" s="5" t="s">
        <v>22143</v>
      </c>
      <c r="C9363" s="6" t="s">
        <v>8010</v>
      </c>
      <c r="D9363" s="6" t="str">
        <f t="shared" si="146"/>
        <v>1107-000-000-0000</v>
      </c>
      <c r="E9363" s="5" t="s">
        <v>8011</v>
      </c>
      <c r="F9363" s="5" t="s">
        <v>383</v>
      </c>
      <c r="G9363" s="5" t="s">
        <v>384</v>
      </c>
      <c r="H9363" s="5" t="s">
        <v>377</v>
      </c>
      <c r="I9363" s="5" t="s">
        <v>378</v>
      </c>
    </row>
    <row r="9364" spans="1:9" x14ac:dyDescent="0.25">
      <c r="A9364" s="5" t="s">
        <v>22144</v>
      </c>
      <c r="B9364" s="5" t="s">
        <v>22145</v>
      </c>
      <c r="C9364" s="6" t="s">
        <v>2245</v>
      </c>
      <c r="D9364" s="6" t="str">
        <f t="shared" si="146"/>
        <v>0959-000-000-0000</v>
      </c>
      <c r="E9364" s="5" t="s">
        <v>2246</v>
      </c>
      <c r="F9364" s="5" t="s">
        <v>383</v>
      </c>
      <c r="G9364" s="5" t="s">
        <v>384</v>
      </c>
      <c r="H9364" s="5" t="s">
        <v>377</v>
      </c>
      <c r="I9364" s="5" t="s">
        <v>378</v>
      </c>
    </row>
    <row r="9365" spans="1:9" x14ac:dyDescent="0.25">
      <c r="A9365" s="5" t="s">
        <v>22146</v>
      </c>
      <c r="B9365" s="5" t="s">
        <v>22147</v>
      </c>
      <c r="C9365" s="6" t="s">
        <v>724</v>
      </c>
      <c r="D9365" s="6" t="str">
        <f t="shared" si="146"/>
        <v>0283-000-000-0000</v>
      </c>
      <c r="E9365" s="5" t="s">
        <v>725</v>
      </c>
      <c r="F9365" s="5" t="s">
        <v>383</v>
      </c>
      <c r="G9365" s="5" t="s">
        <v>384</v>
      </c>
      <c r="H9365" s="5" t="s">
        <v>377</v>
      </c>
      <c r="I9365" s="5" t="s">
        <v>378</v>
      </c>
    </row>
    <row r="9366" spans="1:9" x14ac:dyDescent="0.25">
      <c r="A9366" s="5" t="s">
        <v>22148</v>
      </c>
      <c r="B9366" s="5" t="s">
        <v>22149</v>
      </c>
      <c r="C9366" s="6" t="s">
        <v>3966</v>
      </c>
      <c r="D9366" s="6" t="str">
        <f t="shared" si="146"/>
        <v>0800-000-000-0000</v>
      </c>
      <c r="E9366" s="5" t="s">
        <v>3967</v>
      </c>
      <c r="F9366" s="5" t="s">
        <v>383</v>
      </c>
      <c r="G9366" s="5" t="s">
        <v>384</v>
      </c>
      <c r="H9366" s="5" t="s">
        <v>377</v>
      </c>
      <c r="I9366" s="5" t="s">
        <v>378</v>
      </c>
    </row>
    <row r="9367" spans="1:9" x14ac:dyDescent="0.25">
      <c r="A9367" s="5" t="s">
        <v>22150</v>
      </c>
      <c r="B9367" s="5" t="s">
        <v>22151</v>
      </c>
      <c r="C9367" s="6" t="s">
        <v>2180</v>
      </c>
      <c r="D9367" s="6" t="str">
        <f t="shared" si="146"/>
        <v>0770-000-000-0000</v>
      </c>
      <c r="E9367" s="5" t="s">
        <v>2181</v>
      </c>
      <c r="F9367" s="5" t="s">
        <v>383</v>
      </c>
      <c r="G9367" s="5" t="s">
        <v>384</v>
      </c>
      <c r="H9367" s="5" t="s">
        <v>377</v>
      </c>
      <c r="I9367" s="5" t="s">
        <v>378</v>
      </c>
    </row>
    <row r="9368" spans="1:9" x14ac:dyDescent="0.25">
      <c r="A9368" s="5" t="s">
        <v>22152</v>
      </c>
      <c r="B9368" s="5" t="s">
        <v>22153</v>
      </c>
      <c r="C9368" s="6" t="s">
        <v>1151</v>
      </c>
      <c r="D9368" s="6" t="str">
        <f t="shared" si="146"/>
        <v>0105-000-000-0000</v>
      </c>
      <c r="E9368" s="5" t="s">
        <v>1152</v>
      </c>
      <c r="F9368" s="5" t="s">
        <v>383</v>
      </c>
      <c r="G9368" s="5" t="s">
        <v>384</v>
      </c>
      <c r="H9368" s="5" t="s">
        <v>377</v>
      </c>
      <c r="I9368" s="5" t="s">
        <v>378</v>
      </c>
    </row>
    <row r="9369" spans="1:9" x14ac:dyDescent="0.25">
      <c r="A9369" s="5" t="s">
        <v>22154</v>
      </c>
      <c r="B9369" s="5" t="s">
        <v>22155</v>
      </c>
      <c r="C9369" s="6" t="s">
        <v>3896</v>
      </c>
      <c r="D9369" s="6" t="str">
        <f t="shared" si="146"/>
        <v>0410-000-000-0000</v>
      </c>
      <c r="E9369" s="5" t="s">
        <v>3897</v>
      </c>
      <c r="F9369" s="5" t="s">
        <v>383</v>
      </c>
      <c r="G9369" s="5" t="s">
        <v>384</v>
      </c>
      <c r="H9369" s="5" t="s">
        <v>377</v>
      </c>
      <c r="I9369" s="5" t="s">
        <v>378</v>
      </c>
    </row>
    <row r="9370" spans="1:9" x14ac:dyDescent="0.25">
      <c r="A9370" s="5" t="s">
        <v>22156</v>
      </c>
      <c r="B9370" s="5" t="s">
        <v>22157</v>
      </c>
      <c r="C9370" s="6" t="s">
        <v>2913</v>
      </c>
      <c r="D9370" s="6" t="str">
        <f t="shared" si="146"/>
        <v>0918-000-000-0000</v>
      </c>
      <c r="E9370" s="5" t="s">
        <v>2914</v>
      </c>
      <c r="F9370" s="5" t="s">
        <v>383</v>
      </c>
      <c r="G9370" s="5" t="s">
        <v>384</v>
      </c>
      <c r="H9370" s="5" t="s">
        <v>377</v>
      </c>
      <c r="I9370" s="5" t="s">
        <v>378</v>
      </c>
    </row>
    <row r="9371" spans="1:9" x14ac:dyDescent="0.25">
      <c r="A9371" s="5" t="s">
        <v>22158</v>
      </c>
      <c r="B9371" s="5" t="s">
        <v>22159</v>
      </c>
      <c r="C9371" s="6" t="s">
        <v>9608</v>
      </c>
      <c r="D9371" s="6" t="str">
        <f t="shared" si="146"/>
        <v>0655-000-000-0000</v>
      </c>
      <c r="E9371" s="5" t="s">
        <v>9609</v>
      </c>
      <c r="F9371" s="5" t="s">
        <v>383</v>
      </c>
      <c r="G9371" s="5" t="s">
        <v>384</v>
      </c>
      <c r="H9371" s="5" t="s">
        <v>377</v>
      </c>
      <c r="I9371" s="5" t="s">
        <v>378</v>
      </c>
    </row>
    <row r="9372" spans="1:9" x14ac:dyDescent="0.25">
      <c r="A9372" s="5" t="s">
        <v>22160</v>
      </c>
      <c r="B9372" s="5" t="s">
        <v>22161</v>
      </c>
      <c r="C9372" s="6" t="s">
        <v>485</v>
      </c>
      <c r="D9372" s="6" t="str">
        <f t="shared" si="146"/>
        <v>0330-000-000-0000</v>
      </c>
      <c r="E9372" s="5" t="s">
        <v>486</v>
      </c>
      <c r="F9372" s="5" t="s">
        <v>383</v>
      </c>
      <c r="G9372" s="5" t="s">
        <v>384</v>
      </c>
      <c r="H9372" s="5" t="s">
        <v>377</v>
      </c>
      <c r="I9372" s="5" t="s">
        <v>378</v>
      </c>
    </row>
    <row r="9373" spans="1:9" x14ac:dyDescent="0.25">
      <c r="A9373" s="5" t="s">
        <v>22162</v>
      </c>
      <c r="B9373" s="5" t="s">
        <v>22163</v>
      </c>
      <c r="C9373" s="6" t="s">
        <v>835</v>
      </c>
      <c r="D9373" s="6" t="str">
        <f t="shared" si="146"/>
        <v>0195-000-000-0000</v>
      </c>
      <c r="E9373" s="5" t="s">
        <v>836</v>
      </c>
      <c r="F9373" s="5" t="s">
        <v>383</v>
      </c>
      <c r="G9373" s="5" t="s">
        <v>384</v>
      </c>
      <c r="H9373" s="5" t="s">
        <v>377</v>
      </c>
      <c r="I9373" s="5" t="s">
        <v>378</v>
      </c>
    </row>
    <row r="9374" spans="1:9" x14ac:dyDescent="0.25">
      <c r="A9374" s="5" t="s">
        <v>22164</v>
      </c>
      <c r="B9374" s="5" t="s">
        <v>22165</v>
      </c>
      <c r="C9374" s="6" t="s">
        <v>4076</v>
      </c>
      <c r="D9374" s="6" t="str">
        <f t="shared" si="146"/>
        <v>0308-000-000-0000</v>
      </c>
      <c r="E9374" s="5" t="s">
        <v>4077</v>
      </c>
      <c r="F9374" s="5" t="s">
        <v>383</v>
      </c>
      <c r="G9374" s="5" t="s">
        <v>384</v>
      </c>
      <c r="H9374" s="5" t="s">
        <v>513</v>
      </c>
      <c r="I9374" s="5" t="s">
        <v>514</v>
      </c>
    </row>
    <row r="9375" spans="1:9" x14ac:dyDescent="0.25">
      <c r="A9375" s="5" t="s">
        <v>22166</v>
      </c>
      <c r="B9375" s="5" t="s">
        <v>22167</v>
      </c>
      <c r="C9375" s="6" t="s">
        <v>481</v>
      </c>
      <c r="D9375" s="6" t="str">
        <f t="shared" si="146"/>
        <v>0955-000-000-0000</v>
      </c>
      <c r="E9375" s="5" t="s">
        <v>482</v>
      </c>
      <c r="F9375" s="5" t="s">
        <v>383</v>
      </c>
      <c r="G9375" s="5" t="s">
        <v>384</v>
      </c>
      <c r="H9375" s="5" t="s">
        <v>377</v>
      </c>
      <c r="I9375" s="5" t="s">
        <v>378</v>
      </c>
    </row>
    <row r="9376" spans="1:9" x14ac:dyDescent="0.25">
      <c r="A9376" s="5" t="s">
        <v>22168</v>
      </c>
      <c r="B9376" s="5" t="s">
        <v>22169</v>
      </c>
      <c r="C9376" s="6" t="s">
        <v>11988</v>
      </c>
      <c r="D9376" s="6" t="str">
        <f t="shared" si="146"/>
        <v>1132-000-000-0000</v>
      </c>
      <c r="E9376" s="5" t="s">
        <v>11989</v>
      </c>
      <c r="F9376" s="5" t="s">
        <v>383</v>
      </c>
      <c r="G9376" s="5" t="s">
        <v>384</v>
      </c>
      <c r="H9376" s="5" t="s">
        <v>377</v>
      </c>
      <c r="I9376" s="5" t="s">
        <v>378</v>
      </c>
    </row>
    <row r="9377" spans="1:9" x14ac:dyDescent="0.25">
      <c r="A9377" s="5" t="s">
        <v>22170</v>
      </c>
      <c r="B9377" s="5" t="s">
        <v>22171</v>
      </c>
      <c r="C9377" s="6" t="s">
        <v>4424</v>
      </c>
      <c r="D9377" s="6" t="str">
        <f t="shared" si="146"/>
        <v>0577-000-000-0000</v>
      </c>
      <c r="E9377" s="5" t="s">
        <v>4425</v>
      </c>
      <c r="F9377" s="5" t="s">
        <v>383</v>
      </c>
      <c r="G9377" s="5" t="s">
        <v>384</v>
      </c>
      <c r="H9377" s="5" t="s">
        <v>377</v>
      </c>
      <c r="I9377" s="5" t="s">
        <v>378</v>
      </c>
    </row>
    <row r="9378" spans="1:9" x14ac:dyDescent="0.25">
      <c r="A9378" s="5" t="s">
        <v>22172</v>
      </c>
      <c r="B9378" s="5" t="s">
        <v>22173</v>
      </c>
      <c r="C9378" s="6" t="s">
        <v>6759</v>
      </c>
      <c r="D9378" s="6" t="str">
        <f t="shared" si="146"/>
        <v>0428-000-000-0000</v>
      </c>
      <c r="E9378" s="5" t="s">
        <v>6760</v>
      </c>
      <c r="F9378" s="5" t="s">
        <v>383</v>
      </c>
      <c r="G9378" s="5" t="s">
        <v>384</v>
      </c>
      <c r="H9378" s="5" t="s">
        <v>377</v>
      </c>
      <c r="I9378" s="5" t="s">
        <v>378</v>
      </c>
    </row>
    <row r="9379" spans="1:9" x14ac:dyDescent="0.25">
      <c r="A9379" s="5" t="s">
        <v>22174</v>
      </c>
      <c r="B9379" s="5" t="s">
        <v>22175</v>
      </c>
      <c r="C9379" s="6" t="s">
        <v>9405</v>
      </c>
      <c r="D9379" s="6" t="str">
        <f t="shared" si="146"/>
        <v>0010-045-021-2000</v>
      </c>
      <c r="E9379" s="5" t="s">
        <v>9406</v>
      </c>
      <c r="F9379" s="5" t="s">
        <v>399</v>
      </c>
      <c r="G9379" s="5" t="s">
        <v>400</v>
      </c>
      <c r="H9379" s="5" t="s">
        <v>377</v>
      </c>
      <c r="I9379" s="5" t="s">
        <v>378</v>
      </c>
    </row>
    <row r="9380" spans="1:9" x14ac:dyDescent="0.25">
      <c r="A9380" s="5" t="s">
        <v>22176</v>
      </c>
      <c r="B9380" s="5" t="s">
        <v>22177</v>
      </c>
      <c r="C9380" s="6" t="s">
        <v>2283</v>
      </c>
      <c r="D9380" s="6" t="str">
        <f t="shared" si="146"/>
        <v>0822-000-000-0000</v>
      </c>
      <c r="E9380" s="5" t="s">
        <v>2284</v>
      </c>
      <c r="F9380" s="5" t="s">
        <v>383</v>
      </c>
      <c r="G9380" s="5" t="s">
        <v>384</v>
      </c>
      <c r="H9380" s="5" t="s">
        <v>377</v>
      </c>
      <c r="I9380" s="5" t="s">
        <v>378</v>
      </c>
    </row>
    <row r="9381" spans="1:9" x14ac:dyDescent="0.25">
      <c r="A9381" s="5" t="s">
        <v>22178</v>
      </c>
      <c r="B9381" s="5" t="s">
        <v>22179</v>
      </c>
      <c r="C9381" s="6" t="s">
        <v>539</v>
      </c>
      <c r="D9381" s="6" t="str">
        <f t="shared" si="146"/>
        <v>0850-000-000-0000</v>
      </c>
      <c r="E9381" s="5" t="s">
        <v>540</v>
      </c>
      <c r="F9381" s="5" t="s">
        <v>383</v>
      </c>
      <c r="G9381" s="5" t="s">
        <v>384</v>
      </c>
      <c r="H9381" s="5" t="s">
        <v>377</v>
      </c>
      <c r="I9381" s="5" t="s">
        <v>378</v>
      </c>
    </row>
    <row r="9382" spans="1:9" x14ac:dyDescent="0.25">
      <c r="A9382" s="5" t="s">
        <v>22180</v>
      </c>
      <c r="B9382" s="5" t="s">
        <v>22181</v>
      </c>
      <c r="C9382" s="6" t="s">
        <v>2835</v>
      </c>
      <c r="D9382" s="6" t="str">
        <f t="shared" si="146"/>
        <v>0197-000-000-0000</v>
      </c>
      <c r="E9382" s="5" t="s">
        <v>2836</v>
      </c>
      <c r="F9382" s="5" t="s">
        <v>383</v>
      </c>
      <c r="G9382" s="5" t="s">
        <v>384</v>
      </c>
      <c r="H9382" s="5" t="s">
        <v>377</v>
      </c>
      <c r="I9382" s="5" t="s">
        <v>378</v>
      </c>
    </row>
    <row r="9383" spans="1:9" x14ac:dyDescent="0.25">
      <c r="A9383" s="5" t="s">
        <v>22182</v>
      </c>
      <c r="B9383" s="5" t="s">
        <v>22183</v>
      </c>
      <c r="C9383" s="6" t="s">
        <v>1448</v>
      </c>
      <c r="D9383" s="6" t="str">
        <f t="shared" si="146"/>
        <v>0125-000-000-0000</v>
      </c>
      <c r="E9383" s="5" t="s">
        <v>1449</v>
      </c>
      <c r="F9383" s="5" t="s">
        <v>383</v>
      </c>
      <c r="G9383" s="5" t="s">
        <v>384</v>
      </c>
      <c r="H9383" s="5" t="s">
        <v>377</v>
      </c>
      <c r="I9383" s="5" t="s">
        <v>378</v>
      </c>
    </row>
    <row r="9384" spans="1:9" x14ac:dyDescent="0.25">
      <c r="A9384" s="5" t="s">
        <v>22184</v>
      </c>
      <c r="B9384" s="5" t="s">
        <v>22185</v>
      </c>
      <c r="C9384" s="6" t="s">
        <v>2947</v>
      </c>
      <c r="D9384" s="6" t="str">
        <f t="shared" si="146"/>
        <v>0943-000-000-0000</v>
      </c>
      <c r="E9384" s="5" t="s">
        <v>2948</v>
      </c>
      <c r="F9384" s="5" t="s">
        <v>383</v>
      </c>
      <c r="G9384" s="5" t="s">
        <v>384</v>
      </c>
      <c r="H9384" s="5" t="s">
        <v>377</v>
      </c>
      <c r="I9384" s="5" t="s">
        <v>378</v>
      </c>
    </row>
    <row r="9385" spans="1:9" x14ac:dyDescent="0.25">
      <c r="A9385" s="5" t="s">
        <v>22186</v>
      </c>
      <c r="B9385" s="5" t="s">
        <v>22187</v>
      </c>
      <c r="C9385" s="6" t="s">
        <v>17296</v>
      </c>
      <c r="D9385" s="6" t="str">
        <f t="shared" si="146"/>
        <v>0320-090-101-1100</v>
      </c>
      <c r="E9385" s="5" t="s">
        <v>17297</v>
      </c>
      <c r="F9385" s="5" t="s">
        <v>399</v>
      </c>
      <c r="G9385" s="5" t="s">
        <v>400</v>
      </c>
      <c r="H9385" s="5" t="s">
        <v>377</v>
      </c>
      <c r="I9385" s="5" t="s">
        <v>378</v>
      </c>
    </row>
    <row r="9386" spans="1:9" x14ac:dyDescent="0.25">
      <c r="A9386" s="5" t="s">
        <v>22188</v>
      </c>
      <c r="B9386" s="5" t="s">
        <v>22189</v>
      </c>
      <c r="C9386" s="6" t="s">
        <v>4052</v>
      </c>
      <c r="D9386" s="6" t="str">
        <f t="shared" si="146"/>
        <v>0285-000-000-0000</v>
      </c>
      <c r="E9386" s="5" t="s">
        <v>4053</v>
      </c>
      <c r="F9386" s="5" t="s">
        <v>383</v>
      </c>
      <c r="G9386" s="5" t="s">
        <v>384</v>
      </c>
      <c r="H9386" s="5" t="s">
        <v>377</v>
      </c>
      <c r="I9386" s="5" t="s">
        <v>378</v>
      </c>
    </row>
    <row r="9387" spans="1:9" x14ac:dyDescent="0.25">
      <c r="A9387" s="5" t="s">
        <v>22190</v>
      </c>
      <c r="B9387" s="5" t="s">
        <v>22191</v>
      </c>
      <c r="C9387" s="6" t="s">
        <v>6693</v>
      </c>
      <c r="D9387" s="6" t="str">
        <f t="shared" si="146"/>
        <v>1105-000-000-0000</v>
      </c>
      <c r="E9387" s="5" t="s">
        <v>6694</v>
      </c>
      <c r="F9387" s="5" t="s">
        <v>383</v>
      </c>
      <c r="G9387" s="5" t="s">
        <v>384</v>
      </c>
      <c r="H9387" s="5" t="s">
        <v>377</v>
      </c>
      <c r="I9387" s="5" t="s">
        <v>378</v>
      </c>
    </row>
    <row r="9388" spans="1:9" x14ac:dyDescent="0.25">
      <c r="A9388" s="5" t="s">
        <v>22192</v>
      </c>
      <c r="B9388" s="5" t="s">
        <v>22193</v>
      </c>
      <c r="C9388" s="6" t="s">
        <v>1798</v>
      </c>
      <c r="D9388" s="6" t="str">
        <f t="shared" si="146"/>
        <v>0390-000-000-0000</v>
      </c>
      <c r="E9388" s="5" t="s">
        <v>1799</v>
      </c>
      <c r="F9388" s="5" t="s">
        <v>383</v>
      </c>
      <c r="G9388" s="5" t="s">
        <v>384</v>
      </c>
      <c r="H9388" s="5" t="s">
        <v>377</v>
      </c>
      <c r="I9388" s="5" t="s">
        <v>378</v>
      </c>
    </row>
    <row r="9389" spans="1:9" x14ac:dyDescent="0.25">
      <c r="A9389" s="5" t="s">
        <v>22194</v>
      </c>
      <c r="B9389" s="5" t="s">
        <v>22195</v>
      </c>
      <c r="C9389" s="6" t="s">
        <v>3445</v>
      </c>
      <c r="D9389" s="6" t="str">
        <f t="shared" si="146"/>
        <v>0288-000-000-0000</v>
      </c>
      <c r="E9389" s="5" t="s">
        <v>3446</v>
      </c>
      <c r="F9389" s="5" t="s">
        <v>507</v>
      </c>
      <c r="G9389" s="5" t="s">
        <v>508</v>
      </c>
      <c r="H9389" s="5" t="s">
        <v>377</v>
      </c>
      <c r="I9389" s="5" t="s">
        <v>378</v>
      </c>
    </row>
    <row r="9390" spans="1:9" x14ac:dyDescent="0.25">
      <c r="A9390" s="5" t="s">
        <v>22196</v>
      </c>
      <c r="B9390" s="5" t="s">
        <v>22197</v>
      </c>
      <c r="C9390" s="6" t="s">
        <v>3295</v>
      </c>
      <c r="D9390" s="6" t="str">
        <f t="shared" si="146"/>
        <v>0762-000-000-0000</v>
      </c>
      <c r="E9390" s="5" t="s">
        <v>3296</v>
      </c>
      <c r="F9390" s="5" t="s">
        <v>383</v>
      </c>
      <c r="G9390" s="5" t="s">
        <v>384</v>
      </c>
      <c r="H9390" s="5" t="s">
        <v>377</v>
      </c>
      <c r="I9390" s="5" t="s">
        <v>378</v>
      </c>
    </row>
    <row r="9391" spans="1:9" x14ac:dyDescent="0.25">
      <c r="A9391" s="5" t="s">
        <v>22198</v>
      </c>
      <c r="B9391" s="5" t="s">
        <v>22199</v>
      </c>
      <c r="C9391" s="6" t="s">
        <v>11602</v>
      </c>
      <c r="D9391" s="6" t="str">
        <f t="shared" si="146"/>
        <v>0948-000-000-0000</v>
      </c>
      <c r="E9391" s="5" t="s">
        <v>11603</v>
      </c>
      <c r="F9391" s="5" t="s">
        <v>383</v>
      </c>
      <c r="G9391" s="5" t="s">
        <v>384</v>
      </c>
      <c r="H9391" s="5" t="s">
        <v>377</v>
      </c>
      <c r="I9391" s="5" t="s">
        <v>378</v>
      </c>
    </row>
    <row r="9392" spans="1:9" x14ac:dyDescent="0.25">
      <c r="A9392" s="5" t="s">
        <v>22200</v>
      </c>
      <c r="B9392" s="5" t="s">
        <v>22201</v>
      </c>
      <c r="C9392" s="6" t="s">
        <v>3856</v>
      </c>
      <c r="D9392" s="6" t="str">
        <f t="shared" si="146"/>
        <v>0380-000-000-0000</v>
      </c>
      <c r="E9392" s="5" t="s">
        <v>3857</v>
      </c>
      <c r="F9392" s="5" t="s">
        <v>383</v>
      </c>
      <c r="G9392" s="5" t="s">
        <v>384</v>
      </c>
      <c r="H9392" s="5" t="s">
        <v>377</v>
      </c>
      <c r="I9392" s="5" t="s">
        <v>378</v>
      </c>
    </row>
    <row r="9393" spans="1:9" x14ac:dyDescent="0.25">
      <c r="A9393" s="5" t="s">
        <v>22202</v>
      </c>
      <c r="B9393" s="5" t="s">
        <v>22203</v>
      </c>
      <c r="C9393" s="6" t="s">
        <v>555</v>
      </c>
      <c r="D9393" s="6" t="str">
        <f t="shared" si="146"/>
        <v>0873-000-000-0000</v>
      </c>
      <c r="E9393" s="5" t="s">
        <v>556</v>
      </c>
      <c r="F9393" s="5" t="s">
        <v>383</v>
      </c>
      <c r="G9393" s="5" t="s">
        <v>384</v>
      </c>
      <c r="H9393" s="5" t="s">
        <v>513</v>
      </c>
      <c r="I9393" s="5" t="s">
        <v>514</v>
      </c>
    </row>
    <row r="9394" spans="1:9" x14ac:dyDescent="0.25">
      <c r="A9394" s="5" t="s">
        <v>22204</v>
      </c>
      <c r="B9394" s="5" t="s">
        <v>22205</v>
      </c>
      <c r="C9394" s="6" t="s">
        <v>2237</v>
      </c>
      <c r="D9394" s="6" t="str">
        <f t="shared" si="146"/>
        <v>0917-000-000-0000</v>
      </c>
      <c r="E9394" s="5" t="s">
        <v>2238</v>
      </c>
      <c r="F9394" s="5" t="s">
        <v>383</v>
      </c>
      <c r="G9394" s="5" t="s">
        <v>384</v>
      </c>
      <c r="H9394" s="5" t="s">
        <v>377</v>
      </c>
      <c r="I9394" s="5" t="s">
        <v>378</v>
      </c>
    </row>
    <row r="9395" spans="1:9" x14ac:dyDescent="0.25">
      <c r="A9395" s="5" t="s">
        <v>22206</v>
      </c>
      <c r="B9395" s="5" t="s">
        <v>22207</v>
      </c>
      <c r="C9395" s="6" t="s">
        <v>2237</v>
      </c>
      <c r="D9395" s="6" t="str">
        <f t="shared" si="146"/>
        <v>0917-000-000-0000</v>
      </c>
      <c r="E9395" s="5" t="s">
        <v>2238</v>
      </c>
      <c r="F9395" s="5" t="s">
        <v>383</v>
      </c>
      <c r="G9395" s="5" t="s">
        <v>384</v>
      </c>
      <c r="H9395" s="5" t="s">
        <v>11413</v>
      </c>
      <c r="I9395" s="5" t="s">
        <v>11414</v>
      </c>
    </row>
    <row r="9396" spans="1:9" x14ac:dyDescent="0.25">
      <c r="A9396" s="5" t="s">
        <v>22208</v>
      </c>
      <c r="B9396" s="5" t="s">
        <v>22209</v>
      </c>
      <c r="C9396" s="6" t="s">
        <v>4935</v>
      </c>
      <c r="D9396" s="6" t="str">
        <f t="shared" si="146"/>
        <v>0127-000-000-0000</v>
      </c>
      <c r="E9396" s="5" t="s">
        <v>4936</v>
      </c>
      <c r="F9396" s="5" t="s">
        <v>535</v>
      </c>
      <c r="G9396" s="5" t="s">
        <v>536</v>
      </c>
      <c r="H9396" s="5" t="s">
        <v>377</v>
      </c>
      <c r="I9396" s="5" t="s">
        <v>378</v>
      </c>
    </row>
    <row r="9397" spans="1:9" x14ac:dyDescent="0.25">
      <c r="A9397" s="5" t="s">
        <v>22210</v>
      </c>
      <c r="B9397" s="5" t="s">
        <v>22211</v>
      </c>
      <c r="C9397" s="6" t="s">
        <v>2615</v>
      </c>
      <c r="D9397" s="6" t="str">
        <f t="shared" si="146"/>
        <v>0315-000-000-0000</v>
      </c>
      <c r="E9397" s="5" t="s">
        <v>2616</v>
      </c>
      <c r="F9397" s="5" t="s">
        <v>383</v>
      </c>
      <c r="G9397" s="5" t="s">
        <v>384</v>
      </c>
      <c r="H9397" s="5" t="s">
        <v>377</v>
      </c>
      <c r="I9397" s="5" t="s">
        <v>378</v>
      </c>
    </row>
    <row r="9398" spans="1:9" x14ac:dyDescent="0.25">
      <c r="A9398" s="5" t="s">
        <v>22212</v>
      </c>
      <c r="B9398" s="5" t="s">
        <v>22213</v>
      </c>
      <c r="C9398" s="6" t="s">
        <v>381</v>
      </c>
      <c r="D9398" s="6" t="str">
        <f t="shared" si="146"/>
        <v>0310-000-000-0000</v>
      </c>
      <c r="E9398" s="5" t="s">
        <v>382</v>
      </c>
      <c r="F9398" s="5" t="s">
        <v>383</v>
      </c>
      <c r="G9398" s="5" t="s">
        <v>384</v>
      </c>
      <c r="H9398" s="5" t="s">
        <v>377</v>
      </c>
      <c r="I9398" s="5" t="s">
        <v>378</v>
      </c>
    </row>
    <row r="9399" spans="1:9" x14ac:dyDescent="0.25">
      <c r="A9399" s="5" t="s">
        <v>22214</v>
      </c>
      <c r="B9399" s="5" t="s">
        <v>22215</v>
      </c>
      <c r="C9399" s="6" t="s">
        <v>555</v>
      </c>
      <c r="D9399" s="6" t="str">
        <f t="shared" si="146"/>
        <v>0873-000-000-0000</v>
      </c>
      <c r="E9399" s="5" t="s">
        <v>556</v>
      </c>
      <c r="F9399" s="5" t="s">
        <v>383</v>
      </c>
      <c r="G9399" s="5" t="s">
        <v>384</v>
      </c>
      <c r="H9399" s="5" t="s">
        <v>377</v>
      </c>
      <c r="I9399" s="5" t="s">
        <v>378</v>
      </c>
    </row>
    <row r="9400" spans="1:9" x14ac:dyDescent="0.25">
      <c r="A9400" s="5" t="s">
        <v>22216</v>
      </c>
      <c r="B9400" s="5" t="s">
        <v>22217</v>
      </c>
      <c r="C9400" s="6" t="s">
        <v>1770</v>
      </c>
      <c r="D9400" s="6" t="str">
        <f t="shared" si="146"/>
        <v>0412-000-000-0000</v>
      </c>
      <c r="E9400" s="5" t="s">
        <v>1771</v>
      </c>
      <c r="F9400" s="5" t="s">
        <v>383</v>
      </c>
      <c r="G9400" s="5" t="s">
        <v>384</v>
      </c>
      <c r="H9400" s="5" t="s">
        <v>377</v>
      </c>
      <c r="I9400" s="5" t="s">
        <v>378</v>
      </c>
    </row>
    <row r="9401" spans="1:9" x14ac:dyDescent="0.25">
      <c r="A9401" s="5" t="s">
        <v>22218</v>
      </c>
      <c r="B9401" s="5" t="s">
        <v>22219</v>
      </c>
      <c r="C9401" s="6" t="s">
        <v>2428</v>
      </c>
      <c r="D9401" s="6" t="str">
        <f t="shared" si="146"/>
        <v>0128-000-000-0000</v>
      </c>
      <c r="E9401" s="5" t="s">
        <v>2429</v>
      </c>
      <c r="F9401" s="5" t="s">
        <v>383</v>
      </c>
      <c r="G9401" s="5" t="s">
        <v>384</v>
      </c>
      <c r="H9401" s="5" t="s">
        <v>377</v>
      </c>
      <c r="I9401" s="5" t="s">
        <v>378</v>
      </c>
    </row>
    <row r="9402" spans="1:9" x14ac:dyDescent="0.25">
      <c r="A9402" s="5" t="s">
        <v>22220</v>
      </c>
      <c r="B9402" s="5" t="s">
        <v>22221</v>
      </c>
      <c r="C9402" s="6" t="s">
        <v>7382</v>
      </c>
      <c r="D9402" s="6" t="str">
        <f t="shared" si="146"/>
        <v>0375-000-000-0000</v>
      </c>
      <c r="E9402" s="5" t="s">
        <v>7383</v>
      </c>
      <c r="F9402" s="5" t="s">
        <v>383</v>
      </c>
      <c r="G9402" s="5" t="s">
        <v>384</v>
      </c>
      <c r="H9402" s="5" t="s">
        <v>377</v>
      </c>
      <c r="I9402" s="5" t="s">
        <v>378</v>
      </c>
    </row>
    <row r="9403" spans="1:9" x14ac:dyDescent="0.25">
      <c r="A9403" s="5" t="s">
        <v>22222</v>
      </c>
      <c r="B9403" s="5" t="s">
        <v>22223</v>
      </c>
      <c r="C9403" s="6" t="s">
        <v>18155</v>
      </c>
      <c r="D9403" s="6" t="str">
        <f t="shared" si="146"/>
        <v>1088-000-000-0000</v>
      </c>
      <c r="E9403" s="5" t="s">
        <v>18156</v>
      </c>
      <c r="F9403" s="5" t="s">
        <v>383</v>
      </c>
      <c r="G9403" s="5" t="s">
        <v>384</v>
      </c>
      <c r="H9403" s="5" t="s">
        <v>513</v>
      </c>
      <c r="I9403" s="5" t="s">
        <v>514</v>
      </c>
    </row>
    <row r="9404" spans="1:9" x14ac:dyDescent="0.25">
      <c r="A9404" s="5" t="s">
        <v>22224</v>
      </c>
      <c r="B9404" s="5" t="s">
        <v>22225</v>
      </c>
      <c r="C9404" s="6" t="s">
        <v>517</v>
      </c>
      <c r="D9404" s="6" t="str">
        <f t="shared" si="146"/>
        <v>0250-000-000-0000</v>
      </c>
      <c r="E9404" s="5" t="s">
        <v>518</v>
      </c>
      <c r="F9404" s="5" t="s">
        <v>383</v>
      </c>
      <c r="G9404" s="5" t="s">
        <v>384</v>
      </c>
      <c r="H9404" s="5" t="s">
        <v>513</v>
      </c>
      <c r="I9404" s="5" t="s">
        <v>514</v>
      </c>
    </row>
    <row r="9405" spans="1:9" x14ac:dyDescent="0.25">
      <c r="A9405" s="5" t="s">
        <v>22226</v>
      </c>
      <c r="B9405" s="5" t="s">
        <v>22227</v>
      </c>
      <c r="C9405" s="6" t="s">
        <v>2204</v>
      </c>
      <c r="D9405" s="6" t="str">
        <f t="shared" si="146"/>
        <v>0759-000-000-0000</v>
      </c>
      <c r="E9405" s="5" t="s">
        <v>2205</v>
      </c>
      <c r="F9405" s="5" t="s">
        <v>383</v>
      </c>
      <c r="G9405" s="5" t="s">
        <v>384</v>
      </c>
      <c r="H9405" s="5" t="s">
        <v>377</v>
      </c>
      <c r="I9405" s="5" t="s">
        <v>378</v>
      </c>
    </row>
    <row r="9406" spans="1:9" x14ac:dyDescent="0.25">
      <c r="A9406" s="5" t="s">
        <v>22228</v>
      </c>
      <c r="B9406" s="5" t="s">
        <v>22229</v>
      </c>
      <c r="C9406" s="6" t="s">
        <v>6655</v>
      </c>
      <c r="D9406" s="6" t="str">
        <f t="shared" si="146"/>
        <v>0977-247-000-0000</v>
      </c>
      <c r="E9406" s="5" t="s">
        <v>6656</v>
      </c>
      <c r="F9406" s="5" t="s">
        <v>383</v>
      </c>
      <c r="G9406" s="5" t="s">
        <v>384</v>
      </c>
      <c r="H9406" s="5" t="s">
        <v>377</v>
      </c>
      <c r="I9406" s="5" t="s">
        <v>378</v>
      </c>
    </row>
    <row r="9407" spans="1:9" x14ac:dyDescent="0.25">
      <c r="A9407" s="5" t="s">
        <v>22230</v>
      </c>
      <c r="B9407" s="5" t="s">
        <v>22231</v>
      </c>
      <c r="C9407" s="6" t="s">
        <v>2132</v>
      </c>
      <c r="D9407" s="6" t="str">
        <f t="shared" si="146"/>
        <v>0350-302-000-0000</v>
      </c>
      <c r="E9407" s="5" t="s">
        <v>2133</v>
      </c>
      <c r="F9407" s="5" t="s">
        <v>383</v>
      </c>
      <c r="G9407" s="5" t="s">
        <v>384</v>
      </c>
      <c r="H9407" s="5" t="s">
        <v>513</v>
      </c>
      <c r="I9407" s="5" t="s">
        <v>514</v>
      </c>
    </row>
    <row r="9408" spans="1:9" x14ac:dyDescent="0.25">
      <c r="A9408" s="5" t="s">
        <v>22232</v>
      </c>
      <c r="B9408" s="5" t="s">
        <v>22233</v>
      </c>
      <c r="C9408" s="6" t="s">
        <v>1897</v>
      </c>
      <c r="D9408" s="6" t="str">
        <f t="shared" si="146"/>
        <v>0360-000-000-0000</v>
      </c>
      <c r="E9408" s="5" t="s">
        <v>1898</v>
      </c>
      <c r="F9408" s="5" t="s">
        <v>383</v>
      </c>
      <c r="G9408" s="5" t="s">
        <v>384</v>
      </c>
      <c r="H9408" s="5" t="s">
        <v>377</v>
      </c>
      <c r="I9408" s="5" t="s">
        <v>378</v>
      </c>
    </row>
    <row r="9409" spans="1:9" x14ac:dyDescent="0.25">
      <c r="A9409" s="5" t="s">
        <v>22234</v>
      </c>
      <c r="B9409" s="5" t="s">
        <v>22235</v>
      </c>
      <c r="C9409" s="6" t="s">
        <v>477</v>
      </c>
      <c r="D9409" s="6" t="str">
        <f t="shared" si="146"/>
        <v>0422-000-000-0000</v>
      </c>
      <c r="E9409" s="5" t="s">
        <v>478</v>
      </c>
      <c r="F9409" s="5" t="s">
        <v>383</v>
      </c>
      <c r="G9409" s="5" t="s">
        <v>384</v>
      </c>
      <c r="H9409" s="5" t="s">
        <v>377</v>
      </c>
      <c r="I9409" s="5" t="s">
        <v>378</v>
      </c>
    </row>
    <row r="9410" spans="1:9" x14ac:dyDescent="0.25">
      <c r="A9410" s="5" t="s">
        <v>22236</v>
      </c>
      <c r="B9410" s="5" t="s">
        <v>22237</v>
      </c>
      <c r="C9410" s="6" t="s">
        <v>381</v>
      </c>
      <c r="D9410" s="6" t="str">
        <f t="shared" ref="D9410:D9473" si="147">TEXT(C9410,"0000-000-000-0000")</f>
        <v>0310-000-000-0000</v>
      </c>
      <c r="E9410" s="5" t="s">
        <v>382</v>
      </c>
      <c r="F9410" s="5" t="s">
        <v>383</v>
      </c>
      <c r="G9410" s="5" t="s">
        <v>384</v>
      </c>
      <c r="H9410" s="5" t="s">
        <v>377</v>
      </c>
      <c r="I9410" s="5" t="s">
        <v>378</v>
      </c>
    </row>
    <row r="9411" spans="1:9" x14ac:dyDescent="0.25">
      <c r="A9411" s="5" t="s">
        <v>22238</v>
      </c>
      <c r="B9411" s="5" t="s">
        <v>22239</v>
      </c>
      <c r="C9411" s="6" t="s">
        <v>569</v>
      </c>
      <c r="D9411" s="6" t="str">
        <f t="shared" si="147"/>
        <v>0665-000-000-0000</v>
      </c>
      <c r="E9411" s="5" t="s">
        <v>570</v>
      </c>
      <c r="F9411" s="5" t="s">
        <v>383</v>
      </c>
      <c r="G9411" s="5" t="s">
        <v>384</v>
      </c>
      <c r="H9411" s="5" t="s">
        <v>377</v>
      </c>
      <c r="I9411" s="5" t="s">
        <v>378</v>
      </c>
    </row>
    <row r="9412" spans="1:9" x14ac:dyDescent="0.25">
      <c r="A9412" s="5" t="s">
        <v>22240</v>
      </c>
      <c r="B9412" s="5" t="s">
        <v>22241</v>
      </c>
      <c r="C9412" s="6" t="s">
        <v>2184</v>
      </c>
      <c r="D9412" s="6" t="str">
        <f t="shared" si="147"/>
        <v>0893-000-000-0000</v>
      </c>
      <c r="E9412" s="5" t="s">
        <v>2185</v>
      </c>
      <c r="F9412" s="5" t="s">
        <v>383</v>
      </c>
      <c r="G9412" s="5" t="s">
        <v>384</v>
      </c>
      <c r="H9412" s="5" t="s">
        <v>377</v>
      </c>
      <c r="I9412" s="5" t="s">
        <v>378</v>
      </c>
    </row>
    <row r="9413" spans="1:9" x14ac:dyDescent="0.25">
      <c r="A9413" s="5" t="s">
        <v>22242</v>
      </c>
      <c r="B9413" s="5" t="s">
        <v>22243</v>
      </c>
      <c r="C9413" s="6" t="s">
        <v>2372</v>
      </c>
      <c r="D9413" s="6" t="str">
        <f t="shared" si="147"/>
        <v>1096-000-000-0000</v>
      </c>
      <c r="E9413" s="5" t="s">
        <v>2373</v>
      </c>
      <c r="F9413" s="5" t="s">
        <v>383</v>
      </c>
      <c r="G9413" s="5" t="s">
        <v>384</v>
      </c>
      <c r="H9413" s="5" t="s">
        <v>377</v>
      </c>
      <c r="I9413" s="5" t="s">
        <v>378</v>
      </c>
    </row>
    <row r="9414" spans="1:9" x14ac:dyDescent="0.25">
      <c r="A9414" s="5" t="s">
        <v>22244</v>
      </c>
      <c r="B9414" s="5" t="s">
        <v>22245</v>
      </c>
      <c r="C9414" s="6" t="s">
        <v>2060</v>
      </c>
      <c r="D9414" s="6" t="str">
        <f t="shared" si="147"/>
        <v>0280-000-000-0000</v>
      </c>
      <c r="E9414" s="5" t="s">
        <v>2061</v>
      </c>
      <c r="F9414" s="5" t="s">
        <v>383</v>
      </c>
      <c r="G9414" s="5" t="s">
        <v>384</v>
      </c>
      <c r="H9414" s="5" t="s">
        <v>377</v>
      </c>
      <c r="I9414" s="5" t="s">
        <v>378</v>
      </c>
    </row>
    <row r="9415" spans="1:9" x14ac:dyDescent="0.25">
      <c r="A9415" s="5" t="s">
        <v>22246</v>
      </c>
      <c r="B9415" s="5" t="s">
        <v>22247</v>
      </c>
      <c r="C9415" s="6" t="s">
        <v>555</v>
      </c>
      <c r="D9415" s="6" t="str">
        <f t="shared" si="147"/>
        <v>0873-000-000-0000</v>
      </c>
      <c r="E9415" s="5" t="s">
        <v>556</v>
      </c>
      <c r="F9415" s="5" t="s">
        <v>383</v>
      </c>
      <c r="G9415" s="5" t="s">
        <v>384</v>
      </c>
      <c r="H9415" s="5" t="s">
        <v>377</v>
      </c>
      <c r="I9415" s="5" t="s">
        <v>378</v>
      </c>
    </row>
    <row r="9416" spans="1:9" x14ac:dyDescent="0.25">
      <c r="A9416" s="5" t="s">
        <v>22248</v>
      </c>
      <c r="B9416" s="5" t="s">
        <v>22249</v>
      </c>
      <c r="C9416" s="6" t="s">
        <v>555</v>
      </c>
      <c r="D9416" s="6" t="str">
        <f t="shared" si="147"/>
        <v>0873-000-000-0000</v>
      </c>
      <c r="E9416" s="5" t="s">
        <v>556</v>
      </c>
      <c r="F9416" s="5" t="s">
        <v>383</v>
      </c>
      <c r="G9416" s="5" t="s">
        <v>384</v>
      </c>
      <c r="H9416" s="5" t="s">
        <v>377</v>
      </c>
      <c r="I9416" s="5" t="s">
        <v>378</v>
      </c>
    </row>
    <row r="9417" spans="1:9" x14ac:dyDescent="0.25">
      <c r="A9417" s="5" t="s">
        <v>22250</v>
      </c>
      <c r="B9417" s="5" t="s">
        <v>22251</v>
      </c>
      <c r="C9417" s="6" t="s">
        <v>2265</v>
      </c>
      <c r="D9417" s="6" t="str">
        <f t="shared" si="147"/>
        <v>0260-000-000-0000</v>
      </c>
      <c r="E9417" s="5" t="s">
        <v>2266</v>
      </c>
      <c r="F9417" s="5" t="s">
        <v>383</v>
      </c>
      <c r="G9417" s="5" t="s">
        <v>384</v>
      </c>
      <c r="H9417" s="5" t="s">
        <v>377</v>
      </c>
      <c r="I9417" s="5" t="s">
        <v>378</v>
      </c>
    </row>
    <row r="9418" spans="1:9" x14ac:dyDescent="0.25">
      <c r="A9418" s="5" t="s">
        <v>22252</v>
      </c>
      <c r="B9418" s="5" t="s">
        <v>22253</v>
      </c>
      <c r="C9418" s="6" t="s">
        <v>7741</v>
      </c>
      <c r="D9418" s="6" t="str">
        <f t="shared" si="147"/>
        <v>0130-000-006-3400</v>
      </c>
      <c r="E9418" s="5" t="s">
        <v>7742</v>
      </c>
      <c r="F9418" s="5" t="s">
        <v>383</v>
      </c>
      <c r="G9418" s="5" t="s">
        <v>384</v>
      </c>
      <c r="H9418" s="5" t="s">
        <v>513</v>
      </c>
      <c r="I9418" s="5" t="s">
        <v>514</v>
      </c>
    </row>
    <row r="9419" spans="1:9" x14ac:dyDescent="0.25">
      <c r="A9419" s="5" t="s">
        <v>22254</v>
      </c>
      <c r="B9419" s="5" t="s">
        <v>22255</v>
      </c>
      <c r="C9419" s="6" t="s">
        <v>14073</v>
      </c>
      <c r="D9419" s="6" t="str">
        <f t="shared" si="147"/>
        <v>0010-163-041-1100</v>
      </c>
      <c r="E9419" s="5" t="s">
        <v>14074</v>
      </c>
      <c r="F9419" s="5" t="s">
        <v>399</v>
      </c>
      <c r="G9419" s="5" t="s">
        <v>400</v>
      </c>
      <c r="H9419" s="5" t="s">
        <v>377</v>
      </c>
      <c r="I9419" s="5" t="s">
        <v>378</v>
      </c>
    </row>
    <row r="9420" spans="1:9" x14ac:dyDescent="0.25">
      <c r="A9420" s="5" t="s">
        <v>22256</v>
      </c>
      <c r="B9420" s="5" t="s">
        <v>22257</v>
      </c>
      <c r="C9420" s="6" t="s">
        <v>2973</v>
      </c>
      <c r="D9420" s="6" t="str">
        <f t="shared" si="147"/>
        <v>0417-000-000-0000</v>
      </c>
      <c r="E9420" s="5" t="s">
        <v>2974</v>
      </c>
      <c r="F9420" s="5" t="s">
        <v>383</v>
      </c>
      <c r="G9420" s="5" t="s">
        <v>384</v>
      </c>
      <c r="H9420" s="5" t="s">
        <v>377</v>
      </c>
      <c r="I9420" s="5" t="s">
        <v>378</v>
      </c>
    </row>
    <row r="9421" spans="1:9" x14ac:dyDescent="0.25">
      <c r="A9421" s="5" t="s">
        <v>22258</v>
      </c>
      <c r="B9421" s="5" t="s">
        <v>22259</v>
      </c>
      <c r="C9421" s="6" t="s">
        <v>13986</v>
      </c>
      <c r="D9421" s="6" t="str">
        <f t="shared" si="147"/>
        <v>0829-000-000-0000</v>
      </c>
      <c r="E9421" s="5" t="s">
        <v>13987</v>
      </c>
      <c r="F9421" s="5" t="s">
        <v>383</v>
      </c>
      <c r="G9421" s="5" t="s">
        <v>384</v>
      </c>
      <c r="H9421" s="5" t="s">
        <v>513</v>
      </c>
      <c r="I9421" s="5" t="s">
        <v>514</v>
      </c>
    </row>
    <row r="9422" spans="1:9" x14ac:dyDescent="0.25">
      <c r="A9422" s="5" t="s">
        <v>22260</v>
      </c>
      <c r="B9422" s="5" t="s">
        <v>22261</v>
      </c>
      <c r="C9422" s="6" t="s">
        <v>17304</v>
      </c>
      <c r="D9422" s="6" t="str">
        <f t="shared" si="147"/>
        <v>1087-000-000-0000</v>
      </c>
      <c r="E9422" s="5" t="s">
        <v>17305</v>
      </c>
      <c r="F9422" s="5" t="s">
        <v>383</v>
      </c>
      <c r="G9422" s="5" t="s">
        <v>384</v>
      </c>
      <c r="H9422" s="5" t="s">
        <v>513</v>
      </c>
      <c r="I9422" s="5" t="s">
        <v>514</v>
      </c>
    </row>
    <row r="9423" spans="1:9" x14ac:dyDescent="0.25">
      <c r="A9423" s="5" t="s">
        <v>22262</v>
      </c>
      <c r="B9423" s="5" t="s">
        <v>22263</v>
      </c>
      <c r="C9423" s="6" t="s">
        <v>2307</v>
      </c>
      <c r="D9423" s="6" t="str">
        <f t="shared" si="147"/>
        <v>0240-000-000-0000</v>
      </c>
      <c r="E9423" s="5" t="s">
        <v>2308</v>
      </c>
      <c r="F9423" s="5" t="s">
        <v>383</v>
      </c>
      <c r="G9423" s="5" t="s">
        <v>384</v>
      </c>
      <c r="H9423" s="5" t="s">
        <v>377</v>
      </c>
      <c r="I9423" s="5" t="s">
        <v>378</v>
      </c>
    </row>
    <row r="9424" spans="1:9" x14ac:dyDescent="0.25">
      <c r="A9424" s="5" t="s">
        <v>22264</v>
      </c>
      <c r="B9424" s="5" t="s">
        <v>22265</v>
      </c>
      <c r="C9424" s="6" t="s">
        <v>781</v>
      </c>
      <c r="D9424" s="6" t="str">
        <f t="shared" si="147"/>
        <v>0430-000-000-0000</v>
      </c>
      <c r="E9424" s="5" t="s">
        <v>782</v>
      </c>
      <c r="F9424" s="5" t="s">
        <v>383</v>
      </c>
      <c r="G9424" s="5" t="s">
        <v>384</v>
      </c>
      <c r="H9424" s="5" t="s">
        <v>377</v>
      </c>
      <c r="I9424" s="5" t="s">
        <v>378</v>
      </c>
    </row>
    <row r="9425" spans="1:9" x14ac:dyDescent="0.25">
      <c r="A9425" s="5" t="s">
        <v>22266</v>
      </c>
      <c r="B9425" s="5" t="s">
        <v>22267</v>
      </c>
      <c r="C9425" s="6" t="s">
        <v>9871</v>
      </c>
      <c r="D9425" s="6" t="str">
        <f t="shared" si="147"/>
        <v>0010-058-021-4100</v>
      </c>
      <c r="E9425" s="5" t="s">
        <v>9872</v>
      </c>
      <c r="F9425" s="5" t="s">
        <v>399</v>
      </c>
      <c r="G9425" s="5" t="s">
        <v>400</v>
      </c>
      <c r="H9425" s="5" t="s">
        <v>377</v>
      </c>
      <c r="I9425" s="5" t="s">
        <v>378</v>
      </c>
    </row>
    <row r="9426" spans="1:9" x14ac:dyDescent="0.25">
      <c r="A9426" s="5" t="s">
        <v>22268</v>
      </c>
      <c r="B9426" s="5" t="s">
        <v>22269</v>
      </c>
      <c r="C9426" s="6" t="s">
        <v>4313</v>
      </c>
      <c r="D9426" s="6" t="str">
        <f t="shared" si="147"/>
        <v>0102-000-000-0000</v>
      </c>
      <c r="E9426" s="5" t="s">
        <v>4314</v>
      </c>
      <c r="F9426" s="5" t="s">
        <v>383</v>
      </c>
      <c r="G9426" s="5" t="s">
        <v>384</v>
      </c>
      <c r="H9426" s="5" t="s">
        <v>377</v>
      </c>
      <c r="I9426" s="5" t="s">
        <v>378</v>
      </c>
    </row>
    <row r="9427" spans="1:9" x14ac:dyDescent="0.25">
      <c r="A9427" s="5" t="s">
        <v>22270</v>
      </c>
      <c r="B9427" s="5" t="s">
        <v>22271</v>
      </c>
      <c r="C9427" s="6" t="s">
        <v>1770</v>
      </c>
      <c r="D9427" s="6" t="str">
        <f t="shared" si="147"/>
        <v>0412-000-000-0000</v>
      </c>
      <c r="E9427" s="5" t="s">
        <v>1771</v>
      </c>
      <c r="F9427" s="5" t="s">
        <v>383</v>
      </c>
      <c r="G9427" s="5" t="s">
        <v>384</v>
      </c>
      <c r="H9427" s="5" t="s">
        <v>377</v>
      </c>
      <c r="I9427" s="5" t="s">
        <v>378</v>
      </c>
    </row>
    <row r="9428" spans="1:9" x14ac:dyDescent="0.25">
      <c r="A9428" s="5" t="s">
        <v>22272</v>
      </c>
      <c r="B9428" s="5" t="s">
        <v>22273</v>
      </c>
      <c r="C9428" s="6" t="s">
        <v>429</v>
      </c>
      <c r="D9428" s="6" t="str">
        <f t="shared" si="147"/>
        <v>0239-000-000-0000</v>
      </c>
      <c r="E9428" s="5" t="s">
        <v>430</v>
      </c>
      <c r="F9428" s="5" t="s">
        <v>383</v>
      </c>
      <c r="G9428" s="5" t="s">
        <v>384</v>
      </c>
      <c r="H9428" s="5" t="s">
        <v>377</v>
      </c>
      <c r="I9428" s="5" t="s">
        <v>378</v>
      </c>
    </row>
    <row r="9429" spans="1:9" x14ac:dyDescent="0.25">
      <c r="A9429" s="5" t="s">
        <v>22274</v>
      </c>
      <c r="B9429" s="5" t="s">
        <v>22275</v>
      </c>
      <c r="C9429" s="6" t="s">
        <v>2428</v>
      </c>
      <c r="D9429" s="6" t="str">
        <f t="shared" si="147"/>
        <v>0128-000-000-0000</v>
      </c>
      <c r="E9429" s="5" t="s">
        <v>2429</v>
      </c>
      <c r="F9429" s="5" t="s">
        <v>383</v>
      </c>
      <c r="G9429" s="5" t="s">
        <v>384</v>
      </c>
      <c r="H9429" s="5" t="s">
        <v>513</v>
      </c>
      <c r="I9429" s="5" t="s">
        <v>514</v>
      </c>
    </row>
    <row r="9430" spans="1:9" x14ac:dyDescent="0.25">
      <c r="A9430" s="5" t="s">
        <v>22276</v>
      </c>
      <c r="B9430" s="5" t="s">
        <v>22277</v>
      </c>
      <c r="C9430" s="6" t="s">
        <v>13986</v>
      </c>
      <c r="D9430" s="6" t="str">
        <f t="shared" si="147"/>
        <v>0829-000-000-0000</v>
      </c>
      <c r="E9430" s="5" t="s">
        <v>13987</v>
      </c>
      <c r="F9430" s="5" t="s">
        <v>383</v>
      </c>
      <c r="G9430" s="5" t="s">
        <v>384</v>
      </c>
      <c r="H9430" s="5" t="s">
        <v>377</v>
      </c>
      <c r="I9430" s="5" t="s">
        <v>378</v>
      </c>
    </row>
    <row r="9431" spans="1:9" x14ac:dyDescent="0.25">
      <c r="A9431" s="5" t="s">
        <v>22278</v>
      </c>
      <c r="B9431" s="5" t="s">
        <v>22279</v>
      </c>
      <c r="C9431" s="6" t="s">
        <v>7836</v>
      </c>
      <c r="D9431" s="6" t="str">
        <f t="shared" si="147"/>
        <v>1010-000-000-0000</v>
      </c>
      <c r="E9431" s="5" t="s">
        <v>7837</v>
      </c>
      <c r="F9431" s="5" t="s">
        <v>507</v>
      </c>
      <c r="G9431" s="5" t="s">
        <v>508</v>
      </c>
      <c r="H9431" s="5" t="s">
        <v>377</v>
      </c>
      <c r="I9431" s="5" t="s">
        <v>378</v>
      </c>
    </row>
    <row r="9432" spans="1:9" x14ac:dyDescent="0.25">
      <c r="A9432" s="5" t="s">
        <v>22280</v>
      </c>
      <c r="B9432" s="5" t="s">
        <v>22281</v>
      </c>
      <c r="C9432" s="6" t="s">
        <v>3587</v>
      </c>
      <c r="D9432" s="6" t="str">
        <f t="shared" si="147"/>
        <v>0606-000-000-0000</v>
      </c>
      <c r="E9432" s="5" t="s">
        <v>3588</v>
      </c>
      <c r="F9432" s="5" t="s">
        <v>383</v>
      </c>
      <c r="G9432" s="5" t="s">
        <v>384</v>
      </c>
      <c r="H9432" s="5" t="s">
        <v>377</v>
      </c>
      <c r="I9432" s="5" t="s">
        <v>378</v>
      </c>
    </row>
    <row r="9433" spans="1:9" x14ac:dyDescent="0.25">
      <c r="A9433" s="5" t="s">
        <v>22282</v>
      </c>
      <c r="B9433" s="5" t="s">
        <v>22283</v>
      </c>
      <c r="C9433" s="6" t="s">
        <v>569</v>
      </c>
      <c r="D9433" s="6" t="str">
        <f t="shared" si="147"/>
        <v>0665-000-000-0000</v>
      </c>
      <c r="E9433" s="5" t="s">
        <v>570</v>
      </c>
      <c r="F9433" s="5" t="s">
        <v>383</v>
      </c>
      <c r="G9433" s="5" t="s">
        <v>384</v>
      </c>
      <c r="H9433" s="5" t="s">
        <v>377</v>
      </c>
      <c r="I9433" s="5" t="s">
        <v>378</v>
      </c>
    </row>
    <row r="9434" spans="1:9" x14ac:dyDescent="0.25">
      <c r="A9434" s="5" t="s">
        <v>22284</v>
      </c>
      <c r="B9434" s="5" t="s">
        <v>22285</v>
      </c>
      <c r="C9434" s="6" t="s">
        <v>3118</v>
      </c>
      <c r="D9434" s="6" t="str">
        <f t="shared" si="147"/>
        <v>0450-000-000-0000</v>
      </c>
      <c r="E9434" s="5" t="s">
        <v>3119</v>
      </c>
      <c r="F9434" s="5" t="s">
        <v>383</v>
      </c>
      <c r="G9434" s="5" t="s">
        <v>384</v>
      </c>
      <c r="H9434" s="5" t="s">
        <v>377</v>
      </c>
      <c r="I9434" s="5" t="s">
        <v>378</v>
      </c>
    </row>
    <row r="9435" spans="1:9" x14ac:dyDescent="0.25">
      <c r="A9435" s="5" t="s">
        <v>22286</v>
      </c>
      <c r="B9435" s="5" t="s">
        <v>22287</v>
      </c>
      <c r="C9435" s="6" t="s">
        <v>3651</v>
      </c>
      <c r="D9435" s="6" t="str">
        <f t="shared" si="147"/>
        <v>0310-000-010-3500</v>
      </c>
      <c r="E9435" s="5" t="s">
        <v>3652</v>
      </c>
      <c r="F9435" s="5" t="s">
        <v>383</v>
      </c>
      <c r="G9435" s="5" t="s">
        <v>384</v>
      </c>
      <c r="H9435" s="5" t="s">
        <v>377</v>
      </c>
      <c r="I9435" s="5" t="s">
        <v>378</v>
      </c>
    </row>
    <row r="9436" spans="1:9" x14ac:dyDescent="0.25">
      <c r="A9436" s="5" t="s">
        <v>22288</v>
      </c>
      <c r="B9436" s="5" t="s">
        <v>22289</v>
      </c>
      <c r="C9436" s="6" t="s">
        <v>17600</v>
      </c>
      <c r="D9436" s="6" t="str">
        <f t="shared" si="147"/>
        <v>0260-000-003-8800</v>
      </c>
      <c r="E9436" s="5" t="s">
        <v>27880</v>
      </c>
      <c r="F9436" s="5" t="s">
        <v>383</v>
      </c>
      <c r="G9436" s="5" t="s">
        <v>384</v>
      </c>
      <c r="H9436" s="5" t="s">
        <v>377</v>
      </c>
      <c r="I9436" s="5" t="s">
        <v>378</v>
      </c>
    </row>
    <row r="9437" spans="1:9" x14ac:dyDescent="0.25">
      <c r="A9437" s="5" t="s">
        <v>22290</v>
      </c>
      <c r="B9437" s="5" t="s">
        <v>22291</v>
      </c>
      <c r="C9437" s="6" t="s">
        <v>773</v>
      </c>
      <c r="D9437" s="6" t="str">
        <f t="shared" si="147"/>
        <v>0218-000-000-0000</v>
      </c>
      <c r="E9437" s="5" t="s">
        <v>774</v>
      </c>
      <c r="F9437" s="5" t="s">
        <v>383</v>
      </c>
      <c r="G9437" s="5" t="s">
        <v>384</v>
      </c>
      <c r="H9437" s="5" t="s">
        <v>377</v>
      </c>
      <c r="I9437" s="5" t="s">
        <v>378</v>
      </c>
    </row>
    <row r="9438" spans="1:9" x14ac:dyDescent="0.25">
      <c r="A9438" s="5" t="s">
        <v>22292</v>
      </c>
      <c r="B9438" s="5" t="s">
        <v>22293</v>
      </c>
      <c r="C9438" s="6" t="s">
        <v>5230</v>
      </c>
      <c r="D9438" s="6" t="str">
        <f t="shared" si="147"/>
        <v>0180-033-000-0000</v>
      </c>
      <c r="E9438" s="5" t="s">
        <v>5231</v>
      </c>
      <c r="F9438" s="5" t="s">
        <v>383</v>
      </c>
      <c r="G9438" s="5" t="s">
        <v>384</v>
      </c>
      <c r="H9438" s="5" t="s">
        <v>377</v>
      </c>
      <c r="I9438" s="5" t="s">
        <v>378</v>
      </c>
    </row>
    <row r="9439" spans="1:9" x14ac:dyDescent="0.25">
      <c r="A9439" s="5" t="s">
        <v>22294</v>
      </c>
      <c r="B9439" s="5" t="s">
        <v>22295</v>
      </c>
      <c r="C9439" s="6" t="s">
        <v>1299</v>
      </c>
      <c r="D9439" s="6" t="str">
        <f t="shared" si="147"/>
        <v>0016-000-000-0000</v>
      </c>
      <c r="E9439" s="5" t="s">
        <v>1300</v>
      </c>
      <c r="F9439" s="5" t="s">
        <v>383</v>
      </c>
      <c r="G9439" s="5" t="s">
        <v>384</v>
      </c>
      <c r="H9439" s="5" t="s">
        <v>377</v>
      </c>
      <c r="I9439" s="5" t="s">
        <v>378</v>
      </c>
    </row>
    <row r="9440" spans="1:9" x14ac:dyDescent="0.25">
      <c r="A9440" s="5" t="s">
        <v>22296</v>
      </c>
      <c r="B9440" s="5" t="s">
        <v>22297</v>
      </c>
      <c r="C9440" s="6" t="s">
        <v>12608</v>
      </c>
      <c r="D9440" s="6" t="str">
        <f t="shared" si="147"/>
        <v>0518-000-000-0000</v>
      </c>
      <c r="E9440" s="5" t="s">
        <v>12609</v>
      </c>
      <c r="F9440" s="5" t="s">
        <v>383</v>
      </c>
      <c r="G9440" s="5" t="s">
        <v>384</v>
      </c>
      <c r="H9440" s="5" t="s">
        <v>377</v>
      </c>
      <c r="I9440" s="5" t="s">
        <v>378</v>
      </c>
    </row>
    <row r="9441" spans="1:9" x14ac:dyDescent="0.25">
      <c r="A9441" s="5" t="s">
        <v>22298</v>
      </c>
      <c r="B9441" s="5" t="s">
        <v>22299</v>
      </c>
      <c r="C9441" s="6" t="s">
        <v>2789</v>
      </c>
      <c r="D9441" s="6" t="str">
        <f t="shared" si="147"/>
        <v>0190-000-000-0000</v>
      </c>
      <c r="E9441" s="5" t="s">
        <v>2790</v>
      </c>
      <c r="F9441" s="5" t="s">
        <v>383</v>
      </c>
      <c r="G9441" s="5" t="s">
        <v>384</v>
      </c>
      <c r="H9441" s="5" t="s">
        <v>513</v>
      </c>
      <c r="I9441" s="5" t="s">
        <v>514</v>
      </c>
    </row>
    <row r="9442" spans="1:9" x14ac:dyDescent="0.25">
      <c r="A9442" s="5" t="s">
        <v>22300</v>
      </c>
      <c r="B9442" s="5" t="s">
        <v>22301</v>
      </c>
      <c r="C9442" s="6" t="s">
        <v>569</v>
      </c>
      <c r="D9442" s="6" t="str">
        <f t="shared" si="147"/>
        <v>0665-000-000-0000</v>
      </c>
      <c r="E9442" s="5" t="s">
        <v>570</v>
      </c>
      <c r="F9442" s="5" t="s">
        <v>383</v>
      </c>
      <c r="G9442" s="5" t="s">
        <v>384</v>
      </c>
      <c r="H9442" s="5" t="s">
        <v>377</v>
      </c>
      <c r="I9442" s="5" t="s">
        <v>378</v>
      </c>
    </row>
    <row r="9443" spans="1:9" x14ac:dyDescent="0.25">
      <c r="A9443" s="5" t="s">
        <v>22302</v>
      </c>
      <c r="B9443" s="5" t="s">
        <v>22303</v>
      </c>
      <c r="C9443" s="6" t="s">
        <v>8933</v>
      </c>
      <c r="D9443" s="6" t="str">
        <f t="shared" si="147"/>
        <v>0455-000-000-0000</v>
      </c>
      <c r="E9443" s="5" t="s">
        <v>8934</v>
      </c>
      <c r="F9443" s="5" t="s">
        <v>383</v>
      </c>
      <c r="G9443" s="5" t="s">
        <v>384</v>
      </c>
      <c r="H9443" s="5" t="s">
        <v>377</v>
      </c>
      <c r="I9443" s="5" t="s">
        <v>378</v>
      </c>
    </row>
    <row r="9444" spans="1:9" x14ac:dyDescent="0.25">
      <c r="A9444" s="5" t="s">
        <v>22304</v>
      </c>
      <c r="B9444" s="5" t="s">
        <v>22305</v>
      </c>
      <c r="C9444" s="6" t="s">
        <v>5445</v>
      </c>
      <c r="D9444" s="6" t="str">
        <f t="shared" si="147"/>
        <v>0588-000-000-0000</v>
      </c>
      <c r="E9444" s="5" t="s">
        <v>5446</v>
      </c>
      <c r="F9444" s="5" t="s">
        <v>383</v>
      </c>
      <c r="G9444" s="5" t="s">
        <v>384</v>
      </c>
      <c r="H9444" s="5" t="s">
        <v>377</v>
      </c>
      <c r="I9444" s="5" t="s">
        <v>378</v>
      </c>
    </row>
    <row r="9445" spans="1:9" x14ac:dyDescent="0.25">
      <c r="A9445" s="5" t="s">
        <v>22306</v>
      </c>
      <c r="B9445" s="5" t="s">
        <v>22307</v>
      </c>
      <c r="C9445" s="6" t="s">
        <v>8933</v>
      </c>
      <c r="D9445" s="6" t="str">
        <f t="shared" si="147"/>
        <v>0455-000-000-0000</v>
      </c>
      <c r="E9445" s="5" t="s">
        <v>8934</v>
      </c>
      <c r="F9445" s="5" t="s">
        <v>383</v>
      </c>
      <c r="G9445" s="5" t="s">
        <v>384</v>
      </c>
      <c r="H9445" s="5" t="s">
        <v>377</v>
      </c>
      <c r="I9445" s="5" t="s">
        <v>378</v>
      </c>
    </row>
    <row r="9446" spans="1:9" x14ac:dyDescent="0.25">
      <c r="A9446" s="5" t="s">
        <v>22308</v>
      </c>
      <c r="B9446" s="5" t="s">
        <v>22309</v>
      </c>
      <c r="C9446" s="6" t="s">
        <v>3896</v>
      </c>
      <c r="D9446" s="6" t="str">
        <f t="shared" si="147"/>
        <v>0410-000-000-0000</v>
      </c>
      <c r="E9446" s="5" t="s">
        <v>3897</v>
      </c>
      <c r="F9446" s="5" t="s">
        <v>383</v>
      </c>
      <c r="G9446" s="5" t="s">
        <v>384</v>
      </c>
      <c r="H9446" s="5" t="s">
        <v>377</v>
      </c>
      <c r="I9446" s="5" t="s">
        <v>378</v>
      </c>
    </row>
    <row r="9447" spans="1:9" x14ac:dyDescent="0.25">
      <c r="A9447" s="5" t="s">
        <v>22310</v>
      </c>
      <c r="B9447" s="5" t="s">
        <v>22311</v>
      </c>
      <c r="C9447" s="6" t="s">
        <v>12212</v>
      </c>
      <c r="D9447" s="6" t="str">
        <f t="shared" si="147"/>
        <v>0553-000-000-0000</v>
      </c>
      <c r="E9447" s="5" t="s">
        <v>12213</v>
      </c>
      <c r="F9447" s="5" t="s">
        <v>383</v>
      </c>
      <c r="G9447" s="5" t="s">
        <v>384</v>
      </c>
      <c r="H9447" s="5" t="s">
        <v>377</v>
      </c>
      <c r="I9447" s="5" t="s">
        <v>378</v>
      </c>
    </row>
    <row r="9448" spans="1:9" x14ac:dyDescent="0.25">
      <c r="A9448" s="5" t="s">
        <v>22312</v>
      </c>
      <c r="B9448" s="5" t="s">
        <v>22313</v>
      </c>
      <c r="C9448" s="6" t="s">
        <v>1577</v>
      </c>
      <c r="D9448" s="6" t="str">
        <f t="shared" si="147"/>
        <v>0870-000-000-0000</v>
      </c>
      <c r="E9448" s="5" t="s">
        <v>1578</v>
      </c>
      <c r="F9448" s="5" t="s">
        <v>383</v>
      </c>
      <c r="G9448" s="5" t="s">
        <v>384</v>
      </c>
      <c r="H9448" s="5" t="s">
        <v>377</v>
      </c>
      <c r="I9448" s="5" t="s">
        <v>378</v>
      </c>
    </row>
    <row r="9449" spans="1:9" x14ac:dyDescent="0.25">
      <c r="A9449" s="5" t="s">
        <v>22314</v>
      </c>
      <c r="B9449" s="5" t="s">
        <v>22315</v>
      </c>
      <c r="C9449" s="6" t="s">
        <v>381</v>
      </c>
      <c r="D9449" s="6" t="str">
        <f t="shared" si="147"/>
        <v>0310-000-000-0000</v>
      </c>
      <c r="E9449" s="5" t="s">
        <v>382</v>
      </c>
      <c r="F9449" s="5" t="s">
        <v>1974</v>
      </c>
      <c r="G9449" s="5" t="s">
        <v>1975</v>
      </c>
      <c r="H9449" s="5" t="s">
        <v>377</v>
      </c>
      <c r="I9449" s="5" t="s">
        <v>378</v>
      </c>
    </row>
    <row r="9450" spans="1:9" x14ac:dyDescent="0.25">
      <c r="A9450" s="5" t="s">
        <v>22316</v>
      </c>
      <c r="B9450" s="5" t="s">
        <v>22317</v>
      </c>
      <c r="C9450" s="6" t="s">
        <v>815</v>
      </c>
      <c r="D9450" s="6" t="str">
        <f t="shared" si="147"/>
        <v>0660-000-000-0000</v>
      </c>
      <c r="E9450" s="5" t="s">
        <v>816</v>
      </c>
      <c r="F9450" s="5" t="s">
        <v>383</v>
      </c>
      <c r="G9450" s="5" t="s">
        <v>384</v>
      </c>
      <c r="H9450" s="5" t="s">
        <v>377</v>
      </c>
      <c r="I9450" s="5" t="s">
        <v>378</v>
      </c>
    </row>
    <row r="9451" spans="1:9" x14ac:dyDescent="0.25">
      <c r="A9451" s="5" t="s">
        <v>22318</v>
      </c>
      <c r="B9451" s="5" t="s">
        <v>22319</v>
      </c>
      <c r="C9451" s="6" t="s">
        <v>3714</v>
      </c>
      <c r="D9451" s="6" t="str">
        <f t="shared" si="147"/>
        <v>0329-000-000-0000</v>
      </c>
      <c r="E9451" s="5" t="s">
        <v>3715</v>
      </c>
      <c r="F9451" s="5" t="s">
        <v>383</v>
      </c>
      <c r="G9451" s="5" t="s">
        <v>384</v>
      </c>
      <c r="H9451" s="5" t="s">
        <v>377</v>
      </c>
      <c r="I9451" s="5" t="s">
        <v>378</v>
      </c>
    </row>
    <row r="9452" spans="1:9" x14ac:dyDescent="0.25">
      <c r="A9452" s="5" t="s">
        <v>22320</v>
      </c>
      <c r="B9452" s="5" t="s">
        <v>22321</v>
      </c>
      <c r="C9452" s="6" t="s">
        <v>2459</v>
      </c>
      <c r="D9452" s="6" t="str">
        <f t="shared" si="147"/>
        <v>0130-000-007-6600</v>
      </c>
      <c r="E9452" s="5" t="s">
        <v>2460</v>
      </c>
      <c r="F9452" s="5" t="s">
        <v>383</v>
      </c>
      <c r="G9452" s="5" t="s">
        <v>384</v>
      </c>
      <c r="H9452" s="5" t="s">
        <v>377</v>
      </c>
      <c r="I9452" s="5" t="s">
        <v>378</v>
      </c>
    </row>
    <row r="9453" spans="1:9" x14ac:dyDescent="0.25">
      <c r="A9453" s="5" t="s">
        <v>22322</v>
      </c>
      <c r="B9453" s="5" t="s">
        <v>22323</v>
      </c>
      <c r="C9453" s="6" t="s">
        <v>4058</v>
      </c>
      <c r="D9453" s="6" t="str">
        <f t="shared" si="147"/>
        <v>0411-000-000-0000</v>
      </c>
      <c r="E9453" s="5" t="s">
        <v>4059</v>
      </c>
      <c r="F9453" s="5" t="s">
        <v>383</v>
      </c>
      <c r="G9453" s="5" t="s">
        <v>384</v>
      </c>
      <c r="H9453" s="5" t="s">
        <v>377</v>
      </c>
      <c r="I9453" s="5" t="s">
        <v>378</v>
      </c>
    </row>
    <row r="9454" spans="1:9" x14ac:dyDescent="0.25">
      <c r="A9454" s="5" t="s">
        <v>22324</v>
      </c>
      <c r="B9454" s="5" t="s">
        <v>22325</v>
      </c>
      <c r="C9454" s="6" t="s">
        <v>1619</v>
      </c>
      <c r="D9454" s="6" t="str">
        <f t="shared" si="147"/>
        <v>0370-000-000-0000</v>
      </c>
      <c r="E9454" s="5" t="s">
        <v>1620</v>
      </c>
      <c r="F9454" s="5" t="s">
        <v>383</v>
      </c>
      <c r="G9454" s="5" t="s">
        <v>384</v>
      </c>
      <c r="H9454" s="5" t="s">
        <v>11413</v>
      </c>
      <c r="I9454" s="5" t="s">
        <v>11414</v>
      </c>
    </row>
    <row r="9455" spans="1:9" x14ac:dyDescent="0.25">
      <c r="A9455" s="5" t="s">
        <v>22326</v>
      </c>
      <c r="B9455" s="5" t="s">
        <v>22327</v>
      </c>
      <c r="C9455" s="6" t="s">
        <v>5445</v>
      </c>
      <c r="D9455" s="6" t="str">
        <f t="shared" si="147"/>
        <v>0588-000-000-0000</v>
      </c>
      <c r="E9455" s="5" t="s">
        <v>5446</v>
      </c>
      <c r="F9455" s="5" t="s">
        <v>383</v>
      </c>
      <c r="G9455" s="5" t="s">
        <v>384</v>
      </c>
      <c r="H9455" s="5" t="s">
        <v>377</v>
      </c>
      <c r="I9455" s="5" t="s">
        <v>378</v>
      </c>
    </row>
    <row r="9456" spans="1:9" x14ac:dyDescent="0.25">
      <c r="A9456" s="5" t="s">
        <v>22328</v>
      </c>
      <c r="B9456" s="5" t="s">
        <v>22329</v>
      </c>
      <c r="C9456" s="6" t="s">
        <v>694</v>
      </c>
      <c r="D9456" s="6" t="str">
        <f t="shared" si="147"/>
        <v>0220-000-000-0000</v>
      </c>
      <c r="E9456" s="5" t="s">
        <v>695</v>
      </c>
      <c r="F9456" s="5" t="s">
        <v>383</v>
      </c>
      <c r="G9456" s="5" t="s">
        <v>384</v>
      </c>
      <c r="H9456" s="5" t="s">
        <v>513</v>
      </c>
      <c r="I9456" s="5" t="s">
        <v>514</v>
      </c>
    </row>
    <row r="9457" spans="1:9" x14ac:dyDescent="0.25">
      <c r="A9457" s="5" t="s">
        <v>22330</v>
      </c>
      <c r="B9457" s="5" t="s">
        <v>22331</v>
      </c>
      <c r="C9457" s="6" t="s">
        <v>5494</v>
      </c>
      <c r="D9457" s="6" t="str">
        <f t="shared" si="147"/>
        <v>0570-000-000-0000</v>
      </c>
      <c r="E9457" s="5" t="s">
        <v>5495</v>
      </c>
      <c r="F9457" s="5" t="s">
        <v>383</v>
      </c>
      <c r="G9457" s="5" t="s">
        <v>384</v>
      </c>
      <c r="H9457" s="5" t="s">
        <v>377</v>
      </c>
      <c r="I9457" s="5" t="s">
        <v>378</v>
      </c>
    </row>
    <row r="9458" spans="1:9" x14ac:dyDescent="0.25">
      <c r="A9458" s="5" t="s">
        <v>22332</v>
      </c>
      <c r="B9458" s="5" t="s">
        <v>22333</v>
      </c>
      <c r="C9458" s="6" t="s">
        <v>13493</v>
      </c>
      <c r="D9458" s="6" t="str">
        <f t="shared" si="147"/>
        <v>1093-000-000-0000</v>
      </c>
      <c r="E9458" s="5" t="s">
        <v>13494</v>
      </c>
      <c r="F9458" s="5" t="s">
        <v>383</v>
      </c>
      <c r="G9458" s="5" t="s">
        <v>384</v>
      </c>
      <c r="H9458" s="5" t="s">
        <v>377</v>
      </c>
      <c r="I9458" s="5" t="s">
        <v>378</v>
      </c>
    </row>
    <row r="9459" spans="1:9" x14ac:dyDescent="0.25">
      <c r="A9459" s="5" t="s">
        <v>22334</v>
      </c>
      <c r="B9459" s="5" t="s">
        <v>22335</v>
      </c>
      <c r="C9459" s="6" t="s">
        <v>3114</v>
      </c>
      <c r="D9459" s="6" t="str">
        <f t="shared" si="147"/>
        <v>0942-000-000-0000</v>
      </c>
      <c r="E9459" s="5" t="s">
        <v>3115</v>
      </c>
      <c r="F9459" s="5" t="s">
        <v>383</v>
      </c>
      <c r="G9459" s="5" t="s">
        <v>384</v>
      </c>
      <c r="H9459" s="5" t="s">
        <v>377</v>
      </c>
      <c r="I9459" s="5" t="s">
        <v>378</v>
      </c>
    </row>
    <row r="9460" spans="1:9" x14ac:dyDescent="0.25">
      <c r="A9460" s="5" t="s">
        <v>22336</v>
      </c>
      <c r="B9460" s="5" t="s">
        <v>22337</v>
      </c>
      <c r="C9460" s="6" t="s">
        <v>5154</v>
      </c>
      <c r="D9460" s="6" t="str">
        <f t="shared" si="147"/>
        <v>0416-000-000-0000</v>
      </c>
      <c r="E9460" s="5" t="s">
        <v>5155</v>
      </c>
      <c r="F9460" s="5" t="s">
        <v>383</v>
      </c>
      <c r="G9460" s="5" t="s">
        <v>384</v>
      </c>
      <c r="H9460" s="5" t="s">
        <v>513</v>
      </c>
      <c r="I9460" s="5" t="s">
        <v>514</v>
      </c>
    </row>
    <row r="9461" spans="1:9" x14ac:dyDescent="0.25">
      <c r="A9461" s="5" t="s">
        <v>22338</v>
      </c>
      <c r="B9461" s="5" t="s">
        <v>22339</v>
      </c>
      <c r="C9461" s="6" t="s">
        <v>1414</v>
      </c>
      <c r="D9461" s="6" t="str">
        <f t="shared" si="147"/>
        <v>0163-000-000-0000</v>
      </c>
      <c r="E9461" s="5" t="s">
        <v>1415</v>
      </c>
      <c r="F9461" s="5" t="s">
        <v>383</v>
      </c>
      <c r="G9461" s="5" t="s">
        <v>384</v>
      </c>
      <c r="H9461" s="5" t="s">
        <v>377</v>
      </c>
      <c r="I9461" s="5" t="s">
        <v>378</v>
      </c>
    </row>
    <row r="9462" spans="1:9" x14ac:dyDescent="0.25">
      <c r="A9462" s="5" t="s">
        <v>22340</v>
      </c>
      <c r="B9462" s="5" t="s">
        <v>22341</v>
      </c>
      <c r="C9462" s="6" t="s">
        <v>8933</v>
      </c>
      <c r="D9462" s="6" t="str">
        <f t="shared" si="147"/>
        <v>0455-000-000-0000</v>
      </c>
      <c r="E9462" s="5" t="s">
        <v>8934</v>
      </c>
      <c r="F9462" s="5" t="s">
        <v>383</v>
      </c>
      <c r="G9462" s="5" t="s">
        <v>384</v>
      </c>
      <c r="H9462" s="5" t="s">
        <v>377</v>
      </c>
      <c r="I9462" s="5" t="s">
        <v>378</v>
      </c>
    </row>
    <row r="9463" spans="1:9" x14ac:dyDescent="0.25">
      <c r="A9463" s="5" t="s">
        <v>22342</v>
      </c>
      <c r="B9463" s="5" t="s">
        <v>22343</v>
      </c>
      <c r="C9463" s="6" t="s">
        <v>1770</v>
      </c>
      <c r="D9463" s="6" t="str">
        <f t="shared" si="147"/>
        <v>0412-000-000-0000</v>
      </c>
      <c r="E9463" s="5" t="s">
        <v>1771</v>
      </c>
      <c r="F9463" s="5" t="s">
        <v>383</v>
      </c>
      <c r="G9463" s="5" t="s">
        <v>384</v>
      </c>
      <c r="H9463" s="5" t="s">
        <v>377</v>
      </c>
      <c r="I9463" s="5" t="s">
        <v>378</v>
      </c>
    </row>
    <row r="9464" spans="1:9" x14ac:dyDescent="0.25">
      <c r="A9464" s="5" t="s">
        <v>22344</v>
      </c>
      <c r="B9464" s="5" t="s">
        <v>22345</v>
      </c>
      <c r="C9464" s="6" t="s">
        <v>3840</v>
      </c>
      <c r="D9464" s="6" t="str">
        <f t="shared" si="147"/>
        <v>0819-000-000-0000</v>
      </c>
      <c r="E9464" s="5" t="s">
        <v>3841</v>
      </c>
      <c r="F9464" s="5" t="s">
        <v>383</v>
      </c>
      <c r="G9464" s="5" t="s">
        <v>384</v>
      </c>
      <c r="H9464" s="5" t="s">
        <v>377</v>
      </c>
      <c r="I9464" s="5" t="s">
        <v>378</v>
      </c>
    </row>
    <row r="9465" spans="1:9" x14ac:dyDescent="0.25">
      <c r="A9465" s="5" t="s">
        <v>22346</v>
      </c>
      <c r="B9465" s="5" t="s">
        <v>22347</v>
      </c>
      <c r="C9465" s="6" t="s">
        <v>1764</v>
      </c>
      <c r="D9465" s="6" t="str">
        <f t="shared" si="147"/>
        <v>0040-000-000-0000</v>
      </c>
      <c r="E9465" s="5" t="s">
        <v>1765</v>
      </c>
      <c r="F9465" s="5" t="s">
        <v>383</v>
      </c>
      <c r="G9465" s="5" t="s">
        <v>384</v>
      </c>
      <c r="H9465" s="5" t="s">
        <v>377</v>
      </c>
      <c r="I9465" s="5" t="s">
        <v>378</v>
      </c>
    </row>
    <row r="9466" spans="1:9" x14ac:dyDescent="0.25">
      <c r="A9466" s="5" t="s">
        <v>22348</v>
      </c>
      <c r="B9466" s="5" t="s">
        <v>22349</v>
      </c>
      <c r="C9466" s="6" t="s">
        <v>2789</v>
      </c>
      <c r="D9466" s="6" t="str">
        <f t="shared" si="147"/>
        <v>0190-000-000-0000</v>
      </c>
      <c r="E9466" s="5" t="s">
        <v>2790</v>
      </c>
      <c r="F9466" s="5" t="s">
        <v>383</v>
      </c>
      <c r="G9466" s="5" t="s">
        <v>384</v>
      </c>
      <c r="H9466" s="5" t="s">
        <v>513</v>
      </c>
      <c r="I9466" s="5" t="s">
        <v>514</v>
      </c>
    </row>
    <row r="9467" spans="1:9" x14ac:dyDescent="0.25">
      <c r="A9467" s="5" t="s">
        <v>22350</v>
      </c>
      <c r="B9467" s="5" t="s">
        <v>22351</v>
      </c>
      <c r="C9467" s="6" t="s">
        <v>6390</v>
      </c>
      <c r="D9467" s="6" t="str">
        <f t="shared" si="147"/>
        <v>1137-000-000-0000</v>
      </c>
      <c r="E9467" s="5" t="s">
        <v>6391</v>
      </c>
      <c r="F9467" s="5" t="s">
        <v>383</v>
      </c>
      <c r="G9467" s="5" t="s">
        <v>384</v>
      </c>
      <c r="H9467" s="5" t="s">
        <v>377</v>
      </c>
      <c r="I9467" s="5" t="s">
        <v>378</v>
      </c>
    </row>
    <row r="9468" spans="1:9" x14ac:dyDescent="0.25">
      <c r="A9468" s="5" t="s">
        <v>22352</v>
      </c>
      <c r="B9468" s="5" t="s">
        <v>22353</v>
      </c>
      <c r="C9468" s="6" t="s">
        <v>2148</v>
      </c>
      <c r="D9468" s="6" t="str">
        <f t="shared" si="147"/>
        <v>0810-000-000-0000</v>
      </c>
      <c r="E9468" s="5" t="s">
        <v>2149</v>
      </c>
      <c r="F9468" s="5" t="s">
        <v>383</v>
      </c>
      <c r="G9468" s="5" t="s">
        <v>384</v>
      </c>
      <c r="H9468" s="5" t="s">
        <v>377</v>
      </c>
      <c r="I9468" s="5" t="s">
        <v>378</v>
      </c>
    </row>
    <row r="9469" spans="1:9" x14ac:dyDescent="0.25">
      <c r="A9469" s="5" t="s">
        <v>22354</v>
      </c>
      <c r="B9469" s="5" t="s">
        <v>22355</v>
      </c>
      <c r="C9469" s="6" t="s">
        <v>2673</v>
      </c>
      <c r="D9469" s="6" t="str">
        <f t="shared" si="147"/>
        <v>0219-000-000-0000</v>
      </c>
      <c r="E9469" s="5" t="s">
        <v>2674</v>
      </c>
      <c r="F9469" s="5" t="s">
        <v>383</v>
      </c>
      <c r="G9469" s="5" t="s">
        <v>384</v>
      </c>
      <c r="H9469" s="5" t="s">
        <v>377</v>
      </c>
      <c r="I9469" s="5" t="s">
        <v>378</v>
      </c>
    </row>
    <row r="9470" spans="1:9" x14ac:dyDescent="0.25">
      <c r="A9470" s="5" t="s">
        <v>22356</v>
      </c>
      <c r="B9470" s="5" t="s">
        <v>22357</v>
      </c>
      <c r="C9470" s="6" t="s">
        <v>1764</v>
      </c>
      <c r="D9470" s="6" t="str">
        <f t="shared" si="147"/>
        <v>0040-000-000-0000</v>
      </c>
      <c r="E9470" s="5" t="s">
        <v>1765</v>
      </c>
      <c r="F9470" s="5" t="s">
        <v>383</v>
      </c>
      <c r="G9470" s="5" t="s">
        <v>384</v>
      </c>
      <c r="H9470" s="5" t="s">
        <v>377</v>
      </c>
      <c r="I9470" s="5" t="s">
        <v>378</v>
      </c>
    </row>
    <row r="9471" spans="1:9" x14ac:dyDescent="0.25">
      <c r="A9471" s="5" t="s">
        <v>22358</v>
      </c>
      <c r="B9471" s="5" t="s">
        <v>22359</v>
      </c>
      <c r="C9471" s="6" t="s">
        <v>619</v>
      </c>
      <c r="D9471" s="6" t="str">
        <f t="shared" si="147"/>
        <v>0010-072-041-1100</v>
      </c>
      <c r="E9471" s="5" t="s">
        <v>620</v>
      </c>
      <c r="F9471" s="5" t="s">
        <v>399</v>
      </c>
      <c r="G9471" s="5" t="s">
        <v>400</v>
      </c>
      <c r="H9471" s="5" t="s">
        <v>11790</v>
      </c>
      <c r="I9471" s="5" t="s">
        <v>11791</v>
      </c>
    </row>
    <row r="9472" spans="1:9" x14ac:dyDescent="0.25">
      <c r="A9472" s="5" t="s">
        <v>22360</v>
      </c>
      <c r="B9472" s="5" t="s">
        <v>22361</v>
      </c>
      <c r="C9472" s="6" t="s">
        <v>4837</v>
      </c>
      <c r="D9472" s="6" t="str">
        <f t="shared" si="147"/>
        <v>0010-091-061-1100</v>
      </c>
      <c r="E9472" s="5" t="s">
        <v>4838</v>
      </c>
      <c r="F9472" s="5" t="s">
        <v>399</v>
      </c>
      <c r="G9472" s="5" t="s">
        <v>400</v>
      </c>
      <c r="H9472" s="5" t="s">
        <v>377</v>
      </c>
      <c r="I9472" s="5" t="s">
        <v>378</v>
      </c>
    </row>
    <row r="9473" spans="1:9" x14ac:dyDescent="0.25">
      <c r="A9473" s="5" t="s">
        <v>22362</v>
      </c>
      <c r="B9473" s="5" t="s">
        <v>22363</v>
      </c>
      <c r="C9473" s="6" t="s">
        <v>449</v>
      </c>
      <c r="D9473" s="6" t="str">
        <f t="shared" si="147"/>
        <v>0965-000-000-0000</v>
      </c>
      <c r="E9473" s="5" t="s">
        <v>450</v>
      </c>
      <c r="F9473" s="5" t="s">
        <v>383</v>
      </c>
      <c r="G9473" s="5" t="s">
        <v>384</v>
      </c>
      <c r="H9473" s="5" t="s">
        <v>513</v>
      </c>
      <c r="I9473" s="5" t="s">
        <v>514</v>
      </c>
    </row>
    <row r="9474" spans="1:9" x14ac:dyDescent="0.25">
      <c r="A9474" s="5" t="s">
        <v>22364</v>
      </c>
      <c r="B9474" s="5" t="s">
        <v>22365</v>
      </c>
      <c r="C9474" s="6" t="s">
        <v>4253</v>
      </c>
      <c r="D9474" s="6" t="str">
        <f t="shared" ref="D9474:D9537" si="148">TEXT(C9474,"0000-000-000-0000")</f>
        <v>0010-029-080-1100</v>
      </c>
      <c r="E9474" s="5" t="s">
        <v>4254</v>
      </c>
      <c r="F9474" s="5" t="s">
        <v>399</v>
      </c>
      <c r="G9474" s="5" t="s">
        <v>400</v>
      </c>
      <c r="H9474" s="5" t="s">
        <v>377</v>
      </c>
      <c r="I9474" s="5" t="s">
        <v>378</v>
      </c>
    </row>
    <row r="9475" spans="1:9" x14ac:dyDescent="0.25">
      <c r="A9475" s="5" t="s">
        <v>22366</v>
      </c>
      <c r="B9475" s="5" t="s">
        <v>22367</v>
      </c>
      <c r="C9475" s="6" t="s">
        <v>2124</v>
      </c>
      <c r="D9475" s="6" t="str">
        <f t="shared" si="148"/>
        <v>0010-029-090-1300</v>
      </c>
      <c r="E9475" s="5" t="s">
        <v>2125</v>
      </c>
      <c r="F9475" s="5" t="s">
        <v>383</v>
      </c>
      <c r="G9475" s="5" t="s">
        <v>384</v>
      </c>
      <c r="H9475" s="5" t="s">
        <v>377</v>
      </c>
      <c r="I9475" s="5" t="s">
        <v>378</v>
      </c>
    </row>
    <row r="9476" spans="1:9" x14ac:dyDescent="0.25">
      <c r="A9476" s="5" t="s">
        <v>22368</v>
      </c>
      <c r="B9476" s="5" t="s">
        <v>22369</v>
      </c>
      <c r="C9476" s="6" t="s">
        <v>3591</v>
      </c>
      <c r="D9476" s="6" t="str">
        <f t="shared" si="148"/>
        <v>0165-000-000-0000</v>
      </c>
      <c r="E9476" s="5" t="s">
        <v>3592</v>
      </c>
      <c r="F9476" s="5" t="s">
        <v>383</v>
      </c>
      <c r="G9476" s="5" t="s">
        <v>384</v>
      </c>
      <c r="H9476" s="5" t="s">
        <v>377</v>
      </c>
      <c r="I9476" s="5" t="s">
        <v>378</v>
      </c>
    </row>
    <row r="9477" spans="1:9" x14ac:dyDescent="0.25">
      <c r="A9477" s="5" t="s">
        <v>22370</v>
      </c>
      <c r="B9477" s="5" t="s">
        <v>22371</v>
      </c>
      <c r="C9477" s="6" t="s">
        <v>4709</v>
      </c>
      <c r="D9477" s="6" t="str">
        <f t="shared" si="148"/>
        <v>0010-029-110-1100</v>
      </c>
      <c r="E9477" s="5" t="s">
        <v>4710</v>
      </c>
      <c r="F9477" s="5" t="s">
        <v>383</v>
      </c>
      <c r="G9477" s="5" t="s">
        <v>384</v>
      </c>
      <c r="H9477" s="5" t="s">
        <v>377</v>
      </c>
      <c r="I9477" s="5" t="s">
        <v>378</v>
      </c>
    </row>
    <row r="9478" spans="1:9" x14ac:dyDescent="0.25">
      <c r="A9478" s="5" t="s">
        <v>22372</v>
      </c>
      <c r="B9478" s="5" t="s">
        <v>22373</v>
      </c>
      <c r="C9478" s="6" t="s">
        <v>1946</v>
      </c>
      <c r="D9478" s="6" t="str">
        <f t="shared" si="148"/>
        <v>0010-163-031-1100</v>
      </c>
      <c r="E9478" s="5" t="s">
        <v>1947</v>
      </c>
      <c r="F9478" s="5" t="s">
        <v>383</v>
      </c>
      <c r="G9478" s="5" t="s">
        <v>384</v>
      </c>
      <c r="H9478" s="5" t="s">
        <v>377</v>
      </c>
      <c r="I9478" s="5" t="s">
        <v>378</v>
      </c>
    </row>
    <row r="9479" spans="1:9" x14ac:dyDescent="0.25">
      <c r="A9479" s="5" t="s">
        <v>22374</v>
      </c>
      <c r="B9479" s="5" t="s">
        <v>22375</v>
      </c>
      <c r="C9479" s="6" t="s">
        <v>1555</v>
      </c>
      <c r="D9479" s="6" t="str">
        <f t="shared" si="148"/>
        <v>1126-000-000-0000</v>
      </c>
      <c r="E9479" s="5" t="s">
        <v>1556</v>
      </c>
      <c r="F9479" s="5" t="s">
        <v>383</v>
      </c>
      <c r="G9479" s="5" t="s">
        <v>384</v>
      </c>
      <c r="H9479" s="5" t="s">
        <v>377</v>
      </c>
      <c r="I9479" s="5" t="s">
        <v>378</v>
      </c>
    </row>
    <row r="9480" spans="1:9" x14ac:dyDescent="0.25">
      <c r="A9480" s="5" t="s">
        <v>22376</v>
      </c>
      <c r="B9480" s="5" t="s">
        <v>22377</v>
      </c>
      <c r="C9480" s="6" t="s">
        <v>20841</v>
      </c>
      <c r="D9480" s="6" t="str">
        <f t="shared" si="148"/>
        <v>1028-000-010-3300</v>
      </c>
      <c r="E9480" s="5" t="s">
        <v>20842</v>
      </c>
      <c r="F9480" s="5" t="s">
        <v>383</v>
      </c>
      <c r="G9480" s="5" t="s">
        <v>384</v>
      </c>
      <c r="H9480" s="5" t="s">
        <v>513</v>
      </c>
      <c r="I9480" s="5" t="s">
        <v>514</v>
      </c>
    </row>
    <row r="9481" spans="1:9" x14ac:dyDescent="0.25">
      <c r="A9481" s="5" t="s">
        <v>22378</v>
      </c>
      <c r="B9481" s="5" t="s">
        <v>22379</v>
      </c>
      <c r="C9481" s="6" t="s">
        <v>2265</v>
      </c>
      <c r="D9481" s="6" t="str">
        <f t="shared" si="148"/>
        <v>0260-000-000-0000</v>
      </c>
      <c r="E9481" s="5" t="s">
        <v>2266</v>
      </c>
      <c r="F9481" s="5" t="s">
        <v>383</v>
      </c>
      <c r="G9481" s="5" t="s">
        <v>384</v>
      </c>
      <c r="H9481" s="5" t="s">
        <v>377</v>
      </c>
      <c r="I9481" s="5" t="s">
        <v>378</v>
      </c>
    </row>
    <row r="9482" spans="1:9" x14ac:dyDescent="0.25">
      <c r="A9482" s="5" t="s">
        <v>22380</v>
      </c>
      <c r="B9482" s="5" t="s">
        <v>22381</v>
      </c>
      <c r="C9482" s="6" t="s">
        <v>1309</v>
      </c>
      <c r="D9482" s="6" t="str">
        <f t="shared" si="148"/>
        <v>0010-072-091-1300</v>
      </c>
      <c r="E9482" s="5" t="s">
        <v>1310</v>
      </c>
      <c r="F9482" s="5" t="s">
        <v>399</v>
      </c>
      <c r="G9482" s="5" t="s">
        <v>400</v>
      </c>
      <c r="H9482" s="5" t="s">
        <v>377</v>
      </c>
      <c r="I9482" s="5" t="s">
        <v>378</v>
      </c>
    </row>
    <row r="9483" spans="1:9" x14ac:dyDescent="0.25">
      <c r="A9483" s="5" t="s">
        <v>22382</v>
      </c>
      <c r="B9483" s="5" t="s">
        <v>22383</v>
      </c>
      <c r="C9483" s="6" t="s">
        <v>6472</v>
      </c>
      <c r="D9483" s="6" t="str">
        <f t="shared" si="148"/>
        <v>0010-090-111-1100</v>
      </c>
      <c r="E9483" s="5" t="s">
        <v>6473</v>
      </c>
      <c r="F9483" s="5" t="s">
        <v>383</v>
      </c>
      <c r="G9483" s="5" t="s">
        <v>384</v>
      </c>
      <c r="H9483" s="5" t="s">
        <v>377</v>
      </c>
      <c r="I9483" s="5" t="s">
        <v>378</v>
      </c>
    </row>
    <row r="9484" spans="1:9" x14ac:dyDescent="0.25">
      <c r="A9484" s="5" t="s">
        <v>22384</v>
      </c>
      <c r="B9484" s="5" t="s">
        <v>22385</v>
      </c>
      <c r="C9484" s="6" t="s">
        <v>1087</v>
      </c>
      <c r="D9484" s="6" t="str">
        <f t="shared" si="148"/>
        <v>0026-000-000-0000</v>
      </c>
      <c r="E9484" s="5" t="s">
        <v>1088</v>
      </c>
      <c r="F9484" s="5" t="s">
        <v>383</v>
      </c>
      <c r="G9484" s="5" t="s">
        <v>384</v>
      </c>
      <c r="H9484" s="5" t="s">
        <v>513</v>
      </c>
      <c r="I9484" s="5" t="s">
        <v>514</v>
      </c>
    </row>
    <row r="9485" spans="1:9" x14ac:dyDescent="0.25">
      <c r="A9485" s="5" t="s">
        <v>22386</v>
      </c>
      <c r="B9485" s="5" t="s">
        <v>22387</v>
      </c>
      <c r="C9485" s="6" t="s">
        <v>1946</v>
      </c>
      <c r="D9485" s="6" t="str">
        <f t="shared" si="148"/>
        <v>0010-163-031-1100</v>
      </c>
      <c r="E9485" s="5" t="s">
        <v>1947</v>
      </c>
      <c r="F9485" s="5" t="s">
        <v>383</v>
      </c>
      <c r="G9485" s="5" t="s">
        <v>384</v>
      </c>
      <c r="H9485" s="5" t="s">
        <v>377</v>
      </c>
      <c r="I9485" s="5" t="s">
        <v>378</v>
      </c>
    </row>
    <row r="9486" spans="1:9" x14ac:dyDescent="0.25">
      <c r="A9486" s="5" t="s">
        <v>22388</v>
      </c>
      <c r="B9486" s="5" t="s">
        <v>22389</v>
      </c>
      <c r="C9486" s="6" t="s">
        <v>2585</v>
      </c>
      <c r="D9486" s="6" t="str">
        <f t="shared" si="148"/>
        <v>0082-000-000-0000</v>
      </c>
      <c r="E9486" s="5" t="s">
        <v>2586</v>
      </c>
      <c r="F9486" s="5" t="s">
        <v>383</v>
      </c>
      <c r="G9486" s="5" t="s">
        <v>384</v>
      </c>
      <c r="H9486" s="5" t="s">
        <v>377</v>
      </c>
      <c r="I9486" s="5" t="s">
        <v>378</v>
      </c>
    </row>
    <row r="9487" spans="1:9" x14ac:dyDescent="0.25">
      <c r="A9487" s="5" t="s">
        <v>22390</v>
      </c>
      <c r="B9487" s="5" t="s">
        <v>22391</v>
      </c>
      <c r="C9487" s="6" t="s">
        <v>3437</v>
      </c>
      <c r="D9487" s="6" t="str">
        <f t="shared" si="148"/>
        <v>0010-163-021-1100</v>
      </c>
      <c r="E9487" s="5" t="s">
        <v>3438</v>
      </c>
      <c r="F9487" s="5" t="s">
        <v>399</v>
      </c>
      <c r="G9487" s="5" t="s">
        <v>400</v>
      </c>
      <c r="H9487" s="5" t="s">
        <v>377</v>
      </c>
      <c r="I9487" s="5" t="s">
        <v>378</v>
      </c>
    </row>
    <row r="9488" spans="1:9" x14ac:dyDescent="0.25">
      <c r="A9488" s="5" t="s">
        <v>22392</v>
      </c>
      <c r="B9488" s="5" t="s">
        <v>22393</v>
      </c>
      <c r="C9488" s="6" t="s">
        <v>6472</v>
      </c>
      <c r="D9488" s="6" t="str">
        <f t="shared" si="148"/>
        <v>0010-090-111-1100</v>
      </c>
      <c r="E9488" s="5" t="s">
        <v>6473</v>
      </c>
      <c r="F9488" s="5" t="s">
        <v>383</v>
      </c>
      <c r="G9488" s="5" t="s">
        <v>384</v>
      </c>
      <c r="H9488" s="5" t="s">
        <v>377</v>
      </c>
      <c r="I9488" s="5" t="s">
        <v>378</v>
      </c>
    </row>
    <row r="9489" spans="1:9" x14ac:dyDescent="0.25">
      <c r="A9489" s="5" t="s">
        <v>22394</v>
      </c>
      <c r="B9489" s="5" t="s">
        <v>22395</v>
      </c>
      <c r="C9489" s="6" t="s">
        <v>7899</v>
      </c>
      <c r="D9489" s="6" t="str">
        <f t="shared" si="148"/>
        <v>0010-029-100-1500</v>
      </c>
      <c r="E9489" s="5" t="s">
        <v>7900</v>
      </c>
      <c r="F9489" s="5" t="s">
        <v>383</v>
      </c>
      <c r="G9489" s="5" t="s">
        <v>384</v>
      </c>
      <c r="H9489" s="5" t="s">
        <v>377</v>
      </c>
      <c r="I9489" s="5" t="s">
        <v>378</v>
      </c>
    </row>
    <row r="9490" spans="1:9" x14ac:dyDescent="0.25">
      <c r="A9490" s="5" t="s">
        <v>22396</v>
      </c>
      <c r="B9490" s="5" t="s">
        <v>22397</v>
      </c>
      <c r="C9490" s="6" t="s">
        <v>3337</v>
      </c>
      <c r="D9490" s="6" t="str">
        <f t="shared" si="148"/>
        <v>0010-083-031-1100</v>
      </c>
      <c r="E9490" s="5" t="s">
        <v>3338</v>
      </c>
      <c r="F9490" s="5" t="s">
        <v>399</v>
      </c>
      <c r="G9490" s="5" t="s">
        <v>400</v>
      </c>
      <c r="H9490" s="5" t="s">
        <v>377</v>
      </c>
      <c r="I9490" s="5" t="s">
        <v>378</v>
      </c>
    </row>
    <row r="9491" spans="1:9" x14ac:dyDescent="0.25">
      <c r="A9491" s="5" t="s">
        <v>22398</v>
      </c>
      <c r="B9491" s="5" t="s">
        <v>22399</v>
      </c>
      <c r="C9491" s="6" t="s">
        <v>7298</v>
      </c>
      <c r="D9491" s="6" t="str">
        <f t="shared" si="148"/>
        <v>0010-115-150-1800</v>
      </c>
      <c r="E9491" s="5" t="s">
        <v>7299</v>
      </c>
      <c r="F9491" s="5" t="s">
        <v>399</v>
      </c>
      <c r="G9491" s="5" t="s">
        <v>400</v>
      </c>
      <c r="H9491" s="5" t="s">
        <v>377</v>
      </c>
      <c r="I9491" s="5" t="s">
        <v>378</v>
      </c>
    </row>
    <row r="9492" spans="1:9" x14ac:dyDescent="0.25">
      <c r="A9492" s="5" t="s">
        <v>22400</v>
      </c>
      <c r="B9492" s="5" t="s">
        <v>22401</v>
      </c>
      <c r="C9492" s="6" t="s">
        <v>1946</v>
      </c>
      <c r="D9492" s="6" t="str">
        <f t="shared" si="148"/>
        <v>0010-163-031-1100</v>
      </c>
      <c r="E9492" s="5" t="s">
        <v>1947</v>
      </c>
      <c r="F9492" s="5" t="s">
        <v>383</v>
      </c>
      <c r="G9492" s="5" t="s">
        <v>384</v>
      </c>
      <c r="H9492" s="5" t="s">
        <v>491</v>
      </c>
      <c r="I9492" s="5" t="s">
        <v>492</v>
      </c>
    </row>
    <row r="9493" spans="1:9" x14ac:dyDescent="0.25">
      <c r="A9493" s="5" t="s">
        <v>22402</v>
      </c>
      <c r="B9493" s="5" t="s">
        <v>22403</v>
      </c>
      <c r="C9493" s="6" t="s">
        <v>7108</v>
      </c>
      <c r="D9493" s="6" t="str">
        <f t="shared" si="148"/>
        <v>0010-060-031-1100</v>
      </c>
      <c r="E9493" s="5" t="s">
        <v>7109</v>
      </c>
      <c r="F9493" s="5" t="s">
        <v>383</v>
      </c>
      <c r="G9493" s="5" t="s">
        <v>384</v>
      </c>
      <c r="H9493" s="5" t="s">
        <v>377</v>
      </c>
      <c r="I9493" s="5" t="s">
        <v>378</v>
      </c>
    </row>
    <row r="9494" spans="1:9" x14ac:dyDescent="0.25">
      <c r="A9494" s="5" t="s">
        <v>22404</v>
      </c>
      <c r="B9494" s="5" t="s">
        <v>22405</v>
      </c>
      <c r="C9494" s="6" t="s">
        <v>499</v>
      </c>
      <c r="D9494" s="6" t="str">
        <f t="shared" si="148"/>
        <v>0010-211-140-1100</v>
      </c>
      <c r="E9494" s="5" t="s">
        <v>500</v>
      </c>
      <c r="F9494" s="5" t="s">
        <v>399</v>
      </c>
      <c r="G9494" s="5" t="s">
        <v>400</v>
      </c>
      <c r="H9494" s="5" t="s">
        <v>377</v>
      </c>
      <c r="I9494" s="5" t="s">
        <v>378</v>
      </c>
    </row>
    <row r="9495" spans="1:9" x14ac:dyDescent="0.25">
      <c r="A9495" s="5" t="s">
        <v>22406</v>
      </c>
      <c r="B9495" s="5" t="s">
        <v>22407</v>
      </c>
      <c r="C9495" s="6" t="s">
        <v>3743</v>
      </c>
      <c r="D9495" s="6" t="str">
        <f t="shared" si="148"/>
        <v>0702-000-000-0000</v>
      </c>
      <c r="E9495" s="5" t="s">
        <v>3744</v>
      </c>
      <c r="F9495" s="5" t="s">
        <v>383</v>
      </c>
      <c r="G9495" s="5" t="s">
        <v>384</v>
      </c>
      <c r="H9495" s="5" t="s">
        <v>377</v>
      </c>
      <c r="I9495" s="5" t="s">
        <v>378</v>
      </c>
    </row>
    <row r="9496" spans="1:9" x14ac:dyDescent="0.25">
      <c r="A9496" s="5" t="s">
        <v>22408</v>
      </c>
      <c r="B9496" s="5" t="s">
        <v>22409</v>
      </c>
      <c r="C9496" s="6" t="s">
        <v>811</v>
      </c>
      <c r="D9496" s="6" t="str">
        <f t="shared" si="148"/>
        <v>0010-029-080-1500</v>
      </c>
      <c r="E9496" s="5" t="s">
        <v>812</v>
      </c>
      <c r="F9496" s="5" t="s">
        <v>383</v>
      </c>
      <c r="G9496" s="5" t="s">
        <v>384</v>
      </c>
      <c r="H9496" s="5" t="s">
        <v>377</v>
      </c>
      <c r="I9496" s="5" t="s">
        <v>378</v>
      </c>
    </row>
    <row r="9497" spans="1:9" x14ac:dyDescent="0.25">
      <c r="A9497" s="5" t="s">
        <v>22410</v>
      </c>
      <c r="B9497" s="5" t="s">
        <v>22411</v>
      </c>
      <c r="C9497" s="6" t="s">
        <v>962</v>
      </c>
      <c r="D9497" s="6" t="str">
        <f t="shared" si="148"/>
        <v>0797-000-000-0000</v>
      </c>
      <c r="E9497" s="5" t="s">
        <v>963</v>
      </c>
      <c r="F9497" s="5" t="s">
        <v>383</v>
      </c>
      <c r="G9497" s="5" t="s">
        <v>384</v>
      </c>
      <c r="H9497" s="5" t="s">
        <v>377</v>
      </c>
      <c r="I9497" s="5" t="s">
        <v>378</v>
      </c>
    </row>
    <row r="9498" spans="1:9" x14ac:dyDescent="0.25">
      <c r="A9498" s="5" t="s">
        <v>22412</v>
      </c>
      <c r="B9498" s="5" t="s">
        <v>22413</v>
      </c>
      <c r="C9498" s="6" t="s">
        <v>2124</v>
      </c>
      <c r="D9498" s="6" t="str">
        <f t="shared" si="148"/>
        <v>0010-029-090-1300</v>
      </c>
      <c r="E9498" s="5" t="s">
        <v>2125</v>
      </c>
      <c r="F9498" s="5" t="s">
        <v>383</v>
      </c>
      <c r="G9498" s="5" t="s">
        <v>384</v>
      </c>
      <c r="H9498" s="5" t="s">
        <v>377</v>
      </c>
      <c r="I9498" s="5" t="s">
        <v>378</v>
      </c>
    </row>
    <row r="9499" spans="1:9" x14ac:dyDescent="0.25">
      <c r="A9499" s="5" t="s">
        <v>22414</v>
      </c>
      <c r="B9499" s="5" t="s">
        <v>22415</v>
      </c>
      <c r="C9499" s="6" t="s">
        <v>7244</v>
      </c>
      <c r="D9499" s="6" t="str">
        <f t="shared" si="148"/>
        <v>0982-000-000-0000</v>
      </c>
      <c r="E9499" s="5" t="s">
        <v>7245</v>
      </c>
      <c r="F9499" s="5" t="s">
        <v>383</v>
      </c>
      <c r="G9499" s="5" t="s">
        <v>384</v>
      </c>
      <c r="H9499" s="5" t="s">
        <v>377</v>
      </c>
      <c r="I9499" s="5" t="s">
        <v>378</v>
      </c>
    </row>
    <row r="9500" spans="1:9" x14ac:dyDescent="0.25">
      <c r="A9500" s="5" t="s">
        <v>22416</v>
      </c>
      <c r="B9500" s="5" t="s">
        <v>22417</v>
      </c>
      <c r="C9500" s="6" t="s">
        <v>6782</v>
      </c>
      <c r="D9500" s="6" t="str">
        <f t="shared" si="148"/>
        <v>0010-072-091-1500</v>
      </c>
      <c r="E9500" s="5" t="s">
        <v>6783</v>
      </c>
      <c r="F9500" s="5" t="s">
        <v>383</v>
      </c>
      <c r="G9500" s="5" t="s">
        <v>384</v>
      </c>
      <c r="H9500" s="5" t="s">
        <v>377</v>
      </c>
      <c r="I9500" s="5" t="s">
        <v>378</v>
      </c>
    </row>
    <row r="9501" spans="1:9" x14ac:dyDescent="0.25">
      <c r="A9501" s="5" t="s">
        <v>22418</v>
      </c>
      <c r="B9501" s="5" t="s">
        <v>22419</v>
      </c>
      <c r="C9501" s="6" t="s">
        <v>2160</v>
      </c>
      <c r="D9501" s="6" t="str">
        <f t="shared" si="148"/>
        <v>0075-000-000-0000</v>
      </c>
      <c r="E9501" s="5" t="s">
        <v>2161</v>
      </c>
      <c r="F9501" s="5" t="s">
        <v>383</v>
      </c>
      <c r="G9501" s="5" t="s">
        <v>384</v>
      </c>
      <c r="H9501" s="5" t="s">
        <v>377</v>
      </c>
      <c r="I9501" s="5" t="s">
        <v>378</v>
      </c>
    </row>
    <row r="9502" spans="1:9" x14ac:dyDescent="0.25">
      <c r="A9502" s="5" t="s">
        <v>22420</v>
      </c>
      <c r="B9502" s="5" t="s">
        <v>22421</v>
      </c>
      <c r="C9502" s="6" t="s">
        <v>5439</v>
      </c>
      <c r="D9502" s="6" t="str">
        <f t="shared" si="148"/>
        <v>0156-000-000-0000</v>
      </c>
      <c r="E9502" s="5" t="s">
        <v>5440</v>
      </c>
      <c r="F9502" s="5" t="s">
        <v>383</v>
      </c>
      <c r="G9502" s="5" t="s">
        <v>384</v>
      </c>
      <c r="H9502" s="5" t="s">
        <v>491</v>
      </c>
      <c r="I9502" s="5" t="s">
        <v>492</v>
      </c>
    </row>
    <row r="9503" spans="1:9" x14ac:dyDescent="0.25">
      <c r="A9503" s="5" t="s">
        <v>22422</v>
      </c>
      <c r="B9503" s="5" t="s">
        <v>22423</v>
      </c>
      <c r="C9503" s="6" t="s">
        <v>1259</v>
      </c>
      <c r="D9503" s="6" t="str">
        <f t="shared" si="148"/>
        <v>0845-000-000-0000</v>
      </c>
      <c r="E9503" s="5" t="s">
        <v>1260</v>
      </c>
      <c r="F9503" s="5" t="s">
        <v>383</v>
      </c>
      <c r="G9503" s="5" t="s">
        <v>384</v>
      </c>
      <c r="H9503" s="5" t="s">
        <v>377</v>
      </c>
      <c r="I9503" s="5" t="s">
        <v>378</v>
      </c>
    </row>
    <row r="9504" spans="1:9" x14ac:dyDescent="0.25">
      <c r="A9504" s="5" t="s">
        <v>22424</v>
      </c>
      <c r="B9504" s="5" t="s">
        <v>22425</v>
      </c>
      <c r="C9504" s="6" t="s">
        <v>3807</v>
      </c>
      <c r="D9504" s="6" t="str">
        <f t="shared" si="148"/>
        <v>0831-000-000-0000</v>
      </c>
      <c r="E9504" s="5" t="s">
        <v>3808</v>
      </c>
      <c r="F9504" s="5" t="s">
        <v>383</v>
      </c>
      <c r="G9504" s="5" t="s">
        <v>384</v>
      </c>
      <c r="H9504" s="5" t="s">
        <v>377</v>
      </c>
      <c r="I9504" s="5" t="s">
        <v>378</v>
      </c>
    </row>
    <row r="9505" spans="1:9" x14ac:dyDescent="0.25">
      <c r="A9505" s="5" t="s">
        <v>22426</v>
      </c>
      <c r="B9505" s="5" t="s">
        <v>22427</v>
      </c>
      <c r="C9505" s="6" t="s">
        <v>12273</v>
      </c>
      <c r="D9505" s="6" t="str">
        <f t="shared" si="148"/>
        <v>0714-000-000-0000</v>
      </c>
      <c r="E9505" s="5" t="s">
        <v>12274</v>
      </c>
      <c r="F9505" s="5" t="s">
        <v>383</v>
      </c>
      <c r="G9505" s="5" t="s">
        <v>384</v>
      </c>
      <c r="H9505" s="5" t="s">
        <v>377</v>
      </c>
      <c r="I9505" s="5" t="s">
        <v>378</v>
      </c>
    </row>
    <row r="9506" spans="1:9" x14ac:dyDescent="0.25">
      <c r="A9506" s="5" t="s">
        <v>22428</v>
      </c>
      <c r="B9506" s="5" t="s">
        <v>22429</v>
      </c>
      <c r="C9506" s="6" t="s">
        <v>915</v>
      </c>
      <c r="D9506" s="6" t="str">
        <f t="shared" si="148"/>
        <v>0027-000-000-0000</v>
      </c>
      <c r="E9506" s="5" t="s">
        <v>916</v>
      </c>
      <c r="F9506" s="5" t="s">
        <v>383</v>
      </c>
      <c r="G9506" s="5" t="s">
        <v>384</v>
      </c>
      <c r="H9506" s="5" t="s">
        <v>491</v>
      </c>
      <c r="I9506" s="5" t="s">
        <v>492</v>
      </c>
    </row>
    <row r="9507" spans="1:9" x14ac:dyDescent="0.25">
      <c r="A9507" s="5" t="s">
        <v>22430</v>
      </c>
      <c r="B9507" s="5" t="s">
        <v>22431</v>
      </c>
      <c r="C9507" s="6" t="s">
        <v>409</v>
      </c>
      <c r="D9507" s="6" t="str">
        <f t="shared" si="148"/>
        <v>0357-000-000-0000</v>
      </c>
      <c r="E9507" s="5" t="s">
        <v>410</v>
      </c>
      <c r="F9507" s="5" t="s">
        <v>415</v>
      </c>
      <c r="G9507" s="5" t="s">
        <v>416</v>
      </c>
      <c r="H9507" s="5" t="s">
        <v>377</v>
      </c>
      <c r="I9507" s="5" t="s">
        <v>378</v>
      </c>
    </row>
    <row r="9508" spans="1:9" x14ac:dyDescent="0.25">
      <c r="A9508" s="5" t="s">
        <v>22432</v>
      </c>
      <c r="B9508" s="5" t="s">
        <v>22433</v>
      </c>
      <c r="C9508" s="6" t="s">
        <v>499</v>
      </c>
      <c r="D9508" s="6" t="str">
        <f t="shared" si="148"/>
        <v>0010-211-140-1100</v>
      </c>
      <c r="E9508" s="5" t="s">
        <v>500</v>
      </c>
      <c r="F9508" s="5" t="s">
        <v>399</v>
      </c>
      <c r="G9508" s="5" t="s">
        <v>400</v>
      </c>
      <c r="H9508" s="5" t="s">
        <v>377</v>
      </c>
      <c r="I9508" s="5" t="s">
        <v>378</v>
      </c>
    </row>
    <row r="9509" spans="1:9" x14ac:dyDescent="0.25">
      <c r="A9509" s="5" t="s">
        <v>22434</v>
      </c>
      <c r="B9509" s="5" t="s">
        <v>22435</v>
      </c>
      <c r="C9509" s="6" t="s">
        <v>4439</v>
      </c>
      <c r="D9509" s="6" t="str">
        <f t="shared" si="148"/>
        <v>1000-000-000-0000</v>
      </c>
      <c r="E9509" s="5" t="s">
        <v>4440</v>
      </c>
      <c r="F9509" s="5" t="s">
        <v>383</v>
      </c>
      <c r="G9509" s="5" t="s">
        <v>384</v>
      </c>
      <c r="H9509" s="5" t="s">
        <v>513</v>
      </c>
      <c r="I9509" s="5" t="s">
        <v>514</v>
      </c>
    </row>
    <row r="9510" spans="1:9" x14ac:dyDescent="0.25">
      <c r="A9510" s="5" t="s">
        <v>22436</v>
      </c>
      <c r="B9510" s="5" t="s">
        <v>22437</v>
      </c>
      <c r="C9510" s="6" t="s">
        <v>660</v>
      </c>
      <c r="D9510" s="6" t="str">
        <f t="shared" si="148"/>
        <v>0080-000-000-0000</v>
      </c>
      <c r="E9510" s="5" t="s">
        <v>661</v>
      </c>
      <c r="F9510" s="5" t="s">
        <v>383</v>
      </c>
      <c r="G9510" s="5" t="s">
        <v>384</v>
      </c>
      <c r="H9510" s="5" t="s">
        <v>377</v>
      </c>
      <c r="I9510" s="5" t="s">
        <v>378</v>
      </c>
    </row>
    <row r="9511" spans="1:9" x14ac:dyDescent="0.25">
      <c r="A9511" s="5" t="s">
        <v>22438</v>
      </c>
      <c r="B9511" s="5" t="s">
        <v>22439</v>
      </c>
      <c r="C9511" s="6" t="s">
        <v>525</v>
      </c>
      <c r="D9511" s="6" t="str">
        <f t="shared" si="148"/>
        <v>0065-000-000-0000</v>
      </c>
      <c r="E9511" s="5" t="s">
        <v>526</v>
      </c>
      <c r="F9511" s="5" t="s">
        <v>383</v>
      </c>
      <c r="G9511" s="5" t="s">
        <v>384</v>
      </c>
      <c r="H9511" s="5" t="s">
        <v>377</v>
      </c>
      <c r="I9511" s="5" t="s">
        <v>378</v>
      </c>
    </row>
    <row r="9512" spans="1:9" x14ac:dyDescent="0.25">
      <c r="A9512" s="5" t="s">
        <v>22440</v>
      </c>
      <c r="B9512" s="5" t="s">
        <v>22441</v>
      </c>
      <c r="C9512" s="6" t="s">
        <v>10087</v>
      </c>
      <c r="D9512" s="6" t="str">
        <f t="shared" si="148"/>
        <v>0010-058-071-1200</v>
      </c>
      <c r="E9512" s="5" t="s">
        <v>10088</v>
      </c>
      <c r="F9512" s="5" t="s">
        <v>383</v>
      </c>
      <c r="G9512" s="5" t="s">
        <v>384</v>
      </c>
      <c r="H9512" s="5" t="s">
        <v>377</v>
      </c>
      <c r="I9512" s="5" t="s">
        <v>378</v>
      </c>
    </row>
    <row r="9513" spans="1:9" x14ac:dyDescent="0.25">
      <c r="A9513" s="5" t="s">
        <v>22442</v>
      </c>
      <c r="B9513" s="5" t="s">
        <v>22443</v>
      </c>
      <c r="C9513" s="6" t="s">
        <v>4709</v>
      </c>
      <c r="D9513" s="6" t="str">
        <f t="shared" si="148"/>
        <v>0010-029-110-1100</v>
      </c>
      <c r="E9513" s="5" t="s">
        <v>4710</v>
      </c>
      <c r="F9513" s="5" t="s">
        <v>383</v>
      </c>
      <c r="G9513" s="5" t="s">
        <v>384</v>
      </c>
      <c r="H9513" s="5" t="s">
        <v>377</v>
      </c>
      <c r="I9513" s="5" t="s">
        <v>378</v>
      </c>
    </row>
    <row r="9514" spans="1:9" x14ac:dyDescent="0.25">
      <c r="A9514" s="5" t="s">
        <v>22444</v>
      </c>
      <c r="B9514" s="5" t="s">
        <v>22445</v>
      </c>
      <c r="C9514" s="6" t="s">
        <v>981</v>
      </c>
      <c r="D9514" s="6" t="str">
        <f t="shared" si="148"/>
        <v>0060-000-000-0000</v>
      </c>
      <c r="E9514" s="5" t="s">
        <v>982</v>
      </c>
      <c r="F9514" s="5" t="s">
        <v>383</v>
      </c>
      <c r="G9514" s="5" t="s">
        <v>384</v>
      </c>
      <c r="H9514" s="5" t="s">
        <v>377</v>
      </c>
      <c r="I9514" s="5" t="s">
        <v>378</v>
      </c>
    </row>
    <row r="9515" spans="1:9" x14ac:dyDescent="0.25">
      <c r="A9515" s="5" t="s">
        <v>22446</v>
      </c>
      <c r="B9515" s="5" t="s">
        <v>22447</v>
      </c>
      <c r="C9515" s="6" t="s">
        <v>15343</v>
      </c>
      <c r="D9515" s="6" t="str">
        <f t="shared" si="148"/>
        <v>0040-000-005-3500</v>
      </c>
      <c r="E9515" s="5" t="s">
        <v>15344</v>
      </c>
      <c r="F9515" s="5" t="s">
        <v>383</v>
      </c>
      <c r="G9515" s="5" t="s">
        <v>384</v>
      </c>
      <c r="H9515" s="5" t="s">
        <v>377</v>
      </c>
      <c r="I9515" s="5" t="s">
        <v>378</v>
      </c>
    </row>
    <row r="9516" spans="1:9" x14ac:dyDescent="0.25">
      <c r="A9516" s="5" t="s">
        <v>22448</v>
      </c>
      <c r="B9516" s="5" t="s">
        <v>22449</v>
      </c>
      <c r="C9516" s="6" t="s">
        <v>7474</v>
      </c>
      <c r="D9516" s="6" t="str">
        <f t="shared" si="148"/>
        <v>0010-090-081-1100</v>
      </c>
      <c r="E9516" s="5" t="s">
        <v>7475</v>
      </c>
      <c r="F9516" s="5" t="s">
        <v>383</v>
      </c>
      <c r="G9516" s="5" t="s">
        <v>384</v>
      </c>
      <c r="H9516" s="5" t="s">
        <v>377</v>
      </c>
      <c r="I9516" s="5" t="s">
        <v>378</v>
      </c>
    </row>
    <row r="9517" spans="1:9" x14ac:dyDescent="0.25">
      <c r="A9517" s="5" t="s">
        <v>22450</v>
      </c>
      <c r="B9517" s="5" t="s">
        <v>22451</v>
      </c>
      <c r="C9517" s="6" t="s">
        <v>19552</v>
      </c>
      <c r="D9517" s="6" t="str">
        <f t="shared" si="148"/>
        <v>0100-116-000-0000</v>
      </c>
      <c r="E9517" s="5" t="s">
        <v>19553</v>
      </c>
      <c r="F9517" s="5" t="s">
        <v>383</v>
      </c>
      <c r="G9517" s="5" t="s">
        <v>384</v>
      </c>
      <c r="H9517" s="5" t="s">
        <v>513</v>
      </c>
      <c r="I9517" s="5" t="s">
        <v>514</v>
      </c>
    </row>
    <row r="9518" spans="1:9" x14ac:dyDescent="0.25">
      <c r="A9518" s="5" t="s">
        <v>22452</v>
      </c>
      <c r="B9518" s="5" t="s">
        <v>22453</v>
      </c>
      <c r="C9518" s="6" t="s">
        <v>1185</v>
      </c>
      <c r="D9518" s="6" t="str">
        <f t="shared" si="148"/>
        <v>0073-000-000-0000</v>
      </c>
      <c r="E9518" s="5" t="s">
        <v>1186</v>
      </c>
      <c r="F9518" s="5" t="s">
        <v>383</v>
      </c>
      <c r="G9518" s="5" t="s">
        <v>384</v>
      </c>
      <c r="H9518" s="5" t="s">
        <v>377</v>
      </c>
      <c r="I9518" s="5" t="s">
        <v>378</v>
      </c>
    </row>
    <row r="9519" spans="1:9" x14ac:dyDescent="0.25">
      <c r="A9519" s="5" t="s">
        <v>22454</v>
      </c>
      <c r="B9519" s="5" t="s">
        <v>22455</v>
      </c>
      <c r="C9519" s="6" t="s">
        <v>4253</v>
      </c>
      <c r="D9519" s="6" t="str">
        <f t="shared" si="148"/>
        <v>0010-029-080-1100</v>
      </c>
      <c r="E9519" s="5" t="s">
        <v>4254</v>
      </c>
      <c r="F9519" s="5" t="s">
        <v>383</v>
      </c>
      <c r="G9519" s="5" t="s">
        <v>384</v>
      </c>
      <c r="H9519" s="5" t="s">
        <v>377</v>
      </c>
      <c r="I9519" s="5" t="s">
        <v>378</v>
      </c>
    </row>
    <row r="9520" spans="1:9" x14ac:dyDescent="0.25">
      <c r="A9520" s="5" t="s">
        <v>22456</v>
      </c>
      <c r="B9520" s="5" t="s">
        <v>22457</v>
      </c>
      <c r="C9520" s="6" t="s">
        <v>1732</v>
      </c>
      <c r="D9520" s="6" t="str">
        <f t="shared" si="148"/>
        <v>0030-000-000-0000</v>
      </c>
      <c r="E9520" s="5" t="s">
        <v>1733</v>
      </c>
      <c r="F9520" s="5" t="s">
        <v>383</v>
      </c>
      <c r="G9520" s="5" t="s">
        <v>384</v>
      </c>
      <c r="H9520" s="5" t="s">
        <v>377</v>
      </c>
      <c r="I9520" s="5" t="s">
        <v>378</v>
      </c>
    </row>
    <row r="9521" spans="1:9" x14ac:dyDescent="0.25">
      <c r="A9521" s="5" t="s">
        <v>22458</v>
      </c>
      <c r="B9521" s="5" t="s">
        <v>22459</v>
      </c>
      <c r="C9521" s="6" t="s">
        <v>3850</v>
      </c>
      <c r="D9521" s="6" t="str">
        <f t="shared" si="148"/>
        <v>0015-000-000-0000</v>
      </c>
      <c r="E9521" s="5" t="s">
        <v>3851</v>
      </c>
      <c r="F9521" s="5" t="s">
        <v>383</v>
      </c>
      <c r="G9521" s="5" t="s">
        <v>384</v>
      </c>
      <c r="H9521" s="5" t="s">
        <v>377</v>
      </c>
      <c r="I9521" s="5" t="s">
        <v>378</v>
      </c>
    </row>
    <row r="9522" spans="1:9" x14ac:dyDescent="0.25">
      <c r="A9522" s="5" t="s">
        <v>22460</v>
      </c>
      <c r="B9522" s="5" t="s">
        <v>22461</v>
      </c>
      <c r="C9522" s="6" t="s">
        <v>6366</v>
      </c>
      <c r="D9522" s="6" t="str">
        <f t="shared" si="148"/>
        <v>1004-000-000-0000</v>
      </c>
      <c r="E9522" s="5" t="s">
        <v>6367</v>
      </c>
      <c r="F9522" s="5" t="s">
        <v>383</v>
      </c>
      <c r="G9522" s="5" t="s">
        <v>384</v>
      </c>
      <c r="H9522" s="5" t="s">
        <v>377</v>
      </c>
      <c r="I9522" s="5" t="s">
        <v>378</v>
      </c>
    </row>
    <row r="9523" spans="1:9" x14ac:dyDescent="0.25">
      <c r="A9523" s="5" t="s">
        <v>22462</v>
      </c>
      <c r="B9523" s="5" t="s">
        <v>22463</v>
      </c>
      <c r="C9523" s="6" t="s">
        <v>2657</v>
      </c>
      <c r="D9523" s="6" t="str">
        <f t="shared" si="148"/>
        <v>0085-000-000-0000</v>
      </c>
      <c r="E9523" s="5" t="s">
        <v>2658</v>
      </c>
      <c r="F9523" s="5" t="s">
        <v>383</v>
      </c>
      <c r="G9523" s="5" t="s">
        <v>384</v>
      </c>
      <c r="H9523" s="5" t="s">
        <v>377</v>
      </c>
      <c r="I9523" s="5" t="s">
        <v>378</v>
      </c>
    </row>
    <row r="9524" spans="1:9" x14ac:dyDescent="0.25">
      <c r="A9524" s="5" t="s">
        <v>22464</v>
      </c>
      <c r="B9524" s="5" t="s">
        <v>22465</v>
      </c>
      <c r="C9524" s="6" t="s">
        <v>1259</v>
      </c>
      <c r="D9524" s="6" t="str">
        <f t="shared" si="148"/>
        <v>0845-000-000-0000</v>
      </c>
      <c r="E9524" s="5" t="s">
        <v>1260</v>
      </c>
      <c r="F9524" s="5" t="s">
        <v>383</v>
      </c>
      <c r="G9524" s="5" t="s">
        <v>384</v>
      </c>
      <c r="H9524" s="5" t="s">
        <v>377</v>
      </c>
      <c r="I9524" s="5" t="s">
        <v>378</v>
      </c>
    </row>
    <row r="9525" spans="1:9" x14ac:dyDescent="0.25">
      <c r="A9525" s="5" t="s">
        <v>22466</v>
      </c>
      <c r="B9525" s="5" t="s">
        <v>22467</v>
      </c>
      <c r="C9525" s="6" t="s">
        <v>8815</v>
      </c>
      <c r="D9525" s="6" t="str">
        <f t="shared" si="148"/>
        <v>0100-000-000-1600</v>
      </c>
      <c r="E9525" s="5" t="s">
        <v>8816</v>
      </c>
      <c r="F9525" s="5" t="s">
        <v>383</v>
      </c>
      <c r="G9525" s="5" t="s">
        <v>384</v>
      </c>
      <c r="H9525" s="5" t="s">
        <v>513</v>
      </c>
      <c r="I9525" s="5" t="s">
        <v>514</v>
      </c>
    </row>
    <row r="9526" spans="1:9" x14ac:dyDescent="0.25">
      <c r="A9526" s="5" t="s">
        <v>22468</v>
      </c>
      <c r="B9526" s="5" t="s">
        <v>22469</v>
      </c>
      <c r="C9526" s="6" t="s">
        <v>381</v>
      </c>
      <c r="D9526" s="6" t="str">
        <f t="shared" si="148"/>
        <v>0310-000-000-0000</v>
      </c>
      <c r="E9526" s="5" t="s">
        <v>382</v>
      </c>
      <c r="F9526" s="5" t="s">
        <v>2925</v>
      </c>
      <c r="G9526" s="5" t="s">
        <v>2926</v>
      </c>
      <c r="H9526" s="5" t="s">
        <v>377</v>
      </c>
      <c r="I9526" s="5" t="s">
        <v>378</v>
      </c>
    </row>
    <row r="9527" spans="1:9" x14ac:dyDescent="0.25">
      <c r="A9527" s="5" t="s">
        <v>22470</v>
      </c>
      <c r="B9527" s="5" t="s">
        <v>22471</v>
      </c>
      <c r="C9527" s="6" t="s">
        <v>3743</v>
      </c>
      <c r="D9527" s="6" t="str">
        <f t="shared" si="148"/>
        <v>0702-000-000-0000</v>
      </c>
      <c r="E9527" s="5" t="s">
        <v>3744</v>
      </c>
      <c r="F9527" s="5" t="s">
        <v>383</v>
      </c>
      <c r="G9527" s="5" t="s">
        <v>384</v>
      </c>
      <c r="H9527" s="5" t="s">
        <v>377</v>
      </c>
      <c r="I9527" s="5" t="s">
        <v>378</v>
      </c>
    </row>
    <row r="9528" spans="1:9" x14ac:dyDescent="0.25">
      <c r="A9528" s="5" t="s">
        <v>22472</v>
      </c>
      <c r="B9528" s="5" t="s">
        <v>22473</v>
      </c>
      <c r="C9528" s="6" t="s">
        <v>7836</v>
      </c>
      <c r="D9528" s="6" t="str">
        <f t="shared" si="148"/>
        <v>1010-000-000-0000</v>
      </c>
      <c r="E9528" s="5" t="s">
        <v>7837</v>
      </c>
      <c r="F9528" s="5" t="s">
        <v>383</v>
      </c>
      <c r="G9528" s="5" t="s">
        <v>384</v>
      </c>
      <c r="H9528" s="5" t="s">
        <v>377</v>
      </c>
      <c r="I9528" s="5" t="s">
        <v>378</v>
      </c>
    </row>
    <row r="9529" spans="1:9" x14ac:dyDescent="0.25">
      <c r="A9529" s="5" t="s">
        <v>22474</v>
      </c>
      <c r="B9529" s="5" t="s">
        <v>22475</v>
      </c>
      <c r="C9529" s="6" t="s">
        <v>6285</v>
      </c>
      <c r="D9529" s="6" t="str">
        <f t="shared" si="148"/>
        <v>1142-000-000-0000</v>
      </c>
      <c r="E9529" s="5" t="s">
        <v>6286</v>
      </c>
      <c r="F9529" s="5" t="s">
        <v>383</v>
      </c>
      <c r="G9529" s="5" t="s">
        <v>384</v>
      </c>
      <c r="H9529" s="5" t="s">
        <v>377</v>
      </c>
      <c r="I9529" s="5" t="s">
        <v>378</v>
      </c>
    </row>
    <row r="9530" spans="1:9" x14ac:dyDescent="0.25">
      <c r="A9530" s="5" t="s">
        <v>22476</v>
      </c>
      <c r="B9530" s="5" t="s">
        <v>22477</v>
      </c>
      <c r="C9530" s="6" t="s">
        <v>433</v>
      </c>
      <c r="D9530" s="6" t="str">
        <f t="shared" si="148"/>
        <v>1028-000-000-0000</v>
      </c>
      <c r="E9530" s="5" t="s">
        <v>434</v>
      </c>
      <c r="F9530" s="5" t="s">
        <v>383</v>
      </c>
      <c r="G9530" s="5" t="s">
        <v>384</v>
      </c>
      <c r="H9530" s="5" t="s">
        <v>377</v>
      </c>
      <c r="I9530" s="5" t="s">
        <v>378</v>
      </c>
    </row>
    <row r="9531" spans="1:9" x14ac:dyDescent="0.25">
      <c r="A9531" s="5" t="s">
        <v>22478</v>
      </c>
      <c r="B9531" s="5" t="s">
        <v>22479</v>
      </c>
      <c r="C9531" s="6" t="s">
        <v>2026</v>
      </c>
      <c r="D9531" s="6" t="str">
        <f t="shared" si="148"/>
        <v>0852-000-000-0000</v>
      </c>
      <c r="E9531" s="5" t="s">
        <v>2027</v>
      </c>
      <c r="F9531" s="5" t="s">
        <v>383</v>
      </c>
      <c r="G9531" s="5" t="s">
        <v>384</v>
      </c>
      <c r="H9531" s="5" t="s">
        <v>377</v>
      </c>
      <c r="I9531" s="5" t="s">
        <v>378</v>
      </c>
    </row>
    <row r="9532" spans="1:9" x14ac:dyDescent="0.25">
      <c r="A9532" s="5" t="s">
        <v>22480</v>
      </c>
      <c r="B9532" s="5" t="s">
        <v>22481</v>
      </c>
      <c r="C9532" s="6" t="s">
        <v>9871</v>
      </c>
      <c r="D9532" s="6" t="str">
        <f t="shared" si="148"/>
        <v>0010-058-021-4100</v>
      </c>
      <c r="E9532" s="5" t="s">
        <v>9872</v>
      </c>
      <c r="F9532" s="5" t="s">
        <v>399</v>
      </c>
      <c r="G9532" s="5" t="s">
        <v>400</v>
      </c>
      <c r="H9532" s="5" t="s">
        <v>377</v>
      </c>
      <c r="I9532" s="5" t="s">
        <v>378</v>
      </c>
    </row>
    <row r="9533" spans="1:9" x14ac:dyDescent="0.25">
      <c r="A9533" s="5" t="s">
        <v>22482</v>
      </c>
      <c r="B9533" s="5" t="s">
        <v>22483</v>
      </c>
      <c r="C9533" s="6" t="s">
        <v>10228</v>
      </c>
      <c r="D9533" s="6" t="str">
        <f t="shared" si="148"/>
        <v>0010-058-051-1600</v>
      </c>
      <c r="E9533" s="5" t="s">
        <v>10229</v>
      </c>
      <c r="F9533" s="5" t="s">
        <v>383</v>
      </c>
      <c r="G9533" s="5" t="s">
        <v>384</v>
      </c>
      <c r="H9533" s="5" t="s">
        <v>377</v>
      </c>
      <c r="I9533" s="5" t="s">
        <v>378</v>
      </c>
    </row>
    <row r="9534" spans="1:9" x14ac:dyDescent="0.25">
      <c r="A9534" s="5" t="s">
        <v>22484</v>
      </c>
      <c r="B9534" s="5" t="s">
        <v>22485</v>
      </c>
      <c r="C9534" s="6" t="s">
        <v>22486</v>
      </c>
      <c r="D9534" s="6" t="str">
        <f t="shared" si="148"/>
        <v>0219-116-000-0000</v>
      </c>
      <c r="E9534" s="5" t="s">
        <v>22487</v>
      </c>
      <c r="F9534" s="5" t="s">
        <v>383</v>
      </c>
      <c r="G9534" s="5" t="s">
        <v>384</v>
      </c>
      <c r="H9534" s="5" t="s">
        <v>377</v>
      </c>
      <c r="I9534" s="5" t="s">
        <v>378</v>
      </c>
    </row>
    <row r="9535" spans="1:9" x14ac:dyDescent="0.25">
      <c r="A9535" s="5" t="s">
        <v>22488</v>
      </c>
      <c r="B9535" s="5" t="s">
        <v>22489</v>
      </c>
      <c r="C9535" s="6" t="s">
        <v>863</v>
      </c>
      <c r="D9535" s="6" t="str">
        <f t="shared" si="148"/>
        <v>0010-091-031-1100</v>
      </c>
      <c r="E9535" s="5" t="s">
        <v>864</v>
      </c>
      <c r="F9535" s="5" t="s">
        <v>399</v>
      </c>
      <c r="G9535" s="5" t="s">
        <v>400</v>
      </c>
      <c r="H9535" s="5" t="s">
        <v>377</v>
      </c>
      <c r="I9535" s="5" t="s">
        <v>378</v>
      </c>
    </row>
    <row r="9536" spans="1:9" x14ac:dyDescent="0.25">
      <c r="A9536" s="5" t="s">
        <v>22490</v>
      </c>
      <c r="B9536" s="5" t="s">
        <v>22491</v>
      </c>
      <c r="C9536" s="6" t="s">
        <v>421</v>
      </c>
      <c r="D9536" s="6" t="str">
        <f t="shared" si="148"/>
        <v>0835-000-000-0000</v>
      </c>
      <c r="E9536" s="5" t="s">
        <v>422</v>
      </c>
      <c r="F9536" s="5" t="s">
        <v>383</v>
      </c>
      <c r="G9536" s="5" t="s">
        <v>384</v>
      </c>
      <c r="H9536" s="5" t="s">
        <v>377</v>
      </c>
      <c r="I9536" s="5" t="s">
        <v>378</v>
      </c>
    </row>
    <row r="9537" spans="1:9" x14ac:dyDescent="0.25">
      <c r="A9537" s="5" t="s">
        <v>22492</v>
      </c>
      <c r="B9537" s="5" t="s">
        <v>22493</v>
      </c>
      <c r="C9537" s="6" t="s">
        <v>8256</v>
      </c>
      <c r="D9537" s="6" t="str">
        <f t="shared" si="148"/>
        <v>0043-000-000-0000</v>
      </c>
      <c r="E9537" s="5" t="s">
        <v>8257</v>
      </c>
      <c r="F9537" s="5" t="s">
        <v>383</v>
      </c>
      <c r="G9537" s="5" t="s">
        <v>384</v>
      </c>
      <c r="H9537" s="5" t="s">
        <v>377</v>
      </c>
      <c r="I9537" s="5" t="s">
        <v>378</v>
      </c>
    </row>
    <row r="9538" spans="1:9" x14ac:dyDescent="0.25">
      <c r="A9538" s="5" t="s">
        <v>22494</v>
      </c>
      <c r="B9538" s="5" t="s">
        <v>22495</v>
      </c>
      <c r="C9538" s="6" t="s">
        <v>8570</v>
      </c>
      <c r="D9538" s="6" t="str">
        <f t="shared" ref="D9538:D9601" si="149">TEXT(C9538,"0000-000-000-0000")</f>
        <v>0010-081-031-1100</v>
      </c>
      <c r="E9538" s="5" t="s">
        <v>6375</v>
      </c>
      <c r="F9538" s="5" t="s">
        <v>399</v>
      </c>
      <c r="G9538" s="5" t="s">
        <v>400</v>
      </c>
      <c r="H9538" s="5" t="s">
        <v>377</v>
      </c>
      <c r="I9538" s="5" t="s">
        <v>378</v>
      </c>
    </row>
    <row r="9539" spans="1:9" x14ac:dyDescent="0.25">
      <c r="A9539" s="5" t="s">
        <v>22496</v>
      </c>
      <c r="B9539" s="5" t="s">
        <v>22497</v>
      </c>
      <c r="C9539" s="6" t="s">
        <v>1732</v>
      </c>
      <c r="D9539" s="6" t="str">
        <f t="shared" si="149"/>
        <v>0030-000-000-0000</v>
      </c>
      <c r="E9539" s="5" t="s">
        <v>1733</v>
      </c>
      <c r="F9539" s="5" t="s">
        <v>415</v>
      </c>
      <c r="G9539" s="5" t="s">
        <v>416</v>
      </c>
      <c r="H9539" s="5" t="s">
        <v>377</v>
      </c>
      <c r="I9539" s="5" t="s">
        <v>378</v>
      </c>
    </row>
    <row r="9540" spans="1:9" x14ac:dyDescent="0.25">
      <c r="A9540" s="5" t="s">
        <v>22498</v>
      </c>
      <c r="B9540" s="5" t="s">
        <v>22499</v>
      </c>
      <c r="C9540" s="6" t="s">
        <v>931</v>
      </c>
      <c r="D9540" s="6" t="str">
        <f t="shared" si="149"/>
        <v>0045-000-000-0000</v>
      </c>
      <c r="E9540" s="5" t="s">
        <v>932</v>
      </c>
      <c r="F9540" s="5" t="s">
        <v>383</v>
      </c>
      <c r="G9540" s="5" t="s">
        <v>384</v>
      </c>
      <c r="H9540" s="5" t="s">
        <v>377</v>
      </c>
      <c r="I9540" s="5" t="s">
        <v>378</v>
      </c>
    </row>
    <row r="9541" spans="1:9" x14ac:dyDescent="0.25">
      <c r="A9541" s="5" t="s">
        <v>22500</v>
      </c>
      <c r="B9541" s="5" t="s">
        <v>22501</v>
      </c>
      <c r="C9541" s="6" t="s">
        <v>449</v>
      </c>
      <c r="D9541" s="6" t="str">
        <f t="shared" si="149"/>
        <v>0965-000-000-0000</v>
      </c>
      <c r="E9541" s="5" t="s">
        <v>450</v>
      </c>
      <c r="F9541" s="5" t="s">
        <v>383</v>
      </c>
      <c r="G9541" s="5" t="s">
        <v>384</v>
      </c>
      <c r="H9541" s="5" t="s">
        <v>377</v>
      </c>
      <c r="I9541" s="5" t="s">
        <v>378</v>
      </c>
    </row>
    <row r="9542" spans="1:9" x14ac:dyDescent="0.25">
      <c r="A9542" s="5" t="s">
        <v>22502</v>
      </c>
      <c r="B9542" s="5" t="s">
        <v>22503</v>
      </c>
      <c r="C9542" s="6" t="s">
        <v>22504</v>
      </c>
      <c r="D9542" s="6" t="str">
        <f t="shared" si="149"/>
        <v>1151-250-000-0000</v>
      </c>
      <c r="E9542" s="5" t="s">
        <v>27887</v>
      </c>
      <c r="F9542" s="5" t="s">
        <v>383</v>
      </c>
      <c r="G9542" s="5" t="s">
        <v>384</v>
      </c>
      <c r="H9542" s="5" t="s">
        <v>377</v>
      </c>
      <c r="I9542" s="5" t="s">
        <v>378</v>
      </c>
    </row>
    <row r="9543" spans="1:9" x14ac:dyDescent="0.25">
      <c r="A9543" s="5" t="s">
        <v>22505</v>
      </c>
      <c r="B9543" s="5" t="s">
        <v>22506</v>
      </c>
      <c r="C9543" s="6" t="s">
        <v>1980</v>
      </c>
      <c r="D9543" s="6" t="str">
        <f t="shared" si="149"/>
        <v>0051-000-000-0000</v>
      </c>
      <c r="E9543" s="5" t="s">
        <v>1981</v>
      </c>
      <c r="F9543" s="5" t="s">
        <v>383</v>
      </c>
      <c r="G9543" s="5" t="s">
        <v>384</v>
      </c>
      <c r="H9543" s="5" t="s">
        <v>513</v>
      </c>
      <c r="I9543" s="5" t="s">
        <v>514</v>
      </c>
    </row>
    <row r="9544" spans="1:9" x14ac:dyDescent="0.25">
      <c r="A9544" s="5" t="s">
        <v>22507</v>
      </c>
      <c r="B9544" s="5" t="s">
        <v>22508</v>
      </c>
      <c r="C9544" s="6" t="s">
        <v>1980</v>
      </c>
      <c r="D9544" s="6" t="str">
        <f t="shared" si="149"/>
        <v>0051-000-000-0000</v>
      </c>
      <c r="E9544" s="5" t="s">
        <v>1981</v>
      </c>
      <c r="F9544" s="5" t="s">
        <v>383</v>
      </c>
      <c r="G9544" s="5" t="s">
        <v>384</v>
      </c>
      <c r="H9544" s="5" t="s">
        <v>377</v>
      </c>
      <c r="I9544" s="5" t="s">
        <v>378</v>
      </c>
    </row>
    <row r="9545" spans="1:9" x14ac:dyDescent="0.25">
      <c r="A9545" s="5" t="s">
        <v>22509</v>
      </c>
      <c r="B9545" s="5" t="s">
        <v>22510</v>
      </c>
      <c r="C9545" s="6" t="s">
        <v>10159</v>
      </c>
      <c r="D9545" s="6" t="str">
        <f t="shared" si="149"/>
        <v>0010-058-071-1700</v>
      </c>
      <c r="E9545" s="5" t="s">
        <v>10160</v>
      </c>
      <c r="F9545" s="5" t="s">
        <v>399</v>
      </c>
      <c r="G9545" s="5" t="s">
        <v>400</v>
      </c>
      <c r="H9545" s="5" t="s">
        <v>377</v>
      </c>
      <c r="I9545" s="5" t="s">
        <v>378</v>
      </c>
    </row>
    <row r="9546" spans="1:9" x14ac:dyDescent="0.25">
      <c r="A9546" s="5" t="s">
        <v>22511</v>
      </c>
      <c r="B9546" s="5" t="s">
        <v>22512</v>
      </c>
      <c r="C9546" s="6" t="s">
        <v>6833</v>
      </c>
      <c r="D9546" s="6" t="str">
        <f t="shared" si="149"/>
        <v>0010-072-051-1400</v>
      </c>
      <c r="E9546" s="5" t="s">
        <v>6834</v>
      </c>
      <c r="F9546" s="5" t="s">
        <v>383</v>
      </c>
      <c r="G9546" s="5" t="s">
        <v>384</v>
      </c>
      <c r="H9546" s="5" t="s">
        <v>377</v>
      </c>
      <c r="I9546" s="5" t="s">
        <v>378</v>
      </c>
    </row>
    <row r="9547" spans="1:9" x14ac:dyDescent="0.25">
      <c r="A9547" s="5" t="s">
        <v>22513</v>
      </c>
      <c r="B9547" s="5" t="s">
        <v>22514</v>
      </c>
      <c r="C9547" s="6" t="s">
        <v>1087</v>
      </c>
      <c r="D9547" s="6" t="str">
        <f t="shared" si="149"/>
        <v>0026-000-000-0000</v>
      </c>
      <c r="E9547" s="5" t="s">
        <v>1088</v>
      </c>
      <c r="F9547" s="5" t="s">
        <v>383</v>
      </c>
      <c r="G9547" s="5" t="s">
        <v>384</v>
      </c>
      <c r="H9547" s="5" t="s">
        <v>513</v>
      </c>
      <c r="I9547" s="5" t="s">
        <v>514</v>
      </c>
    </row>
    <row r="9548" spans="1:9" x14ac:dyDescent="0.25">
      <c r="A9548" s="5" t="s">
        <v>22515</v>
      </c>
      <c r="B9548" s="5" t="s">
        <v>22516</v>
      </c>
      <c r="C9548" s="6" t="s">
        <v>757</v>
      </c>
      <c r="D9548" s="6" t="str">
        <f t="shared" si="149"/>
        <v>0871-000-000-0000</v>
      </c>
      <c r="E9548" s="5" t="s">
        <v>758</v>
      </c>
      <c r="F9548" s="5" t="s">
        <v>383</v>
      </c>
      <c r="G9548" s="5" t="s">
        <v>384</v>
      </c>
      <c r="H9548" s="5" t="s">
        <v>377</v>
      </c>
      <c r="I9548" s="5" t="s">
        <v>378</v>
      </c>
    </row>
    <row r="9549" spans="1:9" x14ac:dyDescent="0.25">
      <c r="A9549" s="5" t="s">
        <v>22517</v>
      </c>
      <c r="B9549" s="5" t="s">
        <v>22518</v>
      </c>
      <c r="C9549" s="6" t="s">
        <v>915</v>
      </c>
      <c r="D9549" s="6" t="str">
        <f t="shared" si="149"/>
        <v>0027-000-000-0000</v>
      </c>
      <c r="E9549" s="5" t="s">
        <v>916</v>
      </c>
      <c r="F9549" s="5" t="s">
        <v>383</v>
      </c>
      <c r="G9549" s="5" t="s">
        <v>384</v>
      </c>
      <c r="H9549" s="5" t="s">
        <v>377</v>
      </c>
      <c r="I9549" s="5" t="s">
        <v>378</v>
      </c>
    </row>
    <row r="9550" spans="1:9" x14ac:dyDescent="0.25">
      <c r="A9550" s="5" t="s">
        <v>22519</v>
      </c>
      <c r="B9550" s="5" t="s">
        <v>22520</v>
      </c>
      <c r="C9550" s="6" t="s">
        <v>835</v>
      </c>
      <c r="D9550" s="6" t="str">
        <f t="shared" si="149"/>
        <v>0195-000-000-0000</v>
      </c>
      <c r="E9550" s="5" t="s">
        <v>836</v>
      </c>
      <c r="F9550" s="5" t="s">
        <v>383</v>
      </c>
      <c r="G9550" s="5" t="s">
        <v>384</v>
      </c>
      <c r="H9550" s="5" t="s">
        <v>377</v>
      </c>
      <c r="I9550" s="5" t="s">
        <v>378</v>
      </c>
    </row>
    <row r="9551" spans="1:9" x14ac:dyDescent="0.25">
      <c r="A9551" s="5" t="s">
        <v>22521</v>
      </c>
      <c r="B9551" s="5" t="s">
        <v>22522</v>
      </c>
      <c r="C9551" s="6" t="s">
        <v>9935</v>
      </c>
      <c r="D9551" s="6" t="str">
        <f t="shared" si="149"/>
        <v>0010-058-021-4000</v>
      </c>
      <c r="E9551" s="5" t="s">
        <v>9936</v>
      </c>
      <c r="F9551" s="5" t="s">
        <v>399</v>
      </c>
      <c r="G9551" s="5" t="s">
        <v>400</v>
      </c>
      <c r="H9551" s="5" t="s">
        <v>377</v>
      </c>
      <c r="I9551" s="5" t="s">
        <v>378</v>
      </c>
    </row>
    <row r="9552" spans="1:9" x14ac:dyDescent="0.25">
      <c r="A9552" s="5" t="s">
        <v>22523</v>
      </c>
      <c r="B9552" s="5" t="s">
        <v>22524</v>
      </c>
      <c r="C9552" s="6" t="s">
        <v>1980</v>
      </c>
      <c r="D9552" s="6" t="str">
        <f t="shared" si="149"/>
        <v>0051-000-000-0000</v>
      </c>
      <c r="E9552" s="5" t="s">
        <v>1981</v>
      </c>
      <c r="F9552" s="5" t="s">
        <v>383</v>
      </c>
      <c r="G9552" s="5" t="s">
        <v>384</v>
      </c>
      <c r="H9552" s="5" t="s">
        <v>377</v>
      </c>
      <c r="I9552" s="5" t="s">
        <v>378</v>
      </c>
    </row>
    <row r="9553" spans="1:9" x14ac:dyDescent="0.25">
      <c r="A9553" s="5" t="s">
        <v>22525</v>
      </c>
      <c r="B9553" s="5" t="s">
        <v>22526</v>
      </c>
      <c r="C9553" s="6" t="s">
        <v>789</v>
      </c>
      <c r="D9553" s="6" t="str">
        <f t="shared" si="149"/>
        <v>0727-000-000-0000</v>
      </c>
      <c r="E9553" s="5" t="s">
        <v>790</v>
      </c>
      <c r="F9553" s="5" t="s">
        <v>415</v>
      </c>
      <c r="G9553" s="5" t="s">
        <v>416</v>
      </c>
      <c r="H9553" s="5" t="s">
        <v>377</v>
      </c>
      <c r="I9553" s="5" t="s">
        <v>378</v>
      </c>
    </row>
    <row r="9554" spans="1:9" x14ac:dyDescent="0.25">
      <c r="A9554" s="5" t="s">
        <v>22527</v>
      </c>
      <c r="B9554" s="5" t="s">
        <v>22528</v>
      </c>
      <c r="C9554" s="6" t="s">
        <v>13916</v>
      </c>
      <c r="D9554" s="6" t="str">
        <f t="shared" si="149"/>
        <v>0736-000-000-0000</v>
      </c>
      <c r="E9554" s="5" t="s">
        <v>13917</v>
      </c>
      <c r="F9554" s="5" t="s">
        <v>383</v>
      </c>
      <c r="G9554" s="5" t="s">
        <v>384</v>
      </c>
      <c r="H9554" s="5" t="s">
        <v>377</v>
      </c>
      <c r="I9554" s="5" t="s">
        <v>378</v>
      </c>
    </row>
    <row r="9555" spans="1:9" x14ac:dyDescent="0.25">
      <c r="A9555" s="5" t="s">
        <v>22529</v>
      </c>
      <c r="B9555" s="5" t="s">
        <v>22530</v>
      </c>
      <c r="C9555" s="6" t="s">
        <v>1438</v>
      </c>
      <c r="D9555" s="6" t="str">
        <f t="shared" si="149"/>
        <v>0010-027-090-1100</v>
      </c>
      <c r="E9555" s="5" t="s">
        <v>1439</v>
      </c>
      <c r="F9555" s="5" t="s">
        <v>399</v>
      </c>
      <c r="G9555" s="5" t="s">
        <v>400</v>
      </c>
      <c r="H9555" s="5" t="s">
        <v>377</v>
      </c>
      <c r="I9555" s="5" t="s">
        <v>378</v>
      </c>
    </row>
    <row r="9556" spans="1:9" x14ac:dyDescent="0.25">
      <c r="A9556" s="5" t="s">
        <v>22531</v>
      </c>
      <c r="B9556" s="5" t="s">
        <v>22532</v>
      </c>
      <c r="C9556" s="6" t="s">
        <v>2008</v>
      </c>
      <c r="D9556" s="6" t="str">
        <f t="shared" si="149"/>
        <v>0670-000-000-0000</v>
      </c>
      <c r="E9556" s="5" t="s">
        <v>2009</v>
      </c>
      <c r="F9556" s="5" t="s">
        <v>383</v>
      </c>
      <c r="G9556" s="5" t="s">
        <v>384</v>
      </c>
      <c r="H9556" s="5" t="s">
        <v>377</v>
      </c>
      <c r="I9556" s="5" t="s">
        <v>378</v>
      </c>
    </row>
    <row r="9557" spans="1:9" x14ac:dyDescent="0.25">
      <c r="A9557" s="5" t="s">
        <v>22533</v>
      </c>
      <c r="B9557" s="5" t="s">
        <v>22534</v>
      </c>
      <c r="C9557" s="6" t="s">
        <v>789</v>
      </c>
      <c r="D9557" s="6" t="str">
        <f t="shared" si="149"/>
        <v>0727-000-000-0000</v>
      </c>
      <c r="E9557" s="5" t="s">
        <v>790</v>
      </c>
      <c r="F9557" s="5" t="s">
        <v>383</v>
      </c>
      <c r="G9557" s="5" t="s">
        <v>384</v>
      </c>
      <c r="H9557" s="5" t="s">
        <v>377</v>
      </c>
      <c r="I9557" s="5" t="s">
        <v>378</v>
      </c>
    </row>
    <row r="9558" spans="1:9" x14ac:dyDescent="0.25">
      <c r="A9558" s="5" t="s">
        <v>22535</v>
      </c>
      <c r="B9558" s="5" t="s">
        <v>22536</v>
      </c>
      <c r="C9558" s="6" t="s">
        <v>14302</v>
      </c>
      <c r="D9558" s="6" t="str">
        <f t="shared" si="149"/>
        <v>1064-000-000-0000</v>
      </c>
      <c r="E9558" s="5" t="s">
        <v>14303</v>
      </c>
      <c r="F9558" s="5" t="s">
        <v>383</v>
      </c>
      <c r="G9558" s="5" t="s">
        <v>384</v>
      </c>
      <c r="H9558" s="5" t="s">
        <v>377</v>
      </c>
      <c r="I9558" s="5" t="s">
        <v>378</v>
      </c>
    </row>
    <row r="9559" spans="1:9" x14ac:dyDescent="0.25">
      <c r="A9559" s="5" t="s">
        <v>22537</v>
      </c>
      <c r="B9559" s="5" t="s">
        <v>22538</v>
      </c>
      <c r="C9559" s="6" t="s">
        <v>1494</v>
      </c>
      <c r="D9559" s="6" t="str">
        <f t="shared" si="149"/>
        <v>0944-000-000-0000</v>
      </c>
      <c r="E9559" s="5" t="s">
        <v>1495</v>
      </c>
      <c r="F9559" s="5" t="s">
        <v>383</v>
      </c>
      <c r="G9559" s="5" t="s">
        <v>384</v>
      </c>
      <c r="H9559" s="5" t="s">
        <v>377</v>
      </c>
      <c r="I9559" s="5" t="s">
        <v>378</v>
      </c>
    </row>
    <row r="9560" spans="1:9" x14ac:dyDescent="0.25">
      <c r="A9560" s="5" t="s">
        <v>22539</v>
      </c>
      <c r="B9560" s="5" t="s">
        <v>22540</v>
      </c>
      <c r="C9560" s="6" t="s">
        <v>1119</v>
      </c>
      <c r="D9560" s="6" t="str">
        <f t="shared" si="149"/>
        <v>0914-000-000-0000</v>
      </c>
      <c r="E9560" s="5" t="s">
        <v>1120</v>
      </c>
      <c r="F9560" s="5" t="s">
        <v>383</v>
      </c>
      <c r="G9560" s="5" t="s">
        <v>384</v>
      </c>
      <c r="H9560" s="5" t="s">
        <v>377</v>
      </c>
      <c r="I9560" s="5" t="s">
        <v>378</v>
      </c>
    </row>
    <row r="9561" spans="1:9" x14ac:dyDescent="0.25">
      <c r="A9561" s="5" t="s">
        <v>22541</v>
      </c>
      <c r="B9561" s="5" t="s">
        <v>22542</v>
      </c>
      <c r="C9561" s="6" t="s">
        <v>694</v>
      </c>
      <c r="D9561" s="6" t="str">
        <f t="shared" si="149"/>
        <v>0220-000-000-0000</v>
      </c>
      <c r="E9561" s="5" t="s">
        <v>695</v>
      </c>
      <c r="F9561" s="5" t="s">
        <v>383</v>
      </c>
      <c r="G9561" s="5" t="s">
        <v>384</v>
      </c>
      <c r="H9561" s="5" t="s">
        <v>377</v>
      </c>
      <c r="I9561" s="5" t="s">
        <v>378</v>
      </c>
    </row>
    <row r="9562" spans="1:9" x14ac:dyDescent="0.25">
      <c r="A9562" s="5" t="s">
        <v>22543</v>
      </c>
      <c r="B9562" s="5" t="s">
        <v>22544</v>
      </c>
      <c r="C9562" s="6" t="s">
        <v>5638</v>
      </c>
      <c r="D9562" s="6" t="str">
        <f t="shared" si="149"/>
        <v>0901-000-000-0000</v>
      </c>
      <c r="E9562" s="5" t="s">
        <v>5639</v>
      </c>
      <c r="F9562" s="5" t="s">
        <v>383</v>
      </c>
      <c r="G9562" s="5" t="s">
        <v>384</v>
      </c>
      <c r="H9562" s="5" t="s">
        <v>377</v>
      </c>
      <c r="I9562" s="5" t="s">
        <v>378</v>
      </c>
    </row>
    <row r="9563" spans="1:9" x14ac:dyDescent="0.25">
      <c r="A9563" s="5" t="s">
        <v>22545</v>
      </c>
      <c r="B9563" s="5" t="s">
        <v>22546</v>
      </c>
      <c r="C9563" s="6" t="s">
        <v>3591</v>
      </c>
      <c r="D9563" s="6" t="str">
        <f t="shared" si="149"/>
        <v>0165-000-000-0000</v>
      </c>
      <c r="E9563" s="5" t="s">
        <v>3592</v>
      </c>
      <c r="F9563" s="5" t="s">
        <v>383</v>
      </c>
      <c r="G9563" s="5" t="s">
        <v>384</v>
      </c>
      <c r="H9563" s="5" t="s">
        <v>377</v>
      </c>
      <c r="I9563" s="5" t="s">
        <v>378</v>
      </c>
    </row>
    <row r="9564" spans="1:9" x14ac:dyDescent="0.25">
      <c r="A9564" s="5" t="s">
        <v>22547</v>
      </c>
      <c r="B9564" s="5" t="s">
        <v>22548</v>
      </c>
      <c r="C9564" s="6" t="s">
        <v>485</v>
      </c>
      <c r="D9564" s="6" t="str">
        <f t="shared" si="149"/>
        <v>0330-000-000-0000</v>
      </c>
      <c r="E9564" s="5" t="s">
        <v>486</v>
      </c>
      <c r="F9564" s="5" t="s">
        <v>383</v>
      </c>
      <c r="G9564" s="5" t="s">
        <v>384</v>
      </c>
      <c r="H9564" s="5" t="s">
        <v>377</v>
      </c>
      <c r="I9564" s="5" t="s">
        <v>378</v>
      </c>
    </row>
    <row r="9565" spans="1:9" x14ac:dyDescent="0.25">
      <c r="A9565" s="5" t="s">
        <v>22549</v>
      </c>
      <c r="B9565" s="5" t="s">
        <v>22550</v>
      </c>
      <c r="C9565" s="6" t="s">
        <v>11351</v>
      </c>
      <c r="D9565" s="6" t="str">
        <f t="shared" si="149"/>
        <v>0931-000-000-0000</v>
      </c>
      <c r="E9565" s="5" t="s">
        <v>11352</v>
      </c>
      <c r="F9565" s="5" t="s">
        <v>383</v>
      </c>
      <c r="G9565" s="5" t="s">
        <v>384</v>
      </c>
      <c r="H9565" s="5" t="s">
        <v>377</v>
      </c>
      <c r="I9565" s="5" t="s">
        <v>378</v>
      </c>
    </row>
    <row r="9566" spans="1:9" x14ac:dyDescent="0.25">
      <c r="A9566" s="5" t="s">
        <v>22551</v>
      </c>
      <c r="B9566" s="5" t="s">
        <v>22552</v>
      </c>
      <c r="C9566" s="6" t="s">
        <v>485</v>
      </c>
      <c r="D9566" s="6" t="str">
        <f t="shared" si="149"/>
        <v>0330-000-000-0000</v>
      </c>
      <c r="E9566" s="5" t="s">
        <v>486</v>
      </c>
      <c r="F9566" s="5" t="s">
        <v>383</v>
      </c>
      <c r="G9566" s="5" t="s">
        <v>384</v>
      </c>
      <c r="H9566" s="5" t="s">
        <v>377</v>
      </c>
      <c r="I9566" s="5" t="s">
        <v>378</v>
      </c>
    </row>
    <row r="9567" spans="1:9" x14ac:dyDescent="0.25">
      <c r="A9567" s="5" t="s">
        <v>22553</v>
      </c>
      <c r="B9567" s="5" t="s">
        <v>22554</v>
      </c>
      <c r="C9567" s="6" t="s">
        <v>3896</v>
      </c>
      <c r="D9567" s="6" t="str">
        <f t="shared" si="149"/>
        <v>0410-000-000-0000</v>
      </c>
      <c r="E9567" s="5" t="s">
        <v>3897</v>
      </c>
      <c r="F9567" s="5" t="s">
        <v>383</v>
      </c>
      <c r="G9567" s="5" t="s">
        <v>384</v>
      </c>
      <c r="H9567" s="5" t="s">
        <v>377</v>
      </c>
      <c r="I9567" s="5" t="s">
        <v>378</v>
      </c>
    </row>
    <row r="9568" spans="1:9" x14ac:dyDescent="0.25">
      <c r="A9568" s="5" t="s">
        <v>22555</v>
      </c>
      <c r="B9568" s="5" t="s">
        <v>22556</v>
      </c>
      <c r="C9568" s="6" t="s">
        <v>22557</v>
      </c>
      <c r="D9568" s="6" t="str">
        <f t="shared" si="149"/>
        <v>0168-116-000-0000</v>
      </c>
      <c r="E9568" s="5" t="s">
        <v>22558</v>
      </c>
      <c r="F9568" s="5" t="s">
        <v>383</v>
      </c>
      <c r="G9568" s="5" t="s">
        <v>384</v>
      </c>
      <c r="H9568" s="5" t="s">
        <v>377</v>
      </c>
      <c r="I9568" s="5" t="s">
        <v>378</v>
      </c>
    </row>
    <row r="9569" spans="1:9" x14ac:dyDescent="0.25">
      <c r="A9569" s="5" t="s">
        <v>22559</v>
      </c>
      <c r="B9569" s="5" t="s">
        <v>22560</v>
      </c>
      <c r="C9569" s="6" t="s">
        <v>11616</v>
      </c>
      <c r="D9569" s="6" t="str">
        <f t="shared" si="149"/>
        <v>0305-000-000-0000</v>
      </c>
      <c r="E9569" s="5" t="s">
        <v>11617</v>
      </c>
      <c r="F9569" s="5" t="s">
        <v>383</v>
      </c>
      <c r="G9569" s="5" t="s">
        <v>384</v>
      </c>
      <c r="H9569" s="5" t="s">
        <v>377</v>
      </c>
      <c r="I9569" s="5" t="s">
        <v>378</v>
      </c>
    </row>
    <row r="9570" spans="1:9" x14ac:dyDescent="0.25">
      <c r="A9570" s="5" t="s">
        <v>22561</v>
      </c>
      <c r="B9570" s="5" t="s">
        <v>22562</v>
      </c>
      <c r="C9570" s="6" t="s">
        <v>5154</v>
      </c>
      <c r="D9570" s="6" t="str">
        <f t="shared" si="149"/>
        <v>0416-000-000-0000</v>
      </c>
      <c r="E9570" s="5" t="s">
        <v>5155</v>
      </c>
      <c r="F9570" s="5" t="s">
        <v>383</v>
      </c>
      <c r="G9570" s="5" t="s">
        <v>384</v>
      </c>
      <c r="H9570" s="5" t="s">
        <v>377</v>
      </c>
      <c r="I9570" s="5" t="s">
        <v>378</v>
      </c>
    </row>
    <row r="9571" spans="1:9" x14ac:dyDescent="0.25">
      <c r="A9571" s="5" t="s">
        <v>22563</v>
      </c>
      <c r="B9571" s="5" t="s">
        <v>22564</v>
      </c>
      <c r="C9571" s="6" t="s">
        <v>2245</v>
      </c>
      <c r="D9571" s="6" t="str">
        <f t="shared" si="149"/>
        <v>0959-000-000-0000</v>
      </c>
      <c r="E9571" s="5" t="s">
        <v>2246</v>
      </c>
      <c r="F9571" s="5" t="s">
        <v>383</v>
      </c>
      <c r="G9571" s="5" t="s">
        <v>384</v>
      </c>
      <c r="H9571" s="5" t="s">
        <v>377</v>
      </c>
      <c r="I9571" s="5" t="s">
        <v>378</v>
      </c>
    </row>
    <row r="9572" spans="1:9" x14ac:dyDescent="0.25">
      <c r="A9572" s="5" t="s">
        <v>22565</v>
      </c>
      <c r="B9572" s="5" t="s">
        <v>22566</v>
      </c>
      <c r="C9572" s="6" t="s">
        <v>1069</v>
      </c>
      <c r="D9572" s="6" t="str">
        <f t="shared" si="149"/>
        <v>0300-000-000-0000</v>
      </c>
      <c r="E9572" s="5" t="s">
        <v>1070</v>
      </c>
      <c r="F9572" s="5" t="s">
        <v>383</v>
      </c>
      <c r="G9572" s="5" t="s">
        <v>384</v>
      </c>
      <c r="H9572" s="5" t="s">
        <v>377</v>
      </c>
      <c r="I9572" s="5" t="s">
        <v>378</v>
      </c>
    </row>
    <row r="9573" spans="1:9" x14ac:dyDescent="0.25">
      <c r="A9573" s="5" t="s">
        <v>22567</v>
      </c>
      <c r="B9573" s="5" t="s">
        <v>22568</v>
      </c>
      <c r="C9573" s="6" t="s">
        <v>5218</v>
      </c>
      <c r="D9573" s="6" t="str">
        <f t="shared" si="149"/>
        <v>0415-000-000-0000</v>
      </c>
      <c r="E9573" s="5" t="s">
        <v>5219</v>
      </c>
      <c r="F9573" s="5" t="s">
        <v>383</v>
      </c>
      <c r="G9573" s="5" t="s">
        <v>384</v>
      </c>
      <c r="H9573" s="5" t="s">
        <v>513</v>
      </c>
      <c r="I9573" s="5" t="s">
        <v>514</v>
      </c>
    </row>
    <row r="9574" spans="1:9" x14ac:dyDescent="0.25">
      <c r="A9574" s="5" t="s">
        <v>22569</v>
      </c>
      <c r="B9574" s="5" t="s">
        <v>22570</v>
      </c>
      <c r="C9574" s="6" t="s">
        <v>22571</v>
      </c>
      <c r="D9574" s="6" t="str">
        <f t="shared" si="149"/>
        <v>0829-000-006-3500</v>
      </c>
      <c r="E9574" s="5" t="s">
        <v>22572</v>
      </c>
      <c r="F9574" s="5" t="s">
        <v>383</v>
      </c>
      <c r="G9574" s="5" t="s">
        <v>384</v>
      </c>
      <c r="H9574" s="5" t="s">
        <v>377</v>
      </c>
      <c r="I9574" s="5" t="s">
        <v>378</v>
      </c>
    </row>
    <row r="9575" spans="1:9" x14ac:dyDescent="0.25">
      <c r="A9575" s="5" t="s">
        <v>22573</v>
      </c>
      <c r="B9575" s="5" t="s">
        <v>22574</v>
      </c>
      <c r="C9575" s="6" t="s">
        <v>1394</v>
      </c>
      <c r="D9575" s="6" t="str">
        <f t="shared" si="149"/>
        <v>0500-000-000-0000</v>
      </c>
      <c r="E9575" s="5" t="s">
        <v>1395</v>
      </c>
      <c r="F9575" s="5" t="s">
        <v>535</v>
      </c>
      <c r="G9575" s="5" t="s">
        <v>536</v>
      </c>
      <c r="H9575" s="5" t="s">
        <v>377</v>
      </c>
      <c r="I9575" s="5" t="s">
        <v>378</v>
      </c>
    </row>
    <row r="9576" spans="1:9" x14ac:dyDescent="0.25">
      <c r="A9576" s="5" t="s">
        <v>22575</v>
      </c>
      <c r="B9576" s="5" t="s">
        <v>22576</v>
      </c>
      <c r="C9576" s="6" t="s">
        <v>1051</v>
      </c>
      <c r="D9576" s="6" t="str">
        <f t="shared" si="149"/>
        <v>0590-000-000-0000</v>
      </c>
      <c r="E9576" s="5" t="s">
        <v>1052</v>
      </c>
      <c r="F9576" s="5" t="s">
        <v>383</v>
      </c>
      <c r="G9576" s="5" t="s">
        <v>384</v>
      </c>
      <c r="H9576" s="5" t="s">
        <v>377</v>
      </c>
      <c r="I9576" s="5" t="s">
        <v>378</v>
      </c>
    </row>
    <row r="9577" spans="1:9" x14ac:dyDescent="0.25">
      <c r="A9577" s="5" t="s">
        <v>22577</v>
      </c>
      <c r="B9577" s="5" t="s">
        <v>22578</v>
      </c>
      <c r="C9577" s="6" t="s">
        <v>5018</v>
      </c>
      <c r="D9577" s="6" t="str">
        <f t="shared" si="149"/>
        <v>1123-000-000-0000</v>
      </c>
      <c r="E9577" s="5" t="s">
        <v>5019</v>
      </c>
      <c r="F9577" s="5" t="s">
        <v>383</v>
      </c>
      <c r="G9577" s="5" t="s">
        <v>384</v>
      </c>
      <c r="H9577" s="5" t="s">
        <v>513</v>
      </c>
      <c r="I9577" s="5" t="s">
        <v>514</v>
      </c>
    </row>
    <row r="9578" spans="1:9" x14ac:dyDescent="0.25">
      <c r="A9578" s="5" t="s">
        <v>22579</v>
      </c>
      <c r="B9578" s="5" t="s">
        <v>22580</v>
      </c>
      <c r="C9578" s="6" t="s">
        <v>4709</v>
      </c>
      <c r="D9578" s="6" t="str">
        <f t="shared" si="149"/>
        <v>0010-029-110-1100</v>
      </c>
      <c r="E9578" s="5" t="s">
        <v>4710</v>
      </c>
      <c r="F9578" s="5" t="s">
        <v>383</v>
      </c>
      <c r="G9578" s="5" t="s">
        <v>384</v>
      </c>
      <c r="H9578" s="5" t="s">
        <v>377</v>
      </c>
      <c r="I9578" s="5" t="s">
        <v>378</v>
      </c>
    </row>
    <row r="9579" spans="1:9" x14ac:dyDescent="0.25">
      <c r="A9579" s="5" t="s">
        <v>22581</v>
      </c>
      <c r="B9579" s="5" t="s">
        <v>22582</v>
      </c>
      <c r="C9579" s="6" t="s">
        <v>15874</v>
      </c>
      <c r="D9579" s="6" t="str">
        <f t="shared" si="149"/>
        <v>1066-000-000-0000</v>
      </c>
      <c r="E9579" s="5" t="s">
        <v>15875</v>
      </c>
      <c r="F9579" s="5" t="s">
        <v>383</v>
      </c>
      <c r="G9579" s="5" t="s">
        <v>384</v>
      </c>
      <c r="H9579" s="5" t="s">
        <v>377</v>
      </c>
      <c r="I9579" s="5" t="s">
        <v>378</v>
      </c>
    </row>
    <row r="9580" spans="1:9" x14ac:dyDescent="0.25">
      <c r="A9580" s="5" t="s">
        <v>22583</v>
      </c>
      <c r="B9580" s="5" t="s">
        <v>22584</v>
      </c>
      <c r="C9580" s="6" t="s">
        <v>1283</v>
      </c>
      <c r="D9580" s="6" t="str">
        <f t="shared" si="149"/>
        <v>0338-000-000-0000</v>
      </c>
      <c r="E9580" s="5" t="s">
        <v>1284</v>
      </c>
      <c r="F9580" s="5" t="s">
        <v>383</v>
      </c>
      <c r="G9580" s="5" t="s">
        <v>384</v>
      </c>
      <c r="H9580" s="5" t="s">
        <v>377</v>
      </c>
      <c r="I9580" s="5" t="s">
        <v>378</v>
      </c>
    </row>
    <row r="9581" spans="1:9" x14ac:dyDescent="0.25">
      <c r="A9581" s="5" t="s">
        <v>22585</v>
      </c>
      <c r="B9581" s="5" t="s">
        <v>22586</v>
      </c>
      <c r="C9581" s="6" t="s">
        <v>2557</v>
      </c>
      <c r="D9581" s="6" t="str">
        <f t="shared" si="149"/>
        <v>0400-000-000-0000</v>
      </c>
      <c r="E9581" s="5" t="s">
        <v>2558</v>
      </c>
      <c r="F9581" s="5" t="s">
        <v>383</v>
      </c>
      <c r="G9581" s="5" t="s">
        <v>384</v>
      </c>
      <c r="H9581" s="5" t="s">
        <v>377</v>
      </c>
      <c r="I9581" s="5" t="s">
        <v>378</v>
      </c>
    </row>
    <row r="9582" spans="1:9" x14ac:dyDescent="0.25">
      <c r="A9582" s="5" t="s">
        <v>22587</v>
      </c>
      <c r="B9582" s="5" t="s">
        <v>22588</v>
      </c>
      <c r="C9582" s="6" t="s">
        <v>8595</v>
      </c>
      <c r="D9582" s="6" t="str">
        <f t="shared" si="149"/>
        <v>0752-000-000-0000</v>
      </c>
      <c r="E9582" s="5" t="s">
        <v>8596</v>
      </c>
      <c r="F9582" s="5" t="s">
        <v>383</v>
      </c>
      <c r="G9582" s="5" t="s">
        <v>384</v>
      </c>
      <c r="H9582" s="5" t="s">
        <v>377</v>
      </c>
      <c r="I9582" s="5" t="s">
        <v>378</v>
      </c>
    </row>
    <row r="9583" spans="1:9" x14ac:dyDescent="0.25">
      <c r="A9583" s="5" t="s">
        <v>22589</v>
      </c>
      <c r="B9583" s="5" t="s">
        <v>22590</v>
      </c>
      <c r="C9583" s="6" t="s">
        <v>481</v>
      </c>
      <c r="D9583" s="6" t="str">
        <f t="shared" si="149"/>
        <v>0955-000-000-0000</v>
      </c>
      <c r="E9583" s="5" t="s">
        <v>482</v>
      </c>
      <c r="F9583" s="5" t="s">
        <v>383</v>
      </c>
      <c r="G9583" s="5" t="s">
        <v>384</v>
      </c>
      <c r="H9583" s="5" t="s">
        <v>377</v>
      </c>
      <c r="I9583" s="5" t="s">
        <v>378</v>
      </c>
    </row>
    <row r="9584" spans="1:9" x14ac:dyDescent="0.25">
      <c r="A9584" s="5" t="s">
        <v>22591</v>
      </c>
      <c r="B9584" s="5" t="s">
        <v>22592</v>
      </c>
      <c r="C9584" s="6" t="s">
        <v>682</v>
      </c>
      <c r="D9584" s="6" t="str">
        <f t="shared" si="149"/>
        <v>0790-000-000-0000</v>
      </c>
      <c r="E9584" s="5" t="s">
        <v>683</v>
      </c>
      <c r="F9584" s="5" t="s">
        <v>383</v>
      </c>
      <c r="G9584" s="5" t="s">
        <v>384</v>
      </c>
      <c r="H9584" s="5" t="s">
        <v>377</v>
      </c>
      <c r="I9584" s="5" t="s">
        <v>378</v>
      </c>
    </row>
    <row r="9585" spans="1:9" x14ac:dyDescent="0.25">
      <c r="A9585" s="5" t="s">
        <v>22593</v>
      </c>
      <c r="B9585" s="5" t="s">
        <v>22594</v>
      </c>
      <c r="C9585" s="6" t="s">
        <v>551</v>
      </c>
      <c r="D9585" s="6" t="str">
        <f t="shared" si="149"/>
        <v>0355-000-000-0000</v>
      </c>
      <c r="E9585" s="5" t="s">
        <v>552</v>
      </c>
      <c r="F9585" s="5" t="s">
        <v>383</v>
      </c>
      <c r="G9585" s="5" t="s">
        <v>384</v>
      </c>
      <c r="H9585" s="5" t="s">
        <v>377</v>
      </c>
      <c r="I9585" s="5" t="s">
        <v>378</v>
      </c>
    </row>
    <row r="9586" spans="1:9" x14ac:dyDescent="0.25">
      <c r="A9586" s="5" t="s">
        <v>22595</v>
      </c>
      <c r="B9586" s="5" t="s">
        <v>22596</v>
      </c>
      <c r="C9586" s="6" t="s">
        <v>2871</v>
      </c>
      <c r="D9586" s="6" t="str">
        <f t="shared" si="149"/>
        <v>0235-000-000-0000</v>
      </c>
      <c r="E9586" s="5" t="s">
        <v>2872</v>
      </c>
      <c r="F9586" s="5" t="s">
        <v>383</v>
      </c>
      <c r="G9586" s="5" t="s">
        <v>384</v>
      </c>
      <c r="H9586" s="5" t="s">
        <v>377</v>
      </c>
      <c r="I9586" s="5" t="s">
        <v>378</v>
      </c>
    </row>
    <row r="9587" spans="1:9" x14ac:dyDescent="0.25">
      <c r="A9587" s="5" t="s">
        <v>22597</v>
      </c>
      <c r="B9587" s="5" t="s">
        <v>22598</v>
      </c>
      <c r="C9587" s="6" t="s">
        <v>2128</v>
      </c>
      <c r="D9587" s="6" t="str">
        <f t="shared" si="149"/>
        <v>0136-000-000-0000</v>
      </c>
      <c r="E9587" s="5" t="s">
        <v>2129</v>
      </c>
      <c r="F9587" s="5" t="s">
        <v>383</v>
      </c>
      <c r="G9587" s="5" t="s">
        <v>384</v>
      </c>
      <c r="H9587" s="5" t="s">
        <v>377</v>
      </c>
      <c r="I9587" s="5" t="s">
        <v>378</v>
      </c>
    </row>
    <row r="9588" spans="1:9" x14ac:dyDescent="0.25">
      <c r="A9588" s="5" t="s">
        <v>22599</v>
      </c>
      <c r="B9588" s="5" t="s">
        <v>22600</v>
      </c>
      <c r="C9588" s="6" t="s">
        <v>15874</v>
      </c>
      <c r="D9588" s="6" t="str">
        <f t="shared" si="149"/>
        <v>1066-000-000-0000</v>
      </c>
      <c r="E9588" s="5" t="s">
        <v>15875</v>
      </c>
      <c r="F9588" s="5" t="s">
        <v>383</v>
      </c>
      <c r="G9588" s="5" t="s">
        <v>384</v>
      </c>
      <c r="H9588" s="5" t="s">
        <v>377</v>
      </c>
      <c r="I9588" s="5" t="s">
        <v>378</v>
      </c>
    </row>
    <row r="9589" spans="1:9" x14ac:dyDescent="0.25">
      <c r="A9589" s="5" t="s">
        <v>22601</v>
      </c>
      <c r="B9589" s="5" t="s">
        <v>22602</v>
      </c>
      <c r="C9589" s="6" t="s">
        <v>12791</v>
      </c>
      <c r="D9589" s="6" t="str">
        <f t="shared" si="149"/>
        <v>0100-000-000-0000</v>
      </c>
      <c r="E9589" s="5" t="s">
        <v>12792</v>
      </c>
      <c r="F9589" s="5" t="s">
        <v>656</v>
      </c>
      <c r="G9589" s="5" t="s">
        <v>657</v>
      </c>
      <c r="H9589" s="5" t="s">
        <v>377</v>
      </c>
      <c r="I9589" s="5" t="s">
        <v>378</v>
      </c>
    </row>
    <row r="9590" spans="1:9" x14ac:dyDescent="0.25">
      <c r="A9590" s="5" t="s">
        <v>22603</v>
      </c>
      <c r="B9590" s="5" t="s">
        <v>22604</v>
      </c>
      <c r="C9590" s="6" t="s">
        <v>12500</v>
      </c>
      <c r="D9590" s="6" t="str">
        <f t="shared" si="149"/>
        <v>0323-000-000-0000</v>
      </c>
      <c r="E9590" s="5" t="s">
        <v>12501</v>
      </c>
      <c r="F9590" s="5" t="s">
        <v>383</v>
      </c>
      <c r="G9590" s="5" t="s">
        <v>384</v>
      </c>
      <c r="H9590" s="5" t="s">
        <v>377</v>
      </c>
      <c r="I9590" s="5" t="s">
        <v>378</v>
      </c>
    </row>
    <row r="9591" spans="1:9" x14ac:dyDescent="0.25">
      <c r="A9591" s="5" t="s">
        <v>22605</v>
      </c>
      <c r="B9591" s="5" t="s">
        <v>22606</v>
      </c>
      <c r="C9591" s="6" t="s">
        <v>4369</v>
      </c>
      <c r="D9591" s="6" t="str">
        <f t="shared" si="149"/>
        <v>0340-033-000-0000</v>
      </c>
      <c r="E9591" s="5" t="s">
        <v>4370</v>
      </c>
      <c r="F9591" s="5" t="s">
        <v>383</v>
      </c>
      <c r="G9591" s="5" t="s">
        <v>384</v>
      </c>
      <c r="H9591" s="5" t="s">
        <v>377</v>
      </c>
      <c r="I9591" s="5" t="s">
        <v>378</v>
      </c>
    </row>
    <row r="9592" spans="1:9" x14ac:dyDescent="0.25">
      <c r="A9592" s="5" t="s">
        <v>22607</v>
      </c>
      <c r="B9592" s="5" t="s">
        <v>22608</v>
      </c>
      <c r="C9592" s="6" t="s">
        <v>5043</v>
      </c>
      <c r="D9592" s="6" t="str">
        <f t="shared" si="149"/>
        <v>0421-000-000-0000</v>
      </c>
      <c r="E9592" s="5" t="s">
        <v>5044</v>
      </c>
      <c r="F9592" s="5" t="s">
        <v>383</v>
      </c>
      <c r="G9592" s="5" t="s">
        <v>384</v>
      </c>
      <c r="H9592" s="5" t="s">
        <v>377</v>
      </c>
      <c r="I9592" s="5" t="s">
        <v>378</v>
      </c>
    </row>
    <row r="9593" spans="1:9" x14ac:dyDescent="0.25">
      <c r="A9593" s="5" t="s">
        <v>22609</v>
      </c>
      <c r="B9593" s="5" t="s">
        <v>22610</v>
      </c>
      <c r="C9593" s="6" t="s">
        <v>5018</v>
      </c>
      <c r="D9593" s="6" t="str">
        <f t="shared" si="149"/>
        <v>1123-000-000-0000</v>
      </c>
      <c r="E9593" s="5" t="s">
        <v>5019</v>
      </c>
      <c r="F9593" s="5" t="s">
        <v>383</v>
      </c>
      <c r="G9593" s="5" t="s">
        <v>384</v>
      </c>
      <c r="H9593" s="5" t="s">
        <v>377</v>
      </c>
      <c r="I9593" s="5" t="s">
        <v>378</v>
      </c>
    </row>
    <row r="9594" spans="1:9" x14ac:dyDescent="0.25">
      <c r="A9594" s="5" t="s">
        <v>22611</v>
      </c>
      <c r="B9594" s="5" t="s">
        <v>22612</v>
      </c>
      <c r="C9594" s="6" t="s">
        <v>10232</v>
      </c>
      <c r="D9594" s="6" t="str">
        <f t="shared" si="149"/>
        <v>0010-058-051-3500</v>
      </c>
      <c r="E9594" s="5" t="s">
        <v>10233</v>
      </c>
      <c r="F9594" s="5" t="s">
        <v>383</v>
      </c>
      <c r="G9594" s="5" t="s">
        <v>384</v>
      </c>
      <c r="H9594" s="5" t="s">
        <v>377</v>
      </c>
      <c r="I9594" s="5" t="s">
        <v>378</v>
      </c>
    </row>
    <row r="9595" spans="1:9" x14ac:dyDescent="0.25">
      <c r="A9595" s="5" t="s">
        <v>22613</v>
      </c>
      <c r="B9595" s="5" t="s">
        <v>22614</v>
      </c>
      <c r="C9595" s="6" t="s">
        <v>3896</v>
      </c>
      <c r="D9595" s="6" t="str">
        <f t="shared" si="149"/>
        <v>0410-000-000-0000</v>
      </c>
      <c r="E9595" s="5" t="s">
        <v>3897</v>
      </c>
      <c r="F9595" s="5" t="s">
        <v>383</v>
      </c>
      <c r="G9595" s="5" t="s">
        <v>384</v>
      </c>
      <c r="H9595" s="5" t="s">
        <v>377</v>
      </c>
      <c r="I9595" s="5" t="s">
        <v>378</v>
      </c>
    </row>
    <row r="9596" spans="1:9" x14ac:dyDescent="0.25">
      <c r="A9596" s="5" t="s">
        <v>22615</v>
      </c>
      <c r="B9596" s="5" t="s">
        <v>22616</v>
      </c>
      <c r="C9596" s="6" t="s">
        <v>6508</v>
      </c>
      <c r="D9596" s="6" t="str">
        <f t="shared" si="149"/>
        <v>0640-000-000-0000</v>
      </c>
      <c r="E9596" s="5" t="s">
        <v>6509</v>
      </c>
      <c r="F9596" s="5" t="s">
        <v>383</v>
      </c>
      <c r="G9596" s="5" t="s">
        <v>384</v>
      </c>
      <c r="H9596" s="5" t="s">
        <v>377</v>
      </c>
      <c r="I9596" s="5" t="s">
        <v>378</v>
      </c>
    </row>
    <row r="9597" spans="1:9" x14ac:dyDescent="0.25">
      <c r="A9597" s="5" t="s">
        <v>22617</v>
      </c>
      <c r="B9597" s="5" t="s">
        <v>22618</v>
      </c>
      <c r="C9597" s="6" t="s">
        <v>3096</v>
      </c>
      <c r="D9597" s="6" t="str">
        <f t="shared" si="149"/>
        <v>0758-000-000-0000</v>
      </c>
      <c r="E9597" s="5" t="s">
        <v>3097</v>
      </c>
      <c r="F9597" s="5" t="s">
        <v>383</v>
      </c>
      <c r="G9597" s="5" t="s">
        <v>384</v>
      </c>
      <c r="H9597" s="5" t="s">
        <v>377</v>
      </c>
      <c r="I9597" s="5" t="s">
        <v>378</v>
      </c>
    </row>
    <row r="9598" spans="1:9" x14ac:dyDescent="0.25">
      <c r="A9598" s="5" t="s">
        <v>22619</v>
      </c>
      <c r="B9598" s="5" t="s">
        <v>22620</v>
      </c>
      <c r="C9598" s="6" t="s">
        <v>2283</v>
      </c>
      <c r="D9598" s="6" t="str">
        <f t="shared" si="149"/>
        <v>0822-000-000-0000</v>
      </c>
      <c r="E9598" s="5" t="s">
        <v>2284</v>
      </c>
      <c r="F9598" s="5" t="s">
        <v>383</v>
      </c>
      <c r="G9598" s="5" t="s">
        <v>384</v>
      </c>
      <c r="H9598" s="5" t="s">
        <v>377</v>
      </c>
      <c r="I9598" s="5" t="s">
        <v>378</v>
      </c>
    </row>
    <row r="9599" spans="1:9" x14ac:dyDescent="0.25">
      <c r="A9599" s="5" t="s">
        <v>22621</v>
      </c>
      <c r="B9599" s="5" t="s">
        <v>22622</v>
      </c>
      <c r="C9599" s="6" t="s">
        <v>485</v>
      </c>
      <c r="D9599" s="6" t="str">
        <f t="shared" si="149"/>
        <v>0330-000-000-0000</v>
      </c>
      <c r="E9599" s="5" t="s">
        <v>486</v>
      </c>
      <c r="F9599" s="5" t="s">
        <v>383</v>
      </c>
      <c r="G9599" s="5" t="s">
        <v>384</v>
      </c>
      <c r="H9599" s="5" t="s">
        <v>377</v>
      </c>
      <c r="I9599" s="5" t="s">
        <v>378</v>
      </c>
    </row>
    <row r="9600" spans="1:9" x14ac:dyDescent="0.25">
      <c r="A9600" s="5" t="s">
        <v>22623</v>
      </c>
      <c r="B9600" s="5" t="s">
        <v>22624</v>
      </c>
      <c r="C9600" s="6" t="s">
        <v>11616</v>
      </c>
      <c r="D9600" s="6" t="str">
        <f t="shared" si="149"/>
        <v>0305-000-000-0000</v>
      </c>
      <c r="E9600" s="5" t="s">
        <v>11617</v>
      </c>
      <c r="F9600" s="5" t="s">
        <v>383</v>
      </c>
      <c r="G9600" s="5" t="s">
        <v>384</v>
      </c>
      <c r="H9600" s="5" t="s">
        <v>377</v>
      </c>
      <c r="I9600" s="5" t="s">
        <v>378</v>
      </c>
    </row>
    <row r="9601" spans="1:9" x14ac:dyDescent="0.25">
      <c r="A9601" s="5" t="s">
        <v>22625</v>
      </c>
      <c r="B9601" s="5" t="s">
        <v>22626</v>
      </c>
      <c r="C9601" s="6" t="s">
        <v>5154</v>
      </c>
      <c r="D9601" s="6" t="str">
        <f t="shared" si="149"/>
        <v>0416-000-000-0000</v>
      </c>
      <c r="E9601" s="5" t="s">
        <v>5155</v>
      </c>
      <c r="F9601" s="5" t="s">
        <v>383</v>
      </c>
      <c r="G9601" s="5" t="s">
        <v>384</v>
      </c>
      <c r="H9601" s="5" t="s">
        <v>377</v>
      </c>
      <c r="I9601" s="5" t="s">
        <v>378</v>
      </c>
    </row>
    <row r="9602" spans="1:9" x14ac:dyDescent="0.25">
      <c r="A9602" s="5" t="s">
        <v>22627</v>
      </c>
      <c r="B9602" s="5" t="s">
        <v>22628</v>
      </c>
      <c r="C9602" s="6" t="s">
        <v>2098</v>
      </c>
      <c r="D9602" s="6" t="str">
        <f t="shared" ref="D9602:D9665" si="150">TEXT(C9602,"0000-000-000-0000")</f>
        <v>0785-000-000-0000</v>
      </c>
      <c r="E9602" s="5" t="s">
        <v>2099</v>
      </c>
      <c r="F9602" s="5" t="s">
        <v>383</v>
      </c>
      <c r="G9602" s="5" t="s">
        <v>384</v>
      </c>
      <c r="H9602" s="5" t="s">
        <v>377</v>
      </c>
      <c r="I9602" s="5" t="s">
        <v>378</v>
      </c>
    </row>
    <row r="9603" spans="1:9" x14ac:dyDescent="0.25">
      <c r="A9603" s="5" t="s">
        <v>22629</v>
      </c>
      <c r="B9603" s="5" t="s">
        <v>22630</v>
      </c>
      <c r="C9603" s="6" t="s">
        <v>5154</v>
      </c>
      <c r="D9603" s="6" t="str">
        <f t="shared" si="150"/>
        <v>0416-000-000-0000</v>
      </c>
      <c r="E9603" s="5" t="s">
        <v>5155</v>
      </c>
      <c r="F9603" s="5" t="s">
        <v>383</v>
      </c>
      <c r="G9603" s="5" t="s">
        <v>384</v>
      </c>
      <c r="H9603" s="5" t="s">
        <v>377</v>
      </c>
      <c r="I9603" s="5" t="s">
        <v>378</v>
      </c>
    </row>
    <row r="9604" spans="1:9" x14ac:dyDescent="0.25">
      <c r="A9604" s="5" t="s">
        <v>22631</v>
      </c>
      <c r="B9604" s="5" t="s">
        <v>22632</v>
      </c>
      <c r="C9604" s="6" t="s">
        <v>3896</v>
      </c>
      <c r="D9604" s="6" t="str">
        <f t="shared" si="150"/>
        <v>0410-000-000-0000</v>
      </c>
      <c r="E9604" s="5" t="s">
        <v>3897</v>
      </c>
      <c r="F9604" s="5" t="s">
        <v>383</v>
      </c>
      <c r="G9604" s="5" t="s">
        <v>384</v>
      </c>
      <c r="H9604" s="5" t="s">
        <v>377</v>
      </c>
      <c r="I9604" s="5" t="s">
        <v>378</v>
      </c>
    </row>
    <row r="9605" spans="1:9" x14ac:dyDescent="0.25">
      <c r="A9605" s="5" t="s">
        <v>22633</v>
      </c>
      <c r="B9605" s="5" t="s">
        <v>22634</v>
      </c>
      <c r="C9605" s="6" t="s">
        <v>2394</v>
      </c>
      <c r="D9605" s="6" t="str">
        <f t="shared" si="150"/>
        <v>0290-000-000-0000</v>
      </c>
      <c r="E9605" s="5" t="s">
        <v>2395</v>
      </c>
      <c r="F9605" s="5" t="s">
        <v>383</v>
      </c>
      <c r="G9605" s="5" t="s">
        <v>384</v>
      </c>
      <c r="H9605" s="5" t="s">
        <v>377</v>
      </c>
      <c r="I9605" s="5" t="s">
        <v>378</v>
      </c>
    </row>
    <row r="9606" spans="1:9" x14ac:dyDescent="0.25">
      <c r="A9606" s="5" t="s">
        <v>22635</v>
      </c>
      <c r="B9606" s="5" t="s">
        <v>22636</v>
      </c>
      <c r="C9606" s="6" t="s">
        <v>1629</v>
      </c>
      <c r="D9606" s="6" t="str">
        <f t="shared" si="150"/>
        <v>0320-000-003-2100</v>
      </c>
      <c r="E9606" s="5" t="s">
        <v>1630</v>
      </c>
      <c r="F9606" s="5" t="s">
        <v>383</v>
      </c>
      <c r="G9606" s="5" t="s">
        <v>384</v>
      </c>
      <c r="H9606" s="5" t="s">
        <v>377</v>
      </c>
      <c r="I9606" s="5" t="s">
        <v>378</v>
      </c>
    </row>
    <row r="9607" spans="1:9" x14ac:dyDescent="0.25">
      <c r="A9607" s="5" t="s">
        <v>22637</v>
      </c>
      <c r="B9607" s="5" t="s">
        <v>22638</v>
      </c>
      <c r="C9607" s="6" t="s">
        <v>5018</v>
      </c>
      <c r="D9607" s="6" t="str">
        <f t="shared" si="150"/>
        <v>1123-000-000-0000</v>
      </c>
      <c r="E9607" s="5" t="s">
        <v>5019</v>
      </c>
      <c r="F9607" s="5" t="s">
        <v>383</v>
      </c>
      <c r="G9607" s="5" t="s">
        <v>384</v>
      </c>
      <c r="H9607" s="5" t="s">
        <v>377</v>
      </c>
      <c r="I9607" s="5" t="s">
        <v>378</v>
      </c>
    </row>
    <row r="9608" spans="1:9" x14ac:dyDescent="0.25">
      <c r="A9608" s="5" t="s">
        <v>22639</v>
      </c>
      <c r="B9608" s="5" t="s">
        <v>22640</v>
      </c>
      <c r="C9608" s="6" t="s">
        <v>2835</v>
      </c>
      <c r="D9608" s="6" t="str">
        <f t="shared" si="150"/>
        <v>0197-000-000-0000</v>
      </c>
      <c r="E9608" s="5" t="s">
        <v>2836</v>
      </c>
      <c r="F9608" s="5" t="s">
        <v>383</v>
      </c>
      <c r="G9608" s="5" t="s">
        <v>384</v>
      </c>
      <c r="H9608" s="5" t="s">
        <v>377</v>
      </c>
      <c r="I9608" s="5" t="s">
        <v>378</v>
      </c>
    </row>
    <row r="9609" spans="1:9" x14ac:dyDescent="0.25">
      <c r="A9609" s="5" t="s">
        <v>22641</v>
      </c>
      <c r="B9609" s="5" t="s">
        <v>22642</v>
      </c>
      <c r="C9609" s="6" t="s">
        <v>1051</v>
      </c>
      <c r="D9609" s="6" t="str">
        <f t="shared" si="150"/>
        <v>0590-000-000-0000</v>
      </c>
      <c r="E9609" s="5" t="s">
        <v>1052</v>
      </c>
      <c r="F9609" s="5" t="s">
        <v>383</v>
      </c>
      <c r="G9609" s="5" t="s">
        <v>384</v>
      </c>
      <c r="H9609" s="5" t="s">
        <v>417</v>
      </c>
      <c r="I9609" s="5" t="s">
        <v>418</v>
      </c>
    </row>
    <row r="9610" spans="1:9" x14ac:dyDescent="0.25">
      <c r="A9610" s="5" t="s">
        <v>22643</v>
      </c>
      <c r="B9610" s="5" t="s">
        <v>22644</v>
      </c>
      <c r="C9610" s="6" t="s">
        <v>2218</v>
      </c>
      <c r="D9610" s="6" t="str">
        <f t="shared" si="150"/>
        <v>0385-000-000-0000</v>
      </c>
      <c r="E9610" s="5" t="s">
        <v>2219</v>
      </c>
      <c r="F9610" s="5" t="s">
        <v>383</v>
      </c>
      <c r="G9610" s="5" t="s">
        <v>384</v>
      </c>
      <c r="H9610" s="5" t="s">
        <v>377</v>
      </c>
      <c r="I9610" s="5" t="s">
        <v>378</v>
      </c>
    </row>
    <row r="9611" spans="1:9" x14ac:dyDescent="0.25">
      <c r="A9611" s="5" t="s">
        <v>22645</v>
      </c>
      <c r="B9611" s="5" t="s">
        <v>22646</v>
      </c>
      <c r="C9611" s="6" t="s">
        <v>985</v>
      </c>
      <c r="D9611" s="6" t="str">
        <f t="shared" si="150"/>
        <v>0180-000-000-0000</v>
      </c>
      <c r="E9611" s="5" t="s">
        <v>986</v>
      </c>
      <c r="F9611" s="5" t="s">
        <v>383</v>
      </c>
      <c r="G9611" s="5" t="s">
        <v>384</v>
      </c>
      <c r="H9611" s="5" t="s">
        <v>377</v>
      </c>
      <c r="I9611" s="5" t="s">
        <v>378</v>
      </c>
    </row>
    <row r="9612" spans="1:9" x14ac:dyDescent="0.25">
      <c r="A9612" s="5" t="s">
        <v>22647</v>
      </c>
      <c r="B9612" s="5" t="s">
        <v>22648</v>
      </c>
      <c r="C9612" s="6" t="s">
        <v>11742</v>
      </c>
      <c r="D9612" s="6" t="str">
        <f t="shared" si="150"/>
        <v>0798-000-000-0000</v>
      </c>
      <c r="E9612" s="5" t="s">
        <v>11743</v>
      </c>
      <c r="F9612" s="5" t="s">
        <v>383</v>
      </c>
      <c r="G9612" s="5" t="s">
        <v>384</v>
      </c>
      <c r="H9612" s="5" t="s">
        <v>513</v>
      </c>
      <c r="I9612" s="5" t="s">
        <v>514</v>
      </c>
    </row>
    <row r="9613" spans="1:9" x14ac:dyDescent="0.25">
      <c r="A9613" s="5" t="s">
        <v>22649</v>
      </c>
      <c r="B9613" s="5" t="s">
        <v>22650</v>
      </c>
      <c r="C9613" s="6" t="s">
        <v>2471</v>
      </c>
      <c r="D9613" s="6" t="str">
        <f t="shared" si="150"/>
        <v>0183-000-000-0000</v>
      </c>
      <c r="E9613" s="5" t="s">
        <v>2472</v>
      </c>
      <c r="F9613" s="5" t="s">
        <v>383</v>
      </c>
      <c r="G9613" s="5" t="s">
        <v>384</v>
      </c>
      <c r="H9613" s="5" t="s">
        <v>377</v>
      </c>
      <c r="I9613" s="5" t="s">
        <v>378</v>
      </c>
    </row>
    <row r="9614" spans="1:9" x14ac:dyDescent="0.25">
      <c r="A9614" s="5" t="s">
        <v>22651</v>
      </c>
      <c r="B9614" s="5" t="s">
        <v>22652</v>
      </c>
      <c r="C9614" s="6" t="s">
        <v>4327</v>
      </c>
      <c r="D9614" s="6" t="str">
        <f t="shared" si="150"/>
        <v>0414-000-000-0000</v>
      </c>
      <c r="E9614" s="5" t="s">
        <v>4328</v>
      </c>
      <c r="F9614" s="5" t="s">
        <v>383</v>
      </c>
      <c r="G9614" s="5" t="s">
        <v>384</v>
      </c>
      <c r="H9614" s="5" t="s">
        <v>377</v>
      </c>
      <c r="I9614" s="5" t="s">
        <v>378</v>
      </c>
    </row>
    <row r="9615" spans="1:9" x14ac:dyDescent="0.25">
      <c r="A9615" s="5" t="s">
        <v>22653</v>
      </c>
      <c r="B9615" s="5" t="s">
        <v>22654</v>
      </c>
      <c r="C9615" s="6" t="s">
        <v>1770</v>
      </c>
      <c r="D9615" s="6" t="str">
        <f t="shared" si="150"/>
        <v>0412-000-000-0000</v>
      </c>
      <c r="E9615" s="5" t="s">
        <v>1771</v>
      </c>
      <c r="F9615" s="5" t="s">
        <v>383</v>
      </c>
      <c r="G9615" s="5" t="s">
        <v>384</v>
      </c>
      <c r="H9615" s="5" t="s">
        <v>377</v>
      </c>
      <c r="I9615" s="5" t="s">
        <v>378</v>
      </c>
    </row>
    <row r="9616" spans="1:9" x14ac:dyDescent="0.25">
      <c r="A9616" s="5" t="s">
        <v>22655</v>
      </c>
      <c r="B9616" s="5" t="s">
        <v>22656</v>
      </c>
      <c r="C9616" s="6" t="s">
        <v>1607</v>
      </c>
      <c r="D9616" s="6" t="str">
        <f t="shared" si="150"/>
        <v>0580-000-000-0000</v>
      </c>
      <c r="E9616" s="5" t="s">
        <v>1608</v>
      </c>
      <c r="F9616" s="5" t="s">
        <v>383</v>
      </c>
      <c r="G9616" s="5" t="s">
        <v>384</v>
      </c>
      <c r="H9616" s="5" t="s">
        <v>377</v>
      </c>
      <c r="I9616" s="5" t="s">
        <v>378</v>
      </c>
    </row>
    <row r="9617" spans="1:9" x14ac:dyDescent="0.25">
      <c r="A9617" s="5" t="s">
        <v>22657</v>
      </c>
      <c r="B9617" s="5" t="s">
        <v>22658</v>
      </c>
      <c r="C9617" s="6" t="s">
        <v>569</v>
      </c>
      <c r="D9617" s="6" t="str">
        <f t="shared" si="150"/>
        <v>0665-000-000-0000</v>
      </c>
      <c r="E9617" s="5" t="s">
        <v>570</v>
      </c>
      <c r="F9617" s="5" t="s">
        <v>383</v>
      </c>
      <c r="G9617" s="5" t="s">
        <v>384</v>
      </c>
      <c r="H9617" s="5" t="s">
        <v>377</v>
      </c>
      <c r="I9617" s="5" t="s">
        <v>378</v>
      </c>
    </row>
    <row r="9618" spans="1:9" x14ac:dyDescent="0.25">
      <c r="A9618" s="5" t="s">
        <v>22659</v>
      </c>
      <c r="B9618" s="5" t="s">
        <v>22660</v>
      </c>
      <c r="C9618" s="6" t="s">
        <v>3118</v>
      </c>
      <c r="D9618" s="6" t="str">
        <f t="shared" si="150"/>
        <v>0450-000-000-0000</v>
      </c>
      <c r="E9618" s="5" t="s">
        <v>3119</v>
      </c>
      <c r="F9618" s="5" t="s">
        <v>383</v>
      </c>
      <c r="G9618" s="5" t="s">
        <v>384</v>
      </c>
      <c r="H9618" s="5" t="s">
        <v>377</v>
      </c>
      <c r="I9618" s="5" t="s">
        <v>378</v>
      </c>
    </row>
    <row r="9619" spans="1:9" x14ac:dyDescent="0.25">
      <c r="A9619" s="5" t="s">
        <v>22661</v>
      </c>
      <c r="B9619" s="5" t="s">
        <v>22662</v>
      </c>
      <c r="C9619" s="6" t="s">
        <v>7691</v>
      </c>
      <c r="D9619" s="6" t="str">
        <f t="shared" si="150"/>
        <v>1139-000-000-0000</v>
      </c>
      <c r="E9619" s="5" t="s">
        <v>7692</v>
      </c>
      <c r="F9619" s="5" t="s">
        <v>383</v>
      </c>
      <c r="G9619" s="5" t="s">
        <v>384</v>
      </c>
      <c r="H9619" s="5" t="s">
        <v>513</v>
      </c>
      <c r="I9619" s="5" t="s">
        <v>514</v>
      </c>
    </row>
    <row r="9620" spans="1:9" x14ac:dyDescent="0.25">
      <c r="A9620" s="5" t="s">
        <v>22663</v>
      </c>
      <c r="B9620" s="5" t="s">
        <v>22664</v>
      </c>
      <c r="C9620" s="6" t="s">
        <v>511</v>
      </c>
      <c r="D9620" s="6" t="str">
        <f t="shared" si="150"/>
        <v>0110-000-000-0000</v>
      </c>
      <c r="E9620" s="5" t="s">
        <v>512</v>
      </c>
      <c r="F9620" s="5" t="s">
        <v>383</v>
      </c>
      <c r="G9620" s="5" t="s">
        <v>384</v>
      </c>
      <c r="H9620" s="5" t="s">
        <v>377</v>
      </c>
      <c r="I9620" s="5" t="s">
        <v>378</v>
      </c>
    </row>
    <row r="9621" spans="1:9" x14ac:dyDescent="0.25">
      <c r="A9621" s="5" t="s">
        <v>22665</v>
      </c>
      <c r="B9621" s="5" t="s">
        <v>22666</v>
      </c>
      <c r="C9621" s="6" t="s">
        <v>11554</v>
      </c>
      <c r="D9621" s="6" t="str">
        <f t="shared" si="150"/>
        <v>0010-045-111-1100</v>
      </c>
      <c r="E9621" s="5" t="s">
        <v>11555</v>
      </c>
      <c r="F9621" s="5" t="s">
        <v>375</v>
      </c>
      <c r="G9621" s="5" t="s">
        <v>376</v>
      </c>
      <c r="H9621" s="5" t="s">
        <v>377</v>
      </c>
      <c r="I9621" s="5" t="s">
        <v>378</v>
      </c>
    </row>
    <row r="9622" spans="1:9" x14ac:dyDescent="0.25">
      <c r="A9622" s="5" t="s">
        <v>22667</v>
      </c>
      <c r="B9622" s="5" t="s">
        <v>22668</v>
      </c>
      <c r="C9622" s="6" t="s">
        <v>22669</v>
      </c>
      <c r="D9622" s="6" t="str">
        <f t="shared" si="150"/>
        <v>0625-116-000-0000</v>
      </c>
      <c r="E9622" s="5" t="s">
        <v>22670</v>
      </c>
      <c r="F9622" s="5" t="s">
        <v>383</v>
      </c>
      <c r="G9622" s="5" t="s">
        <v>384</v>
      </c>
      <c r="H9622" s="5" t="s">
        <v>513</v>
      </c>
      <c r="I9622" s="5" t="s">
        <v>514</v>
      </c>
    </row>
    <row r="9623" spans="1:9" x14ac:dyDescent="0.25">
      <c r="A9623" s="5" t="s">
        <v>22671</v>
      </c>
      <c r="B9623" s="5" t="s">
        <v>22672</v>
      </c>
      <c r="C9623" s="6" t="s">
        <v>1462</v>
      </c>
      <c r="D9623" s="6" t="str">
        <f t="shared" si="150"/>
        <v>1133-000-000-0000</v>
      </c>
      <c r="E9623" s="5" t="s">
        <v>1463</v>
      </c>
      <c r="F9623" s="5" t="s">
        <v>383</v>
      </c>
      <c r="G9623" s="5" t="s">
        <v>384</v>
      </c>
      <c r="H9623" s="5" t="s">
        <v>377</v>
      </c>
      <c r="I9623" s="5" t="s">
        <v>378</v>
      </c>
    </row>
    <row r="9624" spans="1:9" x14ac:dyDescent="0.25">
      <c r="A9624" s="5" t="s">
        <v>22673</v>
      </c>
      <c r="B9624" s="5" t="s">
        <v>22674</v>
      </c>
      <c r="C9624" s="6" t="s">
        <v>3587</v>
      </c>
      <c r="D9624" s="6" t="str">
        <f t="shared" si="150"/>
        <v>0606-000-000-0000</v>
      </c>
      <c r="E9624" s="5" t="s">
        <v>3588</v>
      </c>
      <c r="F9624" s="5" t="s">
        <v>383</v>
      </c>
      <c r="G9624" s="5" t="s">
        <v>384</v>
      </c>
      <c r="H9624" s="5" t="s">
        <v>377</v>
      </c>
      <c r="I9624" s="5" t="s">
        <v>378</v>
      </c>
    </row>
    <row r="9625" spans="1:9" x14ac:dyDescent="0.25">
      <c r="A9625" s="5" t="s">
        <v>22675</v>
      </c>
      <c r="B9625" s="5" t="s">
        <v>22676</v>
      </c>
      <c r="C9625" s="6" t="s">
        <v>11602</v>
      </c>
      <c r="D9625" s="6" t="str">
        <f t="shared" si="150"/>
        <v>0948-000-000-0000</v>
      </c>
      <c r="E9625" s="5" t="s">
        <v>11603</v>
      </c>
      <c r="F9625" s="5" t="s">
        <v>383</v>
      </c>
      <c r="G9625" s="5" t="s">
        <v>384</v>
      </c>
      <c r="H9625" s="5" t="s">
        <v>377</v>
      </c>
      <c r="I9625" s="5" t="s">
        <v>378</v>
      </c>
    </row>
    <row r="9626" spans="1:9" x14ac:dyDescent="0.25">
      <c r="A9626" s="5" t="s">
        <v>22677</v>
      </c>
      <c r="B9626" s="5" t="s">
        <v>22678</v>
      </c>
      <c r="C9626" s="6" t="s">
        <v>543</v>
      </c>
      <c r="D9626" s="6" t="str">
        <f t="shared" si="150"/>
        <v>0185-000-000-0000</v>
      </c>
      <c r="E9626" s="5" t="s">
        <v>544</v>
      </c>
      <c r="F9626" s="5" t="s">
        <v>383</v>
      </c>
      <c r="G9626" s="5" t="s">
        <v>384</v>
      </c>
      <c r="H9626" s="5" t="s">
        <v>377</v>
      </c>
      <c r="I9626" s="5" t="s">
        <v>378</v>
      </c>
    </row>
    <row r="9627" spans="1:9" x14ac:dyDescent="0.25">
      <c r="A9627" s="5" t="s">
        <v>22679</v>
      </c>
      <c r="B9627" s="5" t="s">
        <v>22680</v>
      </c>
      <c r="C9627" s="6" t="s">
        <v>569</v>
      </c>
      <c r="D9627" s="6" t="str">
        <f t="shared" si="150"/>
        <v>0665-000-000-0000</v>
      </c>
      <c r="E9627" s="5" t="s">
        <v>570</v>
      </c>
      <c r="F9627" s="5" t="s">
        <v>383</v>
      </c>
      <c r="G9627" s="5" t="s">
        <v>384</v>
      </c>
      <c r="H9627" s="5" t="s">
        <v>377</v>
      </c>
      <c r="I9627" s="5" t="s">
        <v>378</v>
      </c>
    </row>
    <row r="9628" spans="1:9" x14ac:dyDescent="0.25">
      <c r="A9628" s="5" t="s">
        <v>22681</v>
      </c>
      <c r="B9628" s="5" t="s">
        <v>22682</v>
      </c>
      <c r="C9628" s="6" t="s">
        <v>10212</v>
      </c>
      <c r="D9628" s="6" t="str">
        <f t="shared" si="150"/>
        <v>1141-000-000-0000</v>
      </c>
      <c r="E9628" s="5" t="s">
        <v>10213</v>
      </c>
      <c r="F9628" s="5" t="s">
        <v>383</v>
      </c>
      <c r="G9628" s="5" t="s">
        <v>384</v>
      </c>
      <c r="H9628" s="5" t="s">
        <v>377</v>
      </c>
      <c r="I9628" s="5" t="s">
        <v>378</v>
      </c>
    </row>
    <row r="9629" spans="1:9" x14ac:dyDescent="0.25">
      <c r="A9629" s="5" t="s">
        <v>22683</v>
      </c>
      <c r="B9629" s="5" t="s">
        <v>22684</v>
      </c>
      <c r="C9629" s="6" t="s">
        <v>22685</v>
      </c>
      <c r="D9629" s="6" t="str">
        <f t="shared" si="150"/>
        <v>0360-000-007-8100</v>
      </c>
      <c r="E9629" s="5" t="s">
        <v>22686</v>
      </c>
      <c r="F9629" s="5" t="s">
        <v>383</v>
      </c>
      <c r="G9629" s="5" t="s">
        <v>384</v>
      </c>
      <c r="H9629" s="5" t="s">
        <v>377</v>
      </c>
      <c r="I9629" s="5" t="s">
        <v>378</v>
      </c>
    </row>
    <row r="9630" spans="1:9" x14ac:dyDescent="0.25">
      <c r="A9630" s="5" t="s">
        <v>22687</v>
      </c>
      <c r="B9630" s="5" t="s">
        <v>22688</v>
      </c>
      <c r="C9630" s="6" t="s">
        <v>690</v>
      </c>
      <c r="D9630" s="6" t="str">
        <f t="shared" si="150"/>
        <v>0880-000-000-0000</v>
      </c>
      <c r="E9630" s="5" t="s">
        <v>691</v>
      </c>
      <c r="F9630" s="5" t="s">
        <v>383</v>
      </c>
      <c r="G9630" s="5" t="s">
        <v>384</v>
      </c>
      <c r="H9630" s="5" t="s">
        <v>377</v>
      </c>
      <c r="I9630" s="5" t="s">
        <v>378</v>
      </c>
    </row>
    <row r="9631" spans="1:9" x14ac:dyDescent="0.25">
      <c r="A9631" s="5" t="s">
        <v>22689</v>
      </c>
      <c r="B9631" s="5" t="s">
        <v>22690</v>
      </c>
      <c r="C9631" s="6" t="s">
        <v>954</v>
      </c>
      <c r="D9631" s="6" t="str">
        <f t="shared" si="150"/>
        <v>0120-000-000-0000</v>
      </c>
      <c r="E9631" s="5" t="s">
        <v>955</v>
      </c>
      <c r="F9631" s="5" t="s">
        <v>383</v>
      </c>
      <c r="G9631" s="5" t="s">
        <v>384</v>
      </c>
      <c r="H9631" s="5" t="s">
        <v>377</v>
      </c>
      <c r="I9631" s="5" t="s">
        <v>378</v>
      </c>
    </row>
    <row r="9632" spans="1:9" x14ac:dyDescent="0.25">
      <c r="A9632" s="5" t="s">
        <v>22691</v>
      </c>
      <c r="B9632" s="5" t="s">
        <v>22692</v>
      </c>
      <c r="C9632" s="6" t="s">
        <v>3966</v>
      </c>
      <c r="D9632" s="6" t="str">
        <f t="shared" si="150"/>
        <v>0800-000-000-0000</v>
      </c>
      <c r="E9632" s="5" t="s">
        <v>3967</v>
      </c>
      <c r="F9632" s="5" t="s">
        <v>383</v>
      </c>
      <c r="G9632" s="5" t="s">
        <v>384</v>
      </c>
      <c r="H9632" s="5" t="s">
        <v>513</v>
      </c>
      <c r="I9632" s="5" t="s">
        <v>514</v>
      </c>
    </row>
    <row r="9633" spans="1:9" x14ac:dyDescent="0.25">
      <c r="A9633" s="5" t="s">
        <v>22693</v>
      </c>
      <c r="B9633" s="5" t="s">
        <v>22694</v>
      </c>
      <c r="C9633" s="6" t="s">
        <v>1229</v>
      </c>
      <c r="D9633" s="6" t="str">
        <f t="shared" si="150"/>
        <v>0555-000-000-0000</v>
      </c>
      <c r="E9633" s="5" t="s">
        <v>1230</v>
      </c>
      <c r="F9633" s="5" t="s">
        <v>383</v>
      </c>
      <c r="G9633" s="5" t="s">
        <v>384</v>
      </c>
      <c r="H9633" s="5" t="s">
        <v>513</v>
      </c>
      <c r="I9633" s="5" t="s">
        <v>514</v>
      </c>
    </row>
    <row r="9634" spans="1:9" x14ac:dyDescent="0.25">
      <c r="A9634" s="5" t="s">
        <v>22695</v>
      </c>
      <c r="B9634" s="5" t="s">
        <v>22696</v>
      </c>
      <c r="C9634" s="6" t="s">
        <v>543</v>
      </c>
      <c r="D9634" s="6" t="str">
        <f t="shared" si="150"/>
        <v>0185-000-000-0000</v>
      </c>
      <c r="E9634" s="5" t="s">
        <v>544</v>
      </c>
      <c r="F9634" s="5" t="s">
        <v>383</v>
      </c>
      <c r="G9634" s="5" t="s">
        <v>384</v>
      </c>
      <c r="H9634" s="5" t="s">
        <v>377</v>
      </c>
      <c r="I9634" s="5" t="s">
        <v>378</v>
      </c>
    </row>
    <row r="9635" spans="1:9" x14ac:dyDescent="0.25">
      <c r="A9635" s="5" t="s">
        <v>22697</v>
      </c>
      <c r="B9635" s="5" t="s">
        <v>22698</v>
      </c>
      <c r="C9635" s="6" t="s">
        <v>2716</v>
      </c>
      <c r="D9635" s="6" t="str">
        <f t="shared" si="150"/>
        <v>0100-000-000-1100</v>
      </c>
      <c r="E9635" s="5" t="s">
        <v>2717</v>
      </c>
      <c r="F9635" s="5" t="s">
        <v>383</v>
      </c>
      <c r="G9635" s="5" t="s">
        <v>384</v>
      </c>
      <c r="H9635" s="5" t="s">
        <v>377</v>
      </c>
      <c r="I9635" s="5" t="s">
        <v>378</v>
      </c>
    </row>
    <row r="9636" spans="1:9" x14ac:dyDescent="0.25">
      <c r="A9636" s="5" t="s">
        <v>22699</v>
      </c>
      <c r="B9636" s="5" t="s">
        <v>22700</v>
      </c>
      <c r="C9636" s="6" t="s">
        <v>17793</v>
      </c>
      <c r="D9636" s="6" t="str">
        <f t="shared" si="150"/>
        <v>1094-000-000-0000</v>
      </c>
      <c r="E9636" s="5" t="s">
        <v>17794</v>
      </c>
      <c r="F9636" s="5" t="s">
        <v>383</v>
      </c>
      <c r="G9636" s="5" t="s">
        <v>384</v>
      </c>
      <c r="H9636" s="5" t="s">
        <v>377</v>
      </c>
      <c r="I9636" s="5" t="s">
        <v>378</v>
      </c>
    </row>
    <row r="9637" spans="1:9" x14ac:dyDescent="0.25">
      <c r="A9637" s="5" t="s">
        <v>22701</v>
      </c>
      <c r="B9637" s="5" t="s">
        <v>22702</v>
      </c>
      <c r="C9637" s="6" t="s">
        <v>985</v>
      </c>
      <c r="D9637" s="6" t="str">
        <f t="shared" si="150"/>
        <v>0180-000-000-0000</v>
      </c>
      <c r="E9637" s="5" t="s">
        <v>986</v>
      </c>
      <c r="F9637" s="5" t="s">
        <v>383</v>
      </c>
      <c r="G9637" s="5" t="s">
        <v>384</v>
      </c>
      <c r="H9637" s="5" t="s">
        <v>377</v>
      </c>
      <c r="I9637" s="5" t="s">
        <v>378</v>
      </c>
    </row>
    <row r="9638" spans="1:9" x14ac:dyDescent="0.25">
      <c r="A9638" s="5" t="s">
        <v>22703</v>
      </c>
      <c r="B9638" s="5" t="s">
        <v>22704</v>
      </c>
      <c r="C9638" s="6" t="s">
        <v>2307</v>
      </c>
      <c r="D9638" s="6" t="str">
        <f t="shared" si="150"/>
        <v>0240-000-000-0000</v>
      </c>
      <c r="E9638" s="5" t="s">
        <v>2308</v>
      </c>
      <c r="F9638" s="5" t="s">
        <v>383</v>
      </c>
      <c r="G9638" s="5" t="s">
        <v>384</v>
      </c>
      <c r="H9638" s="5" t="s">
        <v>377</v>
      </c>
      <c r="I9638" s="5" t="s">
        <v>378</v>
      </c>
    </row>
    <row r="9639" spans="1:9" x14ac:dyDescent="0.25">
      <c r="A9639" s="5" t="s">
        <v>22705</v>
      </c>
      <c r="B9639" s="5" t="s">
        <v>22706</v>
      </c>
      <c r="C9639" s="6" t="s">
        <v>807</v>
      </c>
      <c r="D9639" s="6" t="str">
        <f t="shared" si="150"/>
        <v>0130-000-000-0000</v>
      </c>
      <c r="E9639" s="5" t="s">
        <v>808</v>
      </c>
      <c r="F9639" s="5" t="s">
        <v>383</v>
      </c>
      <c r="G9639" s="5" t="s">
        <v>384</v>
      </c>
      <c r="H9639" s="5" t="s">
        <v>377</v>
      </c>
      <c r="I9639" s="5" t="s">
        <v>378</v>
      </c>
    </row>
    <row r="9640" spans="1:9" x14ac:dyDescent="0.25">
      <c r="A9640" s="5" t="s">
        <v>22707</v>
      </c>
      <c r="B9640" s="5" t="s">
        <v>22708</v>
      </c>
      <c r="C9640" s="6" t="s">
        <v>3287</v>
      </c>
      <c r="D9640" s="6" t="str">
        <f t="shared" si="150"/>
        <v>0137-000-000-0000</v>
      </c>
      <c r="E9640" s="5" t="s">
        <v>3288</v>
      </c>
      <c r="F9640" s="5" t="s">
        <v>383</v>
      </c>
      <c r="G9640" s="5" t="s">
        <v>384</v>
      </c>
      <c r="H9640" s="5" t="s">
        <v>377</v>
      </c>
      <c r="I9640" s="5" t="s">
        <v>378</v>
      </c>
    </row>
    <row r="9641" spans="1:9" x14ac:dyDescent="0.25">
      <c r="A9641" s="5" t="s">
        <v>22709</v>
      </c>
      <c r="B9641" s="5" t="s">
        <v>22710</v>
      </c>
      <c r="C9641" s="6" t="s">
        <v>1563</v>
      </c>
      <c r="D9641" s="6" t="str">
        <f t="shared" si="150"/>
        <v>0900-000-000-0000</v>
      </c>
      <c r="E9641" s="5" t="s">
        <v>1564</v>
      </c>
      <c r="F9641" s="5" t="s">
        <v>383</v>
      </c>
      <c r="G9641" s="5" t="s">
        <v>384</v>
      </c>
      <c r="H9641" s="5" t="s">
        <v>377</v>
      </c>
      <c r="I9641" s="5" t="s">
        <v>378</v>
      </c>
    </row>
    <row r="9642" spans="1:9" x14ac:dyDescent="0.25">
      <c r="A9642" s="5" t="s">
        <v>22711</v>
      </c>
      <c r="B9642" s="5" t="s">
        <v>22712</v>
      </c>
      <c r="C9642" s="6" t="s">
        <v>6158</v>
      </c>
      <c r="D9642" s="6" t="str">
        <f t="shared" si="150"/>
        <v>0010-046-041-1100</v>
      </c>
      <c r="E9642" s="5" t="s">
        <v>6159</v>
      </c>
      <c r="F9642" s="5" t="s">
        <v>399</v>
      </c>
      <c r="G9642" s="5" t="s">
        <v>400</v>
      </c>
      <c r="H9642" s="5" t="s">
        <v>377</v>
      </c>
      <c r="I9642" s="5" t="s">
        <v>378</v>
      </c>
    </row>
    <row r="9643" spans="1:9" x14ac:dyDescent="0.25">
      <c r="A9643" s="5" t="s">
        <v>22713</v>
      </c>
      <c r="B9643" s="5" t="s">
        <v>22714</v>
      </c>
      <c r="C9643" s="6" t="s">
        <v>449</v>
      </c>
      <c r="D9643" s="6" t="str">
        <f t="shared" si="150"/>
        <v>0965-000-000-0000</v>
      </c>
      <c r="E9643" s="5" t="s">
        <v>450</v>
      </c>
      <c r="F9643" s="5" t="s">
        <v>383</v>
      </c>
      <c r="G9643" s="5" t="s">
        <v>384</v>
      </c>
      <c r="H9643" s="5" t="s">
        <v>377</v>
      </c>
      <c r="I9643" s="5" t="s">
        <v>378</v>
      </c>
    </row>
    <row r="9644" spans="1:9" x14ac:dyDescent="0.25">
      <c r="A9644" s="5" t="s">
        <v>22715</v>
      </c>
      <c r="B9644" s="5" t="s">
        <v>22716</v>
      </c>
      <c r="C9644" s="6" t="s">
        <v>3307</v>
      </c>
      <c r="D9644" s="6" t="str">
        <f t="shared" si="150"/>
        <v>1138-000-000-0000</v>
      </c>
      <c r="E9644" s="5" t="s">
        <v>3308</v>
      </c>
      <c r="F9644" s="5" t="s">
        <v>383</v>
      </c>
      <c r="G9644" s="5" t="s">
        <v>384</v>
      </c>
      <c r="H9644" s="5" t="s">
        <v>377</v>
      </c>
      <c r="I9644" s="5" t="s">
        <v>378</v>
      </c>
    </row>
    <row r="9645" spans="1:9" x14ac:dyDescent="0.25">
      <c r="A9645" s="5" t="s">
        <v>22717</v>
      </c>
      <c r="B9645" s="5" t="s">
        <v>22718</v>
      </c>
      <c r="C9645" s="6" t="s">
        <v>22719</v>
      </c>
      <c r="D9645" s="6" t="str">
        <f t="shared" si="150"/>
        <v>0753-000-007-2200</v>
      </c>
      <c r="E9645" s="5" t="s">
        <v>22720</v>
      </c>
      <c r="F9645" s="5" t="s">
        <v>383</v>
      </c>
      <c r="G9645" s="5" t="s">
        <v>384</v>
      </c>
      <c r="H9645" s="5" t="s">
        <v>377</v>
      </c>
      <c r="I9645" s="5" t="s">
        <v>378</v>
      </c>
    </row>
    <row r="9646" spans="1:9" x14ac:dyDescent="0.25">
      <c r="A9646" s="5" t="s">
        <v>22721</v>
      </c>
      <c r="B9646" s="5" t="s">
        <v>22722</v>
      </c>
      <c r="C9646" s="6" t="s">
        <v>2913</v>
      </c>
      <c r="D9646" s="6" t="str">
        <f t="shared" si="150"/>
        <v>0918-000-000-0000</v>
      </c>
      <c r="E9646" s="5" t="s">
        <v>2914</v>
      </c>
      <c r="F9646" s="5" t="s">
        <v>383</v>
      </c>
      <c r="G9646" s="5" t="s">
        <v>384</v>
      </c>
      <c r="H9646" s="5" t="s">
        <v>377</v>
      </c>
      <c r="I9646" s="5" t="s">
        <v>378</v>
      </c>
    </row>
    <row r="9647" spans="1:9" x14ac:dyDescent="0.25">
      <c r="A9647" s="5" t="s">
        <v>22723</v>
      </c>
      <c r="B9647" s="5" t="s">
        <v>22724</v>
      </c>
      <c r="C9647" s="6" t="s">
        <v>8250</v>
      </c>
      <c r="D9647" s="6" t="str">
        <f t="shared" si="150"/>
        <v>0140-000-000-0000</v>
      </c>
      <c r="E9647" s="5" t="s">
        <v>8251</v>
      </c>
      <c r="F9647" s="5" t="s">
        <v>383</v>
      </c>
      <c r="G9647" s="5" t="s">
        <v>384</v>
      </c>
      <c r="H9647" s="5" t="s">
        <v>377</v>
      </c>
      <c r="I9647" s="5" t="s">
        <v>378</v>
      </c>
    </row>
    <row r="9648" spans="1:9" x14ac:dyDescent="0.25">
      <c r="A9648" s="5" t="s">
        <v>22725</v>
      </c>
      <c r="B9648" s="5" t="s">
        <v>22726</v>
      </c>
      <c r="C9648" s="6" t="s">
        <v>11251</v>
      </c>
      <c r="D9648" s="6" t="str">
        <f t="shared" si="150"/>
        <v>1151-000-000-0000</v>
      </c>
      <c r="E9648" s="5" t="s">
        <v>11252</v>
      </c>
      <c r="F9648" s="5" t="s">
        <v>383</v>
      </c>
      <c r="G9648" s="5" t="s">
        <v>384</v>
      </c>
      <c r="H9648" s="5" t="s">
        <v>377</v>
      </c>
      <c r="I9648" s="5" t="s">
        <v>378</v>
      </c>
    </row>
    <row r="9649" spans="1:9" x14ac:dyDescent="0.25">
      <c r="A9649" s="5" t="s">
        <v>22727</v>
      </c>
      <c r="B9649" s="5" t="s">
        <v>22728</v>
      </c>
      <c r="C9649" s="6" t="s">
        <v>22729</v>
      </c>
      <c r="D9649" s="6" t="str">
        <f t="shared" si="150"/>
        <v>0550-116-000-0000</v>
      </c>
      <c r="E9649" s="5" t="s">
        <v>22730</v>
      </c>
      <c r="F9649" s="5" t="s">
        <v>383</v>
      </c>
      <c r="G9649" s="5" t="s">
        <v>384</v>
      </c>
      <c r="H9649" s="5" t="s">
        <v>377</v>
      </c>
      <c r="I9649" s="5" t="s">
        <v>378</v>
      </c>
    </row>
    <row r="9650" spans="1:9" x14ac:dyDescent="0.25">
      <c r="A9650" s="5" t="s">
        <v>22731</v>
      </c>
      <c r="B9650" s="5" t="s">
        <v>22732</v>
      </c>
      <c r="C9650" s="6" t="s">
        <v>885</v>
      </c>
      <c r="D9650" s="6" t="str">
        <f t="shared" si="150"/>
        <v>0339-000-000-0000</v>
      </c>
      <c r="E9650" s="5" t="s">
        <v>886</v>
      </c>
      <c r="F9650" s="5" t="s">
        <v>383</v>
      </c>
      <c r="G9650" s="5" t="s">
        <v>384</v>
      </c>
      <c r="H9650" s="5" t="s">
        <v>377</v>
      </c>
      <c r="I9650" s="5" t="s">
        <v>378</v>
      </c>
    </row>
    <row r="9651" spans="1:9" x14ac:dyDescent="0.25">
      <c r="A9651" s="5" t="s">
        <v>22733</v>
      </c>
      <c r="B9651" s="5" t="s">
        <v>22734</v>
      </c>
      <c r="C9651" s="6" t="s">
        <v>5526</v>
      </c>
      <c r="D9651" s="6" t="str">
        <f t="shared" si="150"/>
        <v>0681-000-000-0000</v>
      </c>
      <c r="E9651" s="5" t="s">
        <v>5527</v>
      </c>
      <c r="F9651" s="5" t="s">
        <v>383</v>
      </c>
      <c r="G9651" s="5" t="s">
        <v>384</v>
      </c>
      <c r="H9651" s="5" t="s">
        <v>377</v>
      </c>
      <c r="I9651" s="5" t="s">
        <v>378</v>
      </c>
    </row>
    <row r="9652" spans="1:9" x14ac:dyDescent="0.25">
      <c r="A9652" s="5" t="s">
        <v>22735</v>
      </c>
      <c r="B9652" s="5" t="s">
        <v>22736</v>
      </c>
      <c r="C9652" s="6" t="s">
        <v>7836</v>
      </c>
      <c r="D9652" s="6" t="str">
        <f t="shared" si="150"/>
        <v>1010-000-000-0000</v>
      </c>
      <c r="E9652" s="5" t="s">
        <v>7837</v>
      </c>
      <c r="F9652" s="5" t="s">
        <v>383</v>
      </c>
      <c r="G9652" s="5" t="s">
        <v>384</v>
      </c>
      <c r="H9652" s="5" t="s">
        <v>513</v>
      </c>
      <c r="I9652" s="5" t="s">
        <v>514</v>
      </c>
    </row>
    <row r="9653" spans="1:9" x14ac:dyDescent="0.25">
      <c r="A9653" s="5" t="s">
        <v>22737</v>
      </c>
      <c r="B9653" s="5" t="s">
        <v>22738</v>
      </c>
      <c r="C9653" s="6" t="s">
        <v>485</v>
      </c>
      <c r="D9653" s="6" t="str">
        <f t="shared" si="150"/>
        <v>0330-000-000-0000</v>
      </c>
      <c r="E9653" s="5" t="s">
        <v>486</v>
      </c>
      <c r="F9653" s="5" t="s">
        <v>383</v>
      </c>
      <c r="G9653" s="5" t="s">
        <v>384</v>
      </c>
      <c r="H9653" s="5" t="s">
        <v>377</v>
      </c>
      <c r="I9653" s="5" t="s">
        <v>378</v>
      </c>
    </row>
    <row r="9654" spans="1:9" x14ac:dyDescent="0.25">
      <c r="A9654" s="5" t="s">
        <v>22739</v>
      </c>
      <c r="B9654" s="5" t="s">
        <v>22740</v>
      </c>
      <c r="C9654" s="6" t="s">
        <v>2410</v>
      </c>
      <c r="D9654" s="6" t="str">
        <f t="shared" si="150"/>
        <v>0279-000-000-0000</v>
      </c>
      <c r="E9654" s="5" t="s">
        <v>2411</v>
      </c>
      <c r="F9654" s="5" t="s">
        <v>383</v>
      </c>
      <c r="G9654" s="5" t="s">
        <v>384</v>
      </c>
      <c r="H9654" s="5" t="s">
        <v>377</v>
      </c>
      <c r="I9654" s="5" t="s">
        <v>378</v>
      </c>
    </row>
    <row r="9655" spans="1:9" x14ac:dyDescent="0.25">
      <c r="A9655" s="5" t="s">
        <v>22741</v>
      </c>
      <c r="B9655" s="5" t="s">
        <v>22742</v>
      </c>
      <c r="C9655" s="6" t="s">
        <v>4583</v>
      </c>
      <c r="D9655" s="6" t="str">
        <f t="shared" si="150"/>
        <v>1091-000-000-0000</v>
      </c>
      <c r="E9655" s="5" t="s">
        <v>4584</v>
      </c>
      <c r="F9655" s="5" t="s">
        <v>383</v>
      </c>
      <c r="G9655" s="5" t="s">
        <v>384</v>
      </c>
      <c r="H9655" s="5" t="s">
        <v>377</v>
      </c>
      <c r="I9655" s="5" t="s">
        <v>378</v>
      </c>
    </row>
    <row r="9656" spans="1:9" x14ac:dyDescent="0.25">
      <c r="A9656" s="5" t="s">
        <v>22743</v>
      </c>
      <c r="B9656" s="5" t="s">
        <v>22744</v>
      </c>
      <c r="C9656" s="6" t="s">
        <v>615</v>
      </c>
      <c r="D9656" s="6" t="str">
        <f t="shared" si="150"/>
        <v>0170-000-000-0000</v>
      </c>
      <c r="E9656" s="5" t="s">
        <v>616</v>
      </c>
      <c r="F9656" s="5" t="s">
        <v>383</v>
      </c>
      <c r="G9656" s="5" t="s">
        <v>384</v>
      </c>
      <c r="H9656" s="5" t="s">
        <v>377</v>
      </c>
      <c r="I9656" s="5" t="s">
        <v>378</v>
      </c>
    </row>
    <row r="9657" spans="1:9" x14ac:dyDescent="0.25">
      <c r="A9657" s="5" t="s">
        <v>22745</v>
      </c>
      <c r="B9657" s="5" t="s">
        <v>22746</v>
      </c>
      <c r="C9657" s="6" t="s">
        <v>7420</v>
      </c>
      <c r="D9657" s="6" t="str">
        <f t="shared" si="150"/>
        <v>1128-000-000-0000</v>
      </c>
      <c r="E9657" s="5" t="s">
        <v>7421</v>
      </c>
      <c r="F9657" s="5" t="s">
        <v>383</v>
      </c>
      <c r="G9657" s="5" t="s">
        <v>384</v>
      </c>
      <c r="H9657" s="5" t="s">
        <v>377</v>
      </c>
      <c r="I9657" s="5" t="s">
        <v>378</v>
      </c>
    </row>
    <row r="9658" spans="1:9" x14ac:dyDescent="0.25">
      <c r="A9658" s="5" t="s">
        <v>22747</v>
      </c>
      <c r="B9658" s="5" t="s">
        <v>22748</v>
      </c>
      <c r="C9658" s="6" t="s">
        <v>1980</v>
      </c>
      <c r="D9658" s="6" t="str">
        <f t="shared" si="150"/>
        <v>0051-000-000-0000</v>
      </c>
      <c r="E9658" s="5" t="s">
        <v>1981</v>
      </c>
      <c r="F9658" s="5" t="s">
        <v>415</v>
      </c>
      <c r="G9658" s="5" t="s">
        <v>416</v>
      </c>
      <c r="H9658" s="5" t="s">
        <v>377</v>
      </c>
      <c r="I9658" s="5" t="s">
        <v>378</v>
      </c>
    </row>
    <row r="9659" spans="1:9" x14ac:dyDescent="0.25">
      <c r="A9659" s="5" t="s">
        <v>22749</v>
      </c>
      <c r="B9659" s="5" t="s">
        <v>22750</v>
      </c>
      <c r="C9659" s="6" t="s">
        <v>8601</v>
      </c>
      <c r="D9659" s="6" t="str">
        <f t="shared" si="150"/>
        <v>0584-000-000-0000</v>
      </c>
      <c r="E9659" s="5" t="s">
        <v>8602</v>
      </c>
      <c r="F9659" s="5" t="s">
        <v>383</v>
      </c>
      <c r="G9659" s="5" t="s">
        <v>384</v>
      </c>
      <c r="H9659" s="5" t="s">
        <v>377</v>
      </c>
      <c r="I9659" s="5" t="s">
        <v>378</v>
      </c>
    </row>
    <row r="9660" spans="1:9" x14ac:dyDescent="0.25">
      <c r="A9660" s="5" t="s">
        <v>22751</v>
      </c>
      <c r="B9660" s="5" t="s">
        <v>22752</v>
      </c>
      <c r="C9660" s="6" t="s">
        <v>911</v>
      </c>
      <c r="D9660" s="6" t="str">
        <f t="shared" si="150"/>
        <v>0168-000-000-0000</v>
      </c>
      <c r="E9660" s="5" t="s">
        <v>912</v>
      </c>
      <c r="F9660" s="5" t="s">
        <v>383</v>
      </c>
      <c r="G9660" s="5" t="s">
        <v>384</v>
      </c>
      <c r="H9660" s="5" t="s">
        <v>377</v>
      </c>
      <c r="I9660" s="5" t="s">
        <v>378</v>
      </c>
    </row>
    <row r="9661" spans="1:9" x14ac:dyDescent="0.25">
      <c r="A9661" s="5" t="s">
        <v>22753</v>
      </c>
      <c r="B9661" s="5" t="s">
        <v>22754</v>
      </c>
      <c r="C9661" s="6" t="s">
        <v>1518</v>
      </c>
      <c r="D9661" s="6" t="str">
        <f t="shared" si="150"/>
        <v>0675-000-000-0000</v>
      </c>
      <c r="E9661" s="5" t="s">
        <v>1519</v>
      </c>
      <c r="F9661" s="5" t="s">
        <v>383</v>
      </c>
      <c r="G9661" s="5" t="s">
        <v>384</v>
      </c>
      <c r="H9661" s="5" t="s">
        <v>377</v>
      </c>
      <c r="I9661" s="5" t="s">
        <v>378</v>
      </c>
    </row>
    <row r="9662" spans="1:9" x14ac:dyDescent="0.25">
      <c r="A9662" s="5" t="s">
        <v>22755</v>
      </c>
      <c r="B9662" s="5" t="s">
        <v>22756</v>
      </c>
      <c r="C9662" s="6" t="s">
        <v>19454</v>
      </c>
      <c r="D9662" s="6" t="str">
        <f t="shared" si="150"/>
        <v>1080-000-000-0000</v>
      </c>
      <c r="E9662" s="5" t="s">
        <v>19455</v>
      </c>
      <c r="F9662" s="5" t="s">
        <v>383</v>
      </c>
      <c r="G9662" s="5" t="s">
        <v>384</v>
      </c>
      <c r="H9662" s="5" t="s">
        <v>377</v>
      </c>
      <c r="I9662" s="5" t="s">
        <v>378</v>
      </c>
    </row>
    <row r="9663" spans="1:9" x14ac:dyDescent="0.25">
      <c r="A9663" s="5" t="s">
        <v>22757</v>
      </c>
      <c r="B9663" s="5" t="s">
        <v>22758</v>
      </c>
      <c r="C9663" s="6" t="s">
        <v>1295</v>
      </c>
      <c r="D9663" s="6" t="str">
        <f t="shared" si="150"/>
        <v>0351-000-000-0000</v>
      </c>
      <c r="E9663" s="5" t="s">
        <v>1296</v>
      </c>
      <c r="F9663" s="5" t="s">
        <v>383</v>
      </c>
      <c r="G9663" s="5" t="s">
        <v>384</v>
      </c>
      <c r="H9663" s="5" t="s">
        <v>377</v>
      </c>
      <c r="I9663" s="5" t="s">
        <v>378</v>
      </c>
    </row>
    <row r="9664" spans="1:9" x14ac:dyDescent="0.25">
      <c r="A9664" s="5" t="s">
        <v>22759</v>
      </c>
      <c r="B9664" s="5" t="s">
        <v>22760</v>
      </c>
      <c r="C9664" s="6" t="s">
        <v>18155</v>
      </c>
      <c r="D9664" s="6" t="str">
        <f t="shared" si="150"/>
        <v>1088-000-000-0000</v>
      </c>
      <c r="E9664" s="5" t="s">
        <v>18156</v>
      </c>
      <c r="F9664" s="5" t="s">
        <v>383</v>
      </c>
      <c r="G9664" s="5" t="s">
        <v>384</v>
      </c>
      <c r="H9664" s="5" t="s">
        <v>377</v>
      </c>
      <c r="I9664" s="5" t="s">
        <v>378</v>
      </c>
    </row>
    <row r="9665" spans="1:9" x14ac:dyDescent="0.25">
      <c r="A9665" s="5" t="s">
        <v>22761</v>
      </c>
      <c r="B9665" s="5" t="s">
        <v>22762</v>
      </c>
      <c r="C9665" s="6" t="s">
        <v>3561</v>
      </c>
      <c r="D9665" s="6" t="str">
        <f t="shared" si="150"/>
        <v>0377-000-000-0000</v>
      </c>
      <c r="E9665" s="5" t="s">
        <v>3562</v>
      </c>
      <c r="F9665" s="5" t="s">
        <v>383</v>
      </c>
      <c r="G9665" s="5" t="s">
        <v>384</v>
      </c>
      <c r="H9665" s="5" t="s">
        <v>377</v>
      </c>
      <c r="I9665" s="5" t="s">
        <v>378</v>
      </c>
    </row>
    <row r="9666" spans="1:9" x14ac:dyDescent="0.25">
      <c r="A9666" s="5" t="s">
        <v>22763</v>
      </c>
      <c r="B9666" s="5" t="s">
        <v>22764</v>
      </c>
      <c r="C9666" s="6" t="s">
        <v>2785</v>
      </c>
      <c r="D9666" s="6" t="str">
        <f t="shared" ref="D9666:D9729" si="151">TEXT(C9666,"0000-000-000-0000")</f>
        <v>0825-000-000-0000</v>
      </c>
      <c r="E9666" s="5" t="s">
        <v>2786</v>
      </c>
      <c r="F9666" s="5" t="s">
        <v>383</v>
      </c>
      <c r="G9666" s="5" t="s">
        <v>384</v>
      </c>
      <c r="H9666" s="5" t="s">
        <v>377</v>
      </c>
      <c r="I9666" s="5" t="s">
        <v>378</v>
      </c>
    </row>
    <row r="9667" spans="1:9" x14ac:dyDescent="0.25">
      <c r="A9667" s="5" t="s">
        <v>22765</v>
      </c>
      <c r="B9667" s="5" t="s">
        <v>22766</v>
      </c>
      <c r="C9667" s="6" t="s">
        <v>2160</v>
      </c>
      <c r="D9667" s="6" t="str">
        <f t="shared" si="151"/>
        <v>0075-000-000-0000</v>
      </c>
      <c r="E9667" s="5" t="s">
        <v>2161</v>
      </c>
      <c r="F9667" s="5" t="s">
        <v>383</v>
      </c>
      <c r="G9667" s="5" t="s">
        <v>384</v>
      </c>
      <c r="H9667" s="5" t="s">
        <v>377</v>
      </c>
      <c r="I9667" s="5" t="s">
        <v>378</v>
      </c>
    </row>
    <row r="9668" spans="1:9" x14ac:dyDescent="0.25">
      <c r="A9668" s="5" t="s">
        <v>22767</v>
      </c>
      <c r="B9668" s="5" t="s">
        <v>22768</v>
      </c>
      <c r="C9668" s="6" t="s">
        <v>3561</v>
      </c>
      <c r="D9668" s="6" t="str">
        <f t="shared" si="151"/>
        <v>0377-000-000-0000</v>
      </c>
      <c r="E9668" s="5" t="s">
        <v>3562</v>
      </c>
      <c r="F9668" s="5" t="s">
        <v>383</v>
      </c>
      <c r="G9668" s="5" t="s">
        <v>384</v>
      </c>
      <c r="H9668" s="5" t="s">
        <v>377</v>
      </c>
      <c r="I9668" s="5" t="s">
        <v>378</v>
      </c>
    </row>
    <row r="9669" spans="1:9" x14ac:dyDescent="0.25">
      <c r="A9669" s="5" t="s">
        <v>22769</v>
      </c>
      <c r="B9669" s="5" t="s">
        <v>22770</v>
      </c>
      <c r="C9669" s="6" t="s">
        <v>12875</v>
      </c>
      <c r="D9669" s="6" t="str">
        <f t="shared" si="151"/>
        <v>0690-000-000-0000</v>
      </c>
      <c r="E9669" s="5" t="s">
        <v>12876</v>
      </c>
      <c r="F9669" s="5" t="s">
        <v>383</v>
      </c>
      <c r="G9669" s="5" t="s">
        <v>384</v>
      </c>
      <c r="H9669" s="5" t="s">
        <v>377</v>
      </c>
      <c r="I9669" s="5" t="s">
        <v>378</v>
      </c>
    </row>
    <row r="9670" spans="1:9" x14ac:dyDescent="0.25">
      <c r="A9670" s="5" t="s">
        <v>22771</v>
      </c>
      <c r="B9670" s="5" t="s">
        <v>22772</v>
      </c>
      <c r="C9670" s="6" t="s">
        <v>2913</v>
      </c>
      <c r="D9670" s="6" t="str">
        <f t="shared" si="151"/>
        <v>0918-000-000-0000</v>
      </c>
      <c r="E9670" s="5" t="s">
        <v>2914</v>
      </c>
      <c r="F9670" s="5" t="s">
        <v>383</v>
      </c>
      <c r="G9670" s="5" t="s">
        <v>384</v>
      </c>
      <c r="H9670" s="5" t="s">
        <v>377</v>
      </c>
      <c r="I9670" s="5" t="s">
        <v>378</v>
      </c>
    </row>
    <row r="9671" spans="1:9" x14ac:dyDescent="0.25">
      <c r="A9671" s="5" t="s">
        <v>22773</v>
      </c>
      <c r="B9671" s="5" t="s">
        <v>22774</v>
      </c>
      <c r="C9671" s="6" t="s">
        <v>885</v>
      </c>
      <c r="D9671" s="6" t="str">
        <f t="shared" si="151"/>
        <v>0339-000-000-0000</v>
      </c>
      <c r="E9671" s="5" t="s">
        <v>886</v>
      </c>
      <c r="F9671" s="5" t="s">
        <v>383</v>
      </c>
      <c r="G9671" s="5" t="s">
        <v>384</v>
      </c>
      <c r="H9671" s="5" t="s">
        <v>377</v>
      </c>
      <c r="I9671" s="5" t="s">
        <v>378</v>
      </c>
    </row>
    <row r="9672" spans="1:9" x14ac:dyDescent="0.25">
      <c r="A9672" s="5" t="s">
        <v>22775</v>
      </c>
      <c r="B9672" s="5" t="s">
        <v>22776</v>
      </c>
      <c r="C9672" s="6" t="s">
        <v>1946</v>
      </c>
      <c r="D9672" s="6" t="str">
        <f t="shared" si="151"/>
        <v>0010-163-031-1100</v>
      </c>
      <c r="E9672" s="5" t="s">
        <v>1947</v>
      </c>
      <c r="F9672" s="5" t="s">
        <v>383</v>
      </c>
      <c r="G9672" s="5" t="s">
        <v>384</v>
      </c>
      <c r="H9672" s="5" t="s">
        <v>377</v>
      </c>
      <c r="I9672" s="5" t="s">
        <v>378</v>
      </c>
    </row>
    <row r="9673" spans="1:9" x14ac:dyDescent="0.25">
      <c r="A9673" s="5" t="s">
        <v>22777</v>
      </c>
      <c r="B9673" s="5" t="s">
        <v>22778</v>
      </c>
      <c r="C9673" s="6" t="s">
        <v>1195</v>
      </c>
      <c r="D9673" s="6" t="str">
        <f t="shared" si="151"/>
        <v>0010-090-131-1100</v>
      </c>
      <c r="E9673" s="5" t="s">
        <v>1196</v>
      </c>
      <c r="F9673" s="5" t="s">
        <v>383</v>
      </c>
      <c r="G9673" s="5" t="s">
        <v>384</v>
      </c>
      <c r="H9673" s="5" t="s">
        <v>377</v>
      </c>
      <c r="I9673" s="5" t="s">
        <v>378</v>
      </c>
    </row>
    <row r="9674" spans="1:9" x14ac:dyDescent="0.25">
      <c r="A9674" s="5" t="s">
        <v>22779</v>
      </c>
      <c r="B9674" s="5" t="s">
        <v>22780</v>
      </c>
      <c r="C9674" s="6" t="s">
        <v>4540</v>
      </c>
      <c r="D9674" s="6" t="str">
        <f t="shared" si="151"/>
        <v>0624-000-000-0000</v>
      </c>
      <c r="E9674" s="5" t="s">
        <v>4541</v>
      </c>
      <c r="F9674" s="5" t="s">
        <v>383</v>
      </c>
      <c r="G9674" s="5" t="s">
        <v>384</v>
      </c>
      <c r="H9674" s="5" t="s">
        <v>377</v>
      </c>
      <c r="I9674" s="5" t="s">
        <v>378</v>
      </c>
    </row>
    <row r="9675" spans="1:9" x14ac:dyDescent="0.25">
      <c r="A9675" s="5" t="s">
        <v>22781</v>
      </c>
      <c r="B9675" s="5" t="s">
        <v>22782</v>
      </c>
      <c r="C9675" s="6" t="s">
        <v>1946</v>
      </c>
      <c r="D9675" s="6" t="str">
        <f t="shared" si="151"/>
        <v>0010-163-031-1100</v>
      </c>
      <c r="E9675" s="5" t="s">
        <v>1947</v>
      </c>
      <c r="F9675" s="5" t="s">
        <v>383</v>
      </c>
      <c r="G9675" s="5" t="s">
        <v>384</v>
      </c>
      <c r="H9675" s="5" t="s">
        <v>377</v>
      </c>
      <c r="I9675" s="5" t="s">
        <v>378</v>
      </c>
    </row>
    <row r="9676" spans="1:9" x14ac:dyDescent="0.25">
      <c r="A9676" s="5" t="s">
        <v>22783</v>
      </c>
      <c r="B9676" s="5" t="s">
        <v>22784</v>
      </c>
      <c r="C9676" s="6" t="s">
        <v>3431</v>
      </c>
      <c r="D9676" s="6" t="str">
        <f t="shared" si="151"/>
        <v>0010-048-071-1300</v>
      </c>
      <c r="E9676" s="5" t="s">
        <v>3432</v>
      </c>
      <c r="F9676" s="5" t="s">
        <v>399</v>
      </c>
      <c r="G9676" s="5" t="s">
        <v>400</v>
      </c>
      <c r="H9676" s="5" t="s">
        <v>377</v>
      </c>
      <c r="I9676" s="5" t="s">
        <v>378</v>
      </c>
    </row>
    <row r="9677" spans="1:9" x14ac:dyDescent="0.25">
      <c r="A9677" s="5" t="s">
        <v>22785</v>
      </c>
      <c r="B9677" s="5" t="s">
        <v>22786</v>
      </c>
      <c r="C9677" s="6" t="s">
        <v>1946</v>
      </c>
      <c r="D9677" s="6" t="str">
        <f t="shared" si="151"/>
        <v>0010-163-031-1100</v>
      </c>
      <c r="E9677" s="5" t="s">
        <v>1947</v>
      </c>
      <c r="F9677" s="5" t="s">
        <v>383</v>
      </c>
      <c r="G9677" s="5" t="s">
        <v>384</v>
      </c>
      <c r="H9677" s="5" t="s">
        <v>377</v>
      </c>
      <c r="I9677" s="5" t="s">
        <v>378</v>
      </c>
    </row>
    <row r="9678" spans="1:9" x14ac:dyDescent="0.25">
      <c r="A9678" s="5" t="s">
        <v>22787</v>
      </c>
      <c r="B9678" s="5" t="s">
        <v>22788</v>
      </c>
      <c r="C9678" s="6" t="s">
        <v>1946</v>
      </c>
      <c r="D9678" s="6" t="str">
        <f t="shared" si="151"/>
        <v>0010-163-031-1100</v>
      </c>
      <c r="E9678" s="5" t="s">
        <v>1947</v>
      </c>
      <c r="F9678" s="5" t="s">
        <v>383</v>
      </c>
      <c r="G9678" s="5" t="s">
        <v>384</v>
      </c>
      <c r="H9678" s="5" t="s">
        <v>377</v>
      </c>
      <c r="I9678" s="5" t="s">
        <v>378</v>
      </c>
    </row>
    <row r="9679" spans="1:9" x14ac:dyDescent="0.25">
      <c r="A9679" s="5" t="s">
        <v>22789</v>
      </c>
      <c r="B9679" s="5" t="s">
        <v>22790</v>
      </c>
      <c r="C9679" s="6" t="s">
        <v>3807</v>
      </c>
      <c r="D9679" s="6" t="str">
        <f t="shared" si="151"/>
        <v>0831-000-000-0000</v>
      </c>
      <c r="E9679" s="5" t="s">
        <v>3808</v>
      </c>
      <c r="F9679" s="5" t="s">
        <v>383</v>
      </c>
      <c r="G9679" s="5" t="s">
        <v>384</v>
      </c>
      <c r="H9679" s="5" t="s">
        <v>513</v>
      </c>
      <c r="I9679" s="5" t="s">
        <v>514</v>
      </c>
    </row>
    <row r="9680" spans="1:9" x14ac:dyDescent="0.25">
      <c r="A9680" s="5" t="s">
        <v>22791</v>
      </c>
      <c r="B9680" s="5" t="s">
        <v>22792</v>
      </c>
      <c r="C9680" s="6" t="s">
        <v>3337</v>
      </c>
      <c r="D9680" s="6" t="str">
        <f t="shared" si="151"/>
        <v>0010-083-031-1100</v>
      </c>
      <c r="E9680" s="5" t="s">
        <v>3338</v>
      </c>
      <c r="F9680" s="5" t="s">
        <v>399</v>
      </c>
      <c r="G9680" s="5" t="s">
        <v>400</v>
      </c>
      <c r="H9680" s="5" t="s">
        <v>377</v>
      </c>
      <c r="I9680" s="5" t="s">
        <v>378</v>
      </c>
    </row>
    <row r="9681" spans="1:9" x14ac:dyDescent="0.25">
      <c r="A9681" s="5" t="s">
        <v>22793</v>
      </c>
      <c r="B9681" s="5" t="s">
        <v>22794</v>
      </c>
      <c r="C9681" s="6" t="s">
        <v>12941</v>
      </c>
      <c r="D9681" s="6" t="str">
        <f t="shared" si="151"/>
        <v>1110-000-000-0000</v>
      </c>
      <c r="E9681" s="5" t="s">
        <v>12942</v>
      </c>
      <c r="F9681" s="5" t="s">
        <v>383</v>
      </c>
      <c r="G9681" s="5" t="s">
        <v>384</v>
      </c>
      <c r="H9681" s="5" t="s">
        <v>377</v>
      </c>
      <c r="I9681" s="5" t="s">
        <v>378</v>
      </c>
    </row>
    <row r="9682" spans="1:9" x14ac:dyDescent="0.25">
      <c r="A9682" s="5" t="s">
        <v>22795</v>
      </c>
      <c r="B9682" s="5" t="s">
        <v>22796</v>
      </c>
      <c r="C9682" s="6" t="s">
        <v>19552</v>
      </c>
      <c r="D9682" s="6" t="str">
        <f t="shared" si="151"/>
        <v>0100-116-000-0000</v>
      </c>
      <c r="E9682" s="5" t="s">
        <v>19553</v>
      </c>
      <c r="F9682" s="5" t="s">
        <v>383</v>
      </c>
      <c r="G9682" s="5" t="s">
        <v>384</v>
      </c>
      <c r="H9682" s="5" t="s">
        <v>513</v>
      </c>
      <c r="I9682" s="5" t="s">
        <v>514</v>
      </c>
    </row>
    <row r="9683" spans="1:9" x14ac:dyDescent="0.25">
      <c r="A9683" s="5" t="s">
        <v>22797</v>
      </c>
      <c r="B9683" s="5" t="s">
        <v>22798</v>
      </c>
      <c r="C9683" s="6" t="s">
        <v>4775</v>
      </c>
      <c r="D9683" s="6" t="str">
        <f t="shared" si="151"/>
        <v>0010-115-180-1300</v>
      </c>
      <c r="E9683" s="5" t="s">
        <v>4776</v>
      </c>
      <c r="F9683" s="5" t="s">
        <v>399</v>
      </c>
      <c r="G9683" s="5" t="s">
        <v>400</v>
      </c>
      <c r="H9683" s="5" t="s">
        <v>377</v>
      </c>
      <c r="I9683" s="5" t="s">
        <v>378</v>
      </c>
    </row>
    <row r="9684" spans="1:9" x14ac:dyDescent="0.25">
      <c r="A9684" s="5" t="s">
        <v>22799</v>
      </c>
      <c r="B9684" s="5" t="s">
        <v>22800</v>
      </c>
      <c r="C9684" s="6" t="s">
        <v>1946</v>
      </c>
      <c r="D9684" s="6" t="str">
        <f t="shared" si="151"/>
        <v>0010-163-031-1100</v>
      </c>
      <c r="E9684" s="5" t="s">
        <v>1947</v>
      </c>
      <c r="F9684" s="5" t="s">
        <v>383</v>
      </c>
      <c r="G9684" s="5" t="s">
        <v>384</v>
      </c>
      <c r="H9684" s="5" t="s">
        <v>377</v>
      </c>
      <c r="I9684" s="5" t="s">
        <v>378</v>
      </c>
    </row>
    <row r="9685" spans="1:9" x14ac:dyDescent="0.25">
      <c r="A9685" s="5" t="s">
        <v>22801</v>
      </c>
      <c r="B9685" s="5" t="s">
        <v>22802</v>
      </c>
      <c r="C9685" s="6" t="s">
        <v>2843</v>
      </c>
      <c r="D9685" s="6" t="str">
        <f t="shared" si="151"/>
        <v>0107-000-000-0000</v>
      </c>
      <c r="E9685" s="5" t="s">
        <v>2844</v>
      </c>
      <c r="F9685" s="5" t="s">
        <v>383</v>
      </c>
      <c r="G9685" s="5" t="s">
        <v>384</v>
      </c>
      <c r="H9685" s="5" t="s">
        <v>377</v>
      </c>
      <c r="I9685" s="5" t="s">
        <v>378</v>
      </c>
    </row>
    <row r="9686" spans="1:9" x14ac:dyDescent="0.25">
      <c r="A9686" s="5" t="s">
        <v>22803</v>
      </c>
      <c r="B9686" s="5" t="s">
        <v>22804</v>
      </c>
      <c r="C9686" s="6" t="s">
        <v>2529</v>
      </c>
      <c r="D9686" s="6" t="str">
        <f t="shared" si="151"/>
        <v>0815-000-000-0000</v>
      </c>
      <c r="E9686" s="5" t="s">
        <v>2530</v>
      </c>
      <c r="F9686" s="5" t="s">
        <v>383</v>
      </c>
      <c r="G9686" s="5" t="s">
        <v>384</v>
      </c>
      <c r="H9686" s="5" t="s">
        <v>377</v>
      </c>
      <c r="I9686" s="5" t="s">
        <v>378</v>
      </c>
    </row>
    <row r="9687" spans="1:9" x14ac:dyDescent="0.25">
      <c r="A9687" s="5" t="s">
        <v>22805</v>
      </c>
      <c r="B9687" s="5" t="s">
        <v>22806</v>
      </c>
      <c r="C9687" s="6" t="s">
        <v>3779</v>
      </c>
      <c r="D9687" s="6" t="str">
        <f t="shared" si="151"/>
        <v>0010-048-041-1100</v>
      </c>
      <c r="E9687" s="5" t="s">
        <v>3780</v>
      </c>
      <c r="F9687" s="5" t="s">
        <v>399</v>
      </c>
      <c r="G9687" s="5" t="s">
        <v>400</v>
      </c>
      <c r="H9687" s="5" t="s">
        <v>1213</v>
      </c>
      <c r="I9687" s="5" t="s">
        <v>1214</v>
      </c>
    </row>
    <row r="9688" spans="1:9" x14ac:dyDescent="0.25">
      <c r="A9688" s="5" t="s">
        <v>22807</v>
      </c>
      <c r="B9688" s="5" t="s">
        <v>22808</v>
      </c>
      <c r="C9688" s="6" t="s">
        <v>1946</v>
      </c>
      <c r="D9688" s="6" t="str">
        <f t="shared" si="151"/>
        <v>0010-163-031-1100</v>
      </c>
      <c r="E9688" s="5" t="s">
        <v>1947</v>
      </c>
      <c r="F9688" s="5" t="s">
        <v>383</v>
      </c>
      <c r="G9688" s="5" t="s">
        <v>384</v>
      </c>
      <c r="H9688" s="5" t="s">
        <v>377</v>
      </c>
      <c r="I9688" s="5" t="s">
        <v>378</v>
      </c>
    </row>
    <row r="9689" spans="1:9" x14ac:dyDescent="0.25">
      <c r="A9689" s="5" t="s">
        <v>22809</v>
      </c>
      <c r="B9689" s="5" t="s">
        <v>22810</v>
      </c>
      <c r="C9689" s="6" t="s">
        <v>1946</v>
      </c>
      <c r="D9689" s="6" t="str">
        <f t="shared" si="151"/>
        <v>0010-163-031-1100</v>
      </c>
      <c r="E9689" s="5" t="s">
        <v>1947</v>
      </c>
      <c r="F9689" s="5" t="s">
        <v>383</v>
      </c>
      <c r="G9689" s="5" t="s">
        <v>384</v>
      </c>
      <c r="H9689" s="5" t="s">
        <v>377</v>
      </c>
      <c r="I9689" s="5" t="s">
        <v>378</v>
      </c>
    </row>
    <row r="9690" spans="1:9" x14ac:dyDescent="0.25">
      <c r="A9690" s="5" t="s">
        <v>22811</v>
      </c>
      <c r="B9690" s="5" t="s">
        <v>22812</v>
      </c>
      <c r="C9690" s="6" t="s">
        <v>2793</v>
      </c>
      <c r="D9690" s="6" t="str">
        <f t="shared" si="151"/>
        <v>0010-029-080-1600</v>
      </c>
      <c r="E9690" s="5" t="s">
        <v>2794</v>
      </c>
      <c r="F9690" s="5" t="s">
        <v>375</v>
      </c>
      <c r="G9690" s="5" t="s">
        <v>376</v>
      </c>
      <c r="H9690" s="5" t="s">
        <v>377</v>
      </c>
      <c r="I9690" s="5" t="s">
        <v>378</v>
      </c>
    </row>
    <row r="9691" spans="1:9" x14ac:dyDescent="0.25">
      <c r="A9691" s="5" t="s">
        <v>22813</v>
      </c>
      <c r="B9691" s="5" t="s">
        <v>22814</v>
      </c>
      <c r="C9691" s="6" t="s">
        <v>4837</v>
      </c>
      <c r="D9691" s="6" t="str">
        <f t="shared" si="151"/>
        <v>0010-091-061-1100</v>
      </c>
      <c r="E9691" s="5" t="s">
        <v>4838</v>
      </c>
      <c r="F9691" s="5" t="s">
        <v>399</v>
      </c>
      <c r="G9691" s="5" t="s">
        <v>400</v>
      </c>
      <c r="H9691" s="5" t="s">
        <v>377</v>
      </c>
      <c r="I9691" s="5" t="s">
        <v>378</v>
      </c>
    </row>
    <row r="9692" spans="1:9" x14ac:dyDescent="0.25">
      <c r="A9692" s="5" t="s">
        <v>22815</v>
      </c>
      <c r="B9692" s="5" t="s">
        <v>22816</v>
      </c>
      <c r="C9692" s="6" t="s">
        <v>1573</v>
      </c>
      <c r="D9692" s="6" t="str">
        <f t="shared" si="151"/>
        <v>0213-000-000-0000</v>
      </c>
      <c r="E9692" s="5" t="s">
        <v>1574</v>
      </c>
      <c r="F9692" s="5" t="s">
        <v>383</v>
      </c>
      <c r="G9692" s="5" t="s">
        <v>384</v>
      </c>
      <c r="H9692" s="5" t="s">
        <v>377</v>
      </c>
      <c r="I9692" s="5" t="s">
        <v>378</v>
      </c>
    </row>
    <row r="9693" spans="1:9" x14ac:dyDescent="0.25">
      <c r="A9693" s="5" t="s">
        <v>22817</v>
      </c>
      <c r="B9693" s="5" t="s">
        <v>22818</v>
      </c>
      <c r="C9693" s="6" t="s">
        <v>3353</v>
      </c>
      <c r="D9693" s="6" t="str">
        <f t="shared" si="151"/>
        <v>0835-000-009-8300</v>
      </c>
      <c r="E9693" s="5" t="s">
        <v>3354</v>
      </c>
      <c r="F9693" s="5" t="s">
        <v>383</v>
      </c>
      <c r="G9693" s="5" t="s">
        <v>384</v>
      </c>
      <c r="H9693" s="5" t="s">
        <v>377</v>
      </c>
      <c r="I9693" s="5" t="s">
        <v>378</v>
      </c>
    </row>
    <row r="9694" spans="1:9" x14ac:dyDescent="0.25">
      <c r="A9694" s="5" t="s">
        <v>22819</v>
      </c>
      <c r="B9694" s="5" t="s">
        <v>22820</v>
      </c>
      <c r="C9694" s="6" t="s">
        <v>6462</v>
      </c>
      <c r="D9694" s="6" t="str">
        <f t="shared" si="151"/>
        <v>0010-046-051-1100</v>
      </c>
      <c r="E9694" s="5" t="s">
        <v>6463</v>
      </c>
      <c r="F9694" s="5" t="s">
        <v>399</v>
      </c>
      <c r="G9694" s="5" t="s">
        <v>400</v>
      </c>
      <c r="H9694" s="5" t="s">
        <v>377</v>
      </c>
      <c r="I9694" s="5" t="s">
        <v>378</v>
      </c>
    </row>
    <row r="9695" spans="1:9" x14ac:dyDescent="0.25">
      <c r="A9695" s="5" t="s">
        <v>22821</v>
      </c>
      <c r="B9695" s="5" t="s">
        <v>22822</v>
      </c>
      <c r="C9695" s="6" t="s">
        <v>13741</v>
      </c>
      <c r="D9695" s="6" t="str">
        <f t="shared" si="151"/>
        <v>0567-000-000-0000</v>
      </c>
      <c r="E9695" s="5" t="s">
        <v>13742</v>
      </c>
      <c r="F9695" s="5" t="s">
        <v>383</v>
      </c>
      <c r="G9695" s="5" t="s">
        <v>384</v>
      </c>
      <c r="H9695" s="5" t="s">
        <v>377</v>
      </c>
      <c r="I9695" s="5" t="s">
        <v>378</v>
      </c>
    </row>
    <row r="9696" spans="1:9" x14ac:dyDescent="0.25">
      <c r="A9696" s="5" t="s">
        <v>22823</v>
      </c>
      <c r="B9696" s="5" t="s">
        <v>22824</v>
      </c>
      <c r="C9696" s="6" t="s">
        <v>2571</v>
      </c>
      <c r="D9696" s="6" t="str">
        <f t="shared" si="151"/>
        <v>0510-000-000-0000</v>
      </c>
      <c r="E9696" s="5" t="s">
        <v>2572</v>
      </c>
      <c r="F9696" s="5" t="s">
        <v>383</v>
      </c>
      <c r="G9696" s="5" t="s">
        <v>384</v>
      </c>
      <c r="H9696" s="5" t="s">
        <v>377</v>
      </c>
      <c r="I9696" s="5" t="s">
        <v>378</v>
      </c>
    </row>
    <row r="9697" spans="1:9" x14ac:dyDescent="0.25">
      <c r="A9697" s="5" t="s">
        <v>22825</v>
      </c>
      <c r="B9697" s="5" t="s">
        <v>22826</v>
      </c>
      <c r="C9697" s="6" t="s">
        <v>577</v>
      </c>
      <c r="D9697" s="6" t="str">
        <f t="shared" si="151"/>
        <v>0062-000-000-0000</v>
      </c>
      <c r="E9697" s="5" t="s">
        <v>578</v>
      </c>
      <c r="F9697" s="5" t="s">
        <v>383</v>
      </c>
      <c r="G9697" s="5" t="s">
        <v>384</v>
      </c>
      <c r="H9697" s="5" t="s">
        <v>377</v>
      </c>
      <c r="I9697" s="5" t="s">
        <v>378</v>
      </c>
    </row>
    <row r="9698" spans="1:9" x14ac:dyDescent="0.25">
      <c r="A9698" s="5" t="s">
        <v>22827</v>
      </c>
      <c r="B9698" s="5" t="s">
        <v>22828</v>
      </c>
      <c r="C9698" s="6" t="s">
        <v>5174</v>
      </c>
      <c r="D9698" s="6" t="str">
        <f t="shared" si="151"/>
        <v>0643-000-000-0000</v>
      </c>
      <c r="E9698" s="5" t="s">
        <v>5175</v>
      </c>
      <c r="F9698" s="5" t="s">
        <v>383</v>
      </c>
      <c r="G9698" s="5" t="s">
        <v>384</v>
      </c>
      <c r="H9698" s="5" t="s">
        <v>377</v>
      </c>
      <c r="I9698" s="5" t="s">
        <v>378</v>
      </c>
    </row>
    <row r="9699" spans="1:9" x14ac:dyDescent="0.25">
      <c r="A9699" s="5" t="s">
        <v>22829</v>
      </c>
      <c r="B9699" s="5" t="s">
        <v>22830</v>
      </c>
      <c r="C9699" s="6" t="s">
        <v>2400</v>
      </c>
      <c r="D9699" s="6" t="str">
        <f t="shared" si="151"/>
        <v>0031-000-000-0000</v>
      </c>
      <c r="E9699" s="5" t="s">
        <v>2401</v>
      </c>
      <c r="F9699" s="5" t="s">
        <v>383</v>
      </c>
      <c r="G9699" s="5" t="s">
        <v>384</v>
      </c>
      <c r="H9699" s="5" t="s">
        <v>377</v>
      </c>
      <c r="I9699" s="5" t="s">
        <v>378</v>
      </c>
    </row>
    <row r="9700" spans="1:9" x14ac:dyDescent="0.25">
      <c r="A9700" s="5" t="s">
        <v>22831</v>
      </c>
      <c r="B9700" s="5" t="s">
        <v>22832</v>
      </c>
      <c r="C9700" s="6" t="s">
        <v>3064</v>
      </c>
      <c r="D9700" s="6" t="str">
        <f t="shared" si="151"/>
        <v>1160-000-000-0000</v>
      </c>
      <c r="E9700" s="5" t="s">
        <v>3065</v>
      </c>
      <c r="F9700" s="5" t="s">
        <v>383</v>
      </c>
      <c r="G9700" s="5" t="s">
        <v>384</v>
      </c>
      <c r="H9700" s="5" t="s">
        <v>377</v>
      </c>
      <c r="I9700" s="5" t="s">
        <v>378</v>
      </c>
    </row>
    <row r="9701" spans="1:9" x14ac:dyDescent="0.25">
      <c r="A9701" s="5" t="s">
        <v>22833</v>
      </c>
      <c r="B9701" s="5" t="s">
        <v>22834</v>
      </c>
      <c r="C9701" s="6" t="s">
        <v>1732</v>
      </c>
      <c r="D9701" s="6" t="str">
        <f t="shared" si="151"/>
        <v>0030-000-000-0000</v>
      </c>
      <c r="E9701" s="5" t="s">
        <v>1733</v>
      </c>
      <c r="F9701" s="5" t="s">
        <v>383</v>
      </c>
      <c r="G9701" s="5" t="s">
        <v>384</v>
      </c>
      <c r="H9701" s="5" t="s">
        <v>377</v>
      </c>
      <c r="I9701" s="5" t="s">
        <v>378</v>
      </c>
    </row>
    <row r="9702" spans="1:9" x14ac:dyDescent="0.25">
      <c r="A9702" s="5" t="s">
        <v>22835</v>
      </c>
      <c r="B9702" s="5" t="s">
        <v>22836</v>
      </c>
      <c r="C9702" s="6" t="s">
        <v>1127</v>
      </c>
      <c r="D9702" s="6" t="str">
        <f t="shared" si="151"/>
        <v>0839-000-000-0000</v>
      </c>
      <c r="E9702" s="5" t="s">
        <v>1128</v>
      </c>
      <c r="F9702" s="5" t="s">
        <v>383</v>
      </c>
      <c r="G9702" s="5" t="s">
        <v>384</v>
      </c>
      <c r="H9702" s="5" t="s">
        <v>377</v>
      </c>
      <c r="I9702" s="5" t="s">
        <v>378</v>
      </c>
    </row>
    <row r="9703" spans="1:9" x14ac:dyDescent="0.25">
      <c r="A9703" s="5" t="s">
        <v>22837</v>
      </c>
      <c r="B9703" s="5" t="s">
        <v>22838</v>
      </c>
      <c r="C9703" s="6" t="s">
        <v>1087</v>
      </c>
      <c r="D9703" s="6" t="str">
        <f t="shared" si="151"/>
        <v>0026-000-000-0000</v>
      </c>
      <c r="E9703" s="5" t="s">
        <v>1088</v>
      </c>
      <c r="F9703" s="5" t="s">
        <v>383</v>
      </c>
      <c r="G9703" s="5" t="s">
        <v>384</v>
      </c>
      <c r="H9703" s="5" t="s">
        <v>377</v>
      </c>
      <c r="I9703" s="5" t="s">
        <v>378</v>
      </c>
    </row>
    <row r="9704" spans="1:9" x14ac:dyDescent="0.25">
      <c r="A9704" s="5" t="s">
        <v>22839</v>
      </c>
      <c r="B9704" s="5" t="s">
        <v>22840</v>
      </c>
      <c r="C9704" s="6" t="s">
        <v>22841</v>
      </c>
      <c r="D9704" s="6" t="str">
        <f t="shared" si="151"/>
        <v>0279-116-000-0000</v>
      </c>
      <c r="E9704" s="5" t="s">
        <v>22842</v>
      </c>
      <c r="F9704" s="5" t="s">
        <v>383</v>
      </c>
      <c r="G9704" s="5" t="s">
        <v>384</v>
      </c>
      <c r="H9704" s="5" t="s">
        <v>377</v>
      </c>
      <c r="I9704" s="5" t="s">
        <v>378</v>
      </c>
    </row>
    <row r="9705" spans="1:9" x14ac:dyDescent="0.25">
      <c r="A9705" s="5" t="s">
        <v>22843</v>
      </c>
      <c r="B9705" s="5" t="s">
        <v>22844</v>
      </c>
      <c r="C9705" s="6" t="s">
        <v>2885</v>
      </c>
      <c r="D9705" s="6" t="str">
        <f t="shared" si="151"/>
        <v>0077-000-000-0000</v>
      </c>
      <c r="E9705" s="5" t="s">
        <v>2886</v>
      </c>
      <c r="F9705" s="5" t="s">
        <v>383</v>
      </c>
      <c r="G9705" s="5" t="s">
        <v>384</v>
      </c>
      <c r="H9705" s="5" t="s">
        <v>377</v>
      </c>
      <c r="I9705" s="5" t="s">
        <v>378</v>
      </c>
    </row>
    <row r="9706" spans="1:9" x14ac:dyDescent="0.25">
      <c r="A9706" s="5" t="s">
        <v>22845</v>
      </c>
      <c r="B9706" s="5" t="s">
        <v>22846</v>
      </c>
      <c r="C9706" s="6" t="s">
        <v>22847</v>
      </c>
      <c r="D9706" s="6" t="str">
        <f t="shared" si="151"/>
        <v>1160-250-000-0000</v>
      </c>
      <c r="E9706" s="5" t="s">
        <v>27888</v>
      </c>
      <c r="F9706" s="5" t="s">
        <v>383</v>
      </c>
      <c r="G9706" s="5" t="s">
        <v>384</v>
      </c>
      <c r="H9706" s="5" t="s">
        <v>377</v>
      </c>
      <c r="I9706" s="5" t="s">
        <v>378</v>
      </c>
    </row>
    <row r="9707" spans="1:9" x14ac:dyDescent="0.25">
      <c r="A9707" s="5" t="s">
        <v>22848</v>
      </c>
      <c r="B9707" s="5" t="s">
        <v>22849</v>
      </c>
      <c r="C9707" s="6" t="s">
        <v>12090</v>
      </c>
      <c r="D9707" s="6" t="str">
        <f t="shared" si="151"/>
        <v>0039-000-000-0000</v>
      </c>
      <c r="E9707" s="5" t="s">
        <v>12091</v>
      </c>
      <c r="F9707" s="5" t="s">
        <v>383</v>
      </c>
      <c r="G9707" s="5" t="s">
        <v>384</v>
      </c>
      <c r="H9707" s="5" t="s">
        <v>377</v>
      </c>
      <c r="I9707" s="5" t="s">
        <v>378</v>
      </c>
    </row>
    <row r="9708" spans="1:9" x14ac:dyDescent="0.25">
      <c r="A9708" s="5" t="s">
        <v>22850</v>
      </c>
      <c r="B9708" s="5" t="s">
        <v>22851</v>
      </c>
      <c r="C9708" s="6" t="s">
        <v>1370</v>
      </c>
      <c r="D9708" s="6" t="str">
        <f t="shared" si="151"/>
        <v>0028-000-000-0000</v>
      </c>
      <c r="E9708" s="5" t="s">
        <v>1371</v>
      </c>
      <c r="F9708" s="5" t="s">
        <v>383</v>
      </c>
      <c r="G9708" s="5" t="s">
        <v>384</v>
      </c>
      <c r="H9708" s="5" t="s">
        <v>377</v>
      </c>
      <c r="I9708" s="5" t="s">
        <v>378</v>
      </c>
    </row>
    <row r="9709" spans="1:9" x14ac:dyDescent="0.25">
      <c r="A9709" s="5" t="s">
        <v>22852</v>
      </c>
      <c r="B9709" s="5" t="s">
        <v>22853</v>
      </c>
      <c r="C9709" s="6" t="s">
        <v>954</v>
      </c>
      <c r="D9709" s="6" t="str">
        <f t="shared" si="151"/>
        <v>0120-000-000-0000</v>
      </c>
      <c r="E9709" s="5" t="s">
        <v>955</v>
      </c>
      <c r="F9709" s="5" t="s">
        <v>383</v>
      </c>
      <c r="G9709" s="5" t="s">
        <v>384</v>
      </c>
      <c r="H9709" s="5" t="s">
        <v>377</v>
      </c>
      <c r="I9709" s="5" t="s">
        <v>378</v>
      </c>
    </row>
    <row r="9710" spans="1:9" x14ac:dyDescent="0.25">
      <c r="A9710" s="5" t="s">
        <v>22854</v>
      </c>
      <c r="B9710" s="5" t="s">
        <v>22855</v>
      </c>
      <c r="C9710" s="6" t="s">
        <v>4432</v>
      </c>
      <c r="D9710" s="6" t="str">
        <f t="shared" si="151"/>
        <v>1081-000-000-0000</v>
      </c>
      <c r="E9710" s="5" t="s">
        <v>4433</v>
      </c>
      <c r="F9710" s="5" t="s">
        <v>383</v>
      </c>
      <c r="G9710" s="5" t="s">
        <v>384</v>
      </c>
      <c r="H9710" s="5" t="s">
        <v>377</v>
      </c>
      <c r="I9710" s="5" t="s">
        <v>378</v>
      </c>
    </row>
    <row r="9711" spans="1:9" x14ac:dyDescent="0.25">
      <c r="A9711" s="5" t="s">
        <v>22856</v>
      </c>
      <c r="B9711" s="5" t="s">
        <v>22857</v>
      </c>
      <c r="C9711" s="6" t="s">
        <v>8815</v>
      </c>
      <c r="D9711" s="6" t="str">
        <f t="shared" si="151"/>
        <v>0100-000-000-1600</v>
      </c>
      <c r="E9711" s="5" t="s">
        <v>8816</v>
      </c>
      <c r="F9711" s="5" t="s">
        <v>383</v>
      </c>
      <c r="G9711" s="5" t="s">
        <v>384</v>
      </c>
      <c r="H9711" s="5" t="s">
        <v>377</v>
      </c>
      <c r="I9711" s="5" t="s">
        <v>378</v>
      </c>
    </row>
    <row r="9712" spans="1:9" x14ac:dyDescent="0.25">
      <c r="A9712" s="5" t="s">
        <v>22858</v>
      </c>
      <c r="B9712" s="5" t="s">
        <v>22859</v>
      </c>
      <c r="C9712" s="6" t="s">
        <v>5678</v>
      </c>
      <c r="D9712" s="6" t="str">
        <f t="shared" si="151"/>
        <v>0010-046-061-1100</v>
      </c>
      <c r="E9712" s="5" t="s">
        <v>5679</v>
      </c>
      <c r="F9712" s="5" t="s">
        <v>399</v>
      </c>
      <c r="G9712" s="5" t="s">
        <v>400</v>
      </c>
      <c r="H9712" s="5" t="s">
        <v>377</v>
      </c>
      <c r="I9712" s="5" t="s">
        <v>378</v>
      </c>
    </row>
    <row r="9713" spans="1:9" x14ac:dyDescent="0.25">
      <c r="A9713" s="5" t="s">
        <v>22860</v>
      </c>
      <c r="B9713" s="5" t="s">
        <v>22861</v>
      </c>
      <c r="C9713" s="6" t="s">
        <v>1087</v>
      </c>
      <c r="D9713" s="6" t="str">
        <f t="shared" si="151"/>
        <v>0026-000-000-0000</v>
      </c>
      <c r="E9713" s="5" t="s">
        <v>1088</v>
      </c>
      <c r="F9713" s="5" t="s">
        <v>383</v>
      </c>
      <c r="G9713" s="5" t="s">
        <v>384</v>
      </c>
      <c r="H9713" s="5" t="s">
        <v>377</v>
      </c>
      <c r="I9713" s="5" t="s">
        <v>378</v>
      </c>
    </row>
    <row r="9714" spans="1:9" x14ac:dyDescent="0.25">
      <c r="A9714" s="5" t="s">
        <v>22862</v>
      </c>
      <c r="B9714" s="5" t="s">
        <v>22863</v>
      </c>
      <c r="C9714" s="6" t="s">
        <v>1559</v>
      </c>
      <c r="D9714" s="6" t="str">
        <f t="shared" si="151"/>
        <v>0070-000-000-0000</v>
      </c>
      <c r="E9714" s="5" t="s">
        <v>1560</v>
      </c>
      <c r="F9714" s="5" t="s">
        <v>383</v>
      </c>
      <c r="G9714" s="5" t="s">
        <v>384</v>
      </c>
      <c r="H9714" s="5" t="s">
        <v>377</v>
      </c>
      <c r="I9714" s="5" t="s">
        <v>378</v>
      </c>
    </row>
    <row r="9715" spans="1:9" x14ac:dyDescent="0.25">
      <c r="A9715" s="5" t="s">
        <v>22864</v>
      </c>
      <c r="B9715" s="5" t="s">
        <v>22865</v>
      </c>
      <c r="C9715" s="6" t="s">
        <v>8256</v>
      </c>
      <c r="D9715" s="6" t="str">
        <f t="shared" si="151"/>
        <v>0043-000-000-0000</v>
      </c>
      <c r="E9715" s="5" t="s">
        <v>8257</v>
      </c>
      <c r="F9715" s="5" t="s">
        <v>383</v>
      </c>
      <c r="G9715" s="5" t="s">
        <v>384</v>
      </c>
      <c r="H9715" s="5" t="s">
        <v>377</v>
      </c>
      <c r="I9715" s="5" t="s">
        <v>378</v>
      </c>
    </row>
    <row r="9716" spans="1:9" x14ac:dyDescent="0.25">
      <c r="A9716" s="5" t="s">
        <v>22866</v>
      </c>
      <c r="B9716" s="5" t="s">
        <v>22867</v>
      </c>
      <c r="C9716" s="6" t="s">
        <v>757</v>
      </c>
      <c r="D9716" s="6" t="str">
        <f t="shared" si="151"/>
        <v>0871-000-000-0000</v>
      </c>
      <c r="E9716" s="5" t="s">
        <v>758</v>
      </c>
      <c r="F9716" s="5" t="s">
        <v>383</v>
      </c>
      <c r="G9716" s="5" t="s">
        <v>384</v>
      </c>
      <c r="H9716" s="5" t="s">
        <v>377</v>
      </c>
      <c r="I9716" s="5" t="s">
        <v>378</v>
      </c>
    </row>
    <row r="9717" spans="1:9" x14ac:dyDescent="0.25">
      <c r="A9717" s="5" t="s">
        <v>22868</v>
      </c>
      <c r="B9717" s="5" t="s">
        <v>22869</v>
      </c>
      <c r="C9717" s="6" t="s">
        <v>1404</v>
      </c>
      <c r="D9717" s="6" t="str">
        <f t="shared" si="151"/>
        <v>0578-000-000-0000</v>
      </c>
      <c r="E9717" s="5" t="s">
        <v>1405</v>
      </c>
      <c r="F9717" s="5" t="s">
        <v>383</v>
      </c>
      <c r="G9717" s="5" t="s">
        <v>384</v>
      </c>
      <c r="H9717" s="5" t="s">
        <v>377</v>
      </c>
      <c r="I9717" s="5" t="s">
        <v>378</v>
      </c>
    </row>
    <row r="9718" spans="1:9" x14ac:dyDescent="0.25">
      <c r="A9718" s="5" t="s">
        <v>22870</v>
      </c>
      <c r="B9718" s="5" t="s">
        <v>22871</v>
      </c>
      <c r="C9718" s="6" t="s">
        <v>1573</v>
      </c>
      <c r="D9718" s="6" t="str">
        <f t="shared" si="151"/>
        <v>0213-000-000-0000</v>
      </c>
      <c r="E9718" s="5" t="s">
        <v>1574</v>
      </c>
      <c r="F9718" s="5" t="s">
        <v>383</v>
      </c>
      <c r="G9718" s="5" t="s">
        <v>384</v>
      </c>
      <c r="H9718" s="5" t="s">
        <v>377</v>
      </c>
      <c r="I9718" s="5" t="s">
        <v>378</v>
      </c>
    </row>
    <row r="9719" spans="1:9" x14ac:dyDescent="0.25">
      <c r="A9719" s="5" t="s">
        <v>22872</v>
      </c>
      <c r="B9719" s="5" t="s">
        <v>22873</v>
      </c>
      <c r="C9719" s="6" t="s">
        <v>2843</v>
      </c>
      <c r="D9719" s="6" t="str">
        <f t="shared" si="151"/>
        <v>0107-000-000-0000</v>
      </c>
      <c r="E9719" s="5" t="s">
        <v>2844</v>
      </c>
      <c r="F9719" s="5" t="s">
        <v>383</v>
      </c>
      <c r="G9719" s="5" t="s">
        <v>384</v>
      </c>
      <c r="H9719" s="5" t="s">
        <v>491</v>
      </c>
      <c r="I9719" s="5" t="s">
        <v>492</v>
      </c>
    </row>
    <row r="9720" spans="1:9" x14ac:dyDescent="0.25">
      <c r="A9720" s="5" t="s">
        <v>22874</v>
      </c>
      <c r="B9720" s="5" t="s">
        <v>22875</v>
      </c>
      <c r="C9720" s="6" t="s">
        <v>2026</v>
      </c>
      <c r="D9720" s="6" t="str">
        <f t="shared" si="151"/>
        <v>0852-000-000-0000</v>
      </c>
      <c r="E9720" s="5" t="s">
        <v>2027</v>
      </c>
      <c r="F9720" s="5" t="s">
        <v>383</v>
      </c>
      <c r="G9720" s="5" t="s">
        <v>384</v>
      </c>
      <c r="H9720" s="5" t="s">
        <v>377</v>
      </c>
      <c r="I9720" s="5" t="s">
        <v>378</v>
      </c>
    </row>
    <row r="9721" spans="1:9" x14ac:dyDescent="0.25">
      <c r="A9721" s="5" t="s">
        <v>22876</v>
      </c>
      <c r="B9721" s="5" t="s">
        <v>22877</v>
      </c>
      <c r="C9721" s="6" t="s">
        <v>911</v>
      </c>
      <c r="D9721" s="6" t="str">
        <f t="shared" si="151"/>
        <v>0168-000-000-0000</v>
      </c>
      <c r="E9721" s="5" t="s">
        <v>912</v>
      </c>
      <c r="F9721" s="5" t="s">
        <v>383</v>
      </c>
      <c r="G9721" s="5" t="s">
        <v>384</v>
      </c>
      <c r="H9721" s="5" t="s">
        <v>377</v>
      </c>
      <c r="I9721" s="5" t="s">
        <v>378</v>
      </c>
    </row>
    <row r="9722" spans="1:9" x14ac:dyDescent="0.25">
      <c r="A9722" s="5" t="s">
        <v>22878</v>
      </c>
      <c r="B9722" s="5" t="s">
        <v>22879</v>
      </c>
      <c r="C9722" s="6" t="s">
        <v>911</v>
      </c>
      <c r="D9722" s="6" t="str">
        <f t="shared" si="151"/>
        <v>0168-000-000-0000</v>
      </c>
      <c r="E9722" s="5" t="s">
        <v>912</v>
      </c>
      <c r="F9722" s="5" t="s">
        <v>383</v>
      </c>
      <c r="G9722" s="5" t="s">
        <v>384</v>
      </c>
      <c r="H9722" s="5" t="s">
        <v>377</v>
      </c>
      <c r="I9722" s="5" t="s">
        <v>378</v>
      </c>
    </row>
    <row r="9723" spans="1:9" x14ac:dyDescent="0.25">
      <c r="A9723" s="5" t="s">
        <v>22880</v>
      </c>
      <c r="B9723" s="5" t="s">
        <v>22881</v>
      </c>
      <c r="C9723" s="6" t="s">
        <v>745</v>
      </c>
      <c r="D9723" s="6" t="str">
        <f t="shared" si="151"/>
        <v>0010-214-050-1100</v>
      </c>
      <c r="E9723" s="5" t="s">
        <v>746</v>
      </c>
      <c r="F9723" s="5" t="s">
        <v>399</v>
      </c>
      <c r="G9723" s="5" t="s">
        <v>400</v>
      </c>
      <c r="H9723" s="5" t="s">
        <v>377</v>
      </c>
      <c r="I9723" s="5" t="s">
        <v>378</v>
      </c>
    </row>
    <row r="9724" spans="1:9" x14ac:dyDescent="0.25">
      <c r="A9724" s="5" t="s">
        <v>22882</v>
      </c>
      <c r="B9724" s="5" t="s">
        <v>22883</v>
      </c>
      <c r="C9724" s="6" t="s">
        <v>13515</v>
      </c>
      <c r="D9724" s="6" t="str">
        <f t="shared" si="151"/>
        <v>0720-000-000-0000</v>
      </c>
      <c r="E9724" s="5" t="s">
        <v>13516</v>
      </c>
      <c r="F9724" s="5" t="s">
        <v>383</v>
      </c>
      <c r="G9724" s="5" t="s">
        <v>384</v>
      </c>
      <c r="H9724" s="5" t="s">
        <v>377</v>
      </c>
      <c r="I9724" s="5" t="s">
        <v>378</v>
      </c>
    </row>
    <row r="9725" spans="1:9" x14ac:dyDescent="0.25">
      <c r="A9725" s="5" t="s">
        <v>22884</v>
      </c>
      <c r="B9725" s="5" t="s">
        <v>22885</v>
      </c>
      <c r="C9725" s="6" t="s">
        <v>2170</v>
      </c>
      <c r="D9725" s="6" t="str">
        <f t="shared" si="151"/>
        <v>0475-000-000-0000</v>
      </c>
      <c r="E9725" s="5" t="s">
        <v>2171</v>
      </c>
      <c r="F9725" s="5" t="s">
        <v>383</v>
      </c>
      <c r="G9725" s="5" t="s">
        <v>384</v>
      </c>
      <c r="H9725" s="5" t="s">
        <v>377</v>
      </c>
      <c r="I9725" s="5" t="s">
        <v>378</v>
      </c>
    </row>
    <row r="9726" spans="1:9" x14ac:dyDescent="0.25">
      <c r="A9726" s="5" t="s">
        <v>22886</v>
      </c>
      <c r="B9726" s="5" t="s">
        <v>22887</v>
      </c>
      <c r="C9726" s="6" t="s">
        <v>543</v>
      </c>
      <c r="D9726" s="6" t="str">
        <f t="shared" si="151"/>
        <v>0185-000-000-0000</v>
      </c>
      <c r="E9726" s="5" t="s">
        <v>544</v>
      </c>
      <c r="F9726" s="5" t="s">
        <v>383</v>
      </c>
      <c r="G9726" s="5" t="s">
        <v>384</v>
      </c>
      <c r="H9726" s="5" t="s">
        <v>377</v>
      </c>
      <c r="I9726" s="5" t="s">
        <v>378</v>
      </c>
    </row>
    <row r="9727" spans="1:9" x14ac:dyDescent="0.25">
      <c r="A9727" s="5" t="s">
        <v>22888</v>
      </c>
      <c r="B9727" s="5" t="s">
        <v>22889</v>
      </c>
      <c r="C9727" s="6" t="s">
        <v>1289</v>
      </c>
      <c r="D9727" s="6" t="str">
        <f t="shared" si="151"/>
        <v>0955-247-000-0000</v>
      </c>
      <c r="E9727" s="5" t="s">
        <v>1290</v>
      </c>
      <c r="F9727" s="5" t="s">
        <v>383</v>
      </c>
      <c r="G9727" s="5" t="s">
        <v>384</v>
      </c>
      <c r="H9727" s="5" t="s">
        <v>377</v>
      </c>
      <c r="I9727" s="5" t="s">
        <v>378</v>
      </c>
    </row>
    <row r="9728" spans="1:9" x14ac:dyDescent="0.25">
      <c r="A9728" s="5" t="s">
        <v>22890</v>
      </c>
      <c r="B9728" s="5" t="s">
        <v>22891</v>
      </c>
      <c r="C9728" s="6" t="s">
        <v>13892</v>
      </c>
      <c r="D9728" s="6" t="str">
        <f t="shared" si="151"/>
        <v>1121-000-000-0000</v>
      </c>
      <c r="E9728" s="5" t="s">
        <v>13893</v>
      </c>
      <c r="F9728" s="5" t="s">
        <v>383</v>
      </c>
      <c r="G9728" s="5" t="s">
        <v>384</v>
      </c>
      <c r="H9728" s="5" t="s">
        <v>377</v>
      </c>
      <c r="I9728" s="5" t="s">
        <v>378</v>
      </c>
    </row>
    <row r="9729" spans="1:9" x14ac:dyDescent="0.25">
      <c r="A9729" s="5" t="s">
        <v>22892</v>
      </c>
      <c r="B9729" s="5" t="s">
        <v>22893</v>
      </c>
      <c r="C9729" s="6" t="s">
        <v>543</v>
      </c>
      <c r="D9729" s="6" t="str">
        <f t="shared" si="151"/>
        <v>0185-000-000-0000</v>
      </c>
      <c r="E9729" s="5" t="s">
        <v>544</v>
      </c>
      <c r="F9729" s="5" t="s">
        <v>383</v>
      </c>
      <c r="G9729" s="5" t="s">
        <v>384</v>
      </c>
      <c r="H9729" s="5" t="s">
        <v>377</v>
      </c>
      <c r="I9729" s="5" t="s">
        <v>378</v>
      </c>
    </row>
    <row r="9730" spans="1:9" x14ac:dyDescent="0.25">
      <c r="A9730" s="5" t="s">
        <v>22894</v>
      </c>
      <c r="B9730" s="5" t="s">
        <v>22895</v>
      </c>
      <c r="C9730" s="6" t="s">
        <v>12875</v>
      </c>
      <c r="D9730" s="6" t="str">
        <f t="shared" ref="D9730:D9793" si="152">TEXT(C9730,"0000-000-000-0000")</f>
        <v>0690-000-000-0000</v>
      </c>
      <c r="E9730" s="5" t="s">
        <v>12876</v>
      </c>
      <c r="F9730" s="5" t="s">
        <v>383</v>
      </c>
      <c r="G9730" s="5" t="s">
        <v>384</v>
      </c>
      <c r="H9730" s="5" t="s">
        <v>377</v>
      </c>
      <c r="I9730" s="5" t="s">
        <v>378</v>
      </c>
    </row>
    <row r="9731" spans="1:9" x14ac:dyDescent="0.25">
      <c r="A9731" s="5" t="s">
        <v>22896</v>
      </c>
      <c r="B9731" s="5" t="s">
        <v>22897</v>
      </c>
      <c r="C9731" s="6" t="s">
        <v>1289</v>
      </c>
      <c r="D9731" s="6" t="str">
        <f t="shared" si="152"/>
        <v>0955-247-000-0000</v>
      </c>
      <c r="E9731" s="5" t="s">
        <v>1290</v>
      </c>
      <c r="F9731" s="5" t="s">
        <v>383</v>
      </c>
      <c r="G9731" s="5" t="s">
        <v>384</v>
      </c>
      <c r="H9731" s="5" t="s">
        <v>377</v>
      </c>
      <c r="I9731" s="5" t="s">
        <v>378</v>
      </c>
    </row>
    <row r="9732" spans="1:9" x14ac:dyDescent="0.25">
      <c r="A9732" s="5" t="s">
        <v>22898</v>
      </c>
      <c r="B9732" s="5" t="s">
        <v>22899</v>
      </c>
      <c r="C9732" s="6" t="s">
        <v>2164</v>
      </c>
      <c r="D9732" s="6" t="str">
        <f t="shared" si="152"/>
        <v>0780-000-000-0000</v>
      </c>
      <c r="E9732" s="5" t="s">
        <v>2165</v>
      </c>
      <c r="F9732" s="5" t="s">
        <v>383</v>
      </c>
      <c r="G9732" s="5" t="s">
        <v>384</v>
      </c>
      <c r="H9732" s="5" t="s">
        <v>377</v>
      </c>
      <c r="I9732" s="5" t="s">
        <v>378</v>
      </c>
    </row>
    <row r="9733" spans="1:9" x14ac:dyDescent="0.25">
      <c r="A9733" s="5" t="s">
        <v>22900</v>
      </c>
      <c r="B9733" s="5" t="s">
        <v>22901</v>
      </c>
      <c r="C9733" s="6" t="s">
        <v>2803</v>
      </c>
      <c r="D9733" s="6" t="str">
        <f t="shared" si="152"/>
        <v>0217-000-000-0000</v>
      </c>
      <c r="E9733" s="5" t="s">
        <v>2804</v>
      </c>
      <c r="F9733" s="5" t="s">
        <v>383</v>
      </c>
      <c r="G9733" s="5" t="s">
        <v>384</v>
      </c>
      <c r="H9733" s="5" t="s">
        <v>1213</v>
      </c>
      <c r="I9733" s="5" t="s">
        <v>1214</v>
      </c>
    </row>
    <row r="9734" spans="1:9" x14ac:dyDescent="0.25">
      <c r="A9734" s="5" t="s">
        <v>22902</v>
      </c>
      <c r="B9734" s="5" t="s">
        <v>22903</v>
      </c>
      <c r="C9734" s="6" t="s">
        <v>2180</v>
      </c>
      <c r="D9734" s="6" t="str">
        <f t="shared" si="152"/>
        <v>0770-000-000-0000</v>
      </c>
      <c r="E9734" s="5" t="s">
        <v>2181</v>
      </c>
      <c r="F9734" s="5" t="s">
        <v>383</v>
      </c>
      <c r="G9734" s="5" t="s">
        <v>384</v>
      </c>
      <c r="H9734" s="5" t="s">
        <v>377</v>
      </c>
      <c r="I9734" s="5" t="s">
        <v>378</v>
      </c>
    </row>
    <row r="9735" spans="1:9" x14ac:dyDescent="0.25">
      <c r="A9735" s="5" t="s">
        <v>22904</v>
      </c>
      <c r="B9735" s="5" t="s">
        <v>22905</v>
      </c>
      <c r="C9735" s="6" t="s">
        <v>985</v>
      </c>
      <c r="D9735" s="6" t="str">
        <f t="shared" si="152"/>
        <v>0180-000-000-0000</v>
      </c>
      <c r="E9735" s="5" t="s">
        <v>986</v>
      </c>
      <c r="F9735" s="5" t="s">
        <v>383</v>
      </c>
      <c r="G9735" s="5" t="s">
        <v>384</v>
      </c>
      <c r="H9735" s="5" t="s">
        <v>377</v>
      </c>
      <c r="I9735" s="5" t="s">
        <v>378</v>
      </c>
    </row>
    <row r="9736" spans="1:9" x14ac:dyDescent="0.25">
      <c r="A9736" s="5" t="s">
        <v>22906</v>
      </c>
      <c r="B9736" s="5" t="s">
        <v>22907</v>
      </c>
      <c r="C9736" s="6" t="s">
        <v>11287</v>
      </c>
      <c r="D9736" s="6" t="str">
        <f t="shared" si="152"/>
        <v>0659-000-000-0000</v>
      </c>
      <c r="E9736" s="5" t="s">
        <v>11288</v>
      </c>
      <c r="F9736" s="5" t="s">
        <v>383</v>
      </c>
      <c r="G9736" s="5" t="s">
        <v>384</v>
      </c>
      <c r="H9736" s="5" t="s">
        <v>377</v>
      </c>
      <c r="I9736" s="5" t="s">
        <v>378</v>
      </c>
    </row>
    <row r="9737" spans="1:9" x14ac:dyDescent="0.25">
      <c r="A9737" s="5" t="s">
        <v>22908</v>
      </c>
      <c r="B9737" s="5" t="s">
        <v>22909</v>
      </c>
      <c r="C9737" s="6" t="s">
        <v>543</v>
      </c>
      <c r="D9737" s="6" t="str">
        <f t="shared" si="152"/>
        <v>0185-000-000-0000</v>
      </c>
      <c r="E9737" s="5" t="s">
        <v>544</v>
      </c>
      <c r="F9737" s="5" t="s">
        <v>383</v>
      </c>
      <c r="G9737" s="5" t="s">
        <v>384</v>
      </c>
      <c r="H9737" s="5" t="s">
        <v>377</v>
      </c>
      <c r="I9737" s="5" t="s">
        <v>378</v>
      </c>
    </row>
    <row r="9738" spans="1:9" x14ac:dyDescent="0.25">
      <c r="A9738" s="5" t="s">
        <v>22910</v>
      </c>
      <c r="B9738" s="5" t="s">
        <v>22911</v>
      </c>
      <c r="C9738" s="6" t="s">
        <v>6616</v>
      </c>
      <c r="D9738" s="6" t="str">
        <f t="shared" si="152"/>
        <v>1008-000-000-0000</v>
      </c>
      <c r="E9738" s="5" t="s">
        <v>6617</v>
      </c>
      <c r="F9738" s="5" t="s">
        <v>383</v>
      </c>
      <c r="G9738" s="5" t="s">
        <v>384</v>
      </c>
      <c r="H9738" s="5" t="s">
        <v>377</v>
      </c>
      <c r="I9738" s="5" t="s">
        <v>378</v>
      </c>
    </row>
    <row r="9739" spans="1:9" x14ac:dyDescent="0.25">
      <c r="A9739" s="5" t="s">
        <v>22912</v>
      </c>
      <c r="B9739" s="5" t="s">
        <v>22913</v>
      </c>
      <c r="C9739" s="6" t="s">
        <v>793</v>
      </c>
      <c r="D9739" s="6" t="str">
        <f t="shared" si="152"/>
        <v>0115-000-000-0000</v>
      </c>
      <c r="E9739" s="5" t="s">
        <v>794</v>
      </c>
      <c r="F9739" s="5" t="s">
        <v>383</v>
      </c>
      <c r="G9739" s="5" t="s">
        <v>384</v>
      </c>
      <c r="H9739" s="5" t="s">
        <v>377</v>
      </c>
      <c r="I9739" s="5" t="s">
        <v>378</v>
      </c>
    </row>
    <row r="9740" spans="1:9" x14ac:dyDescent="0.25">
      <c r="A9740" s="5" t="s">
        <v>22914</v>
      </c>
      <c r="B9740" s="5" t="s">
        <v>22915</v>
      </c>
      <c r="C9740" s="6" t="s">
        <v>12875</v>
      </c>
      <c r="D9740" s="6" t="str">
        <f t="shared" si="152"/>
        <v>0690-000-000-0000</v>
      </c>
      <c r="E9740" s="5" t="s">
        <v>12876</v>
      </c>
      <c r="F9740" s="5" t="s">
        <v>383</v>
      </c>
      <c r="G9740" s="5" t="s">
        <v>384</v>
      </c>
      <c r="H9740" s="5" t="s">
        <v>377</v>
      </c>
      <c r="I9740" s="5" t="s">
        <v>378</v>
      </c>
    </row>
    <row r="9741" spans="1:9" x14ac:dyDescent="0.25">
      <c r="A9741" s="5" t="s">
        <v>22916</v>
      </c>
      <c r="B9741" s="5" t="s">
        <v>22917</v>
      </c>
      <c r="C9741" s="6" t="s">
        <v>12693</v>
      </c>
      <c r="D9741" s="6" t="str">
        <f t="shared" si="152"/>
        <v>1085-000-000-0000</v>
      </c>
      <c r="E9741" s="5" t="s">
        <v>12694</v>
      </c>
      <c r="F9741" s="5" t="s">
        <v>383</v>
      </c>
      <c r="G9741" s="5" t="s">
        <v>384</v>
      </c>
      <c r="H9741" s="5" t="s">
        <v>377</v>
      </c>
      <c r="I9741" s="5" t="s">
        <v>378</v>
      </c>
    </row>
    <row r="9742" spans="1:9" x14ac:dyDescent="0.25">
      <c r="A9742" s="5" t="s">
        <v>22918</v>
      </c>
      <c r="B9742" s="5" t="s">
        <v>22919</v>
      </c>
      <c r="C9742" s="6" t="s">
        <v>1151</v>
      </c>
      <c r="D9742" s="6" t="str">
        <f t="shared" si="152"/>
        <v>0105-000-000-0000</v>
      </c>
      <c r="E9742" s="5" t="s">
        <v>1152</v>
      </c>
      <c r="F9742" s="5" t="s">
        <v>383</v>
      </c>
      <c r="G9742" s="5" t="s">
        <v>384</v>
      </c>
      <c r="H9742" s="5" t="s">
        <v>377</v>
      </c>
      <c r="I9742" s="5" t="s">
        <v>378</v>
      </c>
    </row>
    <row r="9743" spans="1:9" x14ac:dyDescent="0.25">
      <c r="A9743" s="5" t="s">
        <v>22920</v>
      </c>
      <c r="B9743" s="5" t="s">
        <v>22921</v>
      </c>
      <c r="C9743" s="6" t="s">
        <v>664</v>
      </c>
      <c r="D9743" s="6" t="str">
        <f t="shared" si="152"/>
        <v>0470-000-000-0000</v>
      </c>
      <c r="E9743" s="5" t="s">
        <v>665</v>
      </c>
      <c r="F9743" s="5" t="s">
        <v>383</v>
      </c>
      <c r="G9743" s="5" t="s">
        <v>384</v>
      </c>
      <c r="H9743" s="5" t="s">
        <v>377</v>
      </c>
      <c r="I9743" s="5" t="s">
        <v>378</v>
      </c>
    </row>
    <row r="9744" spans="1:9" x14ac:dyDescent="0.25">
      <c r="A9744" s="5" t="s">
        <v>22922</v>
      </c>
      <c r="B9744" s="5" t="s">
        <v>22923</v>
      </c>
      <c r="C9744" s="6" t="s">
        <v>2789</v>
      </c>
      <c r="D9744" s="6" t="str">
        <f t="shared" si="152"/>
        <v>0190-000-000-0000</v>
      </c>
      <c r="E9744" s="5" t="s">
        <v>2790</v>
      </c>
      <c r="F9744" s="5" t="s">
        <v>383</v>
      </c>
      <c r="G9744" s="5" t="s">
        <v>384</v>
      </c>
      <c r="H9744" s="5" t="s">
        <v>377</v>
      </c>
      <c r="I9744" s="5" t="s">
        <v>378</v>
      </c>
    </row>
    <row r="9745" spans="1:9" x14ac:dyDescent="0.25">
      <c r="A9745" s="5" t="s">
        <v>22924</v>
      </c>
      <c r="B9745" s="5" t="s">
        <v>22925</v>
      </c>
      <c r="C9745" s="6" t="s">
        <v>807</v>
      </c>
      <c r="D9745" s="6" t="str">
        <f t="shared" si="152"/>
        <v>0130-000-000-0000</v>
      </c>
      <c r="E9745" s="5" t="s">
        <v>808</v>
      </c>
      <c r="F9745" s="5" t="s">
        <v>383</v>
      </c>
      <c r="G9745" s="5" t="s">
        <v>384</v>
      </c>
      <c r="H9745" s="5" t="s">
        <v>377</v>
      </c>
      <c r="I9745" s="5" t="s">
        <v>378</v>
      </c>
    </row>
    <row r="9746" spans="1:9" x14ac:dyDescent="0.25">
      <c r="A9746" s="5" t="s">
        <v>22926</v>
      </c>
      <c r="B9746" s="5" t="s">
        <v>22927</v>
      </c>
      <c r="C9746" s="6" t="s">
        <v>827</v>
      </c>
      <c r="D9746" s="6" t="str">
        <f t="shared" si="152"/>
        <v>0320-000-000-0000</v>
      </c>
      <c r="E9746" s="5" t="s">
        <v>828</v>
      </c>
      <c r="F9746" s="5" t="s">
        <v>383</v>
      </c>
      <c r="G9746" s="5" t="s">
        <v>384</v>
      </c>
      <c r="H9746" s="5" t="s">
        <v>377</v>
      </c>
      <c r="I9746" s="5" t="s">
        <v>378</v>
      </c>
    </row>
    <row r="9747" spans="1:9" x14ac:dyDescent="0.25">
      <c r="A9747" s="5" t="s">
        <v>22928</v>
      </c>
      <c r="B9747" s="5" t="s">
        <v>22929</v>
      </c>
      <c r="C9747" s="6" t="s">
        <v>5043</v>
      </c>
      <c r="D9747" s="6" t="str">
        <f t="shared" si="152"/>
        <v>0421-000-000-0000</v>
      </c>
      <c r="E9747" s="5" t="s">
        <v>5044</v>
      </c>
      <c r="F9747" s="5" t="s">
        <v>383</v>
      </c>
      <c r="G9747" s="5" t="s">
        <v>384</v>
      </c>
      <c r="H9747" s="5" t="s">
        <v>377</v>
      </c>
      <c r="I9747" s="5" t="s">
        <v>378</v>
      </c>
    </row>
    <row r="9748" spans="1:9" x14ac:dyDescent="0.25">
      <c r="A9748" s="5" t="s">
        <v>22930</v>
      </c>
      <c r="B9748" s="5" t="s">
        <v>22931</v>
      </c>
      <c r="C9748" s="6" t="s">
        <v>569</v>
      </c>
      <c r="D9748" s="6" t="str">
        <f t="shared" si="152"/>
        <v>0665-000-000-0000</v>
      </c>
      <c r="E9748" s="5" t="s">
        <v>570</v>
      </c>
      <c r="F9748" s="5" t="s">
        <v>383</v>
      </c>
      <c r="G9748" s="5" t="s">
        <v>384</v>
      </c>
      <c r="H9748" s="5" t="s">
        <v>377</v>
      </c>
      <c r="I9748" s="5" t="s">
        <v>378</v>
      </c>
    </row>
    <row r="9749" spans="1:9" x14ac:dyDescent="0.25">
      <c r="A9749" s="5" t="s">
        <v>22932</v>
      </c>
      <c r="B9749" s="5" t="s">
        <v>22933</v>
      </c>
      <c r="C9749" s="6" t="s">
        <v>16007</v>
      </c>
      <c r="D9749" s="6" t="str">
        <f t="shared" si="152"/>
        <v>1055-000-000-0000</v>
      </c>
      <c r="E9749" s="5" t="s">
        <v>16008</v>
      </c>
      <c r="F9749" s="5" t="s">
        <v>383</v>
      </c>
      <c r="G9749" s="5" t="s">
        <v>384</v>
      </c>
      <c r="H9749" s="5" t="s">
        <v>1213</v>
      </c>
      <c r="I9749" s="5" t="s">
        <v>1214</v>
      </c>
    </row>
    <row r="9750" spans="1:9" x14ac:dyDescent="0.25">
      <c r="A9750" s="5" t="s">
        <v>22934</v>
      </c>
      <c r="B9750" s="5" t="s">
        <v>22935</v>
      </c>
      <c r="C9750" s="6" t="s">
        <v>22936</v>
      </c>
      <c r="D9750" s="6" t="str">
        <f t="shared" si="152"/>
        <v>0128-116-000-0000</v>
      </c>
      <c r="E9750" s="5" t="s">
        <v>22937</v>
      </c>
      <c r="F9750" s="5" t="s">
        <v>383</v>
      </c>
      <c r="G9750" s="5" t="s">
        <v>384</v>
      </c>
      <c r="H9750" s="5" t="s">
        <v>377</v>
      </c>
      <c r="I9750" s="5" t="s">
        <v>378</v>
      </c>
    </row>
    <row r="9751" spans="1:9" x14ac:dyDescent="0.25">
      <c r="A9751" s="5" t="s">
        <v>22938</v>
      </c>
      <c r="B9751" s="5" t="s">
        <v>22939</v>
      </c>
      <c r="C9751" s="6" t="s">
        <v>4313</v>
      </c>
      <c r="D9751" s="6" t="str">
        <f t="shared" si="152"/>
        <v>0102-000-000-0000</v>
      </c>
      <c r="E9751" s="5" t="s">
        <v>4314</v>
      </c>
      <c r="F9751" s="5" t="s">
        <v>383</v>
      </c>
      <c r="G9751" s="5" t="s">
        <v>384</v>
      </c>
      <c r="H9751" s="5" t="s">
        <v>377</v>
      </c>
      <c r="I9751" s="5" t="s">
        <v>378</v>
      </c>
    </row>
    <row r="9752" spans="1:9" x14ac:dyDescent="0.25">
      <c r="A9752" s="5" t="s">
        <v>22940</v>
      </c>
      <c r="B9752" s="5" t="s">
        <v>22941</v>
      </c>
      <c r="C9752" s="6" t="s">
        <v>4327</v>
      </c>
      <c r="D9752" s="6" t="str">
        <f t="shared" si="152"/>
        <v>0414-000-000-0000</v>
      </c>
      <c r="E9752" s="5" t="s">
        <v>4328</v>
      </c>
      <c r="F9752" s="5" t="s">
        <v>383</v>
      </c>
      <c r="G9752" s="5" t="s">
        <v>384</v>
      </c>
      <c r="H9752" s="5" t="s">
        <v>377</v>
      </c>
      <c r="I9752" s="5" t="s">
        <v>378</v>
      </c>
    </row>
    <row r="9753" spans="1:9" x14ac:dyDescent="0.25">
      <c r="A9753" s="5" t="s">
        <v>22942</v>
      </c>
      <c r="B9753" s="5" t="s">
        <v>22943</v>
      </c>
      <c r="C9753" s="6" t="s">
        <v>977</v>
      </c>
      <c r="D9753" s="6" t="str">
        <f t="shared" si="152"/>
        <v>0551-000-000-0000</v>
      </c>
      <c r="E9753" s="5" t="s">
        <v>978</v>
      </c>
      <c r="F9753" s="5" t="s">
        <v>383</v>
      </c>
      <c r="G9753" s="5" t="s">
        <v>384</v>
      </c>
      <c r="H9753" s="5" t="s">
        <v>377</v>
      </c>
      <c r="I9753" s="5" t="s">
        <v>378</v>
      </c>
    </row>
    <row r="9754" spans="1:9" x14ac:dyDescent="0.25">
      <c r="A9754" s="5" t="s">
        <v>22944</v>
      </c>
      <c r="B9754" s="5" t="s">
        <v>22945</v>
      </c>
      <c r="C9754" s="6" t="s">
        <v>3383</v>
      </c>
      <c r="D9754" s="6" t="str">
        <f t="shared" si="152"/>
        <v>0851-000-000-0000</v>
      </c>
      <c r="E9754" s="5" t="s">
        <v>3384</v>
      </c>
      <c r="F9754" s="5" t="s">
        <v>383</v>
      </c>
      <c r="G9754" s="5" t="s">
        <v>384</v>
      </c>
      <c r="H9754" s="5" t="s">
        <v>377</v>
      </c>
      <c r="I9754" s="5" t="s">
        <v>378</v>
      </c>
    </row>
    <row r="9755" spans="1:9" x14ac:dyDescent="0.25">
      <c r="A9755" s="5" t="s">
        <v>22946</v>
      </c>
      <c r="B9755" s="5" t="s">
        <v>22947</v>
      </c>
      <c r="C9755" s="6" t="s">
        <v>889</v>
      </c>
      <c r="D9755" s="6" t="str">
        <f t="shared" si="152"/>
        <v>0621-000-000-0000</v>
      </c>
      <c r="E9755" s="5" t="s">
        <v>890</v>
      </c>
      <c r="F9755" s="5" t="s">
        <v>383</v>
      </c>
      <c r="G9755" s="5" t="s">
        <v>384</v>
      </c>
      <c r="H9755" s="5" t="s">
        <v>377</v>
      </c>
      <c r="I9755" s="5" t="s">
        <v>378</v>
      </c>
    </row>
    <row r="9756" spans="1:9" x14ac:dyDescent="0.25">
      <c r="A9756" s="5" t="s">
        <v>22948</v>
      </c>
      <c r="B9756" s="5" t="s">
        <v>22949</v>
      </c>
      <c r="C9756" s="6" t="s">
        <v>962</v>
      </c>
      <c r="D9756" s="6" t="str">
        <f t="shared" si="152"/>
        <v>0797-000-000-0000</v>
      </c>
      <c r="E9756" s="5" t="s">
        <v>963</v>
      </c>
      <c r="F9756" s="5" t="s">
        <v>383</v>
      </c>
      <c r="G9756" s="5" t="s">
        <v>384</v>
      </c>
      <c r="H9756" s="5" t="s">
        <v>377</v>
      </c>
      <c r="I9756" s="5" t="s">
        <v>378</v>
      </c>
    </row>
    <row r="9757" spans="1:9" x14ac:dyDescent="0.25">
      <c r="A9757" s="5" t="s">
        <v>22950</v>
      </c>
      <c r="B9757" s="5" t="s">
        <v>22951</v>
      </c>
      <c r="C9757" s="6" t="s">
        <v>15387</v>
      </c>
      <c r="D9757" s="6" t="str">
        <f t="shared" si="152"/>
        <v>1100-000-000-0000</v>
      </c>
      <c r="E9757" s="5" t="s">
        <v>15388</v>
      </c>
      <c r="F9757" s="5" t="s">
        <v>383</v>
      </c>
      <c r="G9757" s="5" t="s">
        <v>384</v>
      </c>
      <c r="H9757" s="5" t="s">
        <v>377</v>
      </c>
      <c r="I9757" s="5" t="s">
        <v>378</v>
      </c>
    </row>
    <row r="9758" spans="1:9" x14ac:dyDescent="0.25">
      <c r="A9758" s="5" t="s">
        <v>22952</v>
      </c>
      <c r="B9758" s="5" t="s">
        <v>22953</v>
      </c>
      <c r="C9758" s="6" t="s">
        <v>1295</v>
      </c>
      <c r="D9758" s="6" t="str">
        <f t="shared" si="152"/>
        <v>0351-000-000-0000</v>
      </c>
      <c r="E9758" s="5" t="s">
        <v>1296</v>
      </c>
      <c r="F9758" s="5" t="s">
        <v>383</v>
      </c>
      <c r="G9758" s="5" t="s">
        <v>384</v>
      </c>
      <c r="H9758" s="5" t="s">
        <v>377</v>
      </c>
      <c r="I9758" s="5" t="s">
        <v>378</v>
      </c>
    </row>
    <row r="9759" spans="1:9" x14ac:dyDescent="0.25">
      <c r="A9759" s="5" t="s">
        <v>22954</v>
      </c>
      <c r="B9759" s="5" t="s">
        <v>22955</v>
      </c>
      <c r="C9759" s="6" t="s">
        <v>2056</v>
      </c>
      <c r="D9759" s="6" t="str">
        <f t="shared" si="152"/>
        <v>0035-000-000-0000</v>
      </c>
      <c r="E9759" s="5" t="s">
        <v>2057</v>
      </c>
      <c r="F9759" s="5" t="s">
        <v>383</v>
      </c>
      <c r="G9759" s="5" t="s">
        <v>384</v>
      </c>
      <c r="H9759" s="5" t="s">
        <v>377</v>
      </c>
      <c r="I9759" s="5" t="s">
        <v>378</v>
      </c>
    </row>
    <row r="9760" spans="1:9" x14ac:dyDescent="0.25">
      <c r="A9760" s="5" t="s">
        <v>22956</v>
      </c>
      <c r="B9760" s="5" t="s">
        <v>22957</v>
      </c>
      <c r="C9760" s="6" t="s">
        <v>8989</v>
      </c>
      <c r="D9760" s="6" t="str">
        <f t="shared" si="152"/>
        <v>0979-000-000-0000</v>
      </c>
      <c r="E9760" s="5" t="s">
        <v>8990</v>
      </c>
      <c r="F9760" s="5" t="s">
        <v>383</v>
      </c>
      <c r="G9760" s="5" t="s">
        <v>384</v>
      </c>
      <c r="H9760" s="5" t="s">
        <v>377</v>
      </c>
      <c r="I9760" s="5" t="s">
        <v>378</v>
      </c>
    </row>
    <row r="9761" spans="1:9" x14ac:dyDescent="0.25">
      <c r="A9761" s="5" t="s">
        <v>22958</v>
      </c>
      <c r="B9761" s="5" t="s">
        <v>22959</v>
      </c>
      <c r="C9761" s="6" t="s">
        <v>7960</v>
      </c>
      <c r="D9761" s="6" t="str">
        <f t="shared" si="152"/>
        <v>0826-000-000-0000</v>
      </c>
      <c r="E9761" s="5" t="s">
        <v>7961</v>
      </c>
      <c r="F9761" s="5" t="s">
        <v>383</v>
      </c>
      <c r="G9761" s="5" t="s">
        <v>384</v>
      </c>
      <c r="H9761" s="5" t="s">
        <v>377</v>
      </c>
      <c r="I9761" s="5" t="s">
        <v>378</v>
      </c>
    </row>
    <row r="9762" spans="1:9" x14ac:dyDescent="0.25">
      <c r="A9762" s="5" t="s">
        <v>22960</v>
      </c>
      <c r="B9762" s="5" t="s">
        <v>22961</v>
      </c>
      <c r="C9762" s="6" t="s">
        <v>5494</v>
      </c>
      <c r="D9762" s="6" t="str">
        <f t="shared" si="152"/>
        <v>0570-000-000-0000</v>
      </c>
      <c r="E9762" s="5" t="s">
        <v>5495</v>
      </c>
      <c r="F9762" s="5" t="s">
        <v>383</v>
      </c>
      <c r="G9762" s="5" t="s">
        <v>384</v>
      </c>
      <c r="H9762" s="5" t="s">
        <v>377</v>
      </c>
      <c r="I9762" s="5" t="s">
        <v>378</v>
      </c>
    </row>
    <row r="9763" spans="1:9" x14ac:dyDescent="0.25">
      <c r="A9763" s="5" t="s">
        <v>22962</v>
      </c>
      <c r="B9763" s="5" t="s">
        <v>22963</v>
      </c>
      <c r="C9763" s="6" t="s">
        <v>5668</v>
      </c>
      <c r="D9763" s="6" t="str">
        <f t="shared" si="152"/>
        <v>0730-000-000-0000</v>
      </c>
      <c r="E9763" s="5" t="s">
        <v>5669</v>
      </c>
      <c r="F9763" s="5" t="s">
        <v>383</v>
      </c>
      <c r="G9763" s="5" t="s">
        <v>384</v>
      </c>
      <c r="H9763" s="5" t="s">
        <v>491</v>
      </c>
      <c r="I9763" s="5" t="s">
        <v>492</v>
      </c>
    </row>
    <row r="9764" spans="1:9" x14ac:dyDescent="0.25">
      <c r="A9764" s="5" t="s">
        <v>22964</v>
      </c>
      <c r="B9764" s="5" t="s">
        <v>22965</v>
      </c>
      <c r="C9764" s="6" t="s">
        <v>381</v>
      </c>
      <c r="D9764" s="6" t="str">
        <f t="shared" si="152"/>
        <v>0310-000-000-0000</v>
      </c>
      <c r="E9764" s="5" t="s">
        <v>382</v>
      </c>
      <c r="F9764" s="5" t="s">
        <v>383</v>
      </c>
      <c r="G9764" s="5" t="s">
        <v>384</v>
      </c>
      <c r="H9764" s="5" t="s">
        <v>377</v>
      </c>
      <c r="I9764" s="5" t="s">
        <v>378</v>
      </c>
    </row>
    <row r="9765" spans="1:9" x14ac:dyDescent="0.25">
      <c r="A9765" s="5" t="s">
        <v>22966</v>
      </c>
      <c r="B9765" s="5" t="s">
        <v>22967</v>
      </c>
      <c r="C9765" s="6" t="s">
        <v>16007</v>
      </c>
      <c r="D9765" s="6" t="str">
        <f t="shared" si="152"/>
        <v>1055-000-000-0000</v>
      </c>
      <c r="E9765" s="5" t="s">
        <v>16008</v>
      </c>
      <c r="F9765" s="5" t="s">
        <v>383</v>
      </c>
      <c r="G9765" s="5" t="s">
        <v>384</v>
      </c>
      <c r="H9765" s="5" t="s">
        <v>377</v>
      </c>
      <c r="I9765" s="5" t="s">
        <v>378</v>
      </c>
    </row>
    <row r="9766" spans="1:9" x14ac:dyDescent="0.25">
      <c r="A9766" s="5" t="s">
        <v>22968</v>
      </c>
      <c r="B9766" s="5" t="s">
        <v>22969</v>
      </c>
      <c r="C9766" s="6" t="s">
        <v>1798</v>
      </c>
      <c r="D9766" s="6" t="str">
        <f t="shared" si="152"/>
        <v>0390-000-000-0000</v>
      </c>
      <c r="E9766" s="5" t="s">
        <v>1799</v>
      </c>
      <c r="F9766" s="5" t="s">
        <v>383</v>
      </c>
      <c r="G9766" s="5" t="s">
        <v>384</v>
      </c>
      <c r="H9766" s="5" t="s">
        <v>377</v>
      </c>
      <c r="I9766" s="5" t="s">
        <v>378</v>
      </c>
    </row>
    <row r="9767" spans="1:9" x14ac:dyDescent="0.25">
      <c r="A9767" s="5" t="s">
        <v>22970</v>
      </c>
      <c r="B9767" s="5" t="s">
        <v>22971</v>
      </c>
      <c r="C9767" s="6" t="s">
        <v>9163</v>
      </c>
      <c r="D9767" s="6" t="str">
        <f t="shared" si="152"/>
        <v>0589-000-000-0000</v>
      </c>
      <c r="E9767" s="5" t="s">
        <v>9164</v>
      </c>
      <c r="F9767" s="5" t="s">
        <v>383</v>
      </c>
      <c r="G9767" s="5" t="s">
        <v>384</v>
      </c>
      <c r="H9767" s="5" t="s">
        <v>377</v>
      </c>
      <c r="I9767" s="5" t="s">
        <v>378</v>
      </c>
    </row>
    <row r="9768" spans="1:9" x14ac:dyDescent="0.25">
      <c r="A9768" s="5" t="s">
        <v>22972</v>
      </c>
      <c r="B9768" s="5" t="s">
        <v>22973</v>
      </c>
      <c r="C9768" s="6" t="s">
        <v>2082</v>
      </c>
      <c r="D9768" s="6" t="str">
        <f t="shared" si="152"/>
        <v>0895-000-000-0000</v>
      </c>
      <c r="E9768" s="5" t="s">
        <v>2083</v>
      </c>
      <c r="F9768" s="5" t="s">
        <v>383</v>
      </c>
      <c r="G9768" s="5" t="s">
        <v>384</v>
      </c>
      <c r="H9768" s="5" t="s">
        <v>377</v>
      </c>
      <c r="I9768" s="5" t="s">
        <v>378</v>
      </c>
    </row>
    <row r="9769" spans="1:9" x14ac:dyDescent="0.25">
      <c r="A9769" s="5" t="s">
        <v>22974</v>
      </c>
      <c r="B9769" s="5" t="s">
        <v>22975</v>
      </c>
      <c r="C9769" s="6" t="s">
        <v>8320</v>
      </c>
      <c r="D9769" s="6" t="str">
        <f t="shared" si="152"/>
        <v>1016-000-000-0000</v>
      </c>
      <c r="E9769" s="5" t="s">
        <v>8321</v>
      </c>
      <c r="F9769" s="5" t="s">
        <v>383</v>
      </c>
      <c r="G9769" s="5" t="s">
        <v>384</v>
      </c>
      <c r="H9769" s="5" t="s">
        <v>377</v>
      </c>
      <c r="I9769" s="5" t="s">
        <v>378</v>
      </c>
    </row>
    <row r="9770" spans="1:9" x14ac:dyDescent="0.25">
      <c r="A9770" s="5" t="s">
        <v>22976</v>
      </c>
      <c r="B9770" s="5" t="s">
        <v>22977</v>
      </c>
      <c r="C9770" s="6" t="s">
        <v>2885</v>
      </c>
      <c r="D9770" s="6" t="str">
        <f t="shared" si="152"/>
        <v>0077-000-000-0000</v>
      </c>
      <c r="E9770" s="5" t="s">
        <v>2886</v>
      </c>
      <c r="F9770" s="5" t="s">
        <v>383</v>
      </c>
      <c r="G9770" s="5" t="s">
        <v>384</v>
      </c>
      <c r="H9770" s="5" t="s">
        <v>377</v>
      </c>
      <c r="I9770" s="5" t="s">
        <v>378</v>
      </c>
    </row>
    <row r="9771" spans="1:9" x14ac:dyDescent="0.25">
      <c r="A9771" s="5" t="s">
        <v>22978</v>
      </c>
      <c r="B9771" s="5" t="s">
        <v>22979</v>
      </c>
      <c r="C9771" s="6" t="s">
        <v>12875</v>
      </c>
      <c r="D9771" s="6" t="str">
        <f t="shared" si="152"/>
        <v>0690-000-000-0000</v>
      </c>
      <c r="E9771" s="5" t="s">
        <v>12876</v>
      </c>
      <c r="F9771" s="5" t="s">
        <v>383</v>
      </c>
      <c r="G9771" s="5" t="s">
        <v>384</v>
      </c>
      <c r="H9771" s="5" t="s">
        <v>377</v>
      </c>
      <c r="I9771" s="5" t="s">
        <v>378</v>
      </c>
    </row>
    <row r="9772" spans="1:9" x14ac:dyDescent="0.25">
      <c r="A9772" s="5" t="s">
        <v>22980</v>
      </c>
      <c r="B9772" s="5" t="s">
        <v>22981</v>
      </c>
      <c r="C9772" s="6" t="s">
        <v>3819</v>
      </c>
      <c r="D9772" s="6" t="str">
        <f t="shared" si="152"/>
        <v>0627-000-000-0000</v>
      </c>
      <c r="E9772" s="5" t="s">
        <v>3820</v>
      </c>
      <c r="F9772" s="5" t="s">
        <v>383</v>
      </c>
      <c r="G9772" s="5" t="s">
        <v>384</v>
      </c>
      <c r="H9772" s="5" t="s">
        <v>377</v>
      </c>
      <c r="I9772" s="5" t="s">
        <v>378</v>
      </c>
    </row>
    <row r="9773" spans="1:9" x14ac:dyDescent="0.25">
      <c r="A9773" s="5" t="s">
        <v>22982</v>
      </c>
      <c r="B9773" s="5" t="s">
        <v>22983</v>
      </c>
      <c r="C9773" s="6" t="s">
        <v>941</v>
      </c>
      <c r="D9773" s="6" t="str">
        <f t="shared" si="152"/>
        <v>0111-000-000-0000</v>
      </c>
      <c r="E9773" s="5" t="s">
        <v>942</v>
      </c>
      <c r="F9773" s="5" t="s">
        <v>383</v>
      </c>
      <c r="G9773" s="5" t="s">
        <v>384</v>
      </c>
      <c r="H9773" s="5" t="s">
        <v>377</v>
      </c>
      <c r="I9773" s="5" t="s">
        <v>378</v>
      </c>
    </row>
    <row r="9774" spans="1:9" x14ac:dyDescent="0.25">
      <c r="A9774" s="5" t="s">
        <v>22984</v>
      </c>
      <c r="B9774" s="5" t="s">
        <v>22985</v>
      </c>
      <c r="C9774" s="6" t="s">
        <v>4795</v>
      </c>
      <c r="D9774" s="6" t="str">
        <f t="shared" si="152"/>
        <v>0824-000-000-0000</v>
      </c>
      <c r="E9774" s="5" t="s">
        <v>4796</v>
      </c>
      <c r="F9774" s="5" t="s">
        <v>383</v>
      </c>
      <c r="G9774" s="5" t="s">
        <v>384</v>
      </c>
      <c r="H9774" s="5" t="s">
        <v>377</v>
      </c>
      <c r="I9774" s="5" t="s">
        <v>378</v>
      </c>
    </row>
    <row r="9775" spans="1:9" x14ac:dyDescent="0.25">
      <c r="A9775" s="5" t="s">
        <v>22986</v>
      </c>
      <c r="B9775" s="5" t="s">
        <v>22987</v>
      </c>
      <c r="C9775" s="6" t="s">
        <v>12859</v>
      </c>
      <c r="D9775" s="6" t="str">
        <f t="shared" si="152"/>
        <v>1097-000-000-0000</v>
      </c>
      <c r="E9775" s="5" t="s">
        <v>12860</v>
      </c>
      <c r="F9775" s="5" t="s">
        <v>383</v>
      </c>
      <c r="G9775" s="5" t="s">
        <v>384</v>
      </c>
      <c r="H9775" s="5" t="s">
        <v>513</v>
      </c>
      <c r="I9775" s="5" t="s">
        <v>514</v>
      </c>
    </row>
    <row r="9776" spans="1:9" x14ac:dyDescent="0.25">
      <c r="A9776" s="5" t="s">
        <v>22988</v>
      </c>
      <c r="B9776" s="5" t="s">
        <v>22989</v>
      </c>
      <c r="C9776" s="6" t="s">
        <v>11668</v>
      </c>
      <c r="D9776" s="6" t="str">
        <f t="shared" si="152"/>
        <v>1125-000-000-0000</v>
      </c>
      <c r="E9776" s="5" t="s">
        <v>11669</v>
      </c>
      <c r="F9776" s="5" t="s">
        <v>383</v>
      </c>
      <c r="G9776" s="5" t="s">
        <v>384</v>
      </c>
      <c r="H9776" s="5" t="s">
        <v>377</v>
      </c>
      <c r="I9776" s="5" t="s">
        <v>378</v>
      </c>
    </row>
    <row r="9777" spans="1:9" x14ac:dyDescent="0.25">
      <c r="A9777" s="5" t="s">
        <v>22990</v>
      </c>
      <c r="B9777" s="5" t="s">
        <v>22991</v>
      </c>
      <c r="C9777" s="6" t="s">
        <v>2533</v>
      </c>
      <c r="D9777" s="6" t="str">
        <f t="shared" si="152"/>
        <v>0860-000-000-0000</v>
      </c>
      <c r="E9777" s="5" t="s">
        <v>2534</v>
      </c>
      <c r="F9777" s="5" t="s">
        <v>383</v>
      </c>
      <c r="G9777" s="5" t="s">
        <v>384</v>
      </c>
      <c r="H9777" s="5" t="s">
        <v>377</v>
      </c>
      <c r="I9777" s="5" t="s">
        <v>378</v>
      </c>
    </row>
    <row r="9778" spans="1:9" x14ac:dyDescent="0.25">
      <c r="A9778" s="5" t="s">
        <v>22992</v>
      </c>
      <c r="B9778" s="5" t="s">
        <v>22993</v>
      </c>
      <c r="C9778" s="6" t="s">
        <v>2120</v>
      </c>
      <c r="D9778" s="6" t="str">
        <f t="shared" si="152"/>
        <v>0232-000-000-0000</v>
      </c>
      <c r="E9778" s="5" t="s">
        <v>2121</v>
      </c>
      <c r="F9778" s="5" t="s">
        <v>383</v>
      </c>
      <c r="G9778" s="5" t="s">
        <v>384</v>
      </c>
      <c r="H9778" s="5" t="s">
        <v>377</v>
      </c>
      <c r="I9778" s="5" t="s">
        <v>378</v>
      </c>
    </row>
    <row r="9779" spans="1:9" x14ac:dyDescent="0.25">
      <c r="A9779" s="5" t="s">
        <v>22994</v>
      </c>
      <c r="B9779" s="5" t="s">
        <v>22995</v>
      </c>
      <c r="C9779" s="6" t="s">
        <v>15874</v>
      </c>
      <c r="D9779" s="6" t="str">
        <f t="shared" si="152"/>
        <v>1066-000-000-0000</v>
      </c>
      <c r="E9779" s="5" t="s">
        <v>15875</v>
      </c>
      <c r="F9779" s="5" t="s">
        <v>383</v>
      </c>
      <c r="G9779" s="5" t="s">
        <v>384</v>
      </c>
      <c r="H9779" s="5" t="s">
        <v>513</v>
      </c>
      <c r="I9779" s="5" t="s">
        <v>514</v>
      </c>
    </row>
    <row r="9780" spans="1:9" x14ac:dyDescent="0.25">
      <c r="A9780" s="5" t="s">
        <v>22996</v>
      </c>
      <c r="B9780" s="5" t="s">
        <v>22997</v>
      </c>
      <c r="C9780" s="6" t="s">
        <v>2026</v>
      </c>
      <c r="D9780" s="6" t="str">
        <f t="shared" si="152"/>
        <v>0852-000-000-0000</v>
      </c>
      <c r="E9780" s="5" t="s">
        <v>2027</v>
      </c>
      <c r="F9780" s="5" t="s">
        <v>383</v>
      </c>
      <c r="G9780" s="5" t="s">
        <v>384</v>
      </c>
      <c r="H9780" s="5" t="s">
        <v>401</v>
      </c>
      <c r="I9780" s="5" t="s">
        <v>402</v>
      </c>
    </row>
    <row r="9781" spans="1:9" x14ac:dyDescent="0.25">
      <c r="A9781" s="5" t="s">
        <v>22998</v>
      </c>
      <c r="B9781" s="5" t="s">
        <v>22999</v>
      </c>
      <c r="C9781" s="6" t="s">
        <v>2597</v>
      </c>
      <c r="D9781" s="6" t="str">
        <f t="shared" si="152"/>
        <v>0345-000-000-0000</v>
      </c>
      <c r="E9781" s="5" t="s">
        <v>2598</v>
      </c>
      <c r="F9781" s="5" t="s">
        <v>383</v>
      </c>
      <c r="G9781" s="5" t="s">
        <v>384</v>
      </c>
      <c r="H9781" s="5" t="s">
        <v>377</v>
      </c>
      <c r="I9781" s="5" t="s">
        <v>378</v>
      </c>
    </row>
    <row r="9782" spans="1:9" x14ac:dyDescent="0.25">
      <c r="A9782" s="5" t="s">
        <v>23000</v>
      </c>
      <c r="B9782" s="5" t="s">
        <v>23001</v>
      </c>
      <c r="C9782" s="6" t="s">
        <v>911</v>
      </c>
      <c r="D9782" s="6" t="str">
        <f t="shared" si="152"/>
        <v>0168-000-000-0000</v>
      </c>
      <c r="E9782" s="5" t="s">
        <v>912</v>
      </c>
      <c r="F9782" s="5" t="s">
        <v>383</v>
      </c>
      <c r="G9782" s="5" t="s">
        <v>384</v>
      </c>
      <c r="H9782" s="5" t="s">
        <v>377</v>
      </c>
      <c r="I9782" s="5" t="s">
        <v>378</v>
      </c>
    </row>
    <row r="9783" spans="1:9" x14ac:dyDescent="0.25">
      <c r="A9783" s="5" t="s">
        <v>23002</v>
      </c>
      <c r="B9783" s="5" t="s">
        <v>23003</v>
      </c>
      <c r="C9783" s="6" t="s">
        <v>985</v>
      </c>
      <c r="D9783" s="6" t="str">
        <f t="shared" si="152"/>
        <v>0180-000-000-0000</v>
      </c>
      <c r="E9783" s="5" t="s">
        <v>986</v>
      </c>
      <c r="F9783" s="5" t="s">
        <v>383</v>
      </c>
      <c r="G9783" s="5" t="s">
        <v>384</v>
      </c>
      <c r="H9783" s="5" t="s">
        <v>377</v>
      </c>
      <c r="I9783" s="5" t="s">
        <v>378</v>
      </c>
    </row>
    <row r="9784" spans="1:9" x14ac:dyDescent="0.25">
      <c r="A9784" s="5" t="s">
        <v>23004</v>
      </c>
      <c r="B9784" s="5" t="s">
        <v>23005</v>
      </c>
      <c r="C9784" s="6" t="s">
        <v>1869</v>
      </c>
      <c r="D9784" s="6" t="str">
        <f t="shared" si="152"/>
        <v>0516-000-000-0000</v>
      </c>
      <c r="E9784" s="5" t="s">
        <v>1870</v>
      </c>
      <c r="F9784" s="5" t="s">
        <v>383</v>
      </c>
      <c r="G9784" s="5" t="s">
        <v>384</v>
      </c>
      <c r="H9784" s="5" t="s">
        <v>377</v>
      </c>
      <c r="I9784" s="5" t="s">
        <v>378</v>
      </c>
    </row>
    <row r="9785" spans="1:9" x14ac:dyDescent="0.25">
      <c r="A9785" s="5" t="s">
        <v>23006</v>
      </c>
      <c r="B9785" s="5" t="s">
        <v>23007</v>
      </c>
      <c r="C9785" s="6" t="s">
        <v>7594</v>
      </c>
      <c r="D9785" s="6" t="str">
        <f t="shared" si="152"/>
        <v>0303-312-000-0000</v>
      </c>
      <c r="E9785" s="5" t="s">
        <v>7595</v>
      </c>
      <c r="F9785" s="5" t="s">
        <v>383</v>
      </c>
      <c r="G9785" s="5" t="s">
        <v>384</v>
      </c>
      <c r="H9785" s="5" t="s">
        <v>377</v>
      </c>
      <c r="I9785" s="5" t="s">
        <v>378</v>
      </c>
    </row>
    <row r="9786" spans="1:9" x14ac:dyDescent="0.25">
      <c r="A9786" s="5" t="s">
        <v>23008</v>
      </c>
      <c r="B9786" s="5" t="s">
        <v>23009</v>
      </c>
      <c r="C9786" s="6" t="s">
        <v>15975</v>
      </c>
      <c r="D9786" s="6" t="str">
        <f t="shared" si="152"/>
        <v>0547-000-000-0000</v>
      </c>
      <c r="E9786" s="5" t="s">
        <v>15976</v>
      </c>
      <c r="F9786" s="5" t="s">
        <v>383</v>
      </c>
      <c r="G9786" s="5" t="s">
        <v>384</v>
      </c>
      <c r="H9786" s="5" t="s">
        <v>377</v>
      </c>
      <c r="I9786" s="5" t="s">
        <v>378</v>
      </c>
    </row>
    <row r="9787" spans="1:9" x14ac:dyDescent="0.25">
      <c r="A9787" s="5" t="s">
        <v>23010</v>
      </c>
      <c r="B9787" s="5" t="s">
        <v>23011</v>
      </c>
      <c r="C9787" s="6" t="s">
        <v>449</v>
      </c>
      <c r="D9787" s="6" t="str">
        <f t="shared" si="152"/>
        <v>0965-000-000-0000</v>
      </c>
      <c r="E9787" s="5" t="s">
        <v>450</v>
      </c>
      <c r="F9787" s="5" t="s">
        <v>383</v>
      </c>
      <c r="G9787" s="5" t="s">
        <v>384</v>
      </c>
      <c r="H9787" s="5" t="s">
        <v>377</v>
      </c>
      <c r="I9787" s="5" t="s">
        <v>378</v>
      </c>
    </row>
    <row r="9788" spans="1:9" x14ac:dyDescent="0.25">
      <c r="A9788" s="5" t="s">
        <v>23012</v>
      </c>
      <c r="B9788" s="5" t="s">
        <v>23013</v>
      </c>
      <c r="C9788" s="6" t="s">
        <v>634</v>
      </c>
      <c r="D9788" s="6" t="str">
        <f t="shared" si="152"/>
        <v>0625-000-000-0000</v>
      </c>
      <c r="E9788" s="5" t="s">
        <v>635</v>
      </c>
      <c r="F9788" s="5" t="s">
        <v>383</v>
      </c>
      <c r="G9788" s="5" t="s">
        <v>384</v>
      </c>
      <c r="H9788" s="5" t="s">
        <v>377</v>
      </c>
      <c r="I9788" s="5" t="s">
        <v>378</v>
      </c>
    </row>
    <row r="9789" spans="1:9" x14ac:dyDescent="0.25">
      <c r="A9789" s="5" t="s">
        <v>23014</v>
      </c>
      <c r="B9789" s="5" t="s">
        <v>23015</v>
      </c>
      <c r="C9789" s="6" t="s">
        <v>10206</v>
      </c>
      <c r="D9789" s="6" t="str">
        <f t="shared" si="152"/>
        <v>0010-030-081-1400</v>
      </c>
      <c r="E9789" s="5" t="s">
        <v>10207</v>
      </c>
      <c r="F9789" s="5" t="s">
        <v>383</v>
      </c>
      <c r="G9789" s="5" t="s">
        <v>384</v>
      </c>
      <c r="H9789" s="5" t="s">
        <v>377</v>
      </c>
      <c r="I9789" s="5" t="s">
        <v>378</v>
      </c>
    </row>
    <row r="9790" spans="1:9" x14ac:dyDescent="0.25">
      <c r="A9790" s="5" t="s">
        <v>23016</v>
      </c>
      <c r="B9790" s="5" t="s">
        <v>23017</v>
      </c>
      <c r="C9790" s="6" t="s">
        <v>4327</v>
      </c>
      <c r="D9790" s="6" t="str">
        <f t="shared" si="152"/>
        <v>0414-000-000-0000</v>
      </c>
      <c r="E9790" s="5" t="s">
        <v>4328</v>
      </c>
      <c r="F9790" s="5" t="s">
        <v>383</v>
      </c>
      <c r="G9790" s="5" t="s">
        <v>384</v>
      </c>
      <c r="H9790" s="5" t="s">
        <v>513</v>
      </c>
      <c r="I9790" s="5" t="s">
        <v>514</v>
      </c>
    </row>
    <row r="9791" spans="1:9" x14ac:dyDescent="0.25">
      <c r="A9791" s="5" t="s">
        <v>23018</v>
      </c>
      <c r="B9791" s="5" t="s">
        <v>23019</v>
      </c>
      <c r="C9791" s="6" t="s">
        <v>15639</v>
      </c>
      <c r="D9791" s="6" t="str">
        <f t="shared" si="152"/>
        <v>0573-000-000-0000</v>
      </c>
      <c r="E9791" s="5" t="s">
        <v>15640</v>
      </c>
      <c r="F9791" s="5" t="s">
        <v>383</v>
      </c>
      <c r="G9791" s="5" t="s">
        <v>384</v>
      </c>
      <c r="H9791" s="5" t="s">
        <v>377</v>
      </c>
      <c r="I9791" s="5" t="s">
        <v>378</v>
      </c>
    </row>
    <row r="9792" spans="1:9" x14ac:dyDescent="0.25">
      <c r="A9792" s="5" t="s">
        <v>23020</v>
      </c>
      <c r="B9792" s="5" t="s">
        <v>23021</v>
      </c>
      <c r="C9792" s="6" t="s">
        <v>4432</v>
      </c>
      <c r="D9792" s="6" t="str">
        <f t="shared" si="152"/>
        <v>1081-000-000-0000</v>
      </c>
      <c r="E9792" s="5" t="s">
        <v>4433</v>
      </c>
      <c r="F9792" s="5" t="s">
        <v>383</v>
      </c>
      <c r="G9792" s="5" t="s">
        <v>384</v>
      </c>
      <c r="H9792" s="5" t="s">
        <v>377</v>
      </c>
      <c r="I9792" s="5" t="s">
        <v>378</v>
      </c>
    </row>
    <row r="9793" spans="1:9" x14ac:dyDescent="0.25">
      <c r="A9793" s="5" t="s">
        <v>23022</v>
      </c>
      <c r="B9793" s="5" t="s">
        <v>23023</v>
      </c>
      <c r="C9793" s="6" t="s">
        <v>2184</v>
      </c>
      <c r="D9793" s="6" t="str">
        <f t="shared" si="152"/>
        <v>0893-000-000-0000</v>
      </c>
      <c r="E9793" s="5" t="s">
        <v>2185</v>
      </c>
      <c r="F9793" s="5" t="s">
        <v>383</v>
      </c>
      <c r="G9793" s="5" t="s">
        <v>384</v>
      </c>
      <c r="H9793" s="5" t="s">
        <v>377</v>
      </c>
      <c r="I9793" s="5" t="s">
        <v>378</v>
      </c>
    </row>
    <row r="9794" spans="1:9" x14ac:dyDescent="0.25">
      <c r="A9794" s="5" t="s">
        <v>23024</v>
      </c>
      <c r="B9794" s="5" t="s">
        <v>23025</v>
      </c>
      <c r="C9794" s="6" t="s">
        <v>4439</v>
      </c>
      <c r="D9794" s="6" t="str">
        <f t="shared" ref="D9794:D9857" si="153">TEXT(C9794,"0000-000-000-0000")</f>
        <v>1000-000-000-0000</v>
      </c>
      <c r="E9794" s="5" t="s">
        <v>4440</v>
      </c>
      <c r="F9794" s="5" t="s">
        <v>383</v>
      </c>
      <c r="G9794" s="5" t="s">
        <v>384</v>
      </c>
      <c r="H9794" s="5" t="s">
        <v>513</v>
      </c>
      <c r="I9794" s="5" t="s">
        <v>514</v>
      </c>
    </row>
    <row r="9795" spans="1:9" x14ac:dyDescent="0.25">
      <c r="A9795" s="5" t="s">
        <v>23026</v>
      </c>
      <c r="B9795" s="5" t="s">
        <v>23027</v>
      </c>
      <c r="C9795" s="6" t="s">
        <v>6651</v>
      </c>
      <c r="D9795" s="6" t="str">
        <f t="shared" si="153"/>
        <v>0791-000-000-0000</v>
      </c>
      <c r="E9795" s="5" t="s">
        <v>6652</v>
      </c>
      <c r="F9795" s="5" t="s">
        <v>383</v>
      </c>
      <c r="G9795" s="5" t="s">
        <v>384</v>
      </c>
      <c r="H9795" s="5" t="s">
        <v>377</v>
      </c>
      <c r="I9795" s="5" t="s">
        <v>378</v>
      </c>
    </row>
    <row r="9796" spans="1:9" x14ac:dyDescent="0.25">
      <c r="A9796" s="5" t="s">
        <v>23028</v>
      </c>
      <c r="B9796" s="5" t="s">
        <v>23029</v>
      </c>
      <c r="C9796" s="6" t="s">
        <v>7986</v>
      </c>
      <c r="D9796" s="6" t="str">
        <f t="shared" si="153"/>
        <v>0783-000-000-0000</v>
      </c>
      <c r="E9796" s="5" t="s">
        <v>7987</v>
      </c>
      <c r="F9796" s="5" t="s">
        <v>383</v>
      </c>
      <c r="G9796" s="5" t="s">
        <v>384</v>
      </c>
      <c r="H9796" s="5" t="s">
        <v>377</v>
      </c>
      <c r="I9796" s="5" t="s">
        <v>378</v>
      </c>
    </row>
    <row r="9797" spans="1:9" x14ac:dyDescent="0.25">
      <c r="A9797" s="5" t="s">
        <v>23030</v>
      </c>
      <c r="B9797" s="5" t="s">
        <v>23031</v>
      </c>
      <c r="C9797" s="6" t="s">
        <v>433</v>
      </c>
      <c r="D9797" s="6" t="str">
        <f t="shared" si="153"/>
        <v>1028-000-000-0000</v>
      </c>
      <c r="E9797" s="5" t="s">
        <v>434</v>
      </c>
      <c r="F9797" s="5" t="s">
        <v>383</v>
      </c>
      <c r="G9797" s="5" t="s">
        <v>384</v>
      </c>
      <c r="H9797" s="5" t="s">
        <v>377</v>
      </c>
      <c r="I9797" s="5" t="s">
        <v>378</v>
      </c>
    </row>
    <row r="9798" spans="1:9" x14ac:dyDescent="0.25">
      <c r="A9798" s="5" t="s">
        <v>23032</v>
      </c>
      <c r="B9798" s="5" t="s">
        <v>23033</v>
      </c>
      <c r="C9798" s="6" t="s">
        <v>1512</v>
      </c>
      <c r="D9798" s="6" t="str">
        <f t="shared" si="153"/>
        <v>0041-000-000-0000</v>
      </c>
      <c r="E9798" s="5" t="s">
        <v>1513</v>
      </c>
      <c r="F9798" s="5" t="s">
        <v>383</v>
      </c>
      <c r="G9798" s="5" t="s">
        <v>384</v>
      </c>
      <c r="H9798" s="5" t="s">
        <v>377</v>
      </c>
      <c r="I9798" s="5" t="s">
        <v>378</v>
      </c>
    </row>
    <row r="9799" spans="1:9" x14ac:dyDescent="0.25">
      <c r="A9799" s="5" t="s">
        <v>23034</v>
      </c>
      <c r="B9799" s="5" t="s">
        <v>23035</v>
      </c>
      <c r="C9799" s="6" t="s">
        <v>23036</v>
      </c>
      <c r="D9799" s="6" t="str">
        <f t="shared" si="153"/>
        <v>1069-116-000-0000</v>
      </c>
      <c r="E9799" s="5" t="s">
        <v>23037</v>
      </c>
      <c r="F9799" s="5" t="s">
        <v>383</v>
      </c>
      <c r="G9799" s="5" t="s">
        <v>384</v>
      </c>
      <c r="H9799" s="5" t="s">
        <v>377</v>
      </c>
      <c r="I9799" s="5" t="s">
        <v>378</v>
      </c>
    </row>
    <row r="9800" spans="1:9" x14ac:dyDescent="0.25">
      <c r="A9800" s="5" t="s">
        <v>23038</v>
      </c>
      <c r="B9800" s="5" t="s">
        <v>23039</v>
      </c>
      <c r="C9800" s="6" t="s">
        <v>6616</v>
      </c>
      <c r="D9800" s="6" t="str">
        <f t="shared" si="153"/>
        <v>1008-000-000-0000</v>
      </c>
      <c r="E9800" s="5" t="s">
        <v>6617</v>
      </c>
      <c r="F9800" s="5" t="s">
        <v>383</v>
      </c>
      <c r="G9800" s="5" t="s">
        <v>384</v>
      </c>
      <c r="H9800" s="5" t="s">
        <v>377</v>
      </c>
      <c r="I9800" s="5" t="s">
        <v>378</v>
      </c>
    </row>
    <row r="9801" spans="1:9" x14ac:dyDescent="0.25">
      <c r="A9801" s="5" t="s">
        <v>23040</v>
      </c>
      <c r="B9801" s="5" t="s">
        <v>23041</v>
      </c>
      <c r="C9801" s="6" t="s">
        <v>2716</v>
      </c>
      <c r="D9801" s="6" t="str">
        <f t="shared" si="153"/>
        <v>0100-000-000-1100</v>
      </c>
      <c r="E9801" s="5" t="s">
        <v>2717</v>
      </c>
      <c r="F9801" s="5" t="s">
        <v>383</v>
      </c>
      <c r="G9801" s="5" t="s">
        <v>384</v>
      </c>
      <c r="H9801" s="5" t="s">
        <v>377</v>
      </c>
      <c r="I9801" s="5" t="s">
        <v>378</v>
      </c>
    </row>
    <row r="9802" spans="1:9" x14ac:dyDescent="0.25">
      <c r="A9802" s="5" t="s">
        <v>23042</v>
      </c>
      <c r="B9802" s="5" t="s">
        <v>23043</v>
      </c>
      <c r="C9802" s="6" t="s">
        <v>7404</v>
      </c>
      <c r="D9802" s="6" t="str">
        <f t="shared" si="153"/>
        <v>1027-000-000-0000</v>
      </c>
      <c r="E9802" s="5" t="s">
        <v>7405</v>
      </c>
      <c r="F9802" s="5" t="s">
        <v>383</v>
      </c>
      <c r="G9802" s="5" t="s">
        <v>384</v>
      </c>
      <c r="H9802" s="5" t="s">
        <v>377</v>
      </c>
      <c r="I9802" s="5" t="s">
        <v>378</v>
      </c>
    </row>
    <row r="9803" spans="1:9" x14ac:dyDescent="0.25">
      <c r="A9803" s="5" t="s">
        <v>23044</v>
      </c>
      <c r="B9803" s="5" t="s">
        <v>23045</v>
      </c>
      <c r="C9803" s="6" t="s">
        <v>3631</v>
      </c>
      <c r="D9803" s="6" t="str">
        <f t="shared" si="153"/>
        <v>0340-306-000-0000</v>
      </c>
      <c r="E9803" s="5" t="s">
        <v>3632</v>
      </c>
      <c r="F9803" s="5" t="s">
        <v>383</v>
      </c>
      <c r="G9803" s="5" t="s">
        <v>384</v>
      </c>
      <c r="H9803" s="5" t="s">
        <v>377</v>
      </c>
      <c r="I9803" s="5" t="s">
        <v>378</v>
      </c>
    </row>
    <row r="9804" spans="1:9" x14ac:dyDescent="0.25">
      <c r="A9804" s="5" t="s">
        <v>23046</v>
      </c>
      <c r="B9804" s="5" t="s">
        <v>23047</v>
      </c>
      <c r="C9804" s="6" t="s">
        <v>2400</v>
      </c>
      <c r="D9804" s="6" t="str">
        <f t="shared" si="153"/>
        <v>0031-000-000-0000</v>
      </c>
      <c r="E9804" s="5" t="s">
        <v>2401</v>
      </c>
      <c r="F9804" s="5" t="s">
        <v>383</v>
      </c>
      <c r="G9804" s="5" t="s">
        <v>384</v>
      </c>
      <c r="H9804" s="5" t="s">
        <v>377</v>
      </c>
      <c r="I9804" s="5" t="s">
        <v>378</v>
      </c>
    </row>
    <row r="9805" spans="1:9" x14ac:dyDescent="0.25">
      <c r="A9805" s="5" t="s">
        <v>23048</v>
      </c>
      <c r="B9805" s="5" t="s">
        <v>23049</v>
      </c>
      <c r="C9805" s="6" t="s">
        <v>4076</v>
      </c>
      <c r="D9805" s="6" t="str">
        <f t="shared" si="153"/>
        <v>0308-000-000-0000</v>
      </c>
      <c r="E9805" s="5" t="s">
        <v>4077</v>
      </c>
      <c r="F9805" s="5" t="s">
        <v>383</v>
      </c>
      <c r="G9805" s="5" t="s">
        <v>384</v>
      </c>
      <c r="H9805" s="5" t="s">
        <v>377</v>
      </c>
      <c r="I9805" s="5" t="s">
        <v>378</v>
      </c>
    </row>
    <row r="9806" spans="1:9" x14ac:dyDescent="0.25">
      <c r="A9806" s="5" t="s">
        <v>23050</v>
      </c>
      <c r="B9806" s="5" t="s">
        <v>23051</v>
      </c>
      <c r="C9806" s="6" t="s">
        <v>577</v>
      </c>
      <c r="D9806" s="6" t="str">
        <f t="shared" si="153"/>
        <v>0062-000-000-0000</v>
      </c>
      <c r="E9806" s="5" t="s">
        <v>578</v>
      </c>
      <c r="F9806" s="5" t="s">
        <v>383</v>
      </c>
      <c r="G9806" s="5" t="s">
        <v>384</v>
      </c>
      <c r="H9806" s="5" t="s">
        <v>377</v>
      </c>
      <c r="I9806" s="5" t="s">
        <v>378</v>
      </c>
    </row>
    <row r="9807" spans="1:9" x14ac:dyDescent="0.25">
      <c r="A9807" s="5" t="s">
        <v>23052</v>
      </c>
      <c r="B9807" s="5" t="s">
        <v>23053</v>
      </c>
      <c r="C9807" s="6" t="s">
        <v>4829</v>
      </c>
      <c r="D9807" s="6" t="str">
        <f t="shared" si="153"/>
        <v>0036-000-000-0000</v>
      </c>
      <c r="E9807" s="5" t="s">
        <v>4830</v>
      </c>
      <c r="F9807" s="5" t="s">
        <v>383</v>
      </c>
      <c r="G9807" s="5" t="s">
        <v>384</v>
      </c>
      <c r="H9807" s="5" t="s">
        <v>377</v>
      </c>
      <c r="I9807" s="5" t="s">
        <v>378</v>
      </c>
    </row>
    <row r="9808" spans="1:9" x14ac:dyDescent="0.25">
      <c r="A9808" s="5" t="s">
        <v>23054</v>
      </c>
      <c r="B9808" s="5" t="s">
        <v>23055</v>
      </c>
      <c r="C9808" s="6" t="s">
        <v>14404</v>
      </c>
      <c r="D9808" s="6" t="str">
        <f t="shared" si="153"/>
        <v>1056-000-000-0000</v>
      </c>
      <c r="E9808" s="5" t="s">
        <v>14405</v>
      </c>
      <c r="F9808" s="5" t="s">
        <v>383</v>
      </c>
      <c r="G9808" s="5" t="s">
        <v>384</v>
      </c>
      <c r="H9808" s="5" t="s">
        <v>377</v>
      </c>
      <c r="I9808" s="5" t="s">
        <v>378</v>
      </c>
    </row>
    <row r="9809" spans="1:9" x14ac:dyDescent="0.25">
      <c r="A9809" s="5" t="s">
        <v>23056</v>
      </c>
      <c r="B9809" s="5" t="s">
        <v>23057</v>
      </c>
      <c r="C9809" s="6" t="s">
        <v>8396</v>
      </c>
      <c r="D9809" s="6" t="str">
        <f t="shared" si="153"/>
        <v>0743-000-000-0000</v>
      </c>
      <c r="E9809" s="5" t="s">
        <v>8397</v>
      </c>
      <c r="F9809" s="5" t="s">
        <v>383</v>
      </c>
      <c r="G9809" s="5" t="s">
        <v>384</v>
      </c>
      <c r="H9809" s="5" t="s">
        <v>377</v>
      </c>
      <c r="I9809" s="5" t="s">
        <v>378</v>
      </c>
    </row>
    <row r="9810" spans="1:9" x14ac:dyDescent="0.25">
      <c r="A9810" s="5" t="s">
        <v>23058</v>
      </c>
      <c r="B9810" s="5" t="s">
        <v>23059</v>
      </c>
      <c r="C9810" s="6" t="s">
        <v>1079</v>
      </c>
      <c r="D9810" s="6" t="str">
        <f t="shared" si="153"/>
        <v>0042-000-000-0000</v>
      </c>
      <c r="E9810" s="5" t="s">
        <v>1080</v>
      </c>
      <c r="F9810" s="5" t="s">
        <v>383</v>
      </c>
      <c r="G9810" s="5" t="s">
        <v>384</v>
      </c>
      <c r="H9810" s="5" t="s">
        <v>377</v>
      </c>
      <c r="I9810" s="5" t="s">
        <v>378</v>
      </c>
    </row>
    <row r="9811" spans="1:9" x14ac:dyDescent="0.25">
      <c r="A9811" s="5" t="s">
        <v>23060</v>
      </c>
      <c r="B9811" s="5" t="s">
        <v>23061</v>
      </c>
      <c r="C9811" s="6" t="s">
        <v>1946</v>
      </c>
      <c r="D9811" s="6" t="str">
        <f t="shared" si="153"/>
        <v>0010-163-031-1100</v>
      </c>
      <c r="E9811" s="5" t="s">
        <v>1947</v>
      </c>
      <c r="F9811" s="5" t="s">
        <v>383</v>
      </c>
      <c r="G9811" s="5" t="s">
        <v>384</v>
      </c>
      <c r="H9811" s="5" t="s">
        <v>377</v>
      </c>
      <c r="I9811" s="5" t="s">
        <v>378</v>
      </c>
    </row>
    <row r="9812" spans="1:9" x14ac:dyDescent="0.25">
      <c r="A9812" s="5" t="s">
        <v>23062</v>
      </c>
      <c r="B9812" s="5" t="s">
        <v>23063</v>
      </c>
      <c r="C9812" s="6" t="s">
        <v>2060</v>
      </c>
      <c r="D9812" s="6" t="str">
        <f t="shared" si="153"/>
        <v>0280-000-000-0000</v>
      </c>
      <c r="E9812" s="5" t="s">
        <v>2061</v>
      </c>
      <c r="F9812" s="5" t="s">
        <v>383</v>
      </c>
      <c r="G9812" s="5" t="s">
        <v>384</v>
      </c>
      <c r="H9812" s="5" t="s">
        <v>377</v>
      </c>
      <c r="I9812" s="5" t="s">
        <v>378</v>
      </c>
    </row>
    <row r="9813" spans="1:9" x14ac:dyDescent="0.25">
      <c r="A9813" s="5" t="s">
        <v>23064</v>
      </c>
      <c r="B9813" s="5" t="s">
        <v>23065</v>
      </c>
      <c r="C9813" s="6" t="s">
        <v>2160</v>
      </c>
      <c r="D9813" s="6" t="str">
        <f t="shared" si="153"/>
        <v>0075-000-000-0000</v>
      </c>
      <c r="E9813" s="5" t="s">
        <v>2161</v>
      </c>
      <c r="F9813" s="5" t="s">
        <v>383</v>
      </c>
      <c r="G9813" s="5" t="s">
        <v>384</v>
      </c>
      <c r="H9813" s="5" t="s">
        <v>377</v>
      </c>
      <c r="I9813" s="5" t="s">
        <v>378</v>
      </c>
    </row>
    <row r="9814" spans="1:9" x14ac:dyDescent="0.25">
      <c r="A9814" s="5" t="s">
        <v>23066</v>
      </c>
      <c r="B9814" s="5" t="s">
        <v>23067</v>
      </c>
      <c r="C9814" s="6" t="s">
        <v>5494</v>
      </c>
      <c r="D9814" s="6" t="str">
        <f t="shared" si="153"/>
        <v>0570-000-000-0000</v>
      </c>
      <c r="E9814" s="5" t="s">
        <v>5495</v>
      </c>
      <c r="F9814" s="5" t="s">
        <v>383</v>
      </c>
      <c r="G9814" s="5" t="s">
        <v>384</v>
      </c>
      <c r="H9814" s="5" t="s">
        <v>377</v>
      </c>
      <c r="I9814" s="5" t="s">
        <v>378</v>
      </c>
    </row>
    <row r="9815" spans="1:9" x14ac:dyDescent="0.25">
      <c r="A9815" s="5" t="s">
        <v>23068</v>
      </c>
      <c r="B9815" s="5" t="s">
        <v>23069</v>
      </c>
      <c r="C9815" s="6" t="s">
        <v>4829</v>
      </c>
      <c r="D9815" s="6" t="str">
        <f t="shared" si="153"/>
        <v>0036-000-000-0000</v>
      </c>
      <c r="E9815" s="5" t="s">
        <v>4830</v>
      </c>
      <c r="F9815" s="5" t="s">
        <v>383</v>
      </c>
      <c r="G9815" s="5" t="s">
        <v>384</v>
      </c>
      <c r="H9815" s="5" t="s">
        <v>377</v>
      </c>
      <c r="I9815" s="5" t="s">
        <v>378</v>
      </c>
    </row>
    <row r="9816" spans="1:9" x14ac:dyDescent="0.25">
      <c r="A9816" s="5" t="s">
        <v>23070</v>
      </c>
      <c r="B9816" s="5" t="s">
        <v>23071</v>
      </c>
      <c r="C9816" s="6" t="s">
        <v>3940</v>
      </c>
      <c r="D9816" s="6" t="str">
        <f t="shared" si="153"/>
        <v>1099-000-000-0000</v>
      </c>
      <c r="E9816" s="5" t="s">
        <v>3941</v>
      </c>
      <c r="F9816" s="5" t="s">
        <v>383</v>
      </c>
      <c r="G9816" s="5" t="s">
        <v>384</v>
      </c>
      <c r="H9816" s="5" t="s">
        <v>513</v>
      </c>
      <c r="I9816" s="5" t="s">
        <v>514</v>
      </c>
    </row>
    <row r="9817" spans="1:9" x14ac:dyDescent="0.25">
      <c r="A9817" s="5" t="s">
        <v>23072</v>
      </c>
      <c r="B9817" s="5" t="s">
        <v>23073</v>
      </c>
      <c r="C9817" s="6" t="s">
        <v>2229</v>
      </c>
      <c r="D9817" s="6" t="str">
        <f t="shared" si="153"/>
        <v>1120-000-000-0000</v>
      </c>
      <c r="E9817" s="5" t="s">
        <v>2230</v>
      </c>
      <c r="F9817" s="5" t="s">
        <v>383</v>
      </c>
      <c r="G9817" s="5" t="s">
        <v>384</v>
      </c>
      <c r="H9817" s="5" t="s">
        <v>377</v>
      </c>
      <c r="I9817" s="5" t="s">
        <v>378</v>
      </c>
    </row>
    <row r="9818" spans="1:9" x14ac:dyDescent="0.25">
      <c r="A9818" s="5" t="s">
        <v>23074</v>
      </c>
      <c r="B9818" s="5" t="s">
        <v>23075</v>
      </c>
      <c r="C9818" s="6" t="s">
        <v>615</v>
      </c>
      <c r="D9818" s="6" t="str">
        <f t="shared" si="153"/>
        <v>0170-000-000-0000</v>
      </c>
      <c r="E9818" s="5" t="s">
        <v>616</v>
      </c>
      <c r="F9818" s="5" t="s">
        <v>383</v>
      </c>
      <c r="G9818" s="5" t="s">
        <v>384</v>
      </c>
      <c r="H9818" s="5" t="s">
        <v>377</v>
      </c>
      <c r="I9818" s="5" t="s">
        <v>378</v>
      </c>
    </row>
    <row r="9819" spans="1:9" x14ac:dyDescent="0.25">
      <c r="A9819" s="5" t="s">
        <v>23076</v>
      </c>
      <c r="B9819" s="5" t="s">
        <v>23077</v>
      </c>
      <c r="C9819" s="6" t="s">
        <v>2196</v>
      </c>
      <c r="D9819" s="6" t="str">
        <f t="shared" si="153"/>
        <v>0924-000-000-0000</v>
      </c>
      <c r="E9819" s="5" t="s">
        <v>2197</v>
      </c>
      <c r="F9819" s="5" t="s">
        <v>383</v>
      </c>
      <c r="G9819" s="5" t="s">
        <v>384</v>
      </c>
      <c r="H9819" s="5" t="s">
        <v>377</v>
      </c>
      <c r="I9819" s="5" t="s">
        <v>378</v>
      </c>
    </row>
    <row r="9820" spans="1:9" x14ac:dyDescent="0.25">
      <c r="A9820" s="5" t="s">
        <v>23078</v>
      </c>
      <c r="B9820" s="5" t="s">
        <v>23079</v>
      </c>
      <c r="C9820" s="6" t="s">
        <v>8320</v>
      </c>
      <c r="D9820" s="6" t="str">
        <f t="shared" si="153"/>
        <v>1016-000-000-0000</v>
      </c>
      <c r="E9820" s="5" t="s">
        <v>8321</v>
      </c>
      <c r="F9820" s="5" t="s">
        <v>383</v>
      </c>
      <c r="G9820" s="5" t="s">
        <v>384</v>
      </c>
      <c r="H9820" s="5" t="s">
        <v>377</v>
      </c>
      <c r="I9820" s="5" t="s">
        <v>378</v>
      </c>
    </row>
    <row r="9821" spans="1:9" x14ac:dyDescent="0.25">
      <c r="A9821" s="5" t="s">
        <v>23080</v>
      </c>
      <c r="B9821" s="5" t="s">
        <v>23081</v>
      </c>
      <c r="C9821" s="6" t="s">
        <v>2657</v>
      </c>
      <c r="D9821" s="6" t="str">
        <f t="shared" si="153"/>
        <v>0085-000-000-0000</v>
      </c>
      <c r="E9821" s="5" t="s">
        <v>2658</v>
      </c>
      <c r="F9821" s="5" t="s">
        <v>383</v>
      </c>
      <c r="G9821" s="5" t="s">
        <v>384</v>
      </c>
      <c r="H9821" s="5" t="s">
        <v>377</v>
      </c>
      <c r="I9821" s="5" t="s">
        <v>378</v>
      </c>
    </row>
    <row r="9822" spans="1:9" x14ac:dyDescent="0.25">
      <c r="A9822" s="5" t="s">
        <v>23082</v>
      </c>
      <c r="B9822" s="5" t="s">
        <v>23083</v>
      </c>
      <c r="C9822" s="6" t="s">
        <v>5079</v>
      </c>
      <c r="D9822" s="6" t="str">
        <f t="shared" si="153"/>
        <v>0834-000-000-0000</v>
      </c>
      <c r="E9822" s="5" t="s">
        <v>5080</v>
      </c>
      <c r="F9822" s="5" t="s">
        <v>383</v>
      </c>
      <c r="G9822" s="5" t="s">
        <v>384</v>
      </c>
      <c r="H9822" s="5" t="s">
        <v>377</v>
      </c>
      <c r="I9822" s="5" t="s">
        <v>378</v>
      </c>
    </row>
    <row r="9823" spans="1:9" x14ac:dyDescent="0.25">
      <c r="A9823" s="5" t="s">
        <v>23084</v>
      </c>
      <c r="B9823" s="5" t="s">
        <v>23085</v>
      </c>
      <c r="C9823" s="6" t="s">
        <v>12859</v>
      </c>
      <c r="D9823" s="6" t="str">
        <f t="shared" si="153"/>
        <v>1097-000-000-0000</v>
      </c>
      <c r="E9823" s="5" t="s">
        <v>12860</v>
      </c>
      <c r="F9823" s="5" t="s">
        <v>383</v>
      </c>
      <c r="G9823" s="5" t="s">
        <v>384</v>
      </c>
      <c r="H9823" s="5" t="s">
        <v>377</v>
      </c>
      <c r="I9823" s="5" t="s">
        <v>378</v>
      </c>
    </row>
    <row r="9824" spans="1:9" x14ac:dyDescent="0.25">
      <c r="A9824" s="5" t="s">
        <v>23086</v>
      </c>
      <c r="B9824" s="5" t="s">
        <v>23087</v>
      </c>
      <c r="C9824" s="6" t="s">
        <v>5184</v>
      </c>
      <c r="D9824" s="6" t="str">
        <f t="shared" si="153"/>
        <v>1018-000-000-0000</v>
      </c>
      <c r="E9824" s="5" t="s">
        <v>5185</v>
      </c>
      <c r="F9824" s="5" t="s">
        <v>383</v>
      </c>
      <c r="G9824" s="5" t="s">
        <v>384</v>
      </c>
      <c r="H9824" s="5" t="s">
        <v>377</v>
      </c>
      <c r="I9824" s="5" t="s">
        <v>378</v>
      </c>
    </row>
    <row r="9825" spans="1:9" x14ac:dyDescent="0.25">
      <c r="A9825" s="5" t="s">
        <v>23088</v>
      </c>
      <c r="B9825" s="5" t="s">
        <v>23089</v>
      </c>
      <c r="C9825" s="6" t="s">
        <v>1798</v>
      </c>
      <c r="D9825" s="6" t="str">
        <f t="shared" si="153"/>
        <v>0390-000-000-0000</v>
      </c>
      <c r="E9825" s="5" t="s">
        <v>1799</v>
      </c>
      <c r="F9825" s="5" t="s">
        <v>383</v>
      </c>
      <c r="G9825" s="5" t="s">
        <v>384</v>
      </c>
      <c r="H9825" s="5" t="s">
        <v>377</v>
      </c>
      <c r="I9825" s="5" t="s">
        <v>378</v>
      </c>
    </row>
    <row r="9826" spans="1:9" x14ac:dyDescent="0.25">
      <c r="A9826" s="5" t="s">
        <v>23090</v>
      </c>
      <c r="B9826" s="5" t="s">
        <v>23091</v>
      </c>
      <c r="C9826" s="6" t="s">
        <v>5494</v>
      </c>
      <c r="D9826" s="6" t="str">
        <f t="shared" si="153"/>
        <v>0570-000-000-0000</v>
      </c>
      <c r="E9826" s="5" t="s">
        <v>5495</v>
      </c>
      <c r="F9826" s="5" t="s">
        <v>383</v>
      </c>
      <c r="G9826" s="5" t="s">
        <v>384</v>
      </c>
      <c r="H9826" s="5" t="s">
        <v>377</v>
      </c>
      <c r="I9826" s="5" t="s">
        <v>378</v>
      </c>
    </row>
    <row r="9827" spans="1:9" x14ac:dyDescent="0.25">
      <c r="A9827" s="5" t="s">
        <v>23092</v>
      </c>
      <c r="B9827" s="5" t="s">
        <v>23093</v>
      </c>
      <c r="C9827" s="6" t="s">
        <v>2008</v>
      </c>
      <c r="D9827" s="6" t="str">
        <f t="shared" si="153"/>
        <v>0670-000-000-0000</v>
      </c>
      <c r="E9827" s="5" t="s">
        <v>2009</v>
      </c>
      <c r="F9827" s="5" t="s">
        <v>383</v>
      </c>
      <c r="G9827" s="5" t="s">
        <v>384</v>
      </c>
      <c r="H9827" s="5" t="s">
        <v>11413</v>
      </c>
      <c r="I9827" s="5" t="s">
        <v>11414</v>
      </c>
    </row>
    <row r="9828" spans="1:9" x14ac:dyDescent="0.25">
      <c r="A9828" s="5" t="s">
        <v>23094</v>
      </c>
      <c r="B9828" s="5" t="s">
        <v>23095</v>
      </c>
      <c r="C9828" s="6" t="s">
        <v>8989</v>
      </c>
      <c r="D9828" s="6" t="str">
        <f t="shared" si="153"/>
        <v>0979-000-000-0000</v>
      </c>
      <c r="E9828" s="5" t="s">
        <v>8990</v>
      </c>
      <c r="F9828" s="5" t="s">
        <v>383</v>
      </c>
      <c r="G9828" s="5" t="s">
        <v>384</v>
      </c>
      <c r="H9828" s="5" t="s">
        <v>377</v>
      </c>
      <c r="I9828" s="5" t="s">
        <v>378</v>
      </c>
    </row>
    <row r="9829" spans="1:9" x14ac:dyDescent="0.25">
      <c r="A9829" s="5" t="s">
        <v>23096</v>
      </c>
      <c r="B9829" s="5" t="s">
        <v>23097</v>
      </c>
      <c r="C9829" s="6" t="s">
        <v>1563</v>
      </c>
      <c r="D9829" s="6" t="str">
        <f t="shared" si="153"/>
        <v>0900-000-000-0000</v>
      </c>
      <c r="E9829" s="5" t="s">
        <v>1564</v>
      </c>
      <c r="F9829" s="5" t="s">
        <v>383</v>
      </c>
      <c r="G9829" s="5" t="s">
        <v>384</v>
      </c>
      <c r="H9829" s="5" t="s">
        <v>377</v>
      </c>
      <c r="I9829" s="5" t="s">
        <v>378</v>
      </c>
    </row>
    <row r="9830" spans="1:9" x14ac:dyDescent="0.25">
      <c r="A9830" s="5" t="s">
        <v>23098</v>
      </c>
      <c r="B9830" s="5" t="s">
        <v>23099</v>
      </c>
      <c r="C9830" s="6" t="s">
        <v>9344</v>
      </c>
      <c r="D9830" s="6" t="str">
        <f t="shared" si="153"/>
        <v>1026-000-000-0000</v>
      </c>
      <c r="E9830" s="5" t="s">
        <v>9345</v>
      </c>
      <c r="F9830" s="5" t="s">
        <v>383</v>
      </c>
      <c r="G9830" s="5" t="s">
        <v>384</v>
      </c>
      <c r="H9830" s="5" t="s">
        <v>377</v>
      </c>
      <c r="I9830" s="5" t="s">
        <v>378</v>
      </c>
    </row>
    <row r="9831" spans="1:9" x14ac:dyDescent="0.25">
      <c r="A9831" s="5" t="s">
        <v>23100</v>
      </c>
      <c r="B9831" s="5" t="s">
        <v>23101</v>
      </c>
      <c r="C9831" s="6" t="s">
        <v>781</v>
      </c>
      <c r="D9831" s="6" t="str">
        <f t="shared" si="153"/>
        <v>0430-000-000-0000</v>
      </c>
      <c r="E9831" s="5" t="s">
        <v>782</v>
      </c>
      <c r="F9831" s="5" t="s">
        <v>383</v>
      </c>
      <c r="G9831" s="5" t="s">
        <v>384</v>
      </c>
      <c r="H9831" s="5" t="s">
        <v>377</v>
      </c>
      <c r="I9831" s="5" t="s">
        <v>378</v>
      </c>
    </row>
    <row r="9832" spans="1:9" x14ac:dyDescent="0.25">
      <c r="A9832" s="5" t="s">
        <v>23102</v>
      </c>
      <c r="B9832" s="5" t="s">
        <v>23103</v>
      </c>
      <c r="C9832" s="6" t="s">
        <v>3449</v>
      </c>
      <c r="D9832" s="6" t="str">
        <f t="shared" si="153"/>
        <v>0618-000-000-0000</v>
      </c>
      <c r="E9832" s="5" t="s">
        <v>27856</v>
      </c>
      <c r="F9832" s="5" t="s">
        <v>383</v>
      </c>
      <c r="G9832" s="5" t="s">
        <v>384</v>
      </c>
      <c r="H9832" s="5" t="s">
        <v>377</v>
      </c>
      <c r="I9832" s="5" t="s">
        <v>378</v>
      </c>
    </row>
    <row r="9833" spans="1:9" x14ac:dyDescent="0.25">
      <c r="A9833" s="5" t="s">
        <v>23104</v>
      </c>
      <c r="B9833" s="5" t="s">
        <v>23105</v>
      </c>
      <c r="C9833" s="6" t="s">
        <v>5678</v>
      </c>
      <c r="D9833" s="6" t="str">
        <f t="shared" si="153"/>
        <v>0010-046-061-1100</v>
      </c>
      <c r="E9833" s="5" t="s">
        <v>5679</v>
      </c>
      <c r="F9833" s="5" t="s">
        <v>383</v>
      </c>
      <c r="G9833" s="5" t="s">
        <v>384</v>
      </c>
      <c r="H9833" s="5" t="s">
        <v>377</v>
      </c>
      <c r="I9833" s="5" t="s">
        <v>378</v>
      </c>
    </row>
    <row r="9834" spans="1:9" x14ac:dyDescent="0.25">
      <c r="A9834" s="5" t="s">
        <v>23106</v>
      </c>
      <c r="B9834" s="5" t="s">
        <v>23107</v>
      </c>
      <c r="C9834" s="6" t="s">
        <v>781</v>
      </c>
      <c r="D9834" s="6" t="str">
        <f t="shared" si="153"/>
        <v>0430-000-000-0000</v>
      </c>
      <c r="E9834" s="5" t="s">
        <v>782</v>
      </c>
      <c r="F9834" s="5" t="s">
        <v>383</v>
      </c>
      <c r="G9834" s="5" t="s">
        <v>384</v>
      </c>
      <c r="H9834" s="5" t="s">
        <v>377</v>
      </c>
      <c r="I9834" s="5" t="s">
        <v>378</v>
      </c>
    </row>
    <row r="9835" spans="1:9" x14ac:dyDescent="0.25">
      <c r="A9835" s="5" t="s">
        <v>23108</v>
      </c>
      <c r="B9835" s="5" t="s">
        <v>23109</v>
      </c>
      <c r="C9835" s="6" t="s">
        <v>8214</v>
      </c>
      <c r="D9835" s="6" t="str">
        <f t="shared" si="153"/>
        <v>0745-000-000-0000</v>
      </c>
      <c r="E9835" s="5" t="s">
        <v>8215</v>
      </c>
      <c r="F9835" s="5" t="s">
        <v>383</v>
      </c>
      <c r="G9835" s="5" t="s">
        <v>384</v>
      </c>
      <c r="H9835" s="5" t="s">
        <v>377</v>
      </c>
      <c r="I9835" s="5" t="s">
        <v>378</v>
      </c>
    </row>
    <row r="9836" spans="1:9" x14ac:dyDescent="0.25">
      <c r="A9836" s="5" t="s">
        <v>23110</v>
      </c>
      <c r="B9836" s="5" t="s">
        <v>23111</v>
      </c>
      <c r="C9836" s="6" t="s">
        <v>3161</v>
      </c>
      <c r="D9836" s="6" t="str">
        <f t="shared" si="153"/>
        <v>0047-000-000-0000</v>
      </c>
      <c r="E9836" s="5" t="s">
        <v>3162</v>
      </c>
      <c r="F9836" s="5" t="s">
        <v>383</v>
      </c>
      <c r="G9836" s="5" t="s">
        <v>384</v>
      </c>
      <c r="H9836" s="5" t="s">
        <v>377</v>
      </c>
      <c r="I9836" s="5" t="s">
        <v>378</v>
      </c>
    </row>
    <row r="9837" spans="1:9" x14ac:dyDescent="0.25">
      <c r="A9837" s="5" t="s">
        <v>23112</v>
      </c>
      <c r="B9837" s="5" t="s">
        <v>23113</v>
      </c>
      <c r="C9837" s="6" t="s">
        <v>1069</v>
      </c>
      <c r="D9837" s="6" t="str">
        <f t="shared" si="153"/>
        <v>0300-000-000-0000</v>
      </c>
      <c r="E9837" s="5" t="s">
        <v>1070</v>
      </c>
      <c r="F9837" s="5" t="s">
        <v>383</v>
      </c>
      <c r="G9837" s="5" t="s">
        <v>384</v>
      </c>
      <c r="H9837" s="5" t="s">
        <v>377</v>
      </c>
      <c r="I9837" s="5" t="s">
        <v>378</v>
      </c>
    </row>
    <row r="9838" spans="1:9" x14ac:dyDescent="0.25">
      <c r="A9838" s="5" t="s">
        <v>23114</v>
      </c>
      <c r="B9838" s="5" t="s">
        <v>23115</v>
      </c>
      <c r="C9838" s="6" t="s">
        <v>2767</v>
      </c>
      <c r="D9838" s="6" t="str">
        <f t="shared" si="153"/>
        <v>0187-000-000-0000</v>
      </c>
      <c r="E9838" s="5" t="s">
        <v>2768</v>
      </c>
      <c r="F9838" s="5" t="s">
        <v>383</v>
      </c>
      <c r="G9838" s="5" t="s">
        <v>384</v>
      </c>
      <c r="H9838" s="5" t="s">
        <v>377</v>
      </c>
      <c r="I9838" s="5" t="s">
        <v>378</v>
      </c>
    </row>
    <row r="9839" spans="1:9" x14ac:dyDescent="0.25">
      <c r="A9839" s="5" t="s">
        <v>23116</v>
      </c>
      <c r="B9839" s="5" t="s">
        <v>23117</v>
      </c>
      <c r="C9839" s="6" t="s">
        <v>4935</v>
      </c>
      <c r="D9839" s="6" t="str">
        <f t="shared" si="153"/>
        <v>0127-000-000-0000</v>
      </c>
      <c r="E9839" s="5" t="s">
        <v>4936</v>
      </c>
      <c r="F9839" s="5" t="s">
        <v>383</v>
      </c>
      <c r="G9839" s="5" t="s">
        <v>384</v>
      </c>
      <c r="H9839" s="5" t="s">
        <v>377</v>
      </c>
      <c r="I9839" s="5" t="s">
        <v>378</v>
      </c>
    </row>
    <row r="9840" spans="1:9" x14ac:dyDescent="0.25">
      <c r="A9840" s="5" t="s">
        <v>23118</v>
      </c>
      <c r="B9840" s="5" t="s">
        <v>23119</v>
      </c>
      <c r="C9840" s="6" t="s">
        <v>2098</v>
      </c>
      <c r="D9840" s="6" t="str">
        <f t="shared" si="153"/>
        <v>0785-000-000-0000</v>
      </c>
      <c r="E9840" s="5" t="s">
        <v>2099</v>
      </c>
      <c r="F9840" s="5" t="s">
        <v>383</v>
      </c>
      <c r="G9840" s="5" t="s">
        <v>384</v>
      </c>
      <c r="H9840" s="5" t="s">
        <v>377</v>
      </c>
      <c r="I9840" s="5" t="s">
        <v>378</v>
      </c>
    </row>
    <row r="9841" spans="1:9" x14ac:dyDescent="0.25">
      <c r="A9841" s="5" t="s">
        <v>23120</v>
      </c>
      <c r="B9841" s="5" t="s">
        <v>23121</v>
      </c>
      <c r="C9841" s="6" t="s">
        <v>1185</v>
      </c>
      <c r="D9841" s="6" t="str">
        <f t="shared" si="153"/>
        <v>0073-000-000-0000</v>
      </c>
      <c r="E9841" s="5" t="s">
        <v>1186</v>
      </c>
      <c r="F9841" s="5" t="s">
        <v>383</v>
      </c>
      <c r="G9841" s="5" t="s">
        <v>384</v>
      </c>
      <c r="H9841" s="5" t="s">
        <v>401</v>
      </c>
      <c r="I9841" s="5" t="s">
        <v>402</v>
      </c>
    </row>
    <row r="9842" spans="1:9" x14ac:dyDescent="0.25">
      <c r="A9842" s="5" t="s">
        <v>23122</v>
      </c>
      <c r="B9842" s="5" t="s">
        <v>23123</v>
      </c>
      <c r="C9842" s="6" t="s">
        <v>2909</v>
      </c>
      <c r="D9842" s="6" t="str">
        <f t="shared" si="153"/>
        <v>0949-000-000-0000</v>
      </c>
      <c r="E9842" s="5" t="s">
        <v>2910</v>
      </c>
      <c r="F9842" s="5" t="s">
        <v>383</v>
      </c>
      <c r="G9842" s="5" t="s">
        <v>384</v>
      </c>
      <c r="H9842" s="5" t="s">
        <v>377</v>
      </c>
      <c r="I9842" s="5" t="s">
        <v>378</v>
      </c>
    </row>
    <row r="9843" spans="1:9" x14ac:dyDescent="0.25">
      <c r="A9843" s="5" t="s">
        <v>23124</v>
      </c>
      <c r="B9843" s="5" t="s">
        <v>23125</v>
      </c>
      <c r="C9843" s="6" t="s">
        <v>6462</v>
      </c>
      <c r="D9843" s="6" t="str">
        <f t="shared" si="153"/>
        <v>0010-046-051-1100</v>
      </c>
      <c r="E9843" s="5" t="s">
        <v>6463</v>
      </c>
      <c r="F9843" s="5" t="s">
        <v>399</v>
      </c>
      <c r="G9843" s="5" t="s">
        <v>400</v>
      </c>
      <c r="H9843" s="5" t="s">
        <v>513</v>
      </c>
      <c r="I9843" s="5" t="s">
        <v>514</v>
      </c>
    </row>
    <row r="9844" spans="1:9" x14ac:dyDescent="0.25">
      <c r="A9844" s="5" t="s">
        <v>23126</v>
      </c>
      <c r="B9844" s="5" t="s">
        <v>23127</v>
      </c>
      <c r="C9844" s="6" t="s">
        <v>2722</v>
      </c>
      <c r="D9844" s="6" t="str">
        <f t="shared" si="153"/>
        <v>0302-000-000-0000</v>
      </c>
      <c r="E9844" s="5" t="s">
        <v>2723</v>
      </c>
      <c r="F9844" s="5" t="s">
        <v>383</v>
      </c>
      <c r="G9844" s="5" t="s">
        <v>384</v>
      </c>
      <c r="H9844" s="5" t="s">
        <v>377</v>
      </c>
      <c r="I9844" s="5" t="s">
        <v>378</v>
      </c>
    </row>
    <row r="9845" spans="1:9" x14ac:dyDescent="0.25">
      <c r="A9845" s="5" t="s">
        <v>23128</v>
      </c>
      <c r="B9845" s="5" t="s">
        <v>23129</v>
      </c>
      <c r="C9845" s="6" t="s">
        <v>863</v>
      </c>
      <c r="D9845" s="6" t="str">
        <f t="shared" si="153"/>
        <v>0010-091-031-1100</v>
      </c>
      <c r="E9845" s="5" t="s">
        <v>864</v>
      </c>
      <c r="F9845" s="5" t="s">
        <v>383</v>
      </c>
      <c r="G9845" s="5" t="s">
        <v>384</v>
      </c>
      <c r="H9845" s="5" t="s">
        <v>377</v>
      </c>
      <c r="I9845" s="5" t="s">
        <v>378</v>
      </c>
    </row>
    <row r="9846" spans="1:9" x14ac:dyDescent="0.25">
      <c r="A9846" s="5" t="s">
        <v>23130</v>
      </c>
      <c r="B9846" s="5" t="s">
        <v>23131</v>
      </c>
      <c r="C9846" s="6" t="s">
        <v>12074</v>
      </c>
      <c r="D9846" s="6" t="str">
        <f t="shared" si="153"/>
        <v>1044-000-000-0000</v>
      </c>
      <c r="E9846" s="5" t="s">
        <v>12075</v>
      </c>
      <c r="F9846" s="5" t="s">
        <v>383</v>
      </c>
      <c r="G9846" s="5" t="s">
        <v>384</v>
      </c>
      <c r="H9846" s="5" t="s">
        <v>377</v>
      </c>
      <c r="I9846" s="5" t="s">
        <v>378</v>
      </c>
    </row>
    <row r="9847" spans="1:9" x14ac:dyDescent="0.25">
      <c r="A9847" s="5" t="s">
        <v>23132</v>
      </c>
      <c r="B9847" s="5" t="s">
        <v>23133</v>
      </c>
      <c r="C9847" s="6" t="s">
        <v>4935</v>
      </c>
      <c r="D9847" s="6" t="str">
        <f t="shared" si="153"/>
        <v>0127-000-000-0000</v>
      </c>
      <c r="E9847" s="5" t="s">
        <v>4936</v>
      </c>
      <c r="F9847" s="5" t="s">
        <v>383</v>
      </c>
      <c r="G9847" s="5" t="s">
        <v>384</v>
      </c>
      <c r="H9847" s="5" t="s">
        <v>377</v>
      </c>
      <c r="I9847" s="5" t="s">
        <v>378</v>
      </c>
    </row>
    <row r="9848" spans="1:9" x14ac:dyDescent="0.25">
      <c r="A9848" s="5" t="s">
        <v>23134</v>
      </c>
      <c r="B9848" s="5" t="s">
        <v>23135</v>
      </c>
      <c r="C9848" s="6" t="s">
        <v>1133</v>
      </c>
      <c r="D9848" s="6" t="str">
        <f t="shared" si="153"/>
        <v>1042-000-000-0000</v>
      </c>
      <c r="E9848" s="5" t="s">
        <v>1134</v>
      </c>
      <c r="F9848" s="5" t="s">
        <v>383</v>
      </c>
      <c r="G9848" s="5" t="s">
        <v>384</v>
      </c>
      <c r="H9848" s="5" t="s">
        <v>377</v>
      </c>
      <c r="I9848" s="5" t="s">
        <v>378</v>
      </c>
    </row>
    <row r="9849" spans="1:9" x14ac:dyDescent="0.25">
      <c r="A9849" s="5" t="s">
        <v>23136</v>
      </c>
      <c r="B9849" s="5" t="s">
        <v>23137</v>
      </c>
      <c r="C9849" s="6" t="s">
        <v>1685</v>
      </c>
      <c r="D9849" s="6" t="str">
        <f t="shared" si="153"/>
        <v>0337-000-000-0000</v>
      </c>
      <c r="E9849" s="5" t="s">
        <v>1686</v>
      </c>
      <c r="F9849" s="5" t="s">
        <v>383</v>
      </c>
      <c r="G9849" s="5" t="s">
        <v>384</v>
      </c>
      <c r="H9849" s="5" t="s">
        <v>377</v>
      </c>
      <c r="I9849" s="5" t="s">
        <v>378</v>
      </c>
    </row>
    <row r="9850" spans="1:9" x14ac:dyDescent="0.25">
      <c r="A9850" s="5" t="s">
        <v>23138</v>
      </c>
      <c r="B9850" s="5" t="s">
        <v>23139</v>
      </c>
      <c r="C9850" s="6" t="s">
        <v>3850</v>
      </c>
      <c r="D9850" s="6" t="str">
        <f t="shared" si="153"/>
        <v>0015-000-000-0000</v>
      </c>
      <c r="E9850" s="5" t="s">
        <v>3851</v>
      </c>
      <c r="F9850" s="5" t="s">
        <v>383</v>
      </c>
      <c r="G9850" s="5" t="s">
        <v>384</v>
      </c>
      <c r="H9850" s="5" t="s">
        <v>377</v>
      </c>
      <c r="I9850" s="5" t="s">
        <v>378</v>
      </c>
    </row>
    <row r="9851" spans="1:9" x14ac:dyDescent="0.25">
      <c r="A9851" s="5" t="s">
        <v>23140</v>
      </c>
      <c r="B9851" s="5" t="s">
        <v>23141</v>
      </c>
      <c r="C9851" s="6" t="s">
        <v>1907</v>
      </c>
      <c r="D9851" s="6" t="str">
        <f t="shared" si="153"/>
        <v>1104-000-000-0000</v>
      </c>
      <c r="E9851" s="5" t="s">
        <v>1908</v>
      </c>
      <c r="F9851" s="5" t="s">
        <v>383</v>
      </c>
      <c r="G9851" s="5" t="s">
        <v>384</v>
      </c>
      <c r="H9851" s="5" t="s">
        <v>513</v>
      </c>
      <c r="I9851" s="5" t="s">
        <v>514</v>
      </c>
    </row>
    <row r="9852" spans="1:9" x14ac:dyDescent="0.25">
      <c r="A9852" s="5" t="s">
        <v>23142</v>
      </c>
      <c r="B9852" s="5" t="s">
        <v>23143</v>
      </c>
      <c r="C9852" s="6" t="s">
        <v>2673</v>
      </c>
      <c r="D9852" s="6" t="str">
        <f t="shared" si="153"/>
        <v>0219-000-000-0000</v>
      </c>
      <c r="E9852" s="5" t="s">
        <v>2674</v>
      </c>
      <c r="F9852" s="5" t="s">
        <v>383</v>
      </c>
      <c r="G9852" s="5" t="s">
        <v>384</v>
      </c>
      <c r="H9852" s="5" t="s">
        <v>513</v>
      </c>
      <c r="I9852" s="5" t="s">
        <v>514</v>
      </c>
    </row>
    <row r="9853" spans="1:9" x14ac:dyDescent="0.25">
      <c r="A9853" s="5" t="s">
        <v>23144</v>
      </c>
      <c r="B9853" s="5" t="s">
        <v>23145</v>
      </c>
      <c r="C9853" s="6" t="s">
        <v>2060</v>
      </c>
      <c r="D9853" s="6" t="str">
        <f t="shared" si="153"/>
        <v>0280-000-000-0000</v>
      </c>
      <c r="E9853" s="5" t="s">
        <v>2061</v>
      </c>
      <c r="F9853" s="5" t="s">
        <v>383</v>
      </c>
      <c r="G9853" s="5" t="s">
        <v>384</v>
      </c>
      <c r="H9853" s="5" t="s">
        <v>377</v>
      </c>
      <c r="I9853" s="5" t="s">
        <v>378</v>
      </c>
    </row>
    <row r="9854" spans="1:9" x14ac:dyDescent="0.25">
      <c r="A9854" s="5" t="s">
        <v>23146</v>
      </c>
      <c r="B9854" s="5" t="s">
        <v>23147</v>
      </c>
      <c r="C9854" s="6" t="s">
        <v>985</v>
      </c>
      <c r="D9854" s="6" t="str">
        <f t="shared" si="153"/>
        <v>0180-000-000-0000</v>
      </c>
      <c r="E9854" s="5" t="s">
        <v>986</v>
      </c>
      <c r="F9854" s="5" t="s">
        <v>383</v>
      </c>
      <c r="G9854" s="5" t="s">
        <v>384</v>
      </c>
      <c r="H9854" s="5" t="s">
        <v>377</v>
      </c>
      <c r="I9854" s="5" t="s">
        <v>378</v>
      </c>
    </row>
    <row r="9855" spans="1:9" x14ac:dyDescent="0.25">
      <c r="A9855" s="5" t="s">
        <v>23148</v>
      </c>
      <c r="B9855" s="5" t="s">
        <v>23149</v>
      </c>
      <c r="C9855" s="6" t="s">
        <v>23150</v>
      </c>
      <c r="D9855" s="6" t="str">
        <f t="shared" si="153"/>
        <v>0031-116-000-0000</v>
      </c>
      <c r="E9855" s="5" t="s">
        <v>23151</v>
      </c>
      <c r="F9855" s="5" t="s">
        <v>383</v>
      </c>
      <c r="G9855" s="5" t="s">
        <v>384</v>
      </c>
      <c r="H9855" s="5" t="s">
        <v>513</v>
      </c>
      <c r="I9855" s="5" t="s">
        <v>514</v>
      </c>
    </row>
    <row r="9856" spans="1:9" x14ac:dyDescent="0.25">
      <c r="A9856" s="5" t="s">
        <v>23152</v>
      </c>
      <c r="B9856" s="5" t="s">
        <v>23153</v>
      </c>
      <c r="C9856" s="6" t="s">
        <v>1346</v>
      </c>
      <c r="D9856" s="6" t="str">
        <f t="shared" si="153"/>
        <v>0018-000-000-0000</v>
      </c>
      <c r="E9856" s="5" t="s">
        <v>1347</v>
      </c>
      <c r="F9856" s="5" t="s">
        <v>383</v>
      </c>
      <c r="G9856" s="5" t="s">
        <v>384</v>
      </c>
      <c r="H9856" s="5" t="s">
        <v>377</v>
      </c>
      <c r="I9856" s="5" t="s">
        <v>378</v>
      </c>
    </row>
    <row r="9857" spans="1:9" x14ac:dyDescent="0.25">
      <c r="A9857" s="5" t="s">
        <v>23154</v>
      </c>
      <c r="B9857" s="5" t="s">
        <v>23155</v>
      </c>
      <c r="C9857" s="6" t="s">
        <v>14510</v>
      </c>
      <c r="D9857" s="6" t="str">
        <f t="shared" si="153"/>
        <v>1058-000-000-0000</v>
      </c>
      <c r="E9857" s="5" t="s">
        <v>14511</v>
      </c>
      <c r="F9857" s="5" t="s">
        <v>383</v>
      </c>
      <c r="G9857" s="5" t="s">
        <v>384</v>
      </c>
      <c r="H9857" s="5" t="s">
        <v>513</v>
      </c>
      <c r="I9857" s="5" t="s">
        <v>514</v>
      </c>
    </row>
    <row r="9858" spans="1:9" x14ac:dyDescent="0.25">
      <c r="A9858" s="5" t="s">
        <v>23156</v>
      </c>
      <c r="B9858" s="5" t="s">
        <v>23157</v>
      </c>
      <c r="C9858" s="6" t="s">
        <v>793</v>
      </c>
      <c r="D9858" s="6" t="str">
        <f t="shared" ref="D9858:D9921" si="154">TEXT(C9858,"0000-000-000-0000")</f>
        <v>0115-000-000-0000</v>
      </c>
      <c r="E9858" s="5" t="s">
        <v>794</v>
      </c>
      <c r="F9858" s="5" t="s">
        <v>383</v>
      </c>
      <c r="G9858" s="5" t="s">
        <v>384</v>
      </c>
      <c r="H9858" s="5" t="s">
        <v>513</v>
      </c>
      <c r="I9858" s="5" t="s">
        <v>514</v>
      </c>
    </row>
    <row r="9859" spans="1:9" x14ac:dyDescent="0.25">
      <c r="A9859" s="5" t="s">
        <v>23158</v>
      </c>
      <c r="B9859" s="5" t="s">
        <v>23159</v>
      </c>
      <c r="C9859" s="6" t="s">
        <v>1873</v>
      </c>
      <c r="D9859" s="6" t="str">
        <f t="shared" si="154"/>
        <v>0335-000-000-0000</v>
      </c>
      <c r="E9859" s="5" t="s">
        <v>1874</v>
      </c>
      <c r="F9859" s="5" t="s">
        <v>383</v>
      </c>
      <c r="G9859" s="5" t="s">
        <v>384</v>
      </c>
      <c r="H9859" s="5" t="s">
        <v>377</v>
      </c>
      <c r="I9859" s="5" t="s">
        <v>378</v>
      </c>
    </row>
    <row r="9860" spans="1:9" x14ac:dyDescent="0.25">
      <c r="A9860" s="5" t="s">
        <v>23160</v>
      </c>
      <c r="B9860" s="5" t="s">
        <v>23161</v>
      </c>
      <c r="C9860" s="6" t="s">
        <v>2947</v>
      </c>
      <c r="D9860" s="6" t="str">
        <f t="shared" si="154"/>
        <v>0943-000-000-0000</v>
      </c>
      <c r="E9860" s="5" t="s">
        <v>2948</v>
      </c>
      <c r="F9860" s="5" t="s">
        <v>383</v>
      </c>
      <c r="G9860" s="5" t="s">
        <v>384</v>
      </c>
      <c r="H9860" s="5" t="s">
        <v>377</v>
      </c>
      <c r="I9860" s="5" t="s">
        <v>378</v>
      </c>
    </row>
    <row r="9861" spans="1:9" x14ac:dyDescent="0.25">
      <c r="A9861" s="5" t="s">
        <v>23162</v>
      </c>
      <c r="B9861" s="5" t="s">
        <v>23163</v>
      </c>
      <c r="C9861" s="6" t="s">
        <v>5530</v>
      </c>
      <c r="D9861" s="6" t="str">
        <f t="shared" si="154"/>
        <v>0100-045-050-1200</v>
      </c>
      <c r="E9861" s="5" t="s">
        <v>5531</v>
      </c>
      <c r="F9861" s="5" t="s">
        <v>383</v>
      </c>
      <c r="G9861" s="5" t="s">
        <v>384</v>
      </c>
      <c r="H9861" s="5" t="s">
        <v>377</v>
      </c>
      <c r="I9861" s="5" t="s">
        <v>378</v>
      </c>
    </row>
    <row r="9862" spans="1:9" x14ac:dyDescent="0.25">
      <c r="A9862" s="5" t="s">
        <v>23164</v>
      </c>
      <c r="B9862" s="5" t="s">
        <v>23165</v>
      </c>
      <c r="C9862" s="6" t="s">
        <v>20526</v>
      </c>
      <c r="D9862" s="6" t="str">
        <f t="shared" si="154"/>
        <v>1112-000-000-0000</v>
      </c>
      <c r="E9862" s="5" t="s">
        <v>20527</v>
      </c>
      <c r="F9862" s="5" t="s">
        <v>383</v>
      </c>
      <c r="G9862" s="5" t="s">
        <v>384</v>
      </c>
      <c r="H9862" s="5" t="s">
        <v>377</v>
      </c>
      <c r="I9862" s="5" t="s">
        <v>378</v>
      </c>
    </row>
    <row r="9863" spans="1:9" x14ac:dyDescent="0.25">
      <c r="A9863" s="5" t="s">
        <v>23166</v>
      </c>
      <c r="B9863" s="5" t="s">
        <v>23167</v>
      </c>
      <c r="C9863" s="6" t="s">
        <v>2789</v>
      </c>
      <c r="D9863" s="6" t="str">
        <f t="shared" si="154"/>
        <v>0190-000-000-0000</v>
      </c>
      <c r="E9863" s="5" t="s">
        <v>2790</v>
      </c>
      <c r="F9863" s="5" t="s">
        <v>383</v>
      </c>
      <c r="G9863" s="5" t="s">
        <v>384</v>
      </c>
      <c r="H9863" s="5" t="s">
        <v>377</v>
      </c>
      <c r="I9863" s="5" t="s">
        <v>378</v>
      </c>
    </row>
    <row r="9864" spans="1:9" x14ac:dyDescent="0.25">
      <c r="A9864" s="5" t="s">
        <v>23168</v>
      </c>
      <c r="B9864" s="5" t="s">
        <v>23169</v>
      </c>
      <c r="C9864" s="6" t="s">
        <v>757</v>
      </c>
      <c r="D9864" s="6" t="str">
        <f t="shared" si="154"/>
        <v>0871-000-000-0000</v>
      </c>
      <c r="E9864" s="5" t="s">
        <v>758</v>
      </c>
      <c r="F9864" s="5" t="s">
        <v>383</v>
      </c>
      <c r="G9864" s="5" t="s">
        <v>384</v>
      </c>
      <c r="H9864" s="5" t="s">
        <v>513</v>
      </c>
      <c r="I9864" s="5" t="s">
        <v>514</v>
      </c>
    </row>
    <row r="9865" spans="1:9" x14ac:dyDescent="0.25">
      <c r="A9865" s="5" t="s">
        <v>23170</v>
      </c>
      <c r="B9865" s="5" t="s">
        <v>23171</v>
      </c>
      <c r="C9865" s="6" t="s">
        <v>1346</v>
      </c>
      <c r="D9865" s="6" t="str">
        <f t="shared" si="154"/>
        <v>0018-000-000-0000</v>
      </c>
      <c r="E9865" s="5" t="s">
        <v>1347</v>
      </c>
      <c r="F9865" s="5" t="s">
        <v>383</v>
      </c>
      <c r="G9865" s="5" t="s">
        <v>384</v>
      </c>
      <c r="H9865" s="5" t="s">
        <v>377</v>
      </c>
      <c r="I9865" s="5" t="s">
        <v>378</v>
      </c>
    </row>
    <row r="9866" spans="1:9" x14ac:dyDescent="0.25">
      <c r="A9866" s="5" t="s">
        <v>23172</v>
      </c>
      <c r="B9866" s="5" t="s">
        <v>23173</v>
      </c>
      <c r="C9866" s="6" t="s">
        <v>8815</v>
      </c>
      <c r="D9866" s="6" t="str">
        <f t="shared" si="154"/>
        <v>0100-000-000-1600</v>
      </c>
      <c r="E9866" s="5" t="s">
        <v>8816</v>
      </c>
      <c r="F9866" s="5" t="s">
        <v>383</v>
      </c>
      <c r="G9866" s="5" t="s">
        <v>384</v>
      </c>
      <c r="H9866" s="5" t="s">
        <v>513</v>
      </c>
      <c r="I9866" s="5" t="s">
        <v>514</v>
      </c>
    </row>
    <row r="9867" spans="1:9" x14ac:dyDescent="0.25">
      <c r="A9867" s="5" t="s">
        <v>23174</v>
      </c>
      <c r="B9867" s="5" t="s">
        <v>23175</v>
      </c>
      <c r="C9867" s="6" t="s">
        <v>6462</v>
      </c>
      <c r="D9867" s="6" t="str">
        <f t="shared" si="154"/>
        <v>0010-046-051-1100</v>
      </c>
      <c r="E9867" s="5" t="s">
        <v>6463</v>
      </c>
      <c r="F9867" s="5" t="s">
        <v>399</v>
      </c>
      <c r="G9867" s="5" t="s">
        <v>400</v>
      </c>
      <c r="H9867" s="5" t="s">
        <v>377</v>
      </c>
      <c r="I9867" s="5" t="s">
        <v>378</v>
      </c>
    </row>
    <row r="9868" spans="1:9" x14ac:dyDescent="0.25">
      <c r="A9868" s="5" t="s">
        <v>23176</v>
      </c>
      <c r="B9868" s="5" t="s">
        <v>23177</v>
      </c>
      <c r="C9868" s="6" t="s">
        <v>525</v>
      </c>
      <c r="D9868" s="6" t="str">
        <f t="shared" si="154"/>
        <v>0065-000-000-0000</v>
      </c>
      <c r="E9868" s="5" t="s">
        <v>526</v>
      </c>
      <c r="F9868" s="5" t="s">
        <v>383</v>
      </c>
      <c r="G9868" s="5" t="s">
        <v>384</v>
      </c>
      <c r="H9868" s="5" t="s">
        <v>377</v>
      </c>
      <c r="I9868" s="5" t="s">
        <v>378</v>
      </c>
    </row>
    <row r="9869" spans="1:9" x14ac:dyDescent="0.25">
      <c r="A9869" s="5" t="s">
        <v>23178</v>
      </c>
      <c r="B9869" s="5" t="s">
        <v>23179</v>
      </c>
      <c r="C9869" s="6" t="s">
        <v>4428</v>
      </c>
      <c r="D9869" s="6" t="str">
        <f t="shared" si="154"/>
        <v>0990-000-000-0000</v>
      </c>
      <c r="E9869" s="5" t="s">
        <v>4429</v>
      </c>
      <c r="F9869" s="5" t="s">
        <v>383</v>
      </c>
      <c r="G9869" s="5" t="s">
        <v>384</v>
      </c>
      <c r="H9869" s="5" t="s">
        <v>377</v>
      </c>
      <c r="I9869" s="5" t="s">
        <v>378</v>
      </c>
    </row>
    <row r="9870" spans="1:9" x14ac:dyDescent="0.25">
      <c r="A9870" s="5" t="s">
        <v>23180</v>
      </c>
      <c r="B9870" s="5" t="s">
        <v>23181</v>
      </c>
      <c r="C9870" s="6" t="s">
        <v>2148</v>
      </c>
      <c r="D9870" s="6" t="str">
        <f t="shared" si="154"/>
        <v>0810-000-000-0000</v>
      </c>
      <c r="E9870" s="5" t="s">
        <v>2149</v>
      </c>
      <c r="F9870" s="5" t="s">
        <v>383</v>
      </c>
      <c r="G9870" s="5" t="s">
        <v>384</v>
      </c>
      <c r="H9870" s="5" t="s">
        <v>377</v>
      </c>
      <c r="I9870" s="5" t="s">
        <v>378</v>
      </c>
    </row>
    <row r="9871" spans="1:9" x14ac:dyDescent="0.25">
      <c r="A9871" s="5" t="s">
        <v>23182</v>
      </c>
      <c r="B9871" s="5" t="s">
        <v>23183</v>
      </c>
      <c r="C9871" s="6" t="s">
        <v>2519</v>
      </c>
      <c r="D9871" s="6" t="str">
        <f t="shared" si="154"/>
        <v>0946-000-000-0000</v>
      </c>
      <c r="E9871" s="5" t="s">
        <v>2520</v>
      </c>
      <c r="F9871" s="5" t="s">
        <v>383</v>
      </c>
      <c r="G9871" s="5" t="s">
        <v>384</v>
      </c>
      <c r="H9871" s="5" t="s">
        <v>377</v>
      </c>
      <c r="I9871" s="5" t="s">
        <v>378</v>
      </c>
    </row>
    <row r="9872" spans="1:9" x14ac:dyDescent="0.25">
      <c r="A9872" s="5" t="s">
        <v>23184</v>
      </c>
      <c r="B9872" s="5" t="s">
        <v>23185</v>
      </c>
      <c r="C9872" s="6" t="s">
        <v>3201</v>
      </c>
      <c r="D9872" s="6" t="str">
        <f t="shared" si="154"/>
        <v>0010-029-130-1100</v>
      </c>
      <c r="E9872" s="5" t="s">
        <v>3202</v>
      </c>
      <c r="F9872" s="5" t="s">
        <v>399</v>
      </c>
      <c r="G9872" s="5" t="s">
        <v>400</v>
      </c>
      <c r="H9872" s="5" t="s">
        <v>377</v>
      </c>
      <c r="I9872" s="5" t="s">
        <v>378</v>
      </c>
    </row>
    <row r="9873" spans="1:9" x14ac:dyDescent="0.25">
      <c r="A9873" s="5" t="s">
        <v>23186</v>
      </c>
      <c r="B9873" s="5" t="s">
        <v>23187</v>
      </c>
      <c r="C9873" s="6" t="s">
        <v>1946</v>
      </c>
      <c r="D9873" s="6" t="str">
        <f t="shared" si="154"/>
        <v>0010-163-031-1100</v>
      </c>
      <c r="E9873" s="5" t="s">
        <v>1947</v>
      </c>
      <c r="F9873" s="5" t="s">
        <v>383</v>
      </c>
      <c r="G9873" s="5" t="s">
        <v>384</v>
      </c>
      <c r="H9873" s="5" t="s">
        <v>401</v>
      </c>
      <c r="I9873" s="5" t="s">
        <v>402</v>
      </c>
    </row>
    <row r="9874" spans="1:9" x14ac:dyDescent="0.25">
      <c r="A9874" s="5" t="s">
        <v>23188</v>
      </c>
      <c r="B9874" s="5" t="s">
        <v>23189</v>
      </c>
      <c r="C9874" s="6" t="s">
        <v>14073</v>
      </c>
      <c r="D9874" s="6" t="str">
        <f t="shared" si="154"/>
        <v>0010-163-041-1100</v>
      </c>
      <c r="E9874" s="5" t="s">
        <v>14074</v>
      </c>
      <c r="F9874" s="5" t="s">
        <v>399</v>
      </c>
      <c r="G9874" s="5" t="s">
        <v>400</v>
      </c>
      <c r="H9874" s="5" t="s">
        <v>377</v>
      </c>
      <c r="I9874" s="5" t="s">
        <v>378</v>
      </c>
    </row>
    <row r="9875" spans="1:9" x14ac:dyDescent="0.25">
      <c r="A9875" s="5" t="s">
        <v>23190</v>
      </c>
      <c r="B9875" s="5" t="s">
        <v>23191</v>
      </c>
      <c r="C9875" s="6" t="s">
        <v>1946</v>
      </c>
      <c r="D9875" s="6" t="str">
        <f t="shared" si="154"/>
        <v>0010-163-031-1100</v>
      </c>
      <c r="E9875" s="5" t="s">
        <v>1947</v>
      </c>
      <c r="F9875" s="5" t="s">
        <v>383</v>
      </c>
      <c r="G9875" s="5" t="s">
        <v>384</v>
      </c>
      <c r="H9875" s="5" t="s">
        <v>377</v>
      </c>
      <c r="I9875" s="5" t="s">
        <v>378</v>
      </c>
    </row>
    <row r="9876" spans="1:9" x14ac:dyDescent="0.25">
      <c r="A9876" s="5" t="s">
        <v>23192</v>
      </c>
      <c r="B9876" s="5" t="s">
        <v>23193</v>
      </c>
      <c r="C9876" s="6" t="s">
        <v>1946</v>
      </c>
      <c r="D9876" s="6" t="str">
        <f t="shared" si="154"/>
        <v>0010-163-031-1100</v>
      </c>
      <c r="E9876" s="5" t="s">
        <v>1947</v>
      </c>
      <c r="F9876" s="5" t="s">
        <v>383</v>
      </c>
      <c r="G9876" s="5" t="s">
        <v>384</v>
      </c>
      <c r="H9876" s="5" t="s">
        <v>377</v>
      </c>
      <c r="I9876" s="5" t="s">
        <v>378</v>
      </c>
    </row>
    <row r="9877" spans="1:9" x14ac:dyDescent="0.25">
      <c r="A9877" s="5" t="s">
        <v>23194</v>
      </c>
      <c r="B9877" s="5" t="s">
        <v>23195</v>
      </c>
      <c r="C9877" s="6" t="s">
        <v>4112</v>
      </c>
      <c r="D9877" s="6" t="str">
        <f t="shared" si="154"/>
        <v>0010-083-041-1100</v>
      </c>
      <c r="E9877" s="5" t="s">
        <v>4113</v>
      </c>
      <c r="F9877" s="5" t="s">
        <v>399</v>
      </c>
      <c r="G9877" s="5" t="s">
        <v>400</v>
      </c>
      <c r="H9877" s="5" t="s">
        <v>377</v>
      </c>
      <c r="I9877" s="5" t="s">
        <v>378</v>
      </c>
    </row>
    <row r="9878" spans="1:9" x14ac:dyDescent="0.25">
      <c r="A9878" s="5" t="s">
        <v>23196</v>
      </c>
      <c r="B9878" s="5" t="s">
        <v>23197</v>
      </c>
      <c r="C9878" s="6" t="s">
        <v>12815</v>
      </c>
      <c r="D9878" s="6" t="str">
        <f t="shared" si="154"/>
        <v>0010-090-021-1100</v>
      </c>
      <c r="E9878" s="5" t="s">
        <v>12816</v>
      </c>
      <c r="F9878" s="5" t="s">
        <v>383</v>
      </c>
      <c r="G9878" s="5" t="s">
        <v>384</v>
      </c>
      <c r="H9878" s="5" t="s">
        <v>377</v>
      </c>
      <c r="I9878" s="5" t="s">
        <v>378</v>
      </c>
    </row>
    <row r="9879" spans="1:9" x14ac:dyDescent="0.25">
      <c r="A9879" s="5" t="s">
        <v>23198</v>
      </c>
      <c r="B9879" s="5" t="s">
        <v>23199</v>
      </c>
      <c r="C9879" s="6" t="s">
        <v>4885</v>
      </c>
      <c r="D9879" s="6" t="str">
        <f t="shared" si="154"/>
        <v>0847-000-000-0000</v>
      </c>
      <c r="E9879" s="5" t="s">
        <v>4886</v>
      </c>
      <c r="F9879" s="5" t="s">
        <v>383</v>
      </c>
      <c r="G9879" s="5" t="s">
        <v>384</v>
      </c>
      <c r="H9879" s="5" t="s">
        <v>377</v>
      </c>
      <c r="I9879" s="5" t="s">
        <v>378</v>
      </c>
    </row>
    <row r="9880" spans="1:9" x14ac:dyDescent="0.25">
      <c r="A9880" s="5" t="s">
        <v>23200</v>
      </c>
      <c r="B9880" s="5" t="s">
        <v>23201</v>
      </c>
      <c r="C9880" s="6" t="s">
        <v>8570</v>
      </c>
      <c r="D9880" s="6" t="str">
        <f t="shared" si="154"/>
        <v>0010-081-031-1100</v>
      </c>
      <c r="E9880" s="5" t="s">
        <v>6375</v>
      </c>
      <c r="F9880" s="5" t="s">
        <v>399</v>
      </c>
      <c r="G9880" s="5" t="s">
        <v>400</v>
      </c>
      <c r="H9880" s="5" t="s">
        <v>377</v>
      </c>
      <c r="I9880" s="5" t="s">
        <v>378</v>
      </c>
    </row>
    <row r="9881" spans="1:9" x14ac:dyDescent="0.25">
      <c r="A9881" s="5" t="s">
        <v>23202</v>
      </c>
      <c r="B9881" s="5" t="s">
        <v>23203</v>
      </c>
      <c r="C9881" s="6" t="s">
        <v>1946</v>
      </c>
      <c r="D9881" s="6" t="str">
        <f t="shared" si="154"/>
        <v>0010-163-031-1100</v>
      </c>
      <c r="E9881" s="5" t="s">
        <v>1947</v>
      </c>
      <c r="F9881" s="5" t="s">
        <v>383</v>
      </c>
      <c r="G9881" s="5" t="s">
        <v>384</v>
      </c>
      <c r="H9881" s="5" t="s">
        <v>513</v>
      </c>
      <c r="I9881" s="5" t="s">
        <v>514</v>
      </c>
    </row>
    <row r="9882" spans="1:9" x14ac:dyDescent="0.25">
      <c r="A9882" s="5" t="s">
        <v>23204</v>
      </c>
      <c r="B9882" s="5" t="s">
        <v>23205</v>
      </c>
      <c r="C9882" s="6" t="s">
        <v>7298</v>
      </c>
      <c r="D9882" s="6" t="str">
        <f t="shared" si="154"/>
        <v>0010-115-150-1800</v>
      </c>
      <c r="E9882" s="5" t="s">
        <v>7299</v>
      </c>
      <c r="F9882" s="5" t="s">
        <v>399</v>
      </c>
      <c r="G9882" s="5" t="s">
        <v>400</v>
      </c>
      <c r="H9882" s="5" t="s">
        <v>377</v>
      </c>
      <c r="I9882" s="5" t="s">
        <v>378</v>
      </c>
    </row>
    <row r="9883" spans="1:9" x14ac:dyDescent="0.25">
      <c r="A9883" s="5" t="s">
        <v>23206</v>
      </c>
      <c r="B9883" s="5" t="s">
        <v>23207</v>
      </c>
      <c r="C9883" s="6" t="s">
        <v>4022</v>
      </c>
      <c r="D9883" s="6" t="str">
        <f t="shared" si="154"/>
        <v>0010-115-130-1800</v>
      </c>
      <c r="E9883" s="5" t="s">
        <v>4023</v>
      </c>
      <c r="F9883" s="5" t="s">
        <v>399</v>
      </c>
      <c r="G9883" s="5" t="s">
        <v>400</v>
      </c>
      <c r="H9883" s="5" t="s">
        <v>377</v>
      </c>
      <c r="I9883" s="5" t="s">
        <v>378</v>
      </c>
    </row>
    <row r="9884" spans="1:9" x14ac:dyDescent="0.25">
      <c r="A9884" s="5" t="s">
        <v>23208</v>
      </c>
      <c r="B9884" s="5" t="s">
        <v>23209</v>
      </c>
      <c r="C9884" s="6" t="s">
        <v>2673</v>
      </c>
      <c r="D9884" s="6" t="str">
        <f t="shared" si="154"/>
        <v>0219-000-000-0000</v>
      </c>
      <c r="E9884" s="5" t="s">
        <v>2674</v>
      </c>
      <c r="F9884" s="5" t="s">
        <v>383</v>
      </c>
      <c r="G9884" s="5" t="s">
        <v>384</v>
      </c>
      <c r="H9884" s="5" t="s">
        <v>377</v>
      </c>
      <c r="I9884" s="5" t="s">
        <v>378</v>
      </c>
    </row>
    <row r="9885" spans="1:9" x14ac:dyDescent="0.25">
      <c r="A9885" s="5" t="s">
        <v>23210</v>
      </c>
      <c r="B9885" s="5" t="s">
        <v>23211</v>
      </c>
      <c r="C9885" s="6" t="s">
        <v>12070</v>
      </c>
      <c r="D9885" s="6" t="str">
        <f t="shared" si="154"/>
        <v>0010-032-161-1100</v>
      </c>
      <c r="E9885" s="5" t="s">
        <v>12071</v>
      </c>
      <c r="F9885" s="5" t="s">
        <v>399</v>
      </c>
      <c r="G9885" s="5" t="s">
        <v>400</v>
      </c>
      <c r="H9885" s="5" t="s">
        <v>377</v>
      </c>
      <c r="I9885" s="5" t="s">
        <v>378</v>
      </c>
    </row>
    <row r="9886" spans="1:9" x14ac:dyDescent="0.25">
      <c r="A9886" s="5" t="s">
        <v>23212</v>
      </c>
      <c r="B9886" s="5" t="s">
        <v>23213</v>
      </c>
      <c r="C9886" s="6" t="s">
        <v>20578</v>
      </c>
      <c r="D9886" s="6" t="str">
        <f t="shared" si="154"/>
        <v>0077-090-101-1100</v>
      </c>
      <c r="E9886" s="5" t="s">
        <v>20579</v>
      </c>
      <c r="F9886" s="5" t="s">
        <v>399</v>
      </c>
      <c r="G9886" s="5" t="s">
        <v>400</v>
      </c>
      <c r="H9886" s="5" t="s">
        <v>377</v>
      </c>
      <c r="I9886" s="5" t="s">
        <v>378</v>
      </c>
    </row>
    <row r="9887" spans="1:9" x14ac:dyDescent="0.25">
      <c r="A9887" s="5" t="s">
        <v>23214</v>
      </c>
      <c r="B9887" s="5" t="s">
        <v>23215</v>
      </c>
      <c r="C9887" s="6" t="s">
        <v>5530</v>
      </c>
      <c r="D9887" s="6" t="str">
        <f t="shared" si="154"/>
        <v>0100-045-050-1200</v>
      </c>
      <c r="E9887" s="5" t="s">
        <v>5531</v>
      </c>
      <c r="F9887" s="5" t="s">
        <v>383</v>
      </c>
      <c r="G9887" s="5" t="s">
        <v>384</v>
      </c>
      <c r="H9887" s="5" t="s">
        <v>377</v>
      </c>
      <c r="I9887" s="5" t="s">
        <v>378</v>
      </c>
    </row>
    <row r="9888" spans="1:9" x14ac:dyDescent="0.25">
      <c r="A9888" s="5" t="s">
        <v>23216</v>
      </c>
      <c r="B9888" s="5" t="s">
        <v>23217</v>
      </c>
      <c r="C9888" s="6" t="s">
        <v>3508</v>
      </c>
      <c r="D9888" s="6" t="str">
        <f t="shared" si="154"/>
        <v>0243-000-000-0000</v>
      </c>
      <c r="E9888" s="5" t="s">
        <v>3509</v>
      </c>
      <c r="F9888" s="5" t="s">
        <v>383</v>
      </c>
      <c r="G9888" s="5" t="s">
        <v>384</v>
      </c>
      <c r="H9888" s="5" t="s">
        <v>377</v>
      </c>
      <c r="I9888" s="5" t="s">
        <v>378</v>
      </c>
    </row>
    <row r="9889" spans="1:9" x14ac:dyDescent="0.25">
      <c r="A9889" s="5" t="s">
        <v>23218</v>
      </c>
      <c r="B9889" s="5" t="s">
        <v>23219</v>
      </c>
      <c r="C9889" s="6" t="s">
        <v>10911</v>
      </c>
      <c r="D9889" s="6" t="str">
        <f t="shared" si="154"/>
        <v>0010-162-120-2300</v>
      </c>
      <c r="E9889" s="5" t="s">
        <v>10912</v>
      </c>
      <c r="F9889" s="5" t="s">
        <v>375</v>
      </c>
      <c r="G9889" s="5" t="s">
        <v>376</v>
      </c>
      <c r="H9889" s="5" t="s">
        <v>377</v>
      </c>
      <c r="I9889" s="5" t="s">
        <v>378</v>
      </c>
    </row>
    <row r="9890" spans="1:9" x14ac:dyDescent="0.25">
      <c r="A9890" s="5" t="s">
        <v>23220</v>
      </c>
      <c r="B9890" s="5" t="s">
        <v>23221</v>
      </c>
      <c r="C9890" s="6" t="s">
        <v>449</v>
      </c>
      <c r="D9890" s="6" t="str">
        <f t="shared" si="154"/>
        <v>0965-000-000-0000</v>
      </c>
      <c r="E9890" s="5" t="s">
        <v>450</v>
      </c>
      <c r="F9890" s="5" t="s">
        <v>383</v>
      </c>
      <c r="G9890" s="5" t="s">
        <v>384</v>
      </c>
      <c r="H9890" s="5" t="s">
        <v>377</v>
      </c>
      <c r="I9890" s="5" t="s">
        <v>378</v>
      </c>
    </row>
    <row r="9891" spans="1:9" x14ac:dyDescent="0.25">
      <c r="A9891" s="5" t="s">
        <v>23222</v>
      </c>
      <c r="B9891" s="5" t="s">
        <v>23223</v>
      </c>
      <c r="C9891" s="6" t="s">
        <v>1732</v>
      </c>
      <c r="D9891" s="6" t="str">
        <f t="shared" si="154"/>
        <v>0030-000-000-0000</v>
      </c>
      <c r="E9891" s="5" t="s">
        <v>1733</v>
      </c>
      <c r="F9891" s="5" t="s">
        <v>383</v>
      </c>
      <c r="G9891" s="5" t="s">
        <v>384</v>
      </c>
      <c r="H9891" s="5" t="s">
        <v>377</v>
      </c>
      <c r="I9891" s="5" t="s">
        <v>378</v>
      </c>
    </row>
    <row r="9892" spans="1:9" x14ac:dyDescent="0.25">
      <c r="A9892" s="5" t="s">
        <v>23224</v>
      </c>
      <c r="B9892" s="5" t="s">
        <v>23225</v>
      </c>
      <c r="C9892" s="6" t="s">
        <v>1337</v>
      </c>
      <c r="D9892" s="6" t="str">
        <f t="shared" si="154"/>
        <v>0257-000-000-0000</v>
      </c>
      <c r="E9892" s="5" t="s">
        <v>1338</v>
      </c>
      <c r="F9892" s="5" t="s">
        <v>383</v>
      </c>
      <c r="G9892" s="5" t="s">
        <v>384</v>
      </c>
      <c r="H9892" s="5" t="s">
        <v>377</v>
      </c>
      <c r="I9892" s="5" t="s">
        <v>378</v>
      </c>
    </row>
    <row r="9893" spans="1:9" x14ac:dyDescent="0.25">
      <c r="A9893" s="5" t="s">
        <v>23226</v>
      </c>
      <c r="B9893" s="5" t="s">
        <v>23227</v>
      </c>
      <c r="C9893" s="6" t="s">
        <v>2885</v>
      </c>
      <c r="D9893" s="6" t="str">
        <f t="shared" si="154"/>
        <v>0077-000-000-0000</v>
      </c>
      <c r="E9893" s="5" t="s">
        <v>2886</v>
      </c>
      <c r="F9893" s="5" t="s">
        <v>383</v>
      </c>
      <c r="G9893" s="5" t="s">
        <v>384</v>
      </c>
      <c r="H9893" s="5" t="s">
        <v>377</v>
      </c>
      <c r="I9893" s="5" t="s">
        <v>378</v>
      </c>
    </row>
    <row r="9894" spans="1:9" x14ac:dyDescent="0.25">
      <c r="A9894" s="5" t="s">
        <v>23228</v>
      </c>
      <c r="B9894" s="5" t="s">
        <v>23229</v>
      </c>
      <c r="C9894" s="6" t="s">
        <v>3591</v>
      </c>
      <c r="D9894" s="6" t="str">
        <f t="shared" si="154"/>
        <v>0165-000-000-0000</v>
      </c>
      <c r="E9894" s="5" t="s">
        <v>3592</v>
      </c>
      <c r="F9894" s="5" t="s">
        <v>383</v>
      </c>
      <c r="G9894" s="5" t="s">
        <v>384</v>
      </c>
      <c r="H9894" s="5" t="s">
        <v>377</v>
      </c>
      <c r="I9894" s="5" t="s">
        <v>378</v>
      </c>
    </row>
    <row r="9895" spans="1:9" x14ac:dyDescent="0.25">
      <c r="A9895" s="5" t="s">
        <v>23230</v>
      </c>
      <c r="B9895" s="5" t="s">
        <v>23231</v>
      </c>
      <c r="C9895" s="6" t="s">
        <v>1589</v>
      </c>
      <c r="D9895" s="6" t="str">
        <f t="shared" si="154"/>
        <v>0010-072-031-1100</v>
      </c>
      <c r="E9895" s="5" t="s">
        <v>1590</v>
      </c>
      <c r="F9895" s="5" t="s">
        <v>399</v>
      </c>
      <c r="G9895" s="5" t="s">
        <v>400</v>
      </c>
      <c r="H9895" s="5" t="s">
        <v>377</v>
      </c>
      <c r="I9895" s="5" t="s">
        <v>378</v>
      </c>
    </row>
    <row r="9896" spans="1:9" x14ac:dyDescent="0.25">
      <c r="A9896" s="5" t="s">
        <v>23232</v>
      </c>
      <c r="B9896" s="5" t="s">
        <v>23233</v>
      </c>
      <c r="C9896" s="6" t="s">
        <v>577</v>
      </c>
      <c r="D9896" s="6" t="str">
        <f t="shared" si="154"/>
        <v>0062-000-000-0000</v>
      </c>
      <c r="E9896" s="5" t="s">
        <v>578</v>
      </c>
      <c r="F9896" s="5" t="s">
        <v>383</v>
      </c>
      <c r="G9896" s="5" t="s">
        <v>384</v>
      </c>
      <c r="H9896" s="5" t="s">
        <v>377</v>
      </c>
      <c r="I9896" s="5" t="s">
        <v>378</v>
      </c>
    </row>
    <row r="9897" spans="1:9" x14ac:dyDescent="0.25">
      <c r="A9897" s="5" t="s">
        <v>23234</v>
      </c>
      <c r="B9897" s="5" t="s">
        <v>23235</v>
      </c>
      <c r="C9897" s="6" t="s">
        <v>8570</v>
      </c>
      <c r="D9897" s="6" t="str">
        <f t="shared" si="154"/>
        <v>0010-081-031-1100</v>
      </c>
      <c r="E9897" s="5" t="s">
        <v>6375</v>
      </c>
      <c r="F9897" s="5" t="s">
        <v>383</v>
      </c>
      <c r="G9897" s="5" t="s">
        <v>384</v>
      </c>
      <c r="H9897" s="5" t="s">
        <v>377</v>
      </c>
      <c r="I9897" s="5" t="s">
        <v>378</v>
      </c>
    </row>
    <row r="9898" spans="1:9" x14ac:dyDescent="0.25">
      <c r="A9898" s="5" t="s">
        <v>23236</v>
      </c>
      <c r="B9898" s="5" t="s">
        <v>23237</v>
      </c>
      <c r="C9898" s="6" t="s">
        <v>23238</v>
      </c>
      <c r="D9898" s="6" t="str">
        <f t="shared" si="154"/>
        <v>0040-000-000-3400</v>
      </c>
      <c r="E9898" s="5" t="s">
        <v>23239</v>
      </c>
      <c r="F9898" s="5" t="s">
        <v>383</v>
      </c>
      <c r="G9898" s="5" t="s">
        <v>384</v>
      </c>
      <c r="H9898" s="5" t="s">
        <v>377</v>
      </c>
      <c r="I9898" s="5" t="s">
        <v>378</v>
      </c>
    </row>
    <row r="9899" spans="1:9" x14ac:dyDescent="0.25">
      <c r="A9899" s="5" t="s">
        <v>23240</v>
      </c>
      <c r="B9899" s="5" t="s">
        <v>23241</v>
      </c>
      <c r="C9899" s="6" t="s">
        <v>2400</v>
      </c>
      <c r="D9899" s="6" t="str">
        <f t="shared" si="154"/>
        <v>0031-000-000-0000</v>
      </c>
      <c r="E9899" s="5" t="s">
        <v>2401</v>
      </c>
      <c r="F9899" s="5" t="s">
        <v>383</v>
      </c>
      <c r="G9899" s="5" t="s">
        <v>384</v>
      </c>
      <c r="H9899" s="5" t="s">
        <v>377</v>
      </c>
      <c r="I9899" s="5" t="s">
        <v>378</v>
      </c>
    </row>
    <row r="9900" spans="1:9" x14ac:dyDescent="0.25">
      <c r="A9900" s="5" t="s">
        <v>23242</v>
      </c>
      <c r="B9900" s="5" t="s">
        <v>23243</v>
      </c>
      <c r="C9900" s="6" t="s">
        <v>4439</v>
      </c>
      <c r="D9900" s="6" t="str">
        <f t="shared" si="154"/>
        <v>1000-000-000-0000</v>
      </c>
      <c r="E9900" s="5" t="s">
        <v>4440</v>
      </c>
      <c r="F9900" s="5" t="s">
        <v>383</v>
      </c>
      <c r="G9900" s="5" t="s">
        <v>384</v>
      </c>
      <c r="H9900" s="5" t="s">
        <v>377</v>
      </c>
      <c r="I9900" s="5" t="s">
        <v>378</v>
      </c>
    </row>
    <row r="9901" spans="1:9" x14ac:dyDescent="0.25">
      <c r="A9901" s="5" t="s">
        <v>23244</v>
      </c>
      <c r="B9901" s="5" t="s">
        <v>23245</v>
      </c>
      <c r="C9901" s="6" t="s">
        <v>413</v>
      </c>
      <c r="D9901" s="6" t="str">
        <f t="shared" si="154"/>
        <v>0100-000-000-8000</v>
      </c>
      <c r="E9901" s="5" t="s">
        <v>414</v>
      </c>
      <c r="F9901" s="5" t="s">
        <v>383</v>
      </c>
      <c r="G9901" s="5" t="s">
        <v>384</v>
      </c>
      <c r="H9901" s="5" t="s">
        <v>377</v>
      </c>
      <c r="I9901" s="5" t="s">
        <v>378</v>
      </c>
    </row>
    <row r="9902" spans="1:9" x14ac:dyDescent="0.25">
      <c r="A9902" s="5" t="s">
        <v>23246</v>
      </c>
      <c r="B9902" s="5" t="s">
        <v>23247</v>
      </c>
      <c r="C9902" s="6" t="s">
        <v>773</v>
      </c>
      <c r="D9902" s="6" t="str">
        <f t="shared" si="154"/>
        <v>0218-000-000-0000</v>
      </c>
      <c r="E9902" s="5" t="s">
        <v>774</v>
      </c>
      <c r="F9902" s="5" t="s">
        <v>383</v>
      </c>
      <c r="G9902" s="5" t="s">
        <v>384</v>
      </c>
      <c r="H9902" s="5" t="s">
        <v>377</v>
      </c>
      <c r="I9902" s="5" t="s">
        <v>378</v>
      </c>
    </row>
    <row r="9903" spans="1:9" x14ac:dyDescent="0.25">
      <c r="A9903" s="5" t="s">
        <v>23248</v>
      </c>
      <c r="B9903" s="5" t="s">
        <v>23249</v>
      </c>
      <c r="C9903" s="6" t="s">
        <v>1569</v>
      </c>
      <c r="D9903" s="6" t="str">
        <f t="shared" si="154"/>
        <v>0010-081-061-1100</v>
      </c>
      <c r="E9903" s="5" t="s">
        <v>1570</v>
      </c>
      <c r="F9903" s="5" t="s">
        <v>399</v>
      </c>
      <c r="G9903" s="5" t="s">
        <v>400</v>
      </c>
      <c r="H9903" s="5" t="s">
        <v>377</v>
      </c>
      <c r="I9903" s="5" t="s">
        <v>378</v>
      </c>
    </row>
    <row r="9904" spans="1:9" x14ac:dyDescent="0.25">
      <c r="A9904" s="5" t="s">
        <v>23250</v>
      </c>
      <c r="B9904" s="5" t="s">
        <v>23251</v>
      </c>
      <c r="C9904" s="6" t="s">
        <v>1259</v>
      </c>
      <c r="D9904" s="6" t="str">
        <f t="shared" si="154"/>
        <v>0845-000-000-0000</v>
      </c>
      <c r="E9904" s="5" t="s">
        <v>1260</v>
      </c>
      <c r="F9904" s="5" t="s">
        <v>383</v>
      </c>
      <c r="G9904" s="5" t="s">
        <v>384</v>
      </c>
      <c r="H9904" s="5" t="s">
        <v>377</v>
      </c>
      <c r="I9904" s="5" t="s">
        <v>378</v>
      </c>
    </row>
    <row r="9905" spans="1:9" x14ac:dyDescent="0.25">
      <c r="A9905" s="5" t="s">
        <v>23252</v>
      </c>
      <c r="B9905" s="5" t="s">
        <v>23253</v>
      </c>
      <c r="C9905" s="6" t="s">
        <v>3728</v>
      </c>
      <c r="D9905" s="6" t="str">
        <f t="shared" si="154"/>
        <v>0049-000-000-0000</v>
      </c>
      <c r="E9905" s="5" t="s">
        <v>3729</v>
      </c>
      <c r="F9905" s="5" t="s">
        <v>383</v>
      </c>
      <c r="G9905" s="5" t="s">
        <v>384</v>
      </c>
      <c r="H9905" s="5" t="s">
        <v>377</v>
      </c>
      <c r="I9905" s="5" t="s">
        <v>378</v>
      </c>
    </row>
    <row r="9906" spans="1:9" x14ac:dyDescent="0.25">
      <c r="A9906" s="5" t="s">
        <v>23254</v>
      </c>
      <c r="B9906" s="5" t="s">
        <v>23255</v>
      </c>
      <c r="C9906" s="6" t="s">
        <v>4540</v>
      </c>
      <c r="D9906" s="6" t="str">
        <f t="shared" si="154"/>
        <v>0624-000-000-0000</v>
      </c>
      <c r="E9906" s="5" t="s">
        <v>4541</v>
      </c>
      <c r="F9906" s="5" t="s">
        <v>383</v>
      </c>
      <c r="G9906" s="5" t="s">
        <v>384</v>
      </c>
      <c r="H9906" s="5" t="s">
        <v>14185</v>
      </c>
      <c r="I9906" s="5" t="s">
        <v>14186</v>
      </c>
    </row>
    <row r="9907" spans="1:9" x14ac:dyDescent="0.25">
      <c r="A9907" s="5" t="s">
        <v>23256</v>
      </c>
      <c r="B9907" s="5" t="s">
        <v>23257</v>
      </c>
      <c r="C9907" s="6" t="s">
        <v>1133</v>
      </c>
      <c r="D9907" s="6" t="str">
        <f t="shared" si="154"/>
        <v>1042-000-000-0000</v>
      </c>
      <c r="E9907" s="5" t="s">
        <v>1134</v>
      </c>
      <c r="F9907" s="5" t="s">
        <v>383</v>
      </c>
      <c r="G9907" s="5" t="s">
        <v>384</v>
      </c>
      <c r="H9907" s="5" t="s">
        <v>377</v>
      </c>
      <c r="I9907" s="5" t="s">
        <v>378</v>
      </c>
    </row>
    <row r="9908" spans="1:9" x14ac:dyDescent="0.25">
      <c r="A9908" s="5" t="s">
        <v>23258</v>
      </c>
      <c r="B9908" s="5" t="s">
        <v>23259</v>
      </c>
      <c r="C9908" s="6" t="s">
        <v>2885</v>
      </c>
      <c r="D9908" s="6" t="str">
        <f t="shared" si="154"/>
        <v>0077-000-000-0000</v>
      </c>
      <c r="E9908" s="5" t="s">
        <v>2886</v>
      </c>
      <c r="F9908" s="5" t="s">
        <v>383</v>
      </c>
      <c r="G9908" s="5" t="s">
        <v>384</v>
      </c>
      <c r="H9908" s="5" t="s">
        <v>377</v>
      </c>
      <c r="I9908" s="5" t="s">
        <v>378</v>
      </c>
    </row>
    <row r="9909" spans="1:9" x14ac:dyDescent="0.25">
      <c r="A9909" s="5" t="s">
        <v>23260</v>
      </c>
      <c r="B9909" s="5" t="s">
        <v>23261</v>
      </c>
      <c r="C9909" s="6" t="s">
        <v>3591</v>
      </c>
      <c r="D9909" s="6" t="str">
        <f t="shared" si="154"/>
        <v>0165-000-000-0000</v>
      </c>
      <c r="E9909" s="5" t="s">
        <v>3592</v>
      </c>
      <c r="F9909" s="5" t="s">
        <v>383</v>
      </c>
      <c r="G9909" s="5" t="s">
        <v>384</v>
      </c>
      <c r="H9909" s="5" t="s">
        <v>377</v>
      </c>
      <c r="I9909" s="5" t="s">
        <v>378</v>
      </c>
    </row>
    <row r="9910" spans="1:9" x14ac:dyDescent="0.25">
      <c r="A9910" s="5" t="s">
        <v>23262</v>
      </c>
      <c r="B9910" s="5" t="s">
        <v>23263</v>
      </c>
      <c r="C9910" s="6" t="s">
        <v>413</v>
      </c>
      <c r="D9910" s="6" t="str">
        <f t="shared" si="154"/>
        <v>0100-000-000-8000</v>
      </c>
      <c r="E9910" s="5" t="s">
        <v>414</v>
      </c>
      <c r="F9910" s="5" t="s">
        <v>383</v>
      </c>
      <c r="G9910" s="5" t="s">
        <v>384</v>
      </c>
      <c r="H9910" s="5" t="s">
        <v>377</v>
      </c>
      <c r="I9910" s="5" t="s">
        <v>378</v>
      </c>
    </row>
    <row r="9911" spans="1:9" x14ac:dyDescent="0.25">
      <c r="A9911" s="5" t="s">
        <v>23264</v>
      </c>
      <c r="B9911" s="5" t="s">
        <v>23265</v>
      </c>
      <c r="C9911" s="6" t="s">
        <v>4795</v>
      </c>
      <c r="D9911" s="6" t="str">
        <f t="shared" si="154"/>
        <v>0824-000-000-0000</v>
      </c>
      <c r="E9911" s="5" t="s">
        <v>4796</v>
      </c>
      <c r="F9911" s="5" t="s">
        <v>383</v>
      </c>
      <c r="G9911" s="5" t="s">
        <v>384</v>
      </c>
      <c r="H9911" s="5" t="s">
        <v>377</v>
      </c>
      <c r="I9911" s="5" t="s">
        <v>378</v>
      </c>
    </row>
    <row r="9912" spans="1:9" x14ac:dyDescent="0.25">
      <c r="A9912" s="5" t="s">
        <v>23266</v>
      </c>
      <c r="B9912" s="5" t="s">
        <v>23267</v>
      </c>
      <c r="C9912" s="6" t="s">
        <v>5508</v>
      </c>
      <c r="D9912" s="6" t="str">
        <f t="shared" si="154"/>
        <v>1015-000-000-0000</v>
      </c>
      <c r="E9912" s="5" t="s">
        <v>5509</v>
      </c>
      <c r="F9912" s="5" t="s">
        <v>383</v>
      </c>
      <c r="G9912" s="5" t="s">
        <v>384</v>
      </c>
      <c r="H9912" s="5" t="s">
        <v>377</v>
      </c>
      <c r="I9912" s="5" t="s">
        <v>378</v>
      </c>
    </row>
    <row r="9913" spans="1:9" x14ac:dyDescent="0.25">
      <c r="A9913" s="5" t="s">
        <v>23268</v>
      </c>
      <c r="B9913" s="5" t="s">
        <v>23269</v>
      </c>
      <c r="C9913" s="6" t="s">
        <v>3850</v>
      </c>
      <c r="D9913" s="6" t="str">
        <f t="shared" si="154"/>
        <v>0015-000-000-0000</v>
      </c>
      <c r="E9913" s="5" t="s">
        <v>3851</v>
      </c>
      <c r="F9913" s="5" t="s">
        <v>383</v>
      </c>
      <c r="G9913" s="5" t="s">
        <v>384</v>
      </c>
      <c r="H9913" s="5" t="s">
        <v>377</v>
      </c>
      <c r="I9913" s="5" t="s">
        <v>378</v>
      </c>
    </row>
    <row r="9914" spans="1:9" x14ac:dyDescent="0.25">
      <c r="A9914" s="5" t="s">
        <v>23270</v>
      </c>
      <c r="B9914" s="5" t="s">
        <v>23271</v>
      </c>
      <c r="C9914" s="6" t="s">
        <v>1370</v>
      </c>
      <c r="D9914" s="6" t="str">
        <f t="shared" si="154"/>
        <v>0028-000-000-0000</v>
      </c>
      <c r="E9914" s="5" t="s">
        <v>1371</v>
      </c>
      <c r="F9914" s="5" t="s">
        <v>383</v>
      </c>
      <c r="G9914" s="5" t="s">
        <v>384</v>
      </c>
      <c r="H9914" s="5" t="s">
        <v>377</v>
      </c>
      <c r="I9914" s="5" t="s">
        <v>378</v>
      </c>
    </row>
    <row r="9915" spans="1:9" x14ac:dyDescent="0.25">
      <c r="A9915" s="5" t="s">
        <v>23272</v>
      </c>
      <c r="B9915" s="5" t="s">
        <v>23273</v>
      </c>
      <c r="C9915" s="6" t="s">
        <v>3850</v>
      </c>
      <c r="D9915" s="6" t="str">
        <f t="shared" si="154"/>
        <v>0015-000-000-0000</v>
      </c>
      <c r="E9915" s="5" t="s">
        <v>3851</v>
      </c>
      <c r="F9915" s="5" t="s">
        <v>383</v>
      </c>
      <c r="G9915" s="5" t="s">
        <v>384</v>
      </c>
      <c r="H9915" s="5" t="s">
        <v>377</v>
      </c>
      <c r="I9915" s="5" t="s">
        <v>378</v>
      </c>
    </row>
    <row r="9916" spans="1:9" x14ac:dyDescent="0.25">
      <c r="A9916" s="5" t="s">
        <v>23274</v>
      </c>
      <c r="B9916" s="5" t="s">
        <v>23275</v>
      </c>
      <c r="C9916" s="6" t="s">
        <v>2160</v>
      </c>
      <c r="D9916" s="6" t="str">
        <f t="shared" si="154"/>
        <v>0075-000-000-0000</v>
      </c>
      <c r="E9916" s="5" t="s">
        <v>2161</v>
      </c>
      <c r="F9916" s="5" t="s">
        <v>383</v>
      </c>
      <c r="G9916" s="5" t="s">
        <v>384</v>
      </c>
      <c r="H9916" s="5" t="s">
        <v>513</v>
      </c>
      <c r="I9916" s="5" t="s">
        <v>514</v>
      </c>
    </row>
    <row r="9917" spans="1:9" x14ac:dyDescent="0.25">
      <c r="A9917" s="5" t="s">
        <v>23276</v>
      </c>
      <c r="B9917" s="5" t="s">
        <v>23277</v>
      </c>
      <c r="C9917" s="6" t="s">
        <v>2673</v>
      </c>
      <c r="D9917" s="6" t="str">
        <f t="shared" si="154"/>
        <v>0219-000-000-0000</v>
      </c>
      <c r="E9917" s="5" t="s">
        <v>2674</v>
      </c>
      <c r="F9917" s="5" t="s">
        <v>383</v>
      </c>
      <c r="G9917" s="5" t="s">
        <v>384</v>
      </c>
      <c r="H9917" s="5" t="s">
        <v>377</v>
      </c>
      <c r="I9917" s="5" t="s">
        <v>378</v>
      </c>
    </row>
    <row r="9918" spans="1:9" x14ac:dyDescent="0.25">
      <c r="A9918" s="5" t="s">
        <v>23278</v>
      </c>
      <c r="B9918" s="5" t="s">
        <v>23279</v>
      </c>
      <c r="C9918" s="6" t="s">
        <v>569</v>
      </c>
      <c r="D9918" s="6" t="str">
        <f t="shared" si="154"/>
        <v>0665-000-000-0000</v>
      </c>
      <c r="E9918" s="5" t="s">
        <v>570</v>
      </c>
      <c r="F9918" s="5" t="s">
        <v>383</v>
      </c>
      <c r="G9918" s="5" t="s">
        <v>384</v>
      </c>
      <c r="H9918" s="5" t="s">
        <v>513</v>
      </c>
      <c r="I9918" s="5" t="s">
        <v>514</v>
      </c>
    </row>
    <row r="9919" spans="1:9" x14ac:dyDescent="0.25">
      <c r="A9919" s="5" t="s">
        <v>23280</v>
      </c>
      <c r="B9919" s="5" t="s">
        <v>23281</v>
      </c>
      <c r="C9919" s="6" t="s">
        <v>660</v>
      </c>
      <c r="D9919" s="6" t="str">
        <f t="shared" si="154"/>
        <v>0080-000-000-0000</v>
      </c>
      <c r="E9919" s="5" t="s">
        <v>661</v>
      </c>
      <c r="F9919" s="5" t="s">
        <v>383</v>
      </c>
      <c r="G9919" s="5" t="s">
        <v>384</v>
      </c>
      <c r="H9919" s="5" t="s">
        <v>377</v>
      </c>
      <c r="I9919" s="5" t="s">
        <v>378</v>
      </c>
    </row>
    <row r="9920" spans="1:9" x14ac:dyDescent="0.25">
      <c r="A9920" s="5" t="s">
        <v>23282</v>
      </c>
      <c r="B9920" s="5" t="s">
        <v>23283</v>
      </c>
      <c r="C9920" s="6" t="s">
        <v>1051</v>
      </c>
      <c r="D9920" s="6" t="str">
        <f t="shared" si="154"/>
        <v>0590-000-000-0000</v>
      </c>
      <c r="E9920" s="5" t="s">
        <v>1052</v>
      </c>
      <c r="F9920" s="5" t="s">
        <v>383</v>
      </c>
      <c r="G9920" s="5" t="s">
        <v>384</v>
      </c>
      <c r="H9920" s="5" t="s">
        <v>513</v>
      </c>
      <c r="I9920" s="5" t="s">
        <v>514</v>
      </c>
    </row>
    <row r="9921" spans="1:9" x14ac:dyDescent="0.25">
      <c r="A9921" s="5" t="s">
        <v>23284</v>
      </c>
      <c r="B9921" s="5" t="s">
        <v>23285</v>
      </c>
      <c r="C9921" s="6" t="s">
        <v>7244</v>
      </c>
      <c r="D9921" s="6" t="str">
        <f t="shared" si="154"/>
        <v>0982-000-000-0000</v>
      </c>
      <c r="E9921" s="5" t="s">
        <v>7245</v>
      </c>
      <c r="F9921" s="5" t="s">
        <v>383</v>
      </c>
      <c r="G9921" s="5" t="s">
        <v>384</v>
      </c>
      <c r="H9921" s="5" t="s">
        <v>377</v>
      </c>
      <c r="I9921" s="5" t="s">
        <v>378</v>
      </c>
    </row>
    <row r="9922" spans="1:9" x14ac:dyDescent="0.25">
      <c r="A9922" s="5" t="s">
        <v>23286</v>
      </c>
      <c r="B9922" s="5" t="s">
        <v>23287</v>
      </c>
      <c r="C9922" s="6" t="s">
        <v>1221</v>
      </c>
      <c r="D9922" s="6" t="str">
        <f t="shared" ref="D9922:D9985" si="155">TEXT(C9922,"0000-000-000-0000")</f>
        <v>0201-000-000-0000</v>
      </c>
      <c r="E9922" s="5" t="s">
        <v>1222</v>
      </c>
      <c r="F9922" s="5" t="s">
        <v>383</v>
      </c>
      <c r="G9922" s="5" t="s">
        <v>384</v>
      </c>
      <c r="H9922" s="5" t="s">
        <v>377</v>
      </c>
      <c r="I9922" s="5" t="s">
        <v>378</v>
      </c>
    </row>
    <row r="9923" spans="1:9" x14ac:dyDescent="0.25">
      <c r="A9923" s="5" t="s">
        <v>23288</v>
      </c>
      <c r="B9923" s="5" t="s">
        <v>23289</v>
      </c>
      <c r="C9923" s="6" t="s">
        <v>3591</v>
      </c>
      <c r="D9923" s="6" t="str">
        <f t="shared" si="155"/>
        <v>0165-000-000-0000</v>
      </c>
      <c r="E9923" s="5" t="s">
        <v>3592</v>
      </c>
      <c r="F9923" s="5" t="s">
        <v>383</v>
      </c>
      <c r="G9923" s="5" t="s">
        <v>384</v>
      </c>
      <c r="H9923" s="5" t="s">
        <v>377</v>
      </c>
      <c r="I9923" s="5" t="s">
        <v>378</v>
      </c>
    </row>
    <row r="9924" spans="1:9" x14ac:dyDescent="0.25">
      <c r="A9924" s="5" t="s">
        <v>23290</v>
      </c>
      <c r="B9924" s="5" t="s">
        <v>23291</v>
      </c>
      <c r="C9924" s="6" t="s">
        <v>1829</v>
      </c>
      <c r="D9924" s="6" t="str">
        <f t="shared" si="155"/>
        <v>0010-048-081-1100</v>
      </c>
      <c r="E9924" s="5" t="s">
        <v>1830</v>
      </c>
      <c r="F9924" s="5" t="s">
        <v>399</v>
      </c>
      <c r="G9924" s="5" t="s">
        <v>400</v>
      </c>
      <c r="H9924" s="5" t="s">
        <v>377</v>
      </c>
      <c r="I9924" s="5" t="s">
        <v>378</v>
      </c>
    </row>
    <row r="9925" spans="1:9" x14ac:dyDescent="0.25">
      <c r="A9925" s="5" t="s">
        <v>23292</v>
      </c>
      <c r="B9925" s="5" t="s">
        <v>23293</v>
      </c>
      <c r="C9925" s="6" t="s">
        <v>7108</v>
      </c>
      <c r="D9925" s="6" t="str">
        <f t="shared" si="155"/>
        <v>0010-060-031-1100</v>
      </c>
      <c r="E9925" s="5" t="s">
        <v>7109</v>
      </c>
      <c r="F9925" s="5" t="s">
        <v>383</v>
      </c>
      <c r="G9925" s="5" t="s">
        <v>384</v>
      </c>
      <c r="H9925" s="5" t="s">
        <v>11790</v>
      </c>
      <c r="I9925" s="5" t="s">
        <v>11791</v>
      </c>
    </row>
    <row r="9926" spans="1:9" x14ac:dyDescent="0.25">
      <c r="A9926" s="5" t="s">
        <v>23294</v>
      </c>
      <c r="B9926" s="5" t="s">
        <v>23295</v>
      </c>
      <c r="C9926" s="6" t="s">
        <v>985</v>
      </c>
      <c r="D9926" s="6" t="str">
        <f t="shared" si="155"/>
        <v>0180-000-000-0000</v>
      </c>
      <c r="E9926" s="5" t="s">
        <v>986</v>
      </c>
      <c r="F9926" s="5" t="s">
        <v>383</v>
      </c>
      <c r="G9926" s="5" t="s">
        <v>384</v>
      </c>
      <c r="H9926" s="5" t="s">
        <v>377</v>
      </c>
      <c r="I9926" s="5" t="s">
        <v>378</v>
      </c>
    </row>
    <row r="9927" spans="1:9" x14ac:dyDescent="0.25">
      <c r="A9927" s="5" t="s">
        <v>23296</v>
      </c>
      <c r="B9927" s="5" t="s">
        <v>23297</v>
      </c>
      <c r="C9927" s="6" t="s">
        <v>13809</v>
      </c>
      <c r="D9927" s="6" t="str">
        <f t="shared" si="155"/>
        <v>0100-000-000-1700</v>
      </c>
      <c r="E9927" s="5" t="s">
        <v>13810</v>
      </c>
      <c r="F9927" s="5" t="s">
        <v>383</v>
      </c>
      <c r="G9927" s="5" t="s">
        <v>384</v>
      </c>
      <c r="H9927" s="5" t="s">
        <v>377</v>
      </c>
      <c r="I9927" s="5" t="s">
        <v>378</v>
      </c>
    </row>
    <row r="9928" spans="1:9" x14ac:dyDescent="0.25">
      <c r="A9928" s="5" t="s">
        <v>23298</v>
      </c>
      <c r="B9928" s="5" t="s">
        <v>23299</v>
      </c>
      <c r="C9928" s="6" t="s">
        <v>1607</v>
      </c>
      <c r="D9928" s="6" t="str">
        <f t="shared" si="155"/>
        <v>0580-000-000-0000</v>
      </c>
      <c r="E9928" s="5" t="s">
        <v>1608</v>
      </c>
      <c r="F9928" s="5" t="s">
        <v>383</v>
      </c>
      <c r="G9928" s="5" t="s">
        <v>384</v>
      </c>
      <c r="H9928" s="5" t="s">
        <v>377</v>
      </c>
      <c r="I9928" s="5" t="s">
        <v>378</v>
      </c>
    </row>
    <row r="9929" spans="1:9" x14ac:dyDescent="0.25">
      <c r="A9929" s="5" t="s">
        <v>23300</v>
      </c>
      <c r="B9929" s="5" t="s">
        <v>23301</v>
      </c>
      <c r="C9929" s="6" t="s">
        <v>577</v>
      </c>
      <c r="D9929" s="6" t="str">
        <f t="shared" si="155"/>
        <v>0062-000-000-0000</v>
      </c>
      <c r="E9929" s="5" t="s">
        <v>578</v>
      </c>
      <c r="F9929" s="5" t="s">
        <v>383</v>
      </c>
      <c r="G9929" s="5" t="s">
        <v>384</v>
      </c>
      <c r="H9929" s="5" t="s">
        <v>377</v>
      </c>
      <c r="I9929" s="5" t="s">
        <v>378</v>
      </c>
    </row>
    <row r="9930" spans="1:9" x14ac:dyDescent="0.25">
      <c r="A9930" s="5" t="s">
        <v>23302</v>
      </c>
      <c r="B9930" s="5" t="s">
        <v>23303</v>
      </c>
      <c r="C9930" s="6" t="s">
        <v>2018</v>
      </c>
      <c r="D9930" s="6" t="str">
        <f t="shared" si="155"/>
        <v>0011-000-000-0000</v>
      </c>
      <c r="E9930" s="5" t="s">
        <v>2019</v>
      </c>
      <c r="F9930" s="5" t="s">
        <v>383</v>
      </c>
      <c r="G9930" s="5" t="s">
        <v>384</v>
      </c>
      <c r="H9930" s="5" t="s">
        <v>377</v>
      </c>
      <c r="I9930" s="5" t="s">
        <v>378</v>
      </c>
    </row>
    <row r="9931" spans="1:9" x14ac:dyDescent="0.25">
      <c r="A9931" s="5" t="s">
        <v>23304</v>
      </c>
      <c r="B9931" s="5" t="s">
        <v>23305</v>
      </c>
      <c r="C9931" s="6" t="s">
        <v>634</v>
      </c>
      <c r="D9931" s="6" t="str">
        <f t="shared" si="155"/>
        <v>0625-000-000-0000</v>
      </c>
      <c r="E9931" s="5" t="s">
        <v>635</v>
      </c>
      <c r="F9931" s="5" t="s">
        <v>383</v>
      </c>
      <c r="G9931" s="5" t="s">
        <v>384</v>
      </c>
      <c r="H9931" s="5" t="s">
        <v>377</v>
      </c>
      <c r="I9931" s="5" t="s">
        <v>378</v>
      </c>
    </row>
    <row r="9932" spans="1:9" x14ac:dyDescent="0.25">
      <c r="A9932" s="5" t="s">
        <v>23306</v>
      </c>
      <c r="B9932" s="5" t="s">
        <v>23307</v>
      </c>
      <c r="C9932" s="6" t="s">
        <v>18434</v>
      </c>
      <c r="D9932" s="6" t="str">
        <f t="shared" si="155"/>
        <v>0835-000-009-8700</v>
      </c>
      <c r="E9932" s="5" t="s">
        <v>18435</v>
      </c>
      <c r="F9932" s="5" t="s">
        <v>383</v>
      </c>
      <c r="G9932" s="5" t="s">
        <v>384</v>
      </c>
      <c r="H9932" s="5" t="s">
        <v>513</v>
      </c>
      <c r="I9932" s="5" t="s">
        <v>514</v>
      </c>
    </row>
    <row r="9933" spans="1:9" x14ac:dyDescent="0.25">
      <c r="A9933" s="5" t="s">
        <v>23308</v>
      </c>
      <c r="B9933" s="5" t="s">
        <v>23309</v>
      </c>
      <c r="C9933" s="6" t="s">
        <v>1299</v>
      </c>
      <c r="D9933" s="6" t="str">
        <f t="shared" si="155"/>
        <v>0016-000-000-0000</v>
      </c>
      <c r="E9933" s="5" t="s">
        <v>1300</v>
      </c>
      <c r="F9933" s="5" t="s">
        <v>383</v>
      </c>
      <c r="G9933" s="5" t="s">
        <v>384</v>
      </c>
      <c r="H9933" s="5" t="s">
        <v>377</v>
      </c>
      <c r="I9933" s="5" t="s">
        <v>378</v>
      </c>
    </row>
    <row r="9934" spans="1:9" x14ac:dyDescent="0.25">
      <c r="A9934" s="5" t="s">
        <v>23310</v>
      </c>
      <c r="B9934" s="5" t="s">
        <v>23311</v>
      </c>
      <c r="C9934" s="6" t="s">
        <v>2716</v>
      </c>
      <c r="D9934" s="6" t="str">
        <f t="shared" si="155"/>
        <v>0100-000-000-1100</v>
      </c>
      <c r="E9934" s="5" t="s">
        <v>2717</v>
      </c>
      <c r="F9934" s="5" t="s">
        <v>383</v>
      </c>
      <c r="G9934" s="5" t="s">
        <v>384</v>
      </c>
      <c r="H9934" s="5" t="s">
        <v>377</v>
      </c>
      <c r="I9934" s="5" t="s">
        <v>378</v>
      </c>
    </row>
    <row r="9935" spans="1:9" x14ac:dyDescent="0.25">
      <c r="A9935" s="5" t="s">
        <v>23312</v>
      </c>
      <c r="B9935" s="5" t="s">
        <v>23313</v>
      </c>
      <c r="C9935" s="6" t="s">
        <v>2283</v>
      </c>
      <c r="D9935" s="6" t="str">
        <f t="shared" si="155"/>
        <v>0822-000-000-0000</v>
      </c>
      <c r="E9935" s="5" t="s">
        <v>2284</v>
      </c>
      <c r="F9935" s="5" t="s">
        <v>383</v>
      </c>
      <c r="G9935" s="5" t="s">
        <v>384</v>
      </c>
      <c r="H9935" s="5" t="s">
        <v>1213</v>
      </c>
      <c r="I9935" s="5" t="s">
        <v>1214</v>
      </c>
    </row>
    <row r="9936" spans="1:9" x14ac:dyDescent="0.25">
      <c r="A9936" s="5" t="s">
        <v>23314</v>
      </c>
      <c r="B9936" s="5" t="s">
        <v>23315</v>
      </c>
      <c r="C9936" s="6" t="s">
        <v>12465</v>
      </c>
      <c r="D9936" s="6" t="str">
        <f t="shared" si="155"/>
        <v>0308-000-007-3300</v>
      </c>
      <c r="E9936" s="5" t="s">
        <v>12466</v>
      </c>
      <c r="F9936" s="5" t="s">
        <v>383</v>
      </c>
      <c r="G9936" s="5" t="s">
        <v>384</v>
      </c>
      <c r="H9936" s="5" t="s">
        <v>377</v>
      </c>
      <c r="I9936" s="5" t="s">
        <v>378</v>
      </c>
    </row>
    <row r="9937" spans="1:9" x14ac:dyDescent="0.25">
      <c r="A9937" s="5" t="s">
        <v>23316</v>
      </c>
      <c r="B9937" s="5" t="s">
        <v>23317</v>
      </c>
      <c r="C9937" s="6" t="s">
        <v>2775</v>
      </c>
      <c r="D9937" s="6" t="str">
        <f t="shared" si="155"/>
        <v>0325-000-000-0000</v>
      </c>
      <c r="E9937" s="5" t="s">
        <v>2776</v>
      </c>
      <c r="F9937" s="5" t="s">
        <v>383</v>
      </c>
      <c r="G9937" s="5" t="s">
        <v>384</v>
      </c>
      <c r="H9937" s="5" t="s">
        <v>377</v>
      </c>
      <c r="I9937" s="5" t="s">
        <v>378</v>
      </c>
    </row>
    <row r="9938" spans="1:9" x14ac:dyDescent="0.25">
      <c r="A9938" s="5" t="s">
        <v>23318</v>
      </c>
      <c r="B9938" s="5" t="s">
        <v>23319</v>
      </c>
      <c r="C9938" s="6" t="s">
        <v>781</v>
      </c>
      <c r="D9938" s="6" t="str">
        <f t="shared" si="155"/>
        <v>0430-000-000-0000</v>
      </c>
      <c r="E9938" s="5" t="s">
        <v>782</v>
      </c>
      <c r="F9938" s="5" t="s">
        <v>383</v>
      </c>
      <c r="G9938" s="5" t="s">
        <v>384</v>
      </c>
      <c r="H9938" s="5" t="s">
        <v>377</v>
      </c>
      <c r="I9938" s="5" t="s">
        <v>378</v>
      </c>
    </row>
    <row r="9939" spans="1:9" x14ac:dyDescent="0.25">
      <c r="A9939" s="5" t="s">
        <v>23320</v>
      </c>
      <c r="B9939" s="5" t="s">
        <v>23321</v>
      </c>
      <c r="C9939" s="6" t="s">
        <v>525</v>
      </c>
      <c r="D9939" s="6" t="str">
        <f t="shared" si="155"/>
        <v>0065-000-000-0000</v>
      </c>
      <c r="E9939" s="5" t="s">
        <v>526</v>
      </c>
      <c r="F9939" s="5" t="s">
        <v>383</v>
      </c>
      <c r="G9939" s="5" t="s">
        <v>384</v>
      </c>
      <c r="H9939" s="5" t="s">
        <v>401</v>
      </c>
      <c r="I9939" s="5" t="s">
        <v>402</v>
      </c>
    </row>
    <row r="9940" spans="1:9" x14ac:dyDescent="0.25">
      <c r="A9940" s="5" t="s">
        <v>23322</v>
      </c>
      <c r="B9940" s="5" t="s">
        <v>23323</v>
      </c>
      <c r="C9940" s="6" t="s">
        <v>781</v>
      </c>
      <c r="D9940" s="6" t="str">
        <f t="shared" si="155"/>
        <v>0430-000-000-0000</v>
      </c>
      <c r="E9940" s="5" t="s">
        <v>782</v>
      </c>
      <c r="F9940" s="5" t="s">
        <v>383</v>
      </c>
      <c r="G9940" s="5" t="s">
        <v>384</v>
      </c>
      <c r="H9940" s="5" t="s">
        <v>377</v>
      </c>
      <c r="I9940" s="5" t="s">
        <v>378</v>
      </c>
    </row>
    <row r="9941" spans="1:9" x14ac:dyDescent="0.25">
      <c r="A9941" s="5" t="s">
        <v>23324</v>
      </c>
      <c r="B9941" s="5" t="s">
        <v>23325</v>
      </c>
      <c r="C9941" s="6" t="s">
        <v>3856</v>
      </c>
      <c r="D9941" s="6" t="str">
        <f t="shared" si="155"/>
        <v>0380-000-000-0000</v>
      </c>
      <c r="E9941" s="5" t="s">
        <v>3857</v>
      </c>
      <c r="F9941" s="5" t="s">
        <v>383</v>
      </c>
      <c r="G9941" s="5" t="s">
        <v>384</v>
      </c>
      <c r="H9941" s="5" t="s">
        <v>377</v>
      </c>
      <c r="I9941" s="5" t="s">
        <v>378</v>
      </c>
    </row>
    <row r="9942" spans="1:9" x14ac:dyDescent="0.25">
      <c r="A9942" s="5" t="s">
        <v>23326</v>
      </c>
      <c r="B9942" s="5" t="s">
        <v>23327</v>
      </c>
      <c r="C9942" s="6" t="s">
        <v>521</v>
      </c>
      <c r="D9942" s="6" t="str">
        <f t="shared" si="155"/>
        <v>0950-000-000-0000</v>
      </c>
      <c r="E9942" s="5" t="s">
        <v>522</v>
      </c>
      <c r="F9942" s="5" t="s">
        <v>383</v>
      </c>
      <c r="G9942" s="5" t="s">
        <v>384</v>
      </c>
      <c r="H9942" s="5" t="s">
        <v>377</v>
      </c>
      <c r="I9942" s="5" t="s">
        <v>378</v>
      </c>
    </row>
    <row r="9943" spans="1:9" x14ac:dyDescent="0.25">
      <c r="A9943" s="5" t="s">
        <v>23328</v>
      </c>
      <c r="B9943" s="5" t="s">
        <v>23329</v>
      </c>
      <c r="C9943" s="6" t="s">
        <v>1127</v>
      </c>
      <c r="D9943" s="6" t="str">
        <f t="shared" si="155"/>
        <v>0839-000-000-0000</v>
      </c>
      <c r="E9943" s="5" t="s">
        <v>1128</v>
      </c>
      <c r="F9943" s="5" t="s">
        <v>383</v>
      </c>
      <c r="G9943" s="5" t="s">
        <v>384</v>
      </c>
      <c r="H9943" s="5" t="s">
        <v>377</v>
      </c>
      <c r="I9943" s="5" t="s">
        <v>378</v>
      </c>
    </row>
    <row r="9944" spans="1:9" x14ac:dyDescent="0.25">
      <c r="A9944" s="5" t="s">
        <v>23330</v>
      </c>
      <c r="B9944" s="5" t="s">
        <v>23331</v>
      </c>
      <c r="C9944" s="6" t="s">
        <v>973</v>
      </c>
      <c r="D9944" s="6" t="str">
        <f t="shared" si="155"/>
        <v>0575-000-000-0000</v>
      </c>
      <c r="E9944" s="5" t="s">
        <v>974</v>
      </c>
      <c r="F9944" s="5" t="s">
        <v>383</v>
      </c>
      <c r="G9944" s="5" t="s">
        <v>384</v>
      </c>
      <c r="H9944" s="5" t="s">
        <v>377</v>
      </c>
      <c r="I9944" s="5" t="s">
        <v>378</v>
      </c>
    </row>
    <row r="9945" spans="1:9" x14ac:dyDescent="0.25">
      <c r="A9945" s="5" t="s">
        <v>23332</v>
      </c>
      <c r="B9945" s="5" t="s">
        <v>23333</v>
      </c>
      <c r="C9945" s="6" t="s">
        <v>1573</v>
      </c>
      <c r="D9945" s="6" t="str">
        <f t="shared" si="155"/>
        <v>0213-000-000-0000</v>
      </c>
      <c r="E9945" s="5" t="s">
        <v>1574</v>
      </c>
      <c r="F9945" s="5" t="s">
        <v>383</v>
      </c>
      <c r="G9945" s="5" t="s">
        <v>384</v>
      </c>
      <c r="H9945" s="5" t="s">
        <v>377</v>
      </c>
      <c r="I9945" s="5" t="s">
        <v>378</v>
      </c>
    </row>
    <row r="9946" spans="1:9" x14ac:dyDescent="0.25">
      <c r="A9946" s="5" t="s">
        <v>23334</v>
      </c>
      <c r="B9946" s="5" t="s">
        <v>23335</v>
      </c>
      <c r="C9946" s="6" t="s">
        <v>4432</v>
      </c>
      <c r="D9946" s="6" t="str">
        <f t="shared" si="155"/>
        <v>1081-000-000-0000</v>
      </c>
      <c r="E9946" s="5" t="s">
        <v>4433</v>
      </c>
      <c r="F9946" s="5" t="s">
        <v>383</v>
      </c>
      <c r="G9946" s="5" t="s">
        <v>384</v>
      </c>
      <c r="H9946" s="5" t="s">
        <v>377</v>
      </c>
      <c r="I9946" s="5" t="s">
        <v>378</v>
      </c>
    </row>
    <row r="9947" spans="1:9" x14ac:dyDescent="0.25">
      <c r="A9947" s="5" t="s">
        <v>23336</v>
      </c>
      <c r="B9947" s="5" t="s">
        <v>23337</v>
      </c>
      <c r="C9947" s="6" t="s">
        <v>1980</v>
      </c>
      <c r="D9947" s="6" t="str">
        <f t="shared" si="155"/>
        <v>0051-000-000-0000</v>
      </c>
      <c r="E9947" s="5" t="s">
        <v>1981</v>
      </c>
      <c r="F9947" s="5" t="s">
        <v>383</v>
      </c>
      <c r="G9947" s="5" t="s">
        <v>384</v>
      </c>
      <c r="H9947" s="5" t="s">
        <v>377</v>
      </c>
      <c r="I9947" s="5" t="s">
        <v>378</v>
      </c>
    </row>
    <row r="9948" spans="1:9" x14ac:dyDescent="0.25">
      <c r="A9948" s="5" t="s">
        <v>23338</v>
      </c>
      <c r="B9948" s="5" t="s">
        <v>23339</v>
      </c>
      <c r="C9948" s="6" t="s">
        <v>12279</v>
      </c>
      <c r="D9948" s="6" t="str">
        <f t="shared" si="155"/>
        <v>0569-000-000-0000</v>
      </c>
      <c r="E9948" s="5" t="s">
        <v>12280</v>
      </c>
      <c r="F9948" s="5" t="s">
        <v>383</v>
      </c>
      <c r="G9948" s="5" t="s">
        <v>384</v>
      </c>
      <c r="H9948" s="5" t="s">
        <v>377</v>
      </c>
      <c r="I9948" s="5" t="s">
        <v>378</v>
      </c>
    </row>
    <row r="9949" spans="1:9" x14ac:dyDescent="0.25">
      <c r="A9949" s="5" t="s">
        <v>23340</v>
      </c>
      <c r="B9949" s="5" t="s">
        <v>23341</v>
      </c>
      <c r="C9949" s="6" t="s">
        <v>1181</v>
      </c>
      <c r="D9949" s="6" t="str">
        <f t="shared" si="155"/>
        <v>0844-000-000-0000</v>
      </c>
      <c r="E9949" s="5" t="s">
        <v>1182</v>
      </c>
      <c r="F9949" s="5" t="s">
        <v>383</v>
      </c>
      <c r="G9949" s="5" t="s">
        <v>384</v>
      </c>
      <c r="H9949" s="5" t="s">
        <v>377</v>
      </c>
      <c r="I9949" s="5" t="s">
        <v>378</v>
      </c>
    </row>
    <row r="9950" spans="1:9" x14ac:dyDescent="0.25">
      <c r="A9950" s="5" t="s">
        <v>23342</v>
      </c>
      <c r="B9950" s="5" t="s">
        <v>23343</v>
      </c>
      <c r="C9950" s="6" t="s">
        <v>1087</v>
      </c>
      <c r="D9950" s="6" t="str">
        <f t="shared" si="155"/>
        <v>0026-000-000-0000</v>
      </c>
      <c r="E9950" s="5" t="s">
        <v>1088</v>
      </c>
      <c r="F9950" s="5" t="s">
        <v>383</v>
      </c>
      <c r="G9950" s="5" t="s">
        <v>384</v>
      </c>
      <c r="H9950" s="5" t="s">
        <v>377</v>
      </c>
      <c r="I9950" s="5" t="s">
        <v>378</v>
      </c>
    </row>
    <row r="9951" spans="1:9" x14ac:dyDescent="0.25">
      <c r="A9951" s="5" t="s">
        <v>23344</v>
      </c>
      <c r="B9951" s="5" t="s">
        <v>23345</v>
      </c>
      <c r="C9951" s="6" t="s">
        <v>6827</v>
      </c>
      <c r="D9951" s="6" t="str">
        <f t="shared" si="155"/>
        <v>0010-072-051-1300</v>
      </c>
      <c r="E9951" s="5" t="s">
        <v>6828</v>
      </c>
      <c r="F9951" s="5" t="s">
        <v>383</v>
      </c>
      <c r="G9951" s="5" t="s">
        <v>384</v>
      </c>
      <c r="H9951" s="5" t="s">
        <v>377</v>
      </c>
      <c r="I9951" s="5" t="s">
        <v>378</v>
      </c>
    </row>
    <row r="9952" spans="1:9" x14ac:dyDescent="0.25">
      <c r="A9952" s="5" t="s">
        <v>23346</v>
      </c>
      <c r="B9952" s="5" t="s">
        <v>23347</v>
      </c>
      <c r="C9952" s="6" t="s">
        <v>22557</v>
      </c>
      <c r="D9952" s="6" t="str">
        <f t="shared" si="155"/>
        <v>0168-116-000-0000</v>
      </c>
      <c r="E9952" s="5" t="s">
        <v>22558</v>
      </c>
      <c r="F9952" s="5" t="s">
        <v>383</v>
      </c>
      <c r="G9952" s="5" t="s">
        <v>384</v>
      </c>
      <c r="H9952" s="5" t="s">
        <v>377</v>
      </c>
      <c r="I9952" s="5" t="s">
        <v>378</v>
      </c>
    </row>
    <row r="9953" spans="1:9" x14ac:dyDescent="0.25">
      <c r="A9953" s="5" t="s">
        <v>23348</v>
      </c>
      <c r="B9953" s="5" t="s">
        <v>23349</v>
      </c>
      <c r="C9953" s="6" t="s">
        <v>2056</v>
      </c>
      <c r="D9953" s="6" t="str">
        <f t="shared" si="155"/>
        <v>0035-000-000-0000</v>
      </c>
      <c r="E9953" s="5" t="s">
        <v>2057</v>
      </c>
      <c r="F9953" s="5" t="s">
        <v>383</v>
      </c>
      <c r="G9953" s="5" t="s">
        <v>384</v>
      </c>
      <c r="H9953" s="5" t="s">
        <v>377</v>
      </c>
      <c r="I9953" s="5" t="s">
        <v>378</v>
      </c>
    </row>
    <row r="9954" spans="1:9" x14ac:dyDescent="0.25">
      <c r="A9954" s="5" t="s">
        <v>23350</v>
      </c>
      <c r="B9954" s="5" t="s">
        <v>23351</v>
      </c>
      <c r="C9954" s="6" t="s">
        <v>4076</v>
      </c>
      <c r="D9954" s="6" t="str">
        <f t="shared" si="155"/>
        <v>0308-000-000-0000</v>
      </c>
      <c r="E9954" s="5" t="s">
        <v>4077</v>
      </c>
      <c r="F9954" s="5" t="s">
        <v>383</v>
      </c>
      <c r="G9954" s="5" t="s">
        <v>384</v>
      </c>
      <c r="H9954" s="5" t="s">
        <v>377</v>
      </c>
      <c r="I9954" s="5" t="s">
        <v>378</v>
      </c>
    </row>
    <row r="9955" spans="1:9" x14ac:dyDescent="0.25">
      <c r="A9955" s="5" t="s">
        <v>23352</v>
      </c>
      <c r="B9955" s="5" t="s">
        <v>23353</v>
      </c>
      <c r="C9955" s="6" t="s">
        <v>13745</v>
      </c>
      <c r="D9955" s="6" t="str">
        <f t="shared" si="155"/>
        <v>0549-000-000-0000</v>
      </c>
      <c r="E9955" s="5" t="s">
        <v>13746</v>
      </c>
      <c r="F9955" s="5" t="s">
        <v>383</v>
      </c>
      <c r="G9955" s="5" t="s">
        <v>384</v>
      </c>
      <c r="H9955" s="5" t="s">
        <v>377</v>
      </c>
      <c r="I9955" s="5" t="s">
        <v>378</v>
      </c>
    </row>
    <row r="9956" spans="1:9" x14ac:dyDescent="0.25">
      <c r="A9956" s="5" t="s">
        <v>23354</v>
      </c>
      <c r="B9956" s="5" t="s">
        <v>23355</v>
      </c>
      <c r="C9956" s="6" t="s">
        <v>1045</v>
      </c>
      <c r="D9956" s="6" t="str">
        <f t="shared" si="155"/>
        <v>0270-000-000-0000</v>
      </c>
      <c r="E9956" s="5" t="s">
        <v>1046</v>
      </c>
      <c r="F9956" s="5" t="s">
        <v>383</v>
      </c>
      <c r="G9956" s="5" t="s">
        <v>384</v>
      </c>
      <c r="H9956" s="5" t="s">
        <v>377</v>
      </c>
      <c r="I9956" s="5" t="s">
        <v>378</v>
      </c>
    </row>
    <row r="9957" spans="1:9" x14ac:dyDescent="0.25">
      <c r="A9957" s="5" t="s">
        <v>23356</v>
      </c>
      <c r="B9957" s="5" t="s">
        <v>23357</v>
      </c>
      <c r="C9957" s="6" t="s">
        <v>1512</v>
      </c>
      <c r="D9957" s="6" t="str">
        <f t="shared" si="155"/>
        <v>0041-000-000-0000</v>
      </c>
      <c r="E9957" s="5" t="s">
        <v>1513</v>
      </c>
      <c r="F9957" s="5" t="s">
        <v>383</v>
      </c>
      <c r="G9957" s="5" t="s">
        <v>384</v>
      </c>
      <c r="H9957" s="5" t="s">
        <v>377</v>
      </c>
      <c r="I9957" s="5" t="s">
        <v>378</v>
      </c>
    </row>
    <row r="9958" spans="1:9" x14ac:dyDescent="0.25">
      <c r="A9958" s="5" t="s">
        <v>23358</v>
      </c>
      <c r="B9958" s="5" t="s">
        <v>23359</v>
      </c>
      <c r="C9958" s="6" t="s">
        <v>724</v>
      </c>
      <c r="D9958" s="6" t="str">
        <f t="shared" si="155"/>
        <v>0283-000-000-0000</v>
      </c>
      <c r="E9958" s="5" t="s">
        <v>725</v>
      </c>
      <c r="F9958" s="5" t="s">
        <v>383</v>
      </c>
      <c r="G9958" s="5" t="s">
        <v>384</v>
      </c>
      <c r="H9958" s="5" t="s">
        <v>377</v>
      </c>
      <c r="I9958" s="5" t="s">
        <v>378</v>
      </c>
    </row>
    <row r="9959" spans="1:9" x14ac:dyDescent="0.25">
      <c r="A9959" s="5" t="s">
        <v>23360</v>
      </c>
      <c r="B9959" s="5" t="s">
        <v>23361</v>
      </c>
      <c r="C9959" s="6" t="s">
        <v>5606</v>
      </c>
      <c r="D9959" s="6" t="str">
        <f t="shared" si="155"/>
        <v>0891-000-000-0000</v>
      </c>
      <c r="E9959" s="5" t="s">
        <v>5607</v>
      </c>
      <c r="F9959" s="5" t="s">
        <v>383</v>
      </c>
      <c r="G9959" s="5" t="s">
        <v>384</v>
      </c>
      <c r="H9959" s="5" t="s">
        <v>377</v>
      </c>
      <c r="I9959" s="5" t="s">
        <v>378</v>
      </c>
    </row>
    <row r="9960" spans="1:9" x14ac:dyDescent="0.25">
      <c r="A9960" s="5" t="s">
        <v>23362</v>
      </c>
      <c r="B9960" s="5" t="s">
        <v>23363</v>
      </c>
      <c r="C9960" s="6" t="s">
        <v>1127</v>
      </c>
      <c r="D9960" s="6" t="str">
        <f t="shared" si="155"/>
        <v>0839-000-000-0000</v>
      </c>
      <c r="E9960" s="5" t="s">
        <v>1128</v>
      </c>
      <c r="F9960" s="5" t="s">
        <v>383</v>
      </c>
      <c r="G9960" s="5" t="s">
        <v>384</v>
      </c>
      <c r="H9960" s="5" t="s">
        <v>377</v>
      </c>
      <c r="I9960" s="5" t="s">
        <v>378</v>
      </c>
    </row>
    <row r="9961" spans="1:9" x14ac:dyDescent="0.25">
      <c r="A9961" s="5" t="s">
        <v>23364</v>
      </c>
      <c r="B9961" s="5" t="s">
        <v>23365</v>
      </c>
      <c r="C9961" s="6" t="s">
        <v>3840</v>
      </c>
      <c r="D9961" s="6" t="str">
        <f t="shared" si="155"/>
        <v>0819-000-000-0000</v>
      </c>
      <c r="E9961" s="5" t="s">
        <v>3841</v>
      </c>
      <c r="F9961" s="5" t="s">
        <v>383</v>
      </c>
      <c r="G9961" s="5" t="s">
        <v>384</v>
      </c>
      <c r="H9961" s="5" t="s">
        <v>377</v>
      </c>
      <c r="I9961" s="5" t="s">
        <v>378</v>
      </c>
    </row>
    <row r="9962" spans="1:9" x14ac:dyDescent="0.25">
      <c r="A9962" s="5" t="s">
        <v>23366</v>
      </c>
      <c r="B9962" s="5" t="s">
        <v>23367</v>
      </c>
      <c r="C9962" s="6" t="s">
        <v>2098</v>
      </c>
      <c r="D9962" s="6" t="str">
        <f t="shared" si="155"/>
        <v>0785-000-000-0000</v>
      </c>
      <c r="E9962" s="5" t="s">
        <v>2099</v>
      </c>
      <c r="F9962" s="5" t="s">
        <v>383</v>
      </c>
      <c r="G9962" s="5" t="s">
        <v>384</v>
      </c>
      <c r="H9962" s="5" t="s">
        <v>377</v>
      </c>
      <c r="I9962" s="5" t="s">
        <v>378</v>
      </c>
    </row>
    <row r="9963" spans="1:9" x14ac:dyDescent="0.25">
      <c r="A9963" s="5" t="s">
        <v>23368</v>
      </c>
      <c r="B9963" s="5" t="s">
        <v>23369</v>
      </c>
      <c r="C9963" s="6" t="s">
        <v>1585</v>
      </c>
      <c r="D9963" s="6" t="str">
        <f t="shared" si="155"/>
        <v>0134-000-000-0000</v>
      </c>
      <c r="E9963" s="5" t="s">
        <v>1586</v>
      </c>
      <c r="F9963" s="5" t="s">
        <v>383</v>
      </c>
      <c r="G9963" s="5" t="s">
        <v>384</v>
      </c>
      <c r="H9963" s="5" t="s">
        <v>377</v>
      </c>
      <c r="I9963" s="5" t="s">
        <v>378</v>
      </c>
    </row>
    <row r="9964" spans="1:9" x14ac:dyDescent="0.25">
      <c r="A9964" s="5" t="s">
        <v>23370</v>
      </c>
      <c r="B9964" s="5" t="s">
        <v>23371</v>
      </c>
      <c r="C9964" s="6" t="s">
        <v>469</v>
      </c>
      <c r="D9964" s="6" t="str">
        <f t="shared" si="155"/>
        <v>0152-000-000-0000</v>
      </c>
      <c r="E9964" s="5" t="s">
        <v>470</v>
      </c>
      <c r="F9964" s="5" t="s">
        <v>383</v>
      </c>
      <c r="G9964" s="5" t="s">
        <v>384</v>
      </c>
      <c r="H9964" s="5" t="s">
        <v>377</v>
      </c>
      <c r="I9964" s="5" t="s">
        <v>378</v>
      </c>
    </row>
    <row r="9965" spans="1:9" x14ac:dyDescent="0.25">
      <c r="A9965" s="5" t="s">
        <v>23372</v>
      </c>
      <c r="B9965" s="5" t="s">
        <v>23373</v>
      </c>
      <c r="C9965" s="6" t="s">
        <v>23374</v>
      </c>
      <c r="D9965" s="6" t="str">
        <f t="shared" si="155"/>
        <v>0797-116-000-0000</v>
      </c>
      <c r="E9965" s="5" t="s">
        <v>23375</v>
      </c>
      <c r="F9965" s="5" t="s">
        <v>383</v>
      </c>
      <c r="G9965" s="5" t="s">
        <v>384</v>
      </c>
      <c r="H9965" s="5" t="s">
        <v>377</v>
      </c>
      <c r="I9965" s="5" t="s">
        <v>378</v>
      </c>
    </row>
    <row r="9966" spans="1:9" x14ac:dyDescent="0.25">
      <c r="A9966" s="5" t="s">
        <v>23376</v>
      </c>
      <c r="B9966" s="5" t="s">
        <v>23377</v>
      </c>
      <c r="C9966" s="6" t="s">
        <v>7790</v>
      </c>
      <c r="D9966" s="6" t="str">
        <f t="shared" si="155"/>
        <v>0195-033-000-0000</v>
      </c>
      <c r="E9966" s="5" t="s">
        <v>7791</v>
      </c>
      <c r="F9966" s="5" t="s">
        <v>383</v>
      </c>
      <c r="G9966" s="5" t="s">
        <v>384</v>
      </c>
      <c r="H9966" s="5" t="s">
        <v>377</v>
      </c>
      <c r="I9966" s="5" t="s">
        <v>378</v>
      </c>
    </row>
    <row r="9967" spans="1:9" x14ac:dyDescent="0.25">
      <c r="A9967" s="5" t="s">
        <v>23378</v>
      </c>
      <c r="B9967" s="5" t="s">
        <v>23379</v>
      </c>
      <c r="C9967" s="6" t="s">
        <v>1581</v>
      </c>
      <c r="D9967" s="6" t="str">
        <f t="shared" si="155"/>
        <v>0950-000-007-2100</v>
      </c>
      <c r="E9967" s="5" t="s">
        <v>1582</v>
      </c>
      <c r="F9967" s="5" t="s">
        <v>383</v>
      </c>
      <c r="G9967" s="5" t="s">
        <v>384</v>
      </c>
      <c r="H9967" s="5" t="s">
        <v>377</v>
      </c>
      <c r="I9967" s="5" t="s">
        <v>378</v>
      </c>
    </row>
    <row r="9968" spans="1:9" x14ac:dyDescent="0.25">
      <c r="A9968" s="5" t="s">
        <v>23380</v>
      </c>
      <c r="B9968" s="5" t="s">
        <v>23381</v>
      </c>
      <c r="C9968" s="6" t="s">
        <v>911</v>
      </c>
      <c r="D9968" s="6" t="str">
        <f t="shared" si="155"/>
        <v>0168-000-000-0000</v>
      </c>
      <c r="E9968" s="5" t="s">
        <v>912</v>
      </c>
      <c r="F9968" s="5" t="s">
        <v>383</v>
      </c>
      <c r="G9968" s="5" t="s">
        <v>384</v>
      </c>
      <c r="H9968" s="5" t="s">
        <v>377</v>
      </c>
      <c r="I9968" s="5" t="s">
        <v>378</v>
      </c>
    </row>
    <row r="9969" spans="1:9" x14ac:dyDescent="0.25">
      <c r="A9969" s="5" t="s">
        <v>23382</v>
      </c>
      <c r="B9969" s="5" t="s">
        <v>23383</v>
      </c>
      <c r="C9969" s="6" t="s">
        <v>2759</v>
      </c>
      <c r="D9969" s="6" t="str">
        <f t="shared" si="155"/>
        <v>0142-000-000-0000</v>
      </c>
      <c r="E9969" s="5" t="s">
        <v>2760</v>
      </c>
      <c r="F9969" s="5" t="s">
        <v>383</v>
      </c>
      <c r="G9969" s="5" t="s">
        <v>384</v>
      </c>
      <c r="H9969" s="5" t="s">
        <v>377</v>
      </c>
      <c r="I9969" s="5" t="s">
        <v>378</v>
      </c>
    </row>
    <row r="9970" spans="1:9" x14ac:dyDescent="0.25">
      <c r="A9970" s="5" t="s">
        <v>23384</v>
      </c>
      <c r="B9970" s="5" t="s">
        <v>23385</v>
      </c>
      <c r="C9970" s="6" t="s">
        <v>5144</v>
      </c>
      <c r="D9970" s="6" t="str">
        <f t="shared" si="155"/>
        <v>0010-040-050-1100</v>
      </c>
      <c r="E9970" s="5" t="s">
        <v>5145</v>
      </c>
      <c r="F9970" s="5" t="s">
        <v>399</v>
      </c>
      <c r="G9970" s="5" t="s">
        <v>400</v>
      </c>
      <c r="H9970" s="5" t="s">
        <v>377</v>
      </c>
      <c r="I9970" s="5" t="s">
        <v>378</v>
      </c>
    </row>
    <row r="9971" spans="1:9" x14ac:dyDescent="0.25">
      <c r="A9971" s="5" t="s">
        <v>23386</v>
      </c>
      <c r="B9971" s="5" t="s">
        <v>23387</v>
      </c>
      <c r="C9971" s="6" t="s">
        <v>1569</v>
      </c>
      <c r="D9971" s="6" t="str">
        <f t="shared" si="155"/>
        <v>0010-081-061-1100</v>
      </c>
      <c r="E9971" s="5" t="s">
        <v>1570</v>
      </c>
      <c r="F9971" s="5" t="s">
        <v>399</v>
      </c>
      <c r="G9971" s="5" t="s">
        <v>400</v>
      </c>
      <c r="H9971" s="5" t="s">
        <v>377</v>
      </c>
      <c r="I9971" s="5" t="s">
        <v>378</v>
      </c>
    </row>
    <row r="9972" spans="1:9" x14ac:dyDescent="0.25">
      <c r="A9972" s="5" t="s">
        <v>23388</v>
      </c>
      <c r="B9972" s="5" t="s">
        <v>23389</v>
      </c>
      <c r="C9972" s="6" t="s">
        <v>2947</v>
      </c>
      <c r="D9972" s="6" t="str">
        <f t="shared" si="155"/>
        <v>0943-000-000-0000</v>
      </c>
      <c r="E9972" s="5" t="s">
        <v>2948</v>
      </c>
      <c r="F9972" s="5" t="s">
        <v>383</v>
      </c>
      <c r="G9972" s="5" t="s">
        <v>384</v>
      </c>
      <c r="H9972" s="5" t="s">
        <v>377</v>
      </c>
      <c r="I9972" s="5" t="s">
        <v>378</v>
      </c>
    </row>
    <row r="9973" spans="1:9" x14ac:dyDescent="0.25">
      <c r="A9973" s="5" t="s">
        <v>23390</v>
      </c>
      <c r="B9973" s="5" t="s">
        <v>23391</v>
      </c>
      <c r="C9973" s="6" t="s">
        <v>3840</v>
      </c>
      <c r="D9973" s="6" t="str">
        <f t="shared" si="155"/>
        <v>0819-000-000-0000</v>
      </c>
      <c r="E9973" s="5" t="s">
        <v>3841</v>
      </c>
      <c r="F9973" s="5" t="s">
        <v>383</v>
      </c>
      <c r="G9973" s="5" t="s">
        <v>384</v>
      </c>
      <c r="H9973" s="5" t="s">
        <v>377</v>
      </c>
      <c r="I9973" s="5" t="s">
        <v>378</v>
      </c>
    </row>
    <row r="9974" spans="1:9" x14ac:dyDescent="0.25">
      <c r="A9974" s="5" t="s">
        <v>23392</v>
      </c>
      <c r="B9974" s="5" t="s">
        <v>23393</v>
      </c>
      <c r="C9974" s="6" t="s">
        <v>15636</v>
      </c>
      <c r="D9974" s="6" t="str">
        <f t="shared" si="155"/>
        <v>1119-000-000-0000</v>
      </c>
      <c r="E9974" s="5" t="s">
        <v>15637</v>
      </c>
      <c r="F9974" s="5" t="s">
        <v>383</v>
      </c>
      <c r="G9974" s="5" t="s">
        <v>384</v>
      </c>
      <c r="H9974" s="5" t="s">
        <v>377</v>
      </c>
      <c r="I9974" s="5" t="s">
        <v>378</v>
      </c>
    </row>
    <row r="9975" spans="1:9" x14ac:dyDescent="0.25">
      <c r="A9975" s="5" t="s">
        <v>23394</v>
      </c>
      <c r="B9975" s="5" t="s">
        <v>23395</v>
      </c>
      <c r="C9975" s="6" t="s">
        <v>2775</v>
      </c>
      <c r="D9975" s="6" t="str">
        <f t="shared" si="155"/>
        <v>0325-000-000-0000</v>
      </c>
      <c r="E9975" s="5" t="s">
        <v>2776</v>
      </c>
      <c r="F9975" s="5" t="s">
        <v>383</v>
      </c>
      <c r="G9975" s="5" t="s">
        <v>384</v>
      </c>
      <c r="H9975" s="5" t="s">
        <v>377</v>
      </c>
      <c r="I9975" s="5" t="s">
        <v>378</v>
      </c>
    </row>
    <row r="9976" spans="1:9" x14ac:dyDescent="0.25">
      <c r="A9976" s="5" t="s">
        <v>23396</v>
      </c>
      <c r="B9976" s="5" t="s">
        <v>23397</v>
      </c>
      <c r="C9976" s="6" t="s">
        <v>2388</v>
      </c>
      <c r="D9976" s="6" t="str">
        <f t="shared" si="155"/>
        <v>0230-000-000-0000</v>
      </c>
      <c r="E9976" s="5" t="s">
        <v>2389</v>
      </c>
      <c r="F9976" s="5" t="s">
        <v>383</v>
      </c>
      <c r="G9976" s="5" t="s">
        <v>384</v>
      </c>
      <c r="H9976" s="5" t="s">
        <v>377</v>
      </c>
      <c r="I9976" s="5" t="s">
        <v>378</v>
      </c>
    </row>
    <row r="9977" spans="1:9" x14ac:dyDescent="0.25">
      <c r="A9977" s="5" t="s">
        <v>23398</v>
      </c>
      <c r="B9977" s="5" t="s">
        <v>23399</v>
      </c>
      <c r="C9977" s="6" t="s">
        <v>441</v>
      </c>
      <c r="D9977" s="6" t="str">
        <f t="shared" si="155"/>
        <v>0550-000-000-0000</v>
      </c>
      <c r="E9977" s="5" t="s">
        <v>442</v>
      </c>
      <c r="F9977" s="5" t="s">
        <v>383</v>
      </c>
      <c r="G9977" s="5" t="s">
        <v>384</v>
      </c>
      <c r="H9977" s="5" t="s">
        <v>513</v>
      </c>
      <c r="I9977" s="5" t="s">
        <v>514</v>
      </c>
    </row>
    <row r="9978" spans="1:9" x14ac:dyDescent="0.25">
      <c r="A9978" s="5" t="s">
        <v>23400</v>
      </c>
      <c r="B9978" s="5" t="s">
        <v>23401</v>
      </c>
      <c r="C9978" s="6" t="s">
        <v>4829</v>
      </c>
      <c r="D9978" s="6" t="str">
        <f t="shared" si="155"/>
        <v>0036-000-000-0000</v>
      </c>
      <c r="E9978" s="5" t="s">
        <v>4830</v>
      </c>
      <c r="F9978" s="5" t="s">
        <v>383</v>
      </c>
      <c r="G9978" s="5" t="s">
        <v>384</v>
      </c>
      <c r="H9978" s="5" t="s">
        <v>513</v>
      </c>
      <c r="I9978" s="5" t="s">
        <v>514</v>
      </c>
    </row>
    <row r="9979" spans="1:9" x14ac:dyDescent="0.25">
      <c r="A9979" s="5" t="s">
        <v>23402</v>
      </c>
      <c r="B9979" s="5" t="s">
        <v>23403</v>
      </c>
      <c r="C9979" s="6" t="s">
        <v>11742</v>
      </c>
      <c r="D9979" s="6" t="str">
        <f t="shared" si="155"/>
        <v>0798-000-000-0000</v>
      </c>
      <c r="E9979" s="5" t="s">
        <v>11743</v>
      </c>
      <c r="F9979" s="5" t="s">
        <v>383</v>
      </c>
      <c r="G9979" s="5" t="s">
        <v>384</v>
      </c>
      <c r="H9979" s="5" t="s">
        <v>377</v>
      </c>
      <c r="I9979" s="5" t="s">
        <v>378</v>
      </c>
    </row>
    <row r="9980" spans="1:9" x14ac:dyDescent="0.25">
      <c r="A9980" s="5" t="s">
        <v>23404</v>
      </c>
      <c r="B9980" s="5" t="s">
        <v>23405</v>
      </c>
      <c r="C9980" s="6" t="s">
        <v>1165</v>
      </c>
      <c r="D9980" s="6" t="str">
        <f t="shared" si="155"/>
        <v>0808-000-000-0000</v>
      </c>
      <c r="E9980" s="5" t="s">
        <v>1166</v>
      </c>
      <c r="F9980" s="5" t="s">
        <v>383</v>
      </c>
      <c r="G9980" s="5" t="s">
        <v>384</v>
      </c>
      <c r="H9980" s="5" t="s">
        <v>513</v>
      </c>
      <c r="I9980" s="5" t="s">
        <v>514</v>
      </c>
    </row>
    <row r="9981" spans="1:9" x14ac:dyDescent="0.25">
      <c r="A9981" s="5" t="s">
        <v>23406</v>
      </c>
      <c r="B9981" s="5" t="s">
        <v>23407</v>
      </c>
      <c r="C9981" s="6" t="s">
        <v>2237</v>
      </c>
      <c r="D9981" s="6" t="str">
        <f t="shared" si="155"/>
        <v>0917-000-000-0000</v>
      </c>
      <c r="E9981" s="5" t="s">
        <v>2238</v>
      </c>
      <c r="F9981" s="5" t="s">
        <v>383</v>
      </c>
      <c r="G9981" s="5" t="s">
        <v>384</v>
      </c>
      <c r="H9981" s="5" t="s">
        <v>377</v>
      </c>
      <c r="I9981" s="5" t="s">
        <v>378</v>
      </c>
    </row>
    <row r="9982" spans="1:9" x14ac:dyDescent="0.25">
      <c r="A9982" s="5" t="s">
        <v>23408</v>
      </c>
      <c r="B9982" s="5" t="s">
        <v>23409</v>
      </c>
      <c r="C9982" s="6" t="s">
        <v>2947</v>
      </c>
      <c r="D9982" s="6" t="str">
        <f t="shared" si="155"/>
        <v>0943-000-000-0000</v>
      </c>
      <c r="E9982" s="5" t="s">
        <v>2948</v>
      </c>
      <c r="F9982" s="5" t="s">
        <v>383</v>
      </c>
      <c r="G9982" s="5" t="s">
        <v>384</v>
      </c>
      <c r="H9982" s="5" t="s">
        <v>377</v>
      </c>
      <c r="I9982" s="5" t="s">
        <v>378</v>
      </c>
    </row>
    <row r="9983" spans="1:9" x14ac:dyDescent="0.25">
      <c r="A9983" s="5" t="s">
        <v>23410</v>
      </c>
      <c r="B9983" s="5" t="s">
        <v>23411</v>
      </c>
      <c r="C9983" s="6" t="s">
        <v>11716</v>
      </c>
      <c r="D9983" s="6" t="str">
        <f t="shared" si="155"/>
        <v>0713-000-000-0000</v>
      </c>
      <c r="E9983" s="5" t="s">
        <v>11717</v>
      </c>
      <c r="F9983" s="5" t="s">
        <v>383</v>
      </c>
      <c r="G9983" s="5" t="s">
        <v>384</v>
      </c>
      <c r="H9983" s="5" t="s">
        <v>377</v>
      </c>
      <c r="I9983" s="5" t="s">
        <v>378</v>
      </c>
    </row>
    <row r="9984" spans="1:9" x14ac:dyDescent="0.25">
      <c r="A9984" s="5" t="s">
        <v>23412</v>
      </c>
      <c r="B9984" s="5" t="s">
        <v>23413</v>
      </c>
      <c r="C9984" s="6" t="s">
        <v>4100</v>
      </c>
      <c r="D9984" s="6" t="str">
        <f t="shared" si="155"/>
        <v>0214-000-000-0000</v>
      </c>
      <c r="E9984" s="5" t="s">
        <v>4101</v>
      </c>
      <c r="F9984" s="5" t="s">
        <v>383</v>
      </c>
      <c r="G9984" s="5" t="s">
        <v>384</v>
      </c>
      <c r="H9984" s="5" t="s">
        <v>377</v>
      </c>
      <c r="I9984" s="5" t="s">
        <v>378</v>
      </c>
    </row>
    <row r="9985" spans="1:9" x14ac:dyDescent="0.25">
      <c r="A9985" s="5" t="s">
        <v>23414</v>
      </c>
      <c r="B9985" s="5" t="s">
        <v>23415</v>
      </c>
      <c r="C9985" s="6" t="s">
        <v>781</v>
      </c>
      <c r="D9985" s="6" t="str">
        <f t="shared" si="155"/>
        <v>0430-000-000-0000</v>
      </c>
      <c r="E9985" s="5" t="s">
        <v>782</v>
      </c>
      <c r="F9985" s="5" t="s">
        <v>383</v>
      </c>
      <c r="G9985" s="5" t="s">
        <v>384</v>
      </c>
      <c r="H9985" s="5" t="s">
        <v>377</v>
      </c>
      <c r="I9985" s="5" t="s">
        <v>378</v>
      </c>
    </row>
    <row r="9986" spans="1:9" x14ac:dyDescent="0.25">
      <c r="A9986" s="5" t="s">
        <v>23416</v>
      </c>
      <c r="B9986" s="5" t="s">
        <v>23417</v>
      </c>
      <c r="C9986" s="6" t="s">
        <v>2885</v>
      </c>
      <c r="D9986" s="6" t="str">
        <f t="shared" ref="D9986:D10049" si="156">TEXT(C9986,"0000-000-000-0000")</f>
        <v>0077-000-000-0000</v>
      </c>
      <c r="E9986" s="5" t="s">
        <v>2886</v>
      </c>
      <c r="F9986" s="5" t="s">
        <v>383</v>
      </c>
      <c r="G9986" s="5" t="s">
        <v>384</v>
      </c>
      <c r="H9986" s="5" t="s">
        <v>377</v>
      </c>
      <c r="I9986" s="5" t="s">
        <v>378</v>
      </c>
    </row>
    <row r="9987" spans="1:9" x14ac:dyDescent="0.25">
      <c r="A9987" s="5" t="s">
        <v>23418</v>
      </c>
      <c r="B9987" s="5" t="s">
        <v>23419</v>
      </c>
      <c r="C9987" s="6" t="s">
        <v>2279</v>
      </c>
      <c r="D9987" s="6" t="str">
        <f t="shared" si="156"/>
        <v>0760-000-000-0000</v>
      </c>
      <c r="E9987" s="5" t="s">
        <v>2280</v>
      </c>
      <c r="F9987" s="5" t="s">
        <v>383</v>
      </c>
      <c r="G9987" s="5" t="s">
        <v>384</v>
      </c>
      <c r="H9987" s="5" t="s">
        <v>377</v>
      </c>
      <c r="I9987" s="5" t="s">
        <v>378</v>
      </c>
    </row>
    <row r="9988" spans="1:9" x14ac:dyDescent="0.25">
      <c r="A9988" s="5" t="s">
        <v>23420</v>
      </c>
      <c r="B9988" s="5" t="s">
        <v>23421</v>
      </c>
      <c r="C9988" s="6" t="s">
        <v>1732</v>
      </c>
      <c r="D9988" s="6" t="str">
        <f t="shared" si="156"/>
        <v>0030-000-000-0000</v>
      </c>
      <c r="E9988" s="5" t="s">
        <v>1733</v>
      </c>
      <c r="F9988" s="5" t="s">
        <v>383</v>
      </c>
      <c r="G9988" s="5" t="s">
        <v>384</v>
      </c>
      <c r="H9988" s="5" t="s">
        <v>513</v>
      </c>
      <c r="I9988" s="5" t="s">
        <v>514</v>
      </c>
    </row>
    <row r="9989" spans="1:9" x14ac:dyDescent="0.25">
      <c r="A9989" s="5" t="s">
        <v>23422</v>
      </c>
      <c r="B9989" s="5" t="s">
        <v>23423</v>
      </c>
      <c r="C9989" s="6" t="s">
        <v>3161</v>
      </c>
      <c r="D9989" s="6" t="str">
        <f t="shared" si="156"/>
        <v>0047-000-000-0000</v>
      </c>
      <c r="E9989" s="5" t="s">
        <v>3162</v>
      </c>
      <c r="F9989" s="5" t="s">
        <v>383</v>
      </c>
      <c r="G9989" s="5" t="s">
        <v>384</v>
      </c>
      <c r="H9989" s="5" t="s">
        <v>377</v>
      </c>
      <c r="I9989" s="5" t="s">
        <v>378</v>
      </c>
    </row>
    <row r="9990" spans="1:9" x14ac:dyDescent="0.25">
      <c r="A9990" s="5" t="s">
        <v>23424</v>
      </c>
      <c r="B9990" s="5" t="s">
        <v>23425</v>
      </c>
      <c r="C9990" s="6" t="s">
        <v>5864</v>
      </c>
      <c r="D9990" s="6" t="str">
        <f t="shared" si="156"/>
        <v>0668-000-000-0000</v>
      </c>
      <c r="E9990" s="5" t="s">
        <v>5865</v>
      </c>
      <c r="F9990" s="5" t="s">
        <v>383</v>
      </c>
      <c r="G9990" s="5" t="s">
        <v>384</v>
      </c>
      <c r="H9990" s="5" t="s">
        <v>377</v>
      </c>
      <c r="I9990" s="5" t="s">
        <v>378</v>
      </c>
    </row>
    <row r="9991" spans="1:9" x14ac:dyDescent="0.25">
      <c r="A9991" s="5" t="s">
        <v>23426</v>
      </c>
      <c r="B9991" s="5" t="s">
        <v>23427</v>
      </c>
      <c r="C9991" s="6" t="s">
        <v>2120</v>
      </c>
      <c r="D9991" s="6" t="str">
        <f t="shared" si="156"/>
        <v>0232-000-000-0000</v>
      </c>
      <c r="E9991" s="5" t="s">
        <v>2121</v>
      </c>
      <c r="F9991" s="5" t="s">
        <v>383</v>
      </c>
      <c r="G9991" s="5" t="s">
        <v>384</v>
      </c>
      <c r="H9991" s="5" t="s">
        <v>377</v>
      </c>
      <c r="I9991" s="5" t="s">
        <v>378</v>
      </c>
    </row>
    <row r="9992" spans="1:9" x14ac:dyDescent="0.25">
      <c r="A9992" s="5" t="s">
        <v>23428</v>
      </c>
      <c r="B9992" s="5" t="s">
        <v>23429</v>
      </c>
      <c r="C9992" s="6" t="s">
        <v>13916</v>
      </c>
      <c r="D9992" s="6" t="str">
        <f t="shared" si="156"/>
        <v>0736-000-000-0000</v>
      </c>
      <c r="E9992" s="5" t="s">
        <v>13917</v>
      </c>
      <c r="F9992" s="5" t="s">
        <v>383</v>
      </c>
      <c r="G9992" s="5" t="s">
        <v>384</v>
      </c>
      <c r="H9992" s="5" t="s">
        <v>513</v>
      </c>
      <c r="I9992" s="5" t="s">
        <v>514</v>
      </c>
    </row>
    <row r="9993" spans="1:9" x14ac:dyDescent="0.25">
      <c r="A9993" s="5" t="s">
        <v>23430</v>
      </c>
      <c r="B9993" s="5" t="s">
        <v>23431</v>
      </c>
      <c r="C9993" s="6" t="s">
        <v>12941</v>
      </c>
      <c r="D9993" s="6" t="str">
        <f t="shared" si="156"/>
        <v>1110-000-000-0000</v>
      </c>
      <c r="E9993" s="5" t="s">
        <v>12942</v>
      </c>
      <c r="F9993" s="5" t="s">
        <v>383</v>
      </c>
      <c r="G9993" s="5" t="s">
        <v>384</v>
      </c>
      <c r="H9993" s="5" t="s">
        <v>377</v>
      </c>
      <c r="I9993" s="5" t="s">
        <v>378</v>
      </c>
    </row>
    <row r="9994" spans="1:9" x14ac:dyDescent="0.25">
      <c r="A9994" s="5" t="s">
        <v>23432</v>
      </c>
      <c r="B9994" s="5" t="s">
        <v>23433</v>
      </c>
      <c r="C9994" s="6" t="s">
        <v>4829</v>
      </c>
      <c r="D9994" s="6" t="str">
        <f t="shared" si="156"/>
        <v>0036-000-000-0000</v>
      </c>
      <c r="E9994" s="5" t="s">
        <v>4830</v>
      </c>
      <c r="F9994" s="5" t="s">
        <v>383</v>
      </c>
      <c r="G9994" s="5" t="s">
        <v>384</v>
      </c>
      <c r="H9994" s="5" t="s">
        <v>377</v>
      </c>
      <c r="I9994" s="5" t="s">
        <v>378</v>
      </c>
    </row>
    <row r="9995" spans="1:9" x14ac:dyDescent="0.25">
      <c r="A9995" s="5" t="s">
        <v>23434</v>
      </c>
      <c r="B9995" s="5" t="s">
        <v>23435</v>
      </c>
      <c r="C9995" s="6" t="s">
        <v>2394</v>
      </c>
      <c r="D9995" s="6" t="str">
        <f t="shared" si="156"/>
        <v>0290-000-000-0000</v>
      </c>
      <c r="E9995" s="5" t="s">
        <v>2395</v>
      </c>
      <c r="F9995" s="5" t="s">
        <v>383</v>
      </c>
      <c r="G9995" s="5" t="s">
        <v>384</v>
      </c>
      <c r="H9995" s="5" t="s">
        <v>377</v>
      </c>
      <c r="I9995" s="5" t="s">
        <v>378</v>
      </c>
    </row>
    <row r="9996" spans="1:9" x14ac:dyDescent="0.25">
      <c r="A9996" s="5" t="s">
        <v>23436</v>
      </c>
      <c r="B9996" s="5" t="s">
        <v>23437</v>
      </c>
      <c r="C9996" s="6" t="s">
        <v>2835</v>
      </c>
      <c r="D9996" s="6" t="str">
        <f t="shared" si="156"/>
        <v>0197-000-000-0000</v>
      </c>
      <c r="E9996" s="5" t="s">
        <v>2836</v>
      </c>
      <c r="F9996" s="5" t="s">
        <v>383</v>
      </c>
      <c r="G9996" s="5" t="s">
        <v>384</v>
      </c>
      <c r="H9996" s="5" t="s">
        <v>377</v>
      </c>
      <c r="I9996" s="5" t="s">
        <v>378</v>
      </c>
    </row>
    <row r="9997" spans="1:9" x14ac:dyDescent="0.25">
      <c r="A9997" s="5" t="s">
        <v>23438</v>
      </c>
      <c r="B9997" s="5" t="s">
        <v>23439</v>
      </c>
      <c r="C9997" s="6" t="s">
        <v>2060</v>
      </c>
      <c r="D9997" s="6" t="str">
        <f t="shared" si="156"/>
        <v>0280-000-000-0000</v>
      </c>
      <c r="E9997" s="5" t="s">
        <v>2061</v>
      </c>
      <c r="F9997" s="5" t="s">
        <v>383</v>
      </c>
      <c r="G9997" s="5" t="s">
        <v>384</v>
      </c>
      <c r="H9997" s="5" t="s">
        <v>377</v>
      </c>
      <c r="I9997" s="5" t="s">
        <v>378</v>
      </c>
    </row>
    <row r="9998" spans="1:9" x14ac:dyDescent="0.25">
      <c r="A9998" s="5" t="s">
        <v>23440</v>
      </c>
      <c r="B9998" s="5" t="s">
        <v>23441</v>
      </c>
      <c r="C9998" s="6" t="s">
        <v>13370</v>
      </c>
      <c r="D9998" s="6" t="str">
        <f t="shared" si="156"/>
        <v>0678-000-000-0000</v>
      </c>
      <c r="E9998" s="5" t="s">
        <v>13371</v>
      </c>
      <c r="F9998" s="5" t="s">
        <v>383</v>
      </c>
      <c r="G9998" s="5" t="s">
        <v>384</v>
      </c>
      <c r="H9998" s="5" t="s">
        <v>377</v>
      </c>
      <c r="I9998" s="5" t="s">
        <v>378</v>
      </c>
    </row>
    <row r="9999" spans="1:9" x14ac:dyDescent="0.25">
      <c r="A9999" s="5" t="s">
        <v>23442</v>
      </c>
      <c r="B9999" s="5" t="s">
        <v>23443</v>
      </c>
      <c r="C9999" s="6" t="s">
        <v>981</v>
      </c>
      <c r="D9999" s="6" t="str">
        <f t="shared" si="156"/>
        <v>0060-000-000-0000</v>
      </c>
      <c r="E9999" s="5" t="s">
        <v>982</v>
      </c>
      <c r="F9999" s="5" t="s">
        <v>383</v>
      </c>
      <c r="G9999" s="5" t="s">
        <v>384</v>
      </c>
      <c r="H9999" s="5" t="s">
        <v>377</v>
      </c>
      <c r="I9999" s="5" t="s">
        <v>378</v>
      </c>
    </row>
    <row r="10000" spans="1:9" x14ac:dyDescent="0.25">
      <c r="A10000" s="5" t="s">
        <v>23444</v>
      </c>
      <c r="B10000" s="5" t="s">
        <v>23445</v>
      </c>
      <c r="C10000" s="6" t="s">
        <v>1221</v>
      </c>
      <c r="D10000" s="6" t="str">
        <f t="shared" si="156"/>
        <v>0201-000-000-0000</v>
      </c>
      <c r="E10000" s="5" t="s">
        <v>1222</v>
      </c>
      <c r="F10000" s="5" t="s">
        <v>383</v>
      </c>
      <c r="G10000" s="5" t="s">
        <v>384</v>
      </c>
      <c r="H10000" s="5" t="s">
        <v>377</v>
      </c>
      <c r="I10000" s="5" t="s">
        <v>378</v>
      </c>
    </row>
    <row r="10001" spans="1:9" x14ac:dyDescent="0.25">
      <c r="A10001" s="5" t="s">
        <v>23446</v>
      </c>
      <c r="B10001" s="5" t="s">
        <v>23447</v>
      </c>
      <c r="C10001" s="6" t="s">
        <v>3850</v>
      </c>
      <c r="D10001" s="6" t="str">
        <f t="shared" si="156"/>
        <v>0015-000-000-0000</v>
      </c>
      <c r="E10001" s="5" t="s">
        <v>3851</v>
      </c>
      <c r="F10001" s="5" t="s">
        <v>383</v>
      </c>
      <c r="G10001" s="5" t="s">
        <v>384</v>
      </c>
      <c r="H10001" s="5" t="s">
        <v>377</v>
      </c>
      <c r="I10001" s="5" t="s">
        <v>378</v>
      </c>
    </row>
    <row r="10002" spans="1:9" x14ac:dyDescent="0.25">
      <c r="A10002" s="5" t="s">
        <v>23448</v>
      </c>
      <c r="B10002" s="5" t="s">
        <v>23449</v>
      </c>
      <c r="C10002" s="6" t="s">
        <v>2835</v>
      </c>
      <c r="D10002" s="6" t="str">
        <f t="shared" si="156"/>
        <v>0197-000-000-0000</v>
      </c>
      <c r="E10002" s="5" t="s">
        <v>2836</v>
      </c>
      <c r="F10002" s="5" t="s">
        <v>383</v>
      </c>
      <c r="G10002" s="5" t="s">
        <v>384</v>
      </c>
      <c r="H10002" s="5" t="s">
        <v>377</v>
      </c>
      <c r="I10002" s="5" t="s">
        <v>378</v>
      </c>
    </row>
    <row r="10003" spans="1:9" x14ac:dyDescent="0.25">
      <c r="A10003" s="5" t="s">
        <v>23450</v>
      </c>
      <c r="B10003" s="5" t="s">
        <v>23451</v>
      </c>
      <c r="C10003" s="6" t="s">
        <v>18079</v>
      </c>
      <c r="D10003" s="6" t="str">
        <f t="shared" si="156"/>
        <v>0077-116-000-0000</v>
      </c>
      <c r="E10003" s="5" t="s">
        <v>18080</v>
      </c>
      <c r="F10003" s="5" t="s">
        <v>383</v>
      </c>
      <c r="G10003" s="5" t="s">
        <v>384</v>
      </c>
      <c r="H10003" s="5" t="s">
        <v>377</v>
      </c>
      <c r="I10003" s="5" t="s">
        <v>378</v>
      </c>
    </row>
    <row r="10004" spans="1:9" x14ac:dyDescent="0.25">
      <c r="A10004" s="5" t="s">
        <v>23452</v>
      </c>
      <c r="B10004" s="5" t="s">
        <v>23453</v>
      </c>
      <c r="C10004" s="6" t="s">
        <v>777</v>
      </c>
      <c r="D10004" s="6" t="str">
        <f t="shared" si="156"/>
        <v>0595-000-000-0000</v>
      </c>
      <c r="E10004" s="5" t="s">
        <v>778</v>
      </c>
      <c r="F10004" s="5" t="s">
        <v>383</v>
      </c>
      <c r="G10004" s="5" t="s">
        <v>384</v>
      </c>
      <c r="H10004" s="5" t="s">
        <v>491</v>
      </c>
      <c r="I10004" s="5" t="s">
        <v>492</v>
      </c>
    </row>
    <row r="10005" spans="1:9" x14ac:dyDescent="0.25">
      <c r="A10005" s="5" t="s">
        <v>23454</v>
      </c>
      <c r="B10005" s="5" t="s">
        <v>23455</v>
      </c>
      <c r="C10005" s="6" t="s">
        <v>1013</v>
      </c>
      <c r="D10005" s="6" t="str">
        <f t="shared" si="156"/>
        <v>0943-247-000-0000</v>
      </c>
      <c r="E10005" s="5" t="s">
        <v>1014</v>
      </c>
      <c r="F10005" s="5" t="s">
        <v>383</v>
      </c>
      <c r="G10005" s="5" t="s">
        <v>384</v>
      </c>
      <c r="H10005" s="5" t="s">
        <v>377</v>
      </c>
      <c r="I10005" s="5" t="s">
        <v>378</v>
      </c>
    </row>
    <row r="10006" spans="1:9" x14ac:dyDescent="0.25">
      <c r="A10006" s="5" t="s">
        <v>23456</v>
      </c>
      <c r="B10006" s="5" t="s">
        <v>23457</v>
      </c>
      <c r="C10006" s="6" t="s">
        <v>7069</v>
      </c>
      <c r="D10006" s="6" t="str">
        <f t="shared" si="156"/>
        <v>1089-000-000-0000</v>
      </c>
      <c r="E10006" s="5" t="s">
        <v>7070</v>
      </c>
      <c r="F10006" s="5" t="s">
        <v>383</v>
      </c>
      <c r="G10006" s="5" t="s">
        <v>384</v>
      </c>
      <c r="H10006" s="5" t="s">
        <v>377</v>
      </c>
      <c r="I10006" s="5" t="s">
        <v>378</v>
      </c>
    </row>
    <row r="10007" spans="1:9" x14ac:dyDescent="0.25">
      <c r="A10007" s="5" t="s">
        <v>23458</v>
      </c>
      <c r="B10007" s="5" t="s">
        <v>23459</v>
      </c>
      <c r="C10007" s="6" t="s">
        <v>6651</v>
      </c>
      <c r="D10007" s="6" t="str">
        <f t="shared" si="156"/>
        <v>0791-000-000-0000</v>
      </c>
      <c r="E10007" s="5" t="s">
        <v>6652</v>
      </c>
      <c r="F10007" s="5" t="s">
        <v>383</v>
      </c>
      <c r="G10007" s="5" t="s">
        <v>384</v>
      </c>
      <c r="H10007" s="5" t="s">
        <v>377</v>
      </c>
      <c r="I10007" s="5" t="s">
        <v>378</v>
      </c>
    </row>
    <row r="10008" spans="1:9" x14ac:dyDescent="0.25">
      <c r="A10008" s="5" t="s">
        <v>23460</v>
      </c>
      <c r="B10008" s="5" t="s">
        <v>23461</v>
      </c>
      <c r="C10008" s="6" t="s">
        <v>1573</v>
      </c>
      <c r="D10008" s="6" t="str">
        <f t="shared" si="156"/>
        <v>0213-000-000-0000</v>
      </c>
      <c r="E10008" s="5" t="s">
        <v>1574</v>
      </c>
      <c r="F10008" s="5" t="s">
        <v>383</v>
      </c>
      <c r="G10008" s="5" t="s">
        <v>384</v>
      </c>
      <c r="H10008" s="5" t="s">
        <v>377</v>
      </c>
      <c r="I10008" s="5" t="s">
        <v>378</v>
      </c>
    </row>
    <row r="10009" spans="1:9" x14ac:dyDescent="0.25">
      <c r="A10009" s="5" t="s">
        <v>23462</v>
      </c>
      <c r="B10009" s="5" t="s">
        <v>23463</v>
      </c>
      <c r="C10009" s="6" t="s">
        <v>525</v>
      </c>
      <c r="D10009" s="6" t="str">
        <f t="shared" si="156"/>
        <v>0065-000-000-0000</v>
      </c>
      <c r="E10009" s="5" t="s">
        <v>526</v>
      </c>
      <c r="F10009" s="5" t="s">
        <v>383</v>
      </c>
      <c r="G10009" s="5" t="s">
        <v>384</v>
      </c>
      <c r="H10009" s="5" t="s">
        <v>377</v>
      </c>
      <c r="I10009" s="5" t="s">
        <v>378</v>
      </c>
    </row>
    <row r="10010" spans="1:9" x14ac:dyDescent="0.25">
      <c r="A10010" s="5" t="s">
        <v>23464</v>
      </c>
      <c r="B10010" s="5" t="s">
        <v>23465</v>
      </c>
      <c r="C10010" s="6" t="s">
        <v>4439</v>
      </c>
      <c r="D10010" s="6" t="str">
        <f t="shared" si="156"/>
        <v>1000-000-000-0000</v>
      </c>
      <c r="E10010" s="5" t="s">
        <v>4440</v>
      </c>
      <c r="F10010" s="5" t="s">
        <v>383</v>
      </c>
      <c r="G10010" s="5" t="s">
        <v>384</v>
      </c>
      <c r="H10010" s="5" t="s">
        <v>377</v>
      </c>
      <c r="I10010" s="5" t="s">
        <v>378</v>
      </c>
    </row>
    <row r="10011" spans="1:9" x14ac:dyDescent="0.25">
      <c r="A10011" s="5" t="s">
        <v>23466</v>
      </c>
      <c r="B10011" s="5" t="s">
        <v>23467</v>
      </c>
      <c r="C10011" s="6" t="s">
        <v>5606</v>
      </c>
      <c r="D10011" s="6" t="str">
        <f t="shared" si="156"/>
        <v>0891-000-000-0000</v>
      </c>
      <c r="E10011" s="5" t="s">
        <v>5607</v>
      </c>
      <c r="F10011" s="5" t="s">
        <v>383</v>
      </c>
      <c r="G10011" s="5" t="s">
        <v>384</v>
      </c>
      <c r="H10011" s="5" t="s">
        <v>377</v>
      </c>
      <c r="I10011" s="5" t="s">
        <v>378</v>
      </c>
    </row>
    <row r="10012" spans="1:9" x14ac:dyDescent="0.25">
      <c r="A10012" s="5" t="s">
        <v>23468</v>
      </c>
      <c r="B10012" s="5" t="s">
        <v>23469</v>
      </c>
      <c r="C10012" s="6" t="s">
        <v>6106</v>
      </c>
      <c r="D10012" s="6" t="str">
        <f t="shared" si="156"/>
        <v>0167-000-000-0000</v>
      </c>
      <c r="E10012" s="5" t="s">
        <v>6107</v>
      </c>
      <c r="F10012" s="5" t="s">
        <v>383</v>
      </c>
      <c r="G10012" s="5" t="s">
        <v>384</v>
      </c>
      <c r="H10012" s="5" t="s">
        <v>377</v>
      </c>
      <c r="I10012" s="5" t="s">
        <v>378</v>
      </c>
    </row>
    <row r="10013" spans="1:9" x14ac:dyDescent="0.25">
      <c r="A10013" s="5" t="s">
        <v>23470</v>
      </c>
      <c r="B10013" s="5" t="s">
        <v>23471</v>
      </c>
      <c r="C10013" s="6" t="s">
        <v>2549</v>
      </c>
      <c r="D10013" s="6" t="str">
        <f t="shared" si="156"/>
        <v>0750-000-000-0000</v>
      </c>
      <c r="E10013" s="5" t="s">
        <v>2550</v>
      </c>
      <c r="F10013" s="5" t="s">
        <v>383</v>
      </c>
      <c r="G10013" s="5" t="s">
        <v>384</v>
      </c>
      <c r="H10013" s="5" t="s">
        <v>377</v>
      </c>
      <c r="I10013" s="5" t="s">
        <v>378</v>
      </c>
    </row>
    <row r="10014" spans="1:9" x14ac:dyDescent="0.25">
      <c r="A10014" s="5" t="s">
        <v>23472</v>
      </c>
      <c r="B10014" s="5" t="s">
        <v>23473</v>
      </c>
      <c r="C10014" s="6" t="s">
        <v>5606</v>
      </c>
      <c r="D10014" s="6" t="str">
        <f t="shared" si="156"/>
        <v>0891-000-000-0000</v>
      </c>
      <c r="E10014" s="5" t="s">
        <v>5607</v>
      </c>
      <c r="F10014" s="5" t="s">
        <v>383</v>
      </c>
      <c r="G10014" s="5" t="s">
        <v>384</v>
      </c>
      <c r="H10014" s="5" t="s">
        <v>377</v>
      </c>
      <c r="I10014" s="5" t="s">
        <v>378</v>
      </c>
    </row>
    <row r="10015" spans="1:9" x14ac:dyDescent="0.25">
      <c r="A10015" s="5" t="s">
        <v>23474</v>
      </c>
      <c r="B10015" s="5" t="s">
        <v>23475</v>
      </c>
      <c r="C10015" s="6" t="s">
        <v>2283</v>
      </c>
      <c r="D10015" s="6" t="str">
        <f t="shared" si="156"/>
        <v>0822-000-000-0000</v>
      </c>
      <c r="E10015" s="5" t="s">
        <v>2284</v>
      </c>
      <c r="F10015" s="5" t="s">
        <v>383</v>
      </c>
      <c r="G10015" s="5" t="s">
        <v>384</v>
      </c>
      <c r="H10015" s="5" t="s">
        <v>377</v>
      </c>
      <c r="I10015" s="5" t="s">
        <v>378</v>
      </c>
    </row>
    <row r="10016" spans="1:9" x14ac:dyDescent="0.25">
      <c r="A10016" s="5" t="s">
        <v>23476</v>
      </c>
      <c r="B10016" s="5" t="s">
        <v>23477</v>
      </c>
      <c r="C10016" s="6" t="s">
        <v>1051</v>
      </c>
      <c r="D10016" s="6" t="str">
        <f t="shared" si="156"/>
        <v>0590-000-000-0000</v>
      </c>
      <c r="E10016" s="5" t="s">
        <v>1052</v>
      </c>
      <c r="F10016" s="5" t="s">
        <v>383</v>
      </c>
      <c r="G10016" s="5" t="s">
        <v>384</v>
      </c>
      <c r="H10016" s="5" t="s">
        <v>377</v>
      </c>
      <c r="I10016" s="5" t="s">
        <v>378</v>
      </c>
    </row>
    <row r="10017" spans="1:9" x14ac:dyDescent="0.25">
      <c r="A10017" s="5" t="s">
        <v>23478</v>
      </c>
      <c r="B10017" s="5" t="s">
        <v>23479</v>
      </c>
      <c r="C10017" s="6" t="s">
        <v>1877</v>
      </c>
      <c r="D10017" s="6" t="str">
        <f t="shared" si="156"/>
        <v>0775-000-000-0000</v>
      </c>
      <c r="E10017" s="5" t="s">
        <v>1878</v>
      </c>
      <c r="F10017" s="5" t="s">
        <v>383</v>
      </c>
      <c r="G10017" s="5" t="s">
        <v>384</v>
      </c>
      <c r="H10017" s="5" t="s">
        <v>377</v>
      </c>
      <c r="I10017" s="5" t="s">
        <v>378</v>
      </c>
    </row>
    <row r="10018" spans="1:9" x14ac:dyDescent="0.25">
      <c r="A10018" s="5" t="s">
        <v>23480</v>
      </c>
      <c r="B10018" s="5" t="s">
        <v>23481</v>
      </c>
      <c r="C10018" s="6" t="s">
        <v>3950</v>
      </c>
      <c r="D10018" s="6" t="str">
        <f t="shared" si="156"/>
        <v>0612-000-000-0000</v>
      </c>
      <c r="E10018" s="5" t="s">
        <v>3951</v>
      </c>
      <c r="F10018" s="5" t="s">
        <v>383</v>
      </c>
      <c r="G10018" s="5" t="s">
        <v>384</v>
      </c>
      <c r="H10018" s="5" t="s">
        <v>377</v>
      </c>
      <c r="I10018" s="5" t="s">
        <v>378</v>
      </c>
    </row>
    <row r="10019" spans="1:9" x14ac:dyDescent="0.25">
      <c r="A10019" s="5" t="s">
        <v>23482</v>
      </c>
      <c r="B10019" s="5" t="s">
        <v>23483</v>
      </c>
      <c r="C10019" s="6" t="s">
        <v>2557</v>
      </c>
      <c r="D10019" s="6" t="str">
        <f t="shared" si="156"/>
        <v>0400-000-000-0000</v>
      </c>
      <c r="E10019" s="5" t="s">
        <v>2558</v>
      </c>
      <c r="F10019" s="5" t="s">
        <v>383</v>
      </c>
      <c r="G10019" s="5" t="s">
        <v>384</v>
      </c>
      <c r="H10019" s="5" t="s">
        <v>377</v>
      </c>
      <c r="I10019" s="5" t="s">
        <v>378</v>
      </c>
    </row>
    <row r="10020" spans="1:9" x14ac:dyDescent="0.25">
      <c r="A10020" s="5" t="s">
        <v>23484</v>
      </c>
      <c r="B10020" s="5" t="s">
        <v>23485</v>
      </c>
      <c r="C10020" s="6" t="s">
        <v>1051</v>
      </c>
      <c r="D10020" s="6" t="str">
        <f t="shared" si="156"/>
        <v>0590-000-000-0000</v>
      </c>
      <c r="E10020" s="5" t="s">
        <v>1052</v>
      </c>
      <c r="F10020" s="5" t="s">
        <v>383</v>
      </c>
      <c r="G10020" s="5" t="s">
        <v>384</v>
      </c>
      <c r="H10020" s="5" t="s">
        <v>513</v>
      </c>
      <c r="I10020" s="5" t="s">
        <v>514</v>
      </c>
    </row>
    <row r="10021" spans="1:9" x14ac:dyDescent="0.25">
      <c r="A10021" s="5" t="s">
        <v>23486</v>
      </c>
      <c r="B10021" s="5" t="s">
        <v>23487</v>
      </c>
      <c r="C10021" s="6" t="s">
        <v>981</v>
      </c>
      <c r="D10021" s="6" t="str">
        <f t="shared" si="156"/>
        <v>0060-000-000-0000</v>
      </c>
      <c r="E10021" s="5" t="s">
        <v>982</v>
      </c>
      <c r="F10021" s="5" t="s">
        <v>383</v>
      </c>
      <c r="G10021" s="5" t="s">
        <v>384</v>
      </c>
      <c r="H10021" s="5" t="s">
        <v>377</v>
      </c>
      <c r="I10021" s="5" t="s">
        <v>378</v>
      </c>
    </row>
    <row r="10022" spans="1:9" x14ac:dyDescent="0.25">
      <c r="A10022" s="5" t="s">
        <v>23488</v>
      </c>
      <c r="B10022" s="5" t="s">
        <v>23489</v>
      </c>
      <c r="C10022" s="6" t="s">
        <v>4353</v>
      </c>
      <c r="D10022" s="6" t="str">
        <f t="shared" si="156"/>
        <v>0687-000-000-0000</v>
      </c>
      <c r="E10022" s="5" t="s">
        <v>4354</v>
      </c>
      <c r="F10022" s="5" t="s">
        <v>383</v>
      </c>
      <c r="G10022" s="5" t="s">
        <v>384</v>
      </c>
      <c r="H10022" s="5" t="s">
        <v>377</v>
      </c>
      <c r="I10022" s="5" t="s">
        <v>378</v>
      </c>
    </row>
    <row r="10023" spans="1:9" x14ac:dyDescent="0.25">
      <c r="A10023" s="5" t="s">
        <v>23490</v>
      </c>
      <c r="B10023" s="5" t="s">
        <v>23491</v>
      </c>
      <c r="C10023" s="6" t="s">
        <v>2014</v>
      </c>
      <c r="D10023" s="6" t="str">
        <f t="shared" si="156"/>
        <v>0025-000-000-0000</v>
      </c>
      <c r="E10023" s="5" t="s">
        <v>2015</v>
      </c>
      <c r="F10023" s="5" t="s">
        <v>383</v>
      </c>
      <c r="G10023" s="5" t="s">
        <v>384</v>
      </c>
      <c r="H10023" s="5" t="s">
        <v>377</v>
      </c>
      <c r="I10023" s="5" t="s">
        <v>378</v>
      </c>
    </row>
    <row r="10024" spans="1:9" x14ac:dyDescent="0.25">
      <c r="A10024" s="5" t="s">
        <v>23492</v>
      </c>
      <c r="B10024" s="5" t="s">
        <v>23493</v>
      </c>
      <c r="C10024" s="6" t="s">
        <v>2128</v>
      </c>
      <c r="D10024" s="6" t="str">
        <f t="shared" si="156"/>
        <v>0136-000-000-0000</v>
      </c>
      <c r="E10024" s="5" t="s">
        <v>2129</v>
      </c>
      <c r="F10024" s="5" t="s">
        <v>383</v>
      </c>
      <c r="G10024" s="5" t="s">
        <v>384</v>
      </c>
      <c r="H10024" s="5" t="s">
        <v>377</v>
      </c>
      <c r="I10024" s="5" t="s">
        <v>378</v>
      </c>
    </row>
    <row r="10025" spans="1:9" x14ac:dyDescent="0.25">
      <c r="A10025" s="5" t="s">
        <v>23494</v>
      </c>
      <c r="B10025" s="5" t="s">
        <v>23495</v>
      </c>
      <c r="C10025" s="6" t="s">
        <v>4363</v>
      </c>
      <c r="D10025" s="6" t="str">
        <f t="shared" si="156"/>
        <v>0010-030-031-1200</v>
      </c>
      <c r="E10025" s="5" t="s">
        <v>4364</v>
      </c>
      <c r="F10025" s="5" t="s">
        <v>399</v>
      </c>
      <c r="G10025" s="5" t="s">
        <v>400</v>
      </c>
      <c r="H10025" s="5" t="s">
        <v>377</v>
      </c>
      <c r="I10025" s="5" t="s">
        <v>378</v>
      </c>
    </row>
    <row r="10026" spans="1:9" x14ac:dyDescent="0.25">
      <c r="A10026" s="5" t="s">
        <v>23496</v>
      </c>
      <c r="B10026" s="5" t="s">
        <v>23497</v>
      </c>
      <c r="C10026" s="6" t="s">
        <v>3161</v>
      </c>
      <c r="D10026" s="6" t="str">
        <f t="shared" si="156"/>
        <v>0047-000-000-0000</v>
      </c>
      <c r="E10026" s="5" t="s">
        <v>3162</v>
      </c>
      <c r="F10026" s="5" t="s">
        <v>383</v>
      </c>
      <c r="G10026" s="5" t="s">
        <v>384</v>
      </c>
      <c r="H10026" s="5" t="s">
        <v>377</v>
      </c>
      <c r="I10026" s="5" t="s">
        <v>378</v>
      </c>
    </row>
    <row r="10027" spans="1:9" x14ac:dyDescent="0.25">
      <c r="A10027" s="5" t="s">
        <v>23498</v>
      </c>
      <c r="B10027" s="5" t="s">
        <v>23499</v>
      </c>
      <c r="C10027" s="6" t="s">
        <v>2716</v>
      </c>
      <c r="D10027" s="6" t="str">
        <f t="shared" si="156"/>
        <v>0100-000-000-1100</v>
      </c>
      <c r="E10027" s="5" t="s">
        <v>2717</v>
      </c>
      <c r="F10027" s="5" t="s">
        <v>383</v>
      </c>
      <c r="G10027" s="5" t="s">
        <v>384</v>
      </c>
      <c r="H10027" s="5" t="s">
        <v>377</v>
      </c>
      <c r="I10027" s="5" t="s">
        <v>378</v>
      </c>
    </row>
    <row r="10028" spans="1:9" x14ac:dyDescent="0.25">
      <c r="A10028" s="5" t="s">
        <v>23500</v>
      </c>
      <c r="B10028" s="5" t="s">
        <v>23501</v>
      </c>
      <c r="C10028" s="6" t="s">
        <v>22936</v>
      </c>
      <c r="D10028" s="6" t="str">
        <f t="shared" si="156"/>
        <v>0128-116-000-0000</v>
      </c>
      <c r="E10028" s="5" t="s">
        <v>22937</v>
      </c>
      <c r="F10028" s="5" t="s">
        <v>383</v>
      </c>
      <c r="G10028" s="5" t="s">
        <v>384</v>
      </c>
      <c r="H10028" s="5" t="s">
        <v>377</v>
      </c>
      <c r="I10028" s="5" t="s">
        <v>378</v>
      </c>
    </row>
    <row r="10029" spans="1:9" x14ac:dyDescent="0.25">
      <c r="A10029" s="5" t="s">
        <v>23502</v>
      </c>
      <c r="B10029" s="5" t="s">
        <v>23503</v>
      </c>
      <c r="C10029" s="6" t="s">
        <v>2008</v>
      </c>
      <c r="D10029" s="6" t="str">
        <f t="shared" si="156"/>
        <v>0670-000-000-0000</v>
      </c>
      <c r="E10029" s="5" t="s">
        <v>2009</v>
      </c>
      <c r="F10029" s="5" t="s">
        <v>383</v>
      </c>
      <c r="G10029" s="5" t="s">
        <v>384</v>
      </c>
      <c r="H10029" s="5" t="s">
        <v>377</v>
      </c>
      <c r="I10029" s="5" t="s">
        <v>378</v>
      </c>
    </row>
    <row r="10030" spans="1:9" x14ac:dyDescent="0.25">
      <c r="A10030" s="5" t="s">
        <v>23504</v>
      </c>
      <c r="B10030" s="5" t="s">
        <v>23505</v>
      </c>
      <c r="C10030" s="6" t="s">
        <v>2098</v>
      </c>
      <c r="D10030" s="6" t="str">
        <f t="shared" si="156"/>
        <v>0785-000-000-0000</v>
      </c>
      <c r="E10030" s="5" t="s">
        <v>2099</v>
      </c>
      <c r="F10030" s="5" t="s">
        <v>383</v>
      </c>
      <c r="G10030" s="5" t="s">
        <v>384</v>
      </c>
      <c r="H10030" s="5" t="s">
        <v>377</v>
      </c>
      <c r="I10030" s="5" t="s">
        <v>378</v>
      </c>
    </row>
    <row r="10031" spans="1:9" x14ac:dyDescent="0.25">
      <c r="A10031" s="5" t="s">
        <v>23506</v>
      </c>
      <c r="B10031" s="5" t="s">
        <v>23507</v>
      </c>
      <c r="C10031" s="6" t="s">
        <v>6106</v>
      </c>
      <c r="D10031" s="6" t="str">
        <f t="shared" si="156"/>
        <v>0167-000-000-0000</v>
      </c>
      <c r="E10031" s="5" t="s">
        <v>6107</v>
      </c>
      <c r="F10031" s="5" t="s">
        <v>383</v>
      </c>
      <c r="G10031" s="5" t="s">
        <v>384</v>
      </c>
      <c r="H10031" s="5" t="s">
        <v>377</v>
      </c>
      <c r="I10031" s="5" t="s">
        <v>378</v>
      </c>
    </row>
    <row r="10032" spans="1:9" x14ac:dyDescent="0.25">
      <c r="A10032" s="5" t="s">
        <v>23508</v>
      </c>
      <c r="B10032" s="5" t="s">
        <v>23509</v>
      </c>
      <c r="C10032" s="6" t="s">
        <v>981</v>
      </c>
      <c r="D10032" s="6" t="str">
        <f t="shared" si="156"/>
        <v>0060-000-000-0000</v>
      </c>
      <c r="E10032" s="5" t="s">
        <v>982</v>
      </c>
      <c r="F10032" s="5" t="s">
        <v>383</v>
      </c>
      <c r="G10032" s="5" t="s">
        <v>384</v>
      </c>
      <c r="H10032" s="5" t="s">
        <v>377</v>
      </c>
      <c r="I10032" s="5" t="s">
        <v>378</v>
      </c>
    </row>
    <row r="10033" spans="1:9" x14ac:dyDescent="0.25">
      <c r="A10033" s="5" t="s">
        <v>23510</v>
      </c>
      <c r="B10033" s="5" t="s">
        <v>23511</v>
      </c>
      <c r="C10033" s="6" t="s">
        <v>2180</v>
      </c>
      <c r="D10033" s="6" t="str">
        <f t="shared" si="156"/>
        <v>0770-000-000-0000</v>
      </c>
      <c r="E10033" s="5" t="s">
        <v>2181</v>
      </c>
      <c r="F10033" s="5" t="s">
        <v>383</v>
      </c>
      <c r="G10033" s="5" t="s">
        <v>384</v>
      </c>
      <c r="H10033" s="5" t="s">
        <v>491</v>
      </c>
      <c r="I10033" s="5" t="s">
        <v>492</v>
      </c>
    </row>
    <row r="10034" spans="1:9" x14ac:dyDescent="0.25">
      <c r="A10034" s="5" t="s">
        <v>23512</v>
      </c>
      <c r="B10034" s="5" t="s">
        <v>23513</v>
      </c>
      <c r="C10034" s="6" t="s">
        <v>5469</v>
      </c>
      <c r="D10034" s="6" t="str">
        <f t="shared" si="156"/>
        <v>0856-000-000-0000</v>
      </c>
      <c r="E10034" s="5" t="s">
        <v>5470</v>
      </c>
      <c r="F10034" s="5" t="s">
        <v>383</v>
      </c>
      <c r="G10034" s="5" t="s">
        <v>384</v>
      </c>
      <c r="H10034" s="5" t="s">
        <v>377</v>
      </c>
      <c r="I10034" s="5" t="s">
        <v>378</v>
      </c>
    </row>
    <row r="10035" spans="1:9" x14ac:dyDescent="0.25">
      <c r="A10035" s="5" t="s">
        <v>23514</v>
      </c>
      <c r="B10035" s="5" t="s">
        <v>23515</v>
      </c>
      <c r="C10035" s="6" t="s">
        <v>664</v>
      </c>
      <c r="D10035" s="6" t="str">
        <f t="shared" si="156"/>
        <v>0470-000-000-0000</v>
      </c>
      <c r="E10035" s="5" t="s">
        <v>665</v>
      </c>
      <c r="F10035" s="5" t="s">
        <v>383</v>
      </c>
      <c r="G10035" s="5" t="s">
        <v>384</v>
      </c>
      <c r="H10035" s="5" t="s">
        <v>377</v>
      </c>
      <c r="I10035" s="5" t="s">
        <v>378</v>
      </c>
    </row>
    <row r="10036" spans="1:9" x14ac:dyDescent="0.25">
      <c r="A10036" s="5" t="s">
        <v>23516</v>
      </c>
      <c r="B10036" s="5" t="s">
        <v>23517</v>
      </c>
      <c r="C10036" s="6" t="s">
        <v>7065</v>
      </c>
      <c r="D10036" s="6" t="str">
        <f t="shared" si="156"/>
        <v>0010-040-030-1300</v>
      </c>
      <c r="E10036" s="5" t="s">
        <v>7066</v>
      </c>
      <c r="F10036" s="5" t="s">
        <v>383</v>
      </c>
      <c r="G10036" s="5" t="s">
        <v>384</v>
      </c>
      <c r="H10036" s="5" t="s">
        <v>377</v>
      </c>
      <c r="I10036" s="5" t="s">
        <v>378</v>
      </c>
    </row>
    <row r="10037" spans="1:9" x14ac:dyDescent="0.25">
      <c r="A10037" s="5" t="s">
        <v>23518</v>
      </c>
      <c r="B10037" s="5" t="s">
        <v>23519</v>
      </c>
      <c r="C10037" s="6" t="s">
        <v>1555</v>
      </c>
      <c r="D10037" s="6" t="str">
        <f t="shared" si="156"/>
        <v>1126-000-000-0000</v>
      </c>
      <c r="E10037" s="5" t="s">
        <v>1556</v>
      </c>
      <c r="F10037" s="5" t="s">
        <v>383</v>
      </c>
      <c r="G10037" s="5" t="s">
        <v>384</v>
      </c>
      <c r="H10037" s="5" t="s">
        <v>377</v>
      </c>
      <c r="I10037" s="5" t="s">
        <v>378</v>
      </c>
    </row>
    <row r="10038" spans="1:9" x14ac:dyDescent="0.25">
      <c r="A10038" s="5" t="s">
        <v>23520</v>
      </c>
      <c r="B10038" s="5" t="s">
        <v>23521</v>
      </c>
      <c r="C10038" s="6" t="s">
        <v>989</v>
      </c>
      <c r="D10038" s="6" t="str">
        <f t="shared" si="156"/>
        <v>0207-000-000-0000</v>
      </c>
      <c r="E10038" s="5" t="s">
        <v>990</v>
      </c>
      <c r="F10038" s="5" t="s">
        <v>383</v>
      </c>
      <c r="G10038" s="5" t="s">
        <v>384</v>
      </c>
      <c r="H10038" s="5" t="s">
        <v>377</v>
      </c>
      <c r="I10038" s="5" t="s">
        <v>378</v>
      </c>
    </row>
    <row r="10039" spans="1:9" x14ac:dyDescent="0.25">
      <c r="A10039" s="5" t="s">
        <v>23522</v>
      </c>
      <c r="B10039" s="5" t="s">
        <v>23523</v>
      </c>
      <c r="C10039" s="6" t="s">
        <v>2394</v>
      </c>
      <c r="D10039" s="6" t="str">
        <f t="shared" si="156"/>
        <v>0290-000-000-0000</v>
      </c>
      <c r="E10039" s="5" t="s">
        <v>2395</v>
      </c>
      <c r="F10039" s="5" t="s">
        <v>383</v>
      </c>
      <c r="G10039" s="5" t="s">
        <v>384</v>
      </c>
      <c r="H10039" s="5" t="s">
        <v>377</v>
      </c>
      <c r="I10039" s="5" t="s">
        <v>378</v>
      </c>
    </row>
    <row r="10040" spans="1:9" x14ac:dyDescent="0.25">
      <c r="A10040" s="5" t="s">
        <v>23524</v>
      </c>
      <c r="B10040" s="5" t="s">
        <v>23525</v>
      </c>
      <c r="C10040" s="6" t="s">
        <v>6106</v>
      </c>
      <c r="D10040" s="6" t="str">
        <f t="shared" si="156"/>
        <v>0167-000-000-0000</v>
      </c>
      <c r="E10040" s="5" t="s">
        <v>6107</v>
      </c>
      <c r="F10040" s="5" t="s">
        <v>383</v>
      </c>
      <c r="G10040" s="5" t="s">
        <v>384</v>
      </c>
      <c r="H10040" s="5" t="s">
        <v>377</v>
      </c>
      <c r="I10040" s="5" t="s">
        <v>378</v>
      </c>
    </row>
    <row r="10041" spans="1:9" x14ac:dyDescent="0.25">
      <c r="A10041" s="5" t="s">
        <v>23526</v>
      </c>
      <c r="B10041" s="5" t="s">
        <v>23527</v>
      </c>
      <c r="C10041" s="6" t="s">
        <v>11602</v>
      </c>
      <c r="D10041" s="6" t="str">
        <f t="shared" si="156"/>
        <v>0948-000-000-0000</v>
      </c>
      <c r="E10041" s="5" t="s">
        <v>11603</v>
      </c>
      <c r="F10041" s="5" t="s">
        <v>383</v>
      </c>
      <c r="G10041" s="5" t="s">
        <v>384</v>
      </c>
      <c r="H10041" s="5" t="s">
        <v>513</v>
      </c>
      <c r="I10041" s="5" t="s">
        <v>514</v>
      </c>
    </row>
    <row r="10042" spans="1:9" x14ac:dyDescent="0.25">
      <c r="A10042" s="5" t="s">
        <v>23528</v>
      </c>
      <c r="B10042" s="5" t="s">
        <v>23529</v>
      </c>
      <c r="C10042" s="6" t="s">
        <v>18766</v>
      </c>
      <c r="D10042" s="6" t="str">
        <f t="shared" si="156"/>
        <v>1147-000-000-0000</v>
      </c>
      <c r="E10042" s="5" t="s">
        <v>18767</v>
      </c>
      <c r="F10042" s="5" t="s">
        <v>383</v>
      </c>
      <c r="G10042" s="5" t="s">
        <v>384</v>
      </c>
      <c r="H10042" s="5" t="s">
        <v>377</v>
      </c>
      <c r="I10042" s="5" t="s">
        <v>378</v>
      </c>
    </row>
    <row r="10043" spans="1:9" x14ac:dyDescent="0.25">
      <c r="A10043" s="5" t="s">
        <v>23530</v>
      </c>
      <c r="B10043" s="5" t="s">
        <v>23531</v>
      </c>
      <c r="C10043" s="6" t="s">
        <v>954</v>
      </c>
      <c r="D10043" s="6" t="str">
        <f t="shared" si="156"/>
        <v>0120-000-000-0000</v>
      </c>
      <c r="E10043" s="5" t="s">
        <v>955</v>
      </c>
      <c r="F10043" s="5" t="s">
        <v>383</v>
      </c>
      <c r="G10043" s="5" t="s">
        <v>384</v>
      </c>
      <c r="H10043" s="5" t="s">
        <v>377</v>
      </c>
      <c r="I10043" s="5" t="s">
        <v>378</v>
      </c>
    </row>
    <row r="10044" spans="1:9" x14ac:dyDescent="0.25">
      <c r="A10044" s="5" t="s">
        <v>23532</v>
      </c>
      <c r="B10044" s="5" t="s">
        <v>23533</v>
      </c>
      <c r="C10044" s="6" t="s">
        <v>634</v>
      </c>
      <c r="D10044" s="6" t="str">
        <f t="shared" si="156"/>
        <v>0625-000-000-0000</v>
      </c>
      <c r="E10044" s="5" t="s">
        <v>635</v>
      </c>
      <c r="F10044" s="5" t="s">
        <v>383</v>
      </c>
      <c r="G10044" s="5" t="s">
        <v>384</v>
      </c>
      <c r="H10044" s="5" t="s">
        <v>377</v>
      </c>
      <c r="I10044" s="5" t="s">
        <v>378</v>
      </c>
    </row>
    <row r="10045" spans="1:9" x14ac:dyDescent="0.25">
      <c r="A10045" s="5" t="s">
        <v>23534</v>
      </c>
      <c r="B10045" s="5" t="s">
        <v>23535</v>
      </c>
      <c r="C10045" s="6" t="s">
        <v>1916</v>
      </c>
      <c r="D10045" s="6" t="str">
        <f t="shared" si="156"/>
        <v>0712-000-000-0000</v>
      </c>
      <c r="E10045" s="5" t="s">
        <v>1917</v>
      </c>
      <c r="F10045" s="5" t="s">
        <v>383</v>
      </c>
      <c r="G10045" s="5" t="s">
        <v>384</v>
      </c>
      <c r="H10045" s="5" t="s">
        <v>377</v>
      </c>
      <c r="I10045" s="5" t="s">
        <v>378</v>
      </c>
    </row>
    <row r="10046" spans="1:9" x14ac:dyDescent="0.25">
      <c r="A10046" s="5" t="s">
        <v>23536</v>
      </c>
      <c r="B10046" s="5" t="s">
        <v>23537</v>
      </c>
      <c r="C10046" s="6" t="s">
        <v>8809</v>
      </c>
      <c r="D10046" s="6" t="str">
        <f t="shared" si="156"/>
        <v>0301-000-000-0000</v>
      </c>
      <c r="E10046" s="5" t="s">
        <v>8810</v>
      </c>
      <c r="F10046" s="5" t="s">
        <v>383</v>
      </c>
      <c r="G10046" s="5" t="s">
        <v>384</v>
      </c>
      <c r="H10046" s="5" t="s">
        <v>377</v>
      </c>
      <c r="I10046" s="5" t="s">
        <v>378</v>
      </c>
    </row>
    <row r="10047" spans="1:9" x14ac:dyDescent="0.25">
      <c r="A10047" s="5" t="s">
        <v>23538</v>
      </c>
      <c r="B10047" s="5" t="s">
        <v>23539</v>
      </c>
      <c r="C10047" s="6" t="s">
        <v>7731</v>
      </c>
      <c r="D10047" s="6" t="str">
        <f t="shared" si="156"/>
        <v>1098-000-000-0000</v>
      </c>
      <c r="E10047" s="5" t="s">
        <v>7732</v>
      </c>
      <c r="F10047" s="5" t="s">
        <v>383</v>
      </c>
      <c r="G10047" s="5" t="s">
        <v>384</v>
      </c>
      <c r="H10047" s="5" t="s">
        <v>377</v>
      </c>
      <c r="I10047" s="5" t="s">
        <v>378</v>
      </c>
    </row>
    <row r="10048" spans="1:9" x14ac:dyDescent="0.25">
      <c r="A10048" s="5" t="s">
        <v>23540</v>
      </c>
      <c r="B10048" s="5" t="s">
        <v>23541</v>
      </c>
      <c r="C10048" s="6" t="s">
        <v>469</v>
      </c>
      <c r="D10048" s="6" t="str">
        <f t="shared" si="156"/>
        <v>0152-000-000-0000</v>
      </c>
      <c r="E10048" s="5" t="s">
        <v>470</v>
      </c>
      <c r="F10048" s="5" t="s">
        <v>383</v>
      </c>
      <c r="G10048" s="5" t="s">
        <v>384</v>
      </c>
      <c r="H10048" s="5" t="s">
        <v>377</v>
      </c>
      <c r="I10048" s="5" t="s">
        <v>378</v>
      </c>
    </row>
    <row r="10049" spans="1:9" x14ac:dyDescent="0.25">
      <c r="A10049" s="5" t="s">
        <v>23542</v>
      </c>
      <c r="B10049" s="5" t="s">
        <v>23543</v>
      </c>
      <c r="C10049" s="6" t="s">
        <v>8160</v>
      </c>
      <c r="D10049" s="6" t="str">
        <f t="shared" si="156"/>
        <v>0827-000-000-0000</v>
      </c>
      <c r="E10049" s="5" t="s">
        <v>8161</v>
      </c>
      <c r="F10049" s="5" t="s">
        <v>383</v>
      </c>
      <c r="G10049" s="5" t="s">
        <v>384</v>
      </c>
      <c r="H10049" s="5" t="s">
        <v>513</v>
      </c>
      <c r="I10049" s="5" t="s">
        <v>514</v>
      </c>
    </row>
    <row r="10050" spans="1:9" x14ac:dyDescent="0.25">
      <c r="A10050" s="5" t="s">
        <v>23544</v>
      </c>
      <c r="B10050" s="5" t="s">
        <v>23545</v>
      </c>
      <c r="C10050" s="6" t="s">
        <v>2102</v>
      </c>
      <c r="D10050" s="6" t="str">
        <f t="shared" ref="D10050:D10113" si="157">TEXT(C10050,"0000-000-000-0000")</f>
        <v>0196-000-000-0000</v>
      </c>
      <c r="E10050" s="5" t="s">
        <v>2103</v>
      </c>
      <c r="F10050" s="5" t="s">
        <v>383</v>
      </c>
      <c r="G10050" s="5" t="s">
        <v>384</v>
      </c>
      <c r="H10050" s="5" t="s">
        <v>377</v>
      </c>
      <c r="I10050" s="5" t="s">
        <v>378</v>
      </c>
    </row>
    <row r="10051" spans="1:9" x14ac:dyDescent="0.25">
      <c r="A10051" s="5" t="s">
        <v>23546</v>
      </c>
      <c r="B10051" s="5" t="s">
        <v>23547</v>
      </c>
      <c r="C10051" s="6" t="s">
        <v>1283</v>
      </c>
      <c r="D10051" s="6" t="str">
        <f t="shared" si="157"/>
        <v>0338-000-000-0000</v>
      </c>
      <c r="E10051" s="5" t="s">
        <v>1284</v>
      </c>
      <c r="F10051" s="5" t="s">
        <v>383</v>
      </c>
      <c r="G10051" s="5" t="s">
        <v>384</v>
      </c>
      <c r="H10051" s="5" t="s">
        <v>377</v>
      </c>
      <c r="I10051" s="5" t="s">
        <v>378</v>
      </c>
    </row>
    <row r="10052" spans="1:9" x14ac:dyDescent="0.25">
      <c r="A10052" s="5" t="s">
        <v>23548</v>
      </c>
      <c r="B10052" s="5" t="s">
        <v>23549</v>
      </c>
      <c r="C10052" s="6" t="s">
        <v>954</v>
      </c>
      <c r="D10052" s="6" t="str">
        <f t="shared" si="157"/>
        <v>0120-000-000-0000</v>
      </c>
      <c r="E10052" s="5" t="s">
        <v>955</v>
      </c>
      <c r="F10052" s="5" t="s">
        <v>383</v>
      </c>
      <c r="G10052" s="5" t="s">
        <v>384</v>
      </c>
      <c r="H10052" s="5" t="s">
        <v>377</v>
      </c>
      <c r="I10052" s="5" t="s">
        <v>378</v>
      </c>
    </row>
    <row r="10053" spans="1:9" x14ac:dyDescent="0.25">
      <c r="A10053" s="5" t="s">
        <v>23550</v>
      </c>
      <c r="B10053" s="5" t="s">
        <v>23551</v>
      </c>
      <c r="C10053" s="6" t="s">
        <v>2913</v>
      </c>
      <c r="D10053" s="6" t="str">
        <f t="shared" si="157"/>
        <v>0918-000-000-0000</v>
      </c>
      <c r="E10053" s="5" t="s">
        <v>2914</v>
      </c>
      <c r="F10053" s="5" t="s">
        <v>383</v>
      </c>
      <c r="G10053" s="5" t="s">
        <v>384</v>
      </c>
      <c r="H10053" s="5" t="s">
        <v>377</v>
      </c>
      <c r="I10053" s="5" t="s">
        <v>378</v>
      </c>
    </row>
    <row r="10054" spans="1:9" x14ac:dyDescent="0.25">
      <c r="A10054" s="5" t="s">
        <v>23552</v>
      </c>
      <c r="B10054" s="5" t="s">
        <v>23553</v>
      </c>
      <c r="C10054" s="6" t="s">
        <v>1087</v>
      </c>
      <c r="D10054" s="6" t="str">
        <f t="shared" si="157"/>
        <v>0026-000-000-0000</v>
      </c>
      <c r="E10054" s="5" t="s">
        <v>1088</v>
      </c>
      <c r="F10054" s="5" t="s">
        <v>383</v>
      </c>
      <c r="G10054" s="5" t="s">
        <v>384</v>
      </c>
      <c r="H10054" s="5" t="s">
        <v>377</v>
      </c>
      <c r="I10054" s="5" t="s">
        <v>378</v>
      </c>
    </row>
    <row r="10055" spans="1:9" x14ac:dyDescent="0.25">
      <c r="A10055" s="5" t="s">
        <v>23554</v>
      </c>
      <c r="B10055" s="5" t="s">
        <v>23555</v>
      </c>
      <c r="C10055" s="6" t="s">
        <v>8815</v>
      </c>
      <c r="D10055" s="6" t="str">
        <f t="shared" si="157"/>
        <v>0100-000-000-1600</v>
      </c>
      <c r="E10055" s="5" t="s">
        <v>8816</v>
      </c>
      <c r="F10055" s="5" t="s">
        <v>383</v>
      </c>
      <c r="G10055" s="5" t="s">
        <v>384</v>
      </c>
      <c r="H10055" s="5" t="s">
        <v>377</v>
      </c>
      <c r="I10055" s="5" t="s">
        <v>378</v>
      </c>
    </row>
    <row r="10056" spans="1:9" x14ac:dyDescent="0.25">
      <c r="A10056" s="5" t="s">
        <v>23556</v>
      </c>
      <c r="B10056" s="5" t="s">
        <v>23557</v>
      </c>
      <c r="C10056" s="6" t="s">
        <v>1283</v>
      </c>
      <c r="D10056" s="6" t="str">
        <f t="shared" si="157"/>
        <v>0338-000-000-0000</v>
      </c>
      <c r="E10056" s="5" t="s">
        <v>1284</v>
      </c>
      <c r="F10056" s="5" t="s">
        <v>383</v>
      </c>
      <c r="G10056" s="5" t="s">
        <v>384</v>
      </c>
      <c r="H10056" s="5" t="s">
        <v>377</v>
      </c>
      <c r="I10056" s="5" t="s">
        <v>378</v>
      </c>
    </row>
    <row r="10057" spans="1:9" x14ac:dyDescent="0.25">
      <c r="A10057" s="5" t="s">
        <v>23558</v>
      </c>
      <c r="B10057" s="5" t="s">
        <v>23559</v>
      </c>
      <c r="C10057" s="6" t="s">
        <v>12815</v>
      </c>
      <c r="D10057" s="6" t="str">
        <f t="shared" si="157"/>
        <v>0010-090-021-1100</v>
      </c>
      <c r="E10057" s="5" t="s">
        <v>12816</v>
      </c>
      <c r="F10057" s="5" t="s">
        <v>383</v>
      </c>
      <c r="G10057" s="5" t="s">
        <v>384</v>
      </c>
      <c r="H10057" s="5" t="s">
        <v>377</v>
      </c>
      <c r="I10057" s="5" t="s">
        <v>378</v>
      </c>
    </row>
    <row r="10058" spans="1:9" x14ac:dyDescent="0.25">
      <c r="A10058" s="5" t="s">
        <v>23560</v>
      </c>
      <c r="B10058" s="5" t="s">
        <v>23561</v>
      </c>
      <c r="C10058" s="6" t="s">
        <v>3896</v>
      </c>
      <c r="D10058" s="6" t="str">
        <f t="shared" si="157"/>
        <v>0410-000-000-0000</v>
      </c>
      <c r="E10058" s="5" t="s">
        <v>3897</v>
      </c>
      <c r="F10058" s="5" t="s">
        <v>383</v>
      </c>
      <c r="G10058" s="5" t="s">
        <v>384</v>
      </c>
      <c r="H10058" s="5" t="s">
        <v>377</v>
      </c>
      <c r="I10058" s="5" t="s">
        <v>378</v>
      </c>
    </row>
    <row r="10059" spans="1:9" x14ac:dyDescent="0.25">
      <c r="A10059" s="5" t="s">
        <v>23562</v>
      </c>
      <c r="B10059" s="5" t="s">
        <v>23563</v>
      </c>
      <c r="C10059" s="6" t="s">
        <v>11702</v>
      </c>
      <c r="D10059" s="6" t="str">
        <f t="shared" si="157"/>
        <v>1114-000-000-0000</v>
      </c>
      <c r="E10059" s="5" t="s">
        <v>11703</v>
      </c>
      <c r="F10059" s="5" t="s">
        <v>383</v>
      </c>
      <c r="G10059" s="5" t="s">
        <v>384</v>
      </c>
      <c r="H10059" s="5" t="s">
        <v>377</v>
      </c>
      <c r="I10059" s="5" t="s">
        <v>378</v>
      </c>
    </row>
    <row r="10060" spans="1:9" x14ac:dyDescent="0.25">
      <c r="A10060" s="5" t="s">
        <v>23564</v>
      </c>
      <c r="B10060" s="5" t="s">
        <v>23565</v>
      </c>
      <c r="C10060" s="6" t="s">
        <v>1091</v>
      </c>
      <c r="D10060" s="6" t="str">
        <f t="shared" si="157"/>
        <v>0957-000-000-0000</v>
      </c>
      <c r="E10060" s="5" t="s">
        <v>1092</v>
      </c>
      <c r="F10060" s="5" t="s">
        <v>415</v>
      </c>
      <c r="G10060" s="5" t="s">
        <v>416</v>
      </c>
      <c r="H10060" s="5" t="s">
        <v>377</v>
      </c>
      <c r="I10060" s="5" t="s">
        <v>378</v>
      </c>
    </row>
    <row r="10061" spans="1:9" x14ac:dyDescent="0.25">
      <c r="A10061" s="5" t="s">
        <v>23566</v>
      </c>
      <c r="B10061" s="5" t="s">
        <v>23567</v>
      </c>
      <c r="C10061" s="6" t="s">
        <v>1577</v>
      </c>
      <c r="D10061" s="6" t="str">
        <f t="shared" si="157"/>
        <v>0870-000-000-0000</v>
      </c>
      <c r="E10061" s="5" t="s">
        <v>1578</v>
      </c>
      <c r="F10061" s="5" t="s">
        <v>383</v>
      </c>
      <c r="G10061" s="5" t="s">
        <v>384</v>
      </c>
      <c r="H10061" s="5" t="s">
        <v>377</v>
      </c>
      <c r="I10061" s="5" t="s">
        <v>378</v>
      </c>
    </row>
    <row r="10062" spans="1:9" x14ac:dyDescent="0.25">
      <c r="A10062" s="5" t="s">
        <v>23568</v>
      </c>
      <c r="B10062" s="5" t="s">
        <v>23569</v>
      </c>
      <c r="C10062" s="6" t="s">
        <v>7382</v>
      </c>
      <c r="D10062" s="6" t="str">
        <f t="shared" si="157"/>
        <v>0375-000-000-0000</v>
      </c>
      <c r="E10062" s="5" t="s">
        <v>7383</v>
      </c>
      <c r="F10062" s="5" t="s">
        <v>383</v>
      </c>
      <c r="G10062" s="5" t="s">
        <v>384</v>
      </c>
      <c r="H10062" s="5" t="s">
        <v>377</v>
      </c>
      <c r="I10062" s="5" t="s">
        <v>378</v>
      </c>
    </row>
    <row r="10063" spans="1:9" x14ac:dyDescent="0.25">
      <c r="A10063" s="5" t="s">
        <v>23570</v>
      </c>
      <c r="B10063" s="5" t="s">
        <v>23571</v>
      </c>
      <c r="C10063" s="6" t="s">
        <v>409</v>
      </c>
      <c r="D10063" s="6" t="str">
        <f t="shared" si="157"/>
        <v>0357-000-000-0000</v>
      </c>
      <c r="E10063" s="5" t="s">
        <v>410</v>
      </c>
      <c r="F10063" s="5" t="s">
        <v>383</v>
      </c>
      <c r="G10063" s="5" t="s">
        <v>384</v>
      </c>
      <c r="H10063" s="5" t="s">
        <v>513</v>
      </c>
      <c r="I10063" s="5" t="s">
        <v>514</v>
      </c>
    </row>
    <row r="10064" spans="1:9" x14ac:dyDescent="0.25">
      <c r="A10064" s="5" t="s">
        <v>23572</v>
      </c>
      <c r="B10064" s="5" t="s">
        <v>23573</v>
      </c>
      <c r="C10064" s="6" t="s">
        <v>441</v>
      </c>
      <c r="D10064" s="6" t="str">
        <f t="shared" si="157"/>
        <v>0550-000-000-0000</v>
      </c>
      <c r="E10064" s="5" t="s">
        <v>442</v>
      </c>
      <c r="F10064" s="5" t="s">
        <v>383</v>
      </c>
      <c r="G10064" s="5" t="s">
        <v>384</v>
      </c>
      <c r="H10064" s="5" t="s">
        <v>377</v>
      </c>
      <c r="I10064" s="5" t="s">
        <v>378</v>
      </c>
    </row>
    <row r="10065" spans="1:9" x14ac:dyDescent="0.25">
      <c r="A10065" s="5" t="s">
        <v>23574</v>
      </c>
      <c r="B10065" s="5" t="s">
        <v>23575</v>
      </c>
      <c r="C10065" s="6" t="s">
        <v>3950</v>
      </c>
      <c r="D10065" s="6" t="str">
        <f t="shared" si="157"/>
        <v>0612-000-000-0000</v>
      </c>
      <c r="E10065" s="5" t="s">
        <v>3951</v>
      </c>
      <c r="F10065" s="5" t="s">
        <v>383</v>
      </c>
      <c r="G10065" s="5" t="s">
        <v>384</v>
      </c>
      <c r="H10065" s="5" t="s">
        <v>377</v>
      </c>
      <c r="I10065" s="5" t="s">
        <v>378</v>
      </c>
    </row>
    <row r="10066" spans="1:9" x14ac:dyDescent="0.25">
      <c r="A10066" s="5" t="s">
        <v>23576</v>
      </c>
      <c r="B10066" s="5" t="s">
        <v>23577</v>
      </c>
      <c r="C10066" s="6" t="s">
        <v>1732</v>
      </c>
      <c r="D10066" s="6" t="str">
        <f t="shared" si="157"/>
        <v>0030-000-000-0000</v>
      </c>
      <c r="E10066" s="5" t="s">
        <v>1733</v>
      </c>
      <c r="F10066" s="5" t="s">
        <v>383</v>
      </c>
      <c r="G10066" s="5" t="s">
        <v>384</v>
      </c>
      <c r="H10066" s="5" t="s">
        <v>377</v>
      </c>
      <c r="I10066" s="5" t="s">
        <v>378</v>
      </c>
    </row>
    <row r="10067" spans="1:9" x14ac:dyDescent="0.25">
      <c r="A10067" s="5" t="s">
        <v>23578</v>
      </c>
      <c r="B10067" s="5" t="s">
        <v>23579</v>
      </c>
      <c r="C10067" s="6" t="s">
        <v>5996</v>
      </c>
      <c r="D10067" s="6" t="str">
        <f t="shared" si="157"/>
        <v>0010-162-141-1100</v>
      </c>
      <c r="E10067" s="5" t="s">
        <v>5997</v>
      </c>
      <c r="F10067" s="5" t="s">
        <v>399</v>
      </c>
      <c r="G10067" s="5" t="s">
        <v>400</v>
      </c>
      <c r="H10067" s="5" t="s">
        <v>377</v>
      </c>
      <c r="I10067" s="5" t="s">
        <v>378</v>
      </c>
    </row>
    <row r="10068" spans="1:9" x14ac:dyDescent="0.25">
      <c r="A10068" s="5" t="s">
        <v>23580</v>
      </c>
      <c r="B10068" s="5" t="s">
        <v>23581</v>
      </c>
      <c r="C10068" s="6" t="s">
        <v>7382</v>
      </c>
      <c r="D10068" s="6" t="str">
        <f t="shared" si="157"/>
        <v>0375-000-000-0000</v>
      </c>
      <c r="E10068" s="5" t="s">
        <v>7383</v>
      </c>
      <c r="F10068" s="5" t="s">
        <v>383</v>
      </c>
      <c r="G10068" s="5" t="s">
        <v>384</v>
      </c>
      <c r="H10068" s="5" t="s">
        <v>377</v>
      </c>
      <c r="I10068" s="5" t="s">
        <v>378</v>
      </c>
    </row>
    <row r="10069" spans="1:9" x14ac:dyDescent="0.25">
      <c r="A10069" s="5" t="s">
        <v>23582</v>
      </c>
      <c r="B10069" s="5" t="s">
        <v>23583</v>
      </c>
      <c r="C10069" s="6" t="s">
        <v>1916</v>
      </c>
      <c r="D10069" s="6" t="str">
        <f t="shared" si="157"/>
        <v>0712-000-000-0000</v>
      </c>
      <c r="E10069" s="5" t="s">
        <v>1917</v>
      </c>
      <c r="F10069" s="5" t="s">
        <v>383</v>
      </c>
      <c r="G10069" s="5" t="s">
        <v>384</v>
      </c>
      <c r="H10069" s="5" t="s">
        <v>377</v>
      </c>
      <c r="I10069" s="5" t="s">
        <v>378</v>
      </c>
    </row>
    <row r="10070" spans="1:9" x14ac:dyDescent="0.25">
      <c r="A10070" s="5" t="s">
        <v>23584</v>
      </c>
      <c r="B10070" s="5" t="s">
        <v>23585</v>
      </c>
      <c r="C10070" s="6" t="s">
        <v>2180</v>
      </c>
      <c r="D10070" s="6" t="str">
        <f t="shared" si="157"/>
        <v>0770-000-000-0000</v>
      </c>
      <c r="E10070" s="5" t="s">
        <v>2181</v>
      </c>
      <c r="F10070" s="5" t="s">
        <v>383</v>
      </c>
      <c r="G10070" s="5" t="s">
        <v>384</v>
      </c>
      <c r="H10070" s="5" t="s">
        <v>377</v>
      </c>
      <c r="I10070" s="5" t="s">
        <v>378</v>
      </c>
    </row>
    <row r="10071" spans="1:9" x14ac:dyDescent="0.25">
      <c r="A10071" s="5" t="s">
        <v>23586</v>
      </c>
      <c r="B10071" s="5" t="s">
        <v>23587</v>
      </c>
      <c r="C10071" s="6" t="s">
        <v>2218</v>
      </c>
      <c r="D10071" s="6" t="str">
        <f t="shared" si="157"/>
        <v>0385-000-000-0000</v>
      </c>
      <c r="E10071" s="5" t="s">
        <v>2219</v>
      </c>
      <c r="F10071" s="5" t="s">
        <v>383</v>
      </c>
      <c r="G10071" s="5" t="s">
        <v>384</v>
      </c>
      <c r="H10071" s="5" t="s">
        <v>377</v>
      </c>
      <c r="I10071" s="5" t="s">
        <v>378</v>
      </c>
    </row>
    <row r="10072" spans="1:9" x14ac:dyDescent="0.25">
      <c r="A10072" s="5" t="s">
        <v>23588</v>
      </c>
      <c r="B10072" s="5" t="s">
        <v>23589</v>
      </c>
      <c r="C10072" s="6" t="s">
        <v>23590</v>
      </c>
      <c r="D10072" s="6" t="str">
        <f t="shared" si="157"/>
        <v>0556-116-000-0000</v>
      </c>
      <c r="E10072" s="5" t="s">
        <v>23591</v>
      </c>
      <c r="F10072" s="5" t="s">
        <v>383</v>
      </c>
      <c r="G10072" s="5" t="s">
        <v>384</v>
      </c>
      <c r="H10072" s="5" t="s">
        <v>377</v>
      </c>
      <c r="I10072" s="5" t="s">
        <v>378</v>
      </c>
    </row>
    <row r="10073" spans="1:9" x14ac:dyDescent="0.25">
      <c r="A10073" s="5" t="s">
        <v>23592</v>
      </c>
      <c r="B10073" s="5" t="s">
        <v>23593</v>
      </c>
      <c r="C10073" s="6" t="s">
        <v>3896</v>
      </c>
      <c r="D10073" s="6" t="str">
        <f t="shared" si="157"/>
        <v>0410-000-000-0000</v>
      </c>
      <c r="E10073" s="5" t="s">
        <v>3897</v>
      </c>
      <c r="F10073" s="5" t="s">
        <v>383</v>
      </c>
      <c r="G10073" s="5" t="s">
        <v>384</v>
      </c>
      <c r="H10073" s="5" t="s">
        <v>377</v>
      </c>
      <c r="I10073" s="5" t="s">
        <v>378</v>
      </c>
    </row>
    <row r="10074" spans="1:9" x14ac:dyDescent="0.25">
      <c r="A10074" s="5" t="s">
        <v>23594</v>
      </c>
      <c r="B10074" s="5" t="s">
        <v>23595</v>
      </c>
      <c r="C10074" s="6" t="s">
        <v>1655</v>
      </c>
      <c r="D10074" s="6" t="str">
        <f t="shared" si="157"/>
        <v>0910-000-000-0000</v>
      </c>
      <c r="E10074" s="5" t="s">
        <v>1656</v>
      </c>
      <c r="F10074" s="5" t="s">
        <v>383</v>
      </c>
      <c r="G10074" s="5" t="s">
        <v>384</v>
      </c>
      <c r="H10074" s="5" t="s">
        <v>377</v>
      </c>
      <c r="I10074" s="5" t="s">
        <v>378</v>
      </c>
    </row>
    <row r="10075" spans="1:9" x14ac:dyDescent="0.25">
      <c r="A10075" s="5" t="s">
        <v>23596</v>
      </c>
      <c r="B10075" s="5" t="s">
        <v>23597</v>
      </c>
      <c r="C10075" s="6" t="s">
        <v>12682</v>
      </c>
      <c r="D10075" s="6" t="str">
        <f t="shared" si="157"/>
        <v>0010-115-160-1600</v>
      </c>
      <c r="E10075" s="5" t="s">
        <v>12683</v>
      </c>
      <c r="F10075" s="5" t="s">
        <v>375</v>
      </c>
      <c r="G10075" s="5" t="s">
        <v>376</v>
      </c>
      <c r="H10075" s="5" t="s">
        <v>513</v>
      </c>
      <c r="I10075" s="5" t="s">
        <v>514</v>
      </c>
    </row>
    <row r="10076" spans="1:9" x14ac:dyDescent="0.25">
      <c r="A10076" s="5" t="s">
        <v>23598</v>
      </c>
      <c r="B10076" s="5" t="s">
        <v>23599</v>
      </c>
      <c r="C10076" s="6" t="s">
        <v>4018</v>
      </c>
      <c r="D10076" s="6" t="str">
        <f t="shared" si="157"/>
        <v>1103-000-000-0000</v>
      </c>
      <c r="E10076" s="5" t="s">
        <v>4019</v>
      </c>
      <c r="F10076" s="5" t="s">
        <v>383</v>
      </c>
      <c r="G10076" s="5" t="s">
        <v>384</v>
      </c>
      <c r="H10076" s="5" t="s">
        <v>377</v>
      </c>
      <c r="I10076" s="5" t="s">
        <v>378</v>
      </c>
    </row>
    <row r="10077" spans="1:9" x14ac:dyDescent="0.25">
      <c r="A10077" s="5" t="s">
        <v>23600</v>
      </c>
      <c r="B10077" s="5" t="s">
        <v>23601</v>
      </c>
      <c r="C10077" s="6" t="s">
        <v>9078</v>
      </c>
      <c r="D10077" s="6" t="str">
        <f t="shared" si="157"/>
        <v>1057-000-000-0000</v>
      </c>
      <c r="E10077" s="5" t="s">
        <v>9079</v>
      </c>
      <c r="F10077" s="5" t="s">
        <v>383</v>
      </c>
      <c r="G10077" s="5" t="s">
        <v>384</v>
      </c>
      <c r="H10077" s="5" t="s">
        <v>377</v>
      </c>
      <c r="I10077" s="5" t="s">
        <v>378</v>
      </c>
    </row>
    <row r="10078" spans="1:9" x14ac:dyDescent="0.25">
      <c r="A10078" s="5" t="s">
        <v>23602</v>
      </c>
      <c r="B10078" s="5" t="s">
        <v>23603</v>
      </c>
      <c r="C10078" s="6" t="s">
        <v>2533</v>
      </c>
      <c r="D10078" s="6" t="str">
        <f t="shared" si="157"/>
        <v>0860-000-000-0000</v>
      </c>
      <c r="E10078" s="5" t="s">
        <v>2534</v>
      </c>
      <c r="F10078" s="5" t="s">
        <v>383</v>
      </c>
      <c r="G10078" s="5" t="s">
        <v>384</v>
      </c>
      <c r="H10078" s="5" t="s">
        <v>377</v>
      </c>
      <c r="I10078" s="5" t="s">
        <v>378</v>
      </c>
    </row>
    <row r="10079" spans="1:9" x14ac:dyDescent="0.25">
      <c r="A10079" s="5" t="s">
        <v>23604</v>
      </c>
      <c r="B10079" s="5" t="s">
        <v>23605</v>
      </c>
      <c r="C10079" s="6" t="s">
        <v>1573</v>
      </c>
      <c r="D10079" s="6" t="str">
        <f t="shared" si="157"/>
        <v>0213-000-000-0000</v>
      </c>
      <c r="E10079" s="5" t="s">
        <v>1574</v>
      </c>
      <c r="F10079" s="5" t="s">
        <v>383</v>
      </c>
      <c r="G10079" s="5" t="s">
        <v>384</v>
      </c>
      <c r="H10079" s="5" t="s">
        <v>377</v>
      </c>
      <c r="I10079" s="5" t="s">
        <v>378</v>
      </c>
    </row>
    <row r="10080" spans="1:9" x14ac:dyDescent="0.25">
      <c r="A10080" s="5" t="s">
        <v>23606</v>
      </c>
      <c r="B10080" s="5" t="s">
        <v>23607</v>
      </c>
      <c r="C10080" s="6" t="s">
        <v>644</v>
      </c>
      <c r="D10080" s="6" t="str">
        <f t="shared" si="157"/>
        <v>0556-000-000-0000</v>
      </c>
      <c r="E10080" s="5" t="s">
        <v>645</v>
      </c>
      <c r="F10080" s="5" t="s">
        <v>383</v>
      </c>
      <c r="G10080" s="5" t="s">
        <v>384</v>
      </c>
      <c r="H10080" s="5" t="s">
        <v>377</v>
      </c>
      <c r="I10080" s="5" t="s">
        <v>378</v>
      </c>
    </row>
    <row r="10081" spans="1:9" x14ac:dyDescent="0.25">
      <c r="A10081" s="5" t="s">
        <v>23608</v>
      </c>
      <c r="B10081" s="5" t="s">
        <v>23609</v>
      </c>
      <c r="C10081" s="6" t="s">
        <v>2533</v>
      </c>
      <c r="D10081" s="6" t="str">
        <f t="shared" si="157"/>
        <v>0860-000-000-0000</v>
      </c>
      <c r="E10081" s="5" t="s">
        <v>2534</v>
      </c>
      <c r="F10081" s="5" t="s">
        <v>383</v>
      </c>
      <c r="G10081" s="5" t="s">
        <v>384</v>
      </c>
      <c r="H10081" s="5" t="s">
        <v>377</v>
      </c>
      <c r="I10081" s="5" t="s">
        <v>378</v>
      </c>
    </row>
    <row r="10082" spans="1:9" x14ac:dyDescent="0.25">
      <c r="A10082" s="5" t="s">
        <v>23610</v>
      </c>
      <c r="B10082" s="5" t="s">
        <v>23611</v>
      </c>
      <c r="C10082" s="6" t="s">
        <v>757</v>
      </c>
      <c r="D10082" s="6" t="str">
        <f t="shared" si="157"/>
        <v>0871-000-000-0000</v>
      </c>
      <c r="E10082" s="5" t="s">
        <v>758</v>
      </c>
      <c r="F10082" s="5" t="s">
        <v>383</v>
      </c>
      <c r="G10082" s="5" t="s">
        <v>384</v>
      </c>
      <c r="H10082" s="5" t="s">
        <v>377</v>
      </c>
      <c r="I10082" s="5" t="s">
        <v>378</v>
      </c>
    </row>
    <row r="10083" spans="1:9" x14ac:dyDescent="0.25">
      <c r="A10083" s="5" t="s">
        <v>23612</v>
      </c>
      <c r="B10083" s="5" t="s">
        <v>23613</v>
      </c>
      <c r="C10083" s="6" t="s">
        <v>1577</v>
      </c>
      <c r="D10083" s="6" t="str">
        <f t="shared" si="157"/>
        <v>0870-000-000-0000</v>
      </c>
      <c r="E10083" s="5" t="s">
        <v>1578</v>
      </c>
      <c r="F10083" s="5" t="s">
        <v>383</v>
      </c>
      <c r="G10083" s="5" t="s">
        <v>384</v>
      </c>
      <c r="H10083" s="5" t="s">
        <v>377</v>
      </c>
      <c r="I10083" s="5" t="s">
        <v>378</v>
      </c>
    </row>
    <row r="10084" spans="1:9" x14ac:dyDescent="0.25">
      <c r="A10084" s="5" t="s">
        <v>23614</v>
      </c>
      <c r="B10084" s="5" t="s">
        <v>23615</v>
      </c>
      <c r="C10084" s="6" t="s">
        <v>5864</v>
      </c>
      <c r="D10084" s="6" t="str">
        <f t="shared" si="157"/>
        <v>0668-000-000-0000</v>
      </c>
      <c r="E10084" s="5" t="s">
        <v>5865</v>
      </c>
      <c r="F10084" s="5" t="s">
        <v>383</v>
      </c>
      <c r="G10084" s="5" t="s">
        <v>384</v>
      </c>
      <c r="H10084" s="5" t="s">
        <v>377</v>
      </c>
      <c r="I10084" s="5" t="s">
        <v>378</v>
      </c>
    </row>
    <row r="10085" spans="1:9" x14ac:dyDescent="0.25">
      <c r="A10085" s="5" t="s">
        <v>23616</v>
      </c>
      <c r="B10085" s="5" t="s">
        <v>23617</v>
      </c>
      <c r="C10085" s="6" t="s">
        <v>981</v>
      </c>
      <c r="D10085" s="6" t="str">
        <f t="shared" si="157"/>
        <v>0060-000-000-0000</v>
      </c>
      <c r="E10085" s="5" t="s">
        <v>982</v>
      </c>
      <c r="F10085" s="5" t="s">
        <v>383</v>
      </c>
      <c r="G10085" s="5" t="s">
        <v>384</v>
      </c>
      <c r="H10085" s="5" t="s">
        <v>377</v>
      </c>
      <c r="I10085" s="5" t="s">
        <v>378</v>
      </c>
    </row>
    <row r="10086" spans="1:9" x14ac:dyDescent="0.25">
      <c r="A10086" s="5" t="s">
        <v>23618</v>
      </c>
      <c r="B10086" s="5" t="s">
        <v>23619</v>
      </c>
      <c r="C10086" s="6" t="s">
        <v>14356</v>
      </c>
      <c r="D10086" s="6" t="str">
        <f t="shared" si="157"/>
        <v>0764-000-000-0000</v>
      </c>
      <c r="E10086" s="5" t="s">
        <v>14357</v>
      </c>
      <c r="F10086" s="5" t="s">
        <v>383</v>
      </c>
      <c r="G10086" s="5" t="s">
        <v>384</v>
      </c>
      <c r="H10086" s="5" t="s">
        <v>377</v>
      </c>
      <c r="I10086" s="5" t="s">
        <v>378</v>
      </c>
    </row>
    <row r="10087" spans="1:9" x14ac:dyDescent="0.25">
      <c r="A10087" s="5" t="s">
        <v>23620</v>
      </c>
      <c r="B10087" s="5" t="s">
        <v>23621</v>
      </c>
      <c r="C10087" s="6" t="s">
        <v>3397</v>
      </c>
      <c r="D10087" s="6" t="str">
        <f t="shared" si="157"/>
        <v>0169-000-000-0000</v>
      </c>
      <c r="E10087" s="5" t="s">
        <v>3398</v>
      </c>
      <c r="F10087" s="5" t="s">
        <v>383</v>
      </c>
      <c r="G10087" s="5" t="s">
        <v>384</v>
      </c>
      <c r="H10087" s="5" t="s">
        <v>513</v>
      </c>
      <c r="I10087" s="5" t="s">
        <v>514</v>
      </c>
    </row>
    <row r="10088" spans="1:9" x14ac:dyDescent="0.25">
      <c r="A10088" s="5" t="s">
        <v>23622</v>
      </c>
      <c r="B10088" s="5" t="s">
        <v>23623</v>
      </c>
      <c r="C10088" s="6" t="s">
        <v>485</v>
      </c>
      <c r="D10088" s="6" t="str">
        <f t="shared" si="157"/>
        <v>0330-000-000-0000</v>
      </c>
      <c r="E10088" s="5" t="s">
        <v>486</v>
      </c>
      <c r="F10088" s="5" t="s">
        <v>383</v>
      </c>
      <c r="G10088" s="5" t="s">
        <v>384</v>
      </c>
      <c r="H10088" s="5" t="s">
        <v>377</v>
      </c>
      <c r="I10088" s="5" t="s">
        <v>378</v>
      </c>
    </row>
    <row r="10089" spans="1:9" x14ac:dyDescent="0.25">
      <c r="A10089" s="5" t="s">
        <v>23624</v>
      </c>
      <c r="B10089" s="5" t="s">
        <v>23625</v>
      </c>
      <c r="C10089" s="6" t="s">
        <v>981</v>
      </c>
      <c r="D10089" s="6" t="str">
        <f t="shared" si="157"/>
        <v>0060-000-000-0000</v>
      </c>
      <c r="E10089" s="5" t="s">
        <v>982</v>
      </c>
      <c r="F10089" s="5" t="s">
        <v>383</v>
      </c>
      <c r="G10089" s="5" t="s">
        <v>384</v>
      </c>
      <c r="H10089" s="5" t="s">
        <v>513</v>
      </c>
      <c r="I10089" s="5" t="s">
        <v>514</v>
      </c>
    </row>
    <row r="10090" spans="1:9" x14ac:dyDescent="0.25">
      <c r="A10090" s="5" t="s">
        <v>23626</v>
      </c>
      <c r="B10090" s="5" t="s">
        <v>23627</v>
      </c>
      <c r="C10090" s="6" t="s">
        <v>3161</v>
      </c>
      <c r="D10090" s="6" t="str">
        <f t="shared" si="157"/>
        <v>0047-000-000-0000</v>
      </c>
      <c r="E10090" s="5" t="s">
        <v>3162</v>
      </c>
      <c r="F10090" s="5" t="s">
        <v>383</v>
      </c>
      <c r="G10090" s="5" t="s">
        <v>384</v>
      </c>
      <c r="H10090" s="5" t="s">
        <v>377</v>
      </c>
      <c r="I10090" s="5" t="s">
        <v>378</v>
      </c>
    </row>
    <row r="10091" spans="1:9" x14ac:dyDescent="0.25">
      <c r="A10091" s="5" t="s">
        <v>23628</v>
      </c>
      <c r="B10091" s="5" t="s">
        <v>23629</v>
      </c>
      <c r="C10091" s="6" t="s">
        <v>5104</v>
      </c>
      <c r="D10091" s="6" t="str">
        <f t="shared" si="157"/>
        <v>0123-000-000-0000</v>
      </c>
      <c r="E10091" s="5" t="s">
        <v>5105</v>
      </c>
      <c r="F10091" s="5" t="s">
        <v>383</v>
      </c>
      <c r="G10091" s="5" t="s">
        <v>384</v>
      </c>
      <c r="H10091" s="5" t="s">
        <v>377</v>
      </c>
      <c r="I10091" s="5" t="s">
        <v>378</v>
      </c>
    </row>
    <row r="10092" spans="1:9" x14ac:dyDescent="0.25">
      <c r="A10092" s="5" t="s">
        <v>23630</v>
      </c>
      <c r="B10092" s="5" t="s">
        <v>23631</v>
      </c>
      <c r="C10092" s="6" t="s">
        <v>7224</v>
      </c>
      <c r="D10092" s="6" t="str">
        <f t="shared" si="157"/>
        <v>0909-000-000-0000</v>
      </c>
      <c r="E10092" s="5" t="s">
        <v>7225</v>
      </c>
      <c r="F10092" s="5" t="s">
        <v>383</v>
      </c>
      <c r="G10092" s="5" t="s">
        <v>384</v>
      </c>
      <c r="H10092" s="5" t="s">
        <v>377</v>
      </c>
      <c r="I10092" s="5" t="s">
        <v>378</v>
      </c>
    </row>
    <row r="10093" spans="1:9" x14ac:dyDescent="0.25">
      <c r="A10093" s="5" t="s">
        <v>23632</v>
      </c>
      <c r="B10093" s="5" t="s">
        <v>23633</v>
      </c>
      <c r="C10093" s="6" t="s">
        <v>1091</v>
      </c>
      <c r="D10093" s="6" t="str">
        <f t="shared" si="157"/>
        <v>0957-000-000-0000</v>
      </c>
      <c r="E10093" s="5" t="s">
        <v>1092</v>
      </c>
      <c r="F10093" s="5" t="s">
        <v>383</v>
      </c>
      <c r="G10093" s="5" t="s">
        <v>384</v>
      </c>
      <c r="H10093" s="5" t="s">
        <v>377</v>
      </c>
      <c r="I10093" s="5" t="s">
        <v>378</v>
      </c>
    </row>
    <row r="10094" spans="1:9" x14ac:dyDescent="0.25">
      <c r="A10094" s="5" t="s">
        <v>23634</v>
      </c>
      <c r="B10094" s="5" t="s">
        <v>23635</v>
      </c>
      <c r="C10094" s="6" t="s">
        <v>4885</v>
      </c>
      <c r="D10094" s="6" t="str">
        <f t="shared" si="157"/>
        <v>0847-000-000-0000</v>
      </c>
      <c r="E10094" s="5" t="s">
        <v>4886</v>
      </c>
      <c r="F10094" s="5" t="s">
        <v>383</v>
      </c>
      <c r="G10094" s="5" t="s">
        <v>384</v>
      </c>
      <c r="H10094" s="5" t="s">
        <v>513</v>
      </c>
      <c r="I10094" s="5" t="s">
        <v>514</v>
      </c>
    </row>
    <row r="10095" spans="1:9" x14ac:dyDescent="0.25">
      <c r="A10095" s="5" t="s">
        <v>23636</v>
      </c>
      <c r="B10095" s="5" t="s">
        <v>23637</v>
      </c>
      <c r="C10095" s="6" t="s">
        <v>2871</v>
      </c>
      <c r="D10095" s="6" t="str">
        <f t="shared" si="157"/>
        <v>0235-000-000-0000</v>
      </c>
      <c r="E10095" s="5" t="s">
        <v>2872</v>
      </c>
      <c r="F10095" s="5" t="s">
        <v>383</v>
      </c>
      <c r="G10095" s="5" t="s">
        <v>384</v>
      </c>
      <c r="H10095" s="5" t="s">
        <v>377</v>
      </c>
      <c r="I10095" s="5" t="s">
        <v>378</v>
      </c>
    </row>
    <row r="10096" spans="1:9" x14ac:dyDescent="0.25">
      <c r="A10096" s="5" t="s">
        <v>23638</v>
      </c>
      <c r="B10096" s="5" t="s">
        <v>23639</v>
      </c>
      <c r="C10096" s="6" t="s">
        <v>2913</v>
      </c>
      <c r="D10096" s="6" t="str">
        <f t="shared" si="157"/>
        <v>0918-000-000-0000</v>
      </c>
      <c r="E10096" s="5" t="s">
        <v>2914</v>
      </c>
      <c r="F10096" s="5" t="s">
        <v>383</v>
      </c>
      <c r="G10096" s="5" t="s">
        <v>384</v>
      </c>
      <c r="H10096" s="5" t="s">
        <v>377</v>
      </c>
      <c r="I10096" s="5" t="s">
        <v>378</v>
      </c>
    </row>
    <row r="10097" spans="1:9" x14ac:dyDescent="0.25">
      <c r="A10097" s="5" t="s">
        <v>23640</v>
      </c>
      <c r="B10097" s="5" t="s">
        <v>23641</v>
      </c>
      <c r="C10097" s="6" t="s">
        <v>1573</v>
      </c>
      <c r="D10097" s="6" t="str">
        <f t="shared" si="157"/>
        <v>0213-000-000-0000</v>
      </c>
      <c r="E10097" s="5" t="s">
        <v>1574</v>
      </c>
      <c r="F10097" s="5" t="s">
        <v>383</v>
      </c>
      <c r="G10097" s="5" t="s">
        <v>384</v>
      </c>
      <c r="H10097" s="5" t="s">
        <v>377</v>
      </c>
      <c r="I10097" s="5" t="s">
        <v>378</v>
      </c>
    </row>
    <row r="10098" spans="1:9" x14ac:dyDescent="0.25">
      <c r="A10098" s="5" t="s">
        <v>23642</v>
      </c>
      <c r="B10098" s="5" t="s">
        <v>23643</v>
      </c>
      <c r="C10098" s="6" t="s">
        <v>525</v>
      </c>
      <c r="D10098" s="6" t="str">
        <f t="shared" si="157"/>
        <v>0065-000-000-0000</v>
      </c>
      <c r="E10098" s="5" t="s">
        <v>526</v>
      </c>
      <c r="F10098" s="5" t="s">
        <v>383</v>
      </c>
      <c r="G10098" s="5" t="s">
        <v>384</v>
      </c>
      <c r="H10098" s="5" t="s">
        <v>377</v>
      </c>
      <c r="I10098" s="5" t="s">
        <v>378</v>
      </c>
    </row>
    <row r="10099" spans="1:9" x14ac:dyDescent="0.25">
      <c r="A10099" s="5" t="s">
        <v>23644</v>
      </c>
      <c r="B10099" s="5" t="s">
        <v>23645</v>
      </c>
      <c r="C10099" s="6" t="s">
        <v>12991</v>
      </c>
      <c r="D10099" s="6" t="str">
        <f t="shared" si="157"/>
        <v>1060-000-000-0000</v>
      </c>
      <c r="E10099" s="5" t="s">
        <v>12992</v>
      </c>
      <c r="F10099" s="5" t="s">
        <v>383</v>
      </c>
      <c r="G10099" s="5" t="s">
        <v>384</v>
      </c>
      <c r="H10099" s="5" t="s">
        <v>377</v>
      </c>
      <c r="I10099" s="5" t="s">
        <v>378</v>
      </c>
    </row>
    <row r="10100" spans="1:9" x14ac:dyDescent="0.25">
      <c r="A10100" s="5" t="s">
        <v>23646</v>
      </c>
      <c r="B10100" s="5" t="s">
        <v>23647</v>
      </c>
      <c r="C10100" s="6" t="s">
        <v>2056</v>
      </c>
      <c r="D10100" s="6" t="str">
        <f t="shared" si="157"/>
        <v>0035-000-000-0000</v>
      </c>
      <c r="E10100" s="5" t="s">
        <v>2057</v>
      </c>
      <c r="F10100" s="5" t="s">
        <v>383</v>
      </c>
      <c r="G10100" s="5" t="s">
        <v>384</v>
      </c>
      <c r="H10100" s="5" t="s">
        <v>513</v>
      </c>
      <c r="I10100" s="5" t="s">
        <v>514</v>
      </c>
    </row>
    <row r="10101" spans="1:9" x14ac:dyDescent="0.25">
      <c r="A10101" s="5" t="s">
        <v>23648</v>
      </c>
      <c r="B10101" s="5" t="s">
        <v>23649</v>
      </c>
      <c r="C10101" s="6" t="s">
        <v>5638</v>
      </c>
      <c r="D10101" s="6" t="str">
        <f t="shared" si="157"/>
        <v>0901-000-000-0000</v>
      </c>
      <c r="E10101" s="5" t="s">
        <v>5639</v>
      </c>
      <c r="F10101" s="5" t="s">
        <v>383</v>
      </c>
      <c r="G10101" s="5" t="s">
        <v>384</v>
      </c>
      <c r="H10101" s="5" t="s">
        <v>377</v>
      </c>
      <c r="I10101" s="5" t="s">
        <v>378</v>
      </c>
    </row>
    <row r="10102" spans="1:9" x14ac:dyDescent="0.25">
      <c r="A10102" s="5" t="s">
        <v>23650</v>
      </c>
      <c r="B10102" s="5" t="s">
        <v>23651</v>
      </c>
      <c r="C10102" s="6" t="s">
        <v>2871</v>
      </c>
      <c r="D10102" s="6" t="str">
        <f t="shared" si="157"/>
        <v>0235-000-000-0000</v>
      </c>
      <c r="E10102" s="5" t="s">
        <v>2872</v>
      </c>
      <c r="F10102" s="5" t="s">
        <v>415</v>
      </c>
      <c r="G10102" s="5" t="s">
        <v>416</v>
      </c>
      <c r="H10102" s="5" t="s">
        <v>377</v>
      </c>
      <c r="I10102" s="5" t="s">
        <v>378</v>
      </c>
    </row>
    <row r="10103" spans="1:9" x14ac:dyDescent="0.25">
      <c r="A10103" s="5" t="s">
        <v>23652</v>
      </c>
      <c r="B10103" s="5" t="s">
        <v>23653</v>
      </c>
      <c r="C10103" s="6" t="s">
        <v>3856</v>
      </c>
      <c r="D10103" s="6" t="str">
        <f t="shared" si="157"/>
        <v>0380-000-000-0000</v>
      </c>
      <c r="E10103" s="5" t="s">
        <v>3857</v>
      </c>
      <c r="F10103" s="5" t="s">
        <v>383</v>
      </c>
      <c r="G10103" s="5" t="s">
        <v>384</v>
      </c>
      <c r="H10103" s="5" t="s">
        <v>513</v>
      </c>
      <c r="I10103" s="5" t="s">
        <v>514</v>
      </c>
    </row>
    <row r="10104" spans="1:9" x14ac:dyDescent="0.25">
      <c r="A10104" s="5" t="s">
        <v>23654</v>
      </c>
      <c r="B10104" s="5" t="s">
        <v>23655</v>
      </c>
      <c r="C10104" s="6" t="s">
        <v>1019</v>
      </c>
      <c r="D10104" s="6" t="str">
        <f t="shared" si="157"/>
        <v>0515-000-000-0000</v>
      </c>
      <c r="E10104" s="5" t="s">
        <v>1020</v>
      </c>
      <c r="F10104" s="5" t="s">
        <v>383</v>
      </c>
      <c r="G10104" s="5" t="s">
        <v>384</v>
      </c>
      <c r="H10104" s="5" t="s">
        <v>377</v>
      </c>
      <c r="I10104" s="5" t="s">
        <v>378</v>
      </c>
    </row>
    <row r="10105" spans="1:9" x14ac:dyDescent="0.25">
      <c r="A10105" s="5" t="s">
        <v>23656</v>
      </c>
      <c r="B10105" s="5" t="s">
        <v>23657</v>
      </c>
      <c r="C10105" s="6" t="s">
        <v>3287</v>
      </c>
      <c r="D10105" s="6" t="str">
        <f t="shared" si="157"/>
        <v>0137-000-000-0000</v>
      </c>
      <c r="E10105" s="5" t="s">
        <v>3288</v>
      </c>
      <c r="F10105" s="5" t="s">
        <v>383</v>
      </c>
      <c r="G10105" s="5" t="s">
        <v>384</v>
      </c>
      <c r="H10105" s="5" t="s">
        <v>377</v>
      </c>
      <c r="I10105" s="5" t="s">
        <v>378</v>
      </c>
    </row>
    <row r="10106" spans="1:9" x14ac:dyDescent="0.25">
      <c r="A10106" s="5" t="s">
        <v>23658</v>
      </c>
      <c r="B10106" s="5" t="s">
        <v>23659</v>
      </c>
      <c r="C10106" s="6" t="s">
        <v>1952</v>
      </c>
      <c r="D10106" s="6" t="str">
        <f t="shared" si="157"/>
        <v>0655-247-000-0000</v>
      </c>
      <c r="E10106" s="5" t="s">
        <v>1953</v>
      </c>
      <c r="F10106" s="5" t="s">
        <v>383</v>
      </c>
      <c r="G10106" s="5" t="s">
        <v>384</v>
      </c>
      <c r="H10106" s="5" t="s">
        <v>377</v>
      </c>
      <c r="I10106" s="5" t="s">
        <v>378</v>
      </c>
    </row>
    <row r="10107" spans="1:9" x14ac:dyDescent="0.25">
      <c r="A10107" s="5" t="s">
        <v>23660</v>
      </c>
      <c r="B10107" s="5" t="s">
        <v>23661</v>
      </c>
      <c r="C10107" s="6" t="s">
        <v>6106</v>
      </c>
      <c r="D10107" s="6" t="str">
        <f t="shared" si="157"/>
        <v>0167-000-000-0000</v>
      </c>
      <c r="E10107" s="5" t="s">
        <v>6107</v>
      </c>
      <c r="F10107" s="5" t="s">
        <v>383</v>
      </c>
      <c r="G10107" s="5" t="s">
        <v>384</v>
      </c>
      <c r="H10107" s="5" t="s">
        <v>377</v>
      </c>
      <c r="I10107" s="5" t="s">
        <v>378</v>
      </c>
    </row>
    <row r="10108" spans="1:9" x14ac:dyDescent="0.25">
      <c r="A10108" s="5" t="s">
        <v>23662</v>
      </c>
      <c r="B10108" s="5" t="s">
        <v>23663</v>
      </c>
      <c r="C10108" s="6" t="s">
        <v>807</v>
      </c>
      <c r="D10108" s="6" t="str">
        <f t="shared" si="157"/>
        <v>0130-000-000-0000</v>
      </c>
      <c r="E10108" s="5" t="s">
        <v>808</v>
      </c>
      <c r="F10108" s="5" t="s">
        <v>383</v>
      </c>
      <c r="G10108" s="5" t="s">
        <v>384</v>
      </c>
      <c r="H10108" s="5" t="s">
        <v>377</v>
      </c>
      <c r="I10108" s="5" t="s">
        <v>378</v>
      </c>
    </row>
    <row r="10109" spans="1:9" x14ac:dyDescent="0.25">
      <c r="A10109" s="5" t="s">
        <v>23664</v>
      </c>
      <c r="B10109" s="5" t="s">
        <v>23665</v>
      </c>
      <c r="C10109" s="6" t="s">
        <v>2072</v>
      </c>
      <c r="D10109" s="6" t="str">
        <f t="shared" si="157"/>
        <v>0328-000-000-0000</v>
      </c>
      <c r="E10109" s="5" t="s">
        <v>2073</v>
      </c>
      <c r="F10109" s="5" t="s">
        <v>383</v>
      </c>
      <c r="G10109" s="5" t="s">
        <v>384</v>
      </c>
      <c r="H10109" s="5" t="s">
        <v>377</v>
      </c>
      <c r="I10109" s="5" t="s">
        <v>378</v>
      </c>
    </row>
    <row r="10110" spans="1:9" x14ac:dyDescent="0.25">
      <c r="A10110" s="5" t="s">
        <v>23666</v>
      </c>
      <c r="B10110" s="5" t="s">
        <v>23667</v>
      </c>
      <c r="C10110" s="6" t="s">
        <v>5043</v>
      </c>
      <c r="D10110" s="6" t="str">
        <f t="shared" si="157"/>
        <v>0421-000-000-0000</v>
      </c>
      <c r="E10110" s="5" t="s">
        <v>5044</v>
      </c>
      <c r="F10110" s="5" t="s">
        <v>383</v>
      </c>
      <c r="G10110" s="5" t="s">
        <v>384</v>
      </c>
      <c r="H10110" s="5" t="s">
        <v>11413</v>
      </c>
      <c r="I10110" s="5" t="s">
        <v>11414</v>
      </c>
    </row>
    <row r="10111" spans="1:9" x14ac:dyDescent="0.25">
      <c r="A10111" s="5" t="s">
        <v>23668</v>
      </c>
      <c r="B10111" s="5" t="s">
        <v>23669</v>
      </c>
      <c r="C10111" s="6" t="s">
        <v>4671</v>
      </c>
      <c r="D10111" s="6" t="str">
        <f t="shared" si="157"/>
        <v>0725-000-000-0000</v>
      </c>
      <c r="E10111" s="5" t="s">
        <v>4672</v>
      </c>
      <c r="F10111" s="5" t="s">
        <v>383</v>
      </c>
      <c r="G10111" s="5" t="s">
        <v>384</v>
      </c>
      <c r="H10111" s="5" t="s">
        <v>491</v>
      </c>
      <c r="I10111" s="5" t="s">
        <v>492</v>
      </c>
    </row>
    <row r="10112" spans="1:9" x14ac:dyDescent="0.25">
      <c r="A10112" s="5" t="s">
        <v>23670</v>
      </c>
      <c r="B10112" s="5" t="s">
        <v>23671</v>
      </c>
      <c r="C10112" s="6" t="s">
        <v>2184</v>
      </c>
      <c r="D10112" s="6" t="str">
        <f t="shared" si="157"/>
        <v>0893-000-000-0000</v>
      </c>
      <c r="E10112" s="5" t="s">
        <v>2185</v>
      </c>
      <c r="F10112" s="5" t="s">
        <v>383</v>
      </c>
      <c r="G10112" s="5" t="s">
        <v>384</v>
      </c>
      <c r="H10112" s="5" t="s">
        <v>377</v>
      </c>
      <c r="I10112" s="5" t="s">
        <v>378</v>
      </c>
    </row>
    <row r="10113" spans="1:9" x14ac:dyDescent="0.25">
      <c r="A10113" s="5" t="s">
        <v>23672</v>
      </c>
      <c r="B10113" s="5" t="s">
        <v>23673</v>
      </c>
      <c r="C10113" s="6" t="s">
        <v>2746</v>
      </c>
      <c r="D10113" s="6" t="str">
        <f t="shared" si="157"/>
        <v>0206-000-000-0000</v>
      </c>
      <c r="E10113" s="5" t="s">
        <v>2747</v>
      </c>
      <c r="F10113" s="5" t="s">
        <v>383</v>
      </c>
      <c r="G10113" s="5" t="s">
        <v>384</v>
      </c>
      <c r="H10113" s="5" t="s">
        <v>377</v>
      </c>
      <c r="I10113" s="5" t="s">
        <v>378</v>
      </c>
    </row>
    <row r="10114" spans="1:9" x14ac:dyDescent="0.25">
      <c r="A10114" s="5" t="s">
        <v>23674</v>
      </c>
      <c r="B10114" s="5" t="s">
        <v>23675</v>
      </c>
      <c r="C10114" s="6" t="s">
        <v>1555</v>
      </c>
      <c r="D10114" s="6" t="str">
        <f t="shared" ref="D10114:D10177" si="158">TEXT(C10114,"0000-000-000-0000")</f>
        <v>1126-000-000-0000</v>
      </c>
      <c r="E10114" s="5" t="s">
        <v>1556</v>
      </c>
      <c r="F10114" s="5" t="s">
        <v>383</v>
      </c>
      <c r="G10114" s="5" t="s">
        <v>384</v>
      </c>
      <c r="H10114" s="5" t="s">
        <v>377</v>
      </c>
      <c r="I10114" s="5" t="s">
        <v>378</v>
      </c>
    </row>
    <row r="10115" spans="1:9" x14ac:dyDescent="0.25">
      <c r="A10115" s="5" t="s">
        <v>23676</v>
      </c>
      <c r="B10115" s="5" t="s">
        <v>23677</v>
      </c>
      <c r="C10115" s="6" t="s">
        <v>381</v>
      </c>
      <c r="D10115" s="6" t="str">
        <f t="shared" si="158"/>
        <v>0310-000-000-0000</v>
      </c>
      <c r="E10115" s="5" t="s">
        <v>382</v>
      </c>
      <c r="F10115" s="5" t="s">
        <v>383</v>
      </c>
      <c r="G10115" s="5" t="s">
        <v>384</v>
      </c>
      <c r="H10115" s="5" t="s">
        <v>377</v>
      </c>
      <c r="I10115" s="5" t="s">
        <v>378</v>
      </c>
    </row>
    <row r="10116" spans="1:9" x14ac:dyDescent="0.25">
      <c r="A10116" s="5" t="s">
        <v>23678</v>
      </c>
      <c r="B10116" s="5" t="s">
        <v>23679</v>
      </c>
      <c r="C10116" s="6" t="s">
        <v>2789</v>
      </c>
      <c r="D10116" s="6" t="str">
        <f t="shared" si="158"/>
        <v>0190-000-000-0000</v>
      </c>
      <c r="E10116" s="5" t="s">
        <v>2790</v>
      </c>
      <c r="F10116" s="5" t="s">
        <v>383</v>
      </c>
      <c r="G10116" s="5" t="s">
        <v>384</v>
      </c>
      <c r="H10116" s="5" t="s">
        <v>377</v>
      </c>
      <c r="I10116" s="5" t="s">
        <v>378</v>
      </c>
    </row>
    <row r="10117" spans="1:9" x14ac:dyDescent="0.25">
      <c r="A10117" s="5" t="s">
        <v>23680</v>
      </c>
      <c r="B10117" s="5" t="s">
        <v>23681</v>
      </c>
      <c r="C10117" s="6" t="s">
        <v>23682</v>
      </c>
      <c r="D10117" s="6" t="str">
        <f t="shared" si="158"/>
        <v>0339-116-000-0000</v>
      </c>
      <c r="E10117" s="5" t="s">
        <v>23683</v>
      </c>
      <c r="F10117" s="5" t="s">
        <v>383</v>
      </c>
      <c r="G10117" s="5" t="s">
        <v>384</v>
      </c>
      <c r="H10117" s="5" t="s">
        <v>513</v>
      </c>
      <c r="I10117" s="5" t="s">
        <v>514</v>
      </c>
    </row>
    <row r="10118" spans="1:9" x14ac:dyDescent="0.25">
      <c r="A10118" s="5" t="s">
        <v>23684</v>
      </c>
      <c r="B10118" s="5" t="s">
        <v>23685</v>
      </c>
      <c r="C10118" s="6" t="s">
        <v>1370</v>
      </c>
      <c r="D10118" s="6" t="str">
        <f t="shared" si="158"/>
        <v>0028-000-000-0000</v>
      </c>
      <c r="E10118" s="5" t="s">
        <v>1371</v>
      </c>
      <c r="F10118" s="5" t="s">
        <v>383</v>
      </c>
      <c r="G10118" s="5" t="s">
        <v>384</v>
      </c>
      <c r="H10118" s="5" t="s">
        <v>377</v>
      </c>
      <c r="I10118" s="5" t="s">
        <v>378</v>
      </c>
    </row>
    <row r="10119" spans="1:9" x14ac:dyDescent="0.25">
      <c r="A10119" s="5" t="s">
        <v>23686</v>
      </c>
      <c r="B10119" s="5" t="s">
        <v>23687</v>
      </c>
      <c r="C10119" s="6" t="s">
        <v>23688</v>
      </c>
      <c r="D10119" s="6" t="str">
        <f t="shared" si="158"/>
        <v>0570-116-000-0000</v>
      </c>
      <c r="E10119" s="5" t="s">
        <v>23689</v>
      </c>
      <c r="F10119" s="5" t="s">
        <v>383</v>
      </c>
      <c r="G10119" s="5" t="s">
        <v>384</v>
      </c>
      <c r="H10119" s="5" t="s">
        <v>377</v>
      </c>
      <c r="I10119" s="5" t="s">
        <v>378</v>
      </c>
    </row>
    <row r="10120" spans="1:9" x14ac:dyDescent="0.25">
      <c r="A10120" s="5" t="s">
        <v>23690</v>
      </c>
      <c r="B10120" s="5" t="s">
        <v>23691</v>
      </c>
      <c r="C10120" s="6" t="s">
        <v>3856</v>
      </c>
      <c r="D10120" s="6" t="str">
        <f t="shared" si="158"/>
        <v>0380-000-000-0000</v>
      </c>
      <c r="E10120" s="5" t="s">
        <v>3857</v>
      </c>
      <c r="F10120" s="5" t="s">
        <v>383</v>
      </c>
      <c r="G10120" s="5" t="s">
        <v>384</v>
      </c>
      <c r="H10120" s="5" t="s">
        <v>377</v>
      </c>
      <c r="I10120" s="5" t="s">
        <v>378</v>
      </c>
    </row>
    <row r="10121" spans="1:9" x14ac:dyDescent="0.25">
      <c r="A10121" s="5" t="s">
        <v>23692</v>
      </c>
      <c r="B10121" s="5" t="s">
        <v>23693</v>
      </c>
      <c r="C10121" s="6" t="s">
        <v>1111</v>
      </c>
      <c r="D10121" s="6" t="str">
        <f t="shared" si="158"/>
        <v>0401-000-000-0000</v>
      </c>
      <c r="E10121" s="5" t="s">
        <v>1112</v>
      </c>
      <c r="F10121" s="5" t="s">
        <v>383</v>
      </c>
      <c r="G10121" s="5" t="s">
        <v>384</v>
      </c>
      <c r="H10121" s="5" t="s">
        <v>377</v>
      </c>
      <c r="I10121" s="5" t="s">
        <v>378</v>
      </c>
    </row>
    <row r="10122" spans="1:9" x14ac:dyDescent="0.25">
      <c r="A10122" s="5" t="s">
        <v>23694</v>
      </c>
      <c r="B10122" s="5" t="s">
        <v>23695</v>
      </c>
      <c r="C10122" s="6" t="s">
        <v>3287</v>
      </c>
      <c r="D10122" s="6" t="str">
        <f t="shared" si="158"/>
        <v>0137-000-000-0000</v>
      </c>
      <c r="E10122" s="5" t="s">
        <v>3288</v>
      </c>
      <c r="F10122" s="5" t="s">
        <v>383</v>
      </c>
      <c r="G10122" s="5" t="s">
        <v>384</v>
      </c>
      <c r="H10122" s="5" t="s">
        <v>377</v>
      </c>
      <c r="I10122" s="5" t="s">
        <v>378</v>
      </c>
    </row>
    <row r="10123" spans="1:9" x14ac:dyDescent="0.25">
      <c r="A10123" s="5" t="s">
        <v>23696</v>
      </c>
      <c r="B10123" s="5" t="s">
        <v>23697</v>
      </c>
      <c r="C10123" s="6" t="s">
        <v>23698</v>
      </c>
      <c r="D10123" s="6" t="str">
        <f t="shared" si="158"/>
        <v>0370-116-000-0000</v>
      </c>
      <c r="E10123" s="5" t="s">
        <v>23699</v>
      </c>
      <c r="F10123" s="5" t="s">
        <v>383</v>
      </c>
      <c r="G10123" s="5" t="s">
        <v>384</v>
      </c>
      <c r="H10123" s="5" t="s">
        <v>377</v>
      </c>
      <c r="I10123" s="5" t="s">
        <v>378</v>
      </c>
    </row>
    <row r="10124" spans="1:9" x14ac:dyDescent="0.25">
      <c r="A10124" s="5" t="s">
        <v>23700</v>
      </c>
      <c r="B10124" s="5" t="s">
        <v>23701</v>
      </c>
      <c r="C10124" s="6" t="s">
        <v>4112</v>
      </c>
      <c r="D10124" s="6" t="str">
        <f t="shared" si="158"/>
        <v>0010-083-041-1100</v>
      </c>
      <c r="E10124" s="5" t="s">
        <v>4113</v>
      </c>
      <c r="F10124" s="5" t="s">
        <v>383</v>
      </c>
      <c r="G10124" s="5" t="s">
        <v>384</v>
      </c>
      <c r="H10124" s="5" t="s">
        <v>513</v>
      </c>
      <c r="I10124" s="5" t="s">
        <v>514</v>
      </c>
    </row>
    <row r="10125" spans="1:9" x14ac:dyDescent="0.25">
      <c r="A10125" s="5" t="s">
        <v>23702</v>
      </c>
      <c r="B10125" s="5" t="s">
        <v>23703</v>
      </c>
      <c r="C10125" s="6" t="s">
        <v>15636</v>
      </c>
      <c r="D10125" s="6" t="str">
        <f t="shared" si="158"/>
        <v>1119-000-000-0000</v>
      </c>
      <c r="E10125" s="5" t="s">
        <v>15637</v>
      </c>
      <c r="F10125" s="5" t="s">
        <v>383</v>
      </c>
      <c r="G10125" s="5" t="s">
        <v>384</v>
      </c>
      <c r="H10125" s="5" t="s">
        <v>377</v>
      </c>
      <c r="I10125" s="5" t="s">
        <v>378</v>
      </c>
    </row>
    <row r="10126" spans="1:9" x14ac:dyDescent="0.25">
      <c r="A10126" s="5" t="s">
        <v>23704</v>
      </c>
      <c r="B10126" s="5" t="s">
        <v>23705</v>
      </c>
      <c r="C10126" s="6" t="s">
        <v>449</v>
      </c>
      <c r="D10126" s="6" t="str">
        <f t="shared" si="158"/>
        <v>0965-000-000-0000</v>
      </c>
      <c r="E10126" s="5" t="s">
        <v>450</v>
      </c>
      <c r="F10126" s="5" t="s">
        <v>383</v>
      </c>
      <c r="G10126" s="5" t="s">
        <v>384</v>
      </c>
      <c r="H10126" s="5" t="s">
        <v>377</v>
      </c>
      <c r="I10126" s="5" t="s">
        <v>378</v>
      </c>
    </row>
    <row r="10127" spans="1:9" x14ac:dyDescent="0.25">
      <c r="A10127" s="5" t="s">
        <v>23706</v>
      </c>
      <c r="B10127" s="5" t="s">
        <v>23707</v>
      </c>
      <c r="C10127" s="6" t="s">
        <v>682</v>
      </c>
      <c r="D10127" s="6" t="str">
        <f t="shared" si="158"/>
        <v>0790-000-000-0000</v>
      </c>
      <c r="E10127" s="5" t="s">
        <v>683</v>
      </c>
      <c r="F10127" s="5" t="s">
        <v>383</v>
      </c>
      <c r="G10127" s="5" t="s">
        <v>384</v>
      </c>
      <c r="H10127" s="5" t="s">
        <v>377</v>
      </c>
      <c r="I10127" s="5" t="s">
        <v>378</v>
      </c>
    </row>
    <row r="10128" spans="1:9" x14ac:dyDescent="0.25">
      <c r="A10128" s="5" t="s">
        <v>23708</v>
      </c>
      <c r="B10128" s="5" t="s">
        <v>23709</v>
      </c>
      <c r="C10128" s="6" t="s">
        <v>7611</v>
      </c>
      <c r="D10128" s="6" t="str">
        <f t="shared" si="158"/>
        <v>0878-000-000-0000</v>
      </c>
      <c r="E10128" s="5" t="s">
        <v>7612</v>
      </c>
      <c r="F10128" s="5" t="s">
        <v>383</v>
      </c>
      <c r="G10128" s="5" t="s">
        <v>384</v>
      </c>
      <c r="H10128" s="5" t="s">
        <v>377</v>
      </c>
      <c r="I10128" s="5" t="s">
        <v>378</v>
      </c>
    </row>
    <row r="10129" spans="1:9" x14ac:dyDescent="0.25">
      <c r="A10129" s="5" t="s">
        <v>23710</v>
      </c>
      <c r="B10129" s="5" t="s">
        <v>23711</v>
      </c>
      <c r="C10129" s="6" t="s">
        <v>5638</v>
      </c>
      <c r="D10129" s="6" t="str">
        <f t="shared" si="158"/>
        <v>0901-000-000-0000</v>
      </c>
      <c r="E10129" s="5" t="s">
        <v>5639</v>
      </c>
      <c r="F10129" s="5" t="s">
        <v>383</v>
      </c>
      <c r="G10129" s="5" t="s">
        <v>384</v>
      </c>
      <c r="H10129" s="5" t="s">
        <v>377</v>
      </c>
      <c r="I10129" s="5" t="s">
        <v>378</v>
      </c>
    </row>
    <row r="10130" spans="1:9" x14ac:dyDescent="0.25">
      <c r="A10130" s="5" t="s">
        <v>23712</v>
      </c>
      <c r="B10130" s="5" t="s">
        <v>23713</v>
      </c>
      <c r="C10130" s="6" t="s">
        <v>9608</v>
      </c>
      <c r="D10130" s="6" t="str">
        <f t="shared" si="158"/>
        <v>0655-000-000-0000</v>
      </c>
      <c r="E10130" s="5" t="s">
        <v>9609</v>
      </c>
      <c r="F10130" s="5" t="s">
        <v>383</v>
      </c>
      <c r="G10130" s="5" t="s">
        <v>384</v>
      </c>
      <c r="H10130" s="5" t="s">
        <v>377</v>
      </c>
      <c r="I10130" s="5" t="s">
        <v>378</v>
      </c>
    </row>
    <row r="10131" spans="1:9" x14ac:dyDescent="0.25">
      <c r="A10131" s="5" t="s">
        <v>23714</v>
      </c>
      <c r="B10131" s="5" t="s">
        <v>23715</v>
      </c>
      <c r="C10131" s="6" t="s">
        <v>12432</v>
      </c>
      <c r="D10131" s="6" t="str">
        <f t="shared" si="158"/>
        <v>1011-000-000-0000</v>
      </c>
      <c r="E10131" s="5" t="s">
        <v>12433</v>
      </c>
      <c r="F10131" s="5" t="s">
        <v>383</v>
      </c>
      <c r="G10131" s="5" t="s">
        <v>384</v>
      </c>
      <c r="H10131" s="5" t="s">
        <v>377</v>
      </c>
      <c r="I10131" s="5" t="s">
        <v>378</v>
      </c>
    </row>
    <row r="10132" spans="1:9" x14ac:dyDescent="0.25">
      <c r="A10132" s="5" t="s">
        <v>23716</v>
      </c>
      <c r="B10132" s="5" t="s">
        <v>23717</v>
      </c>
      <c r="C10132" s="6" t="s">
        <v>23718</v>
      </c>
      <c r="D10132" s="6" t="str">
        <f t="shared" si="158"/>
        <v>0357-116-000-0000</v>
      </c>
      <c r="E10132" s="5" t="s">
        <v>23719</v>
      </c>
      <c r="F10132" s="5" t="s">
        <v>383</v>
      </c>
      <c r="G10132" s="5" t="s">
        <v>384</v>
      </c>
      <c r="H10132" s="5" t="s">
        <v>377</v>
      </c>
      <c r="I10132" s="5" t="s">
        <v>378</v>
      </c>
    </row>
    <row r="10133" spans="1:9" x14ac:dyDescent="0.25">
      <c r="A10133" s="5" t="s">
        <v>23720</v>
      </c>
      <c r="B10133" s="5" t="s">
        <v>23721</v>
      </c>
      <c r="C10133" s="6" t="s">
        <v>2237</v>
      </c>
      <c r="D10133" s="6" t="str">
        <f t="shared" si="158"/>
        <v>0917-000-000-0000</v>
      </c>
      <c r="E10133" s="5" t="s">
        <v>2238</v>
      </c>
      <c r="F10133" s="5" t="s">
        <v>383</v>
      </c>
      <c r="G10133" s="5" t="s">
        <v>384</v>
      </c>
      <c r="H10133" s="5" t="s">
        <v>377</v>
      </c>
      <c r="I10133" s="5" t="s">
        <v>378</v>
      </c>
    </row>
    <row r="10134" spans="1:9" x14ac:dyDescent="0.25">
      <c r="A10134" s="5" t="s">
        <v>23722</v>
      </c>
      <c r="B10134" s="5" t="s">
        <v>23723</v>
      </c>
      <c r="C10134" s="6" t="s">
        <v>4815</v>
      </c>
      <c r="D10134" s="6" t="str">
        <f t="shared" si="158"/>
        <v>0613-000-000-0000</v>
      </c>
      <c r="E10134" s="5" t="s">
        <v>4816</v>
      </c>
      <c r="F10134" s="5" t="s">
        <v>383</v>
      </c>
      <c r="G10134" s="5" t="s">
        <v>384</v>
      </c>
      <c r="H10134" s="5" t="s">
        <v>377</v>
      </c>
      <c r="I10134" s="5" t="s">
        <v>378</v>
      </c>
    </row>
    <row r="10135" spans="1:9" x14ac:dyDescent="0.25">
      <c r="A10135" s="5" t="s">
        <v>23724</v>
      </c>
      <c r="B10135" s="5" t="s">
        <v>23725</v>
      </c>
      <c r="C10135" s="6" t="s">
        <v>2102</v>
      </c>
      <c r="D10135" s="6" t="str">
        <f t="shared" si="158"/>
        <v>0196-000-000-0000</v>
      </c>
      <c r="E10135" s="5" t="s">
        <v>2103</v>
      </c>
      <c r="F10135" s="5" t="s">
        <v>383</v>
      </c>
      <c r="G10135" s="5" t="s">
        <v>384</v>
      </c>
      <c r="H10135" s="5" t="s">
        <v>377</v>
      </c>
      <c r="I10135" s="5" t="s">
        <v>378</v>
      </c>
    </row>
    <row r="10136" spans="1:9" x14ac:dyDescent="0.25">
      <c r="A10136" s="5" t="s">
        <v>23726</v>
      </c>
      <c r="B10136" s="5" t="s">
        <v>23727</v>
      </c>
      <c r="C10136" s="6" t="s">
        <v>449</v>
      </c>
      <c r="D10136" s="6" t="str">
        <f t="shared" si="158"/>
        <v>0965-000-000-0000</v>
      </c>
      <c r="E10136" s="5" t="s">
        <v>450</v>
      </c>
      <c r="F10136" s="5" t="s">
        <v>383</v>
      </c>
      <c r="G10136" s="5" t="s">
        <v>384</v>
      </c>
      <c r="H10136" s="5" t="s">
        <v>377</v>
      </c>
      <c r="I10136" s="5" t="s">
        <v>378</v>
      </c>
    </row>
    <row r="10137" spans="1:9" x14ac:dyDescent="0.25">
      <c r="A10137" s="5" t="s">
        <v>23728</v>
      </c>
      <c r="B10137" s="5" t="s">
        <v>23729</v>
      </c>
      <c r="C10137" s="6" t="s">
        <v>682</v>
      </c>
      <c r="D10137" s="6" t="str">
        <f t="shared" si="158"/>
        <v>0790-000-000-0000</v>
      </c>
      <c r="E10137" s="5" t="s">
        <v>683</v>
      </c>
      <c r="F10137" s="5" t="s">
        <v>383</v>
      </c>
      <c r="G10137" s="5" t="s">
        <v>384</v>
      </c>
      <c r="H10137" s="5" t="s">
        <v>377</v>
      </c>
      <c r="I10137" s="5" t="s">
        <v>378</v>
      </c>
    </row>
    <row r="10138" spans="1:9" x14ac:dyDescent="0.25">
      <c r="A10138" s="5" t="s">
        <v>23730</v>
      </c>
      <c r="B10138" s="5" t="s">
        <v>23731</v>
      </c>
      <c r="C10138" s="6" t="s">
        <v>2730</v>
      </c>
      <c r="D10138" s="6" t="str">
        <f t="shared" si="158"/>
        <v>0131-000-000-0000</v>
      </c>
      <c r="E10138" s="5" t="s">
        <v>2731</v>
      </c>
      <c r="F10138" s="5" t="s">
        <v>383</v>
      </c>
      <c r="G10138" s="5" t="s">
        <v>384</v>
      </c>
      <c r="H10138" s="5" t="s">
        <v>377</v>
      </c>
      <c r="I10138" s="5" t="s">
        <v>378</v>
      </c>
    </row>
    <row r="10139" spans="1:9" x14ac:dyDescent="0.25">
      <c r="A10139" s="5" t="s">
        <v>23732</v>
      </c>
      <c r="B10139" s="5" t="s">
        <v>23733</v>
      </c>
      <c r="C10139" s="6" t="s">
        <v>2730</v>
      </c>
      <c r="D10139" s="6" t="str">
        <f t="shared" si="158"/>
        <v>0131-000-000-0000</v>
      </c>
      <c r="E10139" s="5" t="s">
        <v>2731</v>
      </c>
      <c r="F10139" s="5" t="s">
        <v>383</v>
      </c>
      <c r="G10139" s="5" t="s">
        <v>384</v>
      </c>
      <c r="H10139" s="5" t="s">
        <v>377</v>
      </c>
      <c r="I10139" s="5" t="s">
        <v>378</v>
      </c>
    </row>
    <row r="10140" spans="1:9" x14ac:dyDescent="0.25">
      <c r="A10140" s="5" t="s">
        <v>23734</v>
      </c>
      <c r="B10140" s="5" t="s">
        <v>23735</v>
      </c>
      <c r="C10140" s="6" t="s">
        <v>7611</v>
      </c>
      <c r="D10140" s="6" t="str">
        <f t="shared" si="158"/>
        <v>0878-000-000-0000</v>
      </c>
      <c r="E10140" s="5" t="s">
        <v>7612</v>
      </c>
      <c r="F10140" s="5" t="s">
        <v>383</v>
      </c>
      <c r="G10140" s="5" t="s">
        <v>384</v>
      </c>
      <c r="H10140" s="5" t="s">
        <v>377</v>
      </c>
      <c r="I10140" s="5" t="s">
        <v>378</v>
      </c>
    </row>
    <row r="10141" spans="1:9" x14ac:dyDescent="0.25">
      <c r="A10141" s="5" t="s">
        <v>23736</v>
      </c>
      <c r="B10141" s="5" t="s">
        <v>23737</v>
      </c>
      <c r="C10141" s="6" t="s">
        <v>757</v>
      </c>
      <c r="D10141" s="6" t="str">
        <f t="shared" si="158"/>
        <v>0871-000-000-0000</v>
      </c>
      <c r="E10141" s="5" t="s">
        <v>758</v>
      </c>
      <c r="F10141" s="5" t="s">
        <v>383</v>
      </c>
      <c r="G10141" s="5" t="s">
        <v>384</v>
      </c>
      <c r="H10141" s="5" t="s">
        <v>377</v>
      </c>
      <c r="I10141" s="5" t="s">
        <v>378</v>
      </c>
    </row>
    <row r="10142" spans="1:9" x14ac:dyDescent="0.25">
      <c r="A10142" s="5" t="s">
        <v>23738</v>
      </c>
      <c r="B10142" s="5" t="s">
        <v>23739</v>
      </c>
      <c r="C10142" s="6" t="s">
        <v>469</v>
      </c>
      <c r="D10142" s="6" t="str">
        <f t="shared" si="158"/>
        <v>0152-000-000-0000</v>
      </c>
      <c r="E10142" s="5" t="s">
        <v>470</v>
      </c>
      <c r="F10142" s="5" t="s">
        <v>383</v>
      </c>
      <c r="G10142" s="5" t="s">
        <v>384</v>
      </c>
      <c r="H10142" s="5" t="s">
        <v>377</v>
      </c>
      <c r="I10142" s="5" t="s">
        <v>378</v>
      </c>
    </row>
    <row r="10143" spans="1:9" x14ac:dyDescent="0.25">
      <c r="A10143" s="5" t="s">
        <v>23740</v>
      </c>
      <c r="B10143" s="5" t="s">
        <v>23741</v>
      </c>
      <c r="C10143" s="6" t="s">
        <v>23742</v>
      </c>
      <c r="D10143" s="6" t="str">
        <f t="shared" si="158"/>
        <v>0874-116-000-0000</v>
      </c>
      <c r="E10143" s="5" t="s">
        <v>23743</v>
      </c>
      <c r="F10143" s="5" t="s">
        <v>383</v>
      </c>
      <c r="G10143" s="5" t="s">
        <v>384</v>
      </c>
      <c r="H10143" s="5" t="s">
        <v>377</v>
      </c>
      <c r="I10143" s="5" t="s">
        <v>378</v>
      </c>
    </row>
    <row r="10144" spans="1:9" x14ac:dyDescent="0.25">
      <c r="A10144" s="5" t="s">
        <v>23744</v>
      </c>
      <c r="B10144" s="5" t="s">
        <v>23745</v>
      </c>
      <c r="C10144" s="6" t="s">
        <v>3850</v>
      </c>
      <c r="D10144" s="6" t="str">
        <f t="shared" si="158"/>
        <v>0015-000-000-0000</v>
      </c>
      <c r="E10144" s="5" t="s">
        <v>3851</v>
      </c>
      <c r="F10144" s="5" t="s">
        <v>383</v>
      </c>
      <c r="G10144" s="5" t="s">
        <v>384</v>
      </c>
      <c r="H10144" s="5" t="s">
        <v>377</v>
      </c>
      <c r="I10144" s="5" t="s">
        <v>378</v>
      </c>
    </row>
    <row r="10145" spans="1:9" x14ac:dyDescent="0.25">
      <c r="A10145" s="5" t="s">
        <v>23746</v>
      </c>
      <c r="B10145" s="5" t="s">
        <v>23747</v>
      </c>
      <c r="C10145" s="6" t="s">
        <v>15874</v>
      </c>
      <c r="D10145" s="6" t="str">
        <f t="shared" si="158"/>
        <v>1066-000-000-0000</v>
      </c>
      <c r="E10145" s="5" t="s">
        <v>15875</v>
      </c>
      <c r="F10145" s="5" t="s">
        <v>383</v>
      </c>
      <c r="G10145" s="5" t="s">
        <v>384</v>
      </c>
      <c r="H10145" s="5" t="s">
        <v>377</v>
      </c>
      <c r="I10145" s="5" t="s">
        <v>378</v>
      </c>
    </row>
    <row r="10146" spans="1:9" x14ac:dyDescent="0.25">
      <c r="A10146" s="5" t="s">
        <v>23748</v>
      </c>
      <c r="B10146" s="5" t="s">
        <v>23749</v>
      </c>
      <c r="C10146" s="6" t="s">
        <v>15387</v>
      </c>
      <c r="D10146" s="6" t="str">
        <f t="shared" si="158"/>
        <v>1100-000-000-0000</v>
      </c>
      <c r="E10146" s="5" t="s">
        <v>15388</v>
      </c>
      <c r="F10146" s="5" t="s">
        <v>383</v>
      </c>
      <c r="G10146" s="5" t="s">
        <v>384</v>
      </c>
      <c r="H10146" s="5" t="s">
        <v>377</v>
      </c>
      <c r="I10146" s="5" t="s">
        <v>378</v>
      </c>
    </row>
    <row r="10147" spans="1:9" x14ac:dyDescent="0.25">
      <c r="A10147" s="5" t="s">
        <v>23750</v>
      </c>
      <c r="B10147" s="5" t="s">
        <v>23751</v>
      </c>
      <c r="C10147" s="6" t="s">
        <v>1404</v>
      </c>
      <c r="D10147" s="6" t="str">
        <f t="shared" si="158"/>
        <v>0578-000-000-0000</v>
      </c>
      <c r="E10147" s="5" t="s">
        <v>1405</v>
      </c>
      <c r="F10147" s="5" t="s">
        <v>383</v>
      </c>
      <c r="G10147" s="5" t="s">
        <v>384</v>
      </c>
      <c r="H10147" s="5" t="s">
        <v>377</v>
      </c>
      <c r="I10147" s="5" t="s">
        <v>378</v>
      </c>
    </row>
    <row r="10148" spans="1:9" x14ac:dyDescent="0.25">
      <c r="A10148" s="5" t="s">
        <v>23752</v>
      </c>
      <c r="B10148" s="5" t="s">
        <v>23753</v>
      </c>
      <c r="C10148" s="6" t="s">
        <v>781</v>
      </c>
      <c r="D10148" s="6" t="str">
        <f t="shared" si="158"/>
        <v>0430-000-000-0000</v>
      </c>
      <c r="E10148" s="5" t="s">
        <v>782</v>
      </c>
      <c r="F10148" s="5" t="s">
        <v>383</v>
      </c>
      <c r="G10148" s="5" t="s">
        <v>384</v>
      </c>
      <c r="H10148" s="5" t="s">
        <v>377</v>
      </c>
      <c r="I10148" s="5" t="s">
        <v>378</v>
      </c>
    </row>
    <row r="10149" spans="1:9" x14ac:dyDescent="0.25">
      <c r="A10149" s="5" t="s">
        <v>23754</v>
      </c>
      <c r="B10149" s="5" t="s">
        <v>23755</v>
      </c>
      <c r="C10149" s="6" t="s">
        <v>5439</v>
      </c>
      <c r="D10149" s="6" t="str">
        <f t="shared" si="158"/>
        <v>0156-000-000-0000</v>
      </c>
      <c r="E10149" s="5" t="s">
        <v>5440</v>
      </c>
      <c r="F10149" s="5" t="s">
        <v>383</v>
      </c>
      <c r="G10149" s="5" t="s">
        <v>384</v>
      </c>
      <c r="H10149" s="5" t="s">
        <v>377</v>
      </c>
      <c r="I10149" s="5" t="s">
        <v>378</v>
      </c>
    </row>
    <row r="10150" spans="1:9" x14ac:dyDescent="0.25">
      <c r="A10150" s="5" t="s">
        <v>23756</v>
      </c>
      <c r="B10150" s="5" t="s">
        <v>23757</v>
      </c>
      <c r="C10150" s="6" t="s">
        <v>4665</v>
      </c>
      <c r="D10150" s="6" t="str">
        <f t="shared" si="158"/>
        <v>0100-000-000-9400</v>
      </c>
      <c r="E10150" s="5" t="s">
        <v>4666</v>
      </c>
      <c r="F10150" s="5" t="s">
        <v>383</v>
      </c>
      <c r="G10150" s="5" t="s">
        <v>384</v>
      </c>
      <c r="H10150" s="5" t="s">
        <v>377</v>
      </c>
      <c r="I10150" s="5" t="s">
        <v>378</v>
      </c>
    </row>
    <row r="10151" spans="1:9" x14ac:dyDescent="0.25">
      <c r="A10151" s="5" t="s">
        <v>23758</v>
      </c>
      <c r="B10151" s="5" t="s">
        <v>23759</v>
      </c>
      <c r="C10151" s="6" t="s">
        <v>3728</v>
      </c>
      <c r="D10151" s="6" t="str">
        <f t="shared" si="158"/>
        <v>0049-000-000-0000</v>
      </c>
      <c r="E10151" s="5" t="s">
        <v>3729</v>
      </c>
      <c r="F10151" s="5" t="s">
        <v>383</v>
      </c>
      <c r="G10151" s="5" t="s">
        <v>384</v>
      </c>
      <c r="H10151" s="5" t="s">
        <v>377</v>
      </c>
      <c r="I10151" s="5" t="s">
        <v>378</v>
      </c>
    </row>
    <row r="10152" spans="1:9" x14ac:dyDescent="0.25">
      <c r="A10152" s="5" t="s">
        <v>23760</v>
      </c>
      <c r="B10152" s="5" t="s">
        <v>23761</v>
      </c>
      <c r="C10152" s="6" t="s">
        <v>3017</v>
      </c>
      <c r="D10152" s="6" t="str">
        <f t="shared" si="158"/>
        <v>0597-000-000-0000</v>
      </c>
      <c r="E10152" s="5" t="s">
        <v>3018</v>
      </c>
      <c r="F10152" s="5" t="s">
        <v>383</v>
      </c>
      <c r="G10152" s="5" t="s">
        <v>384</v>
      </c>
      <c r="H10152" s="5" t="s">
        <v>377</v>
      </c>
      <c r="I10152" s="5" t="s">
        <v>378</v>
      </c>
    </row>
    <row r="10153" spans="1:9" x14ac:dyDescent="0.25">
      <c r="A10153" s="5" t="s">
        <v>23762</v>
      </c>
      <c r="B10153" s="5" t="s">
        <v>23763</v>
      </c>
      <c r="C10153" s="6" t="s">
        <v>2710</v>
      </c>
      <c r="D10153" s="6" t="str">
        <f t="shared" si="158"/>
        <v>0630-000-000-0000</v>
      </c>
      <c r="E10153" s="5" t="s">
        <v>2711</v>
      </c>
      <c r="F10153" s="5" t="s">
        <v>415</v>
      </c>
      <c r="G10153" s="5" t="s">
        <v>416</v>
      </c>
      <c r="H10153" s="5" t="s">
        <v>377</v>
      </c>
      <c r="I10153" s="5" t="s">
        <v>378</v>
      </c>
    </row>
    <row r="10154" spans="1:9" x14ac:dyDescent="0.25">
      <c r="A10154" s="5" t="s">
        <v>23764</v>
      </c>
      <c r="B10154" s="5" t="s">
        <v>23765</v>
      </c>
      <c r="C10154" s="6" t="s">
        <v>3307</v>
      </c>
      <c r="D10154" s="6" t="str">
        <f t="shared" si="158"/>
        <v>1138-000-000-0000</v>
      </c>
      <c r="E10154" s="5" t="s">
        <v>3308</v>
      </c>
      <c r="F10154" s="5" t="s">
        <v>383</v>
      </c>
      <c r="G10154" s="5" t="s">
        <v>384</v>
      </c>
      <c r="H10154" s="5" t="s">
        <v>377</v>
      </c>
      <c r="I10154" s="5" t="s">
        <v>378</v>
      </c>
    </row>
    <row r="10155" spans="1:9" x14ac:dyDescent="0.25">
      <c r="A10155" s="5" t="s">
        <v>23766</v>
      </c>
      <c r="B10155" s="5" t="s">
        <v>23767</v>
      </c>
      <c r="C10155" s="6" t="s">
        <v>6949</v>
      </c>
      <c r="D10155" s="6" t="str">
        <f t="shared" si="158"/>
        <v>1009-000-000-0000</v>
      </c>
      <c r="E10155" s="5" t="s">
        <v>6950</v>
      </c>
      <c r="F10155" s="5" t="s">
        <v>383</v>
      </c>
      <c r="G10155" s="5" t="s">
        <v>384</v>
      </c>
      <c r="H10155" s="5" t="s">
        <v>377</v>
      </c>
      <c r="I10155" s="5" t="s">
        <v>378</v>
      </c>
    </row>
    <row r="10156" spans="1:9" x14ac:dyDescent="0.25">
      <c r="A10156" s="5" t="s">
        <v>23768</v>
      </c>
      <c r="B10156" s="5" t="s">
        <v>23769</v>
      </c>
      <c r="C10156" s="6" t="s">
        <v>18730</v>
      </c>
      <c r="D10156" s="6" t="str">
        <f t="shared" si="158"/>
        <v>0711-000-004-5800</v>
      </c>
      <c r="E10156" s="5" t="s">
        <v>18731</v>
      </c>
      <c r="F10156" s="5" t="s">
        <v>383</v>
      </c>
      <c r="G10156" s="5" t="s">
        <v>384</v>
      </c>
      <c r="H10156" s="5" t="s">
        <v>377</v>
      </c>
      <c r="I10156" s="5" t="s">
        <v>378</v>
      </c>
    </row>
    <row r="10157" spans="1:9" x14ac:dyDescent="0.25">
      <c r="A10157" s="5" t="s">
        <v>23770</v>
      </c>
      <c r="B10157" s="5" t="s">
        <v>23771</v>
      </c>
      <c r="C10157" s="6" t="s">
        <v>2673</v>
      </c>
      <c r="D10157" s="6" t="str">
        <f t="shared" si="158"/>
        <v>0219-000-000-0000</v>
      </c>
      <c r="E10157" s="5" t="s">
        <v>2674</v>
      </c>
      <c r="F10157" s="5" t="s">
        <v>383</v>
      </c>
      <c r="G10157" s="5" t="s">
        <v>384</v>
      </c>
      <c r="H10157" s="5" t="s">
        <v>377</v>
      </c>
      <c r="I10157" s="5" t="s">
        <v>378</v>
      </c>
    </row>
    <row r="10158" spans="1:9" x14ac:dyDescent="0.25">
      <c r="A10158" s="5" t="s">
        <v>23772</v>
      </c>
      <c r="B10158" s="5" t="s">
        <v>23773</v>
      </c>
      <c r="C10158" s="6" t="s">
        <v>2789</v>
      </c>
      <c r="D10158" s="6" t="str">
        <f t="shared" si="158"/>
        <v>0190-000-000-0000</v>
      </c>
      <c r="E10158" s="5" t="s">
        <v>2790</v>
      </c>
      <c r="F10158" s="5" t="s">
        <v>383</v>
      </c>
      <c r="G10158" s="5" t="s">
        <v>384</v>
      </c>
      <c r="H10158" s="5" t="s">
        <v>377</v>
      </c>
      <c r="I10158" s="5" t="s">
        <v>378</v>
      </c>
    </row>
    <row r="10159" spans="1:9" x14ac:dyDescent="0.25">
      <c r="A10159" s="5" t="s">
        <v>23774</v>
      </c>
      <c r="B10159" s="5" t="s">
        <v>23775</v>
      </c>
      <c r="C10159" s="6" t="s">
        <v>4327</v>
      </c>
      <c r="D10159" s="6" t="str">
        <f t="shared" si="158"/>
        <v>0414-000-000-0000</v>
      </c>
      <c r="E10159" s="5" t="s">
        <v>4328</v>
      </c>
      <c r="F10159" s="5" t="s">
        <v>383</v>
      </c>
      <c r="G10159" s="5" t="s">
        <v>384</v>
      </c>
      <c r="H10159" s="5" t="s">
        <v>377</v>
      </c>
      <c r="I10159" s="5" t="s">
        <v>378</v>
      </c>
    </row>
    <row r="10160" spans="1:9" x14ac:dyDescent="0.25">
      <c r="A10160" s="5" t="s">
        <v>23776</v>
      </c>
      <c r="B10160" s="5" t="s">
        <v>23777</v>
      </c>
      <c r="C10160" s="6" t="s">
        <v>2716</v>
      </c>
      <c r="D10160" s="6" t="str">
        <f t="shared" si="158"/>
        <v>0100-000-000-1100</v>
      </c>
      <c r="E10160" s="5" t="s">
        <v>2717</v>
      </c>
      <c r="F10160" s="5" t="s">
        <v>383</v>
      </c>
      <c r="G10160" s="5" t="s">
        <v>384</v>
      </c>
      <c r="H10160" s="5" t="s">
        <v>513</v>
      </c>
      <c r="I10160" s="5" t="s">
        <v>514</v>
      </c>
    </row>
    <row r="10161" spans="1:9" x14ac:dyDescent="0.25">
      <c r="A10161" s="5" t="s">
        <v>23778</v>
      </c>
      <c r="B10161" s="5" t="s">
        <v>23779</v>
      </c>
      <c r="C10161" s="6" t="s">
        <v>1798</v>
      </c>
      <c r="D10161" s="6" t="str">
        <f t="shared" si="158"/>
        <v>0390-000-000-0000</v>
      </c>
      <c r="E10161" s="5" t="s">
        <v>1799</v>
      </c>
      <c r="F10161" s="5" t="s">
        <v>383</v>
      </c>
      <c r="G10161" s="5" t="s">
        <v>384</v>
      </c>
      <c r="H10161" s="5" t="s">
        <v>377</v>
      </c>
      <c r="I10161" s="5" t="s">
        <v>378</v>
      </c>
    </row>
    <row r="10162" spans="1:9" x14ac:dyDescent="0.25">
      <c r="A10162" s="5" t="s">
        <v>23780</v>
      </c>
      <c r="B10162" s="5" t="s">
        <v>23781</v>
      </c>
      <c r="C10162" s="6" t="s">
        <v>2746</v>
      </c>
      <c r="D10162" s="6" t="str">
        <f t="shared" si="158"/>
        <v>0206-000-000-0000</v>
      </c>
      <c r="E10162" s="5" t="s">
        <v>2747</v>
      </c>
      <c r="F10162" s="5" t="s">
        <v>383</v>
      </c>
      <c r="G10162" s="5" t="s">
        <v>384</v>
      </c>
      <c r="H10162" s="5" t="s">
        <v>377</v>
      </c>
      <c r="I10162" s="5" t="s">
        <v>378</v>
      </c>
    </row>
    <row r="10163" spans="1:9" x14ac:dyDescent="0.25">
      <c r="A10163" s="5" t="s">
        <v>23782</v>
      </c>
      <c r="B10163" s="5" t="s">
        <v>23783</v>
      </c>
      <c r="C10163" s="6" t="s">
        <v>2180</v>
      </c>
      <c r="D10163" s="6" t="str">
        <f t="shared" si="158"/>
        <v>0770-000-000-0000</v>
      </c>
      <c r="E10163" s="5" t="s">
        <v>2181</v>
      </c>
      <c r="F10163" s="5" t="s">
        <v>383</v>
      </c>
      <c r="G10163" s="5" t="s">
        <v>384</v>
      </c>
      <c r="H10163" s="5" t="s">
        <v>377</v>
      </c>
      <c r="I10163" s="5" t="s">
        <v>378</v>
      </c>
    </row>
    <row r="10164" spans="1:9" x14ac:dyDescent="0.25">
      <c r="A10164" s="5" t="s">
        <v>23784</v>
      </c>
      <c r="B10164" s="5" t="s">
        <v>23785</v>
      </c>
      <c r="C10164" s="6" t="s">
        <v>13809</v>
      </c>
      <c r="D10164" s="6" t="str">
        <f t="shared" si="158"/>
        <v>0100-000-000-1700</v>
      </c>
      <c r="E10164" s="5" t="s">
        <v>13810</v>
      </c>
      <c r="F10164" s="5" t="s">
        <v>383</v>
      </c>
      <c r="G10164" s="5" t="s">
        <v>384</v>
      </c>
      <c r="H10164" s="5" t="s">
        <v>377</v>
      </c>
      <c r="I10164" s="5" t="s">
        <v>378</v>
      </c>
    </row>
    <row r="10165" spans="1:9" x14ac:dyDescent="0.25">
      <c r="A10165" s="5" t="s">
        <v>23786</v>
      </c>
      <c r="B10165" s="5" t="s">
        <v>23787</v>
      </c>
      <c r="C10165" s="6" t="s">
        <v>2184</v>
      </c>
      <c r="D10165" s="6" t="str">
        <f t="shared" si="158"/>
        <v>0893-000-000-0000</v>
      </c>
      <c r="E10165" s="5" t="s">
        <v>2185</v>
      </c>
      <c r="F10165" s="5" t="s">
        <v>383</v>
      </c>
      <c r="G10165" s="5" t="s">
        <v>384</v>
      </c>
      <c r="H10165" s="5" t="s">
        <v>377</v>
      </c>
      <c r="I10165" s="5" t="s">
        <v>378</v>
      </c>
    </row>
    <row r="10166" spans="1:9" x14ac:dyDescent="0.25">
      <c r="A10166" s="5" t="s">
        <v>23788</v>
      </c>
      <c r="B10166" s="5" t="s">
        <v>23789</v>
      </c>
      <c r="C10166" s="6" t="s">
        <v>13952</v>
      </c>
      <c r="D10166" s="6" t="str">
        <f t="shared" si="158"/>
        <v>0430-000-006-4800</v>
      </c>
      <c r="E10166" s="5" t="s">
        <v>13953</v>
      </c>
      <c r="F10166" s="5" t="s">
        <v>383</v>
      </c>
      <c r="G10166" s="5" t="s">
        <v>384</v>
      </c>
      <c r="H10166" s="5" t="s">
        <v>377</v>
      </c>
      <c r="I10166" s="5" t="s">
        <v>378</v>
      </c>
    </row>
    <row r="10167" spans="1:9" x14ac:dyDescent="0.25">
      <c r="A10167" s="5" t="s">
        <v>23790</v>
      </c>
      <c r="B10167" s="5" t="s">
        <v>23791</v>
      </c>
      <c r="C10167" s="6" t="s">
        <v>3337</v>
      </c>
      <c r="D10167" s="6" t="str">
        <f t="shared" si="158"/>
        <v>0010-083-031-1100</v>
      </c>
      <c r="E10167" s="5" t="s">
        <v>3338</v>
      </c>
      <c r="F10167" s="5" t="s">
        <v>399</v>
      </c>
      <c r="G10167" s="5" t="s">
        <v>400</v>
      </c>
      <c r="H10167" s="5" t="s">
        <v>513</v>
      </c>
      <c r="I10167" s="5" t="s">
        <v>514</v>
      </c>
    </row>
    <row r="10168" spans="1:9" x14ac:dyDescent="0.25">
      <c r="A10168" s="5" t="s">
        <v>23792</v>
      </c>
      <c r="B10168" s="5" t="s">
        <v>23793</v>
      </c>
      <c r="C10168" s="6" t="s">
        <v>5894</v>
      </c>
      <c r="D10168" s="6" t="str">
        <f t="shared" si="158"/>
        <v>0010-029-110-1300</v>
      </c>
      <c r="E10168" s="5" t="s">
        <v>5895</v>
      </c>
      <c r="F10168" s="5" t="s">
        <v>383</v>
      </c>
      <c r="G10168" s="5" t="s">
        <v>384</v>
      </c>
      <c r="H10168" s="5" t="s">
        <v>377</v>
      </c>
      <c r="I10168" s="5" t="s">
        <v>378</v>
      </c>
    </row>
    <row r="10169" spans="1:9" x14ac:dyDescent="0.25">
      <c r="A10169" s="5" t="s">
        <v>23794</v>
      </c>
      <c r="B10169" s="5" t="s">
        <v>23795</v>
      </c>
      <c r="C10169" s="6" t="s">
        <v>7899</v>
      </c>
      <c r="D10169" s="6" t="str">
        <f t="shared" si="158"/>
        <v>0010-029-100-1500</v>
      </c>
      <c r="E10169" s="5" t="s">
        <v>7900</v>
      </c>
      <c r="F10169" s="5" t="s">
        <v>383</v>
      </c>
      <c r="G10169" s="5" t="s">
        <v>384</v>
      </c>
      <c r="H10169" s="5" t="s">
        <v>377</v>
      </c>
      <c r="I10169" s="5" t="s">
        <v>378</v>
      </c>
    </row>
    <row r="10170" spans="1:9" x14ac:dyDescent="0.25">
      <c r="A10170" s="5" t="s">
        <v>23796</v>
      </c>
      <c r="B10170" s="5" t="s">
        <v>23797</v>
      </c>
      <c r="C10170" s="6" t="s">
        <v>449</v>
      </c>
      <c r="D10170" s="6" t="str">
        <f t="shared" si="158"/>
        <v>0965-000-000-0000</v>
      </c>
      <c r="E10170" s="5" t="s">
        <v>450</v>
      </c>
      <c r="F10170" s="5" t="s">
        <v>383</v>
      </c>
      <c r="G10170" s="5" t="s">
        <v>384</v>
      </c>
      <c r="H10170" s="5" t="s">
        <v>513</v>
      </c>
      <c r="I10170" s="5" t="s">
        <v>514</v>
      </c>
    </row>
    <row r="10171" spans="1:9" x14ac:dyDescent="0.25">
      <c r="A10171" s="5" t="s">
        <v>23798</v>
      </c>
      <c r="B10171" s="5" t="s">
        <v>23799</v>
      </c>
      <c r="C10171" s="6" t="s">
        <v>1946</v>
      </c>
      <c r="D10171" s="6" t="str">
        <f t="shared" si="158"/>
        <v>0010-163-031-1100</v>
      </c>
      <c r="E10171" s="5" t="s">
        <v>1947</v>
      </c>
      <c r="F10171" s="5" t="s">
        <v>383</v>
      </c>
      <c r="G10171" s="5" t="s">
        <v>384</v>
      </c>
      <c r="H10171" s="5" t="s">
        <v>377</v>
      </c>
      <c r="I10171" s="5" t="s">
        <v>378</v>
      </c>
    </row>
    <row r="10172" spans="1:9" x14ac:dyDescent="0.25">
      <c r="A10172" s="5" t="s">
        <v>23800</v>
      </c>
      <c r="B10172" s="5" t="s">
        <v>23801</v>
      </c>
      <c r="C10172" s="6" t="s">
        <v>1946</v>
      </c>
      <c r="D10172" s="6" t="str">
        <f t="shared" si="158"/>
        <v>0010-163-031-1100</v>
      </c>
      <c r="E10172" s="5" t="s">
        <v>1947</v>
      </c>
      <c r="F10172" s="5" t="s">
        <v>383</v>
      </c>
      <c r="G10172" s="5" t="s">
        <v>384</v>
      </c>
      <c r="H10172" s="5" t="s">
        <v>377</v>
      </c>
      <c r="I10172" s="5" t="s">
        <v>378</v>
      </c>
    </row>
    <row r="10173" spans="1:9" x14ac:dyDescent="0.25">
      <c r="A10173" s="5" t="s">
        <v>23802</v>
      </c>
      <c r="B10173" s="5" t="s">
        <v>23803</v>
      </c>
      <c r="C10173" s="6" t="s">
        <v>4851</v>
      </c>
      <c r="D10173" s="6" t="str">
        <f t="shared" si="158"/>
        <v>0010-040-040-1400</v>
      </c>
      <c r="E10173" s="5" t="s">
        <v>4852</v>
      </c>
      <c r="F10173" s="5" t="s">
        <v>399</v>
      </c>
      <c r="G10173" s="5" t="s">
        <v>400</v>
      </c>
      <c r="H10173" s="5" t="s">
        <v>377</v>
      </c>
      <c r="I10173" s="5" t="s">
        <v>378</v>
      </c>
    </row>
    <row r="10174" spans="1:9" x14ac:dyDescent="0.25">
      <c r="A10174" s="5" t="s">
        <v>23804</v>
      </c>
      <c r="B10174" s="5" t="s">
        <v>23805</v>
      </c>
      <c r="C10174" s="6" t="s">
        <v>1946</v>
      </c>
      <c r="D10174" s="6" t="str">
        <f t="shared" si="158"/>
        <v>0010-163-031-1100</v>
      </c>
      <c r="E10174" s="5" t="s">
        <v>1947</v>
      </c>
      <c r="F10174" s="5" t="s">
        <v>383</v>
      </c>
      <c r="G10174" s="5" t="s">
        <v>384</v>
      </c>
      <c r="H10174" s="5" t="s">
        <v>513</v>
      </c>
      <c r="I10174" s="5" t="s">
        <v>514</v>
      </c>
    </row>
    <row r="10175" spans="1:9" x14ac:dyDescent="0.25">
      <c r="A10175" s="5" t="s">
        <v>23806</v>
      </c>
      <c r="B10175" s="5" t="s">
        <v>23807</v>
      </c>
      <c r="C10175" s="6" t="s">
        <v>12682</v>
      </c>
      <c r="D10175" s="6" t="str">
        <f t="shared" si="158"/>
        <v>0010-115-160-1600</v>
      </c>
      <c r="E10175" s="5" t="s">
        <v>12683</v>
      </c>
      <c r="F10175" s="5" t="s">
        <v>383</v>
      </c>
      <c r="G10175" s="5" t="s">
        <v>384</v>
      </c>
      <c r="H10175" s="5" t="s">
        <v>377</v>
      </c>
      <c r="I10175" s="5" t="s">
        <v>378</v>
      </c>
    </row>
    <row r="10176" spans="1:9" x14ac:dyDescent="0.25">
      <c r="A10176" s="5" t="s">
        <v>23808</v>
      </c>
      <c r="B10176" s="5" t="s">
        <v>23809</v>
      </c>
      <c r="C10176" s="6" t="s">
        <v>1764</v>
      </c>
      <c r="D10176" s="6" t="str">
        <f t="shared" si="158"/>
        <v>0040-000-000-0000</v>
      </c>
      <c r="E10176" s="5" t="s">
        <v>1765</v>
      </c>
      <c r="F10176" s="5" t="s">
        <v>383</v>
      </c>
      <c r="G10176" s="5" t="s">
        <v>384</v>
      </c>
      <c r="H10176" s="5" t="s">
        <v>377</v>
      </c>
      <c r="I10176" s="5" t="s">
        <v>378</v>
      </c>
    </row>
    <row r="10177" spans="1:9" x14ac:dyDescent="0.25">
      <c r="A10177" s="5" t="s">
        <v>23810</v>
      </c>
      <c r="B10177" s="5" t="s">
        <v>23811</v>
      </c>
      <c r="C10177" s="6" t="s">
        <v>1726</v>
      </c>
      <c r="D10177" s="6" t="str">
        <f t="shared" si="158"/>
        <v>0010-115-130-1700</v>
      </c>
      <c r="E10177" s="5" t="s">
        <v>1727</v>
      </c>
      <c r="F10177" s="5" t="s">
        <v>399</v>
      </c>
      <c r="G10177" s="5" t="s">
        <v>400</v>
      </c>
      <c r="H10177" s="5" t="s">
        <v>377</v>
      </c>
      <c r="I10177" s="5" t="s">
        <v>378</v>
      </c>
    </row>
    <row r="10178" spans="1:9" x14ac:dyDescent="0.25">
      <c r="A10178" s="5" t="s">
        <v>23812</v>
      </c>
      <c r="B10178" s="5" t="s">
        <v>23813</v>
      </c>
      <c r="C10178" s="6" t="s">
        <v>2585</v>
      </c>
      <c r="D10178" s="6" t="str">
        <f t="shared" ref="D10178:D10241" si="159">TEXT(C10178,"0000-000-000-0000")</f>
        <v>0082-000-000-0000</v>
      </c>
      <c r="E10178" s="5" t="s">
        <v>2586</v>
      </c>
      <c r="F10178" s="5" t="s">
        <v>383</v>
      </c>
      <c r="G10178" s="5" t="s">
        <v>384</v>
      </c>
      <c r="H10178" s="5" t="s">
        <v>377</v>
      </c>
      <c r="I10178" s="5" t="s">
        <v>378</v>
      </c>
    </row>
    <row r="10179" spans="1:9" x14ac:dyDescent="0.25">
      <c r="A10179" s="5" t="s">
        <v>23814</v>
      </c>
      <c r="B10179" s="5" t="s">
        <v>23815</v>
      </c>
      <c r="C10179" s="6" t="s">
        <v>1946</v>
      </c>
      <c r="D10179" s="6" t="str">
        <f t="shared" si="159"/>
        <v>0010-163-031-1100</v>
      </c>
      <c r="E10179" s="5" t="s">
        <v>1947</v>
      </c>
      <c r="F10179" s="5" t="s">
        <v>383</v>
      </c>
      <c r="G10179" s="5" t="s">
        <v>384</v>
      </c>
      <c r="H10179" s="5" t="s">
        <v>377</v>
      </c>
      <c r="I10179" s="5" t="s">
        <v>378</v>
      </c>
    </row>
    <row r="10180" spans="1:9" x14ac:dyDescent="0.25">
      <c r="A10180" s="5" t="s">
        <v>23816</v>
      </c>
      <c r="B10180" s="5" t="s">
        <v>23817</v>
      </c>
      <c r="C10180" s="6" t="s">
        <v>1946</v>
      </c>
      <c r="D10180" s="6" t="str">
        <f t="shared" si="159"/>
        <v>0010-163-031-1100</v>
      </c>
      <c r="E10180" s="5" t="s">
        <v>1947</v>
      </c>
      <c r="F10180" s="5" t="s">
        <v>399</v>
      </c>
      <c r="G10180" s="5" t="s">
        <v>400</v>
      </c>
      <c r="H10180" s="5" t="s">
        <v>377</v>
      </c>
      <c r="I10180" s="5" t="s">
        <v>378</v>
      </c>
    </row>
    <row r="10181" spans="1:9" x14ac:dyDescent="0.25">
      <c r="A10181" s="5" t="s">
        <v>23818</v>
      </c>
      <c r="B10181" s="5" t="s">
        <v>23819</v>
      </c>
      <c r="C10181" s="6" t="s">
        <v>4973</v>
      </c>
      <c r="D10181" s="6" t="str">
        <f t="shared" si="159"/>
        <v>0010-071-041-1100</v>
      </c>
      <c r="E10181" s="5" t="s">
        <v>1158</v>
      </c>
      <c r="F10181" s="5" t="s">
        <v>383</v>
      </c>
      <c r="G10181" s="5" t="s">
        <v>384</v>
      </c>
      <c r="H10181" s="5" t="s">
        <v>377</v>
      </c>
      <c r="I10181" s="5" t="s">
        <v>378</v>
      </c>
    </row>
    <row r="10182" spans="1:9" x14ac:dyDescent="0.25">
      <c r="A10182" s="5" t="s">
        <v>23820</v>
      </c>
      <c r="B10182" s="5" t="s">
        <v>23821</v>
      </c>
      <c r="C10182" s="6" t="s">
        <v>1946</v>
      </c>
      <c r="D10182" s="6" t="str">
        <f t="shared" si="159"/>
        <v>0010-163-031-1100</v>
      </c>
      <c r="E10182" s="5" t="s">
        <v>1947</v>
      </c>
      <c r="F10182" s="5" t="s">
        <v>383</v>
      </c>
      <c r="G10182" s="5" t="s">
        <v>384</v>
      </c>
      <c r="H10182" s="5" t="s">
        <v>377</v>
      </c>
      <c r="I10182" s="5" t="s">
        <v>378</v>
      </c>
    </row>
    <row r="10183" spans="1:9" x14ac:dyDescent="0.25">
      <c r="A10183" s="5" t="s">
        <v>23822</v>
      </c>
      <c r="B10183" s="5" t="s">
        <v>23823</v>
      </c>
      <c r="C10183" s="6" t="s">
        <v>4112</v>
      </c>
      <c r="D10183" s="6" t="str">
        <f t="shared" si="159"/>
        <v>0010-083-041-1100</v>
      </c>
      <c r="E10183" s="5" t="s">
        <v>4113</v>
      </c>
      <c r="F10183" s="5" t="s">
        <v>399</v>
      </c>
      <c r="G10183" s="5" t="s">
        <v>400</v>
      </c>
      <c r="H10183" s="5" t="s">
        <v>11790</v>
      </c>
      <c r="I10183" s="5" t="s">
        <v>11791</v>
      </c>
    </row>
    <row r="10184" spans="1:9" x14ac:dyDescent="0.25">
      <c r="A10184" s="5" t="s">
        <v>23824</v>
      </c>
      <c r="B10184" s="5" t="s">
        <v>23825</v>
      </c>
      <c r="C10184" s="6" t="s">
        <v>6167</v>
      </c>
      <c r="D10184" s="6" t="str">
        <f t="shared" si="159"/>
        <v>0010-090-091-1100</v>
      </c>
      <c r="E10184" s="5" t="s">
        <v>6168</v>
      </c>
      <c r="F10184" s="5" t="s">
        <v>399</v>
      </c>
      <c r="G10184" s="5" t="s">
        <v>400</v>
      </c>
      <c r="H10184" s="5" t="s">
        <v>377</v>
      </c>
      <c r="I10184" s="5" t="s">
        <v>378</v>
      </c>
    </row>
    <row r="10185" spans="1:9" x14ac:dyDescent="0.25">
      <c r="A10185" s="5" t="s">
        <v>23826</v>
      </c>
      <c r="B10185" s="5" t="s">
        <v>23827</v>
      </c>
      <c r="C10185" s="6" t="s">
        <v>1946</v>
      </c>
      <c r="D10185" s="6" t="str">
        <f t="shared" si="159"/>
        <v>0010-163-031-1100</v>
      </c>
      <c r="E10185" s="5" t="s">
        <v>1947</v>
      </c>
      <c r="F10185" s="5" t="s">
        <v>383</v>
      </c>
      <c r="G10185" s="5" t="s">
        <v>384</v>
      </c>
      <c r="H10185" s="5" t="s">
        <v>377</v>
      </c>
      <c r="I10185" s="5" t="s">
        <v>378</v>
      </c>
    </row>
    <row r="10186" spans="1:9" x14ac:dyDescent="0.25">
      <c r="A10186" s="5" t="s">
        <v>23828</v>
      </c>
      <c r="B10186" s="5" t="s">
        <v>23829</v>
      </c>
      <c r="C10186" s="6" t="s">
        <v>6472</v>
      </c>
      <c r="D10186" s="6" t="str">
        <f t="shared" si="159"/>
        <v>0010-090-111-1100</v>
      </c>
      <c r="E10186" s="5" t="s">
        <v>6473</v>
      </c>
      <c r="F10186" s="5" t="s">
        <v>383</v>
      </c>
      <c r="G10186" s="5" t="s">
        <v>384</v>
      </c>
      <c r="H10186" s="5" t="s">
        <v>377</v>
      </c>
      <c r="I10186" s="5" t="s">
        <v>378</v>
      </c>
    </row>
    <row r="10187" spans="1:9" x14ac:dyDescent="0.25">
      <c r="A10187" s="5" t="s">
        <v>23830</v>
      </c>
      <c r="B10187" s="5" t="s">
        <v>23831</v>
      </c>
      <c r="C10187" s="6" t="s">
        <v>533</v>
      </c>
      <c r="D10187" s="6" t="str">
        <f t="shared" si="159"/>
        <v>0050-000-000-0000</v>
      </c>
      <c r="E10187" s="5" t="s">
        <v>534</v>
      </c>
      <c r="F10187" s="5" t="s">
        <v>383</v>
      </c>
      <c r="G10187" s="5" t="s">
        <v>384</v>
      </c>
      <c r="H10187" s="5" t="s">
        <v>377</v>
      </c>
      <c r="I10187" s="5" t="s">
        <v>378</v>
      </c>
    </row>
    <row r="10188" spans="1:9" x14ac:dyDescent="0.25">
      <c r="A10188" s="5" t="s">
        <v>23832</v>
      </c>
      <c r="B10188" s="5" t="s">
        <v>23833</v>
      </c>
      <c r="C10188" s="6" t="s">
        <v>8320</v>
      </c>
      <c r="D10188" s="6" t="str">
        <f t="shared" si="159"/>
        <v>1016-000-000-0000</v>
      </c>
      <c r="E10188" s="5" t="s">
        <v>8321</v>
      </c>
      <c r="F10188" s="5" t="s">
        <v>383</v>
      </c>
      <c r="G10188" s="5" t="s">
        <v>384</v>
      </c>
      <c r="H10188" s="5" t="s">
        <v>377</v>
      </c>
      <c r="I10188" s="5" t="s">
        <v>378</v>
      </c>
    </row>
    <row r="10189" spans="1:9" x14ac:dyDescent="0.25">
      <c r="A10189" s="5" t="s">
        <v>23834</v>
      </c>
      <c r="B10189" s="5" t="s">
        <v>23835</v>
      </c>
      <c r="C10189" s="6" t="s">
        <v>461</v>
      </c>
      <c r="D10189" s="6" t="str">
        <f t="shared" si="159"/>
        <v>0010-044-121-0000</v>
      </c>
      <c r="E10189" s="5" t="s">
        <v>462</v>
      </c>
      <c r="F10189" s="5" t="s">
        <v>399</v>
      </c>
      <c r="G10189" s="5" t="s">
        <v>400</v>
      </c>
      <c r="H10189" s="5" t="s">
        <v>377</v>
      </c>
      <c r="I10189" s="5" t="s">
        <v>378</v>
      </c>
    </row>
    <row r="10190" spans="1:9" x14ac:dyDescent="0.25">
      <c r="A10190" s="5" t="s">
        <v>23836</v>
      </c>
      <c r="B10190" s="5" t="s">
        <v>23837</v>
      </c>
      <c r="C10190" s="6" t="s">
        <v>4134</v>
      </c>
      <c r="D10190" s="6" t="str">
        <f t="shared" si="159"/>
        <v>0010-044-111-0000</v>
      </c>
      <c r="E10190" s="5" t="s">
        <v>4135</v>
      </c>
      <c r="F10190" s="5" t="s">
        <v>383</v>
      </c>
      <c r="G10190" s="5" t="s">
        <v>384</v>
      </c>
      <c r="H10190" s="5" t="s">
        <v>377</v>
      </c>
      <c r="I10190" s="5" t="s">
        <v>378</v>
      </c>
    </row>
    <row r="10191" spans="1:9" x14ac:dyDescent="0.25">
      <c r="A10191" s="5" t="s">
        <v>23838</v>
      </c>
      <c r="B10191" s="5" t="s">
        <v>23839</v>
      </c>
      <c r="C10191" s="6" t="s">
        <v>1083</v>
      </c>
      <c r="D10191" s="6" t="str">
        <f t="shared" si="159"/>
        <v>0010-072-051-1200</v>
      </c>
      <c r="E10191" s="5" t="s">
        <v>1084</v>
      </c>
      <c r="F10191" s="5" t="s">
        <v>383</v>
      </c>
      <c r="G10191" s="5" t="s">
        <v>384</v>
      </c>
      <c r="H10191" s="5" t="s">
        <v>377</v>
      </c>
      <c r="I10191" s="5" t="s">
        <v>378</v>
      </c>
    </row>
    <row r="10192" spans="1:9" x14ac:dyDescent="0.25">
      <c r="A10192" s="5" t="s">
        <v>23840</v>
      </c>
      <c r="B10192" s="5" t="s">
        <v>23841</v>
      </c>
      <c r="C10192" s="6" t="s">
        <v>3437</v>
      </c>
      <c r="D10192" s="6" t="str">
        <f t="shared" si="159"/>
        <v>0010-163-021-1100</v>
      </c>
      <c r="E10192" s="5" t="s">
        <v>3438</v>
      </c>
      <c r="F10192" s="5" t="s">
        <v>399</v>
      </c>
      <c r="G10192" s="5" t="s">
        <v>400</v>
      </c>
      <c r="H10192" s="5" t="s">
        <v>377</v>
      </c>
      <c r="I10192" s="5" t="s">
        <v>378</v>
      </c>
    </row>
    <row r="10193" spans="1:9" x14ac:dyDescent="0.25">
      <c r="A10193" s="5" t="s">
        <v>23842</v>
      </c>
      <c r="B10193" s="5" t="s">
        <v>23843</v>
      </c>
      <c r="C10193" s="6" t="s">
        <v>4349</v>
      </c>
      <c r="D10193" s="6" t="str">
        <f t="shared" si="159"/>
        <v>0010-069-020-1100</v>
      </c>
      <c r="E10193" s="5" t="s">
        <v>4350</v>
      </c>
      <c r="F10193" s="5" t="s">
        <v>399</v>
      </c>
      <c r="G10193" s="5" t="s">
        <v>400</v>
      </c>
      <c r="H10193" s="5" t="s">
        <v>377</v>
      </c>
      <c r="I10193" s="5" t="s">
        <v>378</v>
      </c>
    </row>
    <row r="10194" spans="1:9" x14ac:dyDescent="0.25">
      <c r="A10194" s="5" t="s">
        <v>23844</v>
      </c>
      <c r="B10194" s="5" t="s">
        <v>23845</v>
      </c>
      <c r="C10194" s="6" t="s">
        <v>1946</v>
      </c>
      <c r="D10194" s="6" t="str">
        <f t="shared" si="159"/>
        <v>0010-163-031-1100</v>
      </c>
      <c r="E10194" s="5" t="s">
        <v>1947</v>
      </c>
      <c r="F10194" s="5" t="s">
        <v>383</v>
      </c>
      <c r="G10194" s="5" t="s">
        <v>384</v>
      </c>
      <c r="H10194" s="5" t="s">
        <v>377</v>
      </c>
      <c r="I10194" s="5" t="s">
        <v>378</v>
      </c>
    </row>
    <row r="10195" spans="1:9" x14ac:dyDescent="0.25">
      <c r="A10195" s="5" t="s">
        <v>23846</v>
      </c>
      <c r="B10195" s="5" t="s">
        <v>23847</v>
      </c>
      <c r="C10195" s="6" t="s">
        <v>3213</v>
      </c>
      <c r="D10195" s="6" t="str">
        <f t="shared" si="159"/>
        <v>0010-071-031-1100</v>
      </c>
      <c r="E10195" s="5" t="s">
        <v>3214</v>
      </c>
      <c r="F10195" s="5" t="s">
        <v>383</v>
      </c>
      <c r="G10195" s="5" t="s">
        <v>384</v>
      </c>
      <c r="H10195" s="5" t="s">
        <v>377</v>
      </c>
      <c r="I10195" s="5" t="s">
        <v>378</v>
      </c>
    </row>
    <row r="10196" spans="1:9" x14ac:dyDescent="0.25">
      <c r="A10196" s="5" t="s">
        <v>23848</v>
      </c>
      <c r="B10196" s="5" t="s">
        <v>23849</v>
      </c>
      <c r="C10196" s="6" t="s">
        <v>3728</v>
      </c>
      <c r="D10196" s="6" t="str">
        <f t="shared" si="159"/>
        <v>0049-000-000-0000</v>
      </c>
      <c r="E10196" s="5" t="s">
        <v>3729</v>
      </c>
      <c r="F10196" s="5" t="s">
        <v>383</v>
      </c>
      <c r="G10196" s="5" t="s">
        <v>384</v>
      </c>
      <c r="H10196" s="5" t="s">
        <v>377</v>
      </c>
      <c r="I10196" s="5" t="s">
        <v>378</v>
      </c>
    </row>
    <row r="10197" spans="1:9" x14ac:dyDescent="0.25">
      <c r="A10197" s="5" t="s">
        <v>23850</v>
      </c>
      <c r="B10197" s="5" t="s">
        <v>23851</v>
      </c>
      <c r="C10197" s="6" t="s">
        <v>7538</v>
      </c>
      <c r="D10197" s="6" t="str">
        <f t="shared" si="159"/>
        <v>0898-000-000-0000</v>
      </c>
      <c r="E10197" s="5" t="s">
        <v>7539</v>
      </c>
      <c r="F10197" s="5" t="s">
        <v>383</v>
      </c>
      <c r="G10197" s="5" t="s">
        <v>384</v>
      </c>
      <c r="H10197" s="5" t="s">
        <v>377</v>
      </c>
      <c r="I10197" s="5" t="s">
        <v>378</v>
      </c>
    </row>
    <row r="10198" spans="1:9" x14ac:dyDescent="0.25">
      <c r="A10198" s="5" t="s">
        <v>23852</v>
      </c>
      <c r="B10198" s="5" t="s">
        <v>23853</v>
      </c>
      <c r="C10198" s="6" t="s">
        <v>517</v>
      </c>
      <c r="D10198" s="6" t="str">
        <f t="shared" si="159"/>
        <v>0250-000-000-0000</v>
      </c>
      <c r="E10198" s="5" t="s">
        <v>518</v>
      </c>
      <c r="F10198" s="5" t="s">
        <v>383</v>
      </c>
      <c r="G10198" s="5" t="s">
        <v>384</v>
      </c>
      <c r="H10198" s="5" t="s">
        <v>377</v>
      </c>
      <c r="I10198" s="5" t="s">
        <v>378</v>
      </c>
    </row>
    <row r="10199" spans="1:9" x14ac:dyDescent="0.25">
      <c r="A10199" s="5" t="s">
        <v>23854</v>
      </c>
      <c r="B10199" s="5" t="s">
        <v>23855</v>
      </c>
      <c r="C10199" s="6" t="s">
        <v>7474</v>
      </c>
      <c r="D10199" s="6" t="str">
        <f t="shared" si="159"/>
        <v>0010-090-081-1100</v>
      </c>
      <c r="E10199" s="5" t="s">
        <v>7475</v>
      </c>
      <c r="F10199" s="5" t="s">
        <v>383</v>
      </c>
      <c r="G10199" s="5" t="s">
        <v>384</v>
      </c>
      <c r="H10199" s="5" t="s">
        <v>377</v>
      </c>
      <c r="I10199" s="5" t="s">
        <v>378</v>
      </c>
    </row>
    <row r="10200" spans="1:9" x14ac:dyDescent="0.25">
      <c r="A10200" s="5" t="s">
        <v>23856</v>
      </c>
      <c r="B10200" s="5" t="s">
        <v>23857</v>
      </c>
      <c r="C10200" s="6" t="s">
        <v>13483</v>
      </c>
      <c r="D10200" s="6" t="str">
        <f t="shared" si="159"/>
        <v>0830-000-000-0000</v>
      </c>
      <c r="E10200" s="5" t="s">
        <v>13484</v>
      </c>
      <c r="F10200" s="5" t="s">
        <v>383</v>
      </c>
      <c r="G10200" s="5" t="s">
        <v>384</v>
      </c>
      <c r="H10200" s="5" t="s">
        <v>377</v>
      </c>
      <c r="I10200" s="5" t="s">
        <v>378</v>
      </c>
    </row>
    <row r="10201" spans="1:9" x14ac:dyDescent="0.25">
      <c r="A10201" s="5" t="s">
        <v>23858</v>
      </c>
      <c r="B10201" s="5" t="s">
        <v>23859</v>
      </c>
      <c r="C10201" s="6" t="s">
        <v>1798</v>
      </c>
      <c r="D10201" s="6" t="str">
        <f t="shared" si="159"/>
        <v>0390-000-000-0000</v>
      </c>
      <c r="E10201" s="5" t="s">
        <v>1799</v>
      </c>
      <c r="F10201" s="5" t="s">
        <v>383</v>
      </c>
      <c r="G10201" s="5" t="s">
        <v>384</v>
      </c>
      <c r="H10201" s="5" t="s">
        <v>377</v>
      </c>
      <c r="I10201" s="5" t="s">
        <v>378</v>
      </c>
    </row>
    <row r="10202" spans="1:9" x14ac:dyDescent="0.25">
      <c r="A10202" s="5" t="s">
        <v>23860</v>
      </c>
      <c r="B10202" s="5" t="s">
        <v>23861</v>
      </c>
      <c r="C10202" s="6" t="s">
        <v>2164</v>
      </c>
      <c r="D10202" s="6" t="str">
        <f t="shared" si="159"/>
        <v>0780-000-000-0000</v>
      </c>
      <c r="E10202" s="5" t="s">
        <v>2165</v>
      </c>
      <c r="F10202" s="5" t="s">
        <v>383</v>
      </c>
      <c r="G10202" s="5" t="s">
        <v>384</v>
      </c>
      <c r="H10202" s="5" t="s">
        <v>377</v>
      </c>
      <c r="I10202" s="5" t="s">
        <v>378</v>
      </c>
    </row>
    <row r="10203" spans="1:9" x14ac:dyDescent="0.25">
      <c r="A10203" s="5" t="s">
        <v>23862</v>
      </c>
      <c r="B10203" s="5" t="s">
        <v>23863</v>
      </c>
      <c r="C10203" s="6" t="s">
        <v>23864</v>
      </c>
      <c r="D10203" s="6" t="str">
        <f t="shared" si="159"/>
        <v>0957-116-000-0000</v>
      </c>
      <c r="E10203" s="5" t="s">
        <v>23865</v>
      </c>
      <c r="F10203" s="5" t="s">
        <v>383</v>
      </c>
      <c r="G10203" s="5" t="s">
        <v>384</v>
      </c>
      <c r="H10203" s="5" t="s">
        <v>377</v>
      </c>
      <c r="I10203" s="5" t="s">
        <v>378</v>
      </c>
    </row>
    <row r="10204" spans="1:9" x14ac:dyDescent="0.25">
      <c r="A10204" s="5" t="s">
        <v>23866</v>
      </c>
      <c r="B10204" s="5" t="s">
        <v>23867</v>
      </c>
      <c r="C10204" s="6" t="s">
        <v>2008</v>
      </c>
      <c r="D10204" s="6" t="str">
        <f t="shared" si="159"/>
        <v>0670-000-000-0000</v>
      </c>
      <c r="E10204" s="5" t="s">
        <v>2009</v>
      </c>
      <c r="F10204" s="5" t="s">
        <v>383</v>
      </c>
      <c r="G10204" s="5" t="s">
        <v>384</v>
      </c>
      <c r="H10204" s="5" t="s">
        <v>377</v>
      </c>
      <c r="I10204" s="5" t="s">
        <v>378</v>
      </c>
    </row>
    <row r="10205" spans="1:9" x14ac:dyDescent="0.25">
      <c r="A10205" s="5" t="s">
        <v>23868</v>
      </c>
      <c r="B10205" s="5" t="s">
        <v>23869</v>
      </c>
      <c r="C10205" s="6" t="s">
        <v>1217</v>
      </c>
      <c r="D10205" s="6" t="str">
        <f t="shared" si="159"/>
        <v>0553-000-005-6500</v>
      </c>
      <c r="E10205" s="5" t="s">
        <v>1218</v>
      </c>
      <c r="F10205" s="5" t="s">
        <v>383</v>
      </c>
      <c r="G10205" s="5" t="s">
        <v>384</v>
      </c>
      <c r="H10205" s="5" t="s">
        <v>377</v>
      </c>
      <c r="I10205" s="5" t="s">
        <v>378</v>
      </c>
    </row>
    <row r="10206" spans="1:9" x14ac:dyDescent="0.25">
      <c r="A10206" s="5" t="s">
        <v>23870</v>
      </c>
      <c r="B10206" s="5" t="s">
        <v>23871</v>
      </c>
      <c r="C10206" s="6" t="s">
        <v>12979</v>
      </c>
      <c r="D10206" s="6" t="str">
        <f t="shared" si="159"/>
        <v>1050-000-000-0000</v>
      </c>
      <c r="E10206" s="5" t="s">
        <v>12980</v>
      </c>
      <c r="F10206" s="5" t="s">
        <v>383</v>
      </c>
      <c r="G10206" s="5" t="s">
        <v>384</v>
      </c>
      <c r="H10206" s="5" t="s">
        <v>377</v>
      </c>
      <c r="I10206" s="5" t="s">
        <v>378</v>
      </c>
    </row>
    <row r="10207" spans="1:9" x14ac:dyDescent="0.25">
      <c r="A10207" s="5" t="s">
        <v>23872</v>
      </c>
      <c r="B10207" s="5" t="s">
        <v>23873</v>
      </c>
      <c r="C10207" s="6" t="s">
        <v>6949</v>
      </c>
      <c r="D10207" s="6" t="str">
        <f t="shared" si="159"/>
        <v>1009-000-000-0000</v>
      </c>
      <c r="E10207" s="5" t="s">
        <v>6950</v>
      </c>
      <c r="F10207" s="5" t="s">
        <v>383</v>
      </c>
      <c r="G10207" s="5" t="s">
        <v>384</v>
      </c>
      <c r="H10207" s="5" t="s">
        <v>377</v>
      </c>
      <c r="I10207" s="5" t="s">
        <v>378</v>
      </c>
    </row>
    <row r="10208" spans="1:9" x14ac:dyDescent="0.25">
      <c r="A10208" s="5" t="s">
        <v>23874</v>
      </c>
      <c r="B10208" s="5" t="s">
        <v>23875</v>
      </c>
      <c r="C10208" s="6" t="s">
        <v>2557</v>
      </c>
      <c r="D10208" s="6" t="str">
        <f t="shared" si="159"/>
        <v>0400-000-000-0000</v>
      </c>
      <c r="E10208" s="5" t="s">
        <v>2558</v>
      </c>
      <c r="F10208" s="5" t="s">
        <v>383</v>
      </c>
      <c r="G10208" s="5" t="s">
        <v>384</v>
      </c>
      <c r="H10208" s="5" t="s">
        <v>377</v>
      </c>
      <c r="I10208" s="5" t="s">
        <v>378</v>
      </c>
    </row>
    <row r="10209" spans="1:9" x14ac:dyDescent="0.25">
      <c r="A10209" s="5" t="s">
        <v>23876</v>
      </c>
      <c r="B10209" s="5" t="s">
        <v>23877</v>
      </c>
      <c r="C10209" s="6" t="s">
        <v>2094</v>
      </c>
      <c r="D10209" s="6" t="str">
        <f t="shared" si="159"/>
        <v>0964-000-000-0000</v>
      </c>
      <c r="E10209" s="5" t="s">
        <v>2095</v>
      </c>
      <c r="F10209" s="5" t="s">
        <v>383</v>
      </c>
      <c r="G10209" s="5" t="s">
        <v>384</v>
      </c>
      <c r="H10209" s="5" t="s">
        <v>377</v>
      </c>
      <c r="I10209" s="5" t="s">
        <v>378</v>
      </c>
    </row>
    <row r="10210" spans="1:9" x14ac:dyDescent="0.25">
      <c r="A10210" s="5" t="s">
        <v>23878</v>
      </c>
      <c r="B10210" s="5" t="s">
        <v>23879</v>
      </c>
      <c r="C10210" s="6" t="s">
        <v>525</v>
      </c>
      <c r="D10210" s="6" t="str">
        <f t="shared" si="159"/>
        <v>0065-000-000-0000</v>
      </c>
      <c r="E10210" s="5" t="s">
        <v>526</v>
      </c>
      <c r="F10210" s="5" t="s">
        <v>383</v>
      </c>
      <c r="G10210" s="5" t="s">
        <v>384</v>
      </c>
      <c r="H10210" s="5" t="s">
        <v>377</v>
      </c>
      <c r="I10210" s="5" t="s">
        <v>378</v>
      </c>
    </row>
    <row r="10211" spans="1:9" x14ac:dyDescent="0.25">
      <c r="A10211" s="5" t="s">
        <v>23880</v>
      </c>
      <c r="B10211" s="5" t="s">
        <v>23881</v>
      </c>
      <c r="C10211" s="6" t="s">
        <v>19454</v>
      </c>
      <c r="D10211" s="6" t="str">
        <f t="shared" si="159"/>
        <v>1080-000-000-0000</v>
      </c>
      <c r="E10211" s="5" t="s">
        <v>19455</v>
      </c>
      <c r="F10211" s="5" t="s">
        <v>383</v>
      </c>
      <c r="G10211" s="5" t="s">
        <v>384</v>
      </c>
      <c r="H10211" s="5" t="s">
        <v>377</v>
      </c>
      <c r="I10211" s="5" t="s">
        <v>378</v>
      </c>
    </row>
    <row r="10212" spans="1:9" x14ac:dyDescent="0.25">
      <c r="A10212" s="5" t="s">
        <v>23882</v>
      </c>
      <c r="B10212" s="5" t="s">
        <v>23883</v>
      </c>
      <c r="C10212" s="6" t="s">
        <v>1712</v>
      </c>
      <c r="D10212" s="6" t="str">
        <f t="shared" si="159"/>
        <v>0420-000-000-0000</v>
      </c>
      <c r="E10212" s="5" t="s">
        <v>1713</v>
      </c>
      <c r="F10212" s="5" t="s">
        <v>383</v>
      </c>
      <c r="G10212" s="5" t="s">
        <v>384</v>
      </c>
      <c r="H10212" s="5" t="s">
        <v>377</v>
      </c>
      <c r="I10212" s="5" t="s">
        <v>378</v>
      </c>
    </row>
    <row r="10213" spans="1:9" x14ac:dyDescent="0.25">
      <c r="A10213" s="5" t="s">
        <v>23884</v>
      </c>
      <c r="B10213" s="5" t="s">
        <v>23885</v>
      </c>
      <c r="C10213" s="6" t="s">
        <v>1877</v>
      </c>
      <c r="D10213" s="6" t="str">
        <f t="shared" si="159"/>
        <v>0775-000-000-0000</v>
      </c>
      <c r="E10213" s="5" t="s">
        <v>1878</v>
      </c>
      <c r="F10213" s="5" t="s">
        <v>383</v>
      </c>
      <c r="G10213" s="5" t="s">
        <v>384</v>
      </c>
      <c r="H10213" s="5" t="s">
        <v>377</v>
      </c>
      <c r="I10213" s="5" t="s">
        <v>378</v>
      </c>
    </row>
    <row r="10214" spans="1:9" x14ac:dyDescent="0.25">
      <c r="A10214" s="5" t="s">
        <v>23886</v>
      </c>
      <c r="B10214" s="5" t="s">
        <v>23887</v>
      </c>
      <c r="C10214" s="6" t="s">
        <v>6106</v>
      </c>
      <c r="D10214" s="6" t="str">
        <f t="shared" si="159"/>
        <v>0167-000-000-0000</v>
      </c>
      <c r="E10214" s="5" t="s">
        <v>6107</v>
      </c>
      <c r="F10214" s="5" t="s">
        <v>383</v>
      </c>
      <c r="G10214" s="5" t="s">
        <v>384</v>
      </c>
      <c r="H10214" s="5" t="s">
        <v>377</v>
      </c>
      <c r="I10214" s="5" t="s">
        <v>378</v>
      </c>
    </row>
    <row r="10215" spans="1:9" x14ac:dyDescent="0.25">
      <c r="A10215" s="5" t="s">
        <v>23888</v>
      </c>
      <c r="B10215" s="5" t="s">
        <v>23889</v>
      </c>
      <c r="C10215" s="6" t="s">
        <v>11483</v>
      </c>
      <c r="D10215" s="6" t="str">
        <f t="shared" si="159"/>
        <v>0879-000-000-0000</v>
      </c>
      <c r="E10215" s="5" t="s">
        <v>11484</v>
      </c>
      <c r="F10215" s="5" t="s">
        <v>383</v>
      </c>
      <c r="G10215" s="5" t="s">
        <v>384</v>
      </c>
      <c r="H10215" s="5" t="s">
        <v>377</v>
      </c>
      <c r="I10215" s="5" t="s">
        <v>378</v>
      </c>
    </row>
    <row r="10216" spans="1:9" x14ac:dyDescent="0.25">
      <c r="A10216" s="5" t="s">
        <v>23890</v>
      </c>
      <c r="B10216" s="5" t="s">
        <v>23891</v>
      </c>
      <c r="C10216" s="6" t="s">
        <v>7611</v>
      </c>
      <c r="D10216" s="6" t="str">
        <f t="shared" si="159"/>
        <v>0878-000-000-0000</v>
      </c>
      <c r="E10216" s="5" t="s">
        <v>7612</v>
      </c>
      <c r="F10216" s="5" t="s">
        <v>383</v>
      </c>
      <c r="G10216" s="5" t="s">
        <v>384</v>
      </c>
      <c r="H10216" s="5" t="s">
        <v>377</v>
      </c>
      <c r="I10216" s="5" t="s">
        <v>378</v>
      </c>
    </row>
    <row r="10217" spans="1:9" x14ac:dyDescent="0.25">
      <c r="A10217" s="5" t="s">
        <v>23892</v>
      </c>
      <c r="B10217" s="5" t="s">
        <v>23893</v>
      </c>
      <c r="C10217" s="6" t="s">
        <v>2797</v>
      </c>
      <c r="D10217" s="6" t="str">
        <f t="shared" si="159"/>
        <v>0585-000-000-0000</v>
      </c>
      <c r="E10217" s="5" t="s">
        <v>2798</v>
      </c>
      <c r="F10217" s="5" t="s">
        <v>383</v>
      </c>
      <c r="G10217" s="5" t="s">
        <v>384</v>
      </c>
      <c r="H10217" s="5" t="s">
        <v>377</v>
      </c>
      <c r="I10217" s="5" t="s">
        <v>378</v>
      </c>
    </row>
    <row r="10218" spans="1:9" x14ac:dyDescent="0.25">
      <c r="A10218" s="5" t="s">
        <v>23894</v>
      </c>
      <c r="B10218" s="5" t="s">
        <v>23895</v>
      </c>
      <c r="C10218" s="6" t="s">
        <v>1573</v>
      </c>
      <c r="D10218" s="6" t="str">
        <f t="shared" si="159"/>
        <v>0213-000-000-0000</v>
      </c>
      <c r="E10218" s="5" t="s">
        <v>1574</v>
      </c>
      <c r="F10218" s="5" t="s">
        <v>383</v>
      </c>
      <c r="G10218" s="5" t="s">
        <v>384</v>
      </c>
      <c r="H10218" s="5" t="s">
        <v>377</v>
      </c>
      <c r="I10218" s="5" t="s">
        <v>378</v>
      </c>
    </row>
    <row r="10219" spans="1:9" x14ac:dyDescent="0.25">
      <c r="A10219" s="5" t="s">
        <v>23896</v>
      </c>
      <c r="B10219" s="5" t="s">
        <v>23897</v>
      </c>
      <c r="C10219" s="6" t="s">
        <v>5816</v>
      </c>
      <c r="D10219" s="6" t="str">
        <f t="shared" si="159"/>
        <v>0786-000-000-0000</v>
      </c>
      <c r="E10219" s="5" t="s">
        <v>5817</v>
      </c>
      <c r="F10219" s="5" t="s">
        <v>383</v>
      </c>
      <c r="G10219" s="5" t="s">
        <v>384</v>
      </c>
      <c r="H10219" s="5" t="s">
        <v>377</v>
      </c>
      <c r="I10219" s="5" t="s">
        <v>378</v>
      </c>
    </row>
    <row r="10220" spans="1:9" x14ac:dyDescent="0.25">
      <c r="A10220" s="5" t="s">
        <v>23898</v>
      </c>
      <c r="B10220" s="5" t="s">
        <v>23899</v>
      </c>
      <c r="C10220" s="6" t="s">
        <v>1595</v>
      </c>
      <c r="D10220" s="6" t="str">
        <f t="shared" si="159"/>
        <v>0303-000-000-0000</v>
      </c>
      <c r="E10220" s="5" t="s">
        <v>1596</v>
      </c>
      <c r="F10220" s="5" t="s">
        <v>383</v>
      </c>
      <c r="G10220" s="5" t="s">
        <v>384</v>
      </c>
      <c r="H10220" s="5" t="s">
        <v>377</v>
      </c>
      <c r="I10220" s="5" t="s">
        <v>378</v>
      </c>
    </row>
    <row r="10221" spans="1:9" x14ac:dyDescent="0.25">
      <c r="A10221" s="5" t="s">
        <v>23900</v>
      </c>
      <c r="B10221" s="5" t="s">
        <v>23901</v>
      </c>
      <c r="C10221" s="6" t="s">
        <v>697</v>
      </c>
      <c r="D10221" s="6" t="str">
        <f t="shared" si="159"/>
        <v>0341-000-000-0000</v>
      </c>
      <c r="E10221" s="5" t="s">
        <v>698</v>
      </c>
      <c r="F10221" s="5" t="s">
        <v>383</v>
      </c>
      <c r="G10221" s="5" t="s">
        <v>384</v>
      </c>
      <c r="H10221" s="5" t="s">
        <v>14185</v>
      </c>
      <c r="I10221" s="5" t="s">
        <v>14186</v>
      </c>
    </row>
    <row r="10222" spans="1:9" x14ac:dyDescent="0.25">
      <c r="A10222" s="5" t="s">
        <v>23902</v>
      </c>
      <c r="B10222" s="5" t="s">
        <v>23903</v>
      </c>
      <c r="C10222" s="6" t="s">
        <v>1438</v>
      </c>
      <c r="D10222" s="6" t="str">
        <f t="shared" si="159"/>
        <v>0010-027-090-1100</v>
      </c>
      <c r="E10222" s="5" t="s">
        <v>1439</v>
      </c>
      <c r="F10222" s="5" t="s">
        <v>399</v>
      </c>
      <c r="G10222" s="5" t="s">
        <v>400</v>
      </c>
      <c r="H10222" s="5" t="s">
        <v>377</v>
      </c>
      <c r="I10222" s="5" t="s">
        <v>378</v>
      </c>
    </row>
    <row r="10223" spans="1:9" x14ac:dyDescent="0.25">
      <c r="A10223" s="5" t="s">
        <v>23904</v>
      </c>
      <c r="B10223" s="5" t="s">
        <v>23905</v>
      </c>
      <c r="C10223" s="6" t="s">
        <v>660</v>
      </c>
      <c r="D10223" s="6" t="str">
        <f t="shared" si="159"/>
        <v>0080-000-000-0000</v>
      </c>
      <c r="E10223" s="5" t="s">
        <v>661</v>
      </c>
      <c r="F10223" s="5" t="s">
        <v>383</v>
      </c>
      <c r="G10223" s="5" t="s">
        <v>384</v>
      </c>
      <c r="H10223" s="5" t="s">
        <v>377</v>
      </c>
      <c r="I10223" s="5" t="s">
        <v>378</v>
      </c>
    </row>
    <row r="10224" spans="1:9" x14ac:dyDescent="0.25">
      <c r="A10224" s="5" t="s">
        <v>23906</v>
      </c>
      <c r="B10224" s="5" t="s">
        <v>23907</v>
      </c>
      <c r="C10224" s="6" t="s">
        <v>3124</v>
      </c>
      <c r="D10224" s="6" t="str">
        <f t="shared" si="159"/>
        <v>0593-000-000-0000</v>
      </c>
      <c r="E10224" s="5" t="s">
        <v>3125</v>
      </c>
      <c r="F10224" s="5" t="s">
        <v>383</v>
      </c>
      <c r="G10224" s="5" t="s">
        <v>384</v>
      </c>
      <c r="H10224" s="5" t="s">
        <v>377</v>
      </c>
      <c r="I10224" s="5" t="s">
        <v>378</v>
      </c>
    </row>
    <row r="10225" spans="1:9" x14ac:dyDescent="0.25">
      <c r="A10225" s="5" t="s">
        <v>23908</v>
      </c>
      <c r="B10225" s="5" t="s">
        <v>23909</v>
      </c>
      <c r="C10225" s="6" t="s">
        <v>16073</v>
      </c>
      <c r="D10225" s="6" t="str">
        <f t="shared" si="159"/>
        <v>0613-000-004-6500</v>
      </c>
      <c r="E10225" s="5" t="s">
        <v>16074</v>
      </c>
      <c r="F10225" s="5" t="s">
        <v>383</v>
      </c>
      <c r="G10225" s="5" t="s">
        <v>384</v>
      </c>
      <c r="H10225" s="5" t="s">
        <v>377</v>
      </c>
      <c r="I10225" s="5" t="s">
        <v>378</v>
      </c>
    </row>
    <row r="10226" spans="1:9" x14ac:dyDescent="0.25">
      <c r="A10226" s="5" t="s">
        <v>23910</v>
      </c>
      <c r="B10226" s="5" t="s">
        <v>23911</v>
      </c>
      <c r="C10226" s="6" t="s">
        <v>17192</v>
      </c>
      <c r="D10226" s="6" t="str">
        <f t="shared" si="159"/>
        <v>0945-000-005-0400</v>
      </c>
      <c r="E10226" s="5" t="s">
        <v>17193</v>
      </c>
      <c r="F10226" s="5" t="s">
        <v>383</v>
      </c>
      <c r="G10226" s="5" t="s">
        <v>384</v>
      </c>
      <c r="H10226" s="5" t="s">
        <v>377</v>
      </c>
      <c r="I10226" s="5" t="s">
        <v>378</v>
      </c>
    </row>
    <row r="10227" spans="1:9" x14ac:dyDescent="0.25">
      <c r="A10227" s="5" t="s">
        <v>23912</v>
      </c>
      <c r="B10227" s="5" t="s">
        <v>23913</v>
      </c>
      <c r="C10227" s="6" t="s">
        <v>2400</v>
      </c>
      <c r="D10227" s="6" t="str">
        <f t="shared" si="159"/>
        <v>0031-000-000-0000</v>
      </c>
      <c r="E10227" s="5" t="s">
        <v>2401</v>
      </c>
      <c r="F10227" s="5" t="s">
        <v>383</v>
      </c>
      <c r="G10227" s="5" t="s">
        <v>384</v>
      </c>
      <c r="H10227" s="5" t="s">
        <v>377</v>
      </c>
      <c r="I10227" s="5" t="s">
        <v>378</v>
      </c>
    </row>
    <row r="10228" spans="1:9" x14ac:dyDescent="0.25">
      <c r="A10228" s="5" t="s">
        <v>23914</v>
      </c>
      <c r="B10228" s="5" t="s">
        <v>23915</v>
      </c>
      <c r="C10228" s="6" t="s">
        <v>7786</v>
      </c>
      <c r="D10228" s="6" t="str">
        <f t="shared" si="159"/>
        <v>0960-000-000-0000</v>
      </c>
      <c r="E10228" s="5" t="s">
        <v>7787</v>
      </c>
      <c r="F10228" s="5" t="s">
        <v>383</v>
      </c>
      <c r="G10228" s="5" t="s">
        <v>384</v>
      </c>
      <c r="H10228" s="5" t="s">
        <v>377</v>
      </c>
      <c r="I10228" s="5" t="s">
        <v>378</v>
      </c>
    </row>
    <row r="10229" spans="1:9" x14ac:dyDescent="0.25">
      <c r="A10229" s="5" t="s">
        <v>23916</v>
      </c>
      <c r="B10229" s="5" t="s">
        <v>23917</v>
      </c>
      <c r="C10229" s="6" t="s">
        <v>2557</v>
      </c>
      <c r="D10229" s="6" t="str">
        <f t="shared" si="159"/>
        <v>0400-000-000-0000</v>
      </c>
      <c r="E10229" s="5" t="s">
        <v>2558</v>
      </c>
      <c r="F10229" s="5" t="s">
        <v>383</v>
      </c>
      <c r="G10229" s="5" t="s">
        <v>384</v>
      </c>
      <c r="H10229" s="5" t="s">
        <v>377</v>
      </c>
      <c r="I10229" s="5" t="s">
        <v>378</v>
      </c>
    </row>
    <row r="10230" spans="1:9" x14ac:dyDescent="0.25">
      <c r="A10230" s="5" t="s">
        <v>23918</v>
      </c>
      <c r="B10230" s="5" t="s">
        <v>23919</v>
      </c>
      <c r="C10230" s="6" t="s">
        <v>2164</v>
      </c>
      <c r="D10230" s="6" t="str">
        <f t="shared" si="159"/>
        <v>0780-000-000-0000</v>
      </c>
      <c r="E10230" s="5" t="s">
        <v>2165</v>
      </c>
      <c r="F10230" s="5" t="s">
        <v>383</v>
      </c>
      <c r="G10230" s="5" t="s">
        <v>384</v>
      </c>
      <c r="H10230" s="5" t="s">
        <v>377</v>
      </c>
      <c r="I10230" s="5" t="s">
        <v>378</v>
      </c>
    </row>
    <row r="10231" spans="1:9" x14ac:dyDescent="0.25">
      <c r="A10231" s="5" t="s">
        <v>23920</v>
      </c>
      <c r="B10231" s="5" t="s">
        <v>23921</v>
      </c>
      <c r="C10231" s="6" t="s">
        <v>3307</v>
      </c>
      <c r="D10231" s="6" t="str">
        <f t="shared" si="159"/>
        <v>1138-000-000-0000</v>
      </c>
      <c r="E10231" s="5" t="s">
        <v>3308</v>
      </c>
      <c r="F10231" s="5" t="s">
        <v>383</v>
      </c>
      <c r="G10231" s="5" t="s">
        <v>384</v>
      </c>
      <c r="H10231" s="5" t="s">
        <v>377</v>
      </c>
      <c r="I10231" s="5" t="s">
        <v>378</v>
      </c>
    </row>
    <row r="10232" spans="1:9" x14ac:dyDescent="0.25">
      <c r="A10232" s="5" t="s">
        <v>23922</v>
      </c>
      <c r="B10232" s="5" t="s">
        <v>23923</v>
      </c>
      <c r="C10232" s="6" t="s">
        <v>19354</v>
      </c>
      <c r="D10232" s="6" t="str">
        <f t="shared" si="159"/>
        <v>1086-000-000-0000</v>
      </c>
      <c r="E10232" s="5" t="s">
        <v>19355</v>
      </c>
      <c r="F10232" s="5" t="s">
        <v>383</v>
      </c>
      <c r="G10232" s="5" t="s">
        <v>384</v>
      </c>
      <c r="H10232" s="5" t="s">
        <v>377</v>
      </c>
      <c r="I10232" s="5" t="s">
        <v>378</v>
      </c>
    </row>
    <row r="10233" spans="1:9" x14ac:dyDescent="0.25">
      <c r="A10233" s="5" t="s">
        <v>23924</v>
      </c>
      <c r="B10233" s="5" t="s">
        <v>23925</v>
      </c>
      <c r="C10233" s="6" t="s">
        <v>23926</v>
      </c>
      <c r="D10233" s="6" t="str">
        <f t="shared" si="159"/>
        <v>0350-116-000-0000</v>
      </c>
      <c r="E10233" s="5" t="s">
        <v>23927</v>
      </c>
      <c r="F10233" s="5" t="s">
        <v>383</v>
      </c>
      <c r="G10233" s="5" t="s">
        <v>384</v>
      </c>
      <c r="H10233" s="5" t="s">
        <v>377</v>
      </c>
      <c r="I10233" s="5" t="s">
        <v>378</v>
      </c>
    </row>
    <row r="10234" spans="1:9" x14ac:dyDescent="0.25">
      <c r="A10234" s="5" t="s">
        <v>23928</v>
      </c>
      <c r="B10234" s="5" t="s">
        <v>23929</v>
      </c>
      <c r="C10234" s="6" t="s">
        <v>12666</v>
      </c>
      <c r="D10234" s="6" t="str">
        <f t="shared" si="159"/>
        <v>1124-000-000-0000</v>
      </c>
      <c r="E10234" s="5" t="s">
        <v>12667</v>
      </c>
      <c r="F10234" s="5" t="s">
        <v>383</v>
      </c>
      <c r="G10234" s="5" t="s">
        <v>384</v>
      </c>
      <c r="H10234" s="5" t="s">
        <v>377</v>
      </c>
      <c r="I10234" s="5" t="s">
        <v>378</v>
      </c>
    </row>
    <row r="10235" spans="1:9" x14ac:dyDescent="0.25">
      <c r="A10235" s="5" t="s">
        <v>23930</v>
      </c>
      <c r="B10235" s="5" t="s">
        <v>23931</v>
      </c>
      <c r="C10235" s="6" t="s">
        <v>17723</v>
      </c>
      <c r="D10235" s="6" t="str">
        <f t="shared" si="159"/>
        <v>0594-000-000-0000</v>
      </c>
      <c r="E10235" s="5" t="s">
        <v>17724</v>
      </c>
      <c r="F10235" s="5" t="s">
        <v>383</v>
      </c>
      <c r="G10235" s="5" t="s">
        <v>384</v>
      </c>
      <c r="H10235" s="5" t="s">
        <v>377</v>
      </c>
      <c r="I10235" s="5" t="s">
        <v>378</v>
      </c>
    </row>
    <row r="10236" spans="1:9" x14ac:dyDescent="0.25">
      <c r="A10236" s="5" t="s">
        <v>23932</v>
      </c>
      <c r="B10236" s="5" t="s">
        <v>23933</v>
      </c>
      <c r="C10236" s="6" t="s">
        <v>3064</v>
      </c>
      <c r="D10236" s="6" t="str">
        <f t="shared" si="159"/>
        <v>1160-000-000-0000</v>
      </c>
      <c r="E10236" s="5" t="s">
        <v>3065</v>
      </c>
      <c r="F10236" s="5" t="s">
        <v>383</v>
      </c>
      <c r="G10236" s="5" t="s">
        <v>384</v>
      </c>
      <c r="H10236" s="5" t="s">
        <v>513</v>
      </c>
      <c r="I10236" s="5" t="s">
        <v>514</v>
      </c>
    </row>
    <row r="10237" spans="1:9" x14ac:dyDescent="0.25">
      <c r="A10237" s="5" t="s">
        <v>23934</v>
      </c>
      <c r="B10237" s="5" t="s">
        <v>23935</v>
      </c>
      <c r="C10237" s="6" t="s">
        <v>12693</v>
      </c>
      <c r="D10237" s="6" t="str">
        <f t="shared" si="159"/>
        <v>1085-000-000-0000</v>
      </c>
      <c r="E10237" s="5" t="s">
        <v>12694</v>
      </c>
      <c r="F10237" s="5" t="s">
        <v>383</v>
      </c>
      <c r="G10237" s="5" t="s">
        <v>384</v>
      </c>
      <c r="H10237" s="5" t="s">
        <v>377</v>
      </c>
      <c r="I10237" s="5" t="s">
        <v>378</v>
      </c>
    </row>
    <row r="10238" spans="1:9" x14ac:dyDescent="0.25">
      <c r="A10238" s="5" t="s">
        <v>23936</v>
      </c>
      <c r="B10238" s="5" t="s">
        <v>23937</v>
      </c>
      <c r="C10238" s="6" t="s">
        <v>2871</v>
      </c>
      <c r="D10238" s="6" t="str">
        <f t="shared" si="159"/>
        <v>0235-000-000-0000</v>
      </c>
      <c r="E10238" s="5" t="s">
        <v>2872</v>
      </c>
      <c r="F10238" s="5" t="s">
        <v>383</v>
      </c>
      <c r="G10238" s="5" t="s">
        <v>384</v>
      </c>
      <c r="H10238" s="5" t="s">
        <v>377</v>
      </c>
      <c r="I10238" s="5" t="s">
        <v>378</v>
      </c>
    </row>
    <row r="10239" spans="1:9" x14ac:dyDescent="0.25">
      <c r="A10239" s="5" t="s">
        <v>23938</v>
      </c>
      <c r="B10239" s="5" t="s">
        <v>23939</v>
      </c>
      <c r="C10239" s="6" t="s">
        <v>1712</v>
      </c>
      <c r="D10239" s="6" t="str">
        <f t="shared" si="159"/>
        <v>0420-000-000-0000</v>
      </c>
      <c r="E10239" s="5" t="s">
        <v>1713</v>
      </c>
      <c r="F10239" s="5" t="s">
        <v>383</v>
      </c>
      <c r="G10239" s="5" t="s">
        <v>384</v>
      </c>
      <c r="H10239" s="5" t="s">
        <v>377</v>
      </c>
      <c r="I10239" s="5" t="s">
        <v>378</v>
      </c>
    </row>
    <row r="10240" spans="1:9" x14ac:dyDescent="0.25">
      <c r="A10240" s="5" t="s">
        <v>23940</v>
      </c>
      <c r="B10240" s="5" t="s">
        <v>23941</v>
      </c>
      <c r="C10240" s="6" t="s">
        <v>1111</v>
      </c>
      <c r="D10240" s="6" t="str">
        <f t="shared" si="159"/>
        <v>0401-000-000-0000</v>
      </c>
      <c r="E10240" s="5" t="s">
        <v>1112</v>
      </c>
      <c r="F10240" s="5" t="s">
        <v>383</v>
      </c>
      <c r="G10240" s="5" t="s">
        <v>384</v>
      </c>
      <c r="H10240" s="5" t="s">
        <v>377</v>
      </c>
      <c r="I10240" s="5" t="s">
        <v>378</v>
      </c>
    </row>
    <row r="10241" spans="1:9" x14ac:dyDescent="0.25">
      <c r="A10241" s="5" t="s">
        <v>23942</v>
      </c>
      <c r="B10241" s="5" t="s">
        <v>23943</v>
      </c>
      <c r="C10241" s="6" t="s">
        <v>1494</v>
      </c>
      <c r="D10241" s="6" t="str">
        <f t="shared" si="159"/>
        <v>0944-000-000-0000</v>
      </c>
      <c r="E10241" s="5" t="s">
        <v>1495</v>
      </c>
      <c r="F10241" s="5" t="s">
        <v>383</v>
      </c>
      <c r="G10241" s="5" t="s">
        <v>384</v>
      </c>
      <c r="H10241" s="5" t="s">
        <v>377</v>
      </c>
      <c r="I10241" s="5" t="s">
        <v>378</v>
      </c>
    </row>
    <row r="10242" spans="1:9" x14ac:dyDescent="0.25">
      <c r="A10242" s="5" t="s">
        <v>23944</v>
      </c>
      <c r="B10242" s="5" t="s">
        <v>23945</v>
      </c>
      <c r="C10242" s="6" t="s">
        <v>3114</v>
      </c>
      <c r="D10242" s="6" t="str">
        <f t="shared" ref="D10242:D10305" si="160">TEXT(C10242,"0000-000-000-0000")</f>
        <v>0942-000-000-0000</v>
      </c>
      <c r="E10242" s="5" t="s">
        <v>3115</v>
      </c>
      <c r="F10242" s="5" t="s">
        <v>383</v>
      </c>
      <c r="G10242" s="5" t="s">
        <v>384</v>
      </c>
      <c r="H10242" s="5" t="s">
        <v>377</v>
      </c>
      <c r="I10242" s="5" t="s">
        <v>378</v>
      </c>
    </row>
    <row r="10243" spans="1:9" x14ac:dyDescent="0.25">
      <c r="A10243" s="5" t="s">
        <v>23946</v>
      </c>
      <c r="B10243" s="5" t="s">
        <v>23947</v>
      </c>
      <c r="C10243" s="6" t="s">
        <v>18694</v>
      </c>
      <c r="D10243" s="6" t="str">
        <f t="shared" si="160"/>
        <v>1095-000-000-0000</v>
      </c>
      <c r="E10243" s="5" t="s">
        <v>18695</v>
      </c>
      <c r="F10243" s="5" t="s">
        <v>383</v>
      </c>
      <c r="G10243" s="5" t="s">
        <v>384</v>
      </c>
      <c r="H10243" s="5" t="s">
        <v>377</v>
      </c>
      <c r="I10243" s="5" t="s">
        <v>378</v>
      </c>
    </row>
    <row r="10244" spans="1:9" x14ac:dyDescent="0.25">
      <c r="A10244" s="5" t="s">
        <v>23948</v>
      </c>
      <c r="B10244" s="5" t="s">
        <v>23949</v>
      </c>
      <c r="C10244" s="6" t="s">
        <v>2388</v>
      </c>
      <c r="D10244" s="6" t="str">
        <f t="shared" si="160"/>
        <v>0230-000-000-0000</v>
      </c>
      <c r="E10244" s="5" t="s">
        <v>2389</v>
      </c>
      <c r="F10244" s="5" t="s">
        <v>383</v>
      </c>
      <c r="G10244" s="5" t="s">
        <v>384</v>
      </c>
      <c r="H10244" s="5" t="s">
        <v>377</v>
      </c>
      <c r="I10244" s="5" t="s">
        <v>378</v>
      </c>
    </row>
    <row r="10245" spans="1:9" x14ac:dyDescent="0.25">
      <c r="A10245" s="5" t="s">
        <v>23950</v>
      </c>
      <c r="B10245" s="5" t="s">
        <v>23951</v>
      </c>
      <c r="C10245" s="6" t="s">
        <v>3860</v>
      </c>
      <c r="D10245" s="6" t="str">
        <f t="shared" si="160"/>
        <v>0793-000-000-0000</v>
      </c>
      <c r="E10245" s="5" t="s">
        <v>3861</v>
      </c>
      <c r="F10245" s="5" t="s">
        <v>383</v>
      </c>
      <c r="G10245" s="5" t="s">
        <v>384</v>
      </c>
      <c r="H10245" s="5" t="s">
        <v>377</v>
      </c>
      <c r="I10245" s="5" t="s">
        <v>378</v>
      </c>
    </row>
    <row r="10246" spans="1:9" x14ac:dyDescent="0.25">
      <c r="A10246" s="5" t="s">
        <v>23952</v>
      </c>
      <c r="B10246" s="5" t="s">
        <v>23953</v>
      </c>
      <c r="C10246" s="6" t="s">
        <v>2537</v>
      </c>
      <c r="D10246" s="6" t="str">
        <f t="shared" si="160"/>
        <v>0977-000-000-0000</v>
      </c>
      <c r="E10246" s="5" t="s">
        <v>2538</v>
      </c>
      <c r="F10246" s="5" t="s">
        <v>383</v>
      </c>
      <c r="G10246" s="5" t="s">
        <v>384</v>
      </c>
      <c r="H10246" s="5" t="s">
        <v>377</v>
      </c>
      <c r="I10246" s="5" t="s">
        <v>378</v>
      </c>
    </row>
    <row r="10247" spans="1:9" x14ac:dyDescent="0.25">
      <c r="A10247" s="5" t="s">
        <v>23954</v>
      </c>
      <c r="B10247" s="5" t="s">
        <v>23955</v>
      </c>
      <c r="C10247" s="6" t="s">
        <v>5784</v>
      </c>
      <c r="D10247" s="6" t="str">
        <f t="shared" si="160"/>
        <v>0242-000-000-0000</v>
      </c>
      <c r="E10247" s="5" t="s">
        <v>5785</v>
      </c>
      <c r="F10247" s="5" t="s">
        <v>383</v>
      </c>
      <c r="G10247" s="5" t="s">
        <v>384</v>
      </c>
      <c r="H10247" s="5" t="s">
        <v>377</v>
      </c>
      <c r="I10247" s="5" t="s">
        <v>378</v>
      </c>
    </row>
    <row r="10248" spans="1:9" x14ac:dyDescent="0.25">
      <c r="A10248" s="5" t="s">
        <v>23956</v>
      </c>
      <c r="B10248" s="5" t="s">
        <v>23957</v>
      </c>
      <c r="C10248" s="6" t="s">
        <v>2533</v>
      </c>
      <c r="D10248" s="6" t="str">
        <f t="shared" si="160"/>
        <v>0860-000-000-0000</v>
      </c>
      <c r="E10248" s="5" t="s">
        <v>2534</v>
      </c>
      <c r="F10248" s="5" t="s">
        <v>383</v>
      </c>
      <c r="G10248" s="5" t="s">
        <v>384</v>
      </c>
      <c r="H10248" s="5" t="s">
        <v>377</v>
      </c>
      <c r="I10248" s="5" t="s">
        <v>378</v>
      </c>
    </row>
    <row r="10249" spans="1:9" x14ac:dyDescent="0.25">
      <c r="A10249" s="5" t="s">
        <v>23958</v>
      </c>
      <c r="B10249" s="5" t="s">
        <v>23959</v>
      </c>
      <c r="C10249" s="6" t="s">
        <v>2279</v>
      </c>
      <c r="D10249" s="6" t="str">
        <f t="shared" si="160"/>
        <v>0760-000-000-0000</v>
      </c>
      <c r="E10249" s="5" t="s">
        <v>2280</v>
      </c>
      <c r="F10249" s="5" t="s">
        <v>383</v>
      </c>
      <c r="G10249" s="5" t="s">
        <v>384</v>
      </c>
      <c r="H10249" s="5" t="s">
        <v>377</v>
      </c>
      <c r="I10249" s="5" t="s">
        <v>378</v>
      </c>
    </row>
    <row r="10250" spans="1:9" x14ac:dyDescent="0.25">
      <c r="A10250" s="5" t="s">
        <v>23960</v>
      </c>
      <c r="B10250" s="5" t="s">
        <v>23961</v>
      </c>
      <c r="C10250" s="6" t="s">
        <v>2008</v>
      </c>
      <c r="D10250" s="6" t="str">
        <f t="shared" si="160"/>
        <v>0670-000-000-0000</v>
      </c>
      <c r="E10250" s="5" t="s">
        <v>2009</v>
      </c>
      <c r="F10250" s="5" t="s">
        <v>383</v>
      </c>
      <c r="G10250" s="5" t="s">
        <v>384</v>
      </c>
      <c r="H10250" s="5" t="s">
        <v>377</v>
      </c>
      <c r="I10250" s="5" t="s">
        <v>378</v>
      </c>
    </row>
    <row r="10251" spans="1:9" x14ac:dyDescent="0.25">
      <c r="A10251" s="5" t="s">
        <v>23962</v>
      </c>
      <c r="B10251" s="5" t="s">
        <v>23963</v>
      </c>
      <c r="C10251" s="6" t="s">
        <v>2677</v>
      </c>
      <c r="D10251" s="6" t="str">
        <f t="shared" si="160"/>
        <v>1102-000-000-0000</v>
      </c>
      <c r="E10251" s="5" t="s">
        <v>2678</v>
      </c>
      <c r="F10251" s="5" t="s">
        <v>383</v>
      </c>
      <c r="G10251" s="5" t="s">
        <v>384</v>
      </c>
      <c r="H10251" s="5" t="s">
        <v>377</v>
      </c>
      <c r="I10251" s="5" t="s">
        <v>378</v>
      </c>
    </row>
    <row r="10252" spans="1:9" x14ac:dyDescent="0.25">
      <c r="A10252" s="5" t="s">
        <v>23964</v>
      </c>
      <c r="B10252" s="5" t="s">
        <v>23965</v>
      </c>
      <c r="C10252" s="6" t="s">
        <v>7611</v>
      </c>
      <c r="D10252" s="6" t="str">
        <f t="shared" si="160"/>
        <v>0878-000-000-0000</v>
      </c>
      <c r="E10252" s="5" t="s">
        <v>7612</v>
      </c>
      <c r="F10252" s="5" t="s">
        <v>383</v>
      </c>
      <c r="G10252" s="5" t="s">
        <v>384</v>
      </c>
      <c r="H10252" s="5" t="s">
        <v>377</v>
      </c>
      <c r="I10252" s="5" t="s">
        <v>378</v>
      </c>
    </row>
    <row r="10253" spans="1:9" x14ac:dyDescent="0.25">
      <c r="A10253" s="5" t="s">
        <v>23966</v>
      </c>
      <c r="B10253" s="5" t="s">
        <v>23967</v>
      </c>
      <c r="C10253" s="6" t="s">
        <v>1635</v>
      </c>
      <c r="D10253" s="6" t="str">
        <f t="shared" si="160"/>
        <v>0010-211-010-9900</v>
      </c>
      <c r="E10253" s="5" t="s">
        <v>1636</v>
      </c>
      <c r="F10253" s="5" t="s">
        <v>383</v>
      </c>
      <c r="G10253" s="5" t="s">
        <v>384</v>
      </c>
      <c r="H10253" s="5" t="s">
        <v>377</v>
      </c>
      <c r="I10253" s="5" t="s">
        <v>378</v>
      </c>
    </row>
    <row r="10254" spans="1:9" x14ac:dyDescent="0.25">
      <c r="A10254" s="5" t="s">
        <v>23968</v>
      </c>
      <c r="B10254" s="5" t="s">
        <v>23969</v>
      </c>
      <c r="C10254" s="6" t="s">
        <v>2597</v>
      </c>
      <c r="D10254" s="6" t="str">
        <f t="shared" si="160"/>
        <v>0345-000-000-0000</v>
      </c>
      <c r="E10254" s="5" t="s">
        <v>2598</v>
      </c>
      <c r="F10254" s="5" t="s">
        <v>383</v>
      </c>
      <c r="G10254" s="5" t="s">
        <v>384</v>
      </c>
      <c r="H10254" s="5" t="s">
        <v>377</v>
      </c>
      <c r="I10254" s="5" t="s">
        <v>378</v>
      </c>
    </row>
    <row r="10255" spans="1:9" x14ac:dyDescent="0.25">
      <c r="A10255" s="5" t="s">
        <v>23970</v>
      </c>
      <c r="B10255" s="5" t="s">
        <v>23971</v>
      </c>
      <c r="C10255" s="6" t="s">
        <v>2120</v>
      </c>
      <c r="D10255" s="6" t="str">
        <f t="shared" si="160"/>
        <v>0232-000-000-0000</v>
      </c>
      <c r="E10255" s="5" t="s">
        <v>2121</v>
      </c>
      <c r="F10255" s="5" t="s">
        <v>383</v>
      </c>
      <c r="G10255" s="5" t="s">
        <v>384</v>
      </c>
      <c r="H10255" s="5" t="s">
        <v>377</v>
      </c>
      <c r="I10255" s="5" t="s">
        <v>378</v>
      </c>
    </row>
    <row r="10256" spans="1:9" x14ac:dyDescent="0.25">
      <c r="A10256" s="5" t="s">
        <v>23972</v>
      </c>
      <c r="B10256" s="5" t="s">
        <v>23973</v>
      </c>
      <c r="C10256" s="6" t="s">
        <v>2255</v>
      </c>
      <c r="D10256" s="6" t="str">
        <f t="shared" si="160"/>
        <v>0838-000-000-0000</v>
      </c>
      <c r="E10256" s="5" t="s">
        <v>2256</v>
      </c>
      <c r="F10256" s="5" t="s">
        <v>383</v>
      </c>
      <c r="G10256" s="5" t="s">
        <v>384</v>
      </c>
      <c r="H10256" s="5" t="s">
        <v>377</v>
      </c>
      <c r="I10256" s="5" t="s">
        <v>378</v>
      </c>
    </row>
    <row r="10257" spans="1:9" x14ac:dyDescent="0.25">
      <c r="A10257" s="5" t="s">
        <v>23974</v>
      </c>
      <c r="B10257" s="5" t="s">
        <v>23975</v>
      </c>
      <c r="C10257" s="6" t="s">
        <v>4327</v>
      </c>
      <c r="D10257" s="6" t="str">
        <f t="shared" si="160"/>
        <v>0414-000-000-0000</v>
      </c>
      <c r="E10257" s="5" t="s">
        <v>4328</v>
      </c>
      <c r="F10257" s="5" t="s">
        <v>383</v>
      </c>
      <c r="G10257" s="5" t="s">
        <v>384</v>
      </c>
      <c r="H10257" s="5" t="s">
        <v>377</v>
      </c>
      <c r="I10257" s="5" t="s">
        <v>378</v>
      </c>
    </row>
    <row r="10258" spans="1:9" x14ac:dyDescent="0.25">
      <c r="A10258" s="5" t="s">
        <v>23976</v>
      </c>
      <c r="B10258" s="5" t="s">
        <v>23977</v>
      </c>
      <c r="C10258" s="6" t="s">
        <v>533</v>
      </c>
      <c r="D10258" s="6" t="str">
        <f t="shared" si="160"/>
        <v>0050-000-000-0000</v>
      </c>
      <c r="E10258" s="5" t="s">
        <v>534</v>
      </c>
      <c r="F10258" s="5" t="s">
        <v>383</v>
      </c>
      <c r="G10258" s="5" t="s">
        <v>384</v>
      </c>
      <c r="H10258" s="5" t="s">
        <v>377</v>
      </c>
      <c r="I10258" s="5" t="s">
        <v>378</v>
      </c>
    </row>
    <row r="10259" spans="1:9" x14ac:dyDescent="0.25">
      <c r="A10259" s="5" t="s">
        <v>23978</v>
      </c>
      <c r="B10259" s="5" t="s">
        <v>23979</v>
      </c>
      <c r="C10259" s="6" t="s">
        <v>14356</v>
      </c>
      <c r="D10259" s="6" t="str">
        <f t="shared" si="160"/>
        <v>0764-000-000-0000</v>
      </c>
      <c r="E10259" s="5" t="s">
        <v>14357</v>
      </c>
      <c r="F10259" s="5" t="s">
        <v>383</v>
      </c>
      <c r="G10259" s="5" t="s">
        <v>384</v>
      </c>
      <c r="H10259" s="5" t="s">
        <v>377</v>
      </c>
      <c r="I10259" s="5" t="s">
        <v>378</v>
      </c>
    </row>
    <row r="10260" spans="1:9" x14ac:dyDescent="0.25">
      <c r="A10260" s="5" t="s">
        <v>23980</v>
      </c>
      <c r="B10260" s="5" t="s">
        <v>23981</v>
      </c>
      <c r="C10260" s="6" t="s">
        <v>1740</v>
      </c>
      <c r="D10260" s="6" t="str">
        <f t="shared" si="160"/>
        <v>0343-000-000-0000</v>
      </c>
      <c r="E10260" s="5" t="s">
        <v>1741</v>
      </c>
      <c r="F10260" s="5" t="s">
        <v>383</v>
      </c>
      <c r="G10260" s="5" t="s">
        <v>384</v>
      </c>
      <c r="H10260" s="5" t="s">
        <v>377</v>
      </c>
      <c r="I10260" s="5" t="s">
        <v>378</v>
      </c>
    </row>
    <row r="10261" spans="1:9" x14ac:dyDescent="0.25">
      <c r="A10261" s="5" t="s">
        <v>23982</v>
      </c>
      <c r="B10261" s="5" t="s">
        <v>23983</v>
      </c>
      <c r="C10261" s="6" t="s">
        <v>13153</v>
      </c>
      <c r="D10261" s="6" t="str">
        <f t="shared" si="160"/>
        <v>1136-000-000-0000</v>
      </c>
      <c r="E10261" s="5" t="s">
        <v>13154</v>
      </c>
      <c r="F10261" s="5" t="s">
        <v>383</v>
      </c>
      <c r="G10261" s="5" t="s">
        <v>384</v>
      </c>
      <c r="H10261" s="5" t="s">
        <v>377</v>
      </c>
      <c r="I10261" s="5" t="s">
        <v>378</v>
      </c>
    </row>
    <row r="10262" spans="1:9" x14ac:dyDescent="0.25">
      <c r="A10262" s="5" t="s">
        <v>23984</v>
      </c>
      <c r="B10262" s="5" t="s">
        <v>23985</v>
      </c>
      <c r="C10262" s="6" t="s">
        <v>3587</v>
      </c>
      <c r="D10262" s="6" t="str">
        <f t="shared" si="160"/>
        <v>0606-000-000-0000</v>
      </c>
      <c r="E10262" s="5" t="s">
        <v>3588</v>
      </c>
      <c r="F10262" s="5" t="s">
        <v>383</v>
      </c>
      <c r="G10262" s="5" t="s">
        <v>384</v>
      </c>
      <c r="H10262" s="5" t="s">
        <v>377</v>
      </c>
      <c r="I10262" s="5" t="s">
        <v>378</v>
      </c>
    </row>
    <row r="10263" spans="1:9" x14ac:dyDescent="0.25">
      <c r="A10263" s="5" t="s">
        <v>23986</v>
      </c>
      <c r="B10263" s="5" t="s">
        <v>23987</v>
      </c>
      <c r="C10263" s="6" t="s">
        <v>2789</v>
      </c>
      <c r="D10263" s="6" t="str">
        <f t="shared" si="160"/>
        <v>0190-000-000-0000</v>
      </c>
      <c r="E10263" s="5" t="s">
        <v>2790</v>
      </c>
      <c r="F10263" s="5" t="s">
        <v>383</v>
      </c>
      <c r="G10263" s="5" t="s">
        <v>384</v>
      </c>
      <c r="H10263" s="5" t="s">
        <v>377</v>
      </c>
      <c r="I10263" s="5" t="s">
        <v>378</v>
      </c>
    </row>
    <row r="10264" spans="1:9" x14ac:dyDescent="0.25">
      <c r="A10264" s="5" t="s">
        <v>23988</v>
      </c>
      <c r="B10264" s="5" t="s">
        <v>23989</v>
      </c>
      <c r="C10264" s="6" t="s">
        <v>1764</v>
      </c>
      <c r="D10264" s="6" t="str">
        <f t="shared" si="160"/>
        <v>0040-000-000-0000</v>
      </c>
      <c r="E10264" s="5" t="s">
        <v>1765</v>
      </c>
      <c r="F10264" s="5" t="s">
        <v>383</v>
      </c>
      <c r="G10264" s="5" t="s">
        <v>384</v>
      </c>
      <c r="H10264" s="5" t="s">
        <v>377</v>
      </c>
      <c r="I10264" s="5" t="s">
        <v>378</v>
      </c>
    </row>
    <row r="10265" spans="1:9" x14ac:dyDescent="0.25">
      <c r="A10265" s="5" t="s">
        <v>23990</v>
      </c>
      <c r="B10265" s="5" t="s">
        <v>23991</v>
      </c>
      <c r="C10265" s="6" t="s">
        <v>4841</v>
      </c>
      <c r="D10265" s="6" t="str">
        <f t="shared" si="160"/>
        <v>0576-000-000-0000</v>
      </c>
      <c r="E10265" s="5" t="s">
        <v>4842</v>
      </c>
      <c r="F10265" s="5" t="s">
        <v>383</v>
      </c>
      <c r="G10265" s="5" t="s">
        <v>384</v>
      </c>
      <c r="H10265" s="5" t="s">
        <v>377</v>
      </c>
      <c r="I10265" s="5" t="s">
        <v>378</v>
      </c>
    </row>
    <row r="10266" spans="1:9" x14ac:dyDescent="0.25">
      <c r="A10266" s="5" t="s">
        <v>23992</v>
      </c>
      <c r="B10266" s="5" t="s">
        <v>23993</v>
      </c>
      <c r="C10266" s="6" t="s">
        <v>2519</v>
      </c>
      <c r="D10266" s="6" t="str">
        <f t="shared" si="160"/>
        <v>0946-000-000-0000</v>
      </c>
      <c r="E10266" s="5" t="s">
        <v>2520</v>
      </c>
      <c r="F10266" s="5" t="s">
        <v>383</v>
      </c>
      <c r="G10266" s="5" t="s">
        <v>384</v>
      </c>
      <c r="H10266" s="5" t="s">
        <v>377</v>
      </c>
      <c r="I10266" s="5" t="s">
        <v>378</v>
      </c>
    </row>
    <row r="10267" spans="1:9" x14ac:dyDescent="0.25">
      <c r="A10267" s="5" t="s">
        <v>23994</v>
      </c>
      <c r="B10267" s="5" t="s">
        <v>23995</v>
      </c>
      <c r="C10267" s="6" t="s">
        <v>797</v>
      </c>
      <c r="D10267" s="6" t="str">
        <f t="shared" si="160"/>
        <v>0350-000-000-0000</v>
      </c>
      <c r="E10267" s="5" t="s">
        <v>798</v>
      </c>
      <c r="F10267" s="5" t="s">
        <v>383</v>
      </c>
      <c r="G10267" s="5" t="s">
        <v>384</v>
      </c>
      <c r="H10267" s="5" t="s">
        <v>377</v>
      </c>
      <c r="I10267" s="5" t="s">
        <v>378</v>
      </c>
    </row>
    <row r="10268" spans="1:9" x14ac:dyDescent="0.25">
      <c r="A10268" s="5" t="s">
        <v>23996</v>
      </c>
      <c r="B10268" s="5" t="s">
        <v>23997</v>
      </c>
      <c r="C10268" s="6" t="s">
        <v>2843</v>
      </c>
      <c r="D10268" s="6" t="str">
        <f t="shared" si="160"/>
        <v>0107-000-000-0000</v>
      </c>
      <c r="E10268" s="5" t="s">
        <v>2844</v>
      </c>
      <c r="F10268" s="5" t="s">
        <v>383</v>
      </c>
      <c r="G10268" s="5" t="s">
        <v>384</v>
      </c>
      <c r="H10268" s="5" t="s">
        <v>377</v>
      </c>
      <c r="I10268" s="5" t="s">
        <v>378</v>
      </c>
    </row>
    <row r="10269" spans="1:9" x14ac:dyDescent="0.25">
      <c r="A10269" s="5" t="s">
        <v>23998</v>
      </c>
      <c r="B10269" s="5" t="s">
        <v>23999</v>
      </c>
      <c r="C10269" s="6" t="s">
        <v>5338</v>
      </c>
      <c r="D10269" s="6" t="str">
        <f t="shared" si="160"/>
        <v>0807-000-000-0000</v>
      </c>
      <c r="E10269" s="5" t="s">
        <v>5339</v>
      </c>
      <c r="F10269" s="5" t="s">
        <v>383</v>
      </c>
      <c r="G10269" s="5" t="s">
        <v>384</v>
      </c>
      <c r="H10269" s="5" t="s">
        <v>377</v>
      </c>
      <c r="I10269" s="5" t="s">
        <v>378</v>
      </c>
    </row>
    <row r="10270" spans="1:9" x14ac:dyDescent="0.25">
      <c r="A10270" s="5" t="s">
        <v>24000</v>
      </c>
      <c r="B10270" s="5" t="s">
        <v>24001</v>
      </c>
      <c r="C10270" s="6" t="s">
        <v>4058</v>
      </c>
      <c r="D10270" s="6" t="str">
        <f t="shared" si="160"/>
        <v>0411-000-000-0000</v>
      </c>
      <c r="E10270" s="5" t="s">
        <v>4059</v>
      </c>
      <c r="F10270" s="5" t="s">
        <v>383</v>
      </c>
      <c r="G10270" s="5" t="s">
        <v>384</v>
      </c>
      <c r="H10270" s="5" t="s">
        <v>377</v>
      </c>
      <c r="I10270" s="5" t="s">
        <v>378</v>
      </c>
    </row>
    <row r="10271" spans="1:9" x14ac:dyDescent="0.25">
      <c r="A10271" s="5" t="s">
        <v>24002</v>
      </c>
      <c r="B10271" s="5" t="s">
        <v>24003</v>
      </c>
      <c r="C10271" s="6" t="s">
        <v>14624</v>
      </c>
      <c r="D10271" s="6" t="str">
        <f t="shared" si="160"/>
        <v>1144-000-000-0000</v>
      </c>
      <c r="E10271" s="5" t="s">
        <v>14625</v>
      </c>
      <c r="F10271" s="5" t="s">
        <v>383</v>
      </c>
      <c r="G10271" s="5" t="s">
        <v>384</v>
      </c>
      <c r="H10271" s="5" t="s">
        <v>377</v>
      </c>
      <c r="I10271" s="5" t="s">
        <v>378</v>
      </c>
    </row>
    <row r="10272" spans="1:9" x14ac:dyDescent="0.25">
      <c r="A10272" s="5" t="s">
        <v>24004</v>
      </c>
      <c r="B10272" s="5" t="s">
        <v>24005</v>
      </c>
      <c r="C10272" s="6" t="s">
        <v>21354</v>
      </c>
      <c r="D10272" s="6" t="str">
        <f t="shared" si="160"/>
        <v>1067-000-000-0000</v>
      </c>
      <c r="E10272" s="5" t="s">
        <v>21355</v>
      </c>
      <c r="F10272" s="5" t="s">
        <v>383</v>
      </c>
      <c r="G10272" s="5" t="s">
        <v>384</v>
      </c>
      <c r="H10272" s="5" t="s">
        <v>377</v>
      </c>
      <c r="I10272" s="5" t="s">
        <v>378</v>
      </c>
    </row>
    <row r="10273" spans="1:9" x14ac:dyDescent="0.25">
      <c r="A10273" s="5" t="s">
        <v>24006</v>
      </c>
      <c r="B10273" s="5" t="s">
        <v>24007</v>
      </c>
      <c r="C10273" s="6" t="s">
        <v>8178</v>
      </c>
      <c r="D10273" s="6" t="str">
        <f t="shared" si="160"/>
        <v>0937-000-000-0000</v>
      </c>
      <c r="E10273" s="5" t="s">
        <v>8179</v>
      </c>
      <c r="F10273" s="5" t="s">
        <v>383</v>
      </c>
      <c r="G10273" s="5" t="s">
        <v>384</v>
      </c>
      <c r="H10273" s="5" t="s">
        <v>377</v>
      </c>
      <c r="I10273" s="5" t="s">
        <v>378</v>
      </c>
    </row>
    <row r="10274" spans="1:9" x14ac:dyDescent="0.25">
      <c r="A10274" s="5" t="s">
        <v>24008</v>
      </c>
      <c r="B10274" s="5" t="s">
        <v>24009</v>
      </c>
      <c r="C10274" s="6" t="s">
        <v>3856</v>
      </c>
      <c r="D10274" s="6" t="str">
        <f t="shared" si="160"/>
        <v>0380-000-000-0000</v>
      </c>
      <c r="E10274" s="5" t="s">
        <v>3857</v>
      </c>
      <c r="F10274" s="5" t="s">
        <v>383</v>
      </c>
      <c r="G10274" s="5" t="s">
        <v>384</v>
      </c>
      <c r="H10274" s="5" t="s">
        <v>513</v>
      </c>
      <c r="I10274" s="5" t="s">
        <v>514</v>
      </c>
    </row>
    <row r="10275" spans="1:9" x14ac:dyDescent="0.25">
      <c r="A10275" s="5" t="s">
        <v>24010</v>
      </c>
      <c r="B10275" s="5" t="s">
        <v>24011</v>
      </c>
      <c r="C10275" s="6" t="s">
        <v>2533</v>
      </c>
      <c r="D10275" s="6" t="str">
        <f t="shared" si="160"/>
        <v>0860-000-000-0000</v>
      </c>
      <c r="E10275" s="5" t="s">
        <v>2534</v>
      </c>
      <c r="F10275" s="5" t="s">
        <v>383</v>
      </c>
      <c r="G10275" s="5" t="s">
        <v>384</v>
      </c>
      <c r="H10275" s="5" t="s">
        <v>377</v>
      </c>
      <c r="I10275" s="5" t="s">
        <v>378</v>
      </c>
    </row>
    <row r="10276" spans="1:9" x14ac:dyDescent="0.25">
      <c r="A10276" s="5" t="s">
        <v>24012</v>
      </c>
      <c r="B10276" s="5" t="s">
        <v>24013</v>
      </c>
      <c r="C10276" s="6" t="s">
        <v>2400</v>
      </c>
      <c r="D10276" s="6" t="str">
        <f t="shared" si="160"/>
        <v>0031-000-000-0000</v>
      </c>
      <c r="E10276" s="5" t="s">
        <v>2401</v>
      </c>
      <c r="F10276" s="5" t="s">
        <v>383</v>
      </c>
      <c r="G10276" s="5" t="s">
        <v>384</v>
      </c>
      <c r="H10276" s="5" t="s">
        <v>377</v>
      </c>
      <c r="I10276" s="5" t="s">
        <v>378</v>
      </c>
    </row>
    <row r="10277" spans="1:9" x14ac:dyDescent="0.25">
      <c r="A10277" s="5" t="s">
        <v>24014</v>
      </c>
      <c r="B10277" s="5" t="s">
        <v>24015</v>
      </c>
      <c r="C10277" s="6" t="s">
        <v>2297</v>
      </c>
      <c r="D10277" s="6" t="str">
        <f t="shared" si="160"/>
        <v>0055-000-000-0000</v>
      </c>
      <c r="E10277" s="5" t="s">
        <v>2298</v>
      </c>
      <c r="F10277" s="5" t="s">
        <v>383</v>
      </c>
      <c r="G10277" s="5" t="s">
        <v>384</v>
      </c>
      <c r="H10277" s="5" t="s">
        <v>377</v>
      </c>
      <c r="I10277" s="5" t="s">
        <v>378</v>
      </c>
    </row>
    <row r="10278" spans="1:9" x14ac:dyDescent="0.25">
      <c r="A10278" s="5" t="s">
        <v>24016</v>
      </c>
      <c r="B10278" s="5" t="s">
        <v>24017</v>
      </c>
      <c r="C10278" s="6" t="s">
        <v>1185</v>
      </c>
      <c r="D10278" s="6" t="str">
        <f t="shared" si="160"/>
        <v>0073-000-000-0000</v>
      </c>
      <c r="E10278" s="5" t="s">
        <v>1186</v>
      </c>
      <c r="F10278" s="5" t="s">
        <v>383</v>
      </c>
      <c r="G10278" s="5" t="s">
        <v>384</v>
      </c>
      <c r="H10278" s="5" t="s">
        <v>377</v>
      </c>
      <c r="I10278" s="5" t="s">
        <v>378</v>
      </c>
    </row>
    <row r="10279" spans="1:9" x14ac:dyDescent="0.25">
      <c r="A10279" s="5" t="s">
        <v>24018</v>
      </c>
      <c r="B10279" s="5" t="s">
        <v>24019</v>
      </c>
      <c r="C10279" s="6" t="s">
        <v>19354</v>
      </c>
      <c r="D10279" s="6" t="str">
        <f t="shared" si="160"/>
        <v>1086-000-000-0000</v>
      </c>
      <c r="E10279" s="5" t="s">
        <v>19355</v>
      </c>
      <c r="F10279" s="5" t="s">
        <v>383</v>
      </c>
      <c r="G10279" s="5" t="s">
        <v>384</v>
      </c>
      <c r="H10279" s="5" t="s">
        <v>513</v>
      </c>
      <c r="I10279" s="5" t="s">
        <v>514</v>
      </c>
    </row>
    <row r="10280" spans="1:9" x14ac:dyDescent="0.25">
      <c r="A10280" s="5" t="s">
        <v>24020</v>
      </c>
      <c r="B10280" s="5" t="s">
        <v>24021</v>
      </c>
      <c r="C10280" s="6" t="s">
        <v>16011</v>
      </c>
      <c r="D10280" s="6" t="str">
        <f t="shared" si="160"/>
        <v>0833-000-000-0000</v>
      </c>
      <c r="E10280" s="5" t="s">
        <v>16012</v>
      </c>
      <c r="F10280" s="5" t="s">
        <v>383</v>
      </c>
      <c r="G10280" s="5" t="s">
        <v>384</v>
      </c>
      <c r="H10280" s="5" t="s">
        <v>377</v>
      </c>
      <c r="I10280" s="5" t="s">
        <v>378</v>
      </c>
    </row>
    <row r="10281" spans="1:9" x14ac:dyDescent="0.25">
      <c r="A10281" s="5" t="s">
        <v>24022</v>
      </c>
      <c r="B10281" s="5" t="s">
        <v>24023</v>
      </c>
      <c r="C10281" s="6" t="s">
        <v>853</v>
      </c>
      <c r="D10281" s="6" t="str">
        <f t="shared" si="160"/>
        <v>0945-000-000-0000</v>
      </c>
      <c r="E10281" s="5" t="s">
        <v>854</v>
      </c>
      <c r="F10281" s="5" t="s">
        <v>383</v>
      </c>
      <c r="G10281" s="5" t="s">
        <v>384</v>
      </c>
      <c r="H10281" s="5" t="s">
        <v>377</v>
      </c>
      <c r="I10281" s="5" t="s">
        <v>378</v>
      </c>
    </row>
    <row r="10282" spans="1:9" x14ac:dyDescent="0.25">
      <c r="A10282" s="5" t="s">
        <v>24024</v>
      </c>
      <c r="B10282" s="5" t="s">
        <v>24025</v>
      </c>
      <c r="C10282" s="6" t="s">
        <v>2843</v>
      </c>
      <c r="D10282" s="6" t="str">
        <f t="shared" si="160"/>
        <v>0107-000-000-0000</v>
      </c>
      <c r="E10282" s="5" t="s">
        <v>2844</v>
      </c>
      <c r="F10282" s="5" t="s">
        <v>383</v>
      </c>
      <c r="G10282" s="5" t="s">
        <v>384</v>
      </c>
      <c r="H10282" s="5" t="s">
        <v>377</v>
      </c>
      <c r="I10282" s="5" t="s">
        <v>378</v>
      </c>
    </row>
    <row r="10283" spans="1:9" x14ac:dyDescent="0.25">
      <c r="A10283" s="5" t="s">
        <v>24026</v>
      </c>
      <c r="B10283" s="5" t="s">
        <v>24027</v>
      </c>
      <c r="C10283" s="6" t="s">
        <v>6723</v>
      </c>
      <c r="D10283" s="6" t="str">
        <f t="shared" si="160"/>
        <v>0598-000-000-0000</v>
      </c>
      <c r="E10283" s="5" t="s">
        <v>6724</v>
      </c>
      <c r="F10283" s="5" t="s">
        <v>383</v>
      </c>
      <c r="G10283" s="5" t="s">
        <v>384</v>
      </c>
      <c r="H10283" s="5" t="s">
        <v>377</v>
      </c>
      <c r="I10283" s="5" t="s">
        <v>378</v>
      </c>
    </row>
    <row r="10284" spans="1:9" x14ac:dyDescent="0.25">
      <c r="A10284" s="5" t="s">
        <v>24028</v>
      </c>
      <c r="B10284" s="5" t="s">
        <v>24029</v>
      </c>
      <c r="C10284" s="6" t="s">
        <v>2160</v>
      </c>
      <c r="D10284" s="6" t="str">
        <f t="shared" si="160"/>
        <v>0075-000-000-0000</v>
      </c>
      <c r="E10284" s="5" t="s">
        <v>2161</v>
      </c>
      <c r="F10284" s="5" t="s">
        <v>383</v>
      </c>
      <c r="G10284" s="5" t="s">
        <v>384</v>
      </c>
      <c r="H10284" s="5" t="s">
        <v>377</v>
      </c>
      <c r="I10284" s="5" t="s">
        <v>378</v>
      </c>
    </row>
    <row r="10285" spans="1:9" x14ac:dyDescent="0.25">
      <c r="A10285" s="5" t="s">
        <v>24030</v>
      </c>
      <c r="B10285" s="5" t="s">
        <v>24031</v>
      </c>
      <c r="C10285" s="6" t="s">
        <v>2557</v>
      </c>
      <c r="D10285" s="6" t="str">
        <f t="shared" si="160"/>
        <v>0400-000-000-0000</v>
      </c>
      <c r="E10285" s="5" t="s">
        <v>2558</v>
      </c>
      <c r="F10285" s="5" t="s">
        <v>383</v>
      </c>
      <c r="G10285" s="5" t="s">
        <v>384</v>
      </c>
      <c r="H10285" s="5" t="s">
        <v>377</v>
      </c>
      <c r="I10285" s="5" t="s">
        <v>378</v>
      </c>
    </row>
    <row r="10286" spans="1:9" x14ac:dyDescent="0.25">
      <c r="A10286" s="5" t="s">
        <v>24032</v>
      </c>
      <c r="B10286" s="5" t="s">
        <v>24033</v>
      </c>
      <c r="C10286" s="6" t="s">
        <v>24034</v>
      </c>
      <c r="D10286" s="6" t="str">
        <f t="shared" si="160"/>
        <v>0979-250-000-0000</v>
      </c>
      <c r="E10286" s="5" t="s">
        <v>27889</v>
      </c>
      <c r="F10286" s="5" t="s">
        <v>383</v>
      </c>
      <c r="G10286" s="5" t="s">
        <v>384</v>
      </c>
      <c r="H10286" s="5" t="s">
        <v>513</v>
      </c>
      <c r="I10286" s="5" t="s">
        <v>514</v>
      </c>
    </row>
    <row r="10287" spans="1:9" x14ac:dyDescent="0.25">
      <c r="A10287" s="5" t="s">
        <v>24035</v>
      </c>
      <c r="B10287" s="5" t="s">
        <v>24036</v>
      </c>
      <c r="C10287" s="6" t="s">
        <v>863</v>
      </c>
      <c r="D10287" s="6" t="str">
        <f t="shared" si="160"/>
        <v>0010-091-031-1100</v>
      </c>
      <c r="E10287" s="5" t="s">
        <v>864</v>
      </c>
      <c r="F10287" s="5" t="s">
        <v>399</v>
      </c>
      <c r="G10287" s="5" t="s">
        <v>400</v>
      </c>
      <c r="H10287" s="5" t="s">
        <v>377</v>
      </c>
      <c r="I10287" s="5" t="s">
        <v>378</v>
      </c>
    </row>
    <row r="10288" spans="1:9" x14ac:dyDescent="0.25">
      <c r="A10288" s="5" t="s">
        <v>24037</v>
      </c>
      <c r="B10288" s="5" t="s">
        <v>24038</v>
      </c>
      <c r="C10288" s="6" t="s">
        <v>3114</v>
      </c>
      <c r="D10288" s="6" t="str">
        <f t="shared" si="160"/>
        <v>0942-000-000-0000</v>
      </c>
      <c r="E10288" s="5" t="s">
        <v>3115</v>
      </c>
      <c r="F10288" s="5" t="s">
        <v>383</v>
      </c>
      <c r="G10288" s="5" t="s">
        <v>384</v>
      </c>
      <c r="H10288" s="5" t="s">
        <v>377</v>
      </c>
      <c r="I10288" s="5" t="s">
        <v>378</v>
      </c>
    </row>
    <row r="10289" spans="1:9" x14ac:dyDescent="0.25">
      <c r="A10289" s="5" t="s">
        <v>24039</v>
      </c>
      <c r="B10289" s="5" t="s">
        <v>24040</v>
      </c>
      <c r="C10289" s="6" t="s">
        <v>577</v>
      </c>
      <c r="D10289" s="6" t="str">
        <f t="shared" si="160"/>
        <v>0062-000-000-0000</v>
      </c>
      <c r="E10289" s="5" t="s">
        <v>578</v>
      </c>
      <c r="F10289" s="5" t="s">
        <v>383</v>
      </c>
      <c r="G10289" s="5" t="s">
        <v>384</v>
      </c>
      <c r="H10289" s="5" t="s">
        <v>377</v>
      </c>
      <c r="I10289" s="5" t="s">
        <v>378</v>
      </c>
    </row>
    <row r="10290" spans="1:9" x14ac:dyDescent="0.25">
      <c r="A10290" s="5" t="s">
        <v>24041</v>
      </c>
      <c r="B10290" s="5" t="s">
        <v>24042</v>
      </c>
      <c r="C10290" s="6" t="s">
        <v>13964</v>
      </c>
      <c r="D10290" s="6" t="str">
        <f t="shared" si="160"/>
        <v>1157-000-000-0000</v>
      </c>
      <c r="E10290" s="5" t="s">
        <v>13965</v>
      </c>
      <c r="F10290" s="5" t="s">
        <v>383</v>
      </c>
      <c r="G10290" s="5" t="s">
        <v>384</v>
      </c>
      <c r="H10290" s="5" t="s">
        <v>377</v>
      </c>
      <c r="I10290" s="5" t="s">
        <v>378</v>
      </c>
    </row>
    <row r="10291" spans="1:9" x14ac:dyDescent="0.25">
      <c r="A10291" s="5" t="s">
        <v>24043</v>
      </c>
      <c r="B10291" s="5" t="s">
        <v>24044</v>
      </c>
      <c r="C10291" s="6" t="s">
        <v>3860</v>
      </c>
      <c r="D10291" s="6" t="str">
        <f t="shared" si="160"/>
        <v>0793-000-000-0000</v>
      </c>
      <c r="E10291" s="5" t="s">
        <v>3861</v>
      </c>
      <c r="F10291" s="5" t="s">
        <v>383</v>
      </c>
      <c r="G10291" s="5" t="s">
        <v>384</v>
      </c>
      <c r="H10291" s="5" t="s">
        <v>377</v>
      </c>
      <c r="I10291" s="5" t="s">
        <v>378</v>
      </c>
    </row>
    <row r="10292" spans="1:9" x14ac:dyDescent="0.25">
      <c r="A10292" s="5" t="s">
        <v>24045</v>
      </c>
      <c r="B10292" s="5" t="s">
        <v>24046</v>
      </c>
      <c r="C10292" s="6" t="s">
        <v>1133</v>
      </c>
      <c r="D10292" s="6" t="str">
        <f t="shared" si="160"/>
        <v>1042-000-000-0000</v>
      </c>
      <c r="E10292" s="5" t="s">
        <v>1134</v>
      </c>
      <c r="F10292" s="5" t="s">
        <v>383</v>
      </c>
      <c r="G10292" s="5" t="s">
        <v>384</v>
      </c>
      <c r="H10292" s="5" t="s">
        <v>377</v>
      </c>
      <c r="I10292" s="5" t="s">
        <v>378</v>
      </c>
    </row>
    <row r="10293" spans="1:9" x14ac:dyDescent="0.25">
      <c r="A10293" s="5" t="s">
        <v>24047</v>
      </c>
      <c r="B10293" s="5" t="s">
        <v>24048</v>
      </c>
      <c r="C10293" s="6" t="s">
        <v>8677</v>
      </c>
      <c r="D10293" s="6" t="str">
        <f t="shared" si="160"/>
        <v>1116-000-000-0000</v>
      </c>
      <c r="E10293" s="5" t="s">
        <v>8678</v>
      </c>
      <c r="F10293" s="5" t="s">
        <v>383</v>
      </c>
      <c r="G10293" s="5" t="s">
        <v>384</v>
      </c>
      <c r="H10293" s="5" t="s">
        <v>377</v>
      </c>
      <c r="I10293" s="5" t="s">
        <v>378</v>
      </c>
    </row>
    <row r="10294" spans="1:9" x14ac:dyDescent="0.25">
      <c r="A10294" s="5" t="s">
        <v>24049</v>
      </c>
      <c r="B10294" s="5" t="s">
        <v>24050</v>
      </c>
      <c r="C10294" s="6" t="s">
        <v>1404</v>
      </c>
      <c r="D10294" s="6" t="str">
        <f t="shared" si="160"/>
        <v>0578-000-000-0000</v>
      </c>
      <c r="E10294" s="5" t="s">
        <v>1405</v>
      </c>
      <c r="F10294" s="5" t="s">
        <v>383</v>
      </c>
      <c r="G10294" s="5" t="s">
        <v>384</v>
      </c>
      <c r="H10294" s="5" t="s">
        <v>377</v>
      </c>
      <c r="I10294" s="5" t="s">
        <v>378</v>
      </c>
    </row>
    <row r="10295" spans="1:9" x14ac:dyDescent="0.25">
      <c r="A10295" s="5" t="s">
        <v>24051</v>
      </c>
      <c r="B10295" s="5" t="s">
        <v>24052</v>
      </c>
      <c r="C10295" s="6" t="s">
        <v>724</v>
      </c>
      <c r="D10295" s="6" t="str">
        <f t="shared" si="160"/>
        <v>0283-000-000-0000</v>
      </c>
      <c r="E10295" s="5" t="s">
        <v>725</v>
      </c>
      <c r="F10295" s="5" t="s">
        <v>383</v>
      </c>
      <c r="G10295" s="5" t="s">
        <v>384</v>
      </c>
      <c r="H10295" s="5" t="s">
        <v>377</v>
      </c>
      <c r="I10295" s="5" t="s">
        <v>378</v>
      </c>
    </row>
    <row r="10296" spans="1:9" x14ac:dyDescent="0.25">
      <c r="A10296" s="5" t="s">
        <v>24053</v>
      </c>
      <c r="B10296" s="5" t="s">
        <v>24054</v>
      </c>
      <c r="C10296" s="6" t="s">
        <v>12777</v>
      </c>
      <c r="D10296" s="6" t="str">
        <f t="shared" si="160"/>
        <v>0575-247-000-0000</v>
      </c>
      <c r="E10296" s="5" t="s">
        <v>12778</v>
      </c>
      <c r="F10296" s="5" t="s">
        <v>383</v>
      </c>
      <c r="G10296" s="5" t="s">
        <v>384</v>
      </c>
      <c r="H10296" s="5" t="s">
        <v>377</v>
      </c>
      <c r="I10296" s="5" t="s">
        <v>378</v>
      </c>
    </row>
    <row r="10297" spans="1:9" x14ac:dyDescent="0.25">
      <c r="A10297" s="5" t="s">
        <v>24055</v>
      </c>
      <c r="B10297" s="5" t="s">
        <v>24056</v>
      </c>
      <c r="C10297" s="6" t="s">
        <v>973</v>
      </c>
      <c r="D10297" s="6" t="str">
        <f t="shared" si="160"/>
        <v>0575-000-000-0000</v>
      </c>
      <c r="E10297" s="5" t="s">
        <v>974</v>
      </c>
      <c r="F10297" s="5" t="s">
        <v>383</v>
      </c>
      <c r="G10297" s="5" t="s">
        <v>384</v>
      </c>
      <c r="H10297" s="5" t="s">
        <v>11790</v>
      </c>
      <c r="I10297" s="5" t="s">
        <v>11791</v>
      </c>
    </row>
    <row r="10298" spans="1:9" x14ac:dyDescent="0.25">
      <c r="A10298" s="5" t="s">
        <v>24057</v>
      </c>
      <c r="B10298" s="5" t="s">
        <v>24058</v>
      </c>
      <c r="C10298" s="6" t="s">
        <v>12046</v>
      </c>
      <c r="D10298" s="6" t="str">
        <f t="shared" si="160"/>
        <v>1129-000-000-0000</v>
      </c>
      <c r="E10298" s="5" t="s">
        <v>12047</v>
      </c>
      <c r="F10298" s="5" t="s">
        <v>383</v>
      </c>
      <c r="G10298" s="5" t="s">
        <v>384</v>
      </c>
      <c r="H10298" s="5" t="s">
        <v>377</v>
      </c>
      <c r="I10298" s="5" t="s">
        <v>378</v>
      </c>
    </row>
    <row r="10299" spans="1:9" x14ac:dyDescent="0.25">
      <c r="A10299" s="5" t="s">
        <v>24059</v>
      </c>
      <c r="B10299" s="5" t="s">
        <v>24060</v>
      </c>
      <c r="C10299" s="6" t="s">
        <v>525</v>
      </c>
      <c r="D10299" s="6" t="str">
        <f t="shared" si="160"/>
        <v>0065-000-000-0000</v>
      </c>
      <c r="E10299" s="5" t="s">
        <v>526</v>
      </c>
      <c r="F10299" s="5" t="s">
        <v>383</v>
      </c>
      <c r="G10299" s="5" t="s">
        <v>384</v>
      </c>
      <c r="H10299" s="5" t="s">
        <v>377</v>
      </c>
      <c r="I10299" s="5" t="s">
        <v>378</v>
      </c>
    </row>
    <row r="10300" spans="1:9" x14ac:dyDescent="0.25">
      <c r="A10300" s="5" t="s">
        <v>24061</v>
      </c>
      <c r="B10300" s="5" t="s">
        <v>24062</v>
      </c>
      <c r="C10300" s="6" t="s">
        <v>781</v>
      </c>
      <c r="D10300" s="6" t="str">
        <f t="shared" si="160"/>
        <v>0430-000-000-0000</v>
      </c>
      <c r="E10300" s="5" t="s">
        <v>782</v>
      </c>
      <c r="F10300" s="5" t="s">
        <v>383</v>
      </c>
      <c r="G10300" s="5" t="s">
        <v>384</v>
      </c>
      <c r="H10300" s="5" t="s">
        <v>377</v>
      </c>
      <c r="I10300" s="5" t="s">
        <v>378</v>
      </c>
    </row>
    <row r="10301" spans="1:9" x14ac:dyDescent="0.25">
      <c r="A10301" s="5" t="s">
        <v>24063</v>
      </c>
      <c r="B10301" s="5" t="s">
        <v>24064</v>
      </c>
      <c r="C10301" s="6" t="s">
        <v>3261</v>
      </c>
      <c r="D10301" s="6" t="str">
        <f t="shared" si="160"/>
        <v>0410-000-009-9400</v>
      </c>
      <c r="E10301" s="5" t="s">
        <v>3262</v>
      </c>
      <c r="F10301" s="5" t="s">
        <v>383</v>
      </c>
      <c r="G10301" s="5" t="s">
        <v>384</v>
      </c>
      <c r="H10301" s="5" t="s">
        <v>11413</v>
      </c>
      <c r="I10301" s="5" t="s">
        <v>11414</v>
      </c>
    </row>
    <row r="10302" spans="1:9" x14ac:dyDescent="0.25">
      <c r="A10302" s="5" t="s">
        <v>24065</v>
      </c>
      <c r="B10302" s="5" t="s">
        <v>24066</v>
      </c>
      <c r="C10302" s="6" t="s">
        <v>2283</v>
      </c>
      <c r="D10302" s="6" t="str">
        <f t="shared" si="160"/>
        <v>0822-000-000-0000</v>
      </c>
      <c r="E10302" s="5" t="s">
        <v>2284</v>
      </c>
      <c r="F10302" s="5" t="s">
        <v>383</v>
      </c>
      <c r="G10302" s="5" t="s">
        <v>384</v>
      </c>
      <c r="H10302" s="5" t="s">
        <v>377</v>
      </c>
      <c r="I10302" s="5" t="s">
        <v>378</v>
      </c>
    </row>
    <row r="10303" spans="1:9" x14ac:dyDescent="0.25">
      <c r="A10303" s="5" t="s">
        <v>24067</v>
      </c>
      <c r="B10303" s="5" t="s">
        <v>24068</v>
      </c>
      <c r="C10303" s="6" t="s">
        <v>2060</v>
      </c>
      <c r="D10303" s="6" t="str">
        <f t="shared" si="160"/>
        <v>0280-000-000-0000</v>
      </c>
      <c r="E10303" s="5" t="s">
        <v>2061</v>
      </c>
      <c r="F10303" s="5" t="s">
        <v>383</v>
      </c>
      <c r="G10303" s="5" t="s">
        <v>384</v>
      </c>
      <c r="H10303" s="5" t="s">
        <v>513</v>
      </c>
      <c r="I10303" s="5" t="s">
        <v>514</v>
      </c>
    </row>
    <row r="10304" spans="1:9" x14ac:dyDescent="0.25">
      <c r="A10304" s="5" t="s">
        <v>24069</v>
      </c>
      <c r="B10304" s="5" t="s">
        <v>24070</v>
      </c>
      <c r="C10304" s="6" t="s">
        <v>13153</v>
      </c>
      <c r="D10304" s="6" t="str">
        <f t="shared" si="160"/>
        <v>1136-000-000-0000</v>
      </c>
      <c r="E10304" s="5" t="s">
        <v>13154</v>
      </c>
      <c r="F10304" s="5" t="s">
        <v>383</v>
      </c>
      <c r="G10304" s="5" t="s">
        <v>384</v>
      </c>
      <c r="H10304" s="5" t="s">
        <v>377</v>
      </c>
      <c r="I10304" s="5" t="s">
        <v>378</v>
      </c>
    </row>
    <row r="10305" spans="1:9" x14ac:dyDescent="0.25">
      <c r="A10305" s="5" t="s">
        <v>24071</v>
      </c>
      <c r="B10305" s="5" t="s">
        <v>24072</v>
      </c>
      <c r="C10305" s="6" t="s">
        <v>3840</v>
      </c>
      <c r="D10305" s="6" t="str">
        <f t="shared" si="160"/>
        <v>0819-000-000-0000</v>
      </c>
      <c r="E10305" s="5" t="s">
        <v>3841</v>
      </c>
      <c r="F10305" s="5" t="s">
        <v>383</v>
      </c>
      <c r="G10305" s="5" t="s">
        <v>384</v>
      </c>
      <c r="H10305" s="5" t="s">
        <v>377</v>
      </c>
      <c r="I10305" s="5" t="s">
        <v>378</v>
      </c>
    </row>
    <row r="10306" spans="1:9" x14ac:dyDescent="0.25">
      <c r="A10306" s="5" t="s">
        <v>24073</v>
      </c>
      <c r="B10306" s="5" t="s">
        <v>24074</v>
      </c>
      <c r="C10306" s="6" t="s">
        <v>5174</v>
      </c>
      <c r="D10306" s="6" t="str">
        <f t="shared" ref="D10306:D10369" si="161">TEXT(C10306,"0000-000-000-0000")</f>
        <v>0643-000-000-0000</v>
      </c>
      <c r="E10306" s="5" t="s">
        <v>5175</v>
      </c>
      <c r="F10306" s="5" t="s">
        <v>383</v>
      </c>
      <c r="G10306" s="5" t="s">
        <v>384</v>
      </c>
      <c r="H10306" s="5" t="s">
        <v>377</v>
      </c>
      <c r="I10306" s="5" t="s">
        <v>378</v>
      </c>
    </row>
    <row r="10307" spans="1:9" x14ac:dyDescent="0.25">
      <c r="A10307" s="5" t="s">
        <v>24075</v>
      </c>
      <c r="B10307" s="5" t="s">
        <v>24076</v>
      </c>
      <c r="C10307" s="6" t="s">
        <v>5606</v>
      </c>
      <c r="D10307" s="6" t="str">
        <f t="shared" si="161"/>
        <v>0891-000-000-0000</v>
      </c>
      <c r="E10307" s="5" t="s">
        <v>5607</v>
      </c>
      <c r="F10307" s="5" t="s">
        <v>383</v>
      </c>
      <c r="G10307" s="5" t="s">
        <v>384</v>
      </c>
      <c r="H10307" s="5" t="s">
        <v>377</v>
      </c>
      <c r="I10307" s="5" t="s">
        <v>378</v>
      </c>
    </row>
    <row r="10308" spans="1:9" x14ac:dyDescent="0.25">
      <c r="A10308" s="5" t="s">
        <v>24077</v>
      </c>
      <c r="B10308" s="5" t="s">
        <v>24078</v>
      </c>
      <c r="C10308" s="6" t="s">
        <v>8497</v>
      </c>
      <c r="D10308" s="6" t="str">
        <f t="shared" si="161"/>
        <v>1127-000-000-0000</v>
      </c>
      <c r="E10308" s="5" t="s">
        <v>8498</v>
      </c>
      <c r="F10308" s="5" t="s">
        <v>383</v>
      </c>
      <c r="G10308" s="5" t="s">
        <v>384</v>
      </c>
      <c r="H10308" s="5" t="s">
        <v>377</v>
      </c>
      <c r="I10308" s="5" t="s">
        <v>378</v>
      </c>
    </row>
    <row r="10309" spans="1:9" x14ac:dyDescent="0.25">
      <c r="A10309" s="5" t="s">
        <v>24079</v>
      </c>
      <c r="B10309" s="5" t="s">
        <v>24080</v>
      </c>
      <c r="C10309" s="6" t="s">
        <v>6106</v>
      </c>
      <c r="D10309" s="6" t="str">
        <f t="shared" si="161"/>
        <v>0167-000-000-0000</v>
      </c>
      <c r="E10309" s="5" t="s">
        <v>6107</v>
      </c>
      <c r="F10309" s="5" t="s">
        <v>383</v>
      </c>
      <c r="G10309" s="5" t="s">
        <v>384</v>
      </c>
      <c r="H10309" s="5" t="s">
        <v>377</v>
      </c>
      <c r="I10309" s="5" t="s">
        <v>378</v>
      </c>
    </row>
    <row r="10310" spans="1:9" x14ac:dyDescent="0.25">
      <c r="A10310" s="5" t="s">
        <v>24081</v>
      </c>
      <c r="B10310" s="5" t="s">
        <v>24082</v>
      </c>
      <c r="C10310" s="6" t="s">
        <v>3840</v>
      </c>
      <c r="D10310" s="6" t="str">
        <f t="shared" si="161"/>
        <v>0819-000-000-0000</v>
      </c>
      <c r="E10310" s="5" t="s">
        <v>3841</v>
      </c>
      <c r="F10310" s="5" t="s">
        <v>383</v>
      </c>
      <c r="G10310" s="5" t="s">
        <v>384</v>
      </c>
      <c r="H10310" s="5" t="s">
        <v>11413</v>
      </c>
      <c r="I10310" s="5" t="s">
        <v>11414</v>
      </c>
    </row>
    <row r="10311" spans="1:9" x14ac:dyDescent="0.25">
      <c r="A10311" s="5" t="s">
        <v>24083</v>
      </c>
      <c r="B10311" s="5" t="s">
        <v>24084</v>
      </c>
      <c r="C10311" s="6" t="s">
        <v>12273</v>
      </c>
      <c r="D10311" s="6" t="str">
        <f t="shared" si="161"/>
        <v>0714-000-000-0000</v>
      </c>
      <c r="E10311" s="5" t="s">
        <v>12274</v>
      </c>
      <c r="F10311" s="5" t="s">
        <v>383</v>
      </c>
      <c r="G10311" s="5" t="s">
        <v>384</v>
      </c>
      <c r="H10311" s="5" t="s">
        <v>377</v>
      </c>
      <c r="I10311" s="5" t="s">
        <v>378</v>
      </c>
    </row>
    <row r="10312" spans="1:9" x14ac:dyDescent="0.25">
      <c r="A10312" s="5" t="s">
        <v>24085</v>
      </c>
      <c r="B10312" s="5" t="s">
        <v>24086</v>
      </c>
      <c r="C10312" s="6" t="s">
        <v>781</v>
      </c>
      <c r="D10312" s="6" t="str">
        <f t="shared" si="161"/>
        <v>0430-000-000-0000</v>
      </c>
      <c r="E10312" s="5" t="s">
        <v>782</v>
      </c>
      <c r="F10312" s="5" t="s">
        <v>383</v>
      </c>
      <c r="G10312" s="5" t="s">
        <v>384</v>
      </c>
      <c r="H10312" s="5" t="s">
        <v>377</v>
      </c>
      <c r="I10312" s="5" t="s">
        <v>378</v>
      </c>
    </row>
    <row r="10313" spans="1:9" x14ac:dyDescent="0.25">
      <c r="A10313" s="5" t="s">
        <v>24087</v>
      </c>
      <c r="B10313" s="5" t="s">
        <v>24088</v>
      </c>
      <c r="C10313" s="6" t="s">
        <v>3840</v>
      </c>
      <c r="D10313" s="6" t="str">
        <f t="shared" si="161"/>
        <v>0819-000-000-0000</v>
      </c>
      <c r="E10313" s="5" t="s">
        <v>3841</v>
      </c>
      <c r="F10313" s="5" t="s">
        <v>383</v>
      </c>
      <c r="G10313" s="5" t="s">
        <v>384</v>
      </c>
      <c r="H10313" s="5" t="s">
        <v>377</v>
      </c>
      <c r="I10313" s="5" t="s">
        <v>378</v>
      </c>
    </row>
    <row r="10314" spans="1:9" x14ac:dyDescent="0.25">
      <c r="A10314" s="5" t="s">
        <v>24089</v>
      </c>
      <c r="B10314" s="5" t="s">
        <v>24090</v>
      </c>
      <c r="C10314" s="6" t="s">
        <v>2388</v>
      </c>
      <c r="D10314" s="6" t="str">
        <f t="shared" si="161"/>
        <v>0230-000-000-0000</v>
      </c>
      <c r="E10314" s="5" t="s">
        <v>2389</v>
      </c>
      <c r="F10314" s="5" t="s">
        <v>383</v>
      </c>
      <c r="G10314" s="5" t="s">
        <v>384</v>
      </c>
      <c r="H10314" s="5" t="s">
        <v>377</v>
      </c>
      <c r="I10314" s="5" t="s">
        <v>378</v>
      </c>
    </row>
    <row r="10315" spans="1:9" x14ac:dyDescent="0.25">
      <c r="A10315" s="5" t="s">
        <v>24091</v>
      </c>
      <c r="B10315" s="5" t="s">
        <v>24092</v>
      </c>
      <c r="C10315" s="6" t="s">
        <v>8497</v>
      </c>
      <c r="D10315" s="6" t="str">
        <f t="shared" si="161"/>
        <v>1127-000-000-0000</v>
      </c>
      <c r="E10315" s="5" t="s">
        <v>8498</v>
      </c>
      <c r="F10315" s="5" t="s">
        <v>383</v>
      </c>
      <c r="G10315" s="5" t="s">
        <v>384</v>
      </c>
      <c r="H10315" s="5" t="s">
        <v>377</v>
      </c>
      <c r="I10315" s="5" t="s">
        <v>378</v>
      </c>
    </row>
    <row r="10316" spans="1:9" x14ac:dyDescent="0.25">
      <c r="A10316" s="5" t="s">
        <v>24093</v>
      </c>
      <c r="B10316" s="5" t="s">
        <v>24094</v>
      </c>
      <c r="C10316" s="6" t="s">
        <v>24095</v>
      </c>
      <c r="D10316" s="6" t="str">
        <f t="shared" si="161"/>
        <v>0785-116-000-0000</v>
      </c>
      <c r="E10316" s="5" t="s">
        <v>24096</v>
      </c>
      <c r="F10316" s="5" t="s">
        <v>383</v>
      </c>
      <c r="G10316" s="5" t="s">
        <v>384</v>
      </c>
      <c r="H10316" s="5" t="s">
        <v>377</v>
      </c>
      <c r="I10316" s="5" t="s">
        <v>378</v>
      </c>
    </row>
    <row r="10317" spans="1:9" x14ac:dyDescent="0.25">
      <c r="A10317" s="5" t="s">
        <v>24097</v>
      </c>
      <c r="B10317" s="5" t="s">
        <v>24098</v>
      </c>
      <c r="C10317" s="6" t="s">
        <v>2933</v>
      </c>
      <c r="D10317" s="6" t="str">
        <f t="shared" si="161"/>
        <v>0610-000-000-0000</v>
      </c>
      <c r="E10317" s="5" t="s">
        <v>2934</v>
      </c>
      <c r="F10317" s="5" t="s">
        <v>383</v>
      </c>
      <c r="G10317" s="5" t="s">
        <v>384</v>
      </c>
      <c r="H10317" s="5" t="s">
        <v>377</v>
      </c>
      <c r="I10317" s="5" t="s">
        <v>378</v>
      </c>
    </row>
    <row r="10318" spans="1:9" x14ac:dyDescent="0.25">
      <c r="A10318" s="5" t="s">
        <v>24099</v>
      </c>
      <c r="B10318" s="5" t="s">
        <v>24100</v>
      </c>
      <c r="C10318" s="6" t="s">
        <v>3896</v>
      </c>
      <c r="D10318" s="6" t="str">
        <f t="shared" si="161"/>
        <v>0410-000-000-0000</v>
      </c>
      <c r="E10318" s="5" t="s">
        <v>3897</v>
      </c>
      <c r="F10318" s="5" t="s">
        <v>383</v>
      </c>
      <c r="G10318" s="5" t="s">
        <v>384</v>
      </c>
      <c r="H10318" s="5" t="s">
        <v>513</v>
      </c>
      <c r="I10318" s="5" t="s">
        <v>514</v>
      </c>
    </row>
    <row r="10319" spans="1:9" x14ac:dyDescent="0.25">
      <c r="A10319" s="5" t="s">
        <v>24101</v>
      </c>
      <c r="B10319" s="5" t="s">
        <v>24102</v>
      </c>
      <c r="C10319" s="6" t="s">
        <v>8677</v>
      </c>
      <c r="D10319" s="6" t="str">
        <f t="shared" si="161"/>
        <v>1116-000-000-0000</v>
      </c>
      <c r="E10319" s="5" t="s">
        <v>8678</v>
      </c>
      <c r="F10319" s="5" t="s">
        <v>383</v>
      </c>
      <c r="G10319" s="5" t="s">
        <v>384</v>
      </c>
      <c r="H10319" s="5" t="s">
        <v>377</v>
      </c>
      <c r="I10319" s="5" t="s">
        <v>378</v>
      </c>
    </row>
    <row r="10320" spans="1:9" x14ac:dyDescent="0.25">
      <c r="A10320" s="5" t="s">
        <v>24103</v>
      </c>
      <c r="B10320" s="5" t="s">
        <v>24104</v>
      </c>
      <c r="C10320" s="6" t="s">
        <v>889</v>
      </c>
      <c r="D10320" s="6" t="str">
        <f t="shared" si="161"/>
        <v>0621-000-000-0000</v>
      </c>
      <c r="E10320" s="5" t="s">
        <v>890</v>
      </c>
      <c r="F10320" s="5" t="s">
        <v>383</v>
      </c>
      <c r="G10320" s="5" t="s">
        <v>384</v>
      </c>
      <c r="H10320" s="5" t="s">
        <v>377</v>
      </c>
      <c r="I10320" s="5" t="s">
        <v>378</v>
      </c>
    </row>
    <row r="10321" spans="1:9" x14ac:dyDescent="0.25">
      <c r="A10321" s="5" t="s">
        <v>24105</v>
      </c>
      <c r="B10321" s="5" t="s">
        <v>24106</v>
      </c>
      <c r="C10321" s="6" t="s">
        <v>6106</v>
      </c>
      <c r="D10321" s="6" t="str">
        <f t="shared" si="161"/>
        <v>0167-000-000-0000</v>
      </c>
      <c r="E10321" s="5" t="s">
        <v>6107</v>
      </c>
      <c r="F10321" s="5" t="s">
        <v>383</v>
      </c>
      <c r="G10321" s="5" t="s">
        <v>384</v>
      </c>
      <c r="H10321" s="5" t="s">
        <v>377</v>
      </c>
      <c r="I10321" s="5" t="s">
        <v>378</v>
      </c>
    </row>
    <row r="10322" spans="1:9" x14ac:dyDescent="0.25">
      <c r="A10322" s="5" t="s">
        <v>24107</v>
      </c>
      <c r="B10322" s="5" t="s">
        <v>24108</v>
      </c>
      <c r="C10322" s="6" t="s">
        <v>7420</v>
      </c>
      <c r="D10322" s="6" t="str">
        <f t="shared" si="161"/>
        <v>1128-000-000-0000</v>
      </c>
      <c r="E10322" s="5" t="s">
        <v>7421</v>
      </c>
      <c r="F10322" s="5" t="s">
        <v>383</v>
      </c>
      <c r="G10322" s="5" t="s">
        <v>384</v>
      </c>
      <c r="H10322" s="5" t="s">
        <v>377</v>
      </c>
      <c r="I10322" s="5" t="s">
        <v>378</v>
      </c>
    </row>
    <row r="10323" spans="1:9" x14ac:dyDescent="0.25">
      <c r="A10323" s="5" t="s">
        <v>24109</v>
      </c>
      <c r="B10323" s="5" t="s">
        <v>24110</v>
      </c>
      <c r="C10323" s="6" t="s">
        <v>2060</v>
      </c>
      <c r="D10323" s="6" t="str">
        <f t="shared" si="161"/>
        <v>0280-000-000-0000</v>
      </c>
      <c r="E10323" s="5" t="s">
        <v>2061</v>
      </c>
      <c r="F10323" s="5" t="s">
        <v>383</v>
      </c>
      <c r="G10323" s="5" t="s">
        <v>384</v>
      </c>
      <c r="H10323" s="5" t="s">
        <v>377</v>
      </c>
      <c r="I10323" s="5" t="s">
        <v>378</v>
      </c>
    </row>
    <row r="10324" spans="1:9" x14ac:dyDescent="0.25">
      <c r="A10324" s="5" t="s">
        <v>24111</v>
      </c>
      <c r="B10324" s="5" t="s">
        <v>24112</v>
      </c>
      <c r="C10324" s="6" t="s">
        <v>1512</v>
      </c>
      <c r="D10324" s="6" t="str">
        <f t="shared" si="161"/>
        <v>0041-000-000-0000</v>
      </c>
      <c r="E10324" s="5" t="s">
        <v>1513</v>
      </c>
      <c r="F10324" s="5" t="s">
        <v>383</v>
      </c>
      <c r="G10324" s="5" t="s">
        <v>384</v>
      </c>
      <c r="H10324" s="5" t="s">
        <v>377</v>
      </c>
      <c r="I10324" s="5" t="s">
        <v>378</v>
      </c>
    </row>
    <row r="10325" spans="1:9" x14ac:dyDescent="0.25">
      <c r="A10325" s="5" t="s">
        <v>24113</v>
      </c>
      <c r="B10325" s="5" t="s">
        <v>24114</v>
      </c>
      <c r="C10325" s="6" t="s">
        <v>7474</v>
      </c>
      <c r="D10325" s="6" t="str">
        <f t="shared" si="161"/>
        <v>0010-090-081-1100</v>
      </c>
      <c r="E10325" s="5" t="s">
        <v>7475</v>
      </c>
      <c r="F10325" s="5" t="s">
        <v>383</v>
      </c>
      <c r="G10325" s="5" t="s">
        <v>384</v>
      </c>
      <c r="H10325" s="5" t="s">
        <v>377</v>
      </c>
      <c r="I10325" s="5" t="s">
        <v>378</v>
      </c>
    </row>
    <row r="10326" spans="1:9" x14ac:dyDescent="0.25">
      <c r="A10326" s="5" t="s">
        <v>24115</v>
      </c>
      <c r="B10326" s="5" t="s">
        <v>24116</v>
      </c>
      <c r="C10326" s="6" t="s">
        <v>3307</v>
      </c>
      <c r="D10326" s="6" t="str">
        <f t="shared" si="161"/>
        <v>1138-000-000-0000</v>
      </c>
      <c r="E10326" s="5" t="s">
        <v>3308</v>
      </c>
      <c r="F10326" s="5" t="s">
        <v>383</v>
      </c>
      <c r="G10326" s="5" t="s">
        <v>384</v>
      </c>
      <c r="H10326" s="5" t="s">
        <v>377</v>
      </c>
      <c r="I10326" s="5" t="s">
        <v>378</v>
      </c>
    </row>
    <row r="10327" spans="1:9" x14ac:dyDescent="0.25">
      <c r="A10327" s="5" t="s">
        <v>24117</v>
      </c>
      <c r="B10327" s="5" t="s">
        <v>24118</v>
      </c>
      <c r="C10327" s="6" t="s">
        <v>1798</v>
      </c>
      <c r="D10327" s="6" t="str">
        <f t="shared" si="161"/>
        <v>0390-000-000-0000</v>
      </c>
      <c r="E10327" s="5" t="s">
        <v>1799</v>
      </c>
      <c r="F10327" s="5" t="s">
        <v>383</v>
      </c>
      <c r="G10327" s="5" t="s">
        <v>384</v>
      </c>
      <c r="H10327" s="5" t="s">
        <v>377</v>
      </c>
      <c r="I10327" s="5" t="s">
        <v>378</v>
      </c>
    </row>
    <row r="10328" spans="1:9" x14ac:dyDescent="0.25">
      <c r="A10328" s="5" t="s">
        <v>24119</v>
      </c>
      <c r="B10328" s="5" t="s">
        <v>24120</v>
      </c>
      <c r="C10328" s="6" t="s">
        <v>3017</v>
      </c>
      <c r="D10328" s="6" t="str">
        <f t="shared" si="161"/>
        <v>0597-000-000-0000</v>
      </c>
      <c r="E10328" s="5" t="s">
        <v>3018</v>
      </c>
      <c r="F10328" s="5" t="s">
        <v>383</v>
      </c>
      <c r="G10328" s="5" t="s">
        <v>384</v>
      </c>
      <c r="H10328" s="5" t="s">
        <v>377</v>
      </c>
      <c r="I10328" s="5" t="s">
        <v>378</v>
      </c>
    </row>
    <row r="10329" spans="1:9" x14ac:dyDescent="0.25">
      <c r="A10329" s="5" t="s">
        <v>24121</v>
      </c>
      <c r="B10329" s="5" t="s">
        <v>24122</v>
      </c>
      <c r="C10329" s="6" t="s">
        <v>2843</v>
      </c>
      <c r="D10329" s="6" t="str">
        <f t="shared" si="161"/>
        <v>0107-000-000-0000</v>
      </c>
      <c r="E10329" s="5" t="s">
        <v>2844</v>
      </c>
      <c r="F10329" s="5" t="s">
        <v>383</v>
      </c>
      <c r="G10329" s="5" t="s">
        <v>384</v>
      </c>
      <c r="H10329" s="5" t="s">
        <v>377</v>
      </c>
      <c r="I10329" s="5" t="s">
        <v>378</v>
      </c>
    </row>
    <row r="10330" spans="1:9" x14ac:dyDescent="0.25">
      <c r="A10330" s="5" t="s">
        <v>24123</v>
      </c>
      <c r="B10330" s="5" t="s">
        <v>24124</v>
      </c>
      <c r="C10330" s="6" t="s">
        <v>6651</v>
      </c>
      <c r="D10330" s="6" t="str">
        <f t="shared" si="161"/>
        <v>0791-000-000-0000</v>
      </c>
      <c r="E10330" s="5" t="s">
        <v>6652</v>
      </c>
      <c r="F10330" s="5" t="s">
        <v>383</v>
      </c>
      <c r="G10330" s="5" t="s">
        <v>384</v>
      </c>
      <c r="H10330" s="5" t="s">
        <v>377</v>
      </c>
      <c r="I10330" s="5" t="s">
        <v>378</v>
      </c>
    </row>
    <row r="10331" spans="1:9" x14ac:dyDescent="0.25">
      <c r="A10331" s="5" t="s">
        <v>24125</v>
      </c>
      <c r="B10331" s="5" t="s">
        <v>24126</v>
      </c>
      <c r="C10331" s="6" t="s">
        <v>8677</v>
      </c>
      <c r="D10331" s="6" t="str">
        <f t="shared" si="161"/>
        <v>1116-000-000-0000</v>
      </c>
      <c r="E10331" s="5" t="s">
        <v>8678</v>
      </c>
      <c r="F10331" s="5" t="s">
        <v>383</v>
      </c>
      <c r="G10331" s="5" t="s">
        <v>384</v>
      </c>
      <c r="H10331" s="5" t="s">
        <v>377</v>
      </c>
      <c r="I10331" s="5" t="s">
        <v>378</v>
      </c>
    </row>
    <row r="10332" spans="1:9" x14ac:dyDescent="0.25">
      <c r="A10332" s="5" t="s">
        <v>24127</v>
      </c>
      <c r="B10332" s="5" t="s">
        <v>24128</v>
      </c>
      <c r="C10332" s="6" t="s">
        <v>2394</v>
      </c>
      <c r="D10332" s="6" t="str">
        <f t="shared" si="161"/>
        <v>0290-000-000-0000</v>
      </c>
      <c r="E10332" s="5" t="s">
        <v>2395</v>
      </c>
      <c r="F10332" s="5" t="s">
        <v>383</v>
      </c>
      <c r="G10332" s="5" t="s">
        <v>384</v>
      </c>
      <c r="H10332" s="5" t="s">
        <v>377</v>
      </c>
      <c r="I10332" s="5" t="s">
        <v>378</v>
      </c>
    </row>
    <row r="10333" spans="1:9" x14ac:dyDescent="0.25">
      <c r="A10333" s="5" t="s">
        <v>24129</v>
      </c>
      <c r="B10333" s="5" t="s">
        <v>24130</v>
      </c>
      <c r="C10333" s="6" t="s">
        <v>421</v>
      </c>
      <c r="D10333" s="6" t="str">
        <f t="shared" si="161"/>
        <v>0835-000-000-0000</v>
      </c>
      <c r="E10333" s="5" t="s">
        <v>422</v>
      </c>
      <c r="F10333" s="5" t="s">
        <v>383</v>
      </c>
      <c r="G10333" s="5" t="s">
        <v>384</v>
      </c>
      <c r="H10333" s="5" t="s">
        <v>11790</v>
      </c>
      <c r="I10333" s="5" t="s">
        <v>11791</v>
      </c>
    </row>
    <row r="10334" spans="1:9" x14ac:dyDescent="0.25">
      <c r="A10334" s="5" t="s">
        <v>24131</v>
      </c>
      <c r="B10334" s="5" t="s">
        <v>24132</v>
      </c>
      <c r="C10334" s="6" t="s">
        <v>6350</v>
      </c>
      <c r="D10334" s="6" t="str">
        <f t="shared" si="161"/>
        <v>0697-000-000-0000</v>
      </c>
      <c r="E10334" s="5" t="s">
        <v>6351</v>
      </c>
      <c r="F10334" s="5" t="s">
        <v>383</v>
      </c>
      <c r="G10334" s="5" t="s">
        <v>384</v>
      </c>
      <c r="H10334" s="5" t="s">
        <v>377</v>
      </c>
      <c r="I10334" s="5" t="s">
        <v>378</v>
      </c>
    </row>
    <row r="10335" spans="1:9" x14ac:dyDescent="0.25">
      <c r="A10335" s="5" t="s">
        <v>24133</v>
      </c>
      <c r="B10335" s="5" t="s">
        <v>24134</v>
      </c>
      <c r="C10335" s="6" t="s">
        <v>485</v>
      </c>
      <c r="D10335" s="6" t="str">
        <f t="shared" si="161"/>
        <v>0330-000-000-0000</v>
      </c>
      <c r="E10335" s="5" t="s">
        <v>486</v>
      </c>
      <c r="F10335" s="5" t="s">
        <v>383</v>
      </c>
      <c r="G10335" s="5" t="s">
        <v>384</v>
      </c>
      <c r="H10335" s="5" t="s">
        <v>377</v>
      </c>
      <c r="I10335" s="5" t="s">
        <v>378</v>
      </c>
    </row>
    <row r="10336" spans="1:9" x14ac:dyDescent="0.25">
      <c r="A10336" s="5" t="s">
        <v>24135</v>
      </c>
      <c r="B10336" s="5" t="s">
        <v>24136</v>
      </c>
      <c r="C10336" s="6" t="s">
        <v>1295</v>
      </c>
      <c r="D10336" s="6" t="str">
        <f t="shared" si="161"/>
        <v>0351-000-000-0000</v>
      </c>
      <c r="E10336" s="5" t="s">
        <v>1296</v>
      </c>
      <c r="F10336" s="5" t="s">
        <v>383</v>
      </c>
      <c r="G10336" s="5" t="s">
        <v>384</v>
      </c>
      <c r="H10336" s="5" t="s">
        <v>513</v>
      </c>
      <c r="I10336" s="5" t="s">
        <v>514</v>
      </c>
    </row>
    <row r="10337" spans="1:9" x14ac:dyDescent="0.25">
      <c r="A10337" s="5" t="s">
        <v>24137</v>
      </c>
      <c r="B10337" s="5" t="s">
        <v>24138</v>
      </c>
      <c r="C10337" s="6" t="s">
        <v>2947</v>
      </c>
      <c r="D10337" s="6" t="str">
        <f t="shared" si="161"/>
        <v>0943-000-000-0000</v>
      </c>
      <c r="E10337" s="5" t="s">
        <v>2948</v>
      </c>
      <c r="F10337" s="5" t="s">
        <v>383</v>
      </c>
      <c r="G10337" s="5" t="s">
        <v>384</v>
      </c>
      <c r="H10337" s="5" t="s">
        <v>377</v>
      </c>
      <c r="I10337" s="5" t="s">
        <v>378</v>
      </c>
    </row>
    <row r="10338" spans="1:9" x14ac:dyDescent="0.25">
      <c r="A10338" s="5" t="s">
        <v>24139</v>
      </c>
      <c r="B10338" s="5" t="s">
        <v>24140</v>
      </c>
      <c r="C10338" s="6" t="s">
        <v>2394</v>
      </c>
      <c r="D10338" s="6" t="str">
        <f t="shared" si="161"/>
        <v>0290-000-000-0000</v>
      </c>
      <c r="E10338" s="5" t="s">
        <v>2395</v>
      </c>
      <c r="F10338" s="5" t="s">
        <v>383</v>
      </c>
      <c r="G10338" s="5" t="s">
        <v>384</v>
      </c>
      <c r="H10338" s="5" t="s">
        <v>377</v>
      </c>
      <c r="I10338" s="5" t="s">
        <v>378</v>
      </c>
    </row>
    <row r="10339" spans="1:9" x14ac:dyDescent="0.25">
      <c r="A10339" s="5" t="s">
        <v>24141</v>
      </c>
      <c r="B10339" s="5" t="s">
        <v>24142</v>
      </c>
      <c r="C10339" s="6" t="s">
        <v>3728</v>
      </c>
      <c r="D10339" s="6" t="str">
        <f t="shared" si="161"/>
        <v>0049-000-000-0000</v>
      </c>
      <c r="E10339" s="5" t="s">
        <v>3729</v>
      </c>
      <c r="F10339" s="5" t="s">
        <v>383</v>
      </c>
      <c r="G10339" s="5" t="s">
        <v>384</v>
      </c>
      <c r="H10339" s="5" t="s">
        <v>377</v>
      </c>
      <c r="I10339" s="5" t="s">
        <v>378</v>
      </c>
    </row>
    <row r="10340" spans="1:9" x14ac:dyDescent="0.25">
      <c r="A10340" s="5" t="s">
        <v>24143</v>
      </c>
      <c r="B10340" s="5" t="s">
        <v>24144</v>
      </c>
      <c r="C10340" s="6" t="s">
        <v>445</v>
      </c>
      <c r="D10340" s="6" t="str">
        <f t="shared" si="161"/>
        <v>0032-000-000-0000</v>
      </c>
      <c r="E10340" s="5" t="s">
        <v>446</v>
      </c>
      <c r="F10340" s="5" t="s">
        <v>383</v>
      </c>
      <c r="G10340" s="5" t="s">
        <v>384</v>
      </c>
      <c r="H10340" s="5" t="s">
        <v>377</v>
      </c>
      <c r="I10340" s="5" t="s">
        <v>378</v>
      </c>
    </row>
    <row r="10341" spans="1:9" x14ac:dyDescent="0.25">
      <c r="A10341" s="5" t="s">
        <v>24145</v>
      </c>
      <c r="B10341" s="5" t="s">
        <v>24146</v>
      </c>
      <c r="C10341" s="6" t="s">
        <v>5638</v>
      </c>
      <c r="D10341" s="6" t="str">
        <f t="shared" si="161"/>
        <v>0901-000-000-0000</v>
      </c>
      <c r="E10341" s="5" t="s">
        <v>5639</v>
      </c>
      <c r="F10341" s="5" t="s">
        <v>383</v>
      </c>
      <c r="G10341" s="5" t="s">
        <v>384</v>
      </c>
      <c r="H10341" s="5" t="s">
        <v>377</v>
      </c>
      <c r="I10341" s="5" t="s">
        <v>378</v>
      </c>
    </row>
    <row r="10342" spans="1:9" x14ac:dyDescent="0.25">
      <c r="A10342" s="5" t="s">
        <v>24147</v>
      </c>
      <c r="B10342" s="5" t="s">
        <v>24148</v>
      </c>
      <c r="C10342" s="6" t="s">
        <v>24149</v>
      </c>
      <c r="D10342" s="6" t="str">
        <f t="shared" si="161"/>
        <v>0283-116-000-0000</v>
      </c>
      <c r="E10342" s="5" t="s">
        <v>24150</v>
      </c>
      <c r="F10342" s="5" t="s">
        <v>383</v>
      </c>
      <c r="G10342" s="5" t="s">
        <v>384</v>
      </c>
      <c r="H10342" s="5" t="s">
        <v>377</v>
      </c>
      <c r="I10342" s="5" t="s">
        <v>378</v>
      </c>
    </row>
    <row r="10343" spans="1:9" x14ac:dyDescent="0.25">
      <c r="A10343" s="5" t="s">
        <v>24151</v>
      </c>
      <c r="B10343" s="5" t="s">
        <v>24152</v>
      </c>
      <c r="C10343" s="6" t="s">
        <v>2102</v>
      </c>
      <c r="D10343" s="6" t="str">
        <f t="shared" si="161"/>
        <v>0196-000-000-0000</v>
      </c>
      <c r="E10343" s="5" t="s">
        <v>2103</v>
      </c>
      <c r="F10343" s="5" t="s">
        <v>383</v>
      </c>
      <c r="G10343" s="5" t="s">
        <v>384</v>
      </c>
      <c r="H10343" s="5" t="s">
        <v>377</v>
      </c>
      <c r="I10343" s="5" t="s">
        <v>378</v>
      </c>
    </row>
    <row r="10344" spans="1:9" x14ac:dyDescent="0.25">
      <c r="A10344" s="5" t="s">
        <v>24153</v>
      </c>
      <c r="B10344" s="5" t="s">
        <v>24154</v>
      </c>
      <c r="C10344" s="6" t="s">
        <v>1569</v>
      </c>
      <c r="D10344" s="6" t="str">
        <f t="shared" si="161"/>
        <v>0010-081-061-1100</v>
      </c>
      <c r="E10344" s="5" t="s">
        <v>1570</v>
      </c>
      <c r="F10344" s="5" t="s">
        <v>399</v>
      </c>
      <c r="G10344" s="5" t="s">
        <v>400</v>
      </c>
      <c r="H10344" s="5" t="s">
        <v>513</v>
      </c>
      <c r="I10344" s="5" t="s">
        <v>514</v>
      </c>
    </row>
    <row r="10345" spans="1:9" x14ac:dyDescent="0.25">
      <c r="A10345" s="5" t="s">
        <v>24155</v>
      </c>
      <c r="B10345" s="5" t="s">
        <v>24156</v>
      </c>
      <c r="C10345" s="6" t="s">
        <v>3896</v>
      </c>
      <c r="D10345" s="6" t="str">
        <f t="shared" si="161"/>
        <v>0410-000-000-0000</v>
      </c>
      <c r="E10345" s="5" t="s">
        <v>3897</v>
      </c>
      <c r="F10345" s="5" t="s">
        <v>383</v>
      </c>
      <c r="G10345" s="5" t="s">
        <v>384</v>
      </c>
      <c r="H10345" s="5" t="s">
        <v>377</v>
      </c>
      <c r="I10345" s="5" t="s">
        <v>378</v>
      </c>
    </row>
    <row r="10346" spans="1:9" x14ac:dyDescent="0.25">
      <c r="A10346" s="5" t="s">
        <v>24157</v>
      </c>
      <c r="B10346" s="5" t="s">
        <v>24158</v>
      </c>
      <c r="C10346" s="6" t="s">
        <v>15975</v>
      </c>
      <c r="D10346" s="6" t="str">
        <f t="shared" si="161"/>
        <v>0547-000-000-0000</v>
      </c>
      <c r="E10346" s="5" t="s">
        <v>15976</v>
      </c>
      <c r="F10346" s="5" t="s">
        <v>383</v>
      </c>
      <c r="G10346" s="5" t="s">
        <v>384</v>
      </c>
      <c r="H10346" s="5" t="s">
        <v>377</v>
      </c>
      <c r="I10346" s="5" t="s">
        <v>378</v>
      </c>
    </row>
    <row r="10347" spans="1:9" x14ac:dyDescent="0.25">
      <c r="A10347" s="5" t="s">
        <v>24159</v>
      </c>
      <c r="B10347" s="5" t="s">
        <v>24160</v>
      </c>
      <c r="C10347" s="6" t="s">
        <v>11952</v>
      </c>
      <c r="D10347" s="6" t="str">
        <f t="shared" si="161"/>
        <v>1076-000-000-0000</v>
      </c>
      <c r="E10347" s="5" t="s">
        <v>11953</v>
      </c>
      <c r="F10347" s="5" t="s">
        <v>383</v>
      </c>
      <c r="G10347" s="5" t="s">
        <v>384</v>
      </c>
      <c r="H10347" s="5" t="s">
        <v>377</v>
      </c>
      <c r="I10347" s="5" t="s">
        <v>378</v>
      </c>
    </row>
    <row r="10348" spans="1:9" x14ac:dyDescent="0.25">
      <c r="A10348" s="5" t="s">
        <v>24161</v>
      </c>
      <c r="B10348" s="5" t="s">
        <v>24162</v>
      </c>
      <c r="C10348" s="6" t="s">
        <v>13153</v>
      </c>
      <c r="D10348" s="6" t="str">
        <f t="shared" si="161"/>
        <v>1136-000-000-0000</v>
      </c>
      <c r="E10348" s="5" t="s">
        <v>13154</v>
      </c>
      <c r="F10348" s="5" t="s">
        <v>383</v>
      </c>
      <c r="G10348" s="5" t="s">
        <v>384</v>
      </c>
      <c r="H10348" s="5" t="s">
        <v>377</v>
      </c>
      <c r="I10348" s="5" t="s">
        <v>378</v>
      </c>
    </row>
    <row r="10349" spans="1:9" x14ac:dyDescent="0.25">
      <c r="A10349" s="5" t="s">
        <v>24163</v>
      </c>
      <c r="B10349" s="5" t="s">
        <v>24164</v>
      </c>
      <c r="C10349" s="6" t="s">
        <v>517</v>
      </c>
      <c r="D10349" s="6" t="str">
        <f t="shared" si="161"/>
        <v>0250-000-000-0000</v>
      </c>
      <c r="E10349" s="5" t="s">
        <v>518</v>
      </c>
      <c r="F10349" s="5" t="s">
        <v>383</v>
      </c>
      <c r="G10349" s="5" t="s">
        <v>384</v>
      </c>
      <c r="H10349" s="5" t="s">
        <v>377</v>
      </c>
      <c r="I10349" s="5" t="s">
        <v>378</v>
      </c>
    </row>
    <row r="10350" spans="1:9" x14ac:dyDescent="0.25">
      <c r="A10350" s="5" t="s">
        <v>24165</v>
      </c>
      <c r="B10350" s="5" t="s">
        <v>24166</v>
      </c>
      <c r="C10350" s="6" t="s">
        <v>2160</v>
      </c>
      <c r="D10350" s="6" t="str">
        <f t="shared" si="161"/>
        <v>0075-000-000-0000</v>
      </c>
      <c r="E10350" s="5" t="s">
        <v>2161</v>
      </c>
      <c r="F10350" s="5" t="s">
        <v>383</v>
      </c>
      <c r="G10350" s="5" t="s">
        <v>384</v>
      </c>
      <c r="H10350" s="5" t="s">
        <v>377</v>
      </c>
      <c r="I10350" s="5" t="s">
        <v>378</v>
      </c>
    </row>
    <row r="10351" spans="1:9" x14ac:dyDescent="0.25">
      <c r="A10351" s="5" t="s">
        <v>24167</v>
      </c>
      <c r="B10351" s="5" t="s">
        <v>24168</v>
      </c>
      <c r="C10351" s="6" t="s">
        <v>1559</v>
      </c>
      <c r="D10351" s="6" t="str">
        <f t="shared" si="161"/>
        <v>0070-000-000-0000</v>
      </c>
      <c r="E10351" s="5" t="s">
        <v>1560</v>
      </c>
      <c r="F10351" s="5" t="s">
        <v>383</v>
      </c>
      <c r="G10351" s="5" t="s">
        <v>384</v>
      </c>
      <c r="H10351" s="5" t="s">
        <v>377</v>
      </c>
      <c r="I10351" s="5" t="s">
        <v>378</v>
      </c>
    </row>
    <row r="10352" spans="1:9" x14ac:dyDescent="0.25">
      <c r="A10352" s="5" t="s">
        <v>24169</v>
      </c>
      <c r="B10352" s="5" t="s">
        <v>24170</v>
      </c>
      <c r="C10352" s="6" t="s">
        <v>2716</v>
      </c>
      <c r="D10352" s="6" t="str">
        <f t="shared" si="161"/>
        <v>0100-000-000-1100</v>
      </c>
      <c r="E10352" s="5" t="s">
        <v>2717</v>
      </c>
      <c r="F10352" s="5" t="s">
        <v>383</v>
      </c>
      <c r="G10352" s="5" t="s">
        <v>384</v>
      </c>
      <c r="H10352" s="5" t="s">
        <v>377</v>
      </c>
      <c r="I10352" s="5" t="s">
        <v>378</v>
      </c>
    </row>
    <row r="10353" spans="1:9" x14ac:dyDescent="0.25">
      <c r="A10353" s="5" t="s">
        <v>24171</v>
      </c>
      <c r="B10353" s="5" t="s">
        <v>24172</v>
      </c>
      <c r="C10353" s="6" t="s">
        <v>7298</v>
      </c>
      <c r="D10353" s="6" t="str">
        <f t="shared" si="161"/>
        <v>0010-115-150-1800</v>
      </c>
      <c r="E10353" s="5" t="s">
        <v>7299</v>
      </c>
      <c r="F10353" s="5" t="s">
        <v>383</v>
      </c>
      <c r="G10353" s="5" t="s">
        <v>384</v>
      </c>
      <c r="H10353" s="5" t="s">
        <v>377</v>
      </c>
      <c r="I10353" s="5" t="s">
        <v>378</v>
      </c>
    </row>
    <row r="10354" spans="1:9" x14ac:dyDescent="0.25">
      <c r="A10354" s="5" t="s">
        <v>24173</v>
      </c>
      <c r="B10354" s="5" t="s">
        <v>24174</v>
      </c>
      <c r="C10354" s="6" t="s">
        <v>1045</v>
      </c>
      <c r="D10354" s="6" t="str">
        <f t="shared" si="161"/>
        <v>0270-000-000-0000</v>
      </c>
      <c r="E10354" s="5" t="s">
        <v>1046</v>
      </c>
      <c r="F10354" s="5" t="s">
        <v>383</v>
      </c>
      <c r="G10354" s="5" t="s">
        <v>384</v>
      </c>
      <c r="H10354" s="5" t="s">
        <v>377</v>
      </c>
      <c r="I10354" s="5" t="s">
        <v>378</v>
      </c>
    </row>
    <row r="10355" spans="1:9" x14ac:dyDescent="0.25">
      <c r="A10355" s="5" t="s">
        <v>24175</v>
      </c>
      <c r="B10355" s="5" t="s">
        <v>24176</v>
      </c>
      <c r="C10355" s="6" t="s">
        <v>4112</v>
      </c>
      <c r="D10355" s="6" t="str">
        <f t="shared" si="161"/>
        <v>0010-083-041-1100</v>
      </c>
      <c r="E10355" s="5" t="s">
        <v>4113</v>
      </c>
      <c r="F10355" s="5" t="s">
        <v>383</v>
      </c>
      <c r="G10355" s="5" t="s">
        <v>384</v>
      </c>
      <c r="H10355" s="5" t="s">
        <v>377</v>
      </c>
      <c r="I10355" s="5" t="s">
        <v>378</v>
      </c>
    </row>
    <row r="10356" spans="1:9" x14ac:dyDescent="0.25">
      <c r="A10356" s="5" t="s">
        <v>24177</v>
      </c>
      <c r="B10356" s="5" t="s">
        <v>24178</v>
      </c>
      <c r="C10356" s="6" t="s">
        <v>1051</v>
      </c>
      <c r="D10356" s="6" t="str">
        <f t="shared" si="161"/>
        <v>0590-000-000-0000</v>
      </c>
      <c r="E10356" s="5" t="s">
        <v>1052</v>
      </c>
      <c r="F10356" s="5" t="s">
        <v>383</v>
      </c>
      <c r="G10356" s="5" t="s">
        <v>384</v>
      </c>
      <c r="H10356" s="5" t="s">
        <v>377</v>
      </c>
      <c r="I10356" s="5" t="s">
        <v>378</v>
      </c>
    </row>
    <row r="10357" spans="1:9" x14ac:dyDescent="0.25">
      <c r="A10357" s="5" t="s">
        <v>24179</v>
      </c>
      <c r="B10357" s="5" t="s">
        <v>24180</v>
      </c>
      <c r="C10357" s="6" t="s">
        <v>1127</v>
      </c>
      <c r="D10357" s="6" t="str">
        <f t="shared" si="161"/>
        <v>0839-000-000-0000</v>
      </c>
      <c r="E10357" s="5" t="s">
        <v>1128</v>
      </c>
      <c r="F10357" s="5" t="s">
        <v>383</v>
      </c>
      <c r="G10357" s="5" t="s">
        <v>384</v>
      </c>
      <c r="H10357" s="5" t="s">
        <v>377</v>
      </c>
      <c r="I10357" s="5" t="s">
        <v>378</v>
      </c>
    </row>
    <row r="10358" spans="1:9" x14ac:dyDescent="0.25">
      <c r="A10358" s="5" t="s">
        <v>24181</v>
      </c>
      <c r="B10358" s="5" t="s">
        <v>24182</v>
      </c>
      <c r="C10358" s="6" t="s">
        <v>1079</v>
      </c>
      <c r="D10358" s="6" t="str">
        <f t="shared" si="161"/>
        <v>0042-000-000-0000</v>
      </c>
      <c r="E10358" s="5" t="s">
        <v>1080</v>
      </c>
      <c r="F10358" s="5" t="s">
        <v>383</v>
      </c>
      <c r="G10358" s="5" t="s">
        <v>384</v>
      </c>
      <c r="H10358" s="5" t="s">
        <v>377</v>
      </c>
      <c r="I10358" s="5" t="s">
        <v>378</v>
      </c>
    </row>
    <row r="10359" spans="1:9" x14ac:dyDescent="0.25">
      <c r="A10359" s="5" t="s">
        <v>24183</v>
      </c>
      <c r="B10359" s="5" t="s">
        <v>24184</v>
      </c>
      <c r="C10359" s="6" t="s">
        <v>8256</v>
      </c>
      <c r="D10359" s="6" t="str">
        <f t="shared" si="161"/>
        <v>0043-000-000-0000</v>
      </c>
      <c r="E10359" s="5" t="s">
        <v>8257</v>
      </c>
      <c r="F10359" s="5" t="s">
        <v>383</v>
      </c>
      <c r="G10359" s="5" t="s">
        <v>384</v>
      </c>
      <c r="H10359" s="5" t="s">
        <v>377</v>
      </c>
      <c r="I10359" s="5" t="s">
        <v>378</v>
      </c>
    </row>
    <row r="10360" spans="1:9" x14ac:dyDescent="0.25">
      <c r="A10360" s="5" t="s">
        <v>24185</v>
      </c>
      <c r="B10360" s="5" t="s">
        <v>24186</v>
      </c>
      <c r="C10360" s="6" t="s">
        <v>4949</v>
      </c>
      <c r="D10360" s="6" t="str">
        <f t="shared" si="161"/>
        <v>0348-000-000-0000</v>
      </c>
      <c r="E10360" s="5" t="s">
        <v>4950</v>
      </c>
      <c r="F10360" s="5" t="s">
        <v>383</v>
      </c>
      <c r="G10360" s="5" t="s">
        <v>384</v>
      </c>
      <c r="H10360" s="5" t="s">
        <v>377</v>
      </c>
      <c r="I10360" s="5" t="s">
        <v>378</v>
      </c>
    </row>
    <row r="10361" spans="1:9" x14ac:dyDescent="0.25">
      <c r="A10361" s="5" t="s">
        <v>24187</v>
      </c>
      <c r="B10361" s="5" t="s">
        <v>24188</v>
      </c>
      <c r="C10361" s="6" t="s">
        <v>7641</v>
      </c>
      <c r="D10361" s="6" t="str">
        <f t="shared" si="161"/>
        <v>0077-309-000-0000</v>
      </c>
      <c r="E10361" s="5" t="s">
        <v>7642</v>
      </c>
      <c r="F10361" s="5" t="s">
        <v>383</v>
      </c>
      <c r="G10361" s="5" t="s">
        <v>384</v>
      </c>
      <c r="H10361" s="5" t="s">
        <v>377</v>
      </c>
      <c r="I10361" s="5" t="s">
        <v>378</v>
      </c>
    </row>
    <row r="10362" spans="1:9" x14ac:dyDescent="0.25">
      <c r="A10362" s="5" t="s">
        <v>24189</v>
      </c>
      <c r="B10362" s="5" t="s">
        <v>24190</v>
      </c>
      <c r="C10362" s="6" t="s">
        <v>2382</v>
      </c>
      <c r="D10362" s="6" t="str">
        <f t="shared" si="161"/>
        <v>0132-000-000-0000</v>
      </c>
      <c r="E10362" s="5" t="s">
        <v>2383</v>
      </c>
      <c r="F10362" s="5" t="s">
        <v>383</v>
      </c>
      <c r="G10362" s="5" t="s">
        <v>384</v>
      </c>
      <c r="H10362" s="5" t="s">
        <v>377</v>
      </c>
      <c r="I10362" s="5" t="s">
        <v>378</v>
      </c>
    </row>
    <row r="10363" spans="1:9" x14ac:dyDescent="0.25">
      <c r="A10363" s="5" t="s">
        <v>24191</v>
      </c>
      <c r="B10363" s="5" t="s">
        <v>24192</v>
      </c>
      <c r="C10363" s="6" t="s">
        <v>6472</v>
      </c>
      <c r="D10363" s="6" t="str">
        <f t="shared" si="161"/>
        <v>0010-090-111-1100</v>
      </c>
      <c r="E10363" s="5" t="s">
        <v>6473</v>
      </c>
      <c r="F10363" s="5" t="s">
        <v>383</v>
      </c>
      <c r="G10363" s="5" t="s">
        <v>384</v>
      </c>
      <c r="H10363" s="5" t="s">
        <v>377</v>
      </c>
      <c r="I10363" s="5" t="s">
        <v>378</v>
      </c>
    </row>
    <row r="10364" spans="1:9" x14ac:dyDescent="0.25">
      <c r="A10364" s="5" t="s">
        <v>24193</v>
      </c>
      <c r="B10364" s="5" t="s">
        <v>24194</v>
      </c>
      <c r="C10364" s="6" t="s">
        <v>4363</v>
      </c>
      <c r="D10364" s="6" t="str">
        <f t="shared" si="161"/>
        <v>0010-030-031-1200</v>
      </c>
      <c r="E10364" s="5" t="s">
        <v>4364</v>
      </c>
      <c r="F10364" s="5" t="s">
        <v>383</v>
      </c>
      <c r="G10364" s="5" t="s">
        <v>384</v>
      </c>
      <c r="H10364" s="5" t="s">
        <v>377</v>
      </c>
      <c r="I10364" s="5" t="s">
        <v>378</v>
      </c>
    </row>
    <row r="10365" spans="1:9" x14ac:dyDescent="0.25">
      <c r="A10365" s="5" t="s">
        <v>24195</v>
      </c>
      <c r="B10365" s="5" t="s">
        <v>24196</v>
      </c>
      <c r="C10365" s="6" t="s">
        <v>6949</v>
      </c>
      <c r="D10365" s="6" t="str">
        <f t="shared" si="161"/>
        <v>1009-000-000-0000</v>
      </c>
      <c r="E10365" s="5" t="s">
        <v>6950</v>
      </c>
      <c r="F10365" s="5" t="s">
        <v>383</v>
      </c>
      <c r="G10365" s="5" t="s">
        <v>384</v>
      </c>
      <c r="H10365" s="5" t="s">
        <v>377</v>
      </c>
      <c r="I10365" s="5" t="s">
        <v>378</v>
      </c>
    </row>
    <row r="10366" spans="1:9" x14ac:dyDescent="0.25">
      <c r="A10366" s="5" t="s">
        <v>24197</v>
      </c>
      <c r="B10366" s="5" t="s">
        <v>24198</v>
      </c>
      <c r="C10366" s="6" t="s">
        <v>1639</v>
      </c>
      <c r="D10366" s="6" t="str">
        <f t="shared" si="161"/>
        <v>0100-000-000-1000</v>
      </c>
      <c r="E10366" s="5" t="s">
        <v>1640</v>
      </c>
      <c r="F10366" s="5" t="s">
        <v>383</v>
      </c>
      <c r="G10366" s="5" t="s">
        <v>384</v>
      </c>
      <c r="H10366" s="5" t="s">
        <v>377</v>
      </c>
      <c r="I10366" s="5" t="s">
        <v>378</v>
      </c>
    </row>
    <row r="10367" spans="1:9" x14ac:dyDescent="0.25">
      <c r="A10367" s="5" t="s">
        <v>24199</v>
      </c>
      <c r="B10367" s="5" t="s">
        <v>24200</v>
      </c>
      <c r="C10367" s="6" t="s">
        <v>2673</v>
      </c>
      <c r="D10367" s="6" t="str">
        <f t="shared" si="161"/>
        <v>0219-000-000-0000</v>
      </c>
      <c r="E10367" s="5" t="s">
        <v>2674</v>
      </c>
      <c r="F10367" s="5" t="s">
        <v>383</v>
      </c>
      <c r="G10367" s="5" t="s">
        <v>384</v>
      </c>
      <c r="H10367" s="5" t="s">
        <v>377</v>
      </c>
      <c r="I10367" s="5" t="s">
        <v>378</v>
      </c>
    </row>
    <row r="10368" spans="1:9" x14ac:dyDescent="0.25">
      <c r="A10368" s="5" t="s">
        <v>24201</v>
      </c>
      <c r="B10368" s="5" t="s">
        <v>24202</v>
      </c>
      <c r="C10368" s="6" t="s">
        <v>2382</v>
      </c>
      <c r="D10368" s="6" t="str">
        <f t="shared" si="161"/>
        <v>0132-000-000-0000</v>
      </c>
      <c r="E10368" s="5" t="s">
        <v>2383</v>
      </c>
      <c r="F10368" s="5" t="s">
        <v>383</v>
      </c>
      <c r="G10368" s="5" t="s">
        <v>384</v>
      </c>
      <c r="H10368" s="5" t="s">
        <v>377</v>
      </c>
      <c r="I10368" s="5" t="s">
        <v>378</v>
      </c>
    </row>
    <row r="10369" spans="1:9" x14ac:dyDescent="0.25">
      <c r="A10369" s="5" t="s">
        <v>24203</v>
      </c>
      <c r="B10369" s="5" t="s">
        <v>24204</v>
      </c>
      <c r="C10369" s="6" t="s">
        <v>915</v>
      </c>
      <c r="D10369" s="6" t="str">
        <f t="shared" si="161"/>
        <v>0027-000-000-0000</v>
      </c>
      <c r="E10369" s="5" t="s">
        <v>916</v>
      </c>
      <c r="F10369" s="5" t="s">
        <v>383</v>
      </c>
      <c r="G10369" s="5" t="s">
        <v>384</v>
      </c>
      <c r="H10369" s="5" t="s">
        <v>377</v>
      </c>
      <c r="I10369" s="5" t="s">
        <v>378</v>
      </c>
    </row>
    <row r="10370" spans="1:9" x14ac:dyDescent="0.25">
      <c r="A10370" s="5" t="s">
        <v>24205</v>
      </c>
      <c r="B10370" s="5" t="s">
        <v>24206</v>
      </c>
      <c r="C10370" s="6" t="s">
        <v>2585</v>
      </c>
      <c r="D10370" s="6" t="str">
        <f t="shared" ref="D10370:D10433" si="162">TEXT(C10370,"0000-000-000-0000")</f>
        <v>0082-000-000-0000</v>
      </c>
      <c r="E10370" s="5" t="s">
        <v>2586</v>
      </c>
      <c r="F10370" s="5" t="s">
        <v>383</v>
      </c>
      <c r="G10370" s="5" t="s">
        <v>384</v>
      </c>
      <c r="H10370" s="5" t="s">
        <v>377</v>
      </c>
      <c r="I10370" s="5" t="s">
        <v>378</v>
      </c>
    </row>
    <row r="10371" spans="1:9" x14ac:dyDescent="0.25">
      <c r="A10371" s="5" t="s">
        <v>24207</v>
      </c>
      <c r="B10371" s="5" t="s">
        <v>24208</v>
      </c>
      <c r="C10371" s="6" t="s">
        <v>6378</v>
      </c>
      <c r="D10371" s="6" t="str">
        <f t="shared" si="162"/>
        <v>1010-033-000-0000</v>
      </c>
      <c r="E10371" s="5" t="s">
        <v>6379</v>
      </c>
      <c r="F10371" s="5" t="s">
        <v>383</v>
      </c>
      <c r="G10371" s="5" t="s">
        <v>384</v>
      </c>
      <c r="H10371" s="5" t="s">
        <v>377</v>
      </c>
      <c r="I10371" s="5" t="s">
        <v>378</v>
      </c>
    </row>
    <row r="10372" spans="1:9" x14ac:dyDescent="0.25">
      <c r="A10372" s="5" t="s">
        <v>24209</v>
      </c>
      <c r="B10372" s="5" t="s">
        <v>24210</v>
      </c>
      <c r="C10372" s="6" t="s">
        <v>1635</v>
      </c>
      <c r="D10372" s="6" t="str">
        <f t="shared" si="162"/>
        <v>0010-211-010-9900</v>
      </c>
      <c r="E10372" s="5" t="s">
        <v>1636</v>
      </c>
      <c r="F10372" s="5" t="s">
        <v>383</v>
      </c>
      <c r="G10372" s="5" t="s">
        <v>384</v>
      </c>
      <c r="H10372" s="5" t="s">
        <v>377</v>
      </c>
      <c r="I10372" s="5" t="s">
        <v>378</v>
      </c>
    </row>
    <row r="10373" spans="1:9" x14ac:dyDescent="0.25">
      <c r="A10373" s="5" t="s">
        <v>24211</v>
      </c>
      <c r="B10373" s="5" t="s">
        <v>24212</v>
      </c>
      <c r="C10373" s="6" t="s">
        <v>1127</v>
      </c>
      <c r="D10373" s="6" t="str">
        <f t="shared" si="162"/>
        <v>0839-000-000-0000</v>
      </c>
      <c r="E10373" s="5" t="s">
        <v>1128</v>
      </c>
      <c r="F10373" s="5" t="s">
        <v>383</v>
      </c>
      <c r="G10373" s="5" t="s">
        <v>384</v>
      </c>
      <c r="H10373" s="5" t="s">
        <v>377</v>
      </c>
      <c r="I10373" s="5" t="s">
        <v>378</v>
      </c>
    </row>
    <row r="10374" spans="1:9" x14ac:dyDescent="0.25">
      <c r="A10374" s="5" t="s">
        <v>24213</v>
      </c>
      <c r="B10374" s="5" t="s">
        <v>24214</v>
      </c>
      <c r="C10374" s="6" t="s">
        <v>4540</v>
      </c>
      <c r="D10374" s="6" t="str">
        <f t="shared" si="162"/>
        <v>0624-000-000-0000</v>
      </c>
      <c r="E10374" s="5" t="s">
        <v>4541</v>
      </c>
      <c r="F10374" s="5" t="s">
        <v>383</v>
      </c>
      <c r="G10374" s="5" t="s">
        <v>384</v>
      </c>
      <c r="H10374" s="5" t="s">
        <v>377</v>
      </c>
      <c r="I10374" s="5" t="s">
        <v>378</v>
      </c>
    </row>
    <row r="10375" spans="1:9" x14ac:dyDescent="0.25">
      <c r="A10375" s="5" t="s">
        <v>24215</v>
      </c>
      <c r="B10375" s="5" t="s">
        <v>24216</v>
      </c>
      <c r="C10375" s="6" t="s">
        <v>7731</v>
      </c>
      <c r="D10375" s="6" t="str">
        <f t="shared" si="162"/>
        <v>1098-000-000-0000</v>
      </c>
      <c r="E10375" s="5" t="s">
        <v>7732</v>
      </c>
      <c r="F10375" s="5" t="s">
        <v>383</v>
      </c>
      <c r="G10375" s="5" t="s">
        <v>384</v>
      </c>
      <c r="H10375" s="5" t="s">
        <v>377</v>
      </c>
      <c r="I10375" s="5" t="s">
        <v>378</v>
      </c>
    </row>
    <row r="10376" spans="1:9" x14ac:dyDescent="0.25">
      <c r="A10376" s="5" t="s">
        <v>24217</v>
      </c>
      <c r="B10376" s="5" t="s">
        <v>24218</v>
      </c>
      <c r="C10376" s="6" t="s">
        <v>1764</v>
      </c>
      <c r="D10376" s="6" t="str">
        <f t="shared" si="162"/>
        <v>0040-000-000-0000</v>
      </c>
      <c r="E10376" s="5" t="s">
        <v>1765</v>
      </c>
      <c r="F10376" s="5" t="s">
        <v>383</v>
      </c>
      <c r="G10376" s="5" t="s">
        <v>384</v>
      </c>
      <c r="H10376" s="5" t="s">
        <v>377</v>
      </c>
      <c r="I10376" s="5" t="s">
        <v>378</v>
      </c>
    </row>
    <row r="10377" spans="1:9" x14ac:dyDescent="0.25">
      <c r="A10377" s="5" t="s">
        <v>24219</v>
      </c>
      <c r="B10377" s="5" t="s">
        <v>24220</v>
      </c>
      <c r="C10377" s="6" t="s">
        <v>24221</v>
      </c>
      <c r="D10377" s="6" t="str">
        <f t="shared" si="162"/>
        <v>0922-000-009-9300</v>
      </c>
      <c r="E10377" s="5" t="s">
        <v>24222</v>
      </c>
      <c r="F10377" s="5" t="s">
        <v>383</v>
      </c>
      <c r="G10377" s="5" t="s">
        <v>384</v>
      </c>
      <c r="H10377" s="5" t="s">
        <v>377</v>
      </c>
      <c r="I10377" s="5" t="s">
        <v>378</v>
      </c>
    </row>
    <row r="10378" spans="1:9" x14ac:dyDescent="0.25">
      <c r="A10378" s="5" t="s">
        <v>24223</v>
      </c>
      <c r="B10378" s="5" t="s">
        <v>24224</v>
      </c>
      <c r="C10378" s="6" t="s">
        <v>13153</v>
      </c>
      <c r="D10378" s="6" t="str">
        <f t="shared" si="162"/>
        <v>1136-000-000-0000</v>
      </c>
      <c r="E10378" s="5" t="s">
        <v>13154</v>
      </c>
      <c r="F10378" s="5" t="s">
        <v>383</v>
      </c>
      <c r="G10378" s="5" t="s">
        <v>384</v>
      </c>
      <c r="H10378" s="5" t="s">
        <v>377</v>
      </c>
      <c r="I10378" s="5" t="s">
        <v>378</v>
      </c>
    </row>
    <row r="10379" spans="1:9" x14ac:dyDescent="0.25">
      <c r="A10379" s="5" t="s">
        <v>24225</v>
      </c>
      <c r="B10379" s="5" t="s">
        <v>24226</v>
      </c>
      <c r="C10379" s="6" t="s">
        <v>7611</v>
      </c>
      <c r="D10379" s="6" t="str">
        <f t="shared" si="162"/>
        <v>0878-000-000-0000</v>
      </c>
      <c r="E10379" s="5" t="s">
        <v>7612</v>
      </c>
      <c r="F10379" s="5" t="s">
        <v>383</v>
      </c>
      <c r="G10379" s="5" t="s">
        <v>384</v>
      </c>
      <c r="H10379" s="5" t="s">
        <v>377</v>
      </c>
      <c r="I10379" s="5" t="s">
        <v>378</v>
      </c>
    </row>
    <row r="10380" spans="1:9" x14ac:dyDescent="0.25">
      <c r="A10380" s="5" t="s">
        <v>24227</v>
      </c>
      <c r="B10380" s="5" t="s">
        <v>24228</v>
      </c>
      <c r="C10380" s="6" t="s">
        <v>962</v>
      </c>
      <c r="D10380" s="6" t="str">
        <f t="shared" si="162"/>
        <v>0797-000-000-0000</v>
      </c>
      <c r="E10380" s="5" t="s">
        <v>963</v>
      </c>
      <c r="F10380" s="5" t="s">
        <v>383</v>
      </c>
      <c r="G10380" s="5" t="s">
        <v>384</v>
      </c>
      <c r="H10380" s="5" t="s">
        <v>377</v>
      </c>
      <c r="I10380" s="5" t="s">
        <v>378</v>
      </c>
    </row>
    <row r="10381" spans="1:9" x14ac:dyDescent="0.25">
      <c r="A10381" s="5" t="s">
        <v>24229</v>
      </c>
      <c r="B10381" s="5" t="s">
        <v>24230</v>
      </c>
      <c r="C10381" s="6" t="s">
        <v>2018</v>
      </c>
      <c r="D10381" s="6" t="str">
        <f t="shared" si="162"/>
        <v>0011-000-000-0000</v>
      </c>
      <c r="E10381" s="5" t="s">
        <v>2019</v>
      </c>
      <c r="F10381" s="5" t="s">
        <v>383</v>
      </c>
      <c r="G10381" s="5" t="s">
        <v>384</v>
      </c>
      <c r="H10381" s="5" t="s">
        <v>513</v>
      </c>
      <c r="I10381" s="5" t="s">
        <v>514</v>
      </c>
    </row>
    <row r="10382" spans="1:9" x14ac:dyDescent="0.25">
      <c r="A10382" s="5" t="s">
        <v>24231</v>
      </c>
      <c r="B10382" s="5" t="s">
        <v>24232</v>
      </c>
      <c r="C10382" s="6" t="s">
        <v>13153</v>
      </c>
      <c r="D10382" s="6" t="str">
        <f t="shared" si="162"/>
        <v>1136-000-000-0000</v>
      </c>
      <c r="E10382" s="5" t="s">
        <v>13154</v>
      </c>
      <c r="F10382" s="5" t="s">
        <v>383</v>
      </c>
      <c r="G10382" s="5" t="s">
        <v>384</v>
      </c>
      <c r="H10382" s="5" t="s">
        <v>377</v>
      </c>
      <c r="I10382" s="5" t="s">
        <v>378</v>
      </c>
    </row>
    <row r="10383" spans="1:9" x14ac:dyDescent="0.25">
      <c r="A10383" s="5" t="s">
        <v>24233</v>
      </c>
      <c r="B10383" s="5" t="s">
        <v>24234</v>
      </c>
      <c r="C10383" s="6" t="s">
        <v>521</v>
      </c>
      <c r="D10383" s="6" t="str">
        <f t="shared" si="162"/>
        <v>0950-000-000-0000</v>
      </c>
      <c r="E10383" s="5" t="s">
        <v>522</v>
      </c>
      <c r="F10383" s="5" t="s">
        <v>383</v>
      </c>
      <c r="G10383" s="5" t="s">
        <v>384</v>
      </c>
      <c r="H10383" s="5" t="s">
        <v>377</v>
      </c>
      <c r="I10383" s="5" t="s">
        <v>378</v>
      </c>
    </row>
    <row r="10384" spans="1:9" x14ac:dyDescent="0.25">
      <c r="A10384" s="5" t="s">
        <v>24235</v>
      </c>
      <c r="B10384" s="5" t="s">
        <v>24236</v>
      </c>
      <c r="C10384" s="6" t="s">
        <v>2597</v>
      </c>
      <c r="D10384" s="6" t="str">
        <f t="shared" si="162"/>
        <v>0345-000-000-0000</v>
      </c>
      <c r="E10384" s="5" t="s">
        <v>2598</v>
      </c>
      <c r="F10384" s="5" t="s">
        <v>383</v>
      </c>
      <c r="G10384" s="5" t="s">
        <v>384</v>
      </c>
      <c r="H10384" s="5" t="s">
        <v>377</v>
      </c>
      <c r="I10384" s="5" t="s">
        <v>378</v>
      </c>
    </row>
    <row r="10385" spans="1:9" x14ac:dyDescent="0.25">
      <c r="A10385" s="5" t="s">
        <v>24237</v>
      </c>
      <c r="B10385" s="5" t="s">
        <v>24238</v>
      </c>
      <c r="C10385" s="6" t="s">
        <v>777</v>
      </c>
      <c r="D10385" s="6" t="str">
        <f t="shared" si="162"/>
        <v>0595-000-000-0000</v>
      </c>
      <c r="E10385" s="5" t="s">
        <v>778</v>
      </c>
      <c r="F10385" s="5" t="s">
        <v>383</v>
      </c>
      <c r="G10385" s="5" t="s">
        <v>384</v>
      </c>
      <c r="H10385" s="5" t="s">
        <v>377</v>
      </c>
      <c r="I10385" s="5" t="s">
        <v>378</v>
      </c>
    </row>
    <row r="10386" spans="1:9" x14ac:dyDescent="0.25">
      <c r="A10386" s="5" t="s">
        <v>24239</v>
      </c>
      <c r="B10386" s="5" t="s">
        <v>24240</v>
      </c>
      <c r="C10386" s="6" t="s">
        <v>6061</v>
      </c>
      <c r="D10386" s="6" t="str">
        <f t="shared" si="162"/>
        <v>0897-000-000-0000</v>
      </c>
      <c r="E10386" s="5" t="s">
        <v>6062</v>
      </c>
      <c r="F10386" s="5" t="s">
        <v>383</v>
      </c>
      <c r="G10386" s="5" t="s">
        <v>384</v>
      </c>
      <c r="H10386" s="5" t="s">
        <v>377</v>
      </c>
      <c r="I10386" s="5" t="s">
        <v>378</v>
      </c>
    </row>
    <row r="10387" spans="1:9" x14ac:dyDescent="0.25">
      <c r="A10387" s="5" t="s">
        <v>24241</v>
      </c>
      <c r="B10387" s="5" t="s">
        <v>24242</v>
      </c>
      <c r="C10387" s="6" t="s">
        <v>2673</v>
      </c>
      <c r="D10387" s="6" t="str">
        <f t="shared" si="162"/>
        <v>0219-000-000-0000</v>
      </c>
      <c r="E10387" s="5" t="s">
        <v>2674</v>
      </c>
      <c r="F10387" s="5" t="s">
        <v>383</v>
      </c>
      <c r="G10387" s="5" t="s">
        <v>384</v>
      </c>
      <c r="H10387" s="5" t="s">
        <v>11413</v>
      </c>
      <c r="I10387" s="5" t="s">
        <v>11414</v>
      </c>
    </row>
    <row r="10388" spans="1:9" x14ac:dyDescent="0.25">
      <c r="A10388" s="5" t="s">
        <v>24243</v>
      </c>
      <c r="B10388" s="5" t="s">
        <v>24244</v>
      </c>
      <c r="C10388" s="6" t="s">
        <v>1798</v>
      </c>
      <c r="D10388" s="6" t="str">
        <f t="shared" si="162"/>
        <v>0390-000-000-0000</v>
      </c>
      <c r="E10388" s="5" t="s">
        <v>1799</v>
      </c>
      <c r="F10388" s="5" t="s">
        <v>383</v>
      </c>
      <c r="G10388" s="5" t="s">
        <v>384</v>
      </c>
      <c r="H10388" s="5" t="s">
        <v>377</v>
      </c>
      <c r="I10388" s="5" t="s">
        <v>378</v>
      </c>
    </row>
    <row r="10389" spans="1:9" x14ac:dyDescent="0.25">
      <c r="A10389" s="5" t="s">
        <v>24245</v>
      </c>
      <c r="B10389" s="5" t="s">
        <v>24246</v>
      </c>
      <c r="C10389" s="6" t="s">
        <v>6723</v>
      </c>
      <c r="D10389" s="6" t="str">
        <f t="shared" si="162"/>
        <v>0598-000-000-0000</v>
      </c>
      <c r="E10389" s="5" t="s">
        <v>6724</v>
      </c>
      <c r="F10389" s="5" t="s">
        <v>503</v>
      </c>
      <c r="G10389" s="5" t="s">
        <v>504</v>
      </c>
      <c r="H10389" s="5" t="s">
        <v>377</v>
      </c>
      <c r="I10389" s="5" t="s">
        <v>378</v>
      </c>
    </row>
    <row r="10390" spans="1:9" x14ac:dyDescent="0.25">
      <c r="A10390" s="5" t="s">
        <v>24247</v>
      </c>
      <c r="B10390" s="5" t="s">
        <v>24248</v>
      </c>
      <c r="C10390" s="6" t="s">
        <v>8256</v>
      </c>
      <c r="D10390" s="6" t="str">
        <f t="shared" si="162"/>
        <v>0043-000-000-0000</v>
      </c>
      <c r="E10390" s="5" t="s">
        <v>8257</v>
      </c>
      <c r="F10390" s="5" t="s">
        <v>383</v>
      </c>
      <c r="G10390" s="5" t="s">
        <v>384</v>
      </c>
      <c r="H10390" s="5" t="s">
        <v>377</v>
      </c>
      <c r="I10390" s="5" t="s">
        <v>378</v>
      </c>
    </row>
    <row r="10391" spans="1:9" x14ac:dyDescent="0.25">
      <c r="A10391" s="5" t="s">
        <v>24249</v>
      </c>
      <c r="B10391" s="5" t="s">
        <v>24250</v>
      </c>
      <c r="C10391" s="6" t="s">
        <v>1185</v>
      </c>
      <c r="D10391" s="6" t="str">
        <f t="shared" si="162"/>
        <v>0073-000-000-0000</v>
      </c>
      <c r="E10391" s="5" t="s">
        <v>1186</v>
      </c>
      <c r="F10391" s="5" t="s">
        <v>383</v>
      </c>
      <c r="G10391" s="5" t="s">
        <v>384</v>
      </c>
      <c r="H10391" s="5" t="s">
        <v>377</v>
      </c>
      <c r="I10391" s="5" t="s">
        <v>378</v>
      </c>
    </row>
    <row r="10392" spans="1:9" x14ac:dyDescent="0.25">
      <c r="A10392" s="5" t="s">
        <v>24251</v>
      </c>
      <c r="B10392" s="5" t="s">
        <v>24252</v>
      </c>
      <c r="C10392" s="6" t="s">
        <v>2843</v>
      </c>
      <c r="D10392" s="6" t="str">
        <f t="shared" si="162"/>
        <v>0107-000-000-0000</v>
      </c>
      <c r="E10392" s="5" t="s">
        <v>2844</v>
      </c>
      <c r="F10392" s="5" t="s">
        <v>383</v>
      </c>
      <c r="G10392" s="5" t="s">
        <v>384</v>
      </c>
      <c r="H10392" s="5" t="s">
        <v>377</v>
      </c>
      <c r="I10392" s="5" t="s">
        <v>378</v>
      </c>
    </row>
    <row r="10393" spans="1:9" x14ac:dyDescent="0.25">
      <c r="A10393" s="5" t="s">
        <v>24253</v>
      </c>
      <c r="B10393" s="5" t="s">
        <v>24254</v>
      </c>
      <c r="C10393" s="6" t="s">
        <v>2673</v>
      </c>
      <c r="D10393" s="6" t="str">
        <f t="shared" si="162"/>
        <v>0219-000-000-0000</v>
      </c>
      <c r="E10393" s="5" t="s">
        <v>2674</v>
      </c>
      <c r="F10393" s="5" t="s">
        <v>383</v>
      </c>
      <c r="G10393" s="5" t="s">
        <v>384</v>
      </c>
      <c r="H10393" s="5" t="s">
        <v>11413</v>
      </c>
      <c r="I10393" s="5" t="s">
        <v>11414</v>
      </c>
    </row>
    <row r="10394" spans="1:9" x14ac:dyDescent="0.25">
      <c r="A10394" s="5" t="s">
        <v>24255</v>
      </c>
      <c r="B10394" s="5" t="s">
        <v>24256</v>
      </c>
      <c r="C10394" s="6" t="s">
        <v>1299</v>
      </c>
      <c r="D10394" s="6" t="str">
        <f t="shared" si="162"/>
        <v>0016-000-000-0000</v>
      </c>
      <c r="E10394" s="5" t="s">
        <v>1300</v>
      </c>
      <c r="F10394" s="5" t="s">
        <v>383</v>
      </c>
      <c r="G10394" s="5" t="s">
        <v>384</v>
      </c>
      <c r="H10394" s="5" t="s">
        <v>377</v>
      </c>
      <c r="I10394" s="5" t="s">
        <v>378</v>
      </c>
    </row>
    <row r="10395" spans="1:9" x14ac:dyDescent="0.25">
      <c r="A10395" s="5" t="s">
        <v>24257</v>
      </c>
      <c r="B10395" s="5" t="s">
        <v>24258</v>
      </c>
      <c r="C10395" s="6" t="s">
        <v>445</v>
      </c>
      <c r="D10395" s="6" t="str">
        <f t="shared" si="162"/>
        <v>0032-000-000-0000</v>
      </c>
      <c r="E10395" s="5" t="s">
        <v>446</v>
      </c>
      <c r="F10395" s="5" t="s">
        <v>383</v>
      </c>
      <c r="G10395" s="5" t="s">
        <v>384</v>
      </c>
      <c r="H10395" s="5" t="s">
        <v>377</v>
      </c>
      <c r="I10395" s="5" t="s">
        <v>378</v>
      </c>
    </row>
    <row r="10396" spans="1:9" x14ac:dyDescent="0.25">
      <c r="A10396" s="5" t="s">
        <v>24259</v>
      </c>
      <c r="B10396" s="5" t="s">
        <v>24260</v>
      </c>
      <c r="C10396" s="6" t="s">
        <v>2008</v>
      </c>
      <c r="D10396" s="6" t="str">
        <f t="shared" si="162"/>
        <v>0670-000-000-0000</v>
      </c>
      <c r="E10396" s="5" t="s">
        <v>2009</v>
      </c>
      <c r="F10396" s="5" t="s">
        <v>383</v>
      </c>
      <c r="G10396" s="5" t="s">
        <v>384</v>
      </c>
      <c r="H10396" s="5" t="s">
        <v>1213</v>
      </c>
      <c r="I10396" s="5" t="s">
        <v>1214</v>
      </c>
    </row>
    <row r="10397" spans="1:9" x14ac:dyDescent="0.25">
      <c r="A10397" s="5" t="s">
        <v>24261</v>
      </c>
      <c r="B10397" s="5" t="s">
        <v>24262</v>
      </c>
      <c r="C10397" s="6" t="s">
        <v>1051</v>
      </c>
      <c r="D10397" s="6" t="str">
        <f t="shared" si="162"/>
        <v>0590-000-000-0000</v>
      </c>
      <c r="E10397" s="5" t="s">
        <v>1052</v>
      </c>
      <c r="F10397" s="5" t="s">
        <v>383</v>
      </c>
      <c r="G10397" s="5" t="s">
        <v>384</v>
      </c>
      <c r="H10397" s="5" t="s">
        <v>377</v>
      </c>
      <c r="I10397" s="5" t="s">
        <v>378</v>
      </c>
    </row>
    <row r="10398" spans="1:9" x14ac:dyDescent="0.25">
      <c r="A10398" s="5" t="s">
        <v>24263</v>
      </c>
      <c r="B10398" s="5" t="s">
        <v>24264</v>
      </c>
      <c r="C10398" s="6" t="s">
        <v>481</v>
      </c>
      <c r="D10398" s="6" t="str">
        <f t="shared" si="162"/>
        <v>0955-000-000-0000</v>
      </c>
      <c r="E10398" s="5" t="s">
        <v>482</v>
      </c>
      <c r="F10398" s="5" t="s">
        <v>383</v>
      </c>
      <c r="G10398" s="5" t="s">
        <v>384</v>
      </c>
      <c r="H10398" s="5" t="s">
        <v>377</v>
      </c>
      <c r="I10398" s="5" t="s">
        <v>378</v>
      </c>
    </row>
    <row r="10399" spans="1:9" x14ac:dyDescent="0.25">
      <c r="A10399" s="5" t="s">
        <v>24265</v>
      </c>
      <c r="B10399" s="5" t="s">
        <v>24266</v>
      </c>
      <c r="C10399" s="6" t="s">
        <v>1559</v>
      </c>
      <c r="D10399" s="6" t="str">
        <f t="shared" si="162"/>
        <v>0070-000-000-0000</v>
      </c>
      <c r="E10399" s="5" t="s">
        <v>1560</v>
      </c>
      <c r="F10399" s="5" t="s">
        <v>383</v>
      </c>
      <c r="G10399" s="5" t="s">
        <v>384</v>
      </c>
      <c r="H10399" s="5" t="s">
        <v>377</v>
      </c>
      <c r="I10399" s="5" t="s">
        <v>378</v>
      </c>
    </row>
    <row r="10400" spans="1:9" x14ac:dyDescent="0.25">
      <c r="A10400" s="5" t="s">
        <v>24267</v>
      </c>
      <c r="B10400" s="5" t="s">
        <v>24268</v>
      </c>
      <c r="C10400" s="6" t="s">
        <v>1764</v>
      </c>
      <c r="D10400" s="6" t="str">
        <f t="shared" si="162"/>
        <v>0040-000-000-0000</v>
      </c>
      <c r="E10400" s="5" t="s">
        <v>1765</v>
      </c>
      <c r="F10400" s="5" t="s">
        <v>383</v>
      </c>
      <c r="G10400" s="5" t="s">
        <v>384</v>
      </c>
      <c r="H10400" s="5" t="s">
        <v>377</v>
      </c>
      <c r="I10400" s="5" t="s">
        <v>378</v>
      </c>
    </row>
    <row r="10401" spans="1:9" x14ac:dyDescent="0.25">
      <c r="A10401" s="5" t="s">
        <v>24269</v>
      </c>
      <c r="B10401" s="5" t="s">
        <v>24270</v>
      </c>
      <c r="C10401" s="6" t="s">
        <v>6045</v>
      </c>
      <c r="D10401" s="6" t="str">
        <f t="shared" si="162"/>
        <v>0117-000-000-0000</v>
      </c>
      <c r="E10401" s="5" t="s">
        <v>6046</v>
      </c>
      <c r="F10401" s="5" t="s">
        <v>383</v>
      </c>
      <c r="G10401" s="5" t="s">
        <v>384</v>
      </c>
      <c r="H10401" s="5" t="s">
        <v>377</v>
      </c>
      <c r="I10401" s="5" t="s">
        <v>378</v>
      </c>
    </row>
    <row r="10402" spans="1:9" x14ac:dyDescent="0.25">
      <c r="A10402" s="5" t="s">
        <v>24271</v>
      </c>
      <c r="B10402" s="5" t="s">
        <v>24272</v>
      </c>
      <c r="C10402" s="6" t="s">
        <v>3161</v>
      </c>
      <c r="D10402" s="6" t="str">
        <f t="shared" si="162"/>
        <v>0047-000-000-0000</v>
      </c>
      <c r="E10402" s="5" t="s">
        <v>3162</v>
      </c>
      <c r="F10402" s="5" t="s">
        <v>383</v>
      </c>
      <c r="G10402" s="5" t="s">
        <v>384</v>
      </c>
      <c r="H10402" s="5" t="s">
        <v>377</v>
      </c>
      <c r="I10402" s="5" t="s">
        <v>378</v>
      </c>
    </row>
    <row r="10403" spans="1:9" x14ac:dyDescent="0.25">
      <c r="A10403" s="5" t="s">
        <v>24273</v>
      </c>
      <c r="B10403" s="5" t="s">
        <v>24274</v>
      </c>
      <c r="C10403" s="6" t="s">
        <v>11251</v>
      </c>
      <c r="D10403" s="6" t="str">
        <f t="shared" si="162"/>
        <v>1151-000-000-0000</v>
      </c>
      <c r="E10403" s="5" t="s">
        <v>11252</v>
      </c>
      <c r="F10403" s="5" t="s">
        <v>383</v>
      </c>
      <c r="G10403" s="5" t="s">
        <v>384</v>
      </c>
      <c r="H10403" s="5" t="s">
        <v>377</v>
      </c>
      <c r="I10403" s="5" t="s">
        <v>378</v>
      </c>
    </row>
    <row r="10404" spans="1:9" x14ac:dyDescent="0.25">
      <c r="A10404" s="5" t="s">
        <v>24275</v>
      </c>
      <c r="B10404" s="5" t="s">
        <v>24276</v>
      </c>
      <c r="C10404" s="6" t="s">
        <v>1079</v>
      </c>
      <c r="D10404" s="6" t="str">
        <f t="shared" si="162"/>
        <v>0042-000-000-0000</v>
      </c>
      <c r="E10404" s="5" t="s">
        <v>1080</v>
      </c>
      <c r="F10404" s="5" t="s">
        <v>383</v>
      </c>
      <c r="G10404" s="5" t="s">
        <v>384</v>
      </c>
      <c r="H10404" s="5" t="s">
        <v>377</v>
      </c>
      <c r="I10404" s="5" t="s">
        <v>378</v>
      </c>
    </row>
    <row r="10405" spans="1:9" x14ac:dyDescent="0.25">
      <c r="A10405" s="5" t="s">
        <v>24277</v>
      </c>
      <c r="B10405" s="5" t="s">
        <v>24278</v>
      </c>
      <c r="C10405" s="6" t="s">
        <v>4363</v>
      </c>
      <c r="D10405" s="6" t="str">
        <f t="shared" si="162"/>
        <v>0010-030-031-1200</v>
      </c>
      <c r="E10405" s="5" t="s">
        <v>4364</v>
      </c>
      <c r="F10405" s="5" t="s">
        <v>399</v>
      </c>
      <c r="G10405" s="5" t="s">
        <v>400</v>
      </c>
      <c r="H10405" s="5" t="s">
        <v>377</v>
      </c>
      <c r="I10405" s="5" t="s">
        <v>378</v>
      </c>
    </row>
    <row r="10406" spans="1:9" x14ac:dyDescent="0.25">
      <c r="A10406" s="5" t="s">
        <v>24279</v>
      </c>
      <c r="B10406" s="5" t="s">
        <v>24280</v>
      </c>
      <c r="C10406" s="6" t="s">
        <v>3940</v>
      </c>
      <c r="D10406" s="6" t="str">
        <f t="shared" si="162"/>
        <v>1099-000-000-0000</v>
      </c>
      <c r="E10406" s="5" t="s">
        <v>3941</v>
      </c>
      <c r="F10406" s="5" t="s">
        <v>383</v>
      </c>
      <c r="G10406" s="5" t="s">
        <v>384</v>
      </c>
      <c r="H10406" s="5" t="s">
        <v>377</v>
      </c>
      <c r="I10406" s="5" t="s">
        <v>378</v>
      </c>
    </row>
    <row r="10407" spans="1:9" x14ac:dyDescent="0.25">
      <c r="A10407" s="5" t="s">
        <v>24281</v>
      </c>
      <c r="B10407" s="5" t="s">
        <v>24282</v>
      </c>
      <c r="C10407" s="6" t="s">
        <v>5469</v>
      </c>
      <c r="D10407" s="6" t="str">
        <f t="shared" si="162"/>
        <v>0856-000-000-0000</v>
      </c>
      <c r="E10407" s="5" t="s">
        <v>5470</v>
      </c>
      <c r="F10407" s="5" t="s">
        <v>383</v>
      </c>
      <c r="G10407" s="5" t="s">
        <v>384</v>
      </c>
      <c r="H10407" s="5" t="s">
        <v>377</v>
      </c>
      <c r="I10407" s="5" t="s">
        <v>378</v>
      </c>
    </row>
    <row r="10408" spans="1:9" x14ac:dyDescent="0.25">
      <c r="A10408" s="5" t="s">
        <v>24283</v>
      </c>
      <c r="B10408" s="5" t="s">
        <v>24284</v>
      </c>
      <c r="C10408" s="6" t="s">
        <v>889</v>
      </c>
      <c r="D10408" s="6" t="str">
        <f t="shared" si="162"/>
        <v>0621-000-000-0000</v>
      </c>
      <c r="E10408" s="5" t="s">
        <v>890</v>
      </c>
      <c r="F10408" s="5" t="s">
        <v>383</v>
      </c>
      <c r="G10408" s="5" t="s">
        <v>384</v>
      </c>
      <c r="H10408" s="5" t="s">
        <v>11413</v>
      </c>
      <c r="I10408" s="5" t="s">
        <v>11414</v>
      </c>
    </row>
    <row r="10409" spans="1:9" x14ac:dyDescent="0.25">
      <c r="A10409" s="5" t="s">
        <v>24285</v>
      </c>
      <c r="B10409" s="5" t="s">
        <v>24286</v>
      </c>
      <c r="C10409" s="6" t="s">
        <v>18694</v>
      </c>
      <c r="D10409" s="6" t="str">
        <f t="shared" si="162"/>
        <v>1095-000-000-0000</v>
      </c>
      <c r="E10409" s="5" t="s">
        <v>18695</v>
      </c>
      <c r="F10409" s="5" t="s">
        <v>383</v>
      </c>
      <c r="G10409" s="5" t="s">
        <v>384</v>
      </c>
      <c r="H10409" s="5" t="s">
        <v>377</v>
      </c>
      <c r="I10409" s="5" t="s">
        <v>378</v>
      </c>
    </row>
    <row r="10410" spans="1:9" x14ac:dyDescent="0.25">
      <c r="A10410" s="5" t="s">
        <v>24287</v>
      </c>
      <c r="B10410" s="5" t="s">
        <v>24288</v>
      </c>
      <c r="C10410" s="6" t="s">
        <v>889</v>
      </c>
      <c r="D10410" s="6" t="str">
        <f t="shared" si="162"/>
        <v>0621-000-000-0000</v>
      </c>
      <c r="E10410" s="5" t="s">
        <v>890</v>
      </c>
      <c r="F10410" s="5" t="s">
        <v>383</v>
      </c>
      <c r="G10410" s="5" t="s">
        <v>384</v>
      </c>
      <c r="H10410" s="5" t="s">
        <v>377</v>
      </c>
      <c r="I10410" s="5" t="s">
        <v>378</v>
      </c>
    </row>
    <row r="10411" spans="1:9" x14ac:dyDescent="0.25">
      <c r="A10411" s="5" t="s">
        <v>24289</v>
      </c>
      <c r="B10411" s="5" t="s">
        <v>24290</v>
      </c>
      <c r="C10411" s="6" t="s">
        <v>2843</v>
      </c>
      <c r="D10411" s="6" t="str">
        <f t="shared" si="162"/>
        <v>0107-000-000-0000</v>
      </c>
      <c r="E10411" s="5" t="s">
        <v>2844</v>
      </c>
      <c r="F10411" s="5" t="s">
        <v>383</v>
      </c>
      <c r="G10411" s="5" t="s">
        <v>384</v>
      </c>
      <c r="H10411" s="5" t="s">
        <v>513</v>
      </c>
      <c r="I10411" s="5" t="s">
        <v>514</v>
      </c>
    </row>
    <row r="10412" spans="1:9" x14ac:dyDescent="0.25">
      <c r="A10412" s="5" t="s">
        <v>24291</v>
      </c>
      <c r="B10412" s="5" t="s">
        <v>24292</v>
      </c>
      <c r="C10412" s="6" t="s">
        <v>911</v>
      </c>
      <c r="D10412" s="6" t="str">
        <f t="shared" si="162"/>
        <v>0168-000-000-0000</v>
      </c>
      <c r="E10412" s="5" t="s">
        <v>912</v>
      </c>
      <c r="F10412" s="5" t="s">
        <v>383</v>
      </c>
      <c r="G10412" s="5" t="s">
        <v>384</v>
      </c>
      <c r="H10412" s="5" t="s">
        <v>377</v>
      </c>
      <c r="I10412" s="5" t="s">
        <v>378</v>
      </c>
    </row>
    <row r="10413" spans="1:9" x14ac:dyDescent="0.25">
      <c r="A10413" s="5" t="s">
        <v>24293</v>
      </c>
      <c r="B10413" s="5" t="s">
        <v>24294</v>
      </c>
      <c r="C10413" s="6" t="s">
        <v>981</v>
      </c>
      <c r="D10413" s="6" t="str">
        <f t="shared" si="162"/>
        <v>0060-000-000-0000</v>
      </c>
      <c r="E10413" s="5" t="s">
        <v>982</v>
      </c>
      <c r="F10413" s="5" t="s">
        <v>383</v>
      </c>
      <c r="G10413" s="5" t="s">
        <v>384</v>
      </c>
      <c r="H10413" s="5" t="s">
        <v>377</v>
      </c>
      <c r="I10413" s="5" t="s">
        <v>378</v>
      </c>
    </row>
    <row r="10414" spans="1:9" x14ac:dyDescent="0.25">
      <c r="A10414" s="5" t="s">
        <v>24295</v>
      </c>
      <c r="B10414" s="5" t="s">
        <v>24296</v>
      </c>
      <c r="C10414" s="6" t="s">
        <v>2018</v>
      </c>
      <c r="D10414" s="6" t="str">
        <f t="shared" si="162"/>
        <v>0011-000-000-0000</v>
      </c>
      <c r="E10414" s="5" t="s">
        <v>2019</v>
      </c>
      <c r="F10414" s="5" t="s">
        <v>383</v>
      </c>
      <c r="G10414" s="5" t="s">
        <v>384</v>
      </c>
      <c r="H10414" s="5" t="s">
        <v>377</v>
      </c>
      <c r="I10414" s="5" t="s">
        <v>378</v>
      </c>
    </row>
    <row r="10415" spans="1:9" x14ac:dyDescent="0.25">
      <c r="A10415" s="5" t="s">
        <v>24297</v>
      </c>
      <c r="B10415" s="5" t="s">
        <v>24298</v>
      </c>
      <c r="C10415" s="6" t="s">
        <v>7611</v>
      </c>
      <c r="D10415" s="6" t="str">
        <f t="shared" si="162"/>
        <v>0878-000-000-0000</v>
      </c>
      <c r="E10415" s="5" t="s">
        <v>7612</v>
      </c>
      <c r="F10415" s="5" t="s">
        <v>383</v>
      </c>
      <c r="G10415" s="5" t="s">
        <v>384</v>
      </c>
      <c r="H10415" s="5" t="s">
        <v>377</v>
      </c>
      <c r="I10415" s="5" t="s">
        <v>378</v>
      </c>
    </row>
    <row r="10416" spans="1:9" x14ac:dyDescent="0.25">
      <c r="A10416" s="5" t="s">
        <v>24299</v>
      </c>
      <c r="B10416" s="5" t="s">
        <v>24300</v>
      </c>
      <c r="C10416" s="6" t="s">
        <v>1398</v>
      </c>
      <c r="D10416" s="6" t="str">
        <f t="shared" si="162"/>
        <v>0116-000-000-0000</v>
      </c>
      <c r="E10416" s="5" t="s">
        <v>1399</v>
      </c>
      <c r="F10416" s="5" t="s">
        <v>383</v>
      </c>
      <c r="G10416" s="5" t="s">
        <v>384</v>
      </c>
      <c r="H10416" s="5" t="s">
        <v>377</v>
      </c>
      <c r="I10416" s="5" t="s">
        <v>378</v>
      </c>
    </row>
    <row r="10417" spans="1:9" x14ac:dyDescent="0.25">
      <c r="A10417" s="5" t="s">
        <v>24301</v>
      </c>
      <c r="B10417" s="5" t="s">
        <v>24302</v>
      </c>
      <c r="C10417" s="6" t="s">
        <v>6366</v>
      </c>
      <c r="D10417" s="6" t="str">
        <f t="shared" si="162"/>
        <v>1004-000-000-0000</v>
      </c>
      <c r="E10417" s="5" t="s">
        <v>6367</v>
      </c>
      <c r="F10417" s="5" t="s">
        <v>383</v>
      </c>
      <c r="G10417" s="5" t="s">
        <v>384</v>
      </c>
      <c r="H10417" s="5" t="s">
        <v>377</v>
      </c>
      <c r="I10417" s="5" t="s">
        <v>378</v>
      </c>
    </row>
    <row r="10418" spans="1:9" x14ac:dyDescent="0.25">
      <c r="A10418" s="5" t="s">
        <v>24303</v>
      </c>
      <c r="B10418" s="5" t="s">
        <v>24304</v>
      </c>
      <c r="C10418" s="6" t="s">
        <v>1051</v>
      </c>
      <c r="D10418" s="6" t="str">
        <f t="shared" si="162"/>
        <v>0590-000-000-0000</v>
      </c>
      <c r="E10418" s="5" t="s">
        <v>1052</v>
      </c>
      <c r="F10418" s="5" t="s">
        <v>383</v>
      </c>
      <c r="G10418" s="5" t="s">
        <v>384</v>
      </c>
      <c r="H10418" s="5" t="s">
        <v>377</v>
      </c>
      <c r="I10418" s="5" t="s">
        <v>378</v>
      </c>
    </row>
    <row r="10419" spans="1:9" x14ac:dyDescent="0.25">
      <c r="A10419" s="5" t="s">
        <v>24305</v>
      </c>
      <c r="B10419" s="5" t="s">
        <v>24306</v>
      </c>
      <c r="C10419" s="6" t="s">
        <v>15741</v>
      </c>
      <c r="D10419" s="6" t="str">
        <f t="shared" si="162"/>
        <v>0010-214-010-1100</v>
      </c>
      <c r="E10419" s="5" t="s">
        <v>15742</v>
      </c>
      <c r="F10419" s="5" t="s">
        <v>375</v>
      </c>
      <c r="G10419" s="5" t="s">
        <v>376</v>
      </c>
      <c r="H10419" s="5" t="s">
        <v>377</v>
      </c>
      <c r="I10419" s="5" t="s">
        <v>378</v>
      </c>
    </row>
    <row r="10420" spans="1:9" x14ac:dyDescent="0.25">
      <c r="A10420" s="5" t="s">
        <v>24307</v>
      </c>
      <c r="B10420" s="5" t="s">
        <v>24308</v>
      </c>
      <c r="C10420" s="6" t="s">
        <v>5678</v>
      </c>
      <c r="D10420" s="6" t="str">
        <f t="shared" si="162"/>
        <v>0010-046-061-1100</v>
      </c>
      <c r="E10420" s="5" t="s">
        <v>5679</v>
      </c>
      <c r="F10420" s="5" t="s">
        <v>383</v>
      </c>
      <c r="G10420" s="5" t="s">
        <v>384</v>
      </c>
      <c r="H10420" s="5" t="s">
        <v>377</v>
      </c>
      <c r="I10420" s="5" t="s">
        <v>378</v>
      </c>
    </row>
    <row r="10421" spans="1:9" x14ac:dyDescent="0.25">
      <c r="A10421" s="5" t="s">
        <v>24309</v>
      </c>
      <c r="B10421" s="5" t="s">
        <v>24310</v>
      </c>
      <c r="C10421" s="6" t="s">
        <v>907</v>
      </c>
      <c r="D10421" s="6" t="str">
        <f t="shared" si="162"/>
        <v>0843-000-000-0000</v>
      </c>
      <c r="E10421" s="5" t="s">
        <v>908</v>
      </c>
      <c r="F10421" s="5" t="s">
        <v>383</v>
      </c>
      <c r="G10421" s="5" t="s">
        <v>384</v>
      </c>
      <c r="H10421" s="5" t="s">
        <v>377</v>
      </c>
      <c r="I10421" s="5" t="s">
        <v>378</v>
      </c>
    </row>
    <row r="10422" spans="1:9" x14ac:dyDescent="0.25">
      <c r="A10422" s="5" t="s">
        <v>24311</v>
      </c>
      <c r="B10422" s="5" t="s">
        <v>24312</v>
      </c>
      <c r="C10422" s="6" t="s">
        <v>660</v>
      </c>
      <c r="D10422" s="6" t="str">
        <f t="shared" si="162"/>
        <v>0080-000-000-0000</v>
      </c>
      <c r="E10422" s="5" t="s">
        <v>661</v>
      </c>
      <c r="F10422" s="5" t="s">
        <v>383</v>
      </c>
      <c r="G10422" s="5" t="s">
        <v>384</v>
      </c>
      <c r="H10422" s="5" t="s">
        <v>377</v>
      </c>
      <c r="I10422" s="5" t="s">
        <v>378</v>
      </c>
    </row>
    <row r="10423" spans="1:9" x14ac:dyDescent="0.25">
      <c r="A10423" s="5" t="s">
        <v>24313</v>
      </c>
      <c r="B10423" s="5" t="s">
        <v>24314</v>
      </c>
      <c r="C10423" s="6" t="s">
        <v>525</v>
      </c>
      <c r="D10423" s="6" t="str">
        <f t="shared" si="162"/>
        <v>0065-000-000-0000</v>
      </c>
      <c r="E10423" s="5" t="s">
        <v>526</v>
      </c>
      <c r="F10423" s="5" t="s">
        <v>383</v>
      </c>
      <c r="G10423" s="5" t="s">
        <v>384</v>
      </c>
      <c r="H10423" s="5" t="s">
        <v>513</v>
      </c>
      <c r="I10423" s="5" t="s">
        <v>514</v>
      </c>
    </row>
    <row r="10424" spans="1:9" x14ac:dyDescent="0.25">
      <c r="A10424" s="5" t="s">
        <v>24315</v>
      </c>
      <c r="B10424" s="5" t="s">
        <v>24316</v>
      </c>
      <c r="C10424" s="6" t="s">
        <v>1283</v>
      </c>
      <c r="D10424" s="6" t="str">
        <f t="shared" si="162"/>
        <v>0338-000-000-0000</v>
      </c>
      <c r="E10424" s="5" t="s">
        <v>1284</v>
      </c>
      <c r="F10424" s="5" t="s">
        <v>383</v>
      </c>
      <c r="G10424" s="5" t="s">
        <v>384</v>
      </c>
      <c r="H10424" s="5" t="s">
        <v>11790</v>
      </c>
      <c r="I10424" s="5" t="s">
        <v>11791</v>
      </c>
    </row>
    <row r="10425" spans="1:9" x14ac:dyDescent="0.25">
      <c r="A10425" s="5" t="s">
        <v>24317</v>
      </c>
      <c r="B10425" s="5" t="s">
        <v>24318</v>
      </c>
      <c r="C10425" s="6" t="s">
        <v>6673</v>
      </c>
      <c r="D10425" s="6" t="str">
        <f t="shared" si="162"/>
        <v>1130-000-000-0000</v>
      </c>
      <c r="E10425" s="5" t="s">
        <v>6674</v>
      </c>
      <c r="F10425" s="5" t="s">
        <v>383</v>
      </c>
      <c r="G10425" s="5" t="s">
        <v>384</v>
      </c>
      <c r="H10425" s="5" t="s">
        <v>377</v>
      </c>
      <c r="I10425" s="5" t="s">
        <v>378</v>
      </c>
    </row>
    <row r="10426" spans="1:9" x14ac:dyDescent="0.25">
      <c r="A10426" s="5" t="s">
        <v>24319</v>
      </c>
      <c r="B10426" s="5" t="s">
        <v>24320</v>
      </c>
      <c r="C10426" s="6" t="s">
        <v>6366</v>
      </c>
      <c r="D10426" s="6" t="str">
        <f t="shared" si="162"/>
        <v>1004-000-000-0000</v>
      </c>
      <c r="E10426" s="5" t="s">
        <v>6367</v>
      </c>
      <c r="F10426" s="5" t="s">
        <v>383</v>
      </c>
      <c r="G10426" s="5" t="s">
        <v>384</v>
      </c>
      <c r="H10426" s="5" t="s">
        <v>377</v>
      </c>
      <c r="I10426" s="5" t="s">
        <v>378</v>
      </c>
    </row>
    <row r="10427" spans="1:9" x14ac:dyDescent="0.25">
      <c r="A10427" s="5" t="s">
        <v>24321</v>
      </c>
      <c r="B10427" s="5" t="s">
        <v>24322</v>
      </c>
      <c r="C10427" s="6" t="s">
        <v>889</v>
      </c>
      <c r="D10427" s="6" t="str">
        <f t="shared" si="162"/>
        <v>0621-000-000-0000</v>
      </c>
      <c r="E10427" s="5" t="s">
        <v>890</v>
      </c>
      <c r="F10427" s="5" t="s">
        <v>383</v>
      </c>
      <c r="G10427" s="5" t="s">
        <v>384</v>
      </c>
      <c r="H10427" s="5" t="s">
        <v>377</v>
      </c>
      <c r="I10427" s="5" t="s">
        <v>378</v>
      </c>
    </row>
    <row r="10428" spans="1:9" x14ac:dyDescent="0.25">
      <c r="A10428" s="5" t="s">
        <v>24323</v>
      </c>
      <c r="B10428" s="5" t="s">
        <v>24324</v>
      </c>
      <c r="C10428" s="6" t="s">
        <v>577</v>
      </c>
      <c r="D10428" s="6" t="str">
        <f t="shared" si="162"/>
        <v>0062-000-000-0000</v>
      </c>
      <c r="E10428" s="5" t="s">
        <v>578</v>
      </c>
      <c r="F10428" s="5" t="s">
        <v>383</v>
      </c>
      <c r="G10428" s="5" t="s">
        <v>384</v>
      </c>
      <c r="H10428" s="5" t="s">
        <v>377</v>
      </c>
      <c r="I10428" s="5" t="s">
        <v>378</v>
      </c>
    </row>
    <row r="10429" spans="1:9" x14ac:dyDescent="0.25">
      <c r="A10429" s="5" t="s">
        <v>24325</v>
      </c>
      <c r="B10429" s="5" t="s">
        <v>24326</v>
      </c>
      <c r="C10429" s="6" t="s">
        <v>1559</v>
      </c>
      <c r="D10429" s="6" t="str">
        <f t="shared" si="162"/>
        <v>0070-000-000-0000</v>
      </c>
      <c r="E10429" s="5" t="s">
        <v>1560</v>
      </c>
      <c r="F10429" s="5" t="s">
        <v>383</v>
      </c>
      <c r="G10429" s="5" t="s">
        <v>384</v>
      </c>
      <c r="H10429" s="5" t="s">
        <v>377</v>
      </c>
      <c r="I10429" s="5" t="s">
        <v>378</v>
      </c>
    </row>
    <row r="10430" spans="1:9" x14ac:dyDescent="0.25">
      <c r="A10430" s="5" t="s">
        <v>24327</v>
      </c>
      <c r="B10430" s="5" t="s">
        <v>24328</v>
      </c>
      <c r="C10430" s="6" t="s">
        <v>1569</v>
      </c>
      <c r="D10430" s="6" t="str">
        <f t="shared" si="162"/>
        <v>0010-081-061-1100</v>
      </c>
      <c r="E10430" s="5" t="s">
        <v>1570</v>
      </c>
      <c r="F10430" s="5" t="s">
        <v>399</v>
      </c>
      <c r="G10430" s="5" t="s">
        <v>400</v>
      </c>
      <c r="H10430" s="5" t="s">
        <v>11413</v>
      </c>
      <c r="I10430" s="5" t="s">
        <v>11414</v>
      </c>
    </row>
    <row r="10431" spans="1:9" x14ac:dyDescent="0.25">
      <c r="A10431" s="5" t="s">
        <v>24329</v>
      </c>
      <c r="B10431" s="5" t="s">
        <v>24330</v>
      </c>
      <c r="C10431" s="6" t="s">
        <v>525</v>
      </c>
      <c r="D10431" s="6" t="str">
        <f t="shared" si="162"/>
        <v>0065-000-000-0000</v>
      </c>
      <c r="E10431" s="5" t="s">
        <v>526</v>
      </c>
      <c r="F10431" s="5" t="s">
        <v>383</v>
      </c>
      <c r="G10431" s="5" t="s">
        <v>384</v>
      </c>
      <c r="H10431" s="5" t="s">
        <v>377</v>
      </c>
      <c r="I10431" s="5" t="s">
        <v>378</v>
      </c>
    </row>
    <row r="10432" spans="1:9" x14ac:dyDescent="0.25">
      <c r="A10432" s="5" t="s">
        <v>24331</v>
      </c>
      <c r="B10432" s="5" t="s">
        <v>24332</v>
      </c>
      <c r="C10432" s="6" t="s">
        <v>907</v>
      </c>
      <c r="D10432" s="6" t="str">
        <f t="shared" si="162"/>
        <v>0843-000-000-0000</v>
      </c>
      <c r="E10432" s="5" t="s">
        <v>908</v>
      </c>
      <c r="F10432" s="5" t="s">
        <v>383</v>
      </c>
      <c r="G10432" s="5" t="s">
        <v>384</v>
      </c>
      <c r="H10432" s="5" t="s">
        <v>513</v>
      </c>
      <c r="I10432" s="5" t="s">
        <v>514</v>
      </c>
    </row>
    <row r="10433" spans="1:9" x14ac:dyDescent="0.25">
      <c r="A10433" s="5" t="s">
        <v>24333</v>
      </c>
      <c r="B10433" s="5" t="s">
        <v>24334</v>
      </c>
      <c r="C10433" s="6" t="s">
        <v>3728</v>
      </c>
      <c r="D10433" s="6" t="str">
        <f t="shared" si="162"/>
        <v>0049-000-000-0000</v>
      </c>
      <c r="E10433" s="5" t="s">
        <v>3729</v>
      </c>
      <c r="F10433" s="5" t="s">
        <v>383</v>
      </c>
      <c r="G10433" s="5" t="s">
        <v>384</v>
      </c>
      <c r="H10433" s="5" t="s">
        <v>377</v>
      </c>
      <c r="I10433" s="5" t="s">
        <v>378</v>
      </c>
    </row>
    <row r="10434" spans="1:9" x14ac:dyDescent="0.25">
      <c r="A10434" s="5" t="s">
        <v>24335</v>
      </c>
      <c r="B10434" s="5" t="s">
        <v>24336</v>
      </c>
      <c r="C10434" s="6" t="s">
        <v>7244</v>
      </c>
      <c r="D10434" s="6" t="str">
        <f t="shared" ref="D10434:D10497" si="163">TEXT(C10434,"0000-000-000-0000")</f>
        <v>0982-000-000-0000</v>
      </c>
      <c r="E10434" s="5" t="s">
        <v>7245</v>
      </c>
      <c r="F10434" s="5" t="s">
        <v>383</v>
      </c>
      <c r="G10434" s="5" t="s">
        <v>384</v>
      </c>
      <c r="H10434" s="5" t="s">
        <v>377</v>
      </c>
      <c r="I10434" s="5" t="s">
        <v>378</v>
      </c>
    </row>
    <row r="10435" spans="1:9" x14ac:dyDescent="0.25">
      <c r="A10435" s="5" t="s">
        <v>24337</v>
      </c>
      <c r="B10435" s="5" t="s">
        <v>24338</v>
      </c>
      <c r="C10435" s="6" t="s">
        <v>2128</v>
      </c>
      <c r="D10435" s="6" t="str">
        <f t="shared" si="163"/>
        <v>0136-000-000-0000</v>
      </c>
      <c r="E10435" s="5" t="s">
        <v>2129</v>
      </c>
      <c r="F10435" s="5" t="s">
        <v>383</v>
      </c>
      <c r="G10435" s="5" t="s">
        <v>384</v>
      </c>
      <c r="H10435" s="5" t="s">
        <v>377</v>
      </c>
      <c r="I10435" s="5" t="s">
        <v>378</v>
      </c>
    </row>
    <row r="10436" spans="1:9" x14ac:dyDescent="0.25">
      <c r="A10436" s="5" t="s">
        <v>24339</v>
      </c>
      <c r="B10436" s="5" t="s">
        <v>24340</v>
      </c>
      <c r="C10436" s="6" t="s">
        <v>644</v>
      </c>
      <c r="D10436" s="6" t="str">
        <f t="shared" si="163"/>
        <v>0556-000-000-0000</v>
      </c>
      <c r="E10436" s="5" t="s">
        <v>645</v>
      </c>
      <c r="F10436" s="5" t="s">
        <v>383</v>
      </c>
      <c r="G10436" s="5" t="s">
        <v>384</v>
      </c>
      <c r="H10436" s="5" t="s">
        <v>377</v>
      </c>
      <c r="I10436" s="5" t="s">
        <v>378</v>
      </c>
    </row>
    <row r="10437" spans="1:9" x14ac:dyDescent="0.25">
      <c r="A10437" s="5" t="s">
        <v>24341</v>
      </c>
      <c r="B10437" s="5" t="s">
        <v>24342</v>
      </c>
      <c r="C10437" s="6" t="s">
        <v>1398</v>
      </c>
      <c r="D10437" s="6" t="str">
        <f t="shared" si="163"/>
        <v>0116-000-000-0000</v>
      </c>
      <c r="E10437" s="5" t="s">
        <v>1399</v>
      </c>
      <c r="F10437" s="5" t="s">
        <v>383</v>
      </c>
      <c r="G10437" s="5" t="s">
        <v>384</v>
      </c>
      <c r="H10437" s="5" t="s">
        <v>377</v>
      </c>
      <c r="I10437" s="5" t="s">
        <v>378</v>
      </c>
    </row>
    <row r="10438" spans="1:9" x14ac:dyDescent="0.25">
      <c r="A10438" s="5" t="s">
        <v>24343</v>
      </c>
      <c r="B10438" s="5" t="s">
        <v>24344</v>
      </c>
      <c r="C10438" s="6" t="s">
        <v>2018</v>
      </c>
      <c r="D10438" s="6" t="str">
        <f t="shared" si="163"/>
        <v>0011-000-000-0000</v>
      </c>
      <c r="E10438" s="5" t="s">
        <v>2019</v>
      </c>
      <c r="F10438" s="5" t="s">
        <v>383</v>
      </c>
      <c r="G10438" s="5" t="s">
        <v>384</v>
      </c>
      <c r="H10438" s="5" t="s">
        <v>377</v>
      </c>
      <c r="I10438" s="5" t="s">
        <v>378</v>
      </c>
    </row>
    <row r="10439" spans="1:9" x14ac:dyDescent="0.25">
      <c r="A10439" s="5" t="s">
        <v>24345</v>
      </c>
      <c r="B10439" s="5" t="s">
        <v>24346</v>
      </c>
      <c r="C10439" s="6" t="s">
        <v>6061</v>
      </c>
      <c r="D10439" s="6" t="str">
        <f t="shared" si="163"/>
        <v>0897-000-000-0000</v>
      </c>
      <c r="E10439" s="5" t="s">
        <v>6062</v>
      </c>
      <c r="F10439" s="5" t="s">
        <v>383</v>
      </c>
      <c r="G10439" s="5" t="s">
        <v>384</v>
      </c>
      <c r="H10439" s="5" t="s">
        <v>377</v>
      </c>
      <c r="I10439" s="5" t="s">
        <v>378</v>
      </c>
    </row>
    <row r="10440" spans="1:9" x14ac:dyDescent="0.25">
      <c r="A10440" s="5" t="s">
        <v>24347</v>
      </c>
      <c r="B10440" s="5" t="s">
        <v>24348</v>
      </c>
      <c r="C10440" s="6" t="s">
        <v>14624</v>
      </c>
      <c r="D10440" s="6" t="str">
        <f t="shared" si="163"/>
        <v>1144-000-000-0000</v>
      </c>
      <c r="E10440" s="5" t="s">
        <v>14625</v>
      </c>
      <c r="F10440" s="5" t="s">
        <v>383</v>
      </c>
      <c r="G10440" s="5" t="s">
        <v>384</v>
      </c>
      <c r="H10440" s="5" t="s">
        <v>377</v>
      </c>
      <c r="I10440" s="5" t="s">
        <v>378</v>
      </c>
    </row>
    <row r="10441" spans="1:9" x14ac:dyDescent="0.25">
      <c r="A10441" s="5" t="s">
        <v>24349</v>
      </c>
      <c r="B10441" s="5" t="s">
        <v>24350</v>
      </c>
      <c r="C10441" s="6" t="s">
        <v>2909</v>
      </c>
      <c r="D10441" s="6" t="str">
        <f t="shared" si="163"/>
        <v>0949-000-000-0000</v>
      </c>
      <c r="E10441" s="5" t="s">
        <v>2910</v>
      </c>
      <c r="F10441" s="5" t="s">
        <v>383</v>
      </c>
      <c r="G10441" s="5" t="s">
        <v>384</v>
      </c>
      <c r="H10441" s="5" t="s">
        <v>11413</v>
      </c>
      <c r="I10441" s="5" t="s">
        <v>11414</v>
      </c>
    </row>
    <row r="10442" spans="1:9" x14ac:dyDescent="0.25">
      <c r="A10442" s="5" t="s">
        <v>24351</v>
      </c>
      <c r="B10442" s="5" t="s">
        <v>24352</v>
      </c>
      <c r="C10442" s="6" t="s">
        <v>577</v>
      </c>
      <c r="D10442" s="6" t="str">
        <f t="shared" si="163"/>
        <v>0062-000-000-0000</v>
      </c>
      <c r="E10442" s="5" t="s">
        <v>578</v>
      </c>
      <c r="F10442" s="5" t="s">
        <v>383</v>
      </c>
      <c r="G10442" s="5" t="s">
        <v>384</v>
      </c>
      <c r="H10442" s="5" t="s">
        <v>377</v>
      </c>
      <c r="I10442" s="5" t="s">
        <v>378</v>
      </c>
    </row>
    <row r="10443" spans="1:9" x14ac:dyDescent="0.25">
      <c r="A10443" s="5" t="s">
        <v>24353</v>
      </c>
      <c r="B10443" s="5" t="s">
        <v>24354</v>
      </c>
      <c r="C10443" s="6" t="s">
        <v>941</v>
      </c>
      <c r="D10443" s="6" t="str">
        <f t="shared" si="163"/>
        <v>0111-000-000-0000</v>
      </c>
      <c r="E10443" s="5" t="s">
        <v>942</v>
      </c>
      <c r="F10443" s="5" t="s">
        <v>383</v>
      </c>
      <c r="G10443" s="5" t="s">
        <v>384</v>
      </c>
      <c r="H10443" s="5" t="s">
        <v>11790</v>
      </c>
      <c r="I10443" s="5" t="s">
        <v>11791</v>
      </c>
    </row>
    <row r="10444" spans="1:9" x14ac:dyDescent="0.25">
      <c r="A10444" s="5" t="s">
        <v>24355</v>
      </c>
      <c r="B10444" s="5" t="s">
        <v>24356</v>
      </c>
      <c r="C10444" s="6" t="s">
        <v>3161</v>
      </c>
      <c r="D10444" s="6" t="str">
        <f t="shared" si="163"/>
        <v>0047-000-000-0000</v>
      </c>
      <c r="E10444" s="5" t="s">
        <v>3162</v>
      </c>
      <c r="F10444" s="5" t="s">
        <v>383</v>
      </c>
      <c r="G10444" s="5" t="s">
        <v>384</v>
      </c>
      <c r="H10444" s="5" t="s">
        <v>377</v>
      </c>
      <c r="I10444" s="5" t="s">
        <v>378</v>
      </c>
    </row>
    <row r="10445" spans="1:9" x14ac:dyDescent="0.25">
      <c r="A10445" s="5" t="s">
        <v>24357</v>
      </c>
      <c r="B10445" s="5" t="s">
        <v>24358</v>
      </c>
      <c r="C10445" s="6" t="s">
        <v>1051</v>
      </c>
      <c r="D10445" s="6" t="str">
        <f t="shared" si="163"/>
        <v>0590-000-000-0000</v>
      </c>
      <c r="E10445" s="5" t="s">
        <v>1052</v>
      </c>
      <c r="F10445" s="5" t="s">
        <v>383</v>
      </c>
      <c r="G10445" s="5" t="s">
        <v>384</v>
      </c>
      <c r="H10445" s="5" t="s">
        <v>377</v>
      </c>
      <c r="I10445" s="5" t="s">
        <v>378</v>
      </c>
    </row>
    <row r="10446" spans="1:9" x14ac:dyDescent="0.25">
      <c r="A10446" s="5" t="s">
        <v>24359</v>
      </c>
      <c r="B10446" s="5" t="s">
        <v>24360</v>
      </c>
      <c r="C10446" s="6" t="s">
        <v>1283</v>
      </c>
      <c r="D10446" s="6" t="str">
        <f t="shared" si="163"/>
        <v>0338-000-000-0000</v>
      </c>
      <c r="E10446" s="5" t="s">
        <v>1284</v>
      </c>
      <c r="F10446" s="5" t="s">
        <v>383</v>
      </c>
      <c r="G10446" s="5" t="s">
        <v>384</v>
      </c>
      <c r="H10446" s="5" t="s">
        <v>377</v>
      </c>
      <c r="I10446" s="5" t="s">
        <v>378</v>
      </c>
    </row>
    <row r="10447" spans="1:9" x14ac:dyDescent="0.25">
      <c r="A10447" s="5" t="s">
        <v>24361</v>
      </c>
      <c r="B10447" s="5" t="s">
        <v>24362</v>
      </c>
      <c r="C10447" s="6" t="s">
        <v>6045</v>
      </c>
      <c r="D10447" s="6" t="str">
        <f t="shared" si="163"/>
        <v>0117-000-000-0000</v>
      </c>
      <c r="E10447" s="5" t="s">
        <v>6046</v>
      </c>
      <c r="F10447" s="5" t="s">
        <v>383</v>
      </c>
      <c r="G10447" s="5" t="s">
        <v>384</v>
      </c>
      <c r="H10447" s="5" t="s">
        <v>377</v>
      </c>
      <c r="I10447" s="5" t="s">
        <v>378</v>
      </c>
    </row>
    <row r="10448" spans="1:9" x14ac:dyDescent="0.25">
      <c r="A10448" s="5" t="s">
        <v>24363</v>
      </c>
      <c r="B10448" s="5" t="s">
        <v>24364</v>
      </c>
      <c r="C10448" s="6" t="s">
        <v>7474</v>
      </c>
      <c r="D10448" s="6" t="str">
        <f t="shared" si="163"/>
        <v>0010-090-081-1100</v>
      </c>
      <c r="E10448" s="5" t="s">
        <v>7475</v>
      </c>
      <c r="F10448" s="5" t="s">
        <v>383</v>
      </c>
      <c r="G10448" s="5" t="s">
        <v>384</v>
      </c>
      <c r="H10448" s="5" t="s">
        <v>377</v>
      </c>
      <c r="I10448" s="5" t="s">
        <v>378</v>
      </c>
    </row>
    <row r="10449" spans="1:9" x14ac:dyDescent="0.25">
      <c r="A10449" s="5" t="s">
        <v>24365</v>
      </c>
      <c r="B10449" s="5" t="s">
        <v>24366</v>
      </c>
      <c r="C10449" s="6" t="s">
        <v>3591</v>
      </c>
      <c r="D10449" s="6" t="str">
        <f t="shared" si="163"/>
        <v>0165-000-000-0000</v>
      </c>
      <c r="E10449" s="5" t="s">
        <v>3592</v>
      </c>
      <c r="F10449" s="5" t="s">
        <v>383</v>
      </c>
      <c r="G10449" s="5" t="s">
        <v>384</v>
      </c>
      <c r="H10449" s="5" t="s">
        <v>377</v>
      </c>
      <c r="I10449" s="5" t="s">
        <v>378</v>
      </c>
    </row>
    <row r="10450" spans="1:9" x14ac:dyDescent="0.25">
      <c r="A10450" s="5" t="s">
        <v>24367</v>
      </c>
      <c r="B10450" s="5" t="s">
        <v>24368</v>
      </c>
      <c r="C10450" s="6" t="s">
        <v>1512</v>
      </c>
      <c r="D10450" s="6" t="str">
        <f t="shared" si="163"/>
        <v>0041-000-000-0000</v>
      </c>
      <c r="E10450" s="5" t="s">
        <v>1513</v>
      </c>
      <c r="F10450" s="5" t="s">
        <v>383</v>
      </c>
      <c r="G10450" s="5" t="s">
        <v>384</v>
      </c>
      <c r="H10450" s="5" t="s">
        <v>377</v>
      </c>
      <c r="I10450" s="5" t="s">
        <v>378</v>
      </c>
    </row>
    <row r="10451" spans="1:9" x14ac:dyDescent="0.25">
      <c r="A10451" s="5" t="s">
        <v>24369</v>
      </c>
      <c r="B10451" s="5" t="s">
        <v>24370</v>
      </c>
      <c r="C10451" s="6" t="s">
        <v>1091</v>
      </c>
      <c r="D10451" s="6" t="str">
        <f t="shared" si="163"/>
        <v>0957-000-000-0000</v>
      </c>
      <c r="E10451" s="5" t="s">
        <v>1092</v>
      </c>
      <c r="F10451" s="5" t="s">
        <v>383</v>
      </c>
      <c r="G10451" s="5" t="s">
        <v>384</v>
      </c>
      <c r="H10451" s="5" t="s">
        <v>377</v>
      </c>
      <c r="I10451" s="5" t="s">
        <v>378</v>
      </c>
    </row>
    <row r="10452" spans="1:9" x14ac:dyDescent="0.25">
      <c r="A10452" s="5" t="s">
        <v>24371</v>
      </c>
      <c r="B10452" s="5" t="s">
        <v>24372</v>
      </c>
      <c r="C10452" s="6" t="s">
        <v>14624</v>
      </c>
      <c r="D10452" s="6" t="str">
        <f t="shared" si="163"/>
        <v>1144-000-000-0000</v>
      </c>
      <c r="E10452" s="5" t="s">
        <v>14625</v>
      </c>
      <c r="F10452" s="5" t="s">
        <v>383</v>
      </c>
      <c r="G10452" s="5" t="s">
        <v>384</v>
      </c>
      <c r="H10452" s="5" t="s">
        <v>377</v>
      </c>
      <c r="I10452" s="5" t="s">
        <v>378</v>
      </c>
    </row>
    <row r="10453" spans="1:9" x14ac:dyDescent="0.25">
      <c r="A10453" s="5" t="s">
        <v>24373</v>
      </c>
      <c r="B10453" s="5" t="s">
        <v>24374</v>
      </c>
      <c r="C10453" s="6" t="s">
        <v>3287</v>
      </c>
      <c r="D10453" s="6" t="str">
        <f t="shared" si="163"/>
        <v>0137-000-000-0000</v>
      </c>
      <c r="E10453" s="5" t="s">
        <v>3288</v>
      </c>
      <c r="F10453" s="5" t="s">
        <v>383</v>
      </c>
      <c r="G10453" s="5" t="s">
        <v>384</v>
      </c>
      <c r="H10453" s="5" t="s">
        <v>377</v>
      </c>
      <c r="I10453" s="5" t="s">
        <v>378</v>
      </c>
    </row>
    <row r="10454" spans="1:9" x14ac:dyDescent="0.25">
      <c r="A10454" s="5" t="s">
        <v>24375</v>
      </c>
      <c r="B10454" s="5" t="s">
        <v>24376</v>
      </c>
      <c r="C10454" s="6" t="s">
        <v>24377</v>
      </c>
      <c r="D10454" s="6" t="str">
        <f t="shared" si="163"/>
        <v>0924-250-000-0000</v>
      </c>
      <c r="E10454" s="5" t="s">
        <v>27890</v>
      </c>
      <c r="F10454" s="5" t="s">
        <v>383</v>
      </c>
      <c r="G10454" s="5" t="s">
        <v>384</v>
      </c>
      <c r="H10454" s="5" t="s">
        <v>377</v>
      </c>
      <c r="I10454" s="5" t="s">
        <v>378</v>
      </c>
    </row>
    <row r="10455" spans="1:9" x14ac:dyDescent="0.25">
      <c r="A10455" s="5" t="s">
        <v>24378</v>
      </c>
      <c r="B10455" s="5" t="s">
        <v>24379</v>
      </c>
      <c r="C10455" s="6" t="s">
        <v>4353</v>
      </c>
      <c r="D10455" s="6" t="str">
        <f t="shared" si="163"/>
        <v>0687-000-000-0000</v>
      </c>
      <c r="E10455" s="5" t="s">
        <v>4354</v>
      </c>
      <c r="F10455" s="5" t="s">
        <v>383</v>
      </c>
      <c r="G10455" s="5" t="s">
        <v>384</v>
      </c>
      <c r="H10455" s="5" t="s">
        <v>377</v>
      </c>
      <c r="I10455" s="5" t="s">
        <v>378</v>
      </c>
    </row>
    <row r="10456" spans="1:9" x14ac:dyDescent="0.25">
      <c r="A10456" s="5" t="s">
        <v>24380</v>
      </c>
      <c r="B10456" s="5" t="s">
        <v>24381</v>
      </c>
      <c r="C10456" s="6" t="s">
        <v>2775</v>
      </c>
      <c r="D10456" s="6" t="str">
        <f t="shared" si="163"/>
        <v>0325-000-000-0000</v>
      </c>
      <c r="E10456" s="5" t="s">
        <v>2776</v>
      </c>
      <c r="F10456" s="5" t="s">
        <v>383</v>
      </c>
      <c r="G10456" s="5" t="s">
        <v>384</v>
      </c>
      <c r="H10456" s="5" t="s">
        <v>377</v>
      </c>
      <c r="I10456" s="5" t="s">
        <v>378</v>
      </c>
    </row>
    <row r="10457" spans="1:9" x14ac:dyDescent="0.25">
      <c r="A10457" s="5" t="s">
        <v>24382</v>
      </c>
      <c r="B10457" s="5" t="s">
        <v>24383</v>
      </c>
      <c r="C10457" s="6" t="s">
        <v>589</v>
      </c>
      <c r="D10457" s="6" t="str">
        <f t="shared" si="163"/>
        <v>0160-000-000-0000</v>
      </c>
      <c r="E10457" s="5" t="s">
        <v>590</v>
      </c>
      <c r="F10457" s="5" t="s">
        <v>383</v>
      </c>
      <c r="G10457" s="5" t="s">
        <v>384</v>
      </c>
      <c r="H10457" s="5" t="s">
        <v>377</v>
      </c>
      <c r="I10457" s="5" t="s">
        <v>378</v>
      </c>
    </row>
    <row r="10458" spans="1:9" x14ac:dyDescent="0.25">
      <c r="A10458" s="5" t="s">
        <v>24384</v>
      </c>
      <c r="B10458" s="5" t="s">
        <v>24385</v>
      </c>
      <c r="C10458" s="6" t="s">
        <v>3287</v>
      </c>
      <c r="D10458" s="6" t="str">
        <f t="shared" si="163"/>
        <v>0137-000-000-0000</v>
      </c>
      <c r="E10458" s="5" t="s">
        <v>3288</v>
      </c>
      <c r="F10458" s="5" t="s">
        <v>383</v>
      </c>
      <c r="G10458" s="5" t="s">
        <v>384</v>
      </c>
      <c r="H10458" s="5" t="s">
        <v>377</v>
      </c>
      <c r="I10458" s="5" t="s">
        <v>378</v>
      </c>
    </row>
    <row r="10459" spans="1:9" x14ac:dyDescent="0.25">
      <c r="A10459" s="5" t="s">
        <v>24386</v>
      </c>
      <c r="B10459" s="5" t="s">
        <v>24387</v>
      </c>
      <c r="C10459" s="6" t="s">
        <v>793</v>
      </c>
      <c r="D10459" s="6" t="str">
        <f t="shared" si="163"/>
        <v>0115-000-000-0000</v>
      </c>
      <c r="E10459" s="5" t="s">
        <v>794</v>
      </c>
      <c r="F10459" s="5" t="s">
        <v>383</v>
      </c>
      <c r="G10459" s="5" t="s">
        <v>384</v>
      </c>
      <c r="H10459" s="5" t="s">
        <v>377</v>
      </c>
      <c r="I10459" s="5" t="s">
        <v>378</v>
      </c>
    </row>
    <row r="10460" spans="1:9" x14ac:dyDescent="0.25">
      <c r="A10460" s="5" t="s">
        <v>24388</v>
      </c>
      <c r="B10460" s="5" t="s">
        <v>24389</v>
      </c>
      <c r="C10460" s="6" t="s">
        <v>686</v>
      </c>
      <c r="D10460" s="6" t="str">
        <f t="shared" si="163"/>
        <v>0200-000-000-0000</v>
      </c>
      <c r="E10460" s="5" t="s">
        <v>687</v>
      </c>
      <c r="F10460" s="5" t="s">
        <v>383</v>
      </c>
      <c r="G10460" s="5" t="s">
        <v>384</v>
      </c>
      <c r="H10460" s="5" t="s">
        <v>513</v>
      </c>
      <c r="I10460" s="5" t="s">
        <v>514</v>
      </c>
    </row>
    <row r="10461" spans="1:9" x14ac:dyDescent="0.25">
      <c r="A10461" s="5" t="s">
        <v>24390</v>
      </c>
      <c r="B10461" s="5" t="s">
        <v>24391</v>
      </c>
      <c r="C10461" s="6" t="s">
        <v>827</v>
      </c>
      <c r="D10461" s="6" t="str">
        <f t="shared" si="163"/>
        <v>0320-000-000-0000</v>
      </c>
      <c r="E10461" s="5" t="s">
        <v>828</v>
      </c>
      <c r="F10461" s="5" t="s">
        <v>383</v>
      </c>
      <c r="G10461" s="5" t="s">
        <v>384</v>
      </c>
      <c r="H10461" s="5" t="s">
        <v>377</v>
      </c>
      <c r="I10461" s="5" t="s">
        <v>378</v>
      </c>
    </row>
    <row r="10462" spans="1:9" x14ac:dyDescent="0.25">
      <c r="A10462" s="5" t="s">
        <v>24392</v>
      </c>
      <c r="B10462" s="5" t="s">
        <v>24393</v>
      </c>
      <c r="C10462" s="6" t="s">
        <v>1798</v>
      </c>
      <c r="D10462" s="6" t="str">
        <f t="shared" si="163"/>
        <v>0390-000-000-0000</v>
      </c>
      <c r="E10462" s="5" t="s">
        <v>1799</v>
      </c>
      <c r="F10462" s="5" t="s">
        <v>383</v>
      </c>
      <c r="G10462" s="5" t="s">
        <v>384</v>
      </c>
      <c r="H10462" s="5" t="s">
        <v>377</v>
      </c>
      <c r="I10462" s="5" t="s">
        <v>378</v>
      </c>
    </row>
    <row r="10463" spans="1:9" x14ac:dyDescent="0.25">
      <c r="A10463" s="5" t="s">
        <v>24394</v>
      </c>
      <c r="B10463" s="5" t="s">
        <v>24395</v>
      </c>
      <c r="C10463" s="6" t="s">
        <v>4327</v>
      </c>
      <c r="D10463" s="6" t="str">
        <f t="shared" si="163"/>
        <v>0414-000-000-0000</v>
      </c>
      <c r="E10463" s="5" t="s">
        <v>4328</v>
      </c>
      <c r="F10463" s="5" t="s">
        <v>383</v>
      </c>
      <c r="G10463" s="5" t="s">
        <v>384</v>
      </c>
      <c r="H10463" s="5" t="s">
        <v>377</v>
      </c>
      <c r="I10463" s="5" t="s">
        <v>378</v>
      </c>
    </row>
    <row r="10464" spans="1:9" x14ac:dyDescent="0.25">
      <c r="A10464" s="5" t="s">
        <v>24396</v>
      </c>
      <c r="B10464" s="5" t="s">
        <v>24397</v>
      </c>
      <c r="C10464" s="6" t="s">
        <v>2180</v>
      </c>
      <c r="D10464" s="6" t="str">
        <f t="shared" si="163"/>
        <v>0770-000-000-0000</v>
      </c>
      <c r="E10464" s="5" t="s">
        <v>2181</v>
      </c>
      <c r="F10464" s="5" t="s">
        <v>383</v>
      </c>
      <c r="G10464" s="5" t="s">
        <v>384</v>
      </c>
      <c r="H10464" s="5" t="s">
        <v>377</v>
      </c>
      <c r="I10464" s="5" t="s">
        <v>378</v>
      </c>
    </row>
    <row r="10465" spans="1:9" x14ac:dyDescent="0.25">
      <c r="A10465" s="5" t="s">
        <v>24398</v>
      </c>
      <c r="B10465" s="5" t="s">
        <v>24399</v>
      </c>
      <c r="C10465" s="6" t="s">
        <v>1877</v>
      </c>
      <c r="D10465" s="6" t="str">
        <f t="shared" si="163"/>
        <v>0775-000-000-0000</v>
      </c>
      <c r="E10465" s="5" t="s">
        <v>1878</v>
      </c>
      <c r="F10465" s="5" t="s">
        <v>383</v>
      </c>
      <c r="G10465" s="5" t="s">
        <v>384</v>
      </c>
      <c r="H10465" s="5" t="s">
        <v>377</v>
      </c>
      <c r="I10465" s="5" t="s">
        <v>378</v>
      </c>
    </row>
    <row r="10466" spans="1:9" x14ac:dyDescent="0.25">
      <c r="A10466" s="5" t="s">
        <v>24400</v>
      </c>
      <c r="B10466" s="5" t="s">
        <v>24401</v>
      </c>
      <c r="C10466" s="6" t="s">
        <v>2170</v>
      </c>
      <c r="D10466" s="6" t="str">
        <f t="shared" si="163"/>
        <v>0475-000-000-0000</v>
      </c>
      <c r="E10466" s="5" t="s">
        <v>2171</v>
      </c>
      <c r="F10466" s="5" t="s">
        <v>383</v>
      </c>
      <c r="G10466" s="5" t="s">
        <v>384</v>
      </c>
      <c r="H10466" s="5" t="s">
        <v>377</v>
      </c>
      <c r="I10466" s="5" t="s">
        <v>378</v>
      </c>
    </row>
    <row r="10467" spans="1:9" x14ac:dyDescent="0.25">
      <c r="A10467" s="5" t="s">
        <v>24402</v>
      </c>
      <c r="B10467" s="5" t="s">
        <v>24403</v>
      </c>
      <c r="C10467" s="6" t="s">
        <v>11287</v>
      </c>
      <c r="D10467" s="6" t="str">
        <f t="shared" si="163"/>
        <v>0659-000-000-0000</v>
      </c>
      <c r="E10467" s="5" t="s">
        <v>11288</v>
      </c>
      <c r="F10467" s="5" t="s">
        <v>383</v>
      </c>
      <c r="G10467" s="5" t="s">
        <v>384</v>
      </c>
      <c r="H10467" s="5" t="s">
        <v>377</v>
      </c>
      <c r="I10467" s="5" t="s">
        <v>378</v>
      </c>
    </row>
    <row r="10468" spans="1:9" x14ac:dyDescent="0.25">
      <c r="A10468" s="5" t="s">
        <v>24404</v>
      </c>
      <c r="B10468" s="5" t="s">
        <v>24405</v>
      </c>
      <c r="C10468" s="6" t="s">
        <v>1770</v>
      </c>
      <c r="D10468" s="6" t="str">
        <f t="shared" si="163"/>
        <v>0412-000-000-0000</v>
      </c>
      <c r="E10468" s="5" t="s">
        <v>1771</v>
      </c>
      <c r="F10468" s="5" t="s">
        <v>383</v>
      </c>
      <c r="G10468" s="5" t="s">
        <v>384</v>
      </c>
      <c r="H10468" s="5" t="s">
        <v>377</v>
      </c>
      <c r="I10468" s="5" t="s">
        <v>378</v>
      </c>
    </row>
    <row r="10469" spans="1:9" x14ac:dyDescent="0.25">
      <c r="A10469" s="5" t="s">
        <v>24406</v>
      </c>
      <c r="B10469" s="5" t="s">
        <v>24407</v>
      </c>
      <c r="C10469" s="6" t="s">
        <v>2180</v>
      </c>
      <c r="D10469" s="6" t="str">
        <f t="shared" si="163"/>
        <v>0770-000-000-0000</v>
      </c>
      <c r="E10469" s="5" t="s">
        <v>2181</v>
      </c>
      <c r="F10469" s="5" t="s">
        <v>383</v>
      </c>
      <c r="G10469" s="5" t="s">
        <v>384</v>
      </c>
      <c r="H10469" s="5" t="s">
        <v>377</v>
      </c>
      <c r="I10469" s="5" t="s">
        <v>378</v>
      </c>
    </row>
    <row r="10470" spans="1:9" x14ac:dyDescent="0.25">
      <c r="A10470" s="5" t="s">
        <v>24408</v>
      </c>
      <c r="B10470" s="5" t="s">
        <v>24409</v>
      </c>
      <c r="C10470" s="6" t="s">
        <v>12875</v>
      </c>
      <c r="D10470" s="6" t="str">
        <f t="shared" si="163"/>
        <v>0690-000-000-0000</v>
      </c>
      <c r="E10470" s="5" t="s">
        <v>12876</v>
      </c>
      <c r="F10470" s="5" t="s">
        <v>383</v>
      </c>
      <c r="G10470" s="5" t="s">
        <v>384</v>
      </c>
      <c r="H10470" s="5" t="s">
        <v>377</v>
      </c>
      <c r="I10470" s="5" t="s">
        <v>378</v>
      </c>
    </row>
    <row r="10471" spans="1:9" x14ac:dyDescent="0.25">
      <c r="A10471" s="5" t="s">
        <v>24410</v>
      </c>
      <c r="B10471" s="5" t="s">
        <v>24411</v>
      </c>
      <c r="C10471" s="6" t="s">
        <v>3287</v>
      </c>
      <c r="D10471" s="6" t="str">
        <f t="shared" si="163"/>
        <v>0137-000-000-0000</v>
      </c>
      <c r="E10471" s="5" t="s">
        <v>3288</v>
      </c>
      <c r="F10471" s="5" t="s">
        <v>383</v>
      </c>
      <c r="G10471" s="5" t="s">
        <v>384</v>
      </c>
      <c r="H10471" s="5" t="s">
        <v>377</v>
      </c>
      <c r="I10471" s="5" t="s">
        <v>378</v>
      </c>
    </row>
    <row r="10472" spans="1:9" x14ac:dyDescent="0.25">
      <c r="A10472" s="5" t="s">
        <v>24412</v>
      </c>
      <c r="B10472" s="5" t="s">
        <v>24413</v>
      </c>
      <c r="C10472" s="6" t="s">
        <v>2218</v>
      </c>
      <c r="D10472" s="6" t="str">
        <f t="shared" si="163"/>
        <v>0385-000-000-0000</v>
      </c>
      <c r="E10472" s="5" t="s">
        <v>2219</v>
      </c>
      <c r="F10472" s="5" t="s">
        <v>383</v>
      </c>
      <c r="G10472" s="5" t="s">
        <v>384</v>
      </c>
      <c r="H10472" s="5" t="s">
        <v>377</v>
      </c>
      <c r="I10472" s="5" t="s">
        <v>378</v>
      </c>
    </row>
    <row r="10473" spans="1:9" x14ac:dyDescent="0.25">
      <c r="A10473" s="5" t="s">
        <v>24414</v>
      </c>
      <c r="B10473" s="5" t="s">
        <v>24415</v>
      </c>
      <c r="C10473" s="6" t="s">
        <v>664</v>
      </c>
      <c r="D10473" s="6" t="str">
        <f t="shared" si="163"/>
        <v>0470-000-000-0000</v>
      </c>
      <c r="E10473" s="5" t="s">
        <v>665</v>
      </c>
      <c r="F10473" s="5" t="s">
        <v>383</v>
      </c>
      <c r="G10473" s="5" t="s">
        <v>384</v>
      </c>
      <c r="H10473" s="5" t="s">
        <v>377</v>
      </c>
      <c r="I10473" s="5" t="s">
        <v>378</v>
      </c>
    </row>
    <row r="10474" spans="1:9" x14ac:dyDescent="0.25">
      <c r="A10474" s="5" t="s">
        <v>24416</v>
      </c>
      <c r="B10474" s="5" t="s">
        <v>24417</v>
      </c>
      <c r="C10474" s="6" t="s">
        <v>485</v>
      </c>
      <c r="D10474" s="6" t="str">
        <f t="shared" si="163"/>
        <v>0330-000-000-0000</v>
      </c>
      <c r="E10474" s="5" t="s">
        <v>486</v>
      </c>
      <c r="F10474" s="5" t="s">
        <v>383</v>
      </c>
      <c r="G10474" s="5" t="s">
        <v>384</v>
      </c>
      <c r="H10474" s="5" t="s">
        <v>377</v>
      </c>
      <c r="I10474" s="5" t="s">
        <v>378</v>
      </c>
    </row>
    <row r="10475" spans="1:9" x14ac:dyDescent="0.25">
      <c r="A10475" s="5" t="s">
        <v>24418</v>
      </c>
      <c r="B10475" s="5" t="s">
        <v>24419</v>
      </c>
      <c r="C10475" s="6" t="s">
        <v>701</v>
      </c>
      <c r="D10475" s="6" t="str">
        <f t="shared" si="163"/>
        <v>0320-301-000-0000</v>
      </c>
      <c r="E10475" s="5" t="s">
        <v>702</v>
      </c>
      <c r="F10475" s="5" t="s">
        <v>383</v>
      </c>
      <c r="G10475" s="5" t="s">
        <v>384</v>
      </c>
      <c r="H10475" s="5" t="s">
        <v>513</v>
      </c>
      <c r="I10475" s="5" t="s">
        <v>514</v>
      </c>
    </row>
    <row r="10476" spans="1:9" x14ac:dyDescent="0.25">
      <c r="A10476" s="5" t="s">
        <v>24420</v>
      </c>
      <c r="B10476" s="5" t="s">
        <v>24421</v>
      </c>
      <c r="C10476" s="6" t="s">
        <v>6106</v>
      </c>
      <c r="D10476" s="6" t="str">
        <f t="shared" si="163"/>
        <v>0167-000-000-0000</v>
      </c>
      <c r="E10476" s="5" t="s">
        <v>6107</v>
      </c>
      <c r="F10476" s="5" t="s">
        <v>383</v>
      </c>
      <c r="G10476" s="5" t="s">
        <v>384</v>
      </c>
      <c r="H10476" s="5" t="s">
        <v>377</v>
      </c>
      <c r="I10476" s="5" t="s">
        <v>378</v>
      </c>
    </row>
    <row r="10477" spans="1:9" x14ac:dyDescent="0.25">
      <c r="A10477" s="5" t="s">
        <v>24422</v>
      </c>
      <c r="B10477" s="5" t="s">
        <v>24423</v>
      </c>
      <c r="C10477" s="6" t="s">
        <v>23926</v>
      </c>
      <c r="D10477" s="6" t="str">
        <f t="shared" si="163"/>
        <v>0350-116-000-0000</v>
      </c>
      <c r="E10477" s="5" t="s">
        <v>23927</v>
      </c>
      <c r="F10477" s="5" t="s">
        <v>383</v>
      </c>
      <c r="G10477" s="5" t="s">
        <v>384</v>
      </c>
      <c r="H10477" s="5" t="s">
        <v>513</v>
      </c>
      <c r="I10477" s="5" t="s">
        <v>514</v>
      </c>
    </row>
    <row r="10478" spans="1:9" x14ac:dyDescent="0.25">
      <c r="A10478" s="5" t="s">
        <v>24424</v>
      </c>
      <c r="B10478" s="5" t="s">
        <v>24425</v>
      </c>
      <c r="C10478" s="6" t="s">
        <v>6106</v>
      </c>
      <c r="D10478" s="6" t="str">
        <f t="shared" si="163"/>
        <v>0167-000-000-0000</v>
      </c>
      <c r="E10478" s="5" t="s">
        <v>6107</v>
      </c>
      <c r="F10478" s="5" t="s">
        <v>383</v>
      </c>
      <c r="G10478" s="5" t="s">
        <v>384</v>
      </c>
      <c r="H10478" s="5" t="s">
        <v>377</v>
      </c>
      <c r="I10478" s="5" t="s">
        <v>378</v>
      </c>
    </row>
    <row r="10479" spans="1:9" x14ac:dyDescent="0.25">
      <c r="A10479" s="5" t="s">
        <v>24426</v>
      </c>
      <c r="B10479" s="5" t="s">
        <v>24427</v>
      </c>
      <c r="C10479" s="6" t="s">
        <v>2871</v>
      </c>
      <c r="D10479" s="6" t="str">
        <f t="shared" si="163"/>
        <v>0235-000-000-0000</v>
      </c>
      <c r="E10479" s="5" t="s">
        <v>2872</v>
      </c>
      <c r="F10479" s="5" t="s">
        <v>383</v>
      </c>
      <c r="G10479" s="5" t="s">
        <v>384</v>
      </c>
      <c r="H10479" s="5" t="s">
        <v>513</v>
      </c>
      <c r="I10479" s="5" t="s">
        <v>514</v>
      </c>
    </row>
    <row r="10480" spans="1:9" x14ac:dyDescent="0.25">
      <c r="A10480" s="5" t="s">
        <v>24428</v>
      </c>
      <c r="B10480" s="5" t="s">
        <v>24429</v>
      </c>
      <c r="C10480" s="6" t="s">
        <v>5212</v>
      </c>
      <c r="D10480" s="6" t="str">
        <f t="shared" si="163"/>
        <v>0908-000-000-0000</v>
      </c>
      <c r="E10480" s="5" t="s">
        <v>5213</v>
      </c>
      <c r="F10480" s="5" t="s">
        <v>383</v>
      </c>
      <c r="G10480" s="5" t="s">
        <v>384</v>
      </c>
      <c r="H10480" s="5" t="s">
        <v>377</v>
      </c>
      <c r="I10480" s="5" t="s">
        <v>378</v>
      </c>
    </row>
    <row r="10481" spans="1:9" x14ac:dyDescent="0.25">
      <c r="A10481" s="5" t="s">
        <v>24430</v>
      </c>
      <c r="B10481" s="5" t="s">
        <v>24431</v>
      </c>
      <c r="C10481" s="6" t="s">
        <v>1625</v>
      </c>
      <c r="D10481" s="6" t="str">
        <f t="shared" si="163"/>
        <v>0596-000-000-0000</v>
      </c>
      <c r="E10481" s="5" t="s">
        <v>1626</v>
      </c>
      <c r="F10481" s="5" t="s">
        <v>383</v>
      </c>
      <c r="G10481" s="5" t="s">
        <v>384</v>
      </c>
      <c r="H10481" s="5" t="s">
        <v>377</v>
      </c>
      <c r="I10481" s="5" t="s">
        <v>378</v>
      </c>
    </row>
    <row r="10482" spans="1:9" x14ac:dyDescent="0.25">
      <c r="A10482" s="5" t="s">
        <v>24432</v>
      </c>
      <c r="B10482" s="5" t="s">
        <v>24433</v>
      </c>
      <c r="C10482" s="6" t="s">
        <v>4353</v>
      </c>
      <c r="D10482" s="6" t="str">
        <f t="shared" si="163"/>
        <v>0687-000-000-0000</v>
      </c>
      <c r="E10482" s="5" t="s">
        <v>4354</v>
      </c>
      <c r="F10482" s="5" t="s">
        <v>383</v>
      </c>
      <c r="G10482" s="5" t="s">
        <v>384</v>
      </c>
      <c r="H10482" s="5" t="s">
        <v>377</v>
      </c>
      <c r="I10482" s="5" t="s">
        <v>378</v>
      </c>
    </row>
    <row r="10483" spans="1:9" x14ac:dyDescent="0.25">
      <c r="A10483" s="5" t="s">
        <v>24434</v>
      </c>
      <c r="B10483" s="5" t="s">
        <v>24435</v>
      </c>
      <c r="C10483" s="6" t="s">
        <v>2140</v>
      </c>
      <c r="D10483" s="6" t="str">
        <f t="shared" si="163"/>
        <v>0353-000-000-0000</v>
      </c>
      <c r="E10483" s="5" t="s">
        <v>2141</v>
      </c>
      <c r="F10483" s="5" t="s">
        <v>383</v>
      </c>
      <c r="G10483" s="5" t="s">
        <v>384</v>
      </c>
      <c r="H10483" s="5" t="s">
        <v>377</v>
      </c>
      <c r="I10483" s="5" t="s">
        <v>378</v>
      </c>
    </row>
    <row r="10484" spans="1:9" x14ac:dyDescent="0.25">
      <c r="A10484" s="5" t="s">
        <v>24436</v>
      </c>
      <c r="B10484" s="5" t="s">
        <v>10920</v>
      </c>
      <c r="C10484" s="6" t="s">
        <v>3074</v>
      </c>
      <c r="D10484" s="6" t="str">
        <f t="shared" si="163"/>
        <v>1101-000-000-0000</v>
      </c>
      <c r="E10484" s="5" t="s">
        <v>3075</v>
      </c>
      <c r="F10484" s="5" t="s">
        <v>383</v>
      </c>
      <c r="G10484" s="5" t="s">
        <v>384</v>
      </c>
      <c r="H10484" s="5" t="s">
        <v>377</v>
      </c>
      <c r="I10484" s="5" t="s">
        <v>378</v>
      </c>
    </row>
    <row r="10485" spans="1:9" x14ac:dyDescent="0.25">
      <c r="A10485" s="5" t="s">
        <v>24437</v>
      </c>
      <c r="B10485" s="5" t="s">
        <v>24438</v>
      </c>
      <c r="C10485" s="6" t="s">
        <v>7538</v>
      </c>
      <c r="D10485" s="6" t="str">
        <f t="shared" si="163"/>
        <v>0898-000-000-0000</v>
      </c>
      <c r="E10485" s="5" t="s">
        <v>7539</v>
      </c>
      <c r="F10485" s="5" t="s">
        <v>383</v>
      </c>
      <c r="G10485" s="5" t="s">
        <v>384</v>
      </c>
      <c r="H10485" s="5" t="s">
        <v>377</v>
      </c>
      <c r="I10485" s="5" t="s">
        <v>378</v>
      </c>
    </row>
    <row r="10486" spans="1:9" x14ac:dyDescent="0.25">
      <c r="A10486" s="5" t="s">
        <v>24439</v>
      </c>
      <c r="B10486" s="5" t="s">
        <v>24440</v>
      </c>
      <c r="C10486" s="6" t="s">
        <v>2008</v>
      </c>
      <c r="D10486" s="6" t="str">
        <f t="shared" si="163"/>
        <v>0670-000-000-0000</v>
      </c>
      <c r="E10486" s="5" t="s">
        <v>2009</v>
      </c>
      <c r="F10486" s="5" t="s">
        <v>383</v>
      </c>
      <c r="G10486" s="5" t="s">
        <v>384</v>
      </c>
      <c r="H10486" s="5" t="s">
        <v>377</v>
      </c>
      <c r="I10486" s="5" t="s">
        <v>378</v>
      </c>
    </row>
    <row r="10487" spans="1:9" x14ac:dyDescent="0.25">
      <c r="A10487" s="5" t="s">
        <v>24441</v>
      </c>
      <c r="B10487" s="5" t="s">
        <v>24442</v>
      </c>
      <c r="C10487" s="6" t="s">
        <v>985</v>
      </c>
      <c r="D10487" s="6" t="str">
        <f t="shared" si="163"/>
        <v>0180-000-000-0000</v>
      </c>
      <c r="E10487" s="5" t="s">
        <v>986</v>
      </c>
      <c r="F10487" s="5" t="s">
        <v>383</v>
      </c>
      <c r="G10487" s="5" t="s">
        <v>384</v>
      </c>
      <c r="H10487" s="5" t="s">
        <v>377</v>
      </c>
      <c r="I10487" s="5" t="s">
        <v>378</v>
      </c>
    </row>
    <row r="10488" spans="1:9" x14ac:dyDescent="0.25">
      <c r="A10488" s="5" t="s">
        <v>24443</v>
      </c>
      <c r="B10488" s="5" t="s">
        <v>24444</v>
      </c>
      <c r="C10488" s="6" t="s">
        <v>13986</v>
      </c>
      <c r="D10488" s="6" t="str">
        <f t="shared" si="163"/>
        <v>0829-000-000-0000</v>
      </c>
      <c r="E10488" s="5" t="s">
        <v>13987</v>
      </c>
      <c r="F10488" s="5" t="s">
        <v>383</v>
      </c>
      <c r="G10488" s="5" t="s">
        <v>384</v>
      </c>
      <c r="H10488" s="5" t="s">
        <v>377</v>
      </c>
      <c r="I10488" s="5" t="s">
        <v>378</v>
      </c>
    </row>
    <row r="10489" spans="1:9" x14ac:dyDescent="0.25">
      <c r="A10489" s="5" t="s">
        <v>24445</v>
      </c>
      <c r="B10489" s="5" t="s">
        <v>24446</v>
      </c>
      <c r="C10489" s="6" t="s">
        <v>4635</v>
      </c>
      <c r="D10489" s="6" t="str">
        <f t="shared" si="163"/>
        <v>1071-000-000-0000</v>
      </c>
      <c r="E10489" s="5" t="s">
        <v>4636</v>
      </c>
      <c r="F10489" s="5" t="s">
        <v>383</v>
      </c>
      <c r="G10489" s="5" t="s">
        <v>384</v>
      </c>
      <c r="H10489" s="5" t="s">
        <v>377</v>
      </c>
      <c r="I10489" s="5" t="s">
        <v>378</v>
      </c>
    </row>
    <row r="10490" spans="1:9" x14ac:dyDescent="0.25">
      <c r="A10490" s="5" t="s">
        <v>24447</v>
      </c>
      <c r="B10490" s="5" t="s">
        <v>24448</v>
      </c>
      <c r="C10490" s="6" t="s">
        <v>9608</v>
      </c>
      <c r="D10490" s="6" t="str">
        <f t="shared" si="163"/>
        <v>0655-000-000-0000</v>
      </c>
      <c r="E10490" s="5" t="s">
        <v>9609</v>
      </c>
      <c r="F10490" s="5" t="s">
        <v>383</v>
      </c>
      <c r="G10490" s="5" t="s">
        <v>384</v>
      </c>
      <c r="H10490" s="5" t="s">
        <v>377</v>
      </c>
      <c r="I10490" s="5" t="s">
        <v>378</v>
      </c>
    </row>
    <row r="10491" spans="1:9" x14ac:dyDescent="0.25">
      <c r="A10491" s="5" t="s">
        <v>24449</v>
      </c>
      <c r="B10491" s="5" t="s">
        <v>24450</v>
      </c>
      <c r="C10491" s="6" t="s">
        <v>2585</v>
      </c>
      <c r="D10491" s="6" t="str">
        <f t="shared" si="163"/>
        <v>0082-000-000-0000</v>
      </c>
      <c r="E10491" s="5" t="s">
        <v>2586</v>
      </c>
      <c r="F10491" s="5" t="s">
        <v>383</v>
      </c>
      <c r="G10491" s="5" t="s">
        <v>384</v>
      </c>
      <c r="H10491" s="5" t="s">
        <v>377</v>
      </c>
      <c r="I10491" s="5" t="s">
        <v>378</v>
      </c>
    </row>
    <row r="10492" spans="1:9" x14ac:dyDescent="0.25">
      <c r="A10492" s="5" t="s">
        <v>24451</v>
      </c>
      <c r="B10492" s="5" t="s">
        <v>24452</v>
      </c>
      <c r="C10492" s="6" t="s">
        <v>441</v>
      </c>
      <c r="D10492" s="6" t="str">
        <f t="shared" si="163"/>
        <v>0550-000-000-0000</v>
      </c>
      <c r="E10492" s="5" t="s">
        <v>442</v>
      </c>
      <c r="F10492" s="5" t="s">
        <v>383</v>
      </c>
      <c r="G10492" s="5" t="s">
        <v>384</v>
      </c>
      <c r="H10492" s="5" t="s">
        <v>377</v>
      </c>
      <c r="I10492" s="5" t="s">
        <v>378</v>
      </c>
    </row>
    <row r="10493" spans="1:9" x14ac:dyDescent="0.25">
      <c r="A10493" s="5" t="s">
        <v>24453</v>
      </c>
      <c r="B10493" s="5" t="s">
        <v>24454</v>
      </c>
      <c r="C10493" s="6" t="s">
        <v>7218</v>
      </c>
      <c r="D10493" s="6" t="str">
        <f t="shared" si="163"/>
        <v>0568-000-000-0000</v>
      </c>
      <c r="E10493" s="5" t="s">
        <v>7219</v>
      </c>
      <c r="F10493" s="5" t="s">
        <v>383</v>
      </c>
      <c r="G10493" s="5" t="s">
        <v>384</v>
      </c>
      <c r="H10493" s="5" t="s">
        <v>377</v>
      </c>
      <c r="I10493" s="5" t="s">
        <v>378</v>
      </c>
    </row>
    <row r="10494" spans="1:9" x14ac:dyDescent="0.25">
      <c r="A10494" s="5" t="s">
        <v>24455</v>
      </c>
      <c r="B10494" s="5" t="s">
        <v>24456</v>
      </c>
      <c r="C10494" s="6" t="s">
        <v>15975</v>
      </c>
      <c r="D10494" s="6" t="str">
        <f t="shared" si="163"/>
        <v>0547-000-000-0000</v>
      </c>
      <c r="E10494" s="5" t="s">
        <v>15976</v>
      </c>
      <c r="F10494" s="5" t="s">
        <v>383</v>
      </c>
      <c r="G10494" s="5" t="s">
        <v>384</v>
      </c>
      <c r="H10494" s="5" t="s">
        <v>377</v>
      </c>
      <c r="I10494" s="5" t="s">
        <v>378</v>
      </c>
    </row>
    <row r="10495" spans="1:9" x14ac:dyDescent="0.25">
      <c r="A10495" s="5" t="s">
        <v>24457</v>
      </c>
      <c r="B10495" s="5" t="s">
        <v>24458</v>
      </c>
      <c r="C10495" s="6" t="s">
        <v>14103</v>
      </c>
      <c r="D10495" s="6" t="str">
        <f t="shared" si="163"/>
        <v>0218-000-002-2800</v>
      </c>
      <c r="E10495" s="5" t="s">
        <v>14104</v>
      </c>
      <c r="F10495" s="5" t="s">
        <v>383</v>
      </c>
      <c r="G10495" s="5" t="s">
        <v>384</v>
      </c>
      <c r="H10495" s="5" t="s">
        <v>377</v>
      </c>
      <c r="I10495" s="5" t="s">
        <v>378</v>
      </c>
    </row>
    <row r="10496" spans="1:9" x14ac:dyDescent="0.25">
      <c r="A10496" s="5" t="s">
        <v>24459</v>
      </c>
      <c r="B10496" s="5" t="s">
        <v>24460</v>
      </c>
      <c r="C10496" s="6" t="s">
        <v>2184</v>
      </c>
      <c r="D10496" s="6" t="str">
        <f t="shared" si="163"/>
        <v>0893-000-000-0000</v>
      </c>
      <c r="E10496" s="5" t="s">
        <v>2185</v>
      </c>
      <c r="F10496" s="5" t="s">
        <v>383</v>
      </c>
      <c r="G10496" s="5" t="s">
        <v>384</v>
      </c>
      <c r="H10496" s="5" t="s">
        <v>377</v>
      </c>
      <c r="I10496" s="5" t="s">
        <v>378</v>
      </c>
    </row>
    <row r="10497" spans="1:9" x14ac:dyDescent="0.25">
      <c r="A10497" s="5" t="s">
        <v>24461</v>
      </c>
      <c r="B10497" s="5" t="s">
        <v>24462</v>
      </c>
      <c r="C10497" s="6" t="s">
        <v>3074</v>
      </c>
      <c r="D10497" s="6" t="str">
        <f t="shared" si="163"/>
        <v>1101-000-000-0000</v>
      </c>
      <c r="E10497" s="5" t="s">
        <v>3075</v>
      </c>
      <c r="F10497" s="5" t="s">
        <v>383</v>
      </c>
      <c r="G10497" s="5" t="s">
        <v>384</v>
      </c>
      <c r="H10497" s="5" t="s">
        <v>377</v>
      </c>
      <c r="I10497" s="5" t="s">
        <v>378</v>
      </c>
    </row>
    <row r="10498" spans="1:9" x14ac:dyDescent="0.25">
      <c r="A10498" s="5" t="s">
        <v>24463</v>
      </c>
      <c r="B10498" s="5" t="s">
        <v>24464</v>
      </c>
      <c r="C10498" s="6" t="s">
        <v>2537</v>
      </c>
      <c r="D10498" s="6" t="str">
        <f t="shared" ref="D10498:D10561" si="164">TEXT(C10498,"0000-000-000-0000")</f>
        <v>0977-000-000-0000</v>
      </c>
      <c r="E10498" s="5" t="s">
        <v>2538</v>
      </c>
      <c r="F10498" s="5" t="s">
        <v>383</v>
      </c>
      <c r="G10498" s="5" t="s">
        <v>384</v>
      </c>
      <c r="H10498" s="5" t="s">
        <v>377</v>
      </c>
      <c r="I10498" s="5" t="s">
        <v>378</v>
      </c>
    </row>
    <row r="10499" spans="1:9" x14ac:dyDescent="0.25">
      <c r="A10499" s="5" t="s">
        <v>24465</v>
      </c>
      <c r="B10499" s="5" t="s">
        <v>24466</v>
      </c>
      <c r="C10499" s="6" t="s">
        <v>1732</v>
      </c>
      <c r="D10499" s="6" t="str">
        <f t="shared" si="164"/>
        <v>0030-000-000-0000</v>
      </c>
      <c r="E10499" s="5" t="s">
        <v>1733</v>
      </c>
      <c r="F10499" s="5" t="s">
        <v>383</v>
      </c>
      <c r="G10499" s="5" t="s">
        <v>384</v>
      </c>
      <c r="H10499" s="5" t="s">
        <v>377</v>
      </c>
      <c r="I10499" s="5" t="s">
        <v>378</v>
      </c>
    </row>
    <row r="10500" spans="1:9" x14ac:dyDescent="0.25">
      <c r="A10500" s="5" t="s">
        <v>24467</v>
      </c>
      <c r="B10500" s="5" t="s">
        <v>24468</v>
      </c>
      <c r="C10500" s="6" t="s">
        <v>12833</v>
      </c>
      <c r="D10500" s="6" t="str">
        <f t="shared" si="164"/>
        <v>0946-000-009-5100</v>
      </c>
      <c r="E10500" s="5" t="s">
        <v>12834</v>
      </c>
      <c r="F10500" s="5" t="s">
        <v>383</v>
      </c>
      <c r="G10500" s="5" t="s">
        <v>384</v>
      </c>
      <c r="H10500" s="5" t="s">
        <v>377</v>
      </c>
      <c r="I10500" s="5" t="s">
        <v>378</v>
      </c>
    </row>
    <row r="10501" spans="1:9" x14ac:dyDescent="0.25">
      <c r="A10501" s="5" t="s">
        <v>24469</v>
      </c>
      <c r="B10501" s="5" t="s">
        <v>24470</v>
      </c>
      <c r="C10501" s="6" t="s">
        <v>6833</v>
      </c>
      <c r="D10501" s="6" t="str">
        <f t="shared" si="164"/>
        <v>0010-072-051-1400</v>
      </c>
      <c r="E10501" s="5" t="s">
        <v>6834</v>
      </c>
      <c r="F10501" s="5" t="s">
        <v>399</v>
      </c>
      <c r="G10501" s="5" t="s">
        <v>400</v>
      </c>
      <c r="H10501" s="5" t="s">
        <v>377</v>
      </c>
      <c r="I10501" s="5" t="s">
        <v>378</v>
      </c>
    </row>
    <row r="10502" spans="1:9" x14ac:dyDescent="0.25">
      <c r="A10502" s="5" t="s">
        <v>24471</v>
      </c>
      <c r="B10502" s="5" t="s">
        <v>24472</v>
      </c>
      <c r="C10502" s="6" t="s">
        <v>2428</v>
      </c>
      <c r="D10502" s="6" t="str">
        <f t="shared" si="164"/>
        <v>0128-000-000-0000</v>
      </c>
      <c r="E10502" s="5" t="s">
        <v>2429</v>
      </c>
      <c r="F10502" s="5" t="s">
        <v>383</v>
      </c>
      <c r="G10502" s="5" t="s">
        <v>384</v>
      </c>
      <c r="H10502" s="5" t="s">
        <v>377</v>
      </c>
      <c r="I10502" s="5" t="s">
        <v>378</v>
      </c>
    </row>
    <row r="10503" spans="1:9" x14ac:dyDescent="0.25">
      <c r="A10503" s="5" t="s">
        <v>24473</v>
      </c>
      <c r="B10503" s="5" t="s">
        <v>24474</v>
      </c>
      <c r="C10503" s="6" t="s">
        <v>1127</v>
      </c>
      <c r="D10503" s="6" t="str">
        <f t="shared" si="164"/>
        <v>0839-000-000-0000</v>
      </c>
      <c r="E10503" s="5" t="s">
        <v>1128</v>
      </c>
      <c r="F10503" s="5" t="s">
        <v>383</v>
      </c>
      <c r="G10503" s="5" t="s">
        <v>384</v>
      </c>
      <c r="H10503" s="5" t="s">
        <v>377</v>
      </c>
      <c r="I10503" s="5" t="s">
        <v>378</v>
      </c>
    </row>
    <row r="10504" spans="1:9" x14ac:dyDescent="0.25">
      <c r="A10504" s="5" t="s">
        <v>24475</v>
      </c>
      <c r="B10504" s="5" t="s">
        <v>24476</v>
      </c>
      <c r="C10504" s="6" t="s">
        <v>1577</v>
      </c>
      <c r="D10504" s="6" t="str">
        <f t="shared" si="164"/>
        <v>0870-000-000-0000</v>
      </c>
      <c r="E10504" s="5" t="s">
        <v>1578</v>
      </c>
      <c r="F10504" s="5" t="s">
        <v>383</v>
      </c>
      <c r="G10504" s="5" t="s">
        <v>384</v>
      </c>
      <c r="H10504" s="5" t="s">
        <v>513</v>
      </c>
      <c r="I10504" s="5" t="s">
        <v>514</v>
      </c>
    </row>
    <row r="10505" spans="1:9" x14ac:dyDescent="0.25">
      <c r="A10505" s="5" t="s">
        <v>24477</v>
      </c>
      <c r="B10505" s="5" t="s">
        <v>24478</v>
      </c>
      <c r="C10505" s="6" t="s">
        <v>9078</v>
      </c>
      <c r="D10505" s="6" t="str">
        <f t="shared" si="164"/>
        <v>1057-000-000-0000</v>
      </c>
      <c r="E10505" s="5" t="s">
        <v>9079</v>
      </c>
      <c r="F10505" s="5" t="s">
        <v>383</v>
      </c>
      <c r="G10505" s="5" t="s">
        <v>384</v>
      </c>
      <c r="H10505" s="5" t="s">
        <v>377</v>
      </c>
      <c r="I10505" s="5" t="s">
        <v>378</v>
      </c>
    </row>
    <row r="10506" spans="1:9" x14ac:dyDescent="0.25">
      <c r="A10506" s="5" t="s">
        <v>24479</v>
      </c>
      <c r="B10506" s="5" t="s">
        <v>24480</v>
      </c>
      <c r="C10506" s="6" t="s">
        <v>1045</v>
      </c>
      <c r="D10506" s="6" t="str">
        <f t="shared" si="164"/>
        <v>0270-000-000-0000</v>
      </c>
      <c r="E10506" s="5" t="s">
        <v>1046</v>
      </c>
      <c r="F10506" s="5" t="s">
        <v>383</v>
      </c>
      <c r="G10506" s="5" t="s">
        <v>384</v>
      </c>
      <c r="H10506" s="5" t="s">
        <v>377</v>
      </c>
      <c r="I10506" s="5" t="s">
        <v>378</v>
      </c>
    </row>
    <row r="10507" spans="1:9" x14ac:dyDescent="0.25">
      <c r="A10507" s="5" t="s">
        <v>24481</v>
      </c>
      <c r="B10507" s="5" t="s">
        <v>24482</v>
      </c>
      <c r="C10507" s="6" t="s">
        <v>1263</v>
      </c>
      <c r="D10507" s="6" t="str">
        <f t="shared" si="164"/>
        <v>0010-060-071-1100</v>
      </c>
      <c r="E10507" s="5" t="s">
        <v>1264</v>
      </c>
      <c r="F10507" s="5" t="s">
        <v>383</v>
      </c>
      <c r="G10507" s="5" t="s">
        <v>384</v>
      </c>
      <c r="H10507" s="5" t="s">
        <v>377</v>
      </c>
      <c r="I10507" s="5" t="s">
        <v>378</v>
      </c>
    </row>
    <row r="10508" spans="1:9" x14ac:dyDescent="0.25">
      <c r="A10508" s="5" t="s">
        <v>24483</v>
      </c>
      <c r="B10508" s="5" t="s">
        <v>24484</v>
      </c>
      <c r="C10508" s="6" t="s">
        <v>3587</v>
      </c>
      <c r="D10508" s="6" t="str">
        <f t="shared" si="164"/>
        <v>0606-000-000-0000</v>
      </c>
      <c r="E10508" s="5" t="s">
        <v>3588</v>
      </c>
      <c r="F10508" s="5" t="s">
        <v>383</v>
      </c>
      <c r="G10508" s="5" t="s">
        <v>384</v>
      </c>
      <c r="H10508" s="5" t="s">
        <v>401</v>
      </c>
      <c r="I10508" s="5" t="s">
        <v>402</v>
      </c>
    </row>
    <row r="10509" spans="1:9" x14ac:dyDescent="0.25">
      <c r="A10509" s="5" t="s">
        <v>24485</v>
      </c>
      <c r="B10509" s="5" t="s">
        <v>24486</v>
      </c>
      <c r="C10509" s="6" t="s">
        <v>2394</v>
      </c>
      <c r="D10509" s="6" t="str">
        <f t="shared" si="164"/>
        <v>0290-000-000-0000</v>
      </c>
      <c r="E10509" s="5" t="s">
        <v>2395</v>
      </c>
      <c r="F10509" s="5" t="s">
        <v>383</v>
      </c>
      <c r="G10509" s="5" t="s">
        <v>384</v>
      </c>
      <c r="H10509" s="5" t="s">
        <v>377</v>
      </c>
      <c r="I10509" s="5" t="s">
        <v>378</v>
      </c>
    </row>
    <row r="10510" spans="1:9" x14ac:dyDescent="0.25">
      <c r="A10510" s="5" t="s">
        <v>24487</v>
      </c>
      <c r="B10510" s="5" t="s">
        <v>24488</v>
      </c>
      <c r="C10510" s="6" t="s">
        <v>1607</v>
      </c>
      <c r="D10510" s="6" t="str">
        <f t="shared" si="164"/>
        <v>0580-000-000-0000</v>
      </c>
      <c r="E10510" s="5" t="s">
        <v>1608</v>
      </c>
      <c r="F10510" s="5" t="s">
        <v>383</v>
      </c>
      <c r="G10510" s="5" t="s">
        <v>384</v>
      </c>
      <c r="H10510" s="5" t="s">
        <v>377</v>
      </c>
      <c r="I10510" s="5" t="s">
        <v>378</v>
      </c>
    </row>
    <row r="10511" spans="1:9" x14ac:dyDescent="0.25">
      <c r="A10511" s="5" t="s">
        <v>24489</v>
      </c>
      <c r="B10511" s="5" t="s">
        <v>24490</v>
      </c>
      <c r="C10511" s="6" t="s">
        <v>2537</v>
      </c>
      <c r="D10511" s="6" t="str">
        <f t="shared" si="164"/>
        <v>0977-000-000-0000</v>
      </c>
      <c r="E10511" s="5" t="s">
        <v>2538</v>
      </c>
      <c r="F10511" s="5" t="s">
        <v>383</v>
      </c>
      <c r="G10511" s="5" t="s">
        <v>384</v>
      </c>
      <c r="H10511" s="5" t="s">
        <v>377</v>
      </c>
      <c r="I10511" s="5" t="s">
        <v>378</v>
      </c>
    </row>
    <row r="10512" spans="1:9" x14ac:dyDescent="0.25">
      <c r="A10512" s="5" t="s">
        <v>24491</v>
      </c>
      <c r="B10512" s="5" t="s">
        <v>24492</v>
      </c>
      <c r="C10512" s="6" t="s">
        <v>3437</v>
      </c>
      <c r="D10512" s="6" t="str">
        <f t="shared" si="164"/>
        <v>0010-163-021-1100</v>
      </c>
      <c r="E10512" s="5" t="s">
        <v>3438</v>
      </c>
      <c r="F10512" s="5" t="s">
        <v>383</v>
      </c>
      <c r="G10512" s="5" t="s">
        <v>384</v>
      </c>
      <c r="H10512" s="5" t="s">
        <v>377</v>
      </c>
      <c r="I10512" s="5" t="s">
        <v>378</v>
      </c>
    </row>
    <row r="10513" spans="1:9" x14ac:dyDescent="0.25">
      <c r="A10513" s="5" t="s">
        <v>24493</v>
      </c>
      <c r="B10513" s="5" t="s">
        <v>24494</v>
      </c>
      <c r="C10513" s="6" t="s">
        <v>10212</v>
      </c>
      <c r="D10513" s="6" t="str">
        <f t="shared" si="164"/>
        <v>1141-000-000-0000</v>
      </c>
      <c r="E10513" s="5" t="s">
        <v>10213</v>
      </c>
      <c r="F10513" s="5" t="s">
        <v>383</v>
      </c>
      <c r="G10513" s="5" t="s">
        <v>384</v>
      </c>
      <c r="H10513" s="5" t="s">
        <v>377</v>
      </c>
      <c r="I10513" s="5" t="s">
        <v>378</v>
      </c>
    </row>
    <row r="10514" spans="1:9" x14ac:dyDescent="0.25">
      <c r="A10514" s="5" t="s">
        <v>24495</v>
      </c>
      <c r="B10514" s="5" t="s">
        <v>24496</v>
      </c>
      <c r="C10514" s="6" t="s">
        <v>3437</v>
      </c>
      <c r="D10514" s="6" t="str">
        <f t="shared" si="164"/>
        <v>0010-163-021-1100</v>
      </c>
      <c r="E10514" s="5" t="s">
        <v>3438</v>
      </c>
      <c r="F10514" s="5" t="s">
        <v>383</v>
      </c>
      <c r="G10514" s="5" t="s">
        <v>384</v>
      </c>
      <c r="H10514" s="5" t="s">
        <v>377</v>
      </c>
      <c r="I10514" s="5" t="s">
        <v>378</v>
      </c>
    </row>
    <row r="10515" spans="1:9" x14ac:dyDescent="0.25">
      <c r="A10515" s="5" t="s">
        <v>24497</v>
      </c>
      <c r="B10515" s="5" t="s">
        <v>24498</v>
      </c>
      <c r="C10515" s="6" t="s">
        <v>3054</v>
      </c>
      <c r="D10515" s="6" t="str">
        <f t="shared" si="164"/>
        <v>0232-000-005-4200</v>
      </c>
      <c r="E10515" s="5" t="s">
        <v>3055</v>
      </c>
      <c r="F10515" s="5" t="s">
        <v>383</v>
      </c>
      <c r="G10515" s="5" t="s">
        <v>384</v>
      </c>
      <c r="H10515" s="5" t="s">
        <v>377</v>
      </c>
      <c r="I10515" s="5" t="s">
        <v>378</v>
      </c>
    </row>
    <row r="10516" spans="1:9" x14ac:dyDescent="0.25">
      <c r="A10516" s="5" t="s">
        <v>24499</v>
      </c>
      <c r="B10516" s="5" t="s">
        <v>24500</v>
      </c>
      <c r="C10516" s="6" t="s">
        <v>469</v>
      </c>
      <c r="D10516" s="6" t="str">
        <f t="shared" si="164"/>
        <v>0152-000-000-0000</v>
      </c>
      <c r="E10516" s="5" t="s">
        <v>470</v>
      </c>
      <c r="F10516" s="5" t="s">
        <v>383</v>
      </c>
      <c r="G10516" s="5" t="s">
        <v>384</v>
      </c>
      <c r="H10516" s="5" t="s">
        <v>491</v>
      </c>
      <c r="I10516" s="5" t="s">
        <v>492</v>
      </c>
    </row>
    <row r="10517" spans="1:9" x14ac:dyDescent="0.25">
      <c r="A10517" s="5" t="s">
        <v>24501</v>
      </c>
      <c r="B10517" s="5" t="s">
        <v>24502</v>
      </c>
      <c r="C10517" s="6" t="s">
        <v>6269</v>
      </c>
      <c r="D10517" s="6" t="str">
        <f t="shared" si="164"/>
        <v>0630-000-006-3100</v>
      </c>
      <c r="E10517" s="5" t="s">
        <v>6270</v>
      </c>
      <c r="F10517" s="5" t="s">
        <v>383</v>
      </c>
      <c r="G10517" s="5" t="s">
        <v>384</v>
      </c>
      <c r="H10517" s="5" t="s">
        <v>377</v>
      </c>
      <c r="I10517" s="5" t="s">
        <v>378</v>
      </c>
    </row>
    <row r="10518" spans="1:9" x14ac:dyDescent="0.25">
      <c r="A10518" s="5" t="s">
        <v>24503</v>
      </c>
      <c r="B10518" s="5" t="s">
        <v>24504</v>
      </c>
      <c r="C10518" s="6" t="s">
        <v>7899</v>
      </c>
      <c r="D10518" s="6" t="str">
        <f t="shared" si="164"/>
        <v>0010-029-100-1500</v>
      </c>
      <c r="E10518" s="5" t="s">
        <v>7900</v>
      </c>
      <c r="F10518" s="5" t="s">
        <v>383</v>
      </c>
      <c r="G10518" s="5" t="s">
        <v>384</v>
      </c>
      <c r="H10518" s="5" t="s">
        <v>1213</v>
      </c>
      <c r="I10518" s="5" t="s">
        <v>1214</v>
      </c>
    </row>
    <row r="10519" spans="1:9" x14ac:dyDescent="0.25">
      <c r="A10519" s="5" t="s">
        <v>24505</v>
      </c>
      <c r="B10519" s="5" t="s">
        <v>24506</v>
      </c>
      <c r="C10519" s="6" t="s">
        <v>11742</v>
      </c>
      <c r="D10519" s="6" t="str">
        <f t="shared" si="164"/>
        <v>0798-000-000-0000</v>
      </c>
      <c r="E10519" s="5" t="s">
        <v>11743</v>
      </c>
      <c r="F10519" s="5" t="s">
        <v>383</v>
      </c>
      <c r="G10519" s="5" t="s">
        <v>384</v>
      </c>
      <c r="H10519" s="5" t="s">
        <v>377</v>
      </c>
      <c r="I10519" s="5" t="s">
        <v>378</v>
      </c>
    </row>
    <row r="10520" spans="1:9" x14ac:dyDescent="0.25">
      <c r="A10520" s="5" t="s">
        <v>24507</v>
      </c>
      <c r="B10520" s="5" t="s">
        <v>24508</v>
      </c>
      <c r="C10520" s="6" t="s">
        <v>5678</v>
      </c>
      <c r="D10520" s="6" t="str">
        <f t="shared" si="164"/>
        <v>0010-046-061-1100</v>
      </c>
      <c r="E10520" s="5" t="s">
        <v>5679</v>
      </c>
      <c r="F10520" s="5" t="s">
        <v>399</v>
      </c>
      <c r="G10520" s="5" t="s">
        <v>400</v>
      </c>
      <c r="H10520" s="5" t="s">
        <v>377</v>
      </c>
      <c r="I10520" s="5" t="s">
        <v>378</v>
      </c>
    </row>
    <row r="10521" spans="1:9" x14ac:dyDescent="0.25">
      <c r="A10521" s="5" t="s">
        <v>24509</v>
      </c>
      <c r="B10521" s="5" t="s">
        <v>24510</v>
      </c>
      <c r="C10521" s="6" t="s">
        <v>2471</v>
      </c>
      <c r="D10521" s="6" t="str">
        <f t="shared" si="164"/>
        <v>0183-000-000-0000</v>
      </c>
      <c r="E10521" s="5" t="s">
        <v>2472</v>
      </c>
      <c r="F10521" s="5" t="s">
        <v>383</v>
      </c>
      <c r="G10521" s="5" t="s">
        <v>384</v>
      </c>
      <c r="H10521" s="5" t="s">
        <v>377</v>
      </c>
      <c r="I10521" s="5" t="s">
        <v>378</v>
      </c>
    </row>
    <row r="10522" spans="1:9" x14ac:dyDescent="0.25">
      <c r="A10522" s="5" t="s">
        <v>24511</v>
      </c>
      <c r="B10522" s="5" t="s">
        <v>24512</v>
      </c>
      <c r="C10522" s="6" t="s">
        <v>9802</v>
      </c>
      <c r="D10522" s="6" t="str">
        <f t="shared" si="164"/>
        <v>0010-083-061-1100</v>
      </c>
      <c r="E10522" s="5" t="s">
        <v>9803</v>
      </c>
      <c r="F10522" s="5" t="s">
        <v>399</v>
      </c>
      <c r="G10522" s="5" t="s">
        <v>400</v>
      </c>
      <c r="H10522" s="5" t="s">
        <v>377</v>
      </c>
      <c r="I10522" s="5" t="s">
        <v>378</v>
      </c>
    </row>
    <row r="10523" spans="1:9" x14ac:dyDescent="0.25">
      <c r="A10523" s="5" t="s">
        <v>24513</v>
      </c>
      <c r="B10523" s="5" t="s">
        <v>24514</v>
      </c>
      <c r="C10523" s="6" t="s">
        <v>6616</v>
      </c>
      <c r="D10523" s="6" t="str">
        <f t="shared" si="164"/>
        <v>1008-000-000-0000</v>
      </c>
      <c r="E10523" s="5" t="s">
        <v>6617</v>
      </c>
      <c r="F10523" s="5" t="s">
        <v>383</v>
      </c>
      <c r="G10523" s="5" t="s">
        <v>384</v>
      </c>
      <c r="H10523" s="5" t="s">
        <v>377</v>
      </c>
      <c r="I10523" s="5" t="s">
        <v>378</v>
      </c>
    </row>
    <row r="10524" spans="1:9" x14ac:dyDescent="0.25">
      <c r="A10524" s="5" t="s">
        <v>24515</v>
      </c>
      <c r="B10524" s="5" t="s">
        <v>24516</v>
      </c>
      <c r="C10524" s="6" t="s">
        <v>1559</v>
      </c>
      <c r="D10524" s="6" t="str">
        <f t="shared" si="164"/>
        <v>0070-000-000-0000</v>
      </c>
      <c r="E10524" s="5" t="s">
        <v>1560</v>
      </c>
      <c r="F10524" s="5" t="s">
        <v>383</v>
      </c>
      <c r="G10524" s="5" t="s">
        <v>384</v>
      </c>
      <c r="H10524" s="5" t="s">
        <v>377</v>
      </c>
      <c r="I10524" s="5" t="s">
        <v>378</v>
      </c>
    </row>
    <row r="10525" spans="1:9" x14ac:dyDescent="0.25">
      <c r="A10525" s="5" t="s">
        <v>24517</v>
      </c>
      <c r="B10525" s="5" t="s">
        <v>24518</v>
      </c>
      <c r="C10525" s="6" t="s">
        <v>9802</v>
      </c>
      <c r="D10525" s="6" t="str">
        <f t="shared" si="164"/>
        <v>0010-083-061-1100</v>
      </c>
      <c r="E10525" s="5" t="s">
        <v>9803</v>
      </c>
      <c r="F10525" s="5" t="s">
        <v>383</v>
      </c>
      <c r="G10525" s="5" t="s">
        <v>384</v>
      </c>
      <c r="H10525" s="5" t="s">
        <v>491</v>
      </c>
      <c r="I10525" s="5" t="s">
        <v>492</v>
      </c>
    </row>
    <row r="10526" spans="1:9" x14ac:dyDescent="0.25">
      <c r="A10526" s="5" t="s">
        <v>24519</v>
      </c>
      <c r="B10526" s="5" t="s">
        <v>24520</v>
      </c>
      <c r="C10526" s="6" t="s">
        <v>1946</v>
      </c>
      <c r="D10526" s="6" t="str">
        <f t="shared" si="164"/>
        <v>0010-163-031-1100</v>
      </c>
      <c r="E10526" s="5" t="s">
        <v>1947</v>
      </c>
      <c r="F10526" s="5" t="s">
        <v>383</v>
      </c>
      <c r="G10526" s="5" t="s">
        <v>384</v>
      </c>
      <c r="H10526" s="5" t="s">
        <v>377</v>
      </c>
      <c r="I10526" s="5" t="s">
        <v>378</v>
      </c>
    </row>
    <row r="10527" spans="1:9" x14ac:dyDescent="0.25">
      <c r="A10527" s="5" t="s">
        <v>24521</v>
      </c>
      <c r="B10527" s="5" t="s">
        <v>24522</v>
      </c>
      <c r="C10527" s="6" t="s">
        <v>3896</v>
      </c>
      <c r="D10527" s="6" t="str">
        <f t="shared" si="164"/>
        <v>0410-000-000-0000</v>
      </c>
      <c r="E10527" s="5" t="s">
        <v>3897</v>
      </c>
      <c r="F10527" s="5" t="s">
        <v>383</v>
      </c>
      <c r="G10527" s="5" t="s">
        <v>384</v>
      </c>
      <c r="H10527" s="5" t="s">
        <v>513</v>
      </c>
      <c r="I10527" s="5" t="s">
        <v>514</v>
      </c>
    </row>
    <row r="10528" spans="1:9" x14ac:dyDescent="0.25">
      <c r="A10528" s="5" t="s">
        <v>24523</v>
      </c>
      <c r="B10528" s="5" t="s">
        <v>24524</v>
      </c>
      <c r="C10528" s="6" t="s">
        <v>1069</v>
      </c>
      <c r="D10528" s="6" t="str">
        <f t="shared" si="164"/>
        <v>0300-000-000-0000</v>
      </c>
      <c r="E10528" s="5" t="s">
        <v>1070</v>
      </c>
      <c r="F10528" s="5" t="s">
        <v>383</v>
      </c>
      <c r="G10528" s="5" t="s">
        <v>384</v>
      </c>
      <c r="H10528" s="5" t="s">
        <v>377</v>
      </c>
      <c r="I10528" s="5" t="s">
        <v>378</v>
      </c>
    </row>
    <row r="10529" spans="1:9" x14ac:dyDescent="0.25">
      <c r="A10529" s="5" t="s">
        <v>24525</v>
      </c>
      <c r="B10529" s="5" t="s">
        <v>24526</v>
      </c>
      <c r="C10529" s="6" t="s">
        <v>3151</v>
      </c>
      <c r="D10529" s="6" t="str">
        <f t="shared" si="164"/>
        <v>0010-033-011-1100</v>
      </c>
      <c r="E10529" s="5" t="s">
        <v>3152</v>
      </c>
      <c r="F10529" s="5" t="s">
        <v>383</v>
      </c>
      <c r="G10529" s="5" t="s">
        <v>384</v>
      </c>
      <c r="H10529" s="5" t="s">
        <v>377</v>
      </c>
      <c r="I10529" s="5" t="s">
        <v>378</v>
      </c>
    </row>
    <row r="10530" spans="1:9" x14ac:dyDescent="0.25">
      <c r="A10530" s="5" t="s">
        <v>24527</v>
      </c>
      <c r="B10530" s="5" t="s">
        <v>24528</v>
      </c>
      <c r="C10530" s="6" t="s">
        <v>2537</v>
      </c>
      <c r="D10530" s="6" t="str">
        <f t="shared" si="164"/>
        <v>0977-000-000-0000</v>
      </c>
      <c r="E10530" s="5" t="s">
        <v>2538</v>
      </c>
      <c r="F10530" s="5" t="s">
        <v>383</v>
      </c>
      <c r="G10530" s="5" t="s">
        <v>384</v>
      </c>
      <c r="H10530" s="5" t="s">
        <v>377</v>
      </c>
      <c r="I10530" s="5" t="s">
        <v>378</v>
      </c>
    </row>
    <row r="10531" spans="1:9" x14ac:dyDescent="0.25">
      <c r="A10531" s="5" t="s">
        <v>24529</v>
      </c>
      <c r="B10531" s="5" t="s">
        <v>24530</v>
      </c>
      <c r="C10531" s="6" t="s">
        <v>1946</v>
      </c>
      <c r="D10531" s="6" t="str">
        <f t="shared" si="164"/>
        <v>0010-163-031-1100</v>
      </c>
      <c r="E10531" s="5" t="s">
        <v>1947</v>
      </c>
      <c r="F10531" s="5" t="s">
        <v>383</v>
      </c>
      <c r="G10531" s="5" t="s">
        <v>384</v>
      </c>
      <c r="H10531" s="5" t="s">
        <v>377</v>
      </c>
      <c r="I10531" s="5" t="s">
        <v>378</v>
      </c>
    </row>
    <row r="10532" spans="1:9" x14ac:dyDescent="0.25">
      <c r="A10532" s="5" t="s">
        <v>24531</v>
      </c>
      <c r="B10532" s="5" t="s">
        <v>24532</v>
      </c>
      <c r="C10532" s="6" t="s">
        <v>14332</v>
      </c>
      <c r="D10532" s="6" t="str">
        <f t="shared" si="164"/>
        <v>1070-000-000-0000</v>
      </c>
      <c r="E10532" s="5" t="s">
        <v>14333</v>
      </c>
      <c r="F10532" s="5" t="s">
        <v>383</v>
      </c>
      <c r="G10532" s="5" t="s">
        <v>384</v>
      </c>
      <c r="H10532" s="5" t="s">
        <v>513</v>
      </c>
      <c r="I10532" s="5" t="s">
        <v>514</v>
      </c>
    </row>
    <row r="10533" spans="1:9" x14ac:dyDescent="0.25">
      <c r="A10533" s="5" t="s">
        <v>24533</v>
      </c>
      <c r="B10533" s="5" t="s">
        <v>24534</v>
      </c>
      <c r="C10533" s="6" t="s">
        <v>5154</v>
      </c>
      <c r="D10533" s="6" t="str">
        <f t="shared" si="164"/>
        <v>0416-000-000-0000</v>
      </c>
      <c r="E10533" s="5" t="s">
        <v>5155</v>
      </c>
      <c r="F10533" s="5" t="s">
        <v>383</v>
      </c>
      <c r="G10533" s="5" t="s">
        <v>384</v>
      </c>
      <c r="H10533" s="5" t="s">
        <v>513</v>
      </c>
      <c r="I10533" s="5" t="s">
        <v>514</v>
      </c>
    </row>
    <row r="10534" spans="1:9" x14ac:dyDescent="0.25">
      <c r="A10534" s="5" t="s">
        <v>24535</v>
      </c>
      <c r="B10534" s="5" t="s">
        <v>24536</v>
      </c>
      <c r="C10534" s="6" t="s">
        <v>3437</v>
      </c>
      <c r="D10534" s="6" t="str">
        <f t="shared" si="164"/>
        <v>0010-163-021-1100</v>
      </c>
      <c r="E10534" s="5" t="s">
        <v>3438</v>
      </c>
      <c r="F10534" s="5" t="s">
        <v>383</v>
      </c>
      <c r="G10534" s="5" t="s">
        <v>384</v>
      </c>
      <c r="H10534" s="5" t="s">
        <v>14185</v>
      </c>
      <c r="I10534" s="5" t="s">
        <v>14186</v>
      </c>
    </row>
    <row r="10535" spans="1:9" x14ac:dyDescent="0.25">
      <c r="A10535" s="5" t="s">
        <v>24537</v>
      </c>
      <c r="B10535" s="5" t="s">
        <v>24538</v>
      </c>
      <c r="C10535" s="6" t="s">
        <v>7899</v>
      </c>
      <c r="D10535" s="6" t="str">
        <f t="shared" si="164"/>
        <v>0010-029-100-1500</v>
      </c>
      <c r="E10535" s="5" t="s">
        <v>7900</v>
      </c>
      <c r="F10535" s="5" t="s">
        <v>383</v>
      </c>
      <c r="G10535" s="5" t="s">
        <v>384</v>
      </c>
      <c r="H10535" s="5" t="s">
        <v>377</v>
      </c>
      <c r="I10535" s="5" t="s">
        <v>378</v>
      </c>
    </row>
    <row r="10536" spans="1:9" x14ac:dyDescent="0.25">
      <c r="A10536" s="5" t="s">
        <v>24539</v>
      </c>
      <c r="B10536" s="5" t="s">
        <v>24540</v>
      </c>
      <c r="C10536" s="6" t="s">
        <v>2835</v>
      </c>
      <c r="D10536" s="6" t="str">
        <f t="shared" si="164"/>
        <v>0197-000-000-0000</v>
      </c>
      <c r="E10536" s="5" t="s">
        <v>2836</v>
      </c>
      <c r="F10536" s="5" t="s">
        <v>383</v>
      </c>
      <c r="G10536" s="5" t="s">
        <v>384</v>
      </c>
      <c r="H10536" s="5" t="s">
        <v>377</v>
      </c>
      <c r="I10536" s="5" t="s">
        <v>378</v>
      </c>
    </row>
    <row r="10537" spans="1:9" x14ac:dyDescent="0.25">
      <c r="A10537" s="5" t="s">
        <v>24541</v>
      </c>
      <c r="B10537" s="5" t="s">
        <v>24542</v>
      </c>
      <c r="C10537" s="6" t="s">
        <v>1083</v>
      </c>
      <c r="D10537" s="6" t="str">
        <f t="shared" si="164"/>
        <v>0010-072-051-1200</v>
      </c>
      <c r="E10537" s="5" t="s">
        <v>1084</v>
      </c>
      <c r="F10537" s="5" t="s">
        <v>383</v>
      </c>
      <c r="G10537" s="5" t="s">
        <v>384</v>
      </c>
      <c r="H10537" s="5" t="s">
        <v>377</v>
      </c>
      <c r="I10537" s="5" t="s">
        <v>378</v>
      </c>
    </row>
    <row r="10538" spans="1:9" x14ac:dyDescent="0.25">
      <c r="A10538" s="5" t="s">
        <v>24543</v>
      </c>
      <c r="B10538" s="5" t="s">
        <v>24544</v>
      </c>
      <c r="C10538" s="6" t="s">
        <v>1384</v>
      </c>
      <c r="D10538" s="6" t="str">
        <f t="shared" si="164"/>
        <v>0290-307-000-0000</v>
      </c>
      <c r="E10538" s="5" t="s">
        <v>1385</v>
      </c>
      <c r="F10538" s="5" t="s">
        <v>383</v>
      </c>
      <c r="G10538" s="5" t="s">
        <v>384</v>
      </c>
      <c r="H10538" s="5" t="s">
        <v>377</v>
      </c>
      <c r="I10538" s="5" t="s">
        <v>378</v>
      </c>
    </row>
    <row r="10539" spans="1:9" x14ac:dyDescent="0.25">
      <c r="A10539" s="5" t="s">
        <v>24545</v>
      </c>
      <c r="B10539" s="5" t="s">
        <v>24546</v>
      </c>
      <c r="C10539" s="6" t="s">
        <v>807</v>
      </c>
      <c r="D10539" s="6" t="str">
        <f t="shared" si="164"/>
        <v>0130-000-000-0000</v>
      </c>
      <c r="E10539" s="5" t="s">
        <v>808</v>
      </c>
      <c r="F10539" s="5" t="s">
        <v>383</v>
      </c>
      <c r="G10539" s="5" t="s">
        <v>384</v>
      </c>
      <c r="H10539" s="5" t="s">
        <v>377</v>
      </c>
      <c r="I10539" s="5" t="s">
        <v>378</v>
      </c>
    </row>
    <row r="10540" spans="1:9" x14ac:dyDescent="0.25">
      <c r="A10540" s="5" t="s">
        <v>24547</v>
      </c>
      <c r="B10540" s="5" t="s">
        <v>24548</v>
      </c>
      <c r="C10540" s="6" t="s">
        <v>3437</v>
      </c>
      <c r="D10540" s="6" t="str">
        <f t="shared" si="164"/>
        <v>0010-163-021-1100</v>
      </c>
      <c r="E10540" s="5" t="s">
        <v>3438</v>
      </c>
      <c r="F10540" s="5" t="s">
        <v>383</v>
      </c>
      <c r="G10540" s="5" t="s">
        <v>384</v>
      </c>
      <c r="H10540" s="5" t="s">
        <v>377</v>
      </c>
      <c r="I10540" s="5" t="s">
        <v>378</v>
      </c>
    </row>
    <row r="10541" spans="1:9" x14ac:dyDescent="0.25">
      <c r="A10541" s="5" t="s">
        <v>24549</v>
      </c>
      <c r="B10541" s="5" t="s">
        <v>24550</v>
      </c>
      <c r="C10541" s="6" t="s">
        <v>7474</v>
      </c>
      <c r="D10541" s="6" t="str">
        <f t="shared" si="164"/>
        <v>0010-090-081-1100</v>
      </c>
      <c r="E10541" s="5" t="s">
        <v>7475</v>
      </c>
      <c r="F10541" s="5" t="s">
        <v>383</v>
      </c>
      <c r="G10541" s="5" t="s">
        <v>384</v>
      </c>
      <c r="H10541" s="5" t="s">
        <v>377</v>
      </c>
      <c r="I10541" s="5" t="s">
        <v>378</v>
      </c>
    </row>
    <row r="10542" spans="1:9" x14ac:dyDescent="0.25">
      <c r="A10542" s="5" t="s">
        <v>24551</v>
      </c>
      <c r="B10542" s="5" t="s">
        <v>24552</v>
      </c>
      <c r="C10542" s="6" t="s">
        <v>1555</v>
      </c>
      <c r="D10542" s="6" t="str">
        <f t="shared" si="164"/>
        <v>1126-000-000-0000</v>
      </c>
      <c r="E10542" s="5" t="s">
        <v>1556</v>
      </c>
      <c r="F10542" s="5" t="s">
        <v>383</v>
      </c>
      <c r="G10542" s="5" t="s">
        <v>384</v>
      </c>
      <c r="H10542" s="5" t="s">
        <v>377</v>
      </c>
      <c r="I10542" s="5" t="s">
        <v>378</v>
      </c>
    </row>
    <row r="10543" spans="1:9" x14ac:dyDescent="0.25">
      <c r="A10543" s="5" t="s">
        <v>24553</v>
      </c>
      <c r="B10543" s="5" t="s">
        <v>24554</v>
      </c>
      <c r="C10543" s="6" t="s">
        <v>485</v>
      </c>
      <c r="D10543" s="6" t="str">
        <f t="shared" si="164"/>
        <v>0330-000-000-0000</v>
      </c>
      <c r="E10543" s="5" t="s">
        <v>486</v>
      </c>
      <c r="F10543" s="5" t="s">
        <v>383</v>
      </c>
      <c r="G10543" s="5" t="s">
        <v>384</v>
      </c>
      <c r="H10543" s="5" t="s">
        <v>377</v>
      </c>
      <c r="I10543" s="5" t="s">
        <v>378</v>
      </c>
    </row>
    <row r="10544" spans="1:9" x14ac:dyDescent="0.25">
      <c r="A10544" s="5" t="s">
        <v>24555</v>
      </c>
      <c r="B10544" s="5" t="s">
        <v>24556</v>
      </c>
      <c r="C10544" s="6" t="s">
        <v>1946</v>
      </c>
      <c r="D10544" s="6" t="str">
        <f t="shared" si="164"/>
        <v>0010-163-031-1100</v>
      </c>
      <c r="E10544" s="5" t="s">
        <v>1947</v>
      </c>
      <c r="F10544" s="5" t="s">
        <v>383</v>
      </c>
      <c r="G10544" s="5" t="s">
        <v>384</v>
      </c>
      <c r="H10544" s="5" t="s">
        <v>377</v>
      </c>
      <c r="I10544" s="5" t="s">
        <v>378</v>
      </c>
    </row>
    <row r="10545" spans="1:9" x14ac:dyDescent="0.25">
      <c r="A10545" s="5" t="s">
        <v>24557</v>
      </c>
      <c r="B10545" s="5" t="s">
        <v>24558</v>
      </c>
      <c r="C10545" s="6" t="s">
        <v>5469</v>
      </c>
      <c r="D10545" s="6" t="str">
        <f t="shared" si="164"/>
        <v>0856-000-000-0000</v>
      </c>
      <c r="E10545" s="5" t="s">
        <v>5470</v>
      </c>
      <c r="F10545" s="5" t="s">
        <v>383</v>
      </c>
      <c r="G10545" s="5" t="s">
        <v>384</v>
      </c>
      <c r="H10545" s="5" t="s">
        <v>377</v>
      </c>
      <c r="I10545" s="5" t="s">
        <v>378</v>
      </c>
    </row>
    <row r="10546" spans="1:9" x14ac:dyDescent="0.25">
      <c r="A10546" s="5" t="s">
        <v>24559</v>
      </c>
      <c r="B10546" s="5" t="s">
        <v>24560</v>
      </c>
      <c r="C10546" s="6" t="s">
        <v>1946</v>
      </c>
      <c r="D10546" s="6" t="str">
        <f t="shared" si="164"/>
        <v>0010-163-031-1100</v>
      </c>
      <c r="E10546" s="5" t="s">
        <v>1947</v>
      </c>
      <c r="F10546" s="5" t="s">
        <v>383</v>
      </c>
      <c r="G10546" s="5" t="s">
        <v>384</v>
      </c>
      <c r="H10546" s="5" t="s">
        <v>377</v>
      </c>
      <c r="I10546" s="5" t="s">
        <v>378</v>
      </c>
    </row>
    <row r="10547" spans="1:9" x14ac:dyDescent="0.25">
      <c r="A10547" s="5" t="s">
        <v>24561</v>
      </c>
      <c r="B10547" s="5" t="s">
        <v>24562</v>
      </c>
      <c r="C10547" s="6" t="s">
        <v>3445</v>
      </c>
      <c r="D10547" s="6" t="str">
        <f t="shared" si="164"/>
        <v>0288-000-000-0000</v>
      </c>
      <c r="E10547" s="5" t="s">
        <v>3446</v>
      </c>
      <c r="F10547" s="5" t="s">
        <v>383</v>
      </c>
      <c r="G10547" s="5" t="s">
        <v>384</v>
      </c>
      <c r="H10547" s="5" t="s">
        <v>377</v>
      </c>
      <c r="I10547" s="5" t="s">
        <v>378</v>
      </c>
    </row>
    <row r="10548" spans="1:9" x14ac:dyDescent="0.25">
      <c r="A10548" s="5" t="s">
        <v>24563</v>
      </c>
      <c r="B10548" s="5" t="s">
        <v>24564</v>
      </c>
      <c r="C10548" s="6" t="s">
        <v>1920</v>
      </c>
      <c r="D10548" s="6" t="str">
        <f t="shared" si="164"/>
        <v>0010-090-101-1100</v>
      </c>
      <c r="E10548" s="5" t="s">
        <v>1921</v>
      </c>
      <c r="F10548" s="5" t="s">
        <v>399</v>
      </c>
      <c r="G10548" s="5" t="s">
        <v>400</v>
      </c>
      <c r="H10548" s="5" t="s">
        <v>513</v>
      </c>
      <c r="I10548" s="5" t="s">
        <v>514</v>
      </c>
    </row>
    <row r="10549" spans="1:9" x14ac:dyDescent="0.25">
      <c r="A10549" s="5" t="s">
        <v>24565</v>
      </c>
      <c r="B10549" s="5" t="s">
        <v>24566</v>
      </c>
      <c r="C10549" s="6" t="s">
        <v>962</v>
      </c>
      <c r="D10549" s="6" t="str">
        <f t="shared" si="164"/>
        <v>0797-000-000-0000</v>
      </c>
      <c r="E10549" s="5" t="s">
        <v>963</v>
      </c>
      <c r="F10549" s="5" t="s">
        <v>383</v>
      </c>
      <c r="G10549" s="5" t="s">
        <v>384</v>
      </c>
      <c r="H10549" s="5" t="s">
        <v>377</v>
      </c>
      <c r="I10549" s="5" t="s">
        <v>378</v>
      </c>
    </row>
    <row r="10550" spans="1:9" x14ac:dyDescent="0.25">
      <c r="A10550" s="5" t="s">
        <v>24567</v>
      </c>
      <c r="B10550" s="5" t="s">
        <v>24568</v>
      </c>
      <c r="C10550" s="6" t="s">
        <v>5508</v>
      </c>
      <c r="D10550" s="6" t="str">
        <f t="shared" si="164"/>
        <v>1015-000-000-0000</v>
      </c>
      <c r="E10550" s="5" t="s">
        <v>5509</v>
      </c>
      <c r="F10550" s="5" t="s">
        <v>383</v>
      </c>
      <c r="G10550" s="5" t="s">
        <v>384</v>
      </c>
      <c r="H10550" s="5" t="s">
        <v>377</v>
      </c>
      <c r="I10550" s="5" t="s">
        <v>378</v>
      </c>
    </row>
    <row r="10551" spans="1:9" x14ac:dyDescent="0.25">
      <c r="A10551" s="5" t="s">
        <v>24569</v>
      </c>
      <c r="B10551" s="5" t="s">
        <v>24570</v>
      </c>
      <c r="C10551" s="6" t="s">
        <v>2843</v>
      </c>
      <c r="D10551" s="6" t="str">
        <f t="shared" si="164"/>
        <v>0107-000-000-0000</v>
      </c>
      <c r="E10551" s="5" t="s">
        <v>2844</v>
      </c>
      <c r="F10551" s="5" t="s">
        <v>383</v>
      </c>
      <c r="G10551" s="5" t="s">
        <v>384</v>
      </c>
      <c r="H10551" s="5" t="s">
        <v>377</v>
      </c>
      <c r="I10551" s="5" t="s">
        <v>378</v>
      </c>
    </row>
    <row r="10552" spans="1:9" x14ac:dyDescent="0.25">
      <c r="A10552" s="5" t="s">
        <v>24571</v>
      </c>
      <c r="B10552" s="5" t="s">
        <v>24572</v>
      </c>
      <c r="C10552" s="6" t="s">
        <v>3201</v>
      </c>
      <c r="D10552" s="6" t="str">
        <f t="shared" si="164"/>
        <v>0010-029-130-1100</v>
      </c>
      <c r="E10552" s="5" t="s">
        <v>3202</v>
      </c>
      <c r="F10552" s="5" t="s">
        <v>383</v>
      </c>
      <c r="G10552" s="5" t="s">
        <v>384</v>
      </c>
      <c r="H10552" s="5" t="s">
        <v>377</v>
      </c>
      <c r="I10552" s="5" t="s">
        <v>378</v>
      </c>
    </row>
    <row r="10553" spans="1:9" x14ac:dyDescent="0.25">
      <c r="A10553" s="5" t="s">
        <v>24573</v>
      </c>
      <c r="B10553" s="5" t="s">
        <v>24574</v>
      </c>
      <c r="C10553" s="6" t="s">
        <v>469</v>
      </c>
      <c r="D10553" s="6" t="str">
        <f t="shared" si="164"/>
        <v>0152-000-000-0000</v>
      </c>
      <c r="E10553" s="5" t="s">
        <v>470</v>
      </c>
      <c r="F10553" s="5" t="s">
        <v>383</v>
      </c>
      <c r="G10553" s="5" t="s">
        <v>384</v>
      </c>
      <c r="H10553" s="5" t="s">
        <v>377</v>
      </c>
      <c r="I10553" s="5" t="s">
        <v>378</v>
      </c>
    </row>
    <row r="10554" spans="1:9" x14ac:dyDescent="0.25">
      <c r="A10554" s="5" t="s">
        <v>24575</v>
      </c>
      <c r="B10554" s="5" t="s">
        <v>24576</v>
      </c>
      <c r="C10554" s="6" t="s">
        <v>985</v>
      </c>
      <c r="D10554" s="6" t="str">
        <f t="shared" si="164"/>
        <v>0180-000-000-0000</v>
      </c>
      <c r="E10554" s="5" t="s">
        <v>986</v>
      </c>
      <c r="F10554" s="5" t="s">
        <v>383</v>
      </c>
      <c r="G10554" s="5" t="s">
        <v>384</v>
      </c>
      <c r="H10554" s="5" t="s">
        <v>491</v>
      </c>
      <c r="I10554" s="5" t="s">
        <v>492</v>
      </c>
    </row>
    <row r="10555" spans="1:9" x14ac:dyDescent="0.25">
      <c r="A10555" s="5" t="s">
        <v>24577</v>
      </c>
      <c r="B10555" s="5" t="s">
        <v>24578</v>
      </c>
      <c r="C10555" s="6" t="s">
        <v>1946</v>
      </c>
      <c r="D10555" s="6" t="str">
        <f t="shared" si="164"/>
        <v>0010-163-031-1100</v>
      </c>
      <c r="E10555" s="5" t="s">
        <v>1947</v>
      </c>
      <c r="F10555" s="5" t="s">
        <v>383</v>
      </c>
      <c r="G10555" s="5" t="s">
        <v>384</v>
      </c>
      <c r="H10555" s="5" t="s">
        <v>377</v>
      </c>
      <c r="I10555" s="5" t="s">
        <v>378</v>
      </c>
    </row>
    <row r="10556" spans="1:9" x14ac:dyDescent="0.25">
      <c r="A10556" s="5" t="s">
        <v>24579</v>
      </c>
      <c r="B10556" s="5" t="s">
        <v>24580</v>
      </c>
      <c r="C10556" s="6" t="s">
        <v>2843</v>
      </c>
      <c r="D10556" s="6" t="str">
        <f t="shared" si="164"/>
        <v>0107-000-000-0000</v>
      </c>
      <c r="E10556" s="5" t="s">
        <v>2844</v>
      </c>
      <c r="F10556" s="5" t="s">
        <v>383</v>
      </c>
      <c r="G10556" s="5" t="s">
        <v>384</v>
      </c>
      <c r="H10556" s="5" t="s">
        <v>377</v>
      </c>
      <c r="I10556" s="5" t="s">
        <v>378</v>
      </c>
    </row>
    <row r="10557" spans="1:9" x14ac:dyDescent="0.25">
      <c r="A10557" s="5" t="s">
        <v>24581</v>
      </c>
      <c r="B10557" s="5" t="s">
        <v>24582</v>
      </c>
      <c r="C10557" s="6" t="s">
        <v>773</v>
      </c>
      <c r="D10557" s="6" t="str">
        <f t="shared" si="164"/>
        <v>0218-000-000-0000</v>
      </c>
      <c r="E10557" s="5" t="s">
        <v>774</v>
      </c>
      <c r="F10557" s="5" t="s">
        <v>383</v>
      </c>
      <c r="G10557" s="5" t="s">
        <v>384</v>
      </c>
      <c r="H10557" s="5" t="s">
        <v>377</v>
      </c>
      <c r="I10557" s="5" t="s">
        <v>378</v>
      </c>
    </row>
    <row r="10558" spans="1:9" x14ac:dyDescent="0.25">
      <c r="A10558" s="5" t="s">
        <v>24583</v>
      </c>
      <c r="B10558" s="5" t="s">
        <v>24584</v>
      </c>
      <c r="C10558" s="6" t="s">
        <v>2229</v>
      </c>
      <c r="D10558" s="6" t="str">
        <f t="shared" si="164"/>
        <v>1120-000-000-0000</v>
      </c>
      <c r="E10558" s="5" t="s">
        <v>2230</v>
      </c>
      <c r="F10558" s="5" t="s">
        <v>383</v>
      </c>
      <c r="G10558" s="5" t="s">
        <v>384</v>
      </c>
      <c r="H10558" s="5" t="s">
        <v>377</v>
      </c>
      <c r="I10558" s="5" t="s">
        <v>378</v>
      </c>
    </row>
    <row r="10559" spans="1:9" x14ac:dyDescent="0.25">
      <c r="A10559" s="5" t="s">
        <v>24585</v>
      </c>
      <c r="B10559" s="5" t="s">
        <v>24586</v>
      </c>
      <c r="C10559" s="6" t="s">
        <v>13986</v>
      </c>
      <c r="D10559" s="6" t="str">
        <f t="shared" si="164"/>
        <v>0829-000-000-0000</v>
      </c>
      <c r="E10559" s="5" t="s">
        <v>13987</v>
      </c>
      <c r="F10559" s="5" t="s">
        <v>383</v>
      </c>
      <c r="G10559" s="5" t="s">
        <v>384</v>
      </c>
      <c r="H10559" s="5" t="s">
        <v>513</v>
      </c>
      <c r="I10559" s="5" t="s">
        <v>514</v>
      </c>
    </row>
    <row r="10560" spans="1:9" x14ac:dyDescent="0.25">
      <c r="A10560" s="5" t="s">
        <v>24587</v>
      </c>
      <c r="B10560" s="5" t="s">
        <v>24588</v>
      </c>
      <c r="C10560" s="6" t="s">
        <v>6868</v>
      </c>
      <c r="D10560" s="6" t="str">
        <f t="shared" si="164"/>
        <v>0010-163-051-1100</v>
      </c>
      <c r="E10560" s="5" t="s">
        <v>6869</v>
      </c>
      <c r="F10560" s="5" t="s">
        <v>383</v>
      </c>
      <c r="G10560" s="5" t="s">
        <v>384</v>
      </c>
      <c r="H10560" s="5" t="s">
        <v>377</v>
      </c>
      <c r="I10560" s="5" t="s">
        <v>378</v>
      </c>
    </row>
    <row r="10561" spans="1:9" x14ac:dyDescent="0.25">
      <c r="A10561" s="5" t="s">
        <v>24589</v>
      </c>
      <c r="B10561" s="5" t="s">
        <v>24590</v>
      </c>
      <c r="C10561" s="6" t="s">
        <v>499</v>
      </c>
      <c r="D10561" s="6" t="str">
        <f t="shared" si="164"/>
        <v>0010-211-140-1100</v>
      </c>
      <c r="E10561" s="5" t="s">
        <v>500</v>
      </c>
      <c r="F10561" s="5" t="s">
        <v>399</v>
      </c>
      <c r="G10561" s="5" t="s">
        <v>400</v>
      </c>
      <c r="H10561" s="5" t="s">
        <v>377</v>
      </c>
      <c r="I10561" s="5" t="s">
        <v>378</v>
      </c>
    </row>
    <row r="10562" spans="1:9" x14ac:dyDescent="0.25">
      <c r="A10562" s="5" t="s">
        <v>24591</v>
      </c>
      <c r="B10562" s="5" t="s">
        <v>24592</v>
      </c>
      <c r="C10562" s="6" t="s">
        <v>7899</v>
      </c>
      <c r="D10562" s="6" t="str">
        <f t="shared" ref="D10562:D10625" si="165">TEXT(C10562,"0000-000-000-0000")</f>
        <v>0010-029-100-1500</v>
      </c>
      <c r="E10562" s="5" t="s">
        <v>7900</v>
      </c>
      <c r="F10562" s="5" t="s">
        <v>383</v>
      </c>
      <c r="G10562" s="5" t="s">
        <v>384</v>
      </c>
      <c r="H10562" s="5" t="s">
        <v>377</v>
      </c>
      <c r="I10562" s="5" t="s">
        <v>378</v>
      </c>
    </row>
    <row r="10563" spans="1:9" x14ac:dyDescent="0.25">
      <c r="A10563" s="5" t="s">
        <v>24593</v>
      </c>
      <c r="B10563" s="5" t="s">
        <v>24594</v>
      </c>
      <c r="C10563" s="6" t="s">
        <v>1946</v>
      </c>
      <c r="D10563" s="6" t="str">
        <f t="shared" si="165"/>
        <v>0010-163-031-1100</v>
      </c>
      <c r="E10563" s="5" t="s">
        <v>1947</v>
      </c>
      <c r="F10563" s="5" t="s">
        <v>383</v>
      </c>
      <c r="G10563" s="5" t="s">
        <v>384</v>
      </c>
      <c r="H10563" s="5" t="s">
        <v>377</v>
      </c>
      <c r="I10563" s="5" t="s">
        <v>378</v>
      </c>
    </row>
    <row r="10564" spans="1:9" x14ac:dyDescent="0.25">
      <c r="A10564" s="5" t="s">
        <v>24595</v>
      </c>
      <c r="B10564" s="5" t="s">
        <v>24596</v>
      </c>
      <c r="C10564" s="6" t="s">
        <v>453</v>
      </c>
      <c r="D10564" s="6" t="str">
        <f t="shared" si="165"/>
        <v>0010-040-020-1400</v>
      </c>
      <c r="E10564" s="5" t="s">
        <v>454</v>
      </c>
      <c r="F10564" s="5" t="s">
        <v>399</v>
      </c>
      <c r="G10564" s="5" t="s">
        <v>400</v>
      </c>
      <c r="H10564" s="5" t="s">
        <v>377</v>
      </c>
      <c r="I10564" s="5" t="s">
        <v>378</v>
      </c>
    </row>
    <row r="10565" spans="1:9" x14ac:dyDescent="0.25">
      <c r="A10565" s="5" t="s">
        <v>24597</v>
      </c>
      <c r="B10565" s="5" t="s">
        <v>24598</v>
      </c>
      <c r="C10565" s="6" t="s">
        <v>3437</v>
      </c>
      <c r="D10565" s="6" t="str">
        <f t="shared" si="165"/>
        <v>0010-163-021-1100</v>
      </c>
      <c r="E10565" s="5" t="s">
        <v>3438</v>
      </c>
      <c r="F10565" s="5" t="s">
        <v>383</v>
      </c>
      <c r="G10565" s="5" t="s">
        <v>384</v>
      </c>
      <c r="H10565" s="5" t="s">
        <v>377</v>
      </c>
      <c r="I10565" s="5" t="s">
        <v>378</v>
      </c>
    </row>
    <row r="10566" spans="1:9" x14ac:dyDescent="0.25">
      <c r="A10566" s="5" t="s">
        <v>24599</v>
      </c>
      <c r="B10566" s="5" t="s">
        <v>24600</v>
      </c>
      <c r="C10566" s="6" t="s">
        <v>1946</v>
      </c>
      <c r="D10566" s="6" t="str">
        <f t="shared" si="165"/>
        <v>0010-163-031-1100</v>
      </c>
      <c r="E10566" s="5" t="s">
        <v>1947</v>
      </c>
      <c r="F10566" s="5" t="s">
        <v>383</v>
      </c>
      <c r="G10566" s="5" t="s">
        <v>384</v>
      </c>
      <c r="H10566" s="5" t="s">
        <v>377</v>
      </c>
      <c r="I10566" s="5" t="s">
        <v>378</v>
      </c>
    </row>
    <row r="10567" spans="1:9" x14ac:dyDescent="0.25">
      <c r="A10567" s="5" t="s">
        <v>24601</v>
      </c>
      <c r="B10567" s="5" t="s">
        <v>24602</v>
      </c>
      <c r="C10567" s="6" t="s">
        <v>6833</v>
      </c>
      <c r="D10567" s="6" t="str">
        <f t="shared" si="165"/>
        <v>0010-072-051-1400</v>
      </c>
      <c r="E10567" s="5" t="s">
        <v>6834</v>
      </c>
      <c r="F10567" s="5" t="s">
        <v>399</v>
      </c>
      <c r="G10567" s="5" t="s">
        <v>400</v>
      </c>
      <c r="H10567" s="5" t="s">
        <v>377</v>
      </c>
      <c r="I10567" s="5" t="s">
        <v>378</v>
      </c>
    </row>
    <row r="10568" spans="1:9" x14ac:dyDescent="0.25">
      <c r="A10568" s="5" t="s">
        <v>24603</v>
      </c>
      <c r="B10568" s="5" t="s">
        <v>24604</v>
      </c>
      <c r="C10568" s="6" t="s">
        <v>2008</v>
      </c>
      <c r="D10568" s="6" t="str">
        <f t="shared" si="165"/>
        <v>0670-000-000-0000</v>
      </c>
      <c r="E10568" s="5" t="s">
        <v>2009</v>
      </c>
      <c r="F10568" s="5" t="s">
        <v>383</v>
      </c>
      <c r="G10568" s="5" t="s">
        <v>384</v>
      </c>
      <c r="H10568" s="5" t="s">
        <v>377</v>
      </c>
      <c r="I10568" s="5" t="s">
        <v>378</v>
      </c>
    </row>
    <row r="10569" spans="1:9" x14ac:dyDescent="0.25">
      <c r="A10569" s="5" t="s">
        <v>24605</v>
      </c>
      <c r="B10569" s="5" t="s">
        <v>24606</v>
      </c>
      <c r="C10569" s="6" t="s">
        <v>644</v>
      </c>
      <c r="D10569" s="6" t="str">
        <f t="shared" si="165"/>
        <v>0556-000-000-0000</v>
      </c>
      <c r="E10569" s="5" t="s">
        <v>645</v>
      </c>
      <c r="F10569" s="5" t="s">
        <v>383</v>
      </c>
      <c r="G10569" s="5" t="s">
        <v>384</v>
      </c>
      <c r="H10569" s="5" t="s">
        <v>513</v>
      </c>
      <c r="I10569" s="5" t="s">
        <v>514</v>
      </c>
    </row>
    <row r="10570" spans="1:9" x14ac:dyDescent="0.25">
      <c r="A10570" s="5" t="s">
        <v>24607</v>
      </c>
      <c r="B10570" s="5" t="s">
        <v>24608</v>
      </c>
      <c r="C10570" s="6" t="s">
        <v>2056</v>
      </c>
      <c r="D10570" s="6" t="str">
        <f t="shared" si="165"/>
        <v>0035-000-000-0000</v>
      </c>
      <c r="E10570" s="5" t="s">
        <v>2057</v>
      </c>
      <c r="F10570" s="5" t="s">
        <v>383</v>
      </c>
      <c r="G10570" s="5" t="s">
        <v>384</v>
      </c>
      <c r="H10570" s="5" t="s">
        <v>377</v>
      </c>
      <c r="I10570" s="5" t="s">
        <v>378</v>
      </c>
    </row>
    <row r="10571" spans="1:9" x14ac:dyDescent="0.25">
      <c r="A10571" s="5" t="s">
        <v>24609</v>
      </c>
      <c r="B10571" s="5" t="s">
        <v>24610</v>
      </c>
      <c r="C10571" s="6" t="s">
        <v>5043</v>
      </c>
      <c r="D10571" s="6" t="str">
        <f t="shared" si="165"/>
        <v>0421-000-000-0000</v>
      </c>
      <c r="E10571" s="5" t="s">
        <v>5044</v>
      </c>
      <c r="F10571" s="5" t="s">
        <v>383</v>
      </c>
      <c r="G10571" s="5" t="s">
        <v>384</v>
      </c>
      <c r="H10571" s="5" t="s">
        <v>377</v>
      </c>
      <c r="I10571" s="5" t="s">
        <v>378</v>
      </c>
    </row>
    <row r="10572" spans="1:9" x14ac:dyDescent="0.25">
      <c r="A10572" s="5" t="s">
        <v>24611</v>
      </c>
      <c r="B10572" s="5" t="s">
        <v>24612</v>
      </c>
      <c r="C10572" s="6" t="s">
        <v>1702</v>
      </c>
      <c r="D10572" s="6" t="str">
        <f t="shared" si="165"/>
        <v>0601-000-000-0000</v>
      </c>
      <c r="E10572" s="5" t="s">
        <v>1703</v>
      </c>
      <c r="F10572" s="5" t="s">
        <v>383</v>
      </c>
      <c r="G10572" s="5" t="s">
        <v>384</v>
      </c>
      <c r="H10572" s="5" t="s">
        <v>377</v>
      </c>
      <c r="I10572" s="5" t="s">
        <v>378</v>
      </c>
    </row>
    <row r="10573" spans="1:9" x14ac:dyDescent="0.25">
      <c r="A10573" s="5" t="s">
        <v>24613</v>
      </c>
      <c r="B10573" s="5" t="s">
        <v>24614</v>
      </c>
      <c r="C10573" s="6" t="s">
        <v>1474</v>
      </c>
      <c r="D10573" s="6" t="str">
        <f t="shared" si="165"/>
        <v>0695-000-000-0000</v>
      </c>
      <c r="E10573" s="5" t="s">
        <v>1475</v>
      </c>
      <c r="F10573" s="5" t="s">
        <v>383</v>
      </c>
      <c r="G10573" s="5" t="s">
        <v>384</v>
      </c>
      <c r="H10573" s="5" t="s">
        <v>377</v>
      </c>
      <c r="I10573" s="5" t="s">
        <v>378</v>
      </c>
    </row>
    <row r="10574" spans="1:9" x14ac:dyDescent="0.25">
      <c r="A10574" s="5" t="s">
        <v>24615</v>
      </c>
      <c r="B10574" s="5" t="s">
        <v>24616</v>
      </c>
      <c r="C10574" s="6" t="s">
        <v>1740</v>
      </c>
      <c r="D10574" s="6" t="str">
        <f t="shared" si="165"/>
        <v>0343-000-000-0000</v>
      </c>
      <c r="E10574" s="5" t="s">
        <v>1741</v>
      </c>
      <c r="F10574" s="5" t="s">
        <v>383</v>
      </c>
      <c r="G10574" s="5" t="s">
        <v>384</v>
      </c>
      <c r="H10574" s="5" t="s">
        <v>377</v>
      </c>
      <c r="I10574" s="5" t="s">
        <v>378</v>
      </c>
    </row>
    <row r="10575" spans="1:9" x14ac:dyDescent="0.25">
      <c r="A10575" s="5" t="s">
        <v>24617</v>
      </c>
      <c r="B10575" s="5" t="s">
        <v>24618</v>
      </c>
      <c r="C10575" s="6" t="s">
        <v>962</v>
      </c>
      <c r="D10575" s="6" t="str">
        <f t="shared" si="165"/>
        <v>0797-000-000-0000</v>
      </c>
      <c r="E10575" s="5" t="s">
        <v>963</v>
      </c>
      <c r="F10575" s="5" t="s">
        <v>383</v>
      </c>
      <c r="G10575" s="5" t="s">
        <v>384</v>
      </c>
      <c r="H10575" s="5" t="s">
        <v>377</v>
      </c>
      <c r="I10575" s="5" t="s">
        <v>378</v>
      </c>
    </row>
    <row r="10576" spans="1:9" x14ac:dyDescent="0.25">
      <c r="A10576" s="5" t="s">
        <v>24619</v>
      </c>
      <c r="B10576" s="5" t="s">
        <v>24620</v>
      </c>
      <c r="C10576" s="6" t="s">
        <v>3537</v>
      </c>
      <c r="D10576" s="6" t="str">
        <f t="shared" si="165"/>
        <v>0557-000-000-0000</v>
      </c>
      <c r="E10576" s="5" t="s">
        <v>3538</v>
      </c>
      <c r="F10576" s="5" t="s">
        <v>383</v>
      </c>
      <c r="G10576" s="5" t="s">
        <v>384</v>
      </c>
      <c r="H10576" s="5" t="s">
        <v>377</v>
      </c>
      <c r="I10576" s="5" t="s">
        <v>378</v>
      </c>
    </row>
    <row r="10577" spans="1:9" x14ac:dyDescent="0.25">
      <c r="A10577" s="5" t="s">
        <v>24621</v>
      </c>
      <c r="B10577" s="5" t="s">
        <v>24622</v>
      </c>
      <c r="C10577" s="6" t="s">
        <v>919</v>
      </c>
      <c r="D10577" s="6" t="str">
        <f t="shared" si="165"/>
        <v>1007-000-000-0000</v>
      </c>
      <c r="E10577" s="5" t="s">
        <v>920</v>
      </c>
      <c r="F10577" s="5" t="s">
        <v>383</v>
      </c>
      <c r="G10577" s="5" t="s">
        <v>384</v>
      </c>
      <c r="H10577" s="5" t="s">
        <v>377</v>
      </c>
      <c r="I10577" s="5" t="s">
        <v>378</v>
      </c>
    </row>
    <row r="10578" spans="1:9" x14ac:dyDescent="0.25">
      <c r="A10578" s="5" t="s">
        <v>24623</v>
      </c>
      <c r="B10578" s="5" t="s">
        <v>24624</v>
      </c>
      <c r="C10578" s="6" t="s">
        <v>5784</v>
      </c>
      <c r="D10578" s="6" t="str">
        <f t="shared" si="165"/>
        <v>0242-000-000-0000</v>
      </c>
      <c r="E10578" s="5" t="s">
        <v>5785</v>
      </c>
      <c r="F10578" s="5" t="s">
        <v>383</v>
      </c>
      <c r="G10578" s="5" t="s">
        <v>384</v>
      </c>
      <c r="H10578" s="5" t="s">
        <v>377</v>
      </c>
      <c r="I10578" s="5" t="s">
        <v>378</v>
      </c>
    </row>
    <row r="10579" spans="1:9" x14ac:dyDescent="0.25">
      <c r="A10579" s="5" t="s">
        <v>24625</v>
      </c>
      <c r="B10579" s="5" t="s">
        <v>24626</v>
      </c>
      <c r="C10579" s="6" t="s">
        <v>962</v>
      </c>
      <c r="D10579" s="6" t="str">
        <f t="shared" si="165"/>
        <v>0797-000-000-0000</v>
      </c>
      <c r="E10579" s="5" t="s">
        <v>963</v>
      </c>
      <c r="F10579" s="5" t="s">
        <v>383</v>
      </c>
      <c r="G10579" s="5" t="s">
        <v>384</v>
      </c>
      <c r="H10579" s="5" t="s">
        <v>377</v>
      </c>
      <c r="I10579" s="5" t="s">
        <v>378</v>
      </c>
    </row>
    <row r="10580" spans="1:9" x14ac:dyDescent="0.25">
      <c r="A10580" s="5" t="s">
        <v>24627</v>
      </c>
      <c r="B10580" s="5" t="s">
        <v>24628</v>
      </c>
      <c r="C10580" s="6" t="s">
        <v>8595</v>
      </c>
      <c r="D10580" s="6" t="str">
        <f t="shared" si="165"/>
        <v>0752-000-000-0000</v>
      </c>
      <c r="E10580" s="5" t="s">
        <v>8596</v>
      </c>
      <c r="F10580" s="5" t="s">
        <v>383</v>
      </c>
      <c r="G10580" s="5" t="s">
        <v>384</v>
      </c>
      <c r="H10580" s="5" t="s">
        <v>377</v>
      </c>
      <c r="I10580" s="5" t="s">
        <v>378</v>
      </c>
    </row>
    <row r="10581" spans="1:9" x14ac:dyDescent="0.25">
      <c r="A10581" s="5" t="s">
        <v>24629</v>
      </c>
      <c r="B10581" s="5" t="s">
        <v>24630</v>
      </c>
      <c r="C10581" s="6" t="s">
        <v>16007</v>
      </c>
      <c r="D10581" s="6" t="str">
        <f t="shared" si="165"/>
        <v>1055-000-000-0000</v>
      </c>
      <c r="E10581" s="5" t="s">
        <v>16008</v>
      </c>
      <c r="F10581" s="5" t="s">
        <v>383</v>
      </c>
      <c r="G10581" s="5" t="s">
        <v>384</v>
      </c>
      <c r="H10581" s="5" t="s">
        <v>377</v>
      </c>
      <c r="I10581" s="5" t="s">
        <v>378</v>
      </c>
    </row>
    <row r="10582" spans="1:9" x14ac:dyDescent="0.25">
      <c r="A10582" s="5" t="s">
        <v>24631</v>
      </c>
      <c r="B10582" s="5" t="s">
        <v>24632</v>
      </c>
      <c r="C10582" s="6" t="s">
        <v>1559</v>
      </c>
      <c r="D10582" s="6" t="str">
        <f t="shared" si="165"/>
        <v>0070-000-000-0000</v>
      </c>
      <c r="E10582" s="5" t="s">
        <v>1560</v>
      </c>
      <c r="F10582" s="5" t="s">
        <v>383</v>
      </c>
      <c r="G10582" s="5" t="s">
        <v>384</v>
      </c>
      <c r="H10582" s="5" t="s">
        <v>377</v>
      </c>
      <c r="I10582" s="5" t="s">
        <v>378</v>
      </c>
    </row>
    <row r="10583" spans="1:9" x14ac:dyDescent="0.25">
      <c r="A10583" s="5" t="s">
        <v>24633</v>
      </c>
      <c r="B10583" s="5" t="s">
        <v>24634</v>
      </c>
      <c r="C10583" s="6" t="s">
        <v>2843</v>
      </c>
      <c r="D10583" s="6" t="str">
        <f t="shared" si="165"/>
        <v>0107-000-000-0000</v>
      </c>
      <c r="E10583" s="5" t="s">
        <v>2844</v>
      </c>
      <c r="F10583" s="5" t="s">
        <v>383</v>
      </c>
      <c r="G10583" s="5" t="s">
        <v>384</v>
      </c>
      <c r="H10583" s="5" t="s">
        <v>377</v>
      </c>
      <c r="I10583" s="5" t="s">
        <v>378</v>
      </c>
    </row>
    <row r="10584" spans="1:9" x14ac:dyDescent="0.25">
      <c r="A10584" s="5" t="s">
        <v>24635</v>
      </c>
      <c r="B10584" s="5" t="s">
        <v>24636</v>
      </c>
      <c r="C10584" s="6" t="s">
        <v>3840</v>
      </c>
      <c r="D10584" s="6" t="str">
        <f t="shared" si="165"/>
        <v>0819-000-000-0000</v>
      </c>
      <c r="E10584" s="5" t="s">
        <v>3841</v>
      </c>
      <c r="F10584" s="5" t="s">
        <v>383</v>
      </c>
      <c r="G10584" s="5" t="s">
        <v>384</v>
      </c>
      <c r="H10584" s="5" t="s">
        <v>513</v>
      </c>
      <c r="I10584" s="5" t="s">
        <v>514</v>
      </c>
    </row>
    <row r="10585" spans="1:9" x14ac:dyDescent="0.25">
      <c r="A10585" s="5" t="s">
        <v>24637</v>
      </c>
      <c r="B10585" s="5" t="s">
        <v>24638</v>
      </c>
      <c r="C10585" s="6" t="s">
        <v>6061</v>
      </c>
      <c r="D10585" s="6" t="str">
        <f t="shared" si="165"/>
        <v>0897-000-000-0000</v>
      </c>
      <c r="E10585" s="5" t="s">
        <v>6062</v>
      </c>
      <c r="F10585" s="5" t="s">
        <v>383</v>
      </c>
      <c r="G10585" s="5" t="s">
        <v>384</v>
      </c>
      <c r="H10585" s="5" t="s">
        <v>377</v>
      </c>
      <c r="I10585" s="5" t="s">
        <v>378</v>
      </c>
    </row>
    <row r="10586" spans="1:9" x14ac:dyDescent="0.25">
      <c r="A10586" s="5" t="s">
        <v>24639</v>
      </c>
      <c r="B10586" s="5" t="s">
        <v>24640</v>
      </c>
      <c r="C10586" s="6" t="s">
        <v>1665</v>
      </c>
      <c r="D10586" s="6" t="str">
        <f t="shared" si="165"/>
        <v>0903-000-000-0000</v>
      </c>
      <c r="E10586" s="5" t="s">
        <v>1666</v>
      </c>
      <c r="F10586" s="5" t="s">
        <v>383</v>
      </c>
      <c r="G10586" s="5" t="s">
        <v>384</v>
      </c>
      <c r="H10586" s="5" t="s">
        <v>377</v>
      </c>
      <c r="I10586" s="5" t="s">
        <v>378</v>
      </c>
    </row>
    <row r="10587" spans="1:9" x14ac:dyDescent="0.25">
      <c r="A10587" s="5" t="s">
        <v>24641</v>
      </c>
      <c r="B10587" s="5" t="s">
        <v>24642</v>
      </c>
      <c r="C10587" s="6" t="s">
        <v>2014</v>
      </c>
      <c r="D10587" s="6" t="str">
        <f t="shared" si="165"/>
        <v>0025-000-000-0000</v>
      </c>
      <c r="E10587" s="5" t="s">
        <v>2015</v>
      </c>
      <c r="F10587" s="5" t="s">
        <v>383</v>
      </c>
      <c r="G10587" s="5" t="s">
        <v>384</v>
      </c>
      <c r="H10587" s="5" t="s">
        <v>377</v>
      </c>
      <c r="I10587" s="5" t="s">
        <v>378</v>
      </c>
    </row>
    <row r="10588" spans="1:9" x14ac:dyDescent="0.25">
      <c r="A10588" s="5" t="s">
        <v>24643</v>
      </c>
      <c r="B10588" s="5" t="s">
        <v>24644</v>
      </c>
      <c r="C10588" s="6" t="s">
        <v>381</v>
      </c>
      <c r="D10588" s="6" t="str">
        <f t="shared" si="165"/>
        <v>0310-000-000-0000</v>
      </c>
      <c r="E10588" s="5" t="s">
        <v>382</v>
      </c>
      <c r="F10588" s="5" t="s">
        <v>383</v>
      </c>
      <c r="G10588" s="5" t="s">
        <v>384</v>
      </c>
      <c r="H10588" s="5" t="s">
        <v>377</v>
      </c>
      <c r="I10588" s="5" t="s">
        <v>378</v>
      </c>
    </row>
    <row r="10589" spans="1:9" x14ac:dyDescent="0.25">
      <c r="A10589" s="5" t="s">
        <v>24645</v>
      </c>
      <c r="B10589" s="5" t="s">
        <v>24646</v>
      </c>
      <c r="C10589" s="6" t="s">
        <v>21354</v>
      </c>
      <c r="D10589" s="6" t="str">
        <f t="shared" si="165"/>
        <v>1067-000-000-0000</v>
      </c>
      <c r="E10589" s="5" t="s">
        <v>21355</v>
      </c>
      <c r="F10589" s="5" t="s">
        <v>383</v>
      </c>
      <c r="G10589" s="5" t="s">
        <v>384</v>
      </c>
      <c r="H10589" s="5" t="s">
        <v>377</v>
      </c>
      <c r="I10589" s="5" t="s">
        <v>378</v>
      </c>
    </row>
    <row r="10590" spans="1:9" x14ac:dyDescent="0.25">
      <c r="A10590" s="5" t="s">
        <v>24647</v>
      </c>
      <c r="B10590" s="5" t="s">
        <v>24648</v>
      </c>
      <c r="C10590" s="6" t="s">
        <v>4313</v>
      </c>
      <c r="D10590" s="6" t="str">
        <f t="shared" si="165"/>
        <v>0102-000-000-0000</v>
      </c>
      <c r="E10590" s="5" t="s">
        <v>4314</v>
      </c>
      <c r="F10590" s="5" t="s">
        <v>383</v>
      </c>
      <c r="G10590" s="5" t="s">
        <v>384</v>
      </c>
      <c r="H10590" s="5" t="s">
        <v>377</v>
      </c>
      <c r="I10590" s="5" t="s">
        <v>378</v>
      </c>
    </row>
    <row r="10591" spans="1:9" x14ac:dyDescent="0.25">
      <c r="A10591" s="5" t="s">
        <v>24649</v>
      </c>
      <c r="B10591" s="5" t="s">
        <v>24650</v>
      </c>
      <c r="C10591" s="6" t="s">
        <v>1354</v>
      </c>
      <c r="D10591" s="6" t="str">
        <f t="shared" si="165"/>
        <v>0349-000-000-0000</v>
      </c>
      <c r="E10591" s="5" t="s">
        <v>1355</v>
      </c>
      <c r="F10591" s="5" t="s">
        <v>383</v>
      </c>
      <c r="G10591" s="5" t="s">
        <v>384</v>
      </c>
      <c r="H10591" s="5" t="s">
        <v>377</v>
      </c>
      <c r="I10591" s="5" t="s">
        <v>378</v>
      </c>
    </row>
    <row r="10592" spans="1:9" x14ac:dyDescent="0.25">
      <c r="A10592" s="5" t="s">
        <v>24651</v>
      </c>
      <c r="B10592" s="5" t="s">
        <v>24652</v>
      </c>
      <c r="C10592" s="6" t="s">
        <v>14510</v>
      </c>
      <c r="D10592" s="6" t="str">
        <f t="shared" si="165"/>
        <v>1058-000-000-0000</v>
      </c>
      <c r="E10592" s="5" t="s">
        <v>14511</v>
      </c>
      <c r="F10592" s="5" t="s">
        <v>383</v>
      </c>
      <c r="G10592" s="5" t="s">
        <v>384</v>
      </c>
      <c r="H10592" s="5" t="s">
        <v>377</v>
      </c>
      <c r="I10592" s="5" t="s">
        <v>378</v>
      </c>
    </row>
    <row r="10593" spans="1:9" x14ac:dyDescent="0.25">
      <c r="A10593" s="5" t="s">
        <v>24653</v>
      </c>
      <c r="B10593" s="5" t="s">
        <v>24654</v>
      </c>
      <c r="C10593" s="6" t="s">
        <v>9078</v>
      </c>
      <c r="D10593" s="6" t="str">
        <f t="shared" si="165"/>
        <v>1057-000-000-0000</v>
      </c>
      <c r="E10593" s="5" t="s">
        <v>9079</v>
      </c>
      <c r="F10593" s="5" t="s">
        <v>383</v>
      </c>
      <c r="G10593" s="5" t="s">
        <v>384</v>
      </c>
      <c r="H10593" s="5" t="s">
        <v>377</v>
      </c>
      <c r="I10593" s="5" t="s">
        <v>378</v>
      </c>
    </row>
    <row r="10594" spans="1:9" x14ac:dyDescent="0.25">
      <c r="A10594" s="5" t="s">
        <v>24655</v>
      </c>
      <c r="B10594" s="5" t="s">
        <v>24656</v>
      </c>
      <c r="C10594" s="6" t="s">
        <v>2082</v>
      </c>
      <c r="D10594" s="6" t="str">
        <f t="shared" si="165"/>
        <v>0895-000-000-0000</v>
      </c>
      <c r="E10594" s="5" t="s">
        <v>2083</v>
      </c>
      <c r="F10594" s="5" t="s">
        <v>383</v>
      </c>
      <c r="G10594" s="5" t="s">
        <v>384</v>
      </c>
      <c r="H10594" s="5" t="s">
        <v>11413</v>
      </c>
      <c r="I10594" s="5" t="s">
        <v>11414</v>
      </c>
    </row>
    <row r="10595" spans="1:9" x14ac:dyDescent="0.25">
      <c r="A10595" s="5" t="s">
        <v>24657</v>
      </c>
      <c r="B10595" s="5" t="s">
        <v>24658</v>
      </c>
      <c r="C10595" s="6" t="s">
        <v>589</v>
      </c>
      <c r="D10595" s="6" t="str">
        <f t="shared" si="165"/>
        <v>0160-000-000-0000</v>
      </c>
      <c r="E10595" s="5" t="s">
        <v>590</v>
      </c>
      <c r="F10595" s="5" t="s">
        <v>383</v>
      </c>
      <c r="G10595" s="5" t="s">
        <v>384</v>
      </c>
      <c r="H10595" s="5" t="s">
        <v>377</v>
      </c>
      <c r="I10595" s="5" t="s">
        <v>378</v>
      </c>
    </row>
    <row r="10596" spans="1:9" x14ac:dyDescent="0.25">
      <c r="A10596" s="5" t="s">
        <v>24659</v>
      </c>
      <c r="B10596" s="5" t="s">
        <v>24660</v>
      </c>
      <c r="C10596" s="6" t="s">
        <v>8560</v>
      </c>
      <c r="D10596" s="6" t="str">
        <f t="shared" si="165"/>
        <v>0331-000-000-0000</v>
      </c>
      <c r="E10596" s="5" t="s">
        <v>8561</v>
      </c>
      <c r="F10596" s="5" t="s">
        <v>383</v>
      </c>
      <c r="G10596" s="5" t="s">
        <v>384</v>
      </c>
      <c r="H10596" s="5" t="s">
        <v>377</v>
      </c>
      <c r="I10596" s="5" t="s">
        <v>378</v>
      </c>
    </row>
    <row r="10597" spans="1:9" x14ac:dyDescent="0.25">
      <c r="A10597" s="5" t="s">
        <v>24661</v>
      </c>
      <c r="B10597" s="5" t="s">
        <v>24662</v>
      </c>
      <c r="C10597" s="6" t="s">
        <v>5439</v>
      </c>
      <c r="D10597" s="6" t="str">
        <f t="shared" si="165"/>
        <v>0156-000-000-0000</v>
      </c>
      <c r="E10597" s="5" t="s">
        <v>5440</v>
      </c>
      <c r="F10597" s="5" t="s">
        <v>383</v>
      </c>
      <c r="G10597" s="5" t="s">
        <v>384</v>
      </c>
      <c r="H10597" s="5" t="s">
        <v>377</v>
      </c>
      <c r="I10597" s="5" t="s">
        <v>378</v>
      </c>
    </row>
    <row r="10598" spans="1:9" x14ac:dyDescent="0.25">
      <c r="A10598" s="5" t="s">
        <v>24663</v>
      </c>
      <c r="B10598" s="5" t="s">
        <v>24664</v>
      </c>
      <c r="C10598" s="6" t="s">
        <v>1354</v>
      </c>
      <c r="D10598" s="6" t="str">
        <f t="shared" si="165"/>
        <v>0349-000-000-0000</v>
      </c>
      <c r="E10598" s="5" t="s">
        <v>1355</v>
      </c>
      <c r="F10598" s="5" t="s">
        <v>383</v>
      </c>
      <c r="G10598" s="5" t="s">
        <v>384</v>
      </c>
      <c r="H10598" s="5" t="s">
        <v>377</v>
      </c>
      <c r="I10598" s="5" t="s">
        <v>378</v>
      </c>
    </row>
    <row r="10599" spans="1:9" x14ac:dyDescent="0.25">
      <c r="A10599" s="5" t="s">
        <v>24665</v>
      </c>
      <c r="B10599" s="5" t="s">
        <v>24666</v>
      </c>
      <c r="C10599" s="6" t="s">
        <v>8250</v>
      </c>
      <c r="D10599" s="6" t="str">
        <f t="shared" si="165"/>
        <v>0140-000-000-0000</v>
      </c>
      <c r="E10599" s="5" t="s">
        <v>8251</v>
      </c>
      <c r="F10599" s="5" t="s">
        <v>383</v>
      </c>
      <c r="G10599" s="5" t="s">
        <v>384</v>
      </c>
      <c r="H10599" s="5" t="s">
        <v>1213</v>
      </c>
      <c r="I10599" s="5" t="s">
        <v>1214</v>
      </c>
    </row>
    <row r="10600" spans="1:9" x14ac:dyDescent="0.25">
      <c r="A10600" s="5" t="s">
        <v>24667</v>
      </c>
      <c r="B10600" s="5" t="s">
        <v>24668</v>
      </c>
      <c r="C10600" s="6" t="s">
        <v>2519</v>
      </c>
      <c r="D10600" s="6" t="str">
        <f t="shared" si="165"/>
        <v>0946-000-000-0000</v>
      </c>
      <c r="E10600" s="5" t="s">
        <v>2520</v>
      </c>
      <c r="F10600" s="5" t="s">
        <v>383</v>
      </c>
      <c r="G10600" s="5" t="s">
        <v>384</v>
      </c>
      <c r="H10600" s="5" t="s">
        <v>377</v>
      </c>
      <c r="I10600" s="5" t="s">
        <v>378</v>
      </c>
    </row>
    <row r="10601" spans="1:9" x14ac:dyDescent="0.25">
      <c r="A10601" s="5" t="s">
        <v>24669</v>
      </c>
      <c r="B10601" s="5" t="s">
        <v>24670</v>
      </c>
      <c r="C10601" s="6" t="s">
        <v>1702</v>
      </c>
      <c r="D10601" s="6" t="str">
        <f t="shared" si="165"/>
        <v>0601-000-000-0000</v>
      </c>
      <c r="E10601" s="5" t="s">
        <v>1703</v>
      </c>
      <c r="F10601" s="5" t="s">
        <v>383</v>
      </c>
      <c r="G10601" s="5" t="s">
        <v>384</v>
      </c>
      <c r="H10601" s="5" t="s">
        <v>377</v>
      </c>
      <c r="I10601" s="5" t="s">
        <v>378</v>
      </c>
    </row>
    <row r="10602" spans="1:9" x14ac:dyDescent="0.25">
      <c r="A10602" s="5" t="s">
        <v>24671</v>
      </c>
      <c r="B10602" s="5" t="s">
        <v>24672</v>
      </c>
      <c r="C10602" s="6" t="s">
        <v>9078</v>
      </c>
      <c r="D10602" s="6" t="str">
        <f t="shared" si="165"/>
        <v>1057-000-000-0000</v>
      </c>
      <c r="E10602" s="5" t="s">
        <v>9079</v>
      </c>
      <c r="F10602" s="5" t="s">
        <v>383</v>
      </c>
      <c r="G10602" s="5" t="s">
        <v>384</v>
      </c>
      <c r="H10602" s="5" t="s">
        <v>377</v>
      </c>
      <c r="I10602" s="5" t="s">
        <v>378</v>
      </c>
    </row>
    <row r="10603" spans="1:9" x14ac:dyDescent="0.25">
      <c r="A10603" s="5" t="s">
        <v>24673</v>
      </c>
      <c r="B10603" s="5" t="s">
        <v>24674</v>
      </c>
      <c r="C10603" s="6" t="s">
        <v>1283</v>
      </c>
      <c r="D10603" s="6" t="str">
        <f t="shared" si="165"/>
        <v>0338-000-000-0000</v>
      </c>
      <c r="E10603" s="5" t="s">
        <v>1284</v>
      </c>
      <c r="F10603" s="5" t="s">
        <v>383</v>
      </c>
      <c r="G10603" s="5" t="s">
        <v>384</v>
      </c>
      <c r="H10603" s="5" t="s">
        <v>377</v>
      </c>
      <c r="I10603" s="5" t="s">
        <v>378</v>
      </c>
    </row>
    <row r="10604" spans="1:9" x14ac:dyDescent="0.25">
      <c r="A10604" s="5" t="s">
        <v>24675</v>
      </c>
      <c r="B10604" s="5" t="s">
        <v>24676</v>
      </c>
      <c r="C10604" s="6" t="s">
        <v>7749</v>
      </c>
      <c r="D10604" s="6" t="str">
        <f t="shared" si="165"/>
        <v>0010-060-111-1100</v>
      </c>
      <c r="E10604" s="5" t="s">
        <v>7750</v>
      </c>
      <c r="F10604" s="5" t="s">
        <v>399</v>
      </c>
      <c r="G10604" s="5" t="s">
        <v>400</v>
      </c>
      <c r="H10604" s="5" t="s">
        <v>377</v>
      </c>
      <c r="I10604" s="5" t="s">
        <v>378</v>
      </c>
    </row>
    <row r="10605" spans="1:9" x14ac:dyDescent="0.25">
      <c r="A10605" s="5" t="s">
        <v>24677</v>
      </c>
      <c r="B10605" s="5" t="s">
        <v>24678</v>
      </c>
      <c r="C10605" s="6" t="s">
        <v>10212</v>
      </c>
      <c r="D10605" s="6" t="str">
        <f t="shared" si="165"/>
        <v>1141-000-000-0000</v>
      </c>
      <c r="E10605" s="5" t="s">
        <v>10213</v>
      </c>
      <c r="F10605" s="5" t="s">
        <v>383</v>
      </c>
      <c r="G10605" s="5" t="s">
        <v>384</v>
      </c>
      <c r="H10605" s="5" t="s">
        <v>377</v>
      </c>
      <c r="I10605" s="5" t="s">
        <v>378</v>
      </c>
    </row>
    <row r="10606" spans="1:9" x14ac:dyDescent="0.25">
      <c r="A10606" s="5" t="s">
        <v>24679</v>
      </c>
      <c r="B10606" s="5" t="s">
        <v>24680</v>
      </c>
      <c r="C10606" s="6" t="s">
        <v>2400</v>
      </c>
      <c r="D10606" s="6" t="str">
        <f t="shared" si="165"/>
        <v>0031-000-000-0000</v>
      </c>
      <c r="E10606" s="5" t="s">
        <v>2401</v>
      </c>
      <c r="F10606" s="5" t="s">
        <v>383</v>
      </c>
      <c r="G10606" s="5" t="s">
        <v>384</v>
      </c>
      <c r="H10606" s="5" t="s">
        <v>377</v>
      </c>
      <c r="I10606" s="5" t="s">
        <v>378</v>
      </c>
    </row>
    <row r="10607" spans="1:9" x14ac:dyDescent="0.25">
      <c r="A10607" s="5" t="s">
        <v>24681</v>
      </c>
      <c r="B10607" s="5" t="s">
        <v>24682</v>
      </c>
      <c r="C10607" s="6" t="s">
        <v>2716</v>
      </c>
      <c r="D10607" s="6" t="str">
        <f t="shared" si="165"/>
        <v>0100-000-000-1100</v>
      </c>
      <c r="E10607" s="5" t="s">
        <v>2717</v>
      </c>
      <c r="F10607" s="5" t="s">
        <v>383</v>
      </c>
      <c r="G10607" s="5" t="s">
        <v>384</v>
      </c>
      <c r="H10607" s="5" t="s">
        <v>377</v>
      </c>
      <c r="I10607" s="5" t="s">
        <v>378</v>
      </c>
    </row>
    <row r="10608" spans="1:9" x14ac:dyDescent="0.25">
      <c r="A10608" s="5" t="s">
        <v>24683</v>
      </c>
      <c r="B10608" s="5" t="s">
        <v>24684</v>
      </c>
      <c r="C10608" s="6" t="s">
        <v>539</v>
      </c>
      <c r="D10608" s="6" t="str">
        <f t="shared" si="165"/>
        <v>0850-000-000-0000</v>
      </c>
      <c r="E10608" s="5" t="s">
        <v>540</v>
      </c>
      <c r="F10608" s="5" t="s">
        <v>383</v>
      </c>
      <c r="G10608" s="5" t="s">
        <v>384</v>
      </c>
      <c r="H10608" s="5" t="s">
        <v>377</v>
      </c>
      <c r="I10608" s="5" t="s">
        <v>378</v>
      </c>
    </row>
    <row r="10609" spans="1:9" x14ac:dyDescent="0.25">
      <c r="A10609" s="5" t="s">
        <v>24685</v>
      </c>
      <c r="B10609" s="5" t="s">
        <v>24686</v>
      </c>
      <c r="C10609" s="6" t="s">
        <v>781</v>
      </c>
      <c r="D10609" s="6" t="str">
        <f t="shared" si="165"/>
        <v>0430-000-000-0000</v>
      </c>
      <c r="E10609" s="5" t="s">
        <v>782</v>
      </c>
      <c r="F10609" s="5" t="s">
        <v>383</v>
      </c>
      <c r="G10609" s="5" t="s">
        <v>384</v>
      </c>
      <c r="H10609" s="5" t="s">
        <v>377</v>
      </c>
      <c r="I10609" s="5" t="s">
        <v>378</v>
      </c>
    </row>
    <row r="10610" spans="1:9" x14ac:dyDescent="0.25">
      <c r="A10610" s="5" t="s">
        <v>24687</v>
      </c>
      <c r="B10610" s="5" t="s">
        <v>24688</v>
      </c>
      <c r="C10610" s="6" t="s">
        <v>1069</v>
      </c>
      <c r="D10610" s="6" t="str">
        <f t="shared" si="165"/>
        <v>0300-000-000-0000</v>
      </c>
      <c r="E10610" s="5" t="s">
        <v>1070</v>
      </c>
      <c r="F10610" s="5" t="s">
        <v>383</v>
      </c>
      <c r="G10610" s="5" t="s">
        <v>384</v>
      </c>
      <c r="H10610" s="5" t="s">
        <v>377</v>
      </c>
      <c r="I10610" s="5" t="s">
        <v>378</v>
      </c>
    </row>
    <row r="10611" spans="1:9" x14ac:dyDescent="0.25">
      <c r="A10611" s="5" t="s">
        <v>24689</v>
      </c>
      <c r="B10611" s="5" t="s">
        <v>24690</v>
      </c>
      <c r="C10611" s="6" t="s">
        <v>1920</v>
      </c>
      <c r="D10611" s="6" t="str">
        <f t="shared" si="165"/>
        <v>0010-090-101-1100</v>
      </c>
      <c r="E10611" s="5" t="s">
        <v>1921</v>
      </c>
      <c r="F10611" s="5" t="s">
        <v>383</v>
      </c>
      <c r="G10611" s="5" t="s">
        <v>384</v>
      </c>
      <c r="H10611" s="5" t="s">
        <v>377</v>
      </c>
      <c r="I10611" s="5" t="s">
        <v>378</v>
      </c>
    </row>
    <row r="10612" spans="1:9" x14ac:dyDescent="0.25">
      <c r="A10612" s="5" t="s">
        <v>24691</v>
      </c>
      <c r="B10612" s="5" t="s">
        <v>24692</v>
      </c>
      <c r="C10612" s="6" t="s">
        <v>3850</v>
      </c>
      <c r="D10612" s="6" t="str">
        <f t="shared" si="165"/>
        <v>0015-000-000-0000</v>
      </c>
      <c r="E10612" s="5" t="s">
        <v>3851</v>
      </c>
      <c r="F10612" s="5" t="s">
        <v>383</v>
      </c>
      <c r="G10612" s="5" t="s">
        <v>384</v>
      </c>
      <c r="H10612" s="5" t="s">
        <v>377</v>
      </c>
      <c r="I10612" s="5" t="s">
        <v>378</v>
      </c>
    </row>
    <row r="10613" spans="1:9" x14ac:dyDescent="0.25">
      <c r="A10613" s="5" t="s">
        <v>24693</v>
      </c>
      <c r="B10613" s="5" t="s">
        <v>24694</v>
      </c>
      <c r="C10613" s="6" t="s">
        <v>517</v>
      </c>
      <c r="D10613" s="6" t="str">
        <f t="shared" si="165"/>
        <v>0250-000-000-0000</v>
      </c>
      <c r="E10613" s="5" t="s">
        <v>518</v>
      </c>
      <c r="F10613" s="5" t="s">
        <v>383</v>
      </c>
      <c r="G10613" s="5" t="s">
        <v>384</v>
      </c>
      <c r="H10613" s="5" t="s">
        <v>377</v>
      </c>
      <c r="I10613" s="5" t="s">
        <v>378</v>
      </c>
    </row>
    <row r="10614" spans="1:9" x14ac:dyDescent="0.25">
      <c r="A10614" s="5" t="s">
        <v>24695</v>
      </c>
      <c r="B10614" s="5" t="s">
        <v>24696</v>
      </c>
      <c r="C10614" s="6" t="s">
        <v>24697</v>
      </c>
      <c r="D10614" s="6" t="str">
        <f t="shared" si="165"/>
        <v>0080-116-000-0000</v>
      </c>
      <c r="E10614" s="5" t="s">
        <v>24698</v>
      </c>
      <c r="F10614" s="5" t="s">
        <v>383</v>
      </c>
      <c r="G10614" s="5" t="s">
        <v>384</v>
      </c>
      <c r="H10614" s="5" t="s">
        <v>377</v>
      </c>
      <c r="I10614" s="5" t="s">
        <v>378</v>
      </c>
    </row>
    <row r="10615" spans="1:9" x14ac:dyDescent="0.25">
      <c r="A10615" s="5" t="s">
        <v>24699</v>
      </c>
      <c r="B10615" s="5" t="s">
        <v>24700</v>
      </c>
      <c r="C10615" s="6" t="s">
        <v>634</v>
      </c>
      <c r="D10615" s="6" t="str">
        <f t="shared" si="165"/>
        <v>0625-000-000-0000</v>
      </c>
      <c r="E10615" s="5" t="s">
        <v>635</v>
      </c>
      <c r="F10615" s="5" t="s">
        <v>383</v>
      </c>
      <c r="G10615" s="5" t="s">
        <v>384</v>
      </c>
      <c r="H10615" s="5" t="s">
        <v>377</v>
      </c>
      <c r="I10615" s="5" t="s">
        <v>378</v>
      </c>
    </row>
    <row r="10616" spans="1:9" x14ac:dyDescent="0.25">
      <c r="A10616" s="5" t="s">
        <v>24701</v>
      </c>
      <c r="B10616" s="5" t="s">
        <v>24702</v>
      </c>
      <c r="C10616" s="6" t="s">
        <v>1221</v>
      </c>
      <c r="D10616" s="6" t="str">
        <f t="shared" si="165"/>
        <v>0201-000-000-0000</v>
      </c>
      <c r="E10616" s="5" t="s">
        <v>1222</v>
      </c>
      <c r="F10616" s="5" t="s">
        <v>383</v>
      </c>
      <c r="G10616" s="5" t="s">
        <v>384</v>
      </c>
      <c r="H10616" s="5" t="s">
        <v>377</v>
      </c>
      <c r="I10616" s="5" t="s">
        <v>378</v>
      </c>
    </row>
    <row r="10617" spans="1:9" x14ac:dyDescent="0.25">
      <c r="A10617" s="5" t="s">
        <v>24703</v>
      </c>
      <c r="B10617" s="5" t="s">
        <v>24704</v>
      </c>
      <c r="C10617" s="6" t="s">
        <v>6045</v>
      </c>
      <c r="D10617" s="6" t="str">
        <f t="shared" si="165"/>
        <v>0117-000-000-0000</v>
      </c>
      <c r="E10617" s="5" t="s">
        <v>6046</v>
      </c>
      <c r="F10617" s="5" t="s">
        <v>383</v>
      </c>
      <c r="G10617" s="5" t="s">
        <v>384</v>
      </c>
      <c r="H10617" s="5" t="s">
        <v>491</v>
      </c>
      <c r="I10617" s="5" t="s">
        <v>492</v>
      </c>
    </row>
    <row r="10618" spans="1:9" x14ac:dyDescent="0.25">
      <c r="A10618" s="5" t="s">
        <v>24705</v>
      </c>
      <c r="B10618" s="5" t="s">
        <v>24706</v>
      </c>
      <c r="C10618" s="6" t="s">
        <v>3793</v>
      </c>
      <c r="D10618" s="6" t="str">
        <f t="shared" si="165"/>
        <v>0419-000-000-0000</v>
      </c>
      <c r="E10618" s="5" t="s">
        <v>3794</v>
      </c>
      <c r="F10618" s="5" t="s">
        <v>383</v>
      </c>
      <c r="G10618" s="5" t="s">
        <v>384</v>
      </c>
      <c r="H10618" s="5" t="s">
        <v>377</v>
      </c>
      <c r="I10618" s="5" t="s">
        <v>378</v>
      </c>
    </row>
    <row r="10619" spans="1:9" x14ac:dyDescent="0.25">
      <c r="A10619" s="5" t="s">
        <v>24707</v>
      </c>
      <c r="B10619" s="5" t="s">
        <v>24708</v>
      </c>
      <c r="C10619" s="6" t="s">
        <v>10232</v>
      </c>
      <c r="D10619" s="6" t="str">
        <f t="shared" si="165"/>
        <v>0010-058-051-3500</v>
      </c>
      <c r="E10619" s="5" t="s">
        <v>10233</v>
      </c>
      <c r="F10619" s="5" t="s">
        <v>375</v>
      </c>
      <c r="G10619" s="5" t="s">
        <v>376</v>
      </c>
      <c r="H10619" s="5" t="s">
        <v>513</v>
      </c>
      <c r="I10619" s="5" t="s">
        <v>514</v>
      </c>
    </row>
    <row r="10620" spans="1:9" x14ac:dyDescent="0.25">
      <c r="A10620" s="5" t="s">
        <v>24709</v>
      </c>
      <c r="B10620" s="5" t="s">
        <v>24710</v>
      </c>
      <c r="C10620" s="6" t="s">
        <v>3954</v>
      </c>
      <c r="D10620" s="6" t="str">
        <f t="shared" si="165"/>
        <v>0010-038-111-1600</v>
      </c>
      <c r="E10620" s="5" t="s">
        <v>3955</v>
      </c>
      <c r="F10620" s="5" t="s">
        <v>375</v>
      </c>
      <c r="G10620" s="5" t="s">
        <v>376</v>
      </c>
      <c r="H10620" s="5" t="s">
        <v>377</v>
      </c>
      <c r="I10620" s="5" t="s">
        <v>378</v>
      </c>
    </row>
    <row r="10621" spans="1:9" x14ac:dyDescent="0.25">
      <c r="A10621" s="5" t="s">
        <v>24711</v>
      </c>
      <c r="B10621" s="5" t="s">
        <v>24712</v>
      </c>
      <c r="C10621" s="6" t="s">
        <v>5746</v>
      </c>
      <c r="D10621" s="6" t="str">
        <f t="shared" si="165"/>
        <v>0010-038-281-1200</v>
      </c>
      <c r="E10621" s="5" t="s">
        <v>5747</v>
      </c>
      <c r="F10621" s="5" t="s">
        <v>375</v>
      </c>
      <c r="G10621" s="5" t="s">
        <v>376</v>
      </c>
      <c r="H10621" s="5" t="s">
        <v>377</v>
      </c>
      <c r="I10621" s="5" t="s">
        <v>378</v>
      </c>
    </row>
    <row r="10622" spans="1:9" x14ac:dyDescent="0.25">
      <c r="A10622" s="5" t="s">
        <v>24713</v>
      </c>
      <c r="B10622" s="5" t="s">
        <v>24714</v>
      </c>
      <c r="C10622" s="6" t="s">
        <v>9294</v>
      </c>
      <c r="D10622" s="6" t="str">
        <f t="shared" si="165"/>
        <v>0010-038-261-1500</v>
      </c>
      <c r="E10622" s="5" t="s">
        <v>9295</v>
      </c>
      <c r="F10622" s="5" t="s">
        <v>383</v>
      </c>
      <c r="G10622" s="5" t="s">
        <v>384</v>
      </c>
      <c r="H10622" s="5" t="s">
        <v>377</v>
      </c>
      <c r="I10622" s="5" t="s">
        <v>378</v>
      </c>
    </row>
    <row r="10623" spans="1:9" x14ac:dyDescent="0.25">
      <c r="A10623" s="5" t="s">
        <v>24715</v>
      </c>
      <c r="B10623" s="5" t="s">
        <v>24716</v>
      </c>
      <c r="C10623" s="6" t="s">
        <v>9294</v>
      </c>
      <c r="D10623" s="6" t="str">
        <f t="shared" si="165"/>
        <v>0010-038-261-1500</v>
      </c>
      <c r="E10623" s="5" t="s">
        <v>9295</v>
      </c>
      <c r="F10623" s="5" t="s">
        <v>375</v>
      </c>
      <c r="G10623" s="5" t="s">
        <v>376</v>
      </c>
      <c r="H10623" s="5" t="s">
        <v>377</v>
      </c>
      <c r="I10623" s="5" t="s">
        <v>378</v>
      </c>
    </row>
    <row r="10624" spans="1:9" x14ac:dyDescent="0.25">
      <c r="A10624" s="5" t="s">
        <v>24717</v>
      </c>
      <c r="B10624" s="5" t="s">
        <v>24718</v>
      </c>
      <c r="C10624" s="6" t="s">
        <v>10718</v>
      </c>
      <c r="D10624" s="6" t="str">
        <f t="shared" si="165"/>
        <v>0010-093-031-1100</v>
      </c>
      <c r="E10624" s="5" t="s">
        <v>10719</v>
      </c>
      <c r="F10624" s="5" t="s">
        <v>383</v>
      </c>
      <c r="G10624" s="5" t="s">
        <v>384</v>
      </c>
      <c r="H10624" s="5" t="s">
        <v>377</v>
      </c>
      <c r="I10624" s="5" t="s">
        <v>378</v>
      </c>
    </row>
    <row r="10625" spans="1:9" x14ac:dyDescent="0.25">
      <c r="A10625" s="5" t="s">
        <v>24719</v>
      </c>
      <c r="B10625" s="5" t="s">
        <v>24720</v>
      </c>
      <c r="C10625" s="6" t="s">
        <v>18856</v>
      </c>
      <c r="D10625" s="6" t="str">
        <f t="shared" si="165"/>
        <v>0010-050-031-1600</v>
      </c>
      <c r="E10625" s="5" t="s">
        <v>18857</v>
      </c>
      <c r="F10625" s="5" t="s">
        <v>375</v>
      </c>
      <c r="G10625" s="5" t="s">
        <v>376</v>
      </c>
      <c r="H10625" s="5" t="s">
        <v>377</v>
      </c>
      <c r="I10625" s="5" t="s">
        <v>378</v>
      </c>
    </row>
    <row r="10626" spans="1:9" x14ac:dyDescent="0.25">
      <c r="A10626" s="5" t="s">
        <v>24721</v>
      </c>
      <c r="B10626" s="5" t="s">
        <v>24722</v>
      </c>
      <c r="C10626" s="6" t="s">
        <v>9294</v>
      </c>
      <c r="D10626" s="6" t="str">
        <f t="shared" ref="D10626:D10689" si="166">TEXT(C10626,"0000-000-000-0000")</f>
        <v>0010-038-261-1500</v>
      </c>
      <c r="E10626" s="5" t="s">
        <v>9295</v>
      </c>
      <c r="F10626" s="5" t="s">
        <v>375</v>
      </c>
      <c r="G10626" s="5" t="s">
        <v>376</v>
      </c>
      <c r="H10626" s="5" t="s">
        <v>377</v>
      </c>
      <c r="I10626" s="5" t="s">
        <v>378</v>
      </c>
    </row>
    <row r="10627" spans="1:9" x14ac:dyDescent="0.25">
      <c r="A10627" s="5" t="s">
        <v>24723</v>
      </c>
      <c r="B10627" s="5" t="s">
        <v>24724</v>
      </c>
      <c r="C10627" s="6" t="s">
        <v>16427</v>
      </c>
      <c r="D10627" s="6" t="str">
        <f t="shared" si="166"/>
        <v>0010-050-021-1600</v>
      </c>
      <c r="E10627" s="5" t="s">
        <v>16428</v>
      </c>
      <c r="F10627" s="5" t="s">
        <v>383</v>
      </c>
      <c r="G10627" s="5" t="s">
        <v>384</v>
      </c>
      <c r="H10627" s="5" t="s">
        <v>377</v>
      </c>
      <c r="I10627" s="5" t="s">
        <v>378</v>
      </c>
    </row>
    <row r="10628" spans="1:9" x14ac:dyDescent="0.25">
      <c r="A10628" s="5" t="s">
        <v>24725</v>
      </c>
      <c r="B10628" s="5" t="s">
        <v>24726</v>
      </c>
      <c r="C10628" s="6" t="s">
        <v>4980</v>
      </c>
      <c r="D10628" s="6" t="str">
        <f t="shared" si="166"/>
        <v>0010-058-031-2200</v>
      </c>
      <c r="E10628" s="5" t="s">
        <v>4981</v>
      </c>
      <c r="F10628" s="5" t="s">
        <v>375</v>
      </c>
      <c r="G10628" s="5" t="s">
        <v>376</v>
      </c>
      <c r="H10628" s="5" t="s">
        <v>377</v>
      </c>
      <c r="I10628" s="5" t="s">
        <v>378</v>
      </c>
    </row>
    <row r="10629" spans="1:9" x14ac:dyDescent="0.25">
      <c r="A10629" s="5" t="s">
        <v>24727</v>
      </c>
      <c r="B10629" s="5" t="s">
        <v>24728</v>
      </c>
      <c r="C10629" s="6" t="s">
        <v>9425</v>
      </c>
      <c r="D10629" s="6" t="str">
        <f t="shared" si="166"/>
        <v>0010-050-031-1400</v>
      </c>
      <c r="E10629" s="5" t="s">
        <v>9426</v>
      </c>
      <c r="F10629" s="5" t="s">
        <v>375</v>
      </c>
      <c r="G10629" s="5" t="s">
        <v>376</v>
      </c>
      <c r="H10629" s="5" t="s">
        <v>377</v>
      </c>
      <c r="I10629" s="5" t="s">
        <v>378</v>
      </c>
    </row>
    <row r="10630" spans="1:9" x14ac:dyDescent="0.25">
      <c r="A10630" s="5" t="s">
        <v>24729</v>
      </c>
      <c r="B10630" s="5" t="s">
        <v>24730</v>
      </c>
      <c r="C10630" s="6" t="s">
        <v>9905</v>
      </c>
      <c r="D10630" s="6" t="str">
        <f t="shared" si="166"/>
        <v>0010-038-111-1500</v>
      </c>
      <c r="E10630" s="5" t="s">
        <v>9906</v>
      </c>
      <c r="F10630" s="5" t="s">
        <v>375</v>
      </c>
      <c r="G10630" s="5" t="s">
        <v>376</v>
      </c>
      <c r="H10630" s="5" t="s">
        <v>377</v>
      </c>
      <c r="I10630" s="5" t="s">
        <v>378</v>
      </c>
    </row>
    <row r="10631" spans="1:9" x14ac:dyDescent="0.25">
      <c r="A10631" s="5" t="s">
        <v>24731</v>
      </c>
      <c r="B10631" s="5" t="s">
        <v>24732</v>
      </c>
      <c r="C10631" s="6" t="s">
        <v>10400</v>
      </c>
      <c r="D10631" s="6" t="str">
        <f t="shared" si="166"/>
        <v>0010-058-021-4200</v>
      </c>
      <c r="E10631" s="5" t="s">
        <v>10401</v>
      </c>
      <c r="F10631" s="5" t="s">
        <v>375</v>
      </c>
      <c r="G10631" s="5" t="s">
        <v>376</v>
      </c>
      <c r="H10631" s="5" t="s">
        <v>377</v>
      </c>
      <c r="I10631" s="5" t="s">
        <v>378</v>
      </c>
    </row>
    <row r="10632" spans="1:9" x14ac:dyDescent="0.25">
      <c r="A10632" s="5" t="s">
        <v>24733</v>
      </c>
      <c r="B10632" s="5" t="s">
        <v>24734</v>
      </c>
      <c r="C10632" s="6" t="s">
        <v>16529</v>
      </c>
      <c r="D10632" s="6" t="str">
        <f t="shared" si="166"/>
        <v>0010-050-031-1800</v>
      </c>
      <c r="E10632" s="5" t="s">
        <v>16530</v>
      </c>
      <c r="F10632" s="5" t="s">
        <v>375</v>
      </c>
      <c r="G10632" s="5" t="s">
        <v>376</v>
      </c>
      <c r="H10632" s="5" t="s">
        <v>377</v>
      </c>
      <c r="I10632" s="5" t="s">
        <v>378</v>
      </c>
    </row>
    <row r="10633" spans="1:9" x14ac:dyDescent="0.25">
      <c r="A10633" s="5" t="s">
        <v>24735</v>
      </c>
      <c r="B10633" s="5" t="s">
        <v>24736</v>
      </c>
      <c r="C10633" s="6" t="s">
        <v>10049</v>
      </c>
      <c r="D10633" s="6" t="str">
        <f t="shared" si="166"/>
        <v>0010-058-051-2500</v>
      </c>
      <c r="E10633" s="5" t="s">
        <v>10050</v>
      </c>
      <c r="F10633" s="5" t="s">
        <v>383</v>
      </c>
      <c r="G10633" s="5" t="s">
        <v>384</v>
      </c>
      <c r="H10633" s="5" t="s">
        <v>377</v>
      </c>
      <c r="I10633" s="5" t="s">
        <v>378</v>
      </c>
    </row>
    <row r="10634" spans="1:9" x14ac:dyDescent="0.25">
      <c r="A10634" s="5" t="s">
        <v>24737</v>
      </c>
      <c r="B10634" s="5" t="s">
        <v>24738</v>
      </c>
      <c r="C10634" s="6" t="s">
        <v>4980</v>
      </c>
      <c r="D10634" s="6" t="str">
        <f t="shared" si="166"/>
        <v>0010-058-031-2200</v>
      </c>
      <c r="E10634" s="5" t="s">
        <v>4981</v>
      </c>
      <c r="F10634" s="5" t="s">
        <v>375</v>
      </c>
      <c r="G10634" s="5" t="s">
        <v>376</v>
      </c>
      <c r="H10634" s="5" t="s">
        <v>377</v>
      </c>
      <c r="I10634" s="5" t="s">
        <v>378</v>
      </c>
    </row>
    <row r="10635" spans="1:9" x14ac:dyDescent="0.25">
      <c r="A10635" s="5" t="s">
        <v>24739</v>
      </c>
      <c r="B10635" s="5" t="s">
        <v>24740</v>
      </c>
      <c r="C10635" s="6" t="s">
        <v>10222</v>
      </c>
      <c r="D10635" s="6" t="str">
        <f t="shared" si="166"/>
        <v>0010-058-051-2400</v>
      </c>
      <c r="E10635" s="5" t="s">
        <v>10223</v>
      </c>
      <c r="F10635" s="5" t="s">
        <v>383</v>
      </c>
      <c r="G10635" s="5" t="s">
        <v>384</v>
      </c>
      <c r="H10635" s="5" t="s">
        <v>377</v>
      </c>
      <c r="I10635" s="5" t="s">
        <v>378</v>
      </c>
    </row>
    <row r="10636" spans="1:9" x14ac:dyDescent="0.25">
      <c r="A10636" s="5" t="s">
        <v>24741</v>
      </c>
      <c r="B10636" s="5" t="s">
        <v>24742</v>
      </c>
      <c r="C10636" s="6" t="s">
        <v>16409</v>
      </c>
      <c r="D10636" s="6" t="str">
        <f t="shared" si="166"/>
        <v>0010-038-111-1400</v>
      </c>
      <c r="E10636" s="5" t="s">
        <v>16410</v>
      </c>
      <c r="F10636" s="5" t="s">
        <v>375</v>
      </c>
      <c r="G10636" s="5" t="s">
        <v>376</v>
      </c>
      <c r="H10636" s="5" t="s">
        <v>377</v>
      </c>
      <c r="I10636" s="5" t="s">
        <v>378</v>
      </c>
    </row>
    <row r="10637" spans="1:9" x14ac:dyDescent="0.25">
      <c r="A10637" s="5" t="s">
        <v>24743</v>
      </c>
      <c r="B10637" s="5" t="s">
        <v>24744</v>
      </c>
      <c r="C10637" s="6" t="s">
        <v>10259</v>
      </c>
      <c r="D10637" s="6" t="str">
        <f t="shared" si="166"/>
        <v>0010-038-181-2400</v>
      </c>
      <c r="E10637" s="5" t="s">
        <v>10260</v>
      </c>
      <c r="F10637" s="5" t="s">
        <v>375</v>
      </c>
      <c r="G10637" s="5" t="s">
        <v>376</v>
      </c>
      <c r="H10637" s="5" t="s">
        <v>377</v>
      </c>
      <c r="I10637" s="5" t="s">
        <v>378</v>
      </c>
    </row>
    <row r="10638" spans="1:9" x14ac:dyDescent="0.25">
      <c r="A10638" s="5" t="s">
        <v>24745</v>
      </c>
      <c r="B10638" s="5" t="s">
        <v>24746</v>
      </c>
      <c r="C10638" s="6" t="s">
        <v>9871</v>
      </c>
      <c r="D10638" s="6" t="str">
        <f t="shared" si="166"/>
        <v>0010-058-021-4100</v>
      </c>
      <c r="E10638" s="5" t="s">
        <v>9872</v>
      </c>
      <c r="F10638" s="5" t="s">
        <v>375</v>
      </c>
      <c r="G10638" s="5" t="s">
        <v>376</v>
      </c>
      <c r="H10638" s="5" t="s">
        <v>377</v>
      </c>
      <c r="I10638" s="5" t="s">
        <v>378</v>
      </c>
    </row>
    <row r="10639" spans="1:9" x14ac:dyDescent="0.25">
      <c r="A10639" s="5" t="s">
        <v>24747</v>
      </c>
      <c r="B10639" s="5" t="s">
        <v>24748</v>
      </c>
      <c r="C10639" s="6" t="s">
        <v>9935</v>
      </c>
      <c r="D10639" s="6" t="str">
        <f t="shared" si="166"/>
        <v>0010-058-021-4000</v>
      </c>
      <c r="E10639" s="5" t="s">
        <v>9936</v>
      </c>
      <c r="F10639" s="5" t="s">
        <v>375</v>
      </c>
      <c r="G10639" s="5" t="s">
        <v>376</v>
      </c>
      <c r="H10639" s="5" t="s">
        <v>377</v>
      </c>
      <c r="I10639" s="5" t="s">
        <v>378</v>
      </c>
    </row>
    <row r="10640" spans="1:9" x14ac:dyDescent="0.25">
      <c r="A10640" s="5" t="s">
        <v>24749</v>
      </c>
      <c r="B10640" s="5" t="s">
        <v>24750</v>
      </c>
      <c r="C10640" s="6" t="s">
        <v>10087</v>
      </c>
      <c r="D10640" s="6" t="str">
        <f t="shared" si="166"/>
        <v>0010-058-071-1200</v>
      </c>
      <c r="E10640" s="5" t="s">
        <v>10088</v>
      </c>
      <c r="F10640" s="5" t="s">
        <v>375</v>
      </c>
      <c r="G10640" s="5" t="s">
        <v>376</v>
      </c>
      <c r="H10640" s="5" t="s">
        <v>377</v>
      </c>
      <c r="I10640" s="5" t="s">
        <v>378</v>
      </c>
    </row>
    <row r="10641" spans="1:9" x14ac:dyDescent="0.25">
      <c r="A10641" s="5" t="s">
        <v>24751</v>
      </c>
      <c r="B10641" s="5" t="s">
        <v>24752</v>
      </c>
      <c r="C10641" s="6" t="s">
        <v>9850</v>
      </c>
      <c r="D10641" s="6" t="str">
        <f t="shared" si="166"/>
        <v>0010-058-031-2400</v>
      </c>
      <c r="E10641" s="5" t="s">
        <v>9851</v>
      </c>
      <c r="F10641" s="5" t="s">
        <v>375</v>
      </c>
      <c r="G10641" s="5" t="s">
        <v>376</v>
      </c>
      <c r="H10641" s="5" t="s">
        <v>377</v>
      </c>
      <c r="I10641" s="5" t="s">
        <v>378</v>
      </c>
    </row>
    <row r="10642" spans="1:9" x14ac:dyDescent="0.25">
      <c r="A10642" s="5" t="s">
        <v>24753</v>
      </c>
      <c r="B10642" s="5" t="s">
        <v>24754</v>
      </c>
      <c r="C10642" s="6" t="s">
        <v>10746</v>
      </c>
      <c r="D10642" s="6" t="str">
        <f t="shared" si="166"/>
        <v>0010-058-041-2900</v>
      </c>
      <c r="E10642" s="5" t="s">
        <v>10747</v>
      </c>
      <c r="F10642" s="5" t="s">
        <v>375</v>
      </c>
      <c r="G10642" s="5" t="s">
        <v>376</v>
      </c>
      <c r="H10642" s="5" t="s">
        <v>377</v>
      </c>
      <c r="I10642" s="5" t="s">
        <v>378</v>
      </c>
    </row>
    <row r="10643" spans="1:9" x14ac:dyDescent="0.25">
      <c r="A10643" s="5" t="s">
        <v>24755</v>
      </c>
      <c r="B10643" s="5" t="s">
        <v>24756</v>
      </c>
      <c r="C10643" s="6" t="s">
        <v>9935</v>
      </c>
      <c r="D10643" s="6" t="str">
        <f t="shared" si="166"/>
        <v>0010-058-021-4000</v>
      </c>
      <c r="E10643" s="5" t="s">
        <v>9936</v>
      </c>
      <c r="F10643" s="5" t="s">
        <v>383</v>
      </c>
      <c r="G10643" s="5" t="s">
        <v>384</v>
      </c>
      <c r="H10643" s="5" t="s">
        <v>377</v>
      </c>
      <c r="I10643" s="5" t="s">
        <v>378</v>
      </c>
    </row>
    <row r="10644" spans="1:9" x14ac:dyDescent="0.25">
      <c r="A10644" s="5" t="s">
        <v>24757</v>
      </c>
      <c r="B10644" s="5" t="s">
        <v>24758</v>
      </c>
      <c r="C10644" s="6" t="s">
        <v>9879</v>
      </c>
      <c r="D10644" s="6" t="str">
        <f t="shared" si="166"/>
        <v>0010-058-041-1200</v>
      </c>
      <c r="E10644" s="5" t="s">
        <v>9880</v>
      </c>
      <c r="F10644" s="5" t="s">
        <v>375</v>
      </c>
      <c r="G10644" s="5" t="s">
        <v>376</v>
      </c>
      <c r="H10644" s="5" t="s">
        <v>377</v>
      </c>
      <c r="I10644" s="5" t="s">
        <v>378</v>
      </c>
    </row>
    <row r="10645" spans="1:9" x14ac:dyDescent="0.25">
      <c r="A10645" s="5" t="s">
        <v>24759</v>
      </c>
      <c r="B10645" s="5" t="s">
        <v>24760</v>
      </c>
      <c r="C10645" s="6" t="s">
        <v>16401</v>
      </c>
      <c r="D10645" s="6" t="str">
        <f t="shared" si="166"/>
        <v>0010-038-201-1900</v>
      </c>
      <c r="E10645" s="5" t="s">
        <v>16402</v>
      </c>
      <c r="F10645" s="5" t="s">
        <v>375</v>
      </c>
      <c r="G10645" s="5" t="s">
        <v>376</v>
      </c>
      <c r="H10645" s="5" t="s">
        <v>377</v>
      </c>
      <c r="I10645" s="5" t="s">
        <v>378</v>
      </c>
    </row>
    <row r="10646" spans="1:9" x14ac:dyDescent="0.25">
      <c r="A10646" s="5" t="s">
        <v>232</v>
      </c>
      <c r="B10646" s="5" t="s">
        <v>24761</v>
      </c>
      <c r="C10646" s="6" t="s">
        <v>3684</v>
      </c>
      <c r="D10646" s="6" t="str">
        <f t="shared" si="166"/>
        <v>0010-058-031-2000</v>
      </c>
      <c r="E10646" s="5" t="s">
        <v>3685</v>
      </c>
      <c r="F10646" s="5" t="s">
        <v>375</v>
      </c>
      <c r="G10646" s="5" t="s">
        <v>376</v>
      </c>
      <c r="H10646" s="5" t="s">
        <v>513</v>
      </c>
      <c r="I10646" s="5" t="s">
        <v>514</v>
      </c>
    </row>
    <row r="10647" spans="1:9" x14ac:dyDescent="0.25">
      <c r="A10647" s="5" t="s">
        <v>24762</v>
      </c>
      <c r="B10647" s="5" t="s">
        <v>24763</v>
      </c>
      <c r="C10647" s="6" t="s">
        <v>10059</v>
      </c>
      <c r="D10647" s="6" t="str">
        <f t="shared" si="166"/>
        <v>0010-058-051-2300</v>
      </c>
      <c r="E10647" s="5" t="s">
        <v>10060</v>
      </c>
      <c r="F10647" s="5" t="s">
        <v>375</v>
      </c>
      <c r="G10647" s="5" t="s">
        <v>376</v>
      </c>
      <c r="H10647" s="5" t="s">
        <v>377</v>
      </c>
      <c r="I10647" s="5" t="s">
        <v>378</v>
      </c>
    </row>
    <row r="10648" spans="1:9" x14ac:dyDescent="0.25">
      <c r="A10648" s="5" t="s">
        <v>24764</v>
      </c>
      <c r="B10648" s="5" t="s">
        <v>24765</v>
      </c>
      <c r="C10648" s="6" t="s">
        <v>3684</v>
      </c>
      <c r="D10648" s="6" t="str">
        <f t="shared" si="166"/>
        <v>0010-058-031-2000</v>
      </c>
      <c r="E10648" s="5" t="s">
        <v>3685</v>
      </c>
      <c r="F10648" s="5" t="s">
        <v>375</v>
      </c>
      <c r="G10648" s="5" t="s">
        <v>376</v>
      </c>
      <c r="H10648" s="5" t="s">
        <v>377</v>
      </c>
      <c r="I10648" s="5" t="s">
        <v>378</v>
      </c>
    </row>
    <row r="10649" spans="1:9" x14ac:dyDescent="0.25">
      <c r="A10649" s="5" t="s">
        <v>24766</v>
      </c>
      <c r="B10649" s="5" t="s">
        <v>24767</v>
      </c>
      <c r="C10649" s="6" t="s">
        <v>10448</v>
      </c>
      <c r="D10649" s="6" t="str">
        <f t="shared" si="166"/>
        <v>0010-058-041-1600</v>
      </c>
      <c r="E10649" s="5" t="s">
        <v>10449</v>
      </c>
      <c r="F10649" s="5" t="s">
        <v>375</v>
      </c>
      <c r="G10649" s="5" t="s">
        <v>376</v>
      </c>
      <c r="H10649" s="5" t="s">
        <v>377</v>
      </c>
      <c r="I10649" s="5" t="s">
        <v>378</v>
      </c>
    </row>
    <row r="10650" spans="1:9" x14ac:dyDescent="0.25">
      <c r="A10650" s="5" t="s">
        <v>24768</v>
      </c>
      <c r="B10650" s="5" t="s">
        <v>24769</v>
      </c>
      <c r="C10650" s="6" t="s">
        <v>10400</v>
      </c>
      <c r="D10650" s="6" t="str">
        <f t="shared" si="166"/>
        <v>0010-058-021-4200</v>
      </c>
      <c r="E10650" s="5" t="s">
        <v>10401</v>
      </c>
      <c r="F10650" s="5" t="s">
        <v>375</v>
      </c>
      <c r="G10650" s="5" t="s">
        <v>376</v>
      </c>
      <c r="H10650" s="5" t="s">
        <v>377</v>
      </c>
      <c r="I10650" s="5" t="s">
        <v>378</v>
      </c>
    </row>
    <row r="10651" spans="1:9" x14ac:dyDescent="0.25">
      <c r="A10651" s="5" t="s">
        <v>24770</v>
      </c>
      <c r="B10651" s="5" t="s">
        <v>24771</v>
      </c>
      <c r="C10651" s="6" t="s">
        <v>10493</v>
      </c>
      <c r="D10651" s="6" t="str">
        <f t="shared" si="166"/>
        <v>0010-038-281-1600</v>
      </c>
      <c r="E10651" s="5" t="s">
        <v>10494</v>
      </c>
      <c r="F10651" s="5" t="s">
        <v>375</v>
      </c>
      <c r="G10651" s="5" t="s">
        <v>376</v>
      </c>
      <c r="H10651" s="5" t="s">
        <v>377</v>
      </c>
      <c r="I10651" s="5" t="s">
        <v>378</v>
      </c>
    </row>
    <row r="10652" spans="1:9" x14ac:dyDescent="0.25">
      <c r="A10652" s="5" t="s">
        <v>24772</v>
      </c>
      <c r="B10652" s="5" t="s">
        <v>24773</v>
      </c>
      <c r="C10652" s="6" t="s">
        <v>16529</v>
      </c>
      <c r="D10652" s="6" t="str">
        <f t="shared" si="166"/>
        <v>0010-050-031-1800</v>
      </c>
      <c r="E10652" s="5" t="s">
        <v>16530</v>
      </c>
      <c r="F10652" s="5" t="s">
        <v>375</v>
      </c>
      <c r="G10652" s="5" t="s">
        <v>376</v>
      </c>
      <c r="H10652" s="5" t="s">
        <v>377</v>
      </c>
      <c r="I10652" s="5" t="s">
        <v>378</v>
      </c>
    </row>
    <row r="10653" spans="1:9" x14ac:dyDescent="0.25">
      <c r="A10653" s="5" t="s">
        <v>24774</v>
      </c>
      <c r="B10653" s="5" t="s">
        <v>24775</v>
      </c>
      <c r="C10653" s="6" t="s">
        <v>11138</v>
      </c>
      <c r="D10653" s="6" t="str">
        <f t="shared" si="166"/>
        <v>0111-045-100-1200</v>
      </c>
      <c r="E10653" s="5" t="s">
        <v>11139</v>
      </c>
      <c r="F10653" s="5" t="s">
        <v>383</v>
      </c>
      <c r="G10653" s="5" t="s">
        <v>384</v>
      </c>
      <c r="H10653" s="5" t="s">
        <v>377</v>
      </c>
      <c r="I10653" s="5" t="s">
        <v>378</v>
      </c>
    </row>
    <row r="10654" spans="1:9" x14ac:dyDescent="0.25">
      <c r="A10654" s="5" t="s">
        <v>24776</v>
      </c>
      <c r="B10654" s="5" t="s">
        <v>24777</v>
      </c>
      <c r="C10654" s="6" t="s">
        <v>941</v>
      </c>
      <c r="D10654" s="6" t="str">
        <f t="shared" si="166"/>
        <v>0111-000-000-0000</v>
      </c>
      <c r="E10654" s="5" t="s">
        <v>942</v>
      </c>
      <c r="F10654" s="5" t="s">
        <v>383</v>
      </c>
      <c r="G10654" s="5" t="s">
        <v>384</v>
      </c>
      <c r="H10654" s="5" t="s">
        <v>377</v>
      </c>
      <c r="I10654" s="5" t="s">
        <v>378</v>
      </c>
    </row>
    <row r="10655" spans="1:9" x14ac:dyDescent="0.25">
      <c r="A10655" s="5" t="s">
        <v>24778</v>
      </c>
      <c r="B10655" s="5" t="s">
        <v>24779</v>
      </c>
      <c r="C10655" s="6" t="s">
        <v>941</v>
      </c>
      <c r="D10655" s="6" t="str">
        <f t="shared" si="166"/>
        <v>0111-000-000-0000</v>
      </c>
      <c r="E10655" s="5" t="s">
        <v>942</v>
      </c>
      <c r="F10655" s="5" t="s">
        <v>383</v>
      </c>
      <c r="G10655" s="5" t="s">
        <v>384</v>
      </c>
      <c r="H10655" s="5" t="s">
        <v>377</v>
      </c>
      <c r="I10655" s="5" t="s">
        <v>378</v>
      </c>
    </row>
    <row r="10656" spans="1:9" x14ac:dyDescent="0.25">
      <c r="A10656" s="5" t="s">
        <v>24780</v>
      </c>
      <c r="B10656" s="5" t="s">
        <v>24781</v>
      </c>
      <c r="C10656" s="6" t="s">
        <v>9294</v>
      </c>
      <c r="D10656" s="6" t="str">
        <f t="shared" si="166"/>
        <v>0010-038-261-1500</v>
      </c>
      <c r="E10656" s="5" t="s">
        <v>9295</v>
      </c>
      <c r="F10656" s="5" t="s">
        <v>383</v>
      </c>
      <c r="G10656" s="5" t="s">
        <v>384</v>
      </c>
      <c r="H10656" s="5" t="s">
        <v>377</v>
      </c>
      <c r="I10656" s="5" t="s">
        <v>378</v>
      </c>
    </row>
    <row r="10657" spans="1:9" x14ac:dyDescent="0.25">
      <c r="A10657" s="5" t="s">
        <v>24782</v>
      </c>
      <c r="B10657" s="5" t="s">
        <v>24783</v>
      </c>
      <c r="C10657" s="6" t="s">
        <v>9294</v>
      </c>
      <c r="D10657" s="6" t="str">
        <f t="shared" si="166"/>
        <v>0010-038-261-1500</v>
      </c>
      <c r="E10657" s="5" t="s">
        <v>9295</v>
      </c>
      <c r="F10657" s="5" t="s">
        <v>375</v>
      </c>
      <c r="G10657" s="5" t="s">
        <v>376</v>
      </c>
      <c r="H10657" s="5" t="s">
        <v>377</v>
      </c>
      <c r="I10657" s="5" t="s">
        <v>378</v>
      </c>
    </row>
    <row r="10658" spans="1:9" x14ac:dyDescent="0.25">
      <c r="A10658" s="5" t="s">
        <v>24784</v>
      </c>
      <c r="B10658" s="5" t="s">
        <v>24785</v>
      </c>
      <c r="C10658" s="6" t="s">
        <v>9294</v>
      </c>
      <c r="D10658" s="6" t="str">
        <f t="shared" si="166"/>
        <v>0010-038-261-1500</v>
      </c>
      <c r="E10658" s="5" t="s">
        <v>9295</v>
      </c>
      <c r="F10658" s="5" t="s">
        <v>375</v>
      </c>
      <c r="G10658" s="5" t="s">
        <v>376</v>
      </c>
      <c r="H10658" s="5" t="s">
        <v>377</v>
      </c>
      <c r="I10658" s="5" t="s">
        <v>378</v>
      </c>
    </row>
    <row r="10659" spans="1:9" x14ac:dyDescent="0.25">
      <c r="A10659" s="5" t="s">
        <v>24786</v>
      </c>
      <c r="B10659" s="5" t="s">
        <v>24787</v>
      </c>
      <c r="C10659" s="6" t="s">
        <v>16397</v>
      </c>
      <c r="D10659" s="6" t="str">
        <f t="shared" si="166"/>
        <v>0010-050-021-1700</v>
      </c>
      <c r="E10659" s="5" t="s">
        <v>16398</v>
      </c>
      <c r="F10659" s="5" t="s">
        <v>375</v>
      </c>
      <c r="G10659" s="5" t="s">
        <v>376</v>
      </c>
      <c r="H10659" s="5" t="s">
        <v>377</v>
      </c>
      <c r="I10659" s="5" t="s">
        <v>378</v>
      </c>
    </row>
    <row r="10660" spans="1:9" x14ac:dyDescent="0.25">
      <c r="A10660" s="5" t="s">
        <v>24788</v>
      </c>
      <c r="B10660" s="5" t="s">
        <v>24789</v>
      </c>
      <c r="C10660" s="6" t="s">
        <v>10087</v>
      </c>
      <c r="D10660" s="6" t="str">
        <f t="shared" si="166"/>
        <v>0010-058-071-1200</v>
      </c>
      <c r="E10660" s="5" t="s">
        <v>10088</v>
      </c>
      <c r="F10660" s="5" t="s">
        <v>375</v>
      </c>
      <c r="G10660" s="5" t="s">
        <v>376</v>
      </c>
      <c r="H10660" s="5" t="s">
        <v>377</v>
      </c>
      <c r="I10660" s="5" t="s">
        <v>378</v>
      </c>
    </row>
    <row r="10661" spans="1:9" x14ac:dyDescent="0.25">
      <c r="A10661" s="5" t="s">
        <v>24790</v>
      </c>
      <c r="B10661" s="5" t="s">
        <v>24791</v>
      </c>
      <c r="C10661" s="6" t="s">
        <v>10705</v>
      </c>
      <c r="D10661" s="6" t="str">
        <f t="shared" si="166"/>
        <v>0010-050-021-1500</v>
      </c>
      <c r="E10661" s="5" t="s">
        <v>10706</v>
      </c>
      <c r="F10661" s="5" t="s">
        <v>375</v>
      </c>
      <c r="G10661" s="5" t="s">
        <v>376</v>
      </c>
      <c r="H10661" s="5" t="s">
        <v>377</v>
      </c>
      <c r="I10661" s="5" t="s">
        <v>378</v>
      </c>
    </row>
    <row r="10662" spans="1:9" x14ac:dyDescent="0.25">
      <c r="A10662" s="5" t="s">
        <v>24792</v>
      </c>
      <c r="B10662" s="5" t="s">
        <v>24793</v>
      </c>
      <c r="C10662" s="6" t="s">
        <v>9871</v>
      </c>
      <c r="D10662" s="6" t="str">
        <f t="shared" si="166"/>
        <v>0010-058-021-4100</v>
      </c>
      <c r="E10662" s="5" t="s">
        <v>9872</v>
      </c>
      <c r="F10662" s="5" t="s">
        <v>375</v>
      </c>
      <c r="G10662" s="5" t="s">
        <v>376</v>
      </c>
      <c r="H10662" s="5" t="s">
        <v>377</v>
      </c>
      <c r="I10662" s="5" t="s">
        <v>378</v>
      </c>
    </row>
    <row r="10663" spans="1:9" x14ac:dyDescent="0.25">
      <c r="A10663" s="5" t="s">
        <v>24794</v>
      </c>
      <c r="B10663" s="5" t="s">
        <v>24795</v>
      </c>
      <c r="C10663" s="6" t="s">
        <v>10746</v>
      </c>
      <c r="D10663" s="6" t="str">
        <f t="shared" si="166"/>
        <v>0010-058-041-2900</v>
      </c>
      <c r="E10663" s="5" t="s">
        <v>10747</v>
      </c>
      <c r="F10663" s="5" t="s">
        <v>375</v>
      </c>
      <c r="G10663" s="5" t="s">
        <v>376</v>
      </c>
      <c r="H10663" s="5" t="s">
        <v>377</v>
      </c>
      <c r="I10663" s="5" t="s">
        <v>378</v>
      </c>
    </row>
    <row r="10664" spans="1:9" x14ac:dyDescent="0.25">
      <c r="A10664" s="5" t="s">
        <v>24796</v>
      </c>
      <c r="B10664" s="5" t="s">
        <v>24797</v>
      </c>
      <c r="C10664" s="6" t="s">
        <v>10087</v>
      </c>
      <c r="D10664" s="6" t="str">
        <f t="shared" si="166"/>
        <v>0010-058-071-1200</v>
      </c>
      <c r="E10664" s="5" t="s">
        <v>10088</v>
      </c>
      <c r="F10664" s="5" t="s">
        <v>375</v>
      </c>
      <c r="G10664" s="5" t="s">
        <v>376</v>
      </c>
      <c r="H10664" s="5" t="s">
        <v>513</v>
      </c>
      <c r="I10664" s="5" t="s">
        <v>514</v>
      </c>
    </row>
    <row r="10665" spans="1:9" x14ac:dyDescent="0.25">
      <c r="A10665" s="5" t="s">
        <v>24798</v>
      </c>
      <c r="B10665" s="5" t="s">
        <v>24799</v>
      </c>
      <c r="C10665" s="6" t="s">
        <v>9720</v>
      </c>
      <c r="D10665" s="6" t="str">
        <f t="shared" si="166"/>
        <v>0010-038-181-2200</v>
      </c>
      <c r="E10665" s="5" t="s">
        <v>9721</v>
      </c>
      <c r="F10665" s="5" t="s">
        <v>375</v>
      </c>
      <c r="G10665" s="5" t="s">
        <v>376</v>
      </c>
      <c r="H10665" s="5" t="s">
        <v>377</v>
      </c>
      <c r="I10665" s="5" t="s">
        <v>378</v>
      </c>
    </row>
    <row r="10666" spans="1:9" x14ac:dyDescent="0.25">
      <c r="A10666" s="5" t="s">
        <v>24800</v>
      </c>
      <c r="B10666" s="5" t="s">
        <v>24801</v>
      </c>
      <c r="C10666" s="6" t="s">
        <v>10373</v>
      </c>
      <c r="D10666" s="6" t="str">
        <f t="shared" si="166"/>
        <v>0010-058-051-1500</v>
      </c>
      <c r="E10666" s="5" t="s">
        <v>10374</v>
      </c>
      <c r="F10666" s="5" t="s">
        <v>383</v>
      </c>
      <c r="G10666" s="5" t="s">
        <v>384</v>
      </c>
      <c r="H10666" s="5" t="s">
        <v>377</v>
      </c>
      <c r="I10666" s="5" t="s">
        <v>378</v>
      </c>
    </row>
    <row r="10667" spans="1:9" x14ac:dyDescent="0.25">
      <c r="A10667" s="5" t="s">
        <v>24802</v>
      </c>
      <c r="B10667" s="5" t="s">
        <v>24803</v>
      </c>
      <c r="C10667" s="6" t="s">
        <v>5746</v>
      </c>
      <c r="D10667" s="6" t="str">
        <f t="shared" si="166"/>
        <v>0010-038-281-1200</v>
      </c>
      <c r="E10667" s="5" t="s">
        <v>5747</v>
      </c>
      <c r="F10667" s="5" t="s">
        <v>375</v>
      </c>
      <c r="G10667" s="5" t="s">
        <v>376</v>
      </c>
      <c r="H10667" s="5" t="s">
        <v>377</v>
      </c>
      <c r="I10667" s="5" t="s">
        <v>378</v>
      </c>
    </row>
    <row r="10668" spans="1:9" x14ac:dyDescent="0.25">
      <c r="A10668" s="5" t="s">
        <v>24804</v>
      </c>
      <c r="B10668" s="5" t="s">
        <v>24805</v>
      </c>
      <c r="C10668" s="6" t="s">
        <v>9294</v>
      </c>
      <c r="D10668" s="6" t="str">
        <f t="shared" si="166"/>
        <v>0010-038-261-1500</v>
      </c>
      <c r="E10668" s="5" t="s">
        <v>9295</v>
      </c>
      <c r="F10668" s="5" t="s">
        <v>383</v>
      </c>
      <c r="G10668" s="5" t="s">
        <v>384</v>
      </c>
      <c r="H10668" s="5" t="s">
        <v>1213</v>
      </c>
      <c r="I10668" s="5" t="s">
        <v>1214</v>
      </c>
    </row>
    <row r="10669" spans="1:9" x14ac:dyDescent="0.25">
      <c r="A10669" s="5" t="s">
        <v>24806</v>
      </c>
      <c r="B10669" s="5" t="s">
        <v>24807</v>
      </c>
      <c r="C10669" s="6" t="s">
        <v>9879</v>
      </c>
      <c r="D10669" s="6" t="str">
        <f t="shared" si="166"/>
        <v>0010-058-041-1200</v>
      </c>
      <c r="E10669" s="5" t="s">
        <v>9880</v>
      </c>
      <c r="F10669" s="5" t="s">
        <v>375</v>
      </c>
      <c r="G10669" s="5" t="s">
        <v>376</v>
      </c>
      <c r="H10669" s="5" t="s">
        <v>513</v>
      </c>
      <c r="I10669" s="5" t="s">
        <v>514</v>
      </c>
    </row>
    <row r="10670" spans="1:9" x14ac:dyDescent="0.25">
      <c r="A10670" s="5" t="s">
        <v>24808</v>
      </c>
      <c r="B10670" s="5" t="s">
        <v>24809</v>
      </c>
      <c r="C10670" s="6" t="s">
        <v>10087</v>
      </c>
      <c r="D10670" s="6" t="str">
        <f t="shared" si="166"/>
        <v>0010-058-071-1200</v>
      </c>
      <c r="E10670" s="5" t="s">
        <v>10088</v>
      </c>
      <c r="F10670" s="5" t="s">
        <v>375</v>
      </c>
      <c r="G10670" s="5" t="s">
        <v>376</v>
      </c>
      <c r="H10670" s="5" t="s">
        <v>377</v>
      </c>
      <c r="I10670" s="5" t="s">
        <v>378</v>
      </c>
    </row>
    <row r="10671" spans="1:9" x14ac:dyDescent="0.25">
      <c r="A10671" s="5" t="s">
        <v>24810</v>
      </c>
      <c r="B10671" s="5" t="s">
        <v>24811</v>
      </c>
      <c r="C10671" s="6" t="s">
        <v>4980</v>
      </c>
      <c r="D10671" s="6" t="str">
        <f t="shared" si="166"/>
        <v>0010-058-031-2200</v>
      </c>
      <c r="E10671" s="5" t="s">
        <v>4981</v>
      </c>
      <c r="F10671" s="5" t="s">
        <v>375</v>
      </c>
      <c r="G10671" s="5" t="s">
        <v>376</v>
      </c>
      <c r="H10671" s="5" t="s">
        <v>377</v>
      </c>
      <c r="I10671" s="5" t="s">
        <v>378</v>
      </c>
    </row>
    <row r="10672" spans="1:9" x14ac:dyDescent="0.25">
      <c r="A10672" s="5" t="s">
        <v>24812</v>
      </c>
      <c r="B10672" s="5" t="s">
        <v>24813</v>
      </c>
      <c r="C10672" s="6" t="s">
        <v>16529</v>
      </c>
      <c r="D10672" s="6" t="str">
        <f t="shared" si="166"/>
        <v>0010-050-031-1800</v>
      </c>
      <c r="E10672" s="5" t="s">
        <v>16530</v>
      </c>
      <c r="F10672" s="5" t="s">
        <v>375</v>
      </c>
      <c r="G10672" s="5" t="s">
        <v>376</v>
      </c>
      <c r="H10672" s="5" t="s">
        <v>377</v>
      </c>
      <c r="I10672" s="5" t="s">
        <v>378</v>
      </c>
    </row>
    <row r="10673" spans="1:9" x14ac:dyDescent="0.25">
      <c r="A10673" s="5" t="s">
        <v>24814</v>
      </c>
      <c r="B10673" s="5" t="s">
        <v>24815</v>
      </c>
      <c r="C10673" s="6" t="s">
        <v>9294</v>
      </c>
      <c r="D10673" s="6" t="str">
        <f t="shared" si="166"/>
        <v>0010-038-261-1500</v>
      </c>
      <c r="E10673" s="5" t="s">
        <v>9295</v>
      </c>
      <c r="F10673" s="5" t="s">
        <v>375</v>
      </c>
      <c r="G10673" s="5" t="s">
        <v>376</v>
      </c>
      <c r="H10673" s="5" t="s">
        <v>377</v>
      </c>
      <c r="I10673" s="5" t="s">
        <v>378</v>
      </c>
    </row>
    <row r="10674" spans="1:9" x14ac:dyDescent="0.25">
      <c r="A10674" s="5" t="s">
        <v>24816</v>
      </c>
      <c r="B10674" s="5" t="s">
        <v>24817</v>
      </c>
      <c r="C10674" s="6" t="s">
        <v>2601</v>
      </c>
      <c r="D10674" s="6" t="str">
        <f t="shared" si="166"/>
        <v>0369-000-000-0000</v>
      </c>
      <c r="E10674" s="5" t="s">
        <v>2602</v>
      </c>
      <c r="F10674" s="5" t="s">
        <v>383</v>
      </c>
      <c r="G10674" s="5" t="s">
        <v>384</v>
      </c>
      <c r="H10674" s="5" t="s">
        <v>377</v>
      </c>
      <c r="I10674" s="5" t="s">
        <v>378</v>
      </c>
    </row>
    <row r="10675" spans="1:9" x14ac:dyDescent="0.25">
      <c r="A10675" s="5" t="s">
        <v>24818</v>
      </c>
      <c r="B10675" s="5" t="s">
        <v>24819</v>
      </c>
      <c r="C10675" s="6" t="s">
        <v>16417</v>
      </c>
      <c r="D10675" s="6" t="str">
        <f t="shared" si="166"/>
        <v>0010-038-221-1500</v>
      </c>
      <c r="E10675" s="5" t="s">
        <v>16418</v>
      </c>
      <c r="F10675" s="5" t="s">
        <v>375</v>
      </c>
      <c r="G10675" s="5" t="s">
        <v>376</v>
      </c>
      <c r="H10675" s="5" t="s">
        <v>377</v>
      </c>
      <c r="I10675" s="5" t="s">
        <v>378</v>
      </c>
    </row>
    <row r="10676" spans="1:9" x14ac:dyDescent="0.25">
      <c r="A10676" s="5" t="s">
        <v>24820</v>
      </c>
      <c r="B10676" s="5" t="s">
        <v>24821</v>
      </c>
      <c r="C10676" s="6" t="s">
        <v>9294</v>
      </c>
      <c r="D10676" s="6" t="str">
        <f t="shared" si="166"/>
        <v>0010-038-261-1500</v>
      </c>
      <c r="E10676" s="5" t="s">
        <v>9295</v>
      </c>
      <c r="F10676" s="5" t="s">
        <v>383</v>
      </c>
      <c r="G10676" s="5" t="s">
        <v>384</v>
      </c>
      <c r="H10676" s="5" t="s">
        <v>377</v>
      </c>
      <c r="I10676" s="5" t="s">
        <v>378</v>
      </c>
    </row>
    <row r="10677" spans="1:9" x14ac:dyDescent="0.25">
      <c r="A10677" s="5" t="s">
        <v>24822</v>
      </c>
      <c r="B10677" s="5" t="s">
        <v>24823</v>
      </c>
      <c r="C10677" s="6" t="s">
        <v>9294</v>
      </c>
      <c r="D10677" s="6" t="str">
        <f t="shared" si="166"/>
        <v>0010-038-261-1500</v>
      </c>
      <c r="E10677" s="5" t="s">
        <v>9295</v>
      </c>
      <c r="F10677" s="5" t="s">
        <v>375</v>
      </c>
      <c r="G10677" s="5" t="s">
        <v>376</v>
      </c>
      <c r="H10677" s="5" t="s">
        <v>377</v>
      </c>
      <c r="I10677" s="5" t="s">
        <v>378</v>
      </c>
    </row>
    <row r="10678" spans="1:9" x14ac:dyDescent="0.25">
      <c r="A10678" s="5" t="s">
        <v>24824</v>
      </c>
      <c r="B10678" s="5" t="s">
        <v>24825</v>
      </c>
      <c r="C10678" s="6" t="s">
        <v>9294</v>
      </c>
      <c r="D10678" s="6" t="str">
        <f t="shared" si="166"/>
        <v>0010-038-261-1500</v>
      </c>
      <c r="E10678" s="5" t="s">
        <v>9295</v>
      </c>
      <c r="F10678" s="5" t="s">
        <v>375</v>
      </c>
      <c r="G10678" s="5" t="s">
        <v>376</v>
      </c>
      <c r="H10678" s="5" t="s">
        <v>377</v>
      </c>
      <c r="I10678" s="5" t="s">
        <v>378</v>
      </c>
    </row>
    <row r="10679" spans="1:9" x14ac:dyDescent="0.25">
      <c r="A10679" s="5" t="s">
        <v>24826</v>
      </c>
      <c r="B10679" s="5" t="s">
        <v>24827</v>
      </c>
      <c r="C10679" s="6" t="s">
        <v>9294</v>
      </c>
      <c r="D10679" s="6" t="str">
        <f t="shared" si="166"/>
        <v>0010-038-261-1500</v>
      </c>
      <c r="E10679" s="5" t="s">
        <v>9295</v>
      </c>
      <c r="F10679" s="5" t="s">
        <v>375</v>
      </c>
      <c r="G10679" s="5" t="s">
        <v>376</v>
      </c>
      <c r="H10679" s="5" t="s">
        <v>377</v>
      </c>
      <c r="I10679" s="5" t="s">
        <v>378</v>
      </c>
    </row>
    <row r="10680" spans="1:9" x14ac:dyDescent="0.25">
      <c r="A10680" s="5" t="s">
        <v>24828</v>
      </c>
      <c r="B10680" s="5" t="s">
        <v>24829</v>
      </c>
      <c r="C10680" s="6" t="s">
        <v>6884</v>
      </c>
      <c r="D10680" s="6" t="str">
        <f t="shared" si="166"/>
        <v>0010-058-021-1800</v>
      </c>
      <c r="E10680" s="5" t="s">
        <v>6885</v>
      </c>
      <c r="F10680" s="5" t="s">
        <v>383</v>
      </c>
      <c r="G10680" s="5" t="s">
        <v>384</v>
      </c>
      <c r="H10680" s="5" t="s">
        <v>377</v>
      </c>
      <c r="I10680" s="5" t="s">
        <v>378</v>
      </c>
    </row>
    <row r="10681" spans="1:9" x14ac:dyDescent="0.25">
      <c r="A10681" s="5" t="s">
        <v>24830</v>
      </c>
      <c r="B10681" s="5" t="s">
        <v>24831</v>
      </c>
      <c r="C10681" s="6" t="s">
        <v>9935</v>
      </c>
      <c r="D10681" s="6" t="str">
        <f t="shared" si="166"/>
        <v>0010-058-021-4000</v>
      </c>
      <c r="E10681" s="5" t="s">
        <v>9936</v>
      </c>
      <c r="F10681" s="5" t="s">
        <v>375</v>
      </c>
      <c r="G10681" s="5" t="s">
        <v>376</v>
      </c>
      <c r="H10681" s="5" t="s">
        <v>377</v>
      </c>
      <c r="I10681" s="5" t="s">
        <v>378</v>
      </c>
    </row>
    <row r="10682" spans="1:9" x14ac:dyDescent="0.25">
      <c r="A10682" s="5" t="s">
        <v>24832</v>
      </c>
      <c r="B10682" s="5" t="s">
        <v>24833</v>
      </c>
      <c r="C10682" s="6" t="s">
        <v>16401</v>
      </c>
      <c r="D10682" s="6" t="str">
        <f t="shared" si="166"/>
        <v>0010-038-201-1900</v>
      </c>
      <c r="E10682" s="5" t="s">
        <v>16402</v>
      </c>
      <c r="F10682" s="5" t="s">
        <v>375</v>
      </c>
      <c r="G10682" s="5" t="s">
        <v>376</v>
      </c>
      <c r="H10682" s="5" t="s">
        <v>377</v>
      </c>
      <c r="I10682" s="5" t="s">
        <v>378</v>
      </c>
    </row>
    <row r="10683" spans="1:9" x14ac:dyDescent="0.25">
      <c r="A10683" s="5" t="s">
        <v>24834</v>
      </c>
      <c r="B10683" s="5" t="s">
        <v>24835</v>
      </c>
      <c r="C10683" s="6" t="s">
        <v>6277</v>
      </c>
      <c r="D10683" s="6" t="str">
        <f t="shared" si="166"/>
        <v>0010-038-181-1100</v>
      </c>
      <c r="E10683" s="5" t="s">
        <v>6278</v>
      </c>
      <c r="F10683" s="5" t="s">
        <v>375</v>
      </c>
      <c r="G10683" s="5" t="s">
        <v>376</v>
      </c>
      <c r="H10683" s="5" t="s">
        <v>377</v>
      </c>
      <c r="I10683" s="5" t="s">
        <v>378</v>
      </c>
    </row>
    <row r="10684" spans="1:9" x14ac:dyDescent="0.25">
      <c r="A10684" s="5" t="s">
        <v>24836</v>
      </c>
      <c r="B10684" s="5" t="s">
        <v>24837</v>
      </c>
      <c r="C10684" s="6" t="s">
        <v>21354</v>
      </c>
      <c r="D10684" s="6" t="str">
        <f t="shared" si="166"/>
        <v>1067-000-000-0000</v>
      </c>
      <c r="E10684" s="5" t="s">
        <v>21355</v>
      </c>
      <c r="F10684" s="5" t="s">
        <v>383</v>
      </c>
      <c r="G10684" s="5" t="s">
        <v>384</v>
      </c>
      <c r="H10684" s="5" t="s">
        <v>377</v>
      </c>
      <c r="I10684" s="5" t="s">
        <v>378</v>
      </c>
    </row>
    <row r="10685" spans="1:9" x14ac:dyDescent="0.25">
      <c r="A10685" s="5" t="s">
        <v>24838</v>
      </c>
      <c r="B10685" s="5" t="s">
        <v>24839</v>
      </c>
      <c r="C10685" s="6" t="s">
        <v>749</v>
      </c>
      <c r="D10685" s="6" t="str">
        <f t="shared" si="166"/>
        <v>0112-000-000-0000</v>
      </c>
      <c r="E10685" s="5" t="s">
        <v>750</v>
      </c>
      <c r="F10685" s="5" t="s">
        <v>383</v>
      </c>
      <c r="G10685" s="5" t="s">
        <v>384</v>
      </c>
      <c r="H10685" s="5" t="s">
        <v>377</v>
      </c>
      <c r="I10685" s="5" t="s">
        <v>378</v>
      </c>
    </row>
    <row r="10686" spans="1:9" x14ac:dyDescent="0.25">
      <c r="A10686" s="5" t="s">
        <v>24840</v>
      </c>
      <c r="B10686" s="5" t="s">
        <v>24841</v>
      </c>
      <c r="C10686" s="6" t="s">
        <v>16469</v>
      </c>
      <c r="D10686" s="6" t="str">
        <f t="shared" si="166"/>
        <v>0010-050-021-1800</v>
      </c>
      <c r="E10686" s="5" t="s">
        <v>16470</v>
      </c>
      <c r="F10686" s="5" t="s">
        <v>383</v>
      </c>
      <c r="G10686" s="5" t="s">
        <v>384</v>
      </c>
      <c r="H10686" s="5" t="s">
        <v>513</v>
      </c>
      <c r="I10686" s="5" t="s">
        <v>514</v>
      </c>
    </row>
    <row r="10687" spans="1:9" x14ac:dyDescent="0.25">
      <c r="A10687" s="5" t="s">
        <v>24842</v>
      </c>
      <c r="B10687" s="5" t="s">
        <v>24843</v>
      </c>
      <c r="C10687" s="6" t="s">
        <v>16397</v>
      </c>
      <c r="D10687" s="6" t="str">
        <f t="shared" si="166"/>
        <v>0010-050-021-1700</v>
      </c>
      <c r="E10687" s="5" t="s">
        <v>16398</v>
      </c>
      <c r="F10687" s="5" t="s">
        <v>375</v>
      </c>
      <c r="G10687" s="5" t="s">
        <v>376</v>
      </c>
      <c r="H10687" s="5" t="s">
        <v>377</v>
      </c>
      <c r="I10687" s="5" t="s">
        <v>378</v>
      </c>
    </row>
    <row r="10688" spans="1:9" x14ac:dyDescent="0.25">
      <c r="A10688" s="5" t="s">
        <v>24844</v>
      </c>
      <c r="B10688" s="5" t="s">
        <v>24845</v>
      </c>
      <c r="C10688" s="6" t="s">
        <v>9425</v>
      </c>
      <c r="D10688" s="6" t="str">
        <f t="shared" si="166"/>
        <v>0010-050-031-1400</v>
      </c>
      <c r="E10688" s="5" t="s">
        <v>9426</v>
      </c>
      <c r="F10688" s="5" t="s">
        <v>375</v>
      </c>
      <c r="G10688" s="5" t="s">
        <v>376</v>
      </c>
      <c r="H10688" s="5" t="s">
        <v>377</v>
      </c>
      <c r="I10688" s="5" t="s">
        <v>378</v>
      </c>
    </row>
    <row r="10689" spans="1:9" x14ac:dyDescent="0.25">
      <c r="A10689" s="5" t="s">
        <v>24846</v>
      </c>
      <c r="B10689" s="5" t="s">
        <v>24847</v>
      </c>
      <c r="C10689" s="6" t="s">
        <v>7986</v>
      </c>
      <c r="D10689" s="6" t="str">
        <f t="shared" si="166"/>
        <v>0783-000-000-0000</v>
      </c>
      <c r="E10689" s="5" t="s">
        <v>7987</v>
      </c>
      <c r="F10689" s="5" t="s">
        <v>383</v>
      </c>
      <c r="G10689" s="5" t="s">
        <v>384</v>
      </c>
      <c r="H10689" s="5" t="s">
        <v>377</v>
      </c>
      <c r="I10689" s="5" t="s">
        <v>378</v>
      </c>
    </row>
    <row r="10690" spans="1:9" x14ac:dyDescent="0.25">
      <c r="A10690" s="5" t="s">
        <v>24848</v>
      </c>
      <c r="B10690" s="5" t="s">
        <v>24849</v>
      </c>
      <c r="C10690" s="6" t="s">
        <v>9879</v>
      </c>
      <c r="D10690" s="6" t="str">
        <f t="shared" ref="D10690:D10753" si="167">TEXT(C10690,"0000-000-000-0000")</f>
        <v>0010-058-041-1200</v>
      </c>
      <c r="E10690" s="5" t="s">
        <v>9880</v>
      </c>
      <c r="F10690" s="5" t="s">
        <v>375</v>
      </c>
      <c r="G10690" s="5" t="s">
        <v>376</v>
      </c>
      <c r="H10690" s="5" t="s">
        <v>377</v>
      </c>
      <c r="I10690" s="5" t="s">
        <v>378</v>
      </c>
    </row>
    <row r="10691" spans="1:9" x14ac:dyDescent="0.25">
      <c r="A10691" s="5" t="s">
        <v>24850</v>
      </c>
      <c r="B10691" s="5" t="s">
        <v>24851</v>
      </c>
      <c r="C10691" s="6" t="s">
        <v>511</v>
      </c>
      <c r="D10691" s="6" t="str">
        <f t="shared" si="167"/>
        <v>0110-000-000-0000</v>
      </c>
      <c r="E10691" s="5" t="s">
        <v>512</v>
      </c>
      <c r="F10691" s="5" t="s">
        <v>383</v>
      </c>
      <c r="G10691" s="5" t="s">
        <v>384</v>
      </c>
      <c r="H10691" s="5" t="s">
        <v>377</v>
      </c>
      <c r="I10691" s="5" t="s">
        <v>378</v>
      </c>
    </row>
    <row r="10692" spans="1:9" x14ac:dyDescent="0.25">
      <c r="A10692" s="5" t="s">
        <v>24852</v>
      </c>
      <c r="B10692" s="5" t="s">
        <v>24853</v>
      </c>
      <c r="C10692" s="6" t="s">
        <v>4917</v>
      </c>
      <c r="D10692" s="6" t="str">
        <f t="shared" si="167"/>
        <v>0223-000-000-0000</v>
      </c>
      <c r="E10692" s="5" t="s">
        <v>4918</v>
      </c>
      <c r="F10692" s="5" t="s">
        <v>383</v>
      </c>
      <c r="G10692" s="5" t="s">
        <v>384</v>
      </c>
      <c r="H10692" s="5" t="s">
        <v>377</v>
      </c>
      <c r="I10692" s="5" t="s">
        <v>378</v>
      </c>
    </row>
    <row r="10693" spans="1:9" x14ac:dyDescent="0.25">
      <c r="A10693" s="5" t="s">
        <v>24854</v>
      </c>
      <c r="B10693" s="5" t="s">
        <v>24855</v>
      </c>
      <c r="C10693" s="6" t="s">
        <v>1732</v>
      </c>
      <c r="D10693" s="6" t="str">
        <f t="shared" si="167"/>
        <v>0030-000-000-0000</v>
      </c>
      <c r="E10693" s="5" t="s">
        <v>1733</v>
      </c>
      <c r="F10693" s="5" t="s">
        <v>383</v>
      </c>
      <c r="G10693" s="5" t="s">
        <v>384</v>
      </c>
      <c r="H10693" s="5" t="s">
        <v>377</v>
      </c>
      <c r="I10693" s="5" t="s">
        <v>378</v>
      </c>
    </row>
    <row r="10694" spans="1:9" x14ac:dyDescent="0.25">
      <c r="A10694" s="5" t="s">
        <v>24856</v>
      </c>
      <c r="B10694" s="5" t="s">
        <v>24857</v>
      </c>
      <c r="C10694" s="6" t="s">
        <v>911</v>
      </c>
      <c r="D10694" s="6" t="str">
        <f t="shared" si="167"/>
        <v>0168-000-000-0000</v>
      </c>
      <c r="E10694" s="5" t="s">
        <v>912</v>
      </c>
      <c r="F10694" s="5" t="s">
        <v>383</v>
      </c>
      <c r="G10694" s="5" t="s">
        <v>384</v>
      </c>
      <c r="H10694" s="5" t="s">
        <v>377</v>
      </c>
      <c r="I10694" s="5" t="s">
        <v>378</v>
      </c>
    </row>
    <row r="10695" spans="1:9" x14ac:dyDescent="0.25">
      <c r="A10695" s="5" t="s">
        <v>24858</v>
      </c>
      <c r="B10695" s="5" t="s">
        <v>24859</v>
      </c>
      <c r="C10695" s="6" t="s">
        <v>2585</v>
      </c>
      <c r="D10695" s="6" t="str">
        <f t="shared" si="167"/>
        <v>0082-000-000-0000</v>
      </c>
      <c r="E10695" s="5" t="s">
        <v>2586</v>
      </c>
      <c r="F10695" s="5" t="s">
        <v>383</v>
      </c>
      <c r="G10695" s="5" t="s">
        <v>384</v>
      </c>
      <c r="H10695" s="5" t="s">
        <v>377</v>
      </c>
      <c r="I10695" s="5" t="s">
        <v>378</v>
      </c>
    </row>
    <row r="10696" spans="1:9" x14ac:dyDescent="0.25">
      <c r="A10696" s="5" t="s">
        <v>24860</v>
      </c>
      <c r="B10696" s="5" t="s">
        <v>24861</v>
      </c>
      <c r="C10696" s="6" t="s">
        <v>11287</v>
      </c>
      <c r="D10696" s="6" t="str">
        <f t="shared" si="167"/>
        <v>0659-000-000-0000</v>
      </c>
      <c r="E10696" s="5" t="s">
        <v>11288</v>
      </c>
      <c r="F10696" s="5" t="s">
        <v>383</v>
      </c>
      <c r="G10696" s="5" t="s">
        <v>384</v>
      </c>
      <c r="H10696" s="5" t="s">
        <v>377</v>
      </c>
      <c r="I10696" s="5" t="s">
        <v>378</v>
      </c>
    </row>
    <row r="10697" spans="1:9" x14ac:dyDescent="0.25">
      <c r="A10697" s="5" t="s">
        <v>24862</v>
      </c>
      <c r="B10697" s="5" t="s">
        <v>24863</v>
      </c>
      <c r="C10697" s="6" t="s">
        <v>615</v>
      </c>
      <c r="D10697" s="6" t="str">
        <f t="shared" si="167"/>
        <v>0170-000-000-0000</v>
      </c>
      <c r="E10697" s="5" t="s">
        <v>616</v>
      </c>
      <c r="F10697" s="5" t="s">
        <v>383</v>
      </c>
      <c r="G10697" s="5" t="s">
        <v>384</v>
      </c>
      <c r="H10697" s="5" t="s">
        <v>377</v>
      </c>
      <c r="I10697" s="5" t="s">
        <v>378</v>
      </c>
    </row>
    <row r="10698" spans="1:9" x14ac:dyDescent="0.25">
      <c r="A10698" s="5" t="s">
        <v>24864</v>
      </c>
      <c r="B10698" s="5" t="s">
        <v>24865</v>
      </c>
      <c r="C10698" s="6" t="s">
        <v>4424</v>
      </c>
      <c r="D10698" s="6" t="str">
        <f t="shared" si="167"/>
        <v>0577-000-000-0000</v>
      </c>
      <c r="E10698" s="5" t="s">
        <v>4425</v>
      </c>
      <c r="F10698" s="5" t="s">
        <v>383</v>
      </c>
      <c r="G10698" s="5" t="s">
        <v>384</v>
      </c>
      <c r="H10698" s="5" t="s">
        <v>513</v>
      </c>
      <c r="I10698" s="5" t="s">
        <v>514</v>
      </c>
    </row>
    <row r="10699" spans="1:9" x14ac:dyDescent="0.25">
      <c r="A10699" s="5" t="s">
        <v>24866</v>
      </c>
      <c r="B10699" s="5" t="s">
        <v>24867</v>
      </c>
      <c r="C10699" s="6" t="s">
        <v>5694</v>
      </c>
      <c r="D10699" s="6" t="str">
        <f t="shared" si="167"/>
        <v>0922-000-000-0000</v>
      </c>
      <c r="E10699" s="5" t="s">
        <v>5695</v>
      </c>
      <c r="F10699" s="5" t="s">
        <v>383</v>
      </c>
      <c r="G10699" s="5" t="s">
        <v>384</v>
      </c>
      <c r="H10699" s="5" t="s">
        <v>377</v>
      </c>
      <c r="I10699" s="5" t="s">
        <v>378</v>
      </c>
    </row>
    <row r="10700" spans="1:9" x14ac:dyDescent="0.25">
      <c r="A10700" s="5" t="s">
        <v>24868</v>
      </c>
      <c r="B10700" s="5" t="s">
        <v>24869</v>
      </c>
      <c r="C10700" s="6" t="s">
        <v>1512</v>
      </c>
      <c r="D10700" s="6" t="str">
        <f t="shared" si="167"/>
        <v>0041-000-000-0000</v>
      </c>
      <c r="E10700" s="5" t="s">
        <v>1513</v>
      </c>
      <c r="F10700" s="5" t="s">
        <v>383</v>
      </c>
      <c r="G10700" s="5" t="s">
        <v>384</v>
      </c>
      <c r="H10700" s="5" t="s">
        <v>377</v>
      </c>
      <c r="I10700" s="5" t="s">
        <v>378</v>
      </c>
    </row>
    <row r="10701" spans="1:9" x14ac:dyDescent="0.25">
      <c r="A10701" s="5" t="s">
        <v>24870</v>
      </c>
      <c r="B10701" s="5" t="s">
        <v>24871</v>
      </c>
      <c r="C10701" s="6" t="s">
        <v>4815</v>
      </c>
      <c r="D10701" s="6" t="str">
        <f t="shared" si="167"/>
        <v>0613-000-000-0000</v>
      </c>
      <c r="E10701" s="5" t="s">
        <v>4816</v>
      </c>
      <c r="F10701" s="5" t="s">
        <v>383</v>
      </c>
      <c r="G10701" s="5" t="s">
        <v>384</v>
      </c>
      <c r="H10701" s="5" t="s">
        <v>377</v>
      </c>
      <c r="I10701" s="5" t="s">
        <v>378</v>
      </c>
    </row>
    <row r="10702" spans="1:9" x14ac:dyDescent="0.25">
      <c r="A10702" s="5" t="s">
        <v>24872</v>
      </c>
      <c r="B10702" s="5" t="s">
        <v>24873</v>
      </c>
      <c r="C10702" s="6" t="s">
        <v>2909</v>
      </c>
      <c r="D10702" s="6" t="str">
        <f t="shared" si="167"/>
        <v>0949-000-000-0000</v>
      </c>
      <c r="E10702" s="5" t="s">
        <v>2910</v>
      </c>
      <c r="F10702" s="5" t="s">
        <v>383</v>
      </c>
      <c r="G10702" s="5" t="s">
        <v>384</v>
      </c>
      <c r="H10702" s="5" t="s">
        <v>377</v>
      </c>
      <c r="I10702" s="5" t="s">
        <v>378</v>
      </c>
    </row>
    <row r="10703" spans="1:9" x14ac:dyDescent="0.25">
      <c r="A10703" s="5" t="s">
        <v>24874</v>
      </c>
      <c r="B10703" s="5" t="s">
        <v>24875</v>
      </c>
      <c r="C10703" s="6" t="s">
        <v>2537</v>
      </c>
      <c r="D10703" s="6" t="str">
        <f t="shared" si="167"/>
        <v>0977-000-000-0000</v>
      </c>
      <c r="E10703" s="5" t="s">
        <v>2538</v>
      </c>
      <c r="F10703" s="5" t="s">
        <v>383</v>
      </c>
      <c r="G10703" s="5" t="s">
        <v>384</v>
      </c>
      <c r="H10703" s="5" t="s">
        <v>377</v>
      </c>
      <c r="I10703" s="5" t="s">
        <v>378</v>
      </c>
    </row>
    <row r="10704" spans="1:9" x14ac:dyDescent="0.25">
      <c r="A10704" s="5" t="s">
        <v>24876</v>
      </c>
      <c r="B10704" s="5" t="s">
        <v>24877</v>
      </c>
      <c r="C10704" s="6" t="s">
        <v>5364</v>
      </c>
      <c r="D10704" s="6" t="str">
        <f t="shared" si="167"/>
        <v>0529-000-000-0000</v>
      </c>
      <c r="E10704" s="5" t="s">
        <v>5365</v>
      </c>
      <c r="F10704" s="5" t="s">
        <v>383</v>
      </c>
      <c r="G10704" s="5" t="s">
        <v>384</v>
      </c>
      <c r="H10704" s="5" t="s">
        <v>377</v>
      </c>
      <c r="I10704" s="5" t="s">
        <v>378</v>
      </c>
    </row>
    <row r="10705" spans="1:9" x14ac:dyDescent="0.25">
      <c r="A10705" s="5" t="s">
        <v>24878</v>
      </c>
      <c r="B10705" s="5" t="s">
        <v>24879</v>
      </c>
      <c r="C10705" s="6" t="s">
        <v>12991</v>
      </c>
      <c r="D10705" s="6" t="str">
        <f t="shared" si="167"/>
        <v>1060-000-000-0000</v>
      </c>
      <c r="E10705" s="5" t="s">
        <v>12992</v>
      </c>
      <c r="F10705" s="5" t="s">
        <v>383</v>
      </c>
      <c r="G10705" s="5" t="s">
        <v>384</v>
      </c>
      <c r="H10705" s="5" t="s">
        <v>377</v>
      </c>
      <c r="I10705" s="5" t="s">
        <v>378</v>
      </c>
    </row>
    <row r="10706" spans="1:9" x14ac:dyDescent="0.25">
      <c r="A10706" s="5" t="s">
        <v>24880</v>
      </c>
      <c r="B10706" s="5" t="s">
        <v>24881</v>
      </c>
      <c r="C10706" s="6" t="s">
        <v>13741</v>
      </c>
      <c r="D10706" s="6" t="str">
        <f t="shared" si="167"/>
        <v>0567-000-000-0000</v>
      </c>
      <c r="E10706" s="5" t="s">
        <v>13742</v>
      </c>
      <c r="F10706" s="5" t="s">
        <v>383</v>
      </c>
      <c r="G10706" s="5" t="s">
        <v>384</v>
      </c>
      <c r="H10706" s="5" t="s">
        <v>377</v>
      </c>
      <c r="I10706" s="5" t="s">
        <v>378</v>
      </c>
    </row>
    <row r="10707" spans="1:9" x14ac:dyDescent="0.25">
      <c r="A10707" s="5" t="s">
        <v>24882</v>
      </c>
      <c r="B10707" s="5" t="s">
        <v>24883</v>
      </c>
      <c r="C10707" s="6" t="s">
        <v>16167</v>
      </c>
      <c r="D10707" s="6" t="str">
        <f t="shared" si="167"/>
        <v>1061-000-000-0000</v>
      </c>
      <c r="E10707" s="5" t="s">
        <v>16168</v>
      </c>
      <c r="F10707" s="5" t="s">
        <v>383</v>
      </c>
      <c r="G10707" s="5" t="s">
        <v>384</v>
      </c>
      <c r="H10707" s="5" t="s">
        <v>377</v>
      </c>
      <c r="I10707" s="5" t="s">
        <v>378</v>
      </c>
    </row>
    <row r="10708" spans="1:9" x14ac:dyDescent="0.25">
      <c r="A10708" s="5" t="s">
        <v>24884</v>
      </c>
      <c r="B10708" s="5" t="s">
        <v>24885</v>
      </c>
      <c r="C10708" s="6" t="s">
        <v>6045</v>
      </c>
      <c r="D10708" s="6" t="str">
        <f t="shared" si="167"/>
        <v>0117-000-000-0000</v>
      </c>
      <c r="E10708" s="5" t="s">
        <v>6046</v>
      </c>
      <c r="F10708" s="5" t="s">
        <v>383</v>
      </c>
      <c r="G10708" s="5" t="s">
        <v>384</v>
      </c>
      <c r="H10708" s="5" t="s">
        <v>377</v>
      </c>
      <c r="I10708" s="5" t="s">
        <v>378</v>
      </c>
    </row>
    <row r="10709" spans="1:9" x14ac:dyDescent="0.25">
      <c r="A10709" s="5" t="s">
        <v>24886</v>
      </c>
      <c r="B10709" s="5" t="s">
        <v>24887</v>
      </c>
      <c r="C10709" s="6" t="s">
        <v>8320</v>
      </c>
      <c r="D10709" s="6" t="str">
        <f t="shared" si="167"/>
        <v>1016-000-000-0000</v>
      </c>
      <c r="E10709" s="5" t="s">
        <v>8321</v>
      </c>
      <c r="F10709" s="5" t="s">
        <v>383</v>
      </c>
      <c r="G10709" s="5" t="s">
        <v>384</v>
      </c>
      <c r="H10709" s="5" t="s">
        <v>377</v>
      </c>
      <c r="I10709" s="5" t="s">
        <v>378</v>
      </c>
    </row>
    <row r="10710" spans="1:9" x14ac:dyDescent="0.25">
      <c r="A10710" s="5" t="s">
        <v>24888</v>
      </c>
      <c r="B10710" s="5" t="s">
        <v>24889</v>
      </c>
      <c r="C10710" s="6" t="s">
        <v>5154</v>
      </c>
      <c r="D10710" s="6" t="str">
        <f t="shared" si="167"/>
        <v>0416-000-000-0000</v>
      </c>
      <c r="E10710" s="5" t="s">
        <v>5155</v>
      </c>
      <c r="F10710" s="5" t="s">
        <v>383</v>
      </c>
      <c r="G10710" s="5" t="s">
        <v>384</v>
      </c>
      <c r="H10710" s="5" t="s">
        <v>377</v>
      </c>
      <c r="I10710" s="5" t="s">
        <v>378</v>
      </c>
    </row>
    <row r="10711" spans="1:9" x14ac:dyDescent="0.25">
      <c r="A10711" s="5" t="s">
        <v>24890</v>
      </c>
      <c r="B10711" s="5" t="s">
        <v>24891</v>
      </c>
      <c r="C10711" s="6" t="s">
        <v>2060</v>
      </c>
      <c r="D10711" s="6" t="str">
        <f t="shared" si="167"/>
        <v>0280-000-000-0000</v>
      </c>
      <c r="E10711" s="5" t="s">
        <v>2061</v>
      </c>
      <c r="F10711" s="5" t="s">
        <v>383</v>
      </c>
      <c r="G10711" s="5" t="s">
        <v>384</v>
      </c>
      <c r="H10711" s="5" t="s">
        <v>377</v>
      </c>
      <c r="I10711" s="5" t="s">
        <v>378</v>
      </c>
    </row>
    <row r="10712" spans="1:9" x14ac:dyDescent="0.25">
      <c r="A10712" s="5" t="s">
        <v>24892</v>
      </c>
      <c r="B10712" s="5" t="s">
        <v>24893</v>
      </c>
      <c r="C10712" s="6" t="s">
        <v>4313</v>
      </c>
      <c r="D10712" s="6" t="str">
        <f t="shared" si="167"/>
        <v>0102-000-000-0000</v>
      </c>
      <c r="E10712" s="5" t="s">
        <v>4314</v>
      </c>
      <c r="F10712" s="5" t="s">
        <v>383</v>
      </c>
      <c r="G10712" s="5" t="s">
        <v>384</v>
      </c>
      <c r="H10712" s="5" t="s">
        <v>513</v>
      </c>
      <c r="I10712" s="5" t="s">
        <v>514</v>
      </c>
    </row>
    <row r="10713" spans="1:9" x14ac:dyDescent="0.25">
      <c r="A10713" s="5" t="s">
        <v>24894</v>
      </c>
      <c r="B10713" s="5" t="s">
        <v>24895</v>
      </c>
      <c r="C10713" s="6" t="s">
        <v>12279</v>
      </c>
      <c r="D10713" s="6" t="str">
        <f t="shared" si="167"/>
        <v>0569-000-000-0000</v>
      </c>
      <c r="E10713" s="5" t="s">
        <v>12280</v>
      </c>
      <c r="F10713" s="5" t="s">
        <v>383</v>
      </c>
      <c r="G10713" s="5" t="s">
        <v>384</v>
      </c>
      <c r="H10713" s="5" t="s">
        <v>377</v>
      </c>
      <c r="I10713" s="5" t="s">
        <v>378</v>
      </c>
    </row>
    <row r="10714" spans="1:9" x14ac:dyDescent="0.25">
      <c r="A10714" s="5" t="s">
        <v>24896</v>
      </c>
      <c r="B10714" s="5" t="s">
        <v>24897</v>
      </c>
      <c r="C10714" s="6" t="s">
        <v>3498</v>
      </c>
      <c r="D10714" s="6" t="str">
        <f t="shared" si="167"/>
        <v>0548-000-000-0000</v>
      </c>
      <c r="E10714" s="5" t="s">
        <v>3499</v>
      </c>
      <c r="F10714" s="5" t="s">
        <v>383</v>
      </c>
      <c r="G10714" s="5" t="s">
        <v>384</v>
      </c>
      <c r="H10714" s="5" t="s">
        <v>377</v>
      </c>
      <c r="I10714" s="5" t="s">
        <v>378</v>
      </c>
    </row>
    <row r="10715" spans="1:9" x14ac:dyDescent="0.25">
      <c r="A10715" s="5" t="s">
        <v>24898</v>
      </c>
      <c r="B10715" s="5" t="s">
        <v>24899</v>
      </c>
      <c r="C10715" s="6" t="s">
        <v>951</v>
      </c>
      <c r="D10715" s="6" t="str">
        <f t="shared" si="167"/>
        <v>0520-000-000-0000</v>
      </c>
      <c r="E10715" s="5" t="s">
        <v>952</v>
      </c>
      <c r="F10715" s="5" t="s">
        <v>383</v>
      </c>
      <c r="G10715" s="5" t="s">
        <v>384</v>
      </c>
      <c r="H10715" s="5" t="s">
        <v>377</v>
      </c>
      <c r="I10715" s="5" t="s">
        <v>378</v>
      </c>
    </row>
    <row r="10716" spans="1:9" x14ac:dyDescent="0.25">
      <c r="A10716" s="5" t="s">
        <v>24900</v>
      </c>
      <c r="B10716" s="5" t="s">
        <v>24901</v>
      </c>
      <c r="C10716" s="6" t="s">
        <v>433</v>
      </c>
      <c r="D10716" s="6" t="str">
        <f t="shared" si="167"/>
        <v>1028-000-000-0000</v>
      </c>
      <c r="E10716" s="5" t="s">
        <v>434</v>
      </c>
      <c r="F10716" s="5" t="s">
        <v>383</v>
      </c>
      <c r="G10716" s="5" t="s">
        <v>384</v>
      </c>
      <c r="H10716" s="5" t="s">
        <v>377</v>
      </c>
      <c r="I10716" s="5" t="s">
        <v>378</v>
      </c>
    </row>
    <row r="10717" spans="1:9" x14ac:dyDescent="0.25">
      <c r="A10717" s="5" t="s">
        <v>24902</v>
      </c>
      <c r="B10717" s="5" t="s">
        <v>24903</v>
      </c>
      <c r="C10717" s="6" t="s">
        <v>2835</v>
      </c>
      <c r="D10717" s="6" t="str">
        <f t="shared" si="167"/>
        <v>0197-000-000-0000</v>
      </c>
      <c r="E10717" s="5" t="s">
        <v>2836</v>
      </c>
      <c r="F10717" s="5" t="s">
        <v>383</v>
      </c>
      <c r="G10717" s="5" t="s">
        <v>384</v>
      </c>
      <c r="H10717" s="5" t="s">
        <v>377</v>
      </c>
      <c r="I10717" s="5" t="s">
        <v>378</v>
      </c>
    </row>
    <row r="10718" spans="1:9" x14ac:dyDescent="0.25">
      <c r="A10718" s="5" t="s">
        <v>24904</v>
      </c>
      <c r="B10718" s="5" t="s">
        <v>24905</v>
      </c>
      <c r="C10718" s="6" t="s">
        <v>2821</v>
      </c>
      <c r="D10718" s="6" t="str">
        <f t="shared" si="167"/>
        <v>0215-000-000-0000</v>
      </c>
      <c r="E10718" s="5" t="s">
        <v>2822</v>
      </c>
      <c r="F10718" s="5" t="s">
        <v>383</v>
      </c>
      <c r="G10718" s="5" t="s">
        <v>384</v>
      </c>
      <c r="H10718" s="5" t="s">
        <v>377</v>
      </c>
      <c r="I10718" s="5" t="s">
        <v>378</v>
      </c>
    </row>
    <row r="10719" spans="1:9" x14ac:dyDescent="0.25">
      <c r="A10719" s="5" t="s">
        <v>24906</v>
      </c>
      <c r="B10719" s="5" t="s">
        <v>24907</v>
      </c>
      <c r="C10719" s="6" t="s">
        <v>2969</v>
      </c>
      <c r="D10719" s="6" t="str">
        <f t="shared" si="167"/>
        <v>0320-000-001-3900</v>
      </c>
      <c r="E10719" s="5" t="s">
        <v>2970</v>
      </c>
      <c r="F10719" s="5" t="s">
        <v>383</v>
      </c>
      <c r="G10719" s="5" t="s">
        <v>384</v>
      </c>
      <c r="H10719" s="5" t="s">
        <v>377</v>
      </c>
      <c r="I10719" s="5" t="s">
        <v>378</v>
      </c>
    </row>
    <row r="10720" spans="1:9" x14ac:dyDescent="0.25">
      <c r="A10720" s="5" t="s">
        <v>24908</v>
      </c>
      <c r="B10720" s="5" t="s">
        <v>24909</v>
      </c>
      <c r="C10720" s="6" t="s">
        <v>1512</v>
      </c>
      <c r="D10720" s="6" t="str">
        <f t="shared" si="167"/>
        <v>0041-000-000-0000</v>
      </c>
      <c r="E10720" s="5" t="s">
        <v>1513</v>
      </c>
      <c r="F10720" s="5" t="s">
        <v>383</v>
      </c>
      <c r="G10720" s="5" t="s">
        <v>384</v>
      </c>
      <c r="H10720" s="5" t="s">
        <v>377</v>
      </c>
      <c r="I10720" s="5" t="s">
        <v>378</v>
      </c>
    </row>
    <row r="10721" spans="1:9" x14ac:dyDescent="0.25">
      <c r="A10721" s="5" t="s">
        <v>24910</v>
      </c>
      <c r="B10721" s="5" t="s">
        <v>24911</v>
      </c>
      <c r="C10721" s="6" t="s">
        <v>1573</v>
      </c>
      <c r="D10721" s="6" t="str">
        <f t="shared" si="167"/>
        <v>0213-000-000-0000</v>
      </c>
      <c r="E10721" s="5" t="s">
        <v>1574</v>
      </c>
      <c r="F10721" s="5" t="s">
        <v>383</v>
      </c>
      <c r="G10721" s="5" t="s">
        <v>384</v>
      </c>
      <c r="H10721" s="5" t="s">
        <v>513</v>
      </c>
      <c r="I10721" s="5" t="s">
        <v>514</v>
      </c>
    </row>
    <row r="10722" spans="1:9" x14ac:dyDescent="0.25">
      <c r="A10722" s="5" t="s">
        <v>24912</v>
      </c>
      <c r="B10722" s="5" t="s">
        <v>24913</v>
      </c>
      <c r="C10722" s="6" t="s">
        <v>2835</v>
      </c>
      <c r="D10722" s="6" t="str">
        <f t="shared" si="167"/>
        <v>0197-000-000-0000</v>
      </c>
      <c r="E10722" s="5" t="s">
        <v>2836</v>
      </c>
      <c r="F10722" s="5" t="s">
        <v>383</v>
      </c>
      <c r="G10722" s="5" t="s">
        <v>384</v>
      </c>
      <c r="H10722" s="5" t="s">
        <v>377</v>
      </c>
      <c r="I10722" s="5" t="s">
        <v>378</v>
      </c>
    </row>
    <row r="10723" spans="1:9" x14ac:dyDescent="0.25">
      <c r="A10723" s="5" t="s">
        <v>24914</v>
      </c>
      <c r="B10723" s="5" t="s">
        <v>24915</v>
      </c>
      <c r="C10723" s="6" t="s">
        <v>8396</v>
      </c>
      <c r="D10723" s="6" t="str">
        <f t="shared" si="167"/>
        <v>0743-000-000-0000</v>
      </c>
      <c r="E10723" s="5" t="s">
        <v>8397</v>
      </c>
      <c r="F10723" s="5" t="s">
        <v>383</v>
      </c>
      <c r="G10723" s="5" t="s">
        <v>384</v>
      </c>
      <c r="H10723" s="5" t="s">
        <v>377</v>
      </c>
      <c r="I10723" s="5" t="s">
        <v>378</v>
      </c>
    </row>
    <row r="10724" spans="1:9" x14ac:dyDescent="0.25">
      <c r="A10724" s="5" t="s">
        <v>24916</v>
      </c>
      <c r="B10724" s="5" t="s">
        <v>24917</v>
      </c>
      <c r="C10724" s="6" t="s">
        <v>12046</v>
      </c>
      <c r="D10724" s="6" t="str">
        <f t="shared" si="167"/>
        <v>1129-000-000-0000</v>
      </c>
      <c r="E10724" s="5" t="s">
        <v>12047</v>
      </c>
      <c r="F10724" s="5" t="s">
        <v>383</v>
      </c>
      <c r="G10724" s="5" t="s">
        <v>384</v>
      </c>
      <c r="H10724" s="5" t="s">
        <v>377</v>
      </c>
      <c r="I10724" s="5" t="s">
        <v>378</v>
      </c>
    </row>
    <row r="10725" spans="1:9" x14ac:dyDescent="0.25">
      <c r="A10725" s="5" t="s">
        <v>24918</v>
      </c>
      <c r="B10725" s="5" t="s">
        <v>24919</v>
      </c>
      <c r="C10725" s="6" t="s">
        <v>449</v>
      </c>
      <c r="D10725" s="6" t="str">
        <f t="shared" si="167"/>
        <v>0965-000-000-0000</v>
      </c>
      <c r="E10725" s="5" t="s">
        <v>450</v>
      </c>
      <c r="F10725" s="5" t="s">
        <v>383</v>
      </c>
      <c r="G10725" s="5" t="s">
        <v>384</v>
      </c>
      <c r="H10725" s="5" t="s">
        <v>377</v>
      </c>
      <c r="I10725" s="5" t="s">
        <v>378</v>
      </c>
    </row>
    <row r="10726" spans="1:9" x14ac:dyDescent="0.25">
      <c r="A10726" s="5" t="s">
        <v>24920</v>
      </c>
      <c r="B10726" s="5" t="s">
        <v>24921</v>
      </c>
      <c r="C10726" s="6" t="s">
        <v>445</v>
      </c>
      <c r="D10726" s="6" t="str">
        <f t="shared" si="167"/>
        <v>0032-000-000-0000</v>
      </c>
      <c r="E10726" s="5" t="s">
        <v>446</v>
      </c>
      <c r="F10726" s="5" t="s">
        <v>383</v>
      </c>
      <c r="G10726" s="5" t="s">
        <v>384</v>
      </c>
      <c r="H10726" s="5" t="s">
        <v>377</v>
      </c>
      <c r="I10726" s="5" t="s">
        <v>378</v>
      </c>
    </row>
    <row r="10727" spans="1:9" x14ac:dyDescent="0.25">
      <c r="A10727" s="5" t="s">
        <v>24922</v>
      </c>
      <c r="B10727" s="5" t="s">
        <v>24923</v>
      </c>
      <c r="C10727" s="6" t="s">
        <v>6366</v>
      </c>
      <c r="D10727" s="6" t="str">
        <f t="shared" si="167"/>
        <v>1004-000-000-0000</v>
      </c>
      <c r="E10727" s="5" t="s">
        <v>6367</v>
      </c>
      <c r="F10727" s="5" t="s">
        <v>383</v>
      </c>
      <c r="G10727" s="5" t="s">
        <v>384</v>
      </c>
      <c r="H10727" s="5" t="s">
        <v>377</v>
      </c>
      <c r="I10727" s="5" t="s">
        <v>378</v>
      </c>
    </row>
    <row r="10728" spans="1:9" x14ac:dyDescent="0.25">
      <c r="A10728" s="5" t="s">
        <v>24924</v>
      </c>
      <c r="B10728" s="5" t="s">
        <v>24925</v>
      </c>
      <c r="C10728" s="6" t="s">
        <v>2585</v>
      </c>
      <c r="D10728" s="6" t="str">
        <f t="shared" si="167"/>
        <v>0082-000-000-0000</v>
      </c>
      <c r="E10728" s="5" t="s">
        <v>2586</v>
      </c>
      <c r="F10728" s="5" t="s">
        <v>383</v>
      </c>
      <c r="G10728" s="5" t="s">
        <v>384</v>
      </c>
      <c r="H10728" s="5" t="s">
        <v>377</v>
      </c>
      <c r="I10728" s="5" t="s">
        <v>378</v>
      </c>
    </row>
    <row r="10729" spans="1:9" x14ac:dyDescent="0.25">
      <c r="A10729" s="5" t="s">
        <v>24926</v>
      </c>
      <c r="B10729" s="5" t="s">
        <v>24927</v>
      </c>
      <c r="C10729" s="6" t="s">
        <v>2933</v>
      </c>
      <c r="D10729" s="6" t="str">
        <f t="shared" si="167"/>
        <v>0610-000-000-0000</v>
      </c>
      <c r="E10729" s="5" t="s">
        <v>2934</v>
      </c>
      <c r="F10729" s="5" t="s">
        <v>383</v>
      </c>
      <c r="G10729" s="5" t="s">
        <v>384</v>
      </c>
      <c r="H10729" s="5" t="s">
        <v>513</v>
      </c>
      <c r="I10729" s="5" t="s">
        <v>514</v>
      </c>
    </row>
    <row r="10730" spans="1:9" x14ac:dyDescent="0.25">
      <c r="A10730" s="5" t="s">
        <v>24928</v>
      </c>
      <c r="B10730" s="5" t="s">
        <v>24929</v>
      </c>
      <c r="C10730" s="6" t="s">
        <v>24221</v>
      </c>
      <c r="D10730" s="6" t="str">
        <f t="shared" si="167"/>
        <v>0922-000-009-9300</v>
      </c>
      <c r="E10730" s="5" t="s">
        <v>24222</v>
      </c>
      <c r="F10730" s="5" t="s">
        <v>383</v>
      </c>
      <c r="G10730" s="5" t="s">
        <v>384</v>
      </c>
      <c r="H10730" s="5" t="s">
        <v>377</v>
      </c>
      <c r="I10730" s="5" t="s">
        <v>378</v>
      </c>
    </row>
    <row r="10731" spans="1:9" x14ac:dyDescent="0.25">
      <c r="A10731" s="5" t="s">
        <v>24930</v>
      </c>
      <c r="B10731" s="5" t="s">
        <v>24931</v>
      </c>
      <c r="C10731" s="6" t="s">
        <v>21123</v>
      </c>
      <c r="D10731" s="6" t="str">
        <f t="shared" si="167"/>
        <v>0600-000-008-3200</v>
      </c>
      <c r="E10731" s="5" t="s">
        <v>21124</v>
      </c>
      <c r="F10731" s="5" t="s">
        <v>383</v>
      </c>
      <c r="G10731" s="5" t="s">
        <v>384</v>
      </c>
      <c r="H10731" s="5" t="s">
        <v>377</v>
      </c>
      <c r="I10731" s="5" t="s">
        <v>378</v>
      </c>
    </row>
    <row r="10732" spans="1:9" x14ac:dyDescent="0.25">
      <c r="A10732" s="5" t="s">
        <v>24932</v>
      </c>
      <c r="B10732" s="5" t="s">
        <v>24933</v>
      </c>
      <c r="C10732" s="6" t="s">
        <v>3118</v>
      </c>
      <c r="D10732" s="6" t="str">
        <f t="shared" si="167"/>
        <v>0450-000-000-0000</v>
      </c>
      <c r="E10732" s="5" t="s">
        <v>3119</v>
      </c>
      <c r="F10732" s="5" t="s">
        <v>383</v>
      </c>
      <c r="G10732" s="5" t="s">
        <v>384</v>
      </c>
      <c r="H10732" s="5" t="s">
        <v>377</v>
      </c>
      <c r="I10732" s="5" t="s">
        <v>378</v>
      </c>
    </row>
    <row r="10733" spans="1:9" x14ac:dyDescent="0.25">
      <c r="A10733" s="5" t="s">
        <v>24934</v>
      </c>
      <c r="B10733" s="5" t="s">
        <v>24935</v>
      </c>
      <c r="C10733" s="6" t="s">
        <v>2843</v>
      </c>
      <c r="D10733" s="6" t="str">
        <f t="shared" si="167"/>
        <v>0107-000-000-0000</v>
      </c>
      <c r="E10733" s="5" t="s">
        <v>2844</v>
      </c>
      <c r="F10733" s="5" t="s">
        <v>383</v>
      </c>
      <c r="G10733" s="5" t="s">
        <v>384</v>
      </c>
      <c r="H10733" s="5" t="s">
        <v>377</v>
      </c>
      <c r="I10733" s="5" t="s">
        <v>378</v>
      </c>
    </row>
    <row r="10734" spans="1:9" x14ac:dyDescent="0.25">
      <c r="A10734" s="5" t="s">
        <v>24936</v>
      </c>
      <c r="B10734" s="5" t="s">
        <v>24937</v>
      </c>
      <c r="C10734" s="6" t="s">
        <v>15975</v>
      </c>
      <c r="D10734" s="6" t="str">
        <f t="shared" si="167"/>
        <v>0547-000-000-0000</v>
      </c>
      <c r="E10734" s="5" t="s">
        <v>15976</v>
      </c>
      <c r="F10734" s="5" t="s">
        <v>383</v>
      </c>
      <c r="G10734" s="5" t="s">
        <v>384</v>
      </c>
      <c r="H10734" s="5" t="s">
        <v>377</v>
      </c>
      <c r="I10734" s="5" t="s">
        <v>378</v>
      </c>
    </row>
    <row r="10735" spans="1:9" x14ac:dyDescent="0.25">
      <c r="A10735" s="5" t="s">
        <v>24938</v>
      </c>
      <c r="B10735" s="5" t="s">
        <v>24939</v>
      </c>
      <c r="C10735" s="6" t="s">
        <v>2180</v>
      </c>
      <c r="D10735" s="6" t="str">
        <f t="shared" si="167"/>
        <v>0770-000-000-0000</v>
      </c>
      <c r="E10735" s="5" t="s">
        <v>2181</v>
      </c>
      <c r="F10735" s="5" t="s">
        <v>383</v>
      </c>
      <c r="G10735" s="5" t="s">
        <v>384</v>
      </c>
      <c r="H10735" s="5" t="s">
        <v>377</v>
      </c>
      <c r="I10735" s="5" t="s">
        <v>378</v>
      </c>
    </row>
    <row r="10736" spans="1:9" x14ac:dyDescent="0.25">
      <c r="A10736" s="5" t="s">
        <v>24940</v>
      </c>
      <c r="B10736" s="5" t="s">
        <v>24941</v>
      </c>
      <c r="C10736" s="6" t="s">
        <v>13654</v>
      </c>
      <c r="D10736" s="6" t="str">
        <f t="shared" si="167"/>
        <v>0711-000-000-0000</v>
      </c>
      <c r="E10736" s="5" t="s">
        <v>13655</v>
      </c>
      <c r="F10736" s="5" t="s">
        <v>383</v>
      </c>
      <c r="G10736" s="5" t="s">
        <v>384</v>
      </c>
      <c r="H10736" s="5" t="s">
        <v>377</v>
      </c>
      <c r="I10736" s="5" t="s">
        <v>378</v>
      </c>
    </row>
    <row r="10737" spans="1:9" x14ac:dyDescent="0.25">
      <c r="A10737" s="5" t="s">
        <v>24942</v>
      </c>
      <c r="B10737" s="5" t="s">
        <v>24943</v>
      </c>
      <c r="C10737" s="6" t="s">
        <v>14510</v>
      </c>
      <c r="D10737" s="6" t="str">
        <f t="shared" si="167"/>
        <v>1058-000-000-0000</v>
      </c>
      <c r="E10737" s="5" t="s">
        <v>14511</v>
      </c>
      <c r="F10737" s="5" t="s">
        <v>383</v>
      </c>
      <c r="G10737" s="5" t="s">
        <v>384</v>
      </c>
      <c r="H10737" s="5" t="s">
        <v>377</v>
      </c>
      <c r="I10737" s="5" t="s">
        <v>378</v>
      </c>
    </row>
    <row r="10738" spans="1:9" x14ac:dyDescent="0.25">
      <c r="A10738" s="5" t="s">
        <v>24944</v>
      </c>
      <c r="B10738" s="5" t="s">
        <v>24945</v>
      </c>
      <c r="C10738" s="6" t="s">
        <v>8809</v>
      </c>
      <c r="D10738" s="6" t="str">
        <f t="shared" si="167"/>
        <v>0301-000-000-0000</v>
      </c>
      <c r="E10738" s="5" t="s">
        <v>8810</v>
      </c>
      <c r="F10738" s="5" t="s">
        <v>383</v>
      </c>
      <c r="G10738" s="5" t="s">
        <v>384</v>
      </c>
      <c r="H10738" s="5" t="s">
        <v>377</v>
      </c>
      <c r="I10738" s="5" t="s">
        <v>378</v>
      </c>
    </row>
    <row r="10739" spans="1:9" x14ac:dyDescent="0.25">
      <c r="A10739" s="5" t="s">
        <v>24946</v>
      </c>
      <c r="B10739" s="5" t="s">
        <v>24947</v>
      </c>
      <c r="C10739" s="6" t="s">
        <v>1398</v>
      </c>
      <c r="D10739" s="6" t="str">
        <f t="shared" si="167"/>
        <v>0116-000-000-0000</v>
      </c>
      <c r="E10739" s="5" t="s">
        <v>1399</v>
      </c>
      <c r="F10739" s="5" t="s">
        <v>383</v>
      </c>
      <c r="G10739" s="5" t="s">
        <v>384</v>
      </c>
      <c r="H10739" s="5" t="s">
        <v>377</v>
      </c>
      <c r="I10739" s="5" t="s">
        <v>378</v>
      </c>
    </row>
    <row r="10740" spans="1:9" x14ac:dyDescent="0.25">
      <c r="A10740" s="5" t="s">
        <v>24948</v>
      </c>
      <c r="B10740" s="5" t="s">
        <v>24949</v>
      </c>
      <c r="C10740" s="6" t="s">
        <v>5296</v>
      </c>
      <c r="D10740" s="6" t="str">
        <f t="shared" si="167"/>
        <v>0559-000-000-0000</v>
      </c>
      <c r="E10740" s="5" t="s">
        <v>5297</v>
      </c>
      <c r="F10740" s="5" t="s">
        <v>383</v>
      </c>
      <c r="G10740" s="5" t="s">
        <v>384</v>
      </c>
      <c r="H10740" s="5" t="s">
        <v>377</v>
      </c>
      <c r="I10740" s="5" t="s">
        <v>378</v>
      </c>
    </row>
    <row r="10741" spans="1:9" x14ac:dyDescent="0.25">
      <c r="A10741" s="5" t="s">
        <v>24950</v>
      </c>
      <c r="B10741" s="5" t="s">
        <v>24951</v>
      </c>
      <c r="C10741" s="6" t="s">
        <v>1764</v>
      </c>
      <c r="D10741" s="6" t="str">
        <f t="shared" si="167"/>
        <v>0040-000-000-0000</v>
      </c>
      <c r="E10741" s="5" t="s">
        <v>1765</v>
      </c>
      <c r="F10741" s="5" t="s">
        <v>383</v>
      </c>
      <c r="G10741" s="5" t="s">
        <v>384</v>
      </c>
      <c r="H10741" s="5" t="s">
        <v>377</v>
      </c>
      <c r="I10741" s="5" t="s">
        <v>378</v>
      </c>
    </row>
    <row r="10742" spans="1:9" x14ac:dyDescent="0.25">
      <c r="A10742" s="5" t="s">
        <v>24952</v>
      </c>
      <c r="B10742" s="5" t="s">
        <v>24953</v>
      </c>
      <c r="C10742" s="6" t="s">
        <v>3728</v>
      </c>
      <c r="D10742" s="6" t="str">
        <f t="shared" si="167"/>
        <v>0049-000-000-0000</v>
      </c>
      <c r="E10742" s="5" t="s">
        <v>3729</v>
      </c>
      <c r="F10742" s="5" t="s">
        <v>383</v>
      </c>
      <c r="G10742" s="5" t="s">
        <v>384</v>
      </c>
      <c r="H10742" s="5" t="s">
        <v>377</v>
      </c>
      <c r="I10742" s="5" t="s">
        <v>378</v>
      </c>
    </row>
    <row r="10743" spans="1:9" x14ac:dyDescent="0.25">
      <c r="A10743" s="5" t="s">
        <v>24954</v>
      </c>
      <c r="B10743" s="5" t="s">
        <v>24955</v>
      </c>
      <c r="C10743" s="6" t="s">
        <v>1946</v>
      </c>
      <c r="D10743" s="6" t="str">
        <f t="shared" si="167"/>
        <v>0010-163-031-1100</v>
      </c>
      <c r="E10743" s="5" t="s">
        <v>1947</v>
      </c>
      <c r="F10743" s="5" t="s">
        <v>383</v>
      </c>
      <c r="G10743" s="5" t="s">
        <v>384</v>
      </c>
      <c r="H10743" s="5" t="s">
        <v>377</v>
      </c>
      <c r="I10743" s="5" t="s">
        <v>378</v>
      </c>
    </row>
    <row r="10744" spans="1:9" x14ac:dyDescent="0.25">
      <c r="A10744" s="5" t="s">
        <v>24956</v>
      </c>
      <c r="B10744" s="5" t="s">
        <v>24957</v>
      </c>
      <c r="C10744" s="6" t="s">
        <v>5732</v>
      </c>
      <c r="D10744" s="6" t="str">
        <f t="shared" si="167"/>
        <v>0788-000-000-0000</v>
      </c>
      <c r="E10744" s="5" t="s">
        <v>5733</v>
      </c>
      <c r="F10744" s="5" t="s">
        <v>383</v>
      </c>
      <c r="G10744" s="5" t="s">
        <v>384</v>
      </c>
      <c r="H10744" s="5" t="s">
        <v>377</v>
      </c>
      <c r="I10744" s="5" t="s">
        <v>378</v>
      </c>
    </row>
    <row r="10745" spans="1:9" x14ac:dyDescent="0.25">
      <c r="A10745" s="5" t="s">
        <v>24958</v>
      </c>
      <c r="B10745" s="5" t="s">
        <v>24959</v>
      </c>
      <c r="C10745" s="6" t="s">
        <v>24960</v>
      </c>
      <c r="D10745" s="6" t="str">
        <f t="shared" si="167"/>
        <v>0152-250-000-0000</v>
      </c>
      <c r="E10745" s="5" t="s">
        <v>27891</v>
      </c>
      <c r="F10745" s="5" t="s">
        <v>383</v>
      </c>
      <c r="G10745" s="5" t="s">
        <v>384</v>
      </c>
      <c r="H10745" s="5" t="s">
        <v>377</v>
      </c>
      <c r="I10745" s="5" t="s">
        <v>378</v>
      </c>
    </row>
    <row r="10746" spans="1:9" x14ac:dyDescent="0.25">
      <c r="A10746" s="5" t="s">
        <v>24961</v>
      </c>
      <c r="B10746" s="5" t="s">
        <v>24962</v>
      </c>
      <c r="C10746" s="6" t="s">
        <v>815</v>
      </c>
      <c r="D10746" s="6" t="str">
        <f t="shared" si="167"/>
        <v>0660-000-000-0000</v>
      </c>
      <c r="E10746" s="5" t="s">
        <v>816</v>
      </c>
      <c r="F10746" s="5" t="s">
        <v>383</v>
      </c>
      <c r="G10746" s="5" t="s">
        <v>384</v>
      </c>
      <c r="H10746" s="5" t="s">
        <v>513</v>
      </c>
      <c r="I10746" s="5" t="s">
        <v>514</v>
      </c>
    </row>
    <row r="10747" spans="1:9" x14ac:dyDescent="0.25">
      <c r="A10747" s="5" t="s">
        <v>24963</v>
      </c>
      <c r="B10747" s="5" t="s">
        <v>24964</v>
      </c>
      <c r="C10747" s="6" t="s">
        <v>3840</v>
      </c>
      <c r="D10747" s="6" t="str">
        <f t="shared" si="167"/>
        <v>0819-000-000-0000</v>
      </c>
      <c r="E10747" s="5" t="s">
        <v>3841</v>
      </c>
      <c r="F10747" s="5" t="s">
        <v>383</v>
      </c>
      <c r="G10747" s="5" t="s">
        <v>384</v>
      </c>
      <c r="H10747" s="5" t="s">
        <v>377</v>
      </c>
      <c r="I10747" s="5" t="s">
        <v>378</v>
      </c>
    </row>
    <row r="10748" spans="1:9" x14ac:dyDescent="0.25">
      <c r="A10748" s="5" t="s">
        <v>24965</v>
      </c>
      <c r="B10748" s="5" t="s">
        <v>24966</v>
      </c>
      <c r="C10748" s="6" t="s">
        <v>1794</v>
      </c>
      <c r="D10748" s="6" t="str">
        <f t="shared" si="167"/>
        <v>0427-000-000-0000</v>
      </c>
      <c r="E10748" s="5" t="s">
        <v>1795</v>
      </c>
      <c r="F10748" s="5" t="s">
        <v>383</v>
      </c>
      <c r="G10748" s="5" t="s">
        <v>384</v>
      </c>
      <c r="H10748" s="5" t="s">
        <v>377</v>
      </c>
      <c r="I10748" s="5" t="s">
        <v>378</v>
      </c>
    </row>
    <row r="10749" spans="1:9" x14ac:dyDescent="0.25">
      <c r="A10749" s="5" t="s">
        <v>24967</v>
      </c>
      <c r="B10749" s="5" t="s">
        <v>24968</v>
      </c>
      <c r="C10749" s="6" t="s">
        <v>1764</v>
      </c>
      <c r="D10749" s="6" t="str">
        <f t="shared" si="167"/>
        <v>0040-000-000-0000</v>
      </c>
      <c r="E10749" s="5" t="s">
        <v>1765</v>
      </c>
      <c r="F10749" s="5" t="s">
        <v>383</v>
      </c>
      <c r="G10749" s="5" t="s">
        <v>384</v>
      </c>
      <c r="H10749" s="5" t="s">
        <v>513</v>
      </c>
      <c r="I10749" s="5" t="s">
        <v>514</v>
      </c>
    </row>
    <row r="10750" spans="1:9" x14ac:dyDescent="0.25">
      <c r="A10750" s="5" t="s">
        <v>24969</v>
      </c>
      <c r="B10750" s="5" t="s">
        <v>24970</v>
      </c>
      <c r="C10750" s="6" t="s">
        <v>2722</v>
      </c>
      <c r="D10750" s="6" t="str">
        <f t="shared" si="167"/>
        <v>0302-000-000-0000</v>
      </c>
      <c r="E10750" s="5" t="s">
        <v>2723</v>
      </c>
      <c r="F10750" s="5" t="s">
        <v>383</v>
      </c>
      <c r="G10750" s="5" t="s">
        <v>384</v>
      </c>
      <c r="H10750" s="5" t="s">
        <v>377</v>
      </c>
      <c r="I10750" s="5" t="s">
        <v>378</v>
      </c>
    </row>
    <row r="10751" spans="1:9" x14ac:dyDescent="0.25">
      <c r="A10751" s="5" t="s">
        <v>24971</v>
      </c>
      <c r="B10751" s="5" t="s">
        <v>24972</v>
      </c>
      <c r="C10751" s="6" t="s">
        <v>3932</v>
      </c>
      <c r="D10751" s="6" t="str">
        <f t="shared" si="167"/>
        <v>0607-000-000-0000</v>
      </c>
      <c r="E10751" s="5" t="s">
        <v>3933</v>
      </c>
      <c r="F10751" s="5" t="s">
        <v>383</v>
      </c>
      <c r="G10751" s="5" t="s">
        <v>384</v>
      </c>
      <c r="H10751" s="5" t="s">
        <v>377</v>
      </c>
      <c r="I10751" s="5" t="s">
        <v>378</v>
      </c>
    </row>
    <row r="10752" spans="1:9" x14ac:dyDescent="0.25">
      <c r="A10752" s="5" t="s">
        <v>24973</v>
      </c>
      <c r="B10752" s="5" t="s">
        <v>24974</v>
      </c>
      <c r="C10752" s="6" t="s">
        <v>5439</v>
      </c>
      <c r="D10752" s="6" t="str">
        <f t="shared" si="167"/>
        <v>0156-000-000-0000</v>
      </c>
      <c r="E10752" s="5" t="s">
        <v>5440</v>
      </c>
      <c r="F10752" s="5" t="s">
        <v>383</v>
      </c>
      <c r="G10752" s="5" t="s">
        <v>384</v>
      </c>
      <c r="H10752" s="5" t="s">
        <v>377</v>
      </c>
      <c r="I10752" s="5" t="s">
        <v>378</v>
      </c>
    </row>
    <row r="10753" spans="1:9" x14ac:dyDescent="0.25">
      <c r="A10753" s="5" t="s">
        <v>24975</v>
      </c>
      <c r="B10753" s="5" t="s">
        <v>24976</v>
      </c>
      <c r="C10753" s="6" t="s">
        <v>521</v>
      </c>
      <c r="D10753" s="6" t="str">
        <f t="shared" si="167"/>
        <v>0950-000-000-0000</v>
      </c>
      <c r="E10753" s="5" t="s">
        <v>522</v>
      </c>
      <c r="F10753" s="5" t="s">
        <v>383</v>
      </c>
      <c r="G10753" s="5" t="s">
        <v>384</v>
      </c>
      <c r="H10753" s="5" t="s">
        <v>377</v>
      </c>
      <c r="I10753" s="5" t="s">
        <v>378</v>
      </c>
    </row>
    <row r="10754" spans="1:9" x14ac:dyDescent="0.25">
      <c r="A10754" s="5" t="s">
        <v>24977</v>
      </c>
      <c r="B10754" s="5" t="s">
        <v>24978</v>
      </c>
      <c r="C10754" s="6" t="s">
        <v>660</v>
      </c>
      <c r="D10754" s="6" t="str">
        <f t="shared" ref="D10754:D10817" si="168">TEXT(C10754,"0000-000-000-0000")</f>
        <v>0080-000-000-0000</v>
      </c>
      <c r="E10754" s="5" t="s">
        <v>661</v>
      </c>
      <c r="F10754" s="5" t="s">
        <v>383</v>
      </c>
      <c r="G10754" s="5" t="s">
        <v>384</v>
      </c>
      <c r="H10754" s="5" t="s">
        <v>377</v>
      </c>
      <c r="I10754" s="5" t="s">
        <v>378</v>
      </c>
    </row>
    <row r="10755" spans="1:9" x14ac:dyDescent="0.25">
      <c r="A10755" s="5" t="s">
        <v>24979</v>
      </c>
      <c r="B10755" s="5" t="s">
        <v>24980</v>
      </c>
      <c r="C10755" s="6" t="s">
        <v>18766</v>
      </c>
      <c r="D10755" s="6" t="str">
        <f t="shared" si="168"/>
        <v>1147-000-000-0000</v>
      </c>
      <c r="E10755" s="5" t="s">
        <v>18767</v>
      </c>
      <c r="F10755" s="5" t="s">
        <v>383</v>
      </c>
      <c r="G10755" s="5" t="s">
        <v>384</v>
      </c>
      <c r="H10755" s="5" t="s">
        <v>377</v>
      </c>
      <c r="I10755" s="5" t="s">
        <v>378</v>
      </c>
    </row>
    <row r="10756" spans="1:9" x14ac:dyDescent="0.25">
      <c r="A10756" s="5" t="s">
        <v>24981</v>
      </c>
      <c r="B10756" s="5" t="s">
        <v>24982</v>
      </c>
      <c r="C10756" s="6" t="s">
        <v>3819</v>
      </c>
      <c r="D10756" s="6" t="str">
        <f t="shared" si="168"/>
        <v>0627-000-000-0000</v>
      </c>
      <c r="E10756" s="5" t="s">
        <v>3820</v>
      </c>
      <c r="F10756" s="5" t="s">
        <v>383</v>
      </c>
      <c r="G10756" s="5" t="s">
        <v>384</v>
      </c>
      <c r="H10756" s="5" t="s">
        <v>377</v>
      </c>
      <c r="I10756" s="5" t="s">
        <v>378</v>
      </c>
    </row>
    <row r="10757" spans="1:9" x14ac:dyDescent="0.25">
      <c r="A10757" s="5" t="s">
        <v>24983</v>
      </c>
      <c r="B10757" s="5" t="s">
        <v>24984</v>
      </c>
      <c r="C10757" s="6" t="s">
        <v>3896</v>
      </c>
      <c r="D10757" s="6" t="str">
        <f t="shared" si="168"/>
        <v>0410-000-000-0000</v>
      </c>
      <c r="E10757" s="5" t="s">
        <v>3897</v>
      </c>
      <c r="F10757" s="5" t="s">
        <v>383</v>
      </c>
      <c r="G10757" s="5" t="s">
        <v>384</v>
      </c>
      <c r="H10757" s="5" t="s">
        <v>377</v>
      </c>
      <c r="I10757" s="5" t="s">
        <v>378</v>
      </c>
    </row>
    <row r="10758" spans="1:9" x14ac:dyDescent="0.25">
      <c r="A10758" s="5" t="s">
        <v>24985</v>
      </c>
      <c r="B10758" s="5" t="s">
        <v>24986</v>
      </c>
      <c r="C10758" s="6" t="s">
        <v>2120</v>
      </c>
      <c r="D10758" s="6" t="str">
        <f t="shared" si="168"/>
        <v>0232-000-000-0000</v>
      </c>
      <c r="E10758" s="5" t="s">
        <v>2121</v>
      </c>
      <c r="F10758" s="5" t="s">
        <v>383</v>
      </c>
      <c r="G10758" s="5" t="s">
        <v>384</v>
      </c>
      <c r="H10758" s="5" t="s">
        <v>377</v>
      </c>
      <c r="I10758" s="5" t="s">
        <v>378</v>
      </c>
    </row>
    <row r="10759" spans="1:9" x14ac:dyDescent="0.25">
      <c r="A10759" s="5" t="s">
        <v>24987</v>
      </c>
      <c r="B10759" s="5" t="s">
        <v>24988</v>
      </c>
      <c r="C10759" s="6" t="s">
        <v>2394</v>
      </c>
      <c r="D10759" s="6" t="str">
        <f t="shared" si="168"/>
        <v>0290-000-000-0000</v>
      </c>
      <c r="E10759" s="5" t="s">
        <v>2395</v>
      </c>
      <c r="F10759" s="5" t="s">
        <v>383</v>
      </c>
      <c r="G10759" s="5" t="s">
        <v>384</v>
      </c>
      <c r="H10759" s="5" t="s">
        <v>377</v>
      </c>
      <c r="I10759" s="5" t="s">
        <v>378</v>
      </c>
    </row>
    <row r="10760" spans="1:9" x14ac:dyDescent="0.25">
      <c r="A10760" s="5" t="s">
        <v>24989</v>
      </c>
      <c r="B10760" s="5" t="s">
        <v>24990</v>
      </c>
      <c r="C10760" s="6" t="s">
        <v>14382</v>
      </c>
      <c r="D10760" s="6" t="str">
        <f t="shared" si="168"/>
        <v>1155-000-000-0000</v>
      </c>
      <c r="E10760" s="5" t="s">
        <v>14383</v>
      </c>
      <c r="F10760" s="5" t="s">
        <v>383</v>
      </c>
      <c r="G10760" s="5" t="s">
        <v>384</v>
      </c>
      <c r="H10760" s="5" t="s">
        <v>377</v>
      </c>
      <c r="I10760" s="5" t="s">
        <v>378</v>
      </c>
    </row>
    <row r="10761" spans="1:9" x14ac:dyDescent="0.25">
      <c r="A10761" s="5" t="s">
        <v>24991</v>
      </c>
      <c r="B10761" s="5" t="s">
        <v>24992</v>
      </c>
      <c r="C10761" s="6" t="s">
        <v>2255</v>
      </c>
      <c r="D10761" s="6" t="str">
        <f t="shared" si="168"/>
        <v>0838-000-000-0000</v>
      </c>
      <c r="E10761" s="5" t="s">
        <v>2256</v>
      </c>
      <c r="F10761" s="5" t="s">
        <v>383</v>
      </c>
      <c r="G10761" s="5" t="s">
        <v>384</v>
      </c>
      <c r="H10761" s="5" t="s">
        <v>377</v>
      </c>
      <c r="I10761" s="5" t="s">
        <v>378</v>
      </c>
    </row>
    <row r="10762" spans="1:9" x14ac:dyDescent="0.25">
      <c r="A10762" s="5" t="s">
        <v>24993</v>
      </c>
      <c r="B10762" s="5" t="s">
        <v>24994</v>
      </c>
      <c r="C10762" s="6" t="s">
        <v>9935</v>
      </c>
      <c r="D10762" s="6" t="str">
        <f t="shared" si="168"/>
        <v>0010-058-021-4000</v>
      </c>
      <c r="E10762" s="5" t="s">
        <v>9936</v>
      </c>
      <c r="F10762" s="5" t="s">
        <v>375</v>
      </c>
      <c r="G10762" s="5" t="s">
        <v>376</v>
      </c>
      <c r="H10762" s="5" t="s">
        <v>377</v>
      </c>
      <c r="I10762" s="5" t="s">
        <v>378</v>
      </c>
    </row>
    <row r="10763" spans="1:9" x14ac:dyDescent="0.25">
      <c r="A10763" s="5" t="s">
        <v>24995</v>
      </c>
      <c r="B10763" s="5" t="s">
        <v>24996</v>
      </c>
      <c r="C10763" s="6" t="s">
        <v>10228</v>
      </c>
      <c r="D10763" s="6" t="str">
        <f t="shared" si="168"/>
        <v>0010-058-051-1600</v>
      </c>
      <c r="E10763" s="5" t="s">
        <v>10229</v>
      </c>
      <c r="F10763" s="5" t="s">
        <v>375</v>
      </c>
      <c r="G10763" s="5" t="s">
        <v>376</v>
      </c>
      <c r="H10763" s="5" t="s">
        <v>377</v>
      </c>
      <c r="I10763" s="5" t="s">
        <v>378</v>
      </c>
    </row>
    <row r="10764" spans="1:9" x14ac:dyDescent="0.25">
      <c r="A10764" s="5" t="s">
        <v>24997</v>
      </c>
      <c r="B10764" s="5" t="s">
        <v>24998</v>
      </c>
      <c r="C10764" s="6" t="s">
        <v>17410</v>
      </c>
      <c r="D10764" s="6" t="str">
        <f t="shared" si="168"/>
        <v>0010-058-021-3900</v>
      </c>
      <c r="E10764" s="5" t="s">
        <v>17411</v>
      </c>
      <c r="F10764" s="5" t="s">
        <v>375</v>
      </c>
      <c r="G10764" s="5" t="s">
        <v>376</v>
      </c>
      <c r="H10764" s="5" t="s">
        <v>377</v>
      </c>
      <c r="I10764" s="5" t="s">
        <v>378</v>
      </c>
    </row>
    <row r="10765" spans="1:9" x14ac:dyDescent="0.25">
      <c r="A10765" s="5" t="s">
        <v>24999</v>
      </c>
      <c r="B10765" s="5" t="s">
        <v>25000</v>
      </c>
      <c r="C10765" s="6" t="s">
        <v>17410</v>
      </c>
      <c r="D10765" s="6" t="str">
        <f t="shared" si="168"/>
        <v>0010-058-021-3900</v>
      </c>
      <c r="E10765" s="5" t="s">
        <v>17411</v>
      </c>
      <c r="F10765" s="5" t="s">
        <v>375</v>
      </c>
      <c r="G10765" s="5" t="s">
        <v>376</v>
      </c>
      <c r="H10765" s="5" t="s">
        <v>377</v>
      </c>
      <c r="I10765" s="5" t="s">
        <v>378</v>
      </c>
    </row>
    <row r="10766" spans="1:9" x14ac:dyDescent="0.25">
      <c r="A10766" s="5" t="s">
        <v>25001</v>
      </c>
      <c r="B10766" s="5" t="s">
        <v>25002</v>
      </c>
      <c r="C10766" s="6" t="s">
        <v>9871</v>
      </c>
      <c r="D10766" s="6" t="str">
        <f t="shared" si="168"/>
        <v>0010-058-021-4100</v>
      </c>
      <c r="E10766" s="5" t="s">
        <v>9872</v>
      </c>
      <c r="F10766" s="5" t="s">
        <v>375</v>
      </c>
      <c r="G10766" s="5" t="s">
        <v>376</v>
      </c>
      <c r="H10766" s="5" t="s">
        <v>377</v>
      </c>
      <c r="I10766" s="5" t="s">
        <v>378</v>
      </c>
    </row>
    <row r="10767" spans="1:9" x14ac:dyDescent="0.25">
      <c r="A10767" s="5" t="s">
        <v>25003</v>
      </c>
      <c r="B10767" s="5" t="s">
        <v>25004</v>
      </c>
      <c r="C10767" s="6" t="s">
        <v>13408</v>
      </c>
      <c r="D10767" s="6" t="str">
        <f t="shared" si="168"/>
        <v>0010-038-281-1300</v>
      </c>
      <c r="E10767" s="5" t="s">
        <v>13409</v>
      </c>
      <c r="F10767" s="5" t="s">
        <v>375</v>
      </c>
      <c r="G10767" s="5" t="s">
        <v>376</v>
      </c>
      <c r="H10767" s="5" t="s">
        <v>377</v>
      </c>
      <c r="I10767" s="5" t="s">
        <v>378</v>
      </c>
    </row>
    <row r="10768" spans="1:9" x14ac:dyDescent="0.25">
      <c r="A10768" s="5" t="s">
        <v>25005</v>
      </c>
      <c r="B10768" s="5" t="s">
        <v>25006</v>
      </c>
      <c r="C10768" s="6" t="s">
        <v>9294</v>
      </c>
      <c r="D10768" s="6" t="str">
        <f t="shared" si="168"/>
        <v>0010-038-261-1500</v>
      </c>
      <c r="E10768" s="5" t="s">
        <v>9295</v>
      </c>
      <c r="F10768" s="5" t="s">
        <v>375</v>
      </c>
      <c r="G10768" s="5" t="s">
        <v>376</v>
      </c>
      <c r="H10768" s="5" t="s">
        <v>377</v>
      </c>
      <c r="I10768" s="5" t="s">
        <v>378</v>
      </c>
    </row>
    <row r="10769" spans="1:9" x14ac:dyDescent="0.25">
      <c r="A10769" s="5" t="s">
        <v>25007</v>
      </c>
      <c r="B10769" s="5" t="s">
        <v>25008</v>
      </c>
      <c r="C10769" s="6" t="s">
        <v>7905</v>
      </c>
      <c r="D10769" s="6" t="str">
        <f t="shared" si="168"/>
        <v>0010-038-191-1300</v>
      </c>
      <c r="E10769" s="5" t="s">
        <v>7906</v>
      </c>
      <c r="F10769" s="5" t="s">
        <v>375</v>
      </c>
      <c r="G10769" s="5" t="s">
        <v>376</v>
      </c>
      <c r="H10769" s="5" t="s">
        <v>377</v>
      </c>
      <c r="I10769" s="5" t="s">
        <v>378</v>
      </c>
    </row>
    <row r="10770" spans="1:9" x14ac:dyDescent="0.25">
      <c r="A10770" s="5" t="s">
        <v>25009</v>
      </c>
      <c r="B10770" s="5" t="s">
        <v>25010</v>
      </c>
      <c r="C10770" s="6" t="s">
        <v>16417</v>
      </c>
      <c r="D10770" s="6" t="str">
        <f t="shared" si="168"/>
        <v>0010-038-221-1500</v>
      </c>
      <c r="E10770" s="5" t="s">
        <v>16418</v>
      </c>
      <c r="F10770" s="5" t="s">
        <v>375</v>
      </c>
      <c r="G10770" s="5" t="s">
        <v>376</v>
      </c>
      <c r="H10770" s="5" t="s">
        <v>513</v>
      </c>
      <c r="I10770" s="5" t="s">
        <v>514</v>
      </c>
    </row>
    <row r="10771" spans="1:9" x14ac:dyDescent="0.25">
      <c r="A10771" s="5" t="s">
        <v>25011</v>
      </c>
      <c r="B10771" s="5" t="s">
        <v>25012</v>
      </c>
      <c r="C10771" s="6" t="s">
        <v>10071</v>
      </c>
      <c r="D10771" s="6" t="str">
        <f t="shared" si="168"/>
        <v>0010-038-261-1700</v>
      </c>
      <c r="E10771" s="5" t="s">
        <v>10072</v>
      </c>
      <c r="F10771" s="5" t="s">
        <v>375</v>
      </c>
      <c r="G10771" s="5" t="s">
        <v>376</v>
      </c>
      <c r="H10771" s="5" t="s">
        <v>377</v>
      </c>
      <c r="I10771" s="5" t="s">
        <v>378</v>
      </c>
    </row>
    <row r="10772" spans="1:9" x14ac:dyDescent="0.25">
      <c r="A10772" s="5" t="s">
        <v>25013</v>
      </c>
      <c r="B10772" s="5" t="s">
        <v>25014</v>
      </c>
      <c r="C10772" s="6" t="s">
        <v>4699</v>
      </c>
      <c r="D10772" s="6" t="str">
        <f t="shared" si="168"/>
        <v>0010-038-221-1600</v>
      </c>
      <c r="E10772" s="5" t="s">
        <v>4700</v>
      </c>
      <c r="F10772" s="5" t="s">
        <v>375</v>
      </c>
      <c r="G10772" s="5" t="s">
        <v>376</v>
      </c>
      <c r="H10772" s="5" t="s">
        <v>377</v>
      </c>
      <c r="I10772" s="5" t="s">
        <v>378</v>
      </c>
    </row>
    <row r="10773" spans="1:9" x14ac:dyDescent="0.25">
      <c r="A10773" s="5" t="s">
        <v>25015</v>
      </c>
      <c r="B10773" s="5" t="s">
        <v>25016</v>
      </c>
      <c r="C10773" s="6" t="s">
        <v>10462</v>
      </c>
      <c r="D10773" s="6" t="str">
        <f t="shared" si="168"/>
        <v>0010-038-261-1900</v>
      </c>
      <c r="E10773" s="5" t="s">
        <v>10463</v>
      </c>
      <c r="F10773" s="5" t="s">
        <v>375</v>
      </c>
      <c r="G10773" s="5" t="s">
        <v>376</v>
      </c>
      <c r="H10773" s="5" t="s">
        <v>377</v>
      </c>
      <c r="I10773" s="5" t="s">
        <v>378</v>
      </c>
    </row>
    <row r="10774" spans="1:9" x14ac:dyDescent="0.25">
      <c r="A10774" s="5" t="s">
        <v>25017</v>
      </c>
      <c r="B10774" s="5" t="s">
        <v>25018</v>
      </c>
      <c r="C10774" s="6" t="s">
        <v>9294</v>
      </c>
      <c r="D10774" s="6" t="str">
        <f t="shared" si="168"/>
        <v>0010-038-261-1500</v>
      </c>
      <c r="E10774" s="5" t="s">
        <v>9295</v>
      </c>
      <c r="F10774" s="5" t="s">
        <v>383</v>
      </c>
      <c r="G10774" s="5" t="s">
        <v>384</v>
      </c>
      <c r="H10774" s="5" t="s">
        <v>513</v>
      </c>
      <c r="I10774" s="5" t="s">
        <v>514</v>
      </c>
    </row>
    <row r="10775" spans="1:9" x14ac:dyDescent="0.25">
      <c r="A10775" s="5" t="s">
        <v>25019</v>
      </c>
      <c r="B10775" s="5" t="s">
        <v>25020</v>
      </c>
      <c r="C10775" s="6" t="s">
        <v>9294</v>
      </c>
      <c r="D10775" s="6" t="str">
        <f t="shared" si="168"/>
        <v>0010-038-261-1500</v>
      </c>
      <c r="E10775" s="5" t="s">
        <v>9295</v>
      </c>
      <c r="F10775" s="5" t="s">
        <v>383</v>
      </c>
      <c r="G10775" s="5" t="s">
        <v>384</v>
      </c>
      <c r="H10775" s="5" t="s">
        <v>377</v>
      </c>
      <c r="I10775" s="5" t="s">
        <v>378</v>
      </c>
    </row>
    <row r="10776" spans="1:9" x14ac:dyDescent="0.25">
      <c r="A10776" s="5" t="s">
        <v>25021</v>
      </c>
      <c r="B10776" s="5" t="s">
        <v>25022</v>
      </c>
      <c r="C10776" s="6" t="s">
        <v>16409</v>
      </c>
      <c r="D10776" s="6" t="str">
        <f t="shared" si="168"/>
        <v>0010-038-111-1400</v>
      </c>
      <c r="E10776" s="5" t="s">
        <v>16410</v>
      </c>
      <c r="F10776" s="5" t="s">
        <v>375</v>
      </c>
      <c r="G10776" s="5" t="s">
        <v>376</v>
      </c>
      <c r="H10776" s="5" t="s">
        <v>377</v>
      </c>
      <c r="I10776" s="5" t="s">
        <v>378</v>
      </c>
    </row>
    <row r="10777" spans="1:9" x14ac:dyDescent="0.25">
      <c r="A10777" s="5" t="s">
        <v>25023</v>
      </c>
      <c r="B10777" s="5" t="s">
        <v>25024</v>
      </c>
      <c r="C10777" s="6" t="s">
        <v>16523</v>
      </c>
      <c r="D10777" s="6" t="str">
        <f t="shared" si="168"/>
        <v>0010-038-261-1800</v>
      </c>
      <c r="E10777" s="5" t="s">
        <v>16524</v>
      </c>
      <c r="F10777" s="5" t="s">
        <v>383</v>
      </c>
      <c r="G10777" s="5" t="s">
        <v>384</v>
      </c>
      <c r="H10777" s="5" t="s">
        <v>377</v>
      </c>
      <c r="I10777" s="5" t="s">
        <v>378</v>
      </c>
    </row>
    <row r="10778" spans="1:9" x14ac:dyDescent="0.25">
      <c r="A10778" s="5" t="s">
        <v>25025</v>
      </c>
      <c r="B10778" s="5" t="s">
        <v>25026</v>
      </c>
      <c r="C10778" s="6" t="s">
        <v>10430</v>
      </c>
      <c r="D10778" s="6" t="str">
        <f t="shared" si="168"/>
        <v>0010-038-191-1600</v>
      </c>
      <c r="E10778" s="5" t="s">
        <v>10431</v>
      </c>
      <c r="F10778" s="5" t="s">
        <v>375</v>
      </c>
      <c r="G10778" s="5" t="s">
        <v>376</v>
      </c>
      <c r="H10778" s="5" t="s">
        <v>377</v>
      </c>
      <c r="I10778" s="5" t="s">
        <v>378</v>
      </c>
    </row>
    <row r="10779" spans="1:9" x14ac:dyDescent="0.25">
      <c r="A10779" s="5" t="s">
        <v>25027</v>
      </c>
      <c r="B10779" s="5" t="s">
        <v>25028</v>
      </c>
      <c r="C10779" s="6" t="s">
        <v>9294</v>
      </c>
      <c r="D10779" s="6" t="str">
        <f t="shared" si="168"/>
        <v>0010-038-261-1500</v>
      </c>
      <c r="E10779" s="5" t="s">
        <v>9295</v>
      </c>
      <c r="F10779" s="5" t="s">
        <v>375</v>
      </c>
      <c r="G10779" s="5" t="s">
        <v>376</v>
      </c>
      <c r="H10779" s="5" t="s">
        <v>377</v>
      </c>
      <c r="I10779" s="5" t="s">
        <v>378</v>
      </c>
    </row>
    <row r="10780" spans="1:9" x14ac:dyDescent="0.25">
      <c r="A10780" s="5" t="s">
        <v>25029</v>
      </c>
      <c r="B10780" s="5" t="s">
        <v>25030</v>
      </c>
      <c r="C10780" s="6" t="s">
        <v>11864</v>
      </c>
      <c r="D10780" s="6" t="str">
        <f t="shared" si="168"/>
        <v>0010-058-071-1600</v>
      </c>
      <c r="E10780" s="5" t="s">
        <v>11865</v>
      </c>
      <c r="F10780" s="5" t="s">
        <v>375</v>
      </c>
      <c r="G10780" s="5" t="s">
        <v>376</v>
      </c>
      <c r="H10780" s="5" t="s">
        <v>377</v>
      </c>
      <c r="I10780" s="5" t="s">
        <v>378</v>
      </c>
    </row>
    <row r="10781" spans="1:9" x14ac:dyDescent="0.25">
      <c r="A10781" s="5" t="s">
        <v>25031</v>
      </c>
      <c r="B10781" s="5" t="s">
        <v>25032</v>
      </c>
      <c r="C10781" s="6" t="s">
        <v>10746</v>
      </c>
      <c r="D10781" s="6" t="str">
        <f t="shared" si="168"/>
        <v>0010-058-041-2900</v>
      </c>
      <c r="E10781" s="5" t="s">
        <v>10747</v>
      </c>
      <c r="F10781" s="5" t="s">
        <v>375</v>
      </c>
      <c r="G10781" s="5" t="s">
        <v>376</v>
      </c>
      <c r="H10781" s="5" t="s">
        <v>377</v>
      </c>
      <c r="I10781" s="5" t="s">
        <v>378</v>
      </c>
    </row>
    <row r="10782" spans="1:9" x14ac:dyDescent="0.25">
      <c r="A10782" s="5" t="s">
        <v>25033</v>
      </c>
      <c r="B10782" s="5" t="s">
        <v>25034</v>
      </c>
      <c r="C10782" s="6" t="s">
        <v>16409</v>
      </c>
      <c r="D10782" s="6" t="str">
        <f t="shared" si="168"/>
        <v>0010-038-111-1400</v>
      </c>
      <c r="E10782" s="5" t="s">
        <v>16410</v>
      </c>
      <c r="F10782" s="5" t="s">
        <v>375</v>
      </c>
      <c r="G10782" s="5" t="s">
        <v>376</v>
      </c>
      <c r="H10782" s="5" t="s">
        <v>377</v>
      </c>
      <c r="I10782" s="5" t="s">
        <v>378</v>
      </c>
    </row>
    <row r="10783" spans="1:9" x14ac:dyDescent="0.25">
      <c r="A10783" s="5" t="s">
        <v>25035</v>
      </c>
      <c r="B10783" s="5" t="s">
        <v>25036</v>
      </c>
      <c r="C10783" s="6" t="s">
        <v>8210</v>
      </c>
      <c r="D10783" s="6" t="str">
        <f t="shared" si="168"/>
        <v>0010-038-261-1600</v>
      </c>
      <c r="E10783" s="5" t="s">
        <v>8211</v>
      </c>
      <c r="F10783" s="5" t="s">
        <v>375</v>
      </c>
      <c r="G10783" s="5" t="s">
        <v>376</v>
      </c>
      <c r="H10783" s="5" t="s">
        <v>513</v>
      </c>
      <c r="I10783" s="5" t="s">
        <v>514</v>
      </c>
    </row>
    <row r="10784" spans="1:9" x14ac:dyDescent="0.25">
      <c r="A10784" s="5" t="s">
        <v>25037</v>
      </c>
      <c r="B10784" s="5" t="s">
        <v>25038</v>
      </c>
      <c r="C10784" s="6" t="s">
        <v>9294</v>
      </c>
      <c r="D10784" s="6" t="str">
        <f t="shared" si="168"/>
        <v>0010-038-261-1500</v>
      </c>
      <c r="E10784" s="5" t="s">
        <v>9295</v>
      </c>
      <c r="F10784" s="5" t="s">
        <v>375</v>
      </c>
      <c r="G10784" s="5" t="s">
        <v>376</v>
      </c>
      <c r="H10784" s="5" t="s">
        <v>377</v>
      </c>
      <c r="I10784" s="5" t="s">
        <v>378</v>
      </c>
    </row>
    <row r="10785" spans="1:9" x14ac:dyDescent="0.25">
      <c r="A10785" s="5" t="s">
        <v>25039</v>
      </c>
      <c r="B10785" s="5" t="s">
        <v>25040</v>
      </c>
      <c r="C10785" s="6" t="s">
        <v>8196</v>
      </c>
      <c r="D10785" s="6" t="str">
        <f t="shared" si="168"/>
        <v>0010-038-231-2300</v>
      </c>
      <c r="E10785" s="5" t="s">
        <v>8197</v>
      </c>
      <c r="F10785" s="5" t="s">
        <v>375</v>
      </c>
      <c r="G10785" s="5" t="s">
        <v>376</v>
      </c>
      <c r="H10785" s="5" t="s">
        <v>513</v>
      </c>
      <c r="I10785" s="5" t="s">
        <v>514</v>
      </c>
    </row>
    <row r="10786" spans="1:9" x14ac:dyDescent="0.25">
      <c r="A10786" s="5" t="s">
        <v>25041</v>
      </c>
      <c r="B10786" s="5" t="s">
        <v>25042</v>
      </c>
      <c r="C10786" s="6" t="s">
        <v>9879</v>
      </c>
      <c r="D10786" s="6" t="str">
        <f t="shared" si="168"/>
        <v>0010-058-041-1200</v>
      </c>
      <c r="E10786" s="5" t="s">
        <v>9880</v>
      </c>
      <c r="F10786" s="5" t="s">
        <v>375</v>
      </c>
      <c r="G10786" s="5" t="s">
        <v>376</v>
      </c>
      <c r="H10786" s="5" t="s">
        <v>377</v>
      </c>
      <c r="I10786" s="5" t="s">
        <v>378</v>
      </c>
    </row>
    <row r="10787" spans="1:9" x14ac:dyDescent="0.25">
      <c r="A10787" s="5" t="s">
        <v>25043</v>
      </c>
      <c r="B10787" s="5" t="s">
        <v>25044</v>
      </c>
      <c r="C10787" s="6" t="s">
        <v>10232</v>
      </c>
      <c r="D10787" s="6" t="str">
        <f t="shared" si="168"/>
        <v>0010-058-051-3500</v>
      </c>
      <c r="E10787" s="5" t="s">
        <v>10233</v>
      </c>
      <c r="F10787" s="5" t="s">
        <v>375</v>
      </c>
      <c r="G10787" s="5" t="s">
        <v>376</v>
      </c>
      <c r="H10787" s="5" t="s">
        <v>377</v>
      </c>
      <c r="I10787" s="5" t="s">
        <v>378</v>
      </c>
    </row>
    <row r="10788" spans="1:9" x14ac:dyDescent="0.25">
      <c r="A10788" s="5" t="s">
        <v>25045</v>
      </c>
      <c r="B10788" s="5" t="s">
        <v>25046</v>
      </c>
      <c r="C10788" s="6" t="s">
        <v>3904</v>
      </c>
      <c r="D10788" s="6" t="str">
        <f t="shared" si="168"/>
        <v>0010-058-071-1300</v>
      </c>
      <c r="E10788" s="5" t="s">
        <v>3905</v>
      </c>
      <c r="F10788" s="5" t="s">
        <v>375</v>
      </c>
      <c r="G10788" s="5" t="s">
        <v>376</v>
      </c>
      <c r="H10788" s="5" t="s">
        <v>377</v>
      </c>
      <c r="I10788" s="5" t="s">
        <v>378</v>
      </c>
    </row>
    <row r="10789" spans="1:9" x14ac:dyDescent="0.25">
      <c r="A10789" s="5" t="s">
        <v>25047</v>
      </c>
      <c r="B10789" s="5" t="s">
        <v>25048</v>
      </c>
      <c r="C10789" s="6" t="s">
        <v>10059</v>
      </c>
      <c r="D10789" s="6" t="str">
        <f t="shared" si="168"/>
        <v>0010-058-051-2300</v>
      </c>
      <c r="E10789" s="5" t="s">
        <v>10060</v>
      </c>
      <c r="F10789" s="5" t="s">
        <v>375</v>
      </c>
      <c r="G10789" s="5" t="s">
        <v>376</v>
      </c>
      <c r="H10789" s="5" t="s">
        <v>377</v>
      </c>
      <c r="I10789" s="5" t="s">
        <v>378</v>
      </c>
    </row>
    <row r="10790" spans="1:9" x14ac:dyDescent="0.25">
      <c r="A10790" s="5" t="s">
        <v>25049</v>
      </c>
      <c r="B10790" s="5" t="s">
        <v>25050</v>
      </c>
      <c r="C10790" s="6" t="s">
        <v>3904</v>
      </c>
      <c r="D10790" s="6" t="str">
        <f t="shared" si="168"/>
        <v>0010-058-071-1300</v>
      </c>
      <c r="E10790" s="5" t="s">
        <v>3905</v>
      </c>
      <c r="F10790" s="5" t="s">
        <v>375</v>
      </c>
      <c r="G10790" s="5" t="s">
        <v>376</v>
      </c>
      <c r="H10790" s="5" t="s">
        <v>377</v>
      </c>
      <c r="I10790" s="5" t="s">
        <v>378</v>
      </c>
    </row>
    <row r="10791" spans="1:9" x14ac:dyDescent="0.25">
      <c r="A10791" s="5" t="s">
        <v>25051</v>
      </c>
      <c r="B10791" s="5" t="s">
        <v>25052</v>
      </c>
      <c r="C10791" s="6" t="s">
        <v>10279</v>
      </c>
      <c r="D10791" s="6" t="str">
        <f t="shared" si="168"/>
        <v>0010-038-201-2000</v>
      </c>
      <c r="E10791" s="5" t="s">
        <v>10280</v>
      </c>
      <c r="F10791" s="5" t="s">
        <v>375</v>
      </c>
      <c r="G10791" s="5" t="s">
        <v>376</v>
      </c>
      <c r="H10791" s="5" t="s">
        <v>377</v>
      </c>
      <c r="I10791" s="5" t="s">
        <v>378</v>
      </c>
    </row>
    <row r="10792" spans="1:9" x14ac:dyDescent="0.25">
      <c r="A10792" s="5" t="s">
        <v>25053</v>
      </c>
      <c r="B10792" s="5" t="s">
        <v>25054</v>
      </c>
      <c r="C10792" s="6" t="s">
        <v>9294</v>
      </c>
      <c r="D10792" s="6" t="str">
        <f t="shared" si="168"/>
        <v>0010-038-261-1500</v>
      </c>
      <c r="E10792" s="5" t="s">
        <v>9295</v>
      </c>
      <c r="F10792" s="5" t="s">
        <v>383</v>
      </c>
      <c r="G10792" s="5" t="s">
        <v>384</v>
      </c>
      <c r="H10792" s="5" t="s">
        <v>377</v>
      </c>
      <c r="I10792" s="5" t="s">
        <v>378</v>
      </c>
    </row>
    <row r="10793" spans="1:9" x14ac:dyDescent="0.25">
      <c r="A10793" s="5" t="s">
        <v>25055</v>
      </c>
      <c r="B10793" s="5" t="s">
        <v>25056</v>
      </c>
      <c r="C10793" s="6" t="s">
        <v>8210</v>
      </c>
      <c r="D10793" s="6" t="str">
        <f t="shared" si="168"/>
        <v>0010-038-261-1600</v>
      </c>
      <c r="E10793" s="5" t="s">
        <v>8211</v>
      </c>
      <c r="F10793" s="5" t="s">
        <v>375</v>
      </c>
      <c r="G10793" s="5" t="s">
        <v>376</v>
      </c>
      <c r="H10793" s="5" t="s">
        <v>377</v>
      </c>
      <c r="I10793" s="5" t="s">
        <v>378</v>
      </c>
    </row>
    <row r="10794" spans="1:9" x14ac:dyDescent="0.25">
      <c r="A10794" s="5" t="s">
        <v>25057</v>
      </c>
      <c r="B10794" s="5" t="s">
        <v>25058</v>
      </c>
      <c r="C10794" s="6" t="s">
        <v>3904</v>
      </c>
      <c r="D10794" s="6" t="str">
        <f t="shared" si="168"/>
        <v>0010-058-071-1300</v>
      </c>
      <c r="E10794" s="5" t="s">
        <v>3905</v>
      </c>
      <c r="F10794" s="5" t="s">
        <v>375</v>
      </c>
      <c r="G10794" s="5" t="s">
        <v>376</v>
      </c>
      <c r="H10794" s="5" t="s">
        <v>377</v>
      </c>
      <c r="I10794" s="5" t="s">
        <v>378</v>
      </c>
    </row>
    <row r="10795" spans="1:9" x14ac:dyDescent="0.25">
      <c r="A10795" s="5" t="s">
        <v>25059</v>
      </c>
      <c r="B10795" s="5" t="s">
        <v>25060</v>
      </c>
      <c r="C10795" s="6" t="s">
        <v>11180</v>
      </c>
      <c r="D10795" s="6" t="str">
        <f t="shared" si="168"/>
        <v>0010-038-201-2100</v>
      </c>
      <c r="E10795" s="5" t="s">
        <v>11181</v>
      </c>
      <c r="F10795" s="5" t="s">
        <v>375</v>
      </c>
      <c r="G10795" s="5" t="s">
        <v>376</v>
      </c>
      <c r="H10795" s="5" t="s">
        <v>513</v>
      </c>
      <c r="I10795" s="5" t="s">
        <v>514</v>
      </c>
    </row>
    <row r="10796" spans="1:9" x14ac:dyDescent="0.25">
      <c r="A10796" s="5" t="s">
        <v>25061</v>
      </c>
      <c r="B10796" s="5" t="s">
        <v>25062</v>
      </c>
      <c r="C10796" s="6" t="s">
        <v>9294</v>
      </c>
      <c r="D10796" s="6" t="str">
        <f t="shared" si="168"/>
        <v>0010-038-261-1500</v>
      </c>
      <c r="E10796" s="5" t="s">
        <v>9295</v>
      </c>
      <c r="F10796" s="5" t="s">
        <v>375</v>
      </c>
      <c r="G10796" s="5" t="s">
        <v>376</v>
      </c>
      <c r="H10796" s="5" t="s">
        <v>377</v>
      </c>
      <c r="I10796" s="5" t="s">
        <v>378</v>
      </c>
    </row>
    <row r="10797" spans="1:9" x14ac:dyDescent="0.25">
      <c r="A10797" s="5" t="s">
        <v>25063</v>
      </c>
      <c r="B10797" s="5" t="s">
        <v>25064</v>
      </c>
      <c r="C10797" s="6" t="s">
        <v>10232</v>
      </c>
      <c r="D10797" s="6" t="str">
        <f t="shared" si="168"/>
        <v>0010-058-051-3500</v>
      </c>
      <c r="E10797" s="5" t="s">
        <v>10233</v>
      </c>
      <c r="F10797" s="5" t="s">
        <v>375</v>
      </c>
      <c r="G10797" s="5" t="s">
        <v>376</v>
      </c>
      <c r="H10797" s="5" t="s">
        <v>513</v>
      </c>
      <c r="I10797" s="5" t="s">
        <v>514</v>
      </c>
    </row>
    <row r="10798" spans="1:9" x14ac:dyDescent="0.25">
      <c r="A10798" s="5" t="s">
        <v>25065</v>
      </c>
      <c r="B10798" s="5" t="s">
        <v>25066</v>
      </c>
      <c r="C10798" s="6" t="s">
        <v>3789</v>
      </c>
      <c r="D10798" s="6" t="str">
        <f t="shared" si="168"/>
        <v>0010-093-031-1200</v>
      </c>
      <c r="E10798" s="5" t="s">
        <v>3790</v>
      </c>
      <c r="F10798" s="5" t="s">
        <v>375</v>
      </c>
      <c r="G10798" s="5" t="s">
        <v>376</v>
      </c>
      <c r="H10798" s="5" t="s">
        <v>513</v>
      </c>
      <c r="I10798" s="5" t="s">
        <v>514</v>
      </c>
    </row>
    <row r="10799" spans="1:9" x14ac:dyDescent="0.25">
      <c r="A10799" s="5" t="s">
        <v>25067</v>
      </c>
      <c r="B10799" s="5" t="s">
        <v>25068</v>
      </c>
      <c r="C10799" s="6" t="s">
        <v>4986</v>
      </c>
      <c r="D10799" s="6" t="str">
        <f t="shared" si="168"/>
        <v>0010-058-031-1200</v>
      </c>
      <c r="E10799" s="5" t="s">
        <v>4987</v>
      </c>
      <c r="F10799" s="5" t="s">
        <v>383</v>
      </c>
      <c r="G10799" s="5" t="s">
        <v>384</v>
      </c>
      <c r="H10799" s="5" t="s">
        <v>377</v>
      </c>
      <c r="I10799" s="5" t="s">
        <v>378</v>
      </c>
    </row>
    <row r="10800" spans="1:9" x14ac:dyDescent="0.25">
      <c r="A10800" s="5" t="s">
        <v>25069</v>
      </c>
      <c r="B10800" s="5" t="s">
        <v>25070</v>
      </c>
      <c r="C10800" s="6" t="s">
        <v>10064</v>
      </c>
      <c r="D10800" s="6" t="str">
        <f t="shared" si="168"/>
        <v>0010-058-041-3000</v>
      </c>
      <c r="E10800" s="5" t="s">
        <v>10065</v>
      </c>
      <c r="F10800" s="5" t="s">
        <v>375</v>
      </c>
      <c r="G10800" s="5" t="s">
        <v>376</v>
      </c>
      <c r="H10800" s="5" t="s">
        <v>377</v>
      </c>
      <c r="I10800" s="5" t="s">
        <v>378</v>
      </c>
    </row>
    <row r="10801" spans="1:9" x14ac:dyDescent="0.25">
      <c r="A10801" s="5" t="s">
        <v>25071</v>
      </c>
      <c r="B10801" s="5" t="s">
        <v>25072</v>
      </c>
      <c r="C10801" s="6" t="s">
        <v>9294</v>
      </c>
      <c r="D10801" s="6" t="str">
        <f t="shared" si="168"/>
        <v>0010-038-261-1500</v>
      </c>
      <c r="E10801" s="5" t="s">
        <v>9295</v>
      </c>
      <c r="F10801" s="5" t="s">
        <v>375</v>
      </c>
      <c r="G10801" s="5" t="s">
        <v>376</v>
      </c>
      <c r="H10801" s="5" t="s">
        <v>377</v>
      </c>
      <c r="I10801" s="5" t="s">
        <v>378</v>
      </c>
    </row>
    <row r="10802" spans="1:9" x14ac:dyDescent="0.25">
      <c r="A10802" s="5" t="s">
        <v>25073</v>
      </c>
      <c r="B10802" s="5" t="s">
        <v>25074</v>
      </c>
      <c r="C10802" s="6" t="s">
        <v>3904</v>
      </c>
      <c r="D10802" s="6" t="str">
        <f t="shared" si="168"/>
        <v>0010-058-071-1300</v>
      </c>
      <c r="E10802" s="5" t="s">
        <v>3905</v>
      </c>
      <c r="F10802" s="5" t="s">
        <v>375</v>
      </c>
      <c r="G10802" s="5" t="s">
        <v>376</v>
      </c>
      <c r="H10802" s="5" t="s">
        <v>377</v>
      </c>
      <c r="I10802" s="5" t="s">
        <v>378</v>
      </c>
    </row>
    <row r="10803" spans="1:9" x14ac:dyDescent="0.25">
      <c r="A10803" s="5" t="s">
        <v>25075</v>
      </c>
      <c r="B10803" s="5" t="s">
        <v>25076</v>
      </c>
      <c r="C10803" s="6" t="s">
        <v>10448</v>
      </c>
      <c r="D10803" s="6" t="str">
        <f t="shared" si="168"/>
        <v>0010-058-041-1600</v>
      </c>
      <c r="E10803" s="5" t="s">
        <v>10449</v>
      </c>
      <c r="F10803" s="5" t="s">
        <v>375</v>
      </c>
      <c r="G10803" s="5" t="s">
        <v>376</v>
      </c>
      <c r="H10803" s="5" t="s">
        <v>377</v>
      </c>
      <c r="I10803" s="5" t="s">
        <v>378</v>
      </c>
    </row>
    <row r="10804" spans="1:9" x14ac:dyDescent="0.25">
      <c r="A10804" s="5" t="s">
        <v>25077</v>
      </c>
      <c r="B10804" s="5" t="s">
        <v>25078</v>
      </c>
      <c r="C10804" s="6" t="s">
        <v>10071</v>
      </c>
      <c r="D10804" s="6" t="str">
        <f t="shared" si="168"/>
        <v>0010-038-261-1700</v>
      </c>
      <c r="E10804" s="5" t="s">
        <v>10072</v>
      </c>
      <c r="F10804" s="5" t="s">
        <v>375</v>
      </c>
      <c r="G10804" s="5" t="s">
        <v>376</v>
      </c>
      <c r="H10804" s="5" t="s">
        <v>377</v>
      </c>
      <c r="I10804" s="5" t="s">
        <v>378</v>
      </c>
    </row>
    <row r="10805" spans="1:9" x14ac:dyDescent="0.25">
      <c r="A10805" s="5" t="s">
        <v>25079</v>
      </c>
      <c r="B10805" s="5" t="s">
        <v>25080</v>
      </c>
      <c r="C10805" s="6" t="s">
        <v>10071</v>
      </c>
      <c r="D10805" s="6" t="str">
        <f t="shared" si="168"/>
        <v>0010-038-261-1700</v>
      </c>
      <c r="E10805" s="5" t="s">
        <v>10072</v>
      </c>
      <c r="F10805" s="5" t="s">
        <v>375</v>
      </c>
      <c r="G10805" s="5" t="s">
        <v>376</v>
      </c>
      <c r="H10805" s="5" t="s">
        <v>377</v>
      </c>
      <c r="I10805" s="5" t="s">
        <v>378</v>
      </c>
    </row>
    <row r="10806" spans="1:9" x14ac:dyDescent="0.25">
      <c r="A10806" s="5" t="s">
        <v>25081</v>
      </c>
      <c r="B10806" s="5" t="s">
        <v>25082</v>
      </c>
      <c r="C10806" s="6" t="s">
        <v>9294</v>
      </c>
      <c r="D10806" s="6" t="str">
        <f t="shared" si="168"/>
        <v>0010-038-261-1500</v>
      </c>
      <c r="E10806" s="5" t="s">
        <v>9295</v>
      </c>
      <c r="F10806" s="5" t="s">
        <v>375</v>
      </c>
      <c r="G10806" s="5" t="s">
        <v>376</v>
      </c>
      <c r="H10806" s="5" t="s">
        <v>377</v>
      </c>
      <c r="I10806" s="5" t="s">
        <v>378</v>
      </c>
    </row>
    <row r="10807" spans="1:9" x14ac:dyDescent="0.25">
      <c r="A10807" s="5" t="s">
        <v>25083</v>
      </c>
      <c r="B10807" s="5" t="s">
        <v>25084</v>
      </c>
      <c r="C10807" s="6" t="s">
        <v>11180</v>
      </c>
      <c r="D10807" s="6" t="str">
        <f t="shared" si="168"/>
        <v>0010-038-201-2100</v>
      </c>
      <c r="E10807" s="5" t="s">
        <v>11181</v>
      </c>
      <c r="F10807" s="5" t="s">
        <v>375</v>
      </c>
      <c r="G10807" s="5" t="s">
        <v>376</v>
      </c>
      <c r="H10807" s="5" t="s">
        <v>377</v>
      </c>
      <c r="I10807" s="5" t="s">
        <v>378</v>
      </c>
    </row>
    <row r="10808" spans="1:9" x14ac:dyDescent="0.25">
      <c r="A10808" s="5" t="s">
        <v>25085</v>
      </c>
      <c r="B10808" s="5" t="s">
        <v>25086</v>
      </c>
      <c r="C10808" s="6" t="s">
        <v>10228</v>
      </c>
      <c r="D10808" s="6" t="str">
        <f t="shared" si="168"/>
        <v>0010-058-051-1600</v>
      </c>
      <c r="E10808" s="5" t="s">
        <v>10229</v>
      </c>
      <c r="F10808" s="5" t="s">
        <v>375</v>
      </c>
      <c r="G10808" s="5" t="s">
        <v>376</v>
      </c>
      <c r="H10808" s="5" t="s">
        <v>513</v>
      </c>
      <c r="I10808" s="5" t="s">
        <v>514</v>
      </c>
    </row>
    <row r="10809" spans="1:9" x14ac:dyDescent="0.25">
      <c r="A10809" s="5" t="s">
        <v>25087</v>
      </c>
      <c r="B10809" s="5" t="s">
        <v>25088</v>
      </c>
      <c r="C10809" s="6" t="s">
        <v>8210</v>
      </c>
      <c r="D10809" s="6" t="str">
        <f t="shared" si="168"/>
        <v>0010-038-261-1600</v>
      </c>
      <c r="E10809" s="5" t="s">
        <v>8211</v>
      </c>
      <c r="F10809" s="5" t="s">
        <v>375</v>
      </c>
      <c r="G10809" s="5" t="s">
        <v>376</v>
      </c>
      <c r="H10809" s="5" t="s">
        <v>377</v>
      </c>
      <c r="I10809" s="5" t="s">
        <v>378</v>
      </c>
    </row>
    <row r="10810" spans="1:9" x14ac:dyDescent="0.25">
      <c r="A10810" s="5" t="s">
        <v>25089</v>
      </c>
      <c r="B10810" s="5" t="s">
        <v>25090</v>
      </c>
      <c r="C10810" s="6" t="s">
        <v>7480</v>
      </c>
      <c r="D10810" s="6" t="str">
        <f t="shared" si="168"/>
        <v>0010-038-111-1100</v>
      </c>
      <c r="E10810" s="5" t="s">
        <v>7481</v>
      </c>
      <c r="F10810" s="5" t="s">
        <v>375</v>
      </c>
      <c r="G10810" s="5" t="s">
        <v>376</v>
      </c>
      <c r="H10810" s="5" t="s">
        <v>377</v>
      </c>
      <c r="I10810" s="5" t="s">
        <v>378</v>
      </c>
    </row>
    <row r="10811" spans="1:9" x14ac:dyDescent="0.25">
      <c r="A10811" s="5" t="s">
        <v>25091</v>
      </c>
      <c r="B10811" s="5" t="s">
        <v>25092</v>
      </c>
      <c r="C10811" s="6" t="s">
        <v>9294</v>
      </c>
      <c r="D10811" s="6" t="str">
        <f t="shared" si="168"/>
        <v>0010-038-261-1500</v>
      </c>
      <c r="E10811" s="5" t="s">
        <v>9295</v>
      </c>
      <c r="F10811" s="5" t="s">
        <v>375</v>
      </c>
      <c r="G10811" s="5" t="s">
        <v>376</v>
      </c>
      <c r="H10811" s="5" t="s">
        <v>377</v>
      </c>
      <c r="I10811" s="5" t="s">
        <v>378</v>
      </c>
    </row>
    <row r="10812" spans="1:9" x14ac:dyDescent="0.25">
      <c r="A10812" s="5" t="s">
        <v>25093</v>
      </c>
      <c r="B10812" s="5" t="s">
        <v>25094</v>
      </c>
      <c r="C10812" s="6" t="s">
        <v>16401</v>
      </c>
      <c r="D10812" s="6" t="str">
        <f t="shared" si="168"/>
        <v>0010-038-201-1900</v>
      </c>
      <c r="E10812" s="5" t="s">
        <v>16402</v>
      </c>
      <c r="F10812" s="5" t="s">
        <v>375</v>
      </c>
      <c r="G10812" s="5" t="s">
        <v>376</v>
      </c>
      <c r="H10812" s="5" t="s">
        <v>377</v>
      </c>
      <c r="I10812" s="5" t="s">
        <v>378</v>
      </c>
    </row>
    <row r="10813" spans="1:9" x14ac:dyDescent="0.25">
      <c r="A10813" s="5" t="s">
        <v>25095</v>
      </c>
      <c r="B10813" s="5" t="s">
        <v>25096</v>
      </c>
      <c r="C10813" s="6" t="s">
        <v>9792</v>
      </c>
      <c r="D10813" s="6" t="str">
        <f t="shared" si="168"/>
        <v>0010-038-191-1400</v>
      </c>
      <c r="E10813" s="5" t="s">
        <v>9793</v>
      </c>
      <c r="F10813" s="5" t="s">
        <v>375</v>
      </c>
      <c r="G10813" s="5" t="s">
        <v>376</v>
      </c>
      <c r="H10813" s="5" t="s">
        <v>513</v>
      </c>
      <c r="I10813" s="5" t="s">
        <v>514</v>
      </c>
    </row>
    <row r="10814" spans="1:9" x14ac:dyDescent="0.25">
      <c r="A10814" s="5" t="s">
        <v>25097</v>
      </c>
      <c r="B10814" s="5" t="s">
        <v>25098</v>
      </c>
      <c r="C10814" s="6" t="s">
        <v>5746</v>
      </c>
      <c r="D10814" s="6" t="str">
        <f t="shared" si="168"/>
        <v>0010-038-281-1200</v>
      </c>
      <c r="E10814" s="5" t="s">
        <v>5747</v>
      </c>
      <c r="F10814" s="5" t="s">
        <v>375</v>
      </c>
      <c r="G10814" s="5" t="s">
        <v>376</v>
      </c>
      <c r="H10814" s="5" t="s">
        <v>377</v>
      </c>
      <c r="I10814" s="5" t="s">
        <v>378</v>
      </c>
    </row>
    <row r="10815" spans="1:9" x14ac:dyDescent="0.25">
      <c r="A10815" s="5" t="s">
        <v>25099</v>
      </c>
      <c r="B10815" s="5" t="s">
        <v>25100</v>
      </c>
      <c r="C10815" s="6" t="s">
        <v>9294</v>
      </c>
      <c r="D10815" s="6" t="str">
        <f t="shared" si="168"/>
        <v>0010-038-261-1500</v>
      </c>
      <c r="E10815" s="5" t="s">
        <v>9295</v>
      </c>
      <c r="F10815" s="5" t="s">
        <v>375</v>
      </c>
      <c r="G10815" s="5" t="s">
        <v>376</v>
      </c>
      <c r="H10815" s="5" t="s">
        <v>377</v>
      </c>
      <c r="I10815" s="5" t="s">
        <v>378</v>
      </c>
    </row>
    <row r="10816" spans="1:9" x14ac:dyDescent="0.25">
      <c r="A10816" s="5" t="s">
        <v>25101</v>
      </c>
      <c r="B10816" s="5" t="s">
        <v>25102</v>
      </c>
      <c r="C10816" s="6" t="s">
        <v>9294</v>
      </c>
      <c r="D10816" s="6" t="str">
        <f t="shared" si="168"/>
        <v>0010-038-261-1500</v>
      </c>
      <c r="E10816" s="5" t="s">
        <v>9295</v>
      </c>
      <c r="F10816" s="5" t="s">
        <v>375</v>
      </c>
      <c r="G10816" s="5" t="s">
        <v>376</v>
      </c>
      <c r="H10816" s="5" t="s">
        <v>513</v>
      </c>
      <c r="I10816" s="5" t="s">
        <v>514</v>
      </c>
    </row>
    <row r="10817" spans="1:9" x14ac:dyDescent="0.25">
      <c r="A10817" s="5" t="s">
        <v>25103</v>
      </c>
      <c r="B10817" s="5" t="s">
        <v>25104</v>
      </c>
      <c r="C10817" s="6" t="s">
        <v>710</v>
      </c>
      <c r="D10817" s="6" t="str">
        <f t="shared" si="168"/>
        <v>0010-058-021-1600</v>
      </c>
      <c r="E10817" s="5" t="s">
        <v>711</v>
      </c>
      <c r="F10817" s="5" t="s">
        <v>383</v>
      </c>
      <c r="G10817" s="5" t="s">
        <v>384</v>
      </c>
      <c r="H10817" s="5" t="s">
        <v>1213</v>
      </c>
      <c r="I10817" s="5" t="s">
        <v>1214</v>
      </c>
    </row>
    <row r="10818" spans="1:9" x14ac:dyDescent="0.25">
      <c r="A10818" s="5" t="s">
        <v>25105</v>
      </c>
      <c r="B10818" s="5" t="s">
        <v>25106</v>
      </c>
      <c r="C10818" s="6" t="s">
        <v>9294</v>
      </c>
      <c r="D10818" s="6" t="str">
        <f t="shared" ref="D10818:D10881" si="169">TEXT(C10818,"0000-000-000-0000")</f>
        <v>0010-038-261-1500</v>
      </c>
      <c r="E10818" s="5" t="s">
        <v>9295</v>
      </c>
      <c r="F10818" s="5" t="s">
        <v>375</v>
      </c>
      <c r="G10818" s="5" t="s">
        <v>376</v>
      </c>
      <c r="H10818" s="5" t="s">
        <v>377</v>
      </c>
      <c r="I10818" s="5" t="s">
        <v>378</v>
      </c>
    </row>
    <row r="10819" spans="1:9" x14ac:dyDescent="0.25">
      <c r="A10819" s="5" t="s">
        <v>25107</v>
      </c>
      <c r="B10819" s="5" t="s">
        <v>25108</v>
      </c>
      <c r="C10819" s="6" t="s">
        <v>16417</v>
      </c>
      <c r="D10819" s="6" t="str">
        <f t="shared" si="169"/>
        <v>0010-038-221-1500</v>
      </c>
      <c r="E10819" s="5" t="s">
        <v>16418</v>
      </c>
      <c r="F10819" s="5" t="s">
        <v>375</v>
      </c>
      <c r="G10819" s="5" t="s">
        <v>376</v>
      </c>
      <c r="H10819" s="5" t="s">
        <v>377</v>
      </c>
      <c r="I10819" s="5" t="s">
        <v>378</v>
      </c>
    </row>
    <row r="10820" spans="1:9" x14ac:dyDescent="0.25">
      <c r="A10820" s="5" t="s">
        <v>25109</v>
      </c>
      <c r="B10820" s="5" t="s">
        <v>25110</v>
      </c>
      <c r="C10820" s="6" t="s">
        <v>11010</v>
      </c>
      <c r="D10820" s="6" t="str">
        <f t="shared" si="169"/>
        <v>0010-038-201-1800</v>
      </c>
      <c r="E10820" s="5" t="s">
        <v>11011</v>
      </c>
      <c r="F10820" s="5" t="s">
        <v>375</v>
      </c>
      <c r="G10820" s="5" t="s">
        <v>376</v>
      </c>
      <c r="H10820" s="5" t="s">
        <v>377</v>
      </c>
      <c r="I10820" s="5" t="s">
        <v>378</v>
      </c>
    </row>
    <row r="10821" spans="1:9" x14ac:dyDescent="0.25">
      <c r="A10821" s="5" t="s">
        <v>25111</v>
      </c>
      <c r="B10821" s="5" t="s">
        <v>25112</v>
      </c>
      <c r="C10821" s="6" t="s">
        <v>3684</v>
      </c>
      <c r="D10821" s="6" t="str">
        <f t="shared" si="169"/>
        <v>0010-058-031-2000</v>
      </c>
      <c r="E10821" s="5" t="s">
        <v>3685</v>
      </c>
      <c r="F10821" s="5" t="s">
        <v>375</v>
      </c>
      <c r="G10821" s="5" t="s">
        <v>376</v>
      </c>
      <c r="H10821" s="5" t="s">
        <v>377</v>
      </c>
      <c r="I10821" s="5" t="s">
        <v>378</v>
      </c>
    </row>
    <row r="10822" spans="1:9" x14ac:dyDescent="0.25">
      <c r="A10822" s="5" t="s">
        <v>25113</v>
      </c>
      <c r="B10822" s="5" t="s">
        <v>25114</v>
      </c>
      <c r="C10822" s="6" t="s">
        <v>5268</v>
      </c>
      <c r="D10822" s="6" t="str">
        <f t="shared" si="169"/>
        <v>0010-058-021-3700</v>
      </c>
      <c r="E10822" s="5" t="s">
        <v>5269</v>
      </c>
      <c r="F10822" s="5" t="s">
        <v>375</v>
      </c>
      <c r="G10822" s="5" t="s">
        <v>376</v>
      </c>
      <c r="H10822" s="5" t="s">
        <v>377</v>
      </c>
      <c r="I10822" s="5" t="s">
        <v>378</v>
      </c>
    </row>
    <row r="10823" spans="1:9" x14ac:dyDescent="0.25">
      <c r="A10823" s="5" t="s">
        <v>25115</v>
      </c>
      <c r="B10823" s="5" t="s">
        <v>25116</v>
      </c>
      <c r="C10823" s="6" t="s">
        <v>7905</v>
      </c>
      <c r="D10823" s="6" t="str">
        <f t="shared" si="169"/>
        <v>0010-038-191-1300</v>
      </c>
      <c r="E10823" s="5" t="s">
        <v>7906</v>
      </c>
      <c r="F10823" s="5" t="s">
        <v>375</v>
      </c>
      <c r="G10823" s="5" t="s">
        <v>376</v>
      </c>
      <c r="H10823" s="5" t="s">
        <v>377</v>
      </c>
      <c r="I10823" s="5" t="s">
        <v>378</v>
      </c>
    </row>
    <row r="10824" spans="1:9" x14ac:dyDescent="0.25">
      <c r="A10824" s="5" t="s">
        <v>25117</v>
      </c>
      <c r="B10824" s="5" t="s">
        <v>25118</v>
      </c>
      <c r="C10824" s="6" t="s">
        <v>10232</v>
      </c>
      <c r="D10824" s="6" t="str">
        <f t="shared" si="169"/>
        <v>0010-058-051-3500</v>
      </c>
      <c r="E10824" s="5" t="s">
        <v>10233</v>
      </c>
      <c r="F10824" s="5" t="s">
        <v>375</v>
      </c>
      <c r="G10824" s="5" t="s">
        <v>376</v>
      </c>
      <c r="H10824" s="5" t="s">
        <v>377</v>
      </c>
      <c r="I10824" s="5" t="s">
        <v>378</v>
      </c>
    </row>
    <row r="10825" spans="1:9" x14ac:dyDescent="0.25">
      <c r="A10825" s="5" t="s">
        <v>25119</v>
      </c>
      <c r="B10825" s="5" t="s">
        <v>25120</v>
      </c>
      <c r="C10825" s="6" t="s">
        <v>4986</v>
      </c>
      <c r="D10825" s="6" t="str">
        <f t="shared" si="169"/>
        <v>0010-058-031-1200</v>
      </c>
      <c r="E10825" s="5" t="s">
        <v>4987</v>
      </c>
      <c r="F10825" s="5" t="s">
        <v>375</v>
      </c>
      <c r="G10825" s="5" t="s">
        <v>376</v>
      </c>
      <c r="H10825" s="5" t="s">
        <v>377</v>
      </c>
      <c r="I10825" s="5" t="s">
        <v>378</v>
      </c>
    </row>
    <row r="10826" spans="1:9" x14ac:dyDescent="0.25">
      <c r="A10826" s="5" t="s">
        <v>25121</v>
      </c>
      <c r="B10826" s="5" t="s">
        <v>25122</v>
      </c>
      <c r="C10826" s="6" t="s">
        <v>9294</v>
      </c>
      <c r="D10826" s="6" t="str">
        <f t="shared" si="169"/>
        <v>0010-038-261-1500</v>
      </c>
      <c r="E10826" s="5" t="s">
        <v>9295</v>
      </c>
      <c r="F10826" s="5" t="s">
        <v>375</v>
      </c>
      <c r="G10826" s="5" t="s">
        <v>376</v>
      </c>
      <c r="H10826" s="5" t="s">
        <v>377</v>
      </c>
      <c r="I10826" s="5" t="s">
        <v>378</v>
      </c>
    </row>
    <row r="10827" spans="1:9" x14ac:dyDescent="0.25">
      <c r="A10827" s="5" t="s">
        <v>25123</v>
      </c>
      <c r="B10827" s="5" t="s">
        <v>25124</v>
      </c>
      <c r="C10827" s="6" t="s">
        <v>9871</v>
      </c>
      <c r="D10827" s="6" t="str">
        <f t="shared" si="169"/>
        <v>0010-058-021-4100</v>
      </c>
      <c r="E10827" s="5" t="s">
        <v>9872</v>
      </c>
      <c r="F10827" s="5" t="s">
        <v>375</v>
      </c>
      <c r="G10827" s="5" t="s">
        <v>376</v>
      </c>
      <c r="H10827" s="5" t="s">
        <v>377</v>
      </c>
      <c r="I10827" s="5" t="s">
        <v>378</v>
      </c>
    </row>
    <row r="10828" spans="1:9" x14ac:dyDescent="0.25">
      <c r="A10828" s="5" t="s">
        <v>25125</v>
      </c>
      <c r="B10828" s="5" t="s">
        <v>25126</v>
      </c>
      <c r="C10828" s="6" t="s">
        <v>10754</v>
      </c>
      <c r="D10828" s="6" t="str">
        <f t="shared" si="169"/>
        <v>0010-038-201-1400</v>
      </c>
      <c r="E10828" s="5" t="s">
        <v>10755</v>
      </c>
      <c r="F10828" s="5" t="s">
        <v>375</v>
      </c>
      <c r="G10828" s="5" t="s">
        <v>376</v>
      </c>
      <c r="H10828" s="5" t="s">
        <v>377</v>
      </c>
      <c r="I10828" s="5" t="s">
        <v>378</v>
      </c>
    </row>
    <row r="10829" spans="1:9" x14ac:dyDescent="0.25">
      <c r="A10829" s="5" t="s">
        <v>25127</v>
      </c>
      <c r="B10829" s="5" t="s">
        <v>25128</v>
      </c>
      <c r="C10829" s="6" t="s">
        <v>9294</v>
      </c>
      <c r="D10829" s="6" t="str">
        <f t="shared" si="169"/>
        <v>0010-038-261-1500</v>
      </c>
      <c r="E10829" s="5" t="s">
        <v>9295</v>
      </c>
      <c r="F10829" s="5" t="s">
        <v>375</v>
      </c>
      <c r="G10829" s="5" t="s">
        <v>376</v>
      </c>
      <c r="H10829" s="5" t="s">
        <v>377</v>
      </c>
      <c r="I10829" s="5" t="s">
        <v>378</v>
      </c>
    </row>
    <row r="10830" spans="1:9" x14ac:dyDescent="0.25">
      <c r="A10830" s="5" t="s">
        <v>25129</v>
      </c>
      <c r="B10830" s="5" t="s">
        <v>25130</v>
      </c>
      <c r="C10830" s="6" t="s">
        <v>7917</v>
      </c>
      <c r="D10830" s="6" t="str">
        <f t="shared" si="169"/>
        <v>0010-038-281-1500</v>
      </c>
      <c r="E10830" s="5" t="s">
        <v>7918</v>
      </c>
      <c r="F10830" s="5" t="s">
        <v>375</v>
      </c>
      <c r="G10830" s="5" t="s">
        <v>376</v>
      </c>
      <c r="H10830" s="5" t="s">
        <v>377</v>
      </c>
      <c r="I10830" s="5" t="s">
        <v>378</v>
      </c>
    </row>
    <row r="10831" spans="1:9" x14ac:dyDescent="0.25">
      <c r="A10831" s="5" t="s">
        <v>25131</v>
      </c>
      <c r="B10831" s="5" t="s">
        <v>25132</v>
      </c>
      <c r="C10831" s="6" t="s">
        <v>9294</v>
      </c>
      <c r="D10831" s="6" t="str">
        <f t="shared" si="169"/>
        <v>0010-038-261-1500</v>
      </c>
      <c r="E10831" s="5" t="s">
        <v>9295</v>
      </c>
      <c r="F10831" s="5" t="s">
        <v>375</v>
      </c>
      <c r="G10831" s="5" t="s">
        <v>376</v>
      </c>
      <c r="H10831" s="5" t="s">
        <v>377</v>
      </c>
      <c r="I10831" s="5" t="s">
        <v>378</v>
      </c>
    </row>
    <row r="10832" spans="1:9" x14ac:dyDescent="0.25">
      <c r="A10832" s="5" t="s">
        <v>25133</v>
      </c>
      <c r="B10832" s="5" t="s">
        <v>25134</v>
      </c>
      <c r="C10832" s="6" t="s">
        <v>9871</v>
      </c>
      <c r="D10832" s="6" t="str">
        <f t="shared" si="169"/>
        <v>0010-058-021-4100</v>
      </c>
      <c r="E10832" s="5" t="s">
        <v>9872</v>
      </c>
      <c r="F10832" s="5" t="s">
        <v>375</v>
      </c>
      <c r="G10832" s="5" t="s">
        <v>376</v>
      </c>
      <c r="H10832" s="5" t="s">
        <v>377</v>
      </c>
      <c r="I10832" s="5" t="s">
        <v>378</v>
      </c>
    </row>
    <row r="10833" spans="1:9" x14ac:dyDescent="0.25">
      <c r="A10833" s="5" t="s">
        <v>25135</v>
      </c>
      <c r="B10833" s="5" t="s">
        <v>25136</v>
      </c>
      <c r="C10833" s="6" t="s">
        <v>17410</v>
      </c>
      <c r="D10833" s="6" t="str">
        <f t="shared" si="169"/>
        <v>0010-058-021-3900</v>
      </c>
      <c r="E10833" s="5" t="s">
        <v>17411</v>
      </c>
      <c r="F10833" s="5" t="s">
        <v>375</v>
      </c>
      <c r="G10833" s="5" t="s">
        <v>376</v>
      </c>
      <c r="H10833" s="5" t="s">
        <v>377</v>
      </c>
      <c r="I10833" s="5" t="s">
        <v>378</v>
      </c>
    </row>
    <row r="10834" spans="1:9" x14ac:dyDescent="0.25">
      <c r="A10834" s="5" t="s">
        <v>25137</v>
      </c>
      <c r="B10834" s="5" t="s">
        <v>25138</v>
      </c>
      <c r="C10834" s="6" t="s">
        <v>13408</v>
      </c>
      <c r="D10834" s="6" t="str">
        <f t="shared" si="169"/>
        <v>0010-038-281-1300</v>
      </c>
      <c r="E10834" s="5" t="s">
        <v>13409</v>
      </c>
      <c r="F10834" s="5" t="s">
        <v>375</v>
      </c>
      <c r="G10834" s="5" t="s">
        <v>376</v>
      </c>
      <c r="H10834" s="5" t="s">
        <v>377</v>
      </c>
      <c r="I10834" s="5" t="s">
        <v>378</v>
      </c>
    </row>
    <row r="10835" spans="1:9" x14ac:dyDescent="0.25">
      <c r="A10835" s="5" t="s">
        <v>25139</v>
      </c>
      <c r="B10835" s="5" t="s">
        <v>25140</v>
      </c>
      <c r="C10835" s="6" t="s">
        <v>9294</v>
      </c>
      <c r="D10835" s="6" t="str">
        <f t="shared" si="169"/>
        <v>0010-038-261-1500</v>
      </c>
      <c r="E10835" s="5" t="s">
        <v>9295</v>
      </c>
      <c r="F10835" s="5" t="s">
        <v>383</v>
      </c>
      <c r="G10835" s="5" t="s">
        <v>384</v>
      </c>
      <c r="H10835" s="5" t="s">
        <v>377</v>
      </c>
      <c r="I10835" s="5" t="s">
        <v>378</v>
      </c>
    </row>
    <row r="10836" spans="1:9" x14ac:dyDescent="0.25">
      <c r="A10836" s="5" t="s">
        <v>25141</v>
      </c>
      <c r="B10836" s="5" t="s">
        <v>25142</v>
      </c>
      <c r="C10836" s="6" t="s">
        <v>10462</v>
      </c>
      <c r="D10836" s="6" t="str">
        <f t="shared" si="169"/>
        <v>0010-038-261-1900</v>
      </c>
      <c r="E10836" s="5" t="s">
        <v>10463</v>
      </c>
      <c r="F10836" s="5" t="s">
        <v>375</v>
      </c>
      <c r="G10836" s="5" t="s">
        <v>376</v>
      </c>
      <c r="H10836" s="5" t="s">
        <v>377</v>
      </c>
      <c r="I10836" s="5" t="s">
        <v>378</v>
      </c>
    </row>
    <row r="10837" spans="1:9" x14ac:dyDescent="0.25">
      <c r="A10837" s="5" t="s">
        <v>25143</v>
      </c>
      <c r="B10837" s="5" t="s">
        <v>25144</v>
      </c>
      <c r="C10837" s="6" t="s">
        <v>16575</v>
      </c>
      <c r="D10837" s="6" t="str">
        <f t="shared" si="169"/>
        <v>0010-038-111-1700</v>
      </c>
      <c r="E10837" s="5" t="s">
        <v>16576</v>
      </c>
      <c r="F10837" s="5" t="s">
        <v>375</v>
      </c>
      <c r="G10837" s="5" t="s">
        <v>376</v>
      </c>
      <c r="H10837" s="5" t="s">
        <v>377</v>
      </c>
      <c r="I10837" s="5" t="s">
        <v>378</v>
      </c>
    </row>
    <row r="10838" spans="1:9" x14ac:dyDescent="0.25">
      <c r="A10838" s="5" t="s">
        <v>25145</v>
      </c>
      <c r="B10838" s="5" t="s">
        <v>25146</v>
      </c>
      <c r="C10838" s="6" t="s">
        <v>10064</v>
      </c>
      <c r="D10838" s="6" t="str">
        <f t="shared" si="169"/>
        <v>0010-058-041-3000</v>
      </c>
      <c r="E10838" s="5" t="s">
        <v>10065</v>
      </c>
      <c r="F10838" s="5" t="s">
        <v>375</v>
      </c>
      <c r="G10838" s="5" t="s">
        <v>376</v>
      </c>
      <c r="H10838" s="5" t="s">
        <v>377</v>
      </c>
      <c r="I10838" s="5" t="s">
        <v>378</v>
      </c>
    </row>
    <row r="10839" spans="1:9" x14ac:dyDescent="0.25">
      <c r="A10839" s="5" t="s">
        <v>25147</v>
      </c>
      <c r="B10839" s="5" t="s">
        <v>25148</v>
      </c>
      <c r="C10839" s="6" t="s">
        <v>4221</v>
      </c>
      <c r="D10839" s="6" t="str">
        <f t="shared" si="169"/>
        <v>0010-058-021-3600</v>
      </c>
      <c r="E10839" s="5" t="s">
        <v>4222</v>
      </c>
      <c r="F10839" s="5" t="s">
        <v>375</v>
      </c>
      <c r="G10839" s="5" t="s">
        <v>376</v>
      </c>
      <c r="H10839" s="5" t="s">
        <v>377</v>
      </c>
      <c r="I10839" s="5" t="s">
        <v>378</v>
      </c>
    </row>
    <row r="10840" spans="1:9" x14ac:dyDescent="0.25">
      <c r="A10840" s="5" t="s">
        <v>25149</v>
      </c>
      <c r="B10840" s="5" t="s">
        <v>25150</v>
      </c>
      <c r="C10840" s="6" t="s">
        <v>9871</v>
      </c>
      <c r="D10840" s="6" t="str">
        <f t="shared" si="169"/>
        <v>0010-058-021-4100</v>
      </c>
      <c r="E10840" s="5" t="s">
        <v>9872</v>
      </c>
      <c r="F10840" s="5" t="s">
        <v>375</v>
      </c>
      <c r="G10840" s="5" t="s">
        <v>376</v>
      </c>
      <c r="H10840" s="5" t="s">
        <v>377</v>
      </c>
      <c r="I10840" s="5" t="s">
        <v>378</v>
      </c>
    </row>
    <row r="10841" spans="1:9" x14ac:dyDescent="0.25">
      <c r="A10841" s="5" t="s">
        <v>25151</v>
      </c>
      <c r="B10841" s="5" t="s">
        <v>25152</v>
      </c>
      <c r="C10841" s="6" t="s">
        <v>9935</v>
      </c>
      <c r="D10841" s="6" t="str">
        <f t="shared" si="169"/>
        <v>0010-058-021-4000</v>
      </c>
      <c r="E10841" s="5" t="s">
        <v>9936</v>
      </c>
      <c r="F10841" s="5" t="s">
        <v>375</v>
      </c>
      <c r="G10841" s="5" t="s">
        <v>376</v>
      </c>
      <c r="H10841" s="5" t="s">
        <v>377</v>
      </c>
      <c r="I10841" s="5" t="s">
        <v>378</v>
      </c>
    </row>
    <row r="10842" spans="1:9" x14ac:dyDescent="0.25">
      <c r="A10842" s="5" t="s">
        <v>25153</v>
      </c>
      <c r="B10842" s="5" t="s">
        <v>25154</v>
      </c>
      <c r="C10842" s="6" t="s">
        <v>10064</v>
      </c>
      <c r="D10842" s="6" t="str">
        <f t="shared" si="169"/>
        <v>0010-058-041-3000</v>
      </c>
      <c r="E10842" s="5" t="s">
        <v>10065</v>
      </c>
      <c r="F10842" s="5" t="s">
        <v>375</v>
      </c>
      <c r="G10842" s="5" t="s">
        <v>376</v>
      </c>
      <c r="H10842" s="5" t="s">
        <v>377</v>
      </c>
      <c r="I10842" s="5" t="s">
        <v>378</v>
      </c>
    </row>
    <row r="10843" spans="1:9" x14ac:dyDescent="0.25">
      <c r="A10843" s="5" t="s">
        <v>25155</v>
      </c>
      <c r="B10843" s="5" t="s">
        <v>25156</v>
      </c>
      <c r="C10843" s="6" t="s">
        <v>18856</v>
      </c>
      <c r="D10843" s="6" t="str">
        <f t="shared" si="169"/>
        <v>0010-050-031-1600</v>
      </c>
      <c r="E10843" s="5" t="s">
        <v>18857</v>
      </c>
      <c r="F10843" s="5" t="s">
        <v>375</v>
      </c>
      <c r="G10843" s="5" t="s">
        <v>376</v>
      </c>
      <c r="H10843" s="5" t="s">
        <v>377</v>
      </c>
      <c r="I10843" s="5" t="s">
        <v>378</v>
      </c>
    </row>
    <row r="10844" spans="1:9" x14ac:dyDescent="0.25">
      <c r="A10844" s="5" t="s">
        <v>25157</v>
      </c>
      <c r="B10844" s="5" t="s">
        <v>25158</v>
      </c>
      <c r="C10844" s="6" t="s">
        <v>8266</v>
      </c>
      <c r="D10844" s="6" t="str">
        <f t="shared" si="169"/>
        <v>0010-058-051-1400</v>
      </c>
      <c r="E10844" s="5" t="s">
        <v>8267</v>
      </c>
      <c r="F10844" s="5" t="s">
        <v>375</v>
      </c>
      <c r="G10844" s="5" t="s">
        <v>376</v>
      </c>
      <c r="H10844" s="5" t="s">
        <v>377</v>
      </c>
      <c r="I10844" s="5" t="s">
        <v>378</v>
      </c>
    </row>
    <row r="10845" spans="1:9" x14ac:dyDescent="0.25">
      <c r="A10845" s="5" t="s">
        <v>25159</v>
      </c>
      <c r="B10845" s="5" t="s">
        <v>25160</v>
      </c>
      <c r="C10845" s="6" t="s">
        <v>11127</v>
      </c>
      <c r="D10845" s="6" t="str">
        <f t="shared" si="169"/>
        <v>0010-038-191-1500</v>
      </c>
      <c r="E10845" s="5" t="s">
        <v>27870</v>
      </c>
      <c r="F10845" s="5" t="s">
        <v>375</v>
      </c>
      <c r="G10845" s="5" t="s">
        <v>376</v>
      </c>
      <c r="H10845" s="5" t="s">
        <v>377</v>
      </c>
      <c r="I10845" s="5" t="s">
        <v>378</v>
      </c>
    </row>
    <row r="10846" spans="1:9" x14ac:dyDescent="0.25">
      <c r="A10846" s="5" t="s">
        <v>25161</v>
      </c>
      <c r="B10846" s="5" t="s">
        <v>25162</v>
      </c>
      <c r="C10846" s="6" t="s">
        <v>11409</v>
      </c>
      <c r="D10846" s="6" t="str">
        <f t="shared" si="169"/>
        <v>0010-058-041-3200</v>
      </c>
      <c r="E10846" s="5" t="s">
        <v>11410</v>
      </c>
      <c r="F10846" s="5" t="s">
        <v>375</v>
      </c>
      <c r="G10846" s="5" t="s">
        <v>376</v>
      </c>
      <c r="H10846" s="5" t="s">
        <v>377</v>
      </c>
      <c r="I10846" s="5" t="s">
        <v>378</v>
      </c>
    </row>
    <row r="10847" spans="1:9" x14ac:dyDescent="0.25">
      <c r="A10847" s="5" t="s">
        <v>25163</v>
      </c>
      <c r="B10847" s="5" t="s">
        <v>25164</v>
      </c>
      <c r="C10847" s="6" t="s">
        <v>9294</v>
      </c>
      <c r="D10847" s="6" t="str">
        <f t="shared" si="169"/>
        <v>0010-038-261-1500</v>
      </c>
      <c r="E10847" s="5" t="s">
        <v>9295</v>
      </c>
      <c r="F10847" s="5" t="s">
        <v>383</v>
      </c>
      <c r="G10847" s="5" t="s">
        <v>384</v>
      </c>
      <c r="H10847" s="5" t="s">
        <v>377</v>
      </c>
      <c r="I10847" s="5" t="s">
        <v>378</v>
      </c>
    </row>
    <row r="10848" spans="1:9" x14ac:dyDescent="0.25">
      <c r="A10848" s="5" t="s">
        <v>25165</v>
      </c>
      <c r="B10848" s="5" t="s">
        <v>25166</v>
      </c>
      <c r="C10848" s="6" t="s">
        <v>10768</v>
      </c>
      <c r="D10848" s="6" t="str">
        <f t="shared" si="169"/>
        <v>0010-058-071-1500</v>
      </c>
      <c r="E10848" s="5" t="s">
        <v>10769</v>
      </c>
      <c r="F10848" s="5" t="s">
        <v>375</v>
      </c>
      <c r="G10848" s="5" t="s">
        <v>376</v>
      </c>
      <c r="H10848" s="5" t="s">
        <v>377</v>
      </c>
      <c r="I10848" s="5" t="s">
        <v>378</v>
      </c>
    </row>
    <row r="10849" spans="1:9" x14ac:dyDescent="0.25">
      <c r="A10849" s="5" t="s">
        <v>25167</v>
      </c>
      <c r="B10849" s="5" t="s">
        <v>25168</v>
      </c>
      <c r="C10849" s="6" t="s">
        <v>9425</v>
      </c>
      <c r="D10849" s="6" t="str">
        <f t="shared" si="169"/>
        <v>0010-050-031-1400</v>
      </c>
      <c r="E10849" s="5" t="s">
        <v>9426</v>
      </c>
      <c r="F10849" s="5" t="s">
        <v>383</v>
      </c>
      <c r="G10849" s="5" t="s">
        <v>384</v>
      </c>
      <c r="H10849" s="5" t="s">
        <v>377</v>
      </c>
      <c r="I10849" s="5" t="s">
        <v>378</v>
      </c>
    </row>
    <row r="10850" spans="1:9" x14ac:dyDescent="0.25">
      <c r="A10850" s="5" t="s">
        <v>25169</v>
      </c>
      <c r="B10850" s="5" t="s">
        <v>25170</v>
      </c>
      <c r="C10850" s="6" t="s">
        <v>10493</v>
      </c>
      <c r="D10850" s="6" t="str">
        <f t="shared" si="169"/>
        <v>0010-038-281-1600</v>
      </c>
      <c r="E10850" s="5" t="s">
        <v>10494</v>
      </c>
      <c r="F10850" s="5" t="s">
        <v>375</v>
      </c>
      <c r="G10850" s="5" t="s">
        <v>376</v>
      </c>
      <c r="H10850" s="5" t="s">
        <v>377</v>
      </c>
      <c r="I10850" s="5" t="s">
        <v>378</v>
      </c>
    </row>
    <row r="10851" spans="1:9" x14ac:dyDescent="0.25">
      <c r="A10851" s="5" t="s">
        <v>25171</v>
      </c>
      <c r="B10851" s="5" t="s">
        <v>25172</v>
      </c>
      <c r="C10851" s="6" t="s">
        <v>5714</v>
      </c>
      <c r="D10851" s="6" t="str">
        <f t="shared" si="169"/>
        <v>0010-093-021-1100</v>
      </c>
      <c r="E10851" s="5" t="s">
        <v>5715</v>
      </c>
      <c r="F10851" s="5" t="s">
        <v>375</v>
      </c>
      <c r="G10851" s="5" t="s">
        <v>376</v>
      </c>
      <c r="H10851" s="5" t="s">
        <v>377</v>
      </c>
      <c r="I10851" s="5" t="s">
        <v>378</v>
      </c>
    </row>
    <row r="10852" spans="1:9" x14ac:dyDescent="0.25">
      <c r="A10852" s="5" t="s">
        <v>25173</v>
      </c>
      <c r="B10852" s="5" t="s">
        <v>25174</v>
      </c>
      <c r="C10852" s="6" t="s">
        <v>3789</v>
      </c>
      <c r="D10852" s="6" t="str">
        <f t="shared" si="169"/>
        <v>0010-093-031-1200</v>
      </c>
      <c r="E10852" s="5" t="s">
        <v>3790</v>
      </c>
      <c r="F10852" s="5" t="s">
        <v>375</v>
      </c>
      <c r="G10852" s="5" t="s">
        <v>376</v>
      </c>
      <c r="H10852" s="5" t="s">
        <v>377</v>
      </c>
      <c r="I10852" s="5" t="s">
        <v>378</v>
      </c>
    </row>
    <row r="10853" spans="1:9" x14ac:dyDescent="0.25">
      <c r="A10853" s="5" t="s">
        <v>25175</v>
      </c>
      <c r="B10853" s="5" t="s">
        <v>25176</v>
      </c>
      <c r="C10853" s="6" t="s">
        <v>13408</v>
      </c>
      <c r="D10853" s="6" t="str">
        <f t="shared" si="169"/>
        <v>0010-038-281-1300</v>
      </c>
      <c r="E10853" s="5" t="s">
        <v>13409</v>
      </c>
      <c r="F10853" s="5" t="s">
        <v>383</v>
      </c>
      <c r="G10853" s="5" t="s">
        <v>384</v>
      </c>
      <c r="H10853" s="5" t="s">
        <v>377</v>
      </c>
      <c r="I10853" s="5" t="s">
        <v>378</v>
      </c>
    </row>
    <row r="10854" spans="1:9" x14ac:dyDescent="0.25">
      <c r="A10854" s="5" t="s">
        <v>25177</v>
      </c>
      <c r="B10854" s="5" t="s">
        <v>25178</v>
      </c>
      <c r="C10854" s="6" t="s">
        <v>10462</v>
      </c>
      <c r="D10854" s="6" t="str">
        <f t="shared" si="169"/>
        <v>0010-038-261-1900</v>
      </c>
      <c r="E10854" s="5" t="s">
        <v>10463</v>
      </c>
      <c r="F10854" s="5" t="s">
        <v>375</v>
      </c>
      <c r="G10854" s="5" t="s">
        <v>376</v>
      </c>
      <c r="H10854" s="5" t="s">
        <v>377</v>
      </c>
      <c r="I10854" s="5" t="s">
        <v>378</v>
      </c>
    </row>
    <row r="10855" spans="1:9" x14ac:dyDescent="0.25">
      <c r="A10855" s="5" t="s">
        <v>25179</v>
      </c>
      <c r="B10855" s="5" t="s">
        <v>25180</v>
      </c>
      <c r="C10855" s="6" t="s">
        <v>757</v>
      </c>
      <c r="D10855" s="6" t="str">
        <f t="shared" si="169"/>
        <v>0871-000-000-0000</v>
      </c>
      <c r="E10855" s="5" t="s">
        <v>758</v>
      </c>
      <c r="F10855" s="5" t="s">
        <v>383</v>
      </c>
      <c r="G10855" s="5" t="s">
        <v>384</v>
      </c>
      <c r="H10855" s="5" t="s">
        <v>377</v>
      </c>
      <c r="I10855" s="5" t="s">
        <v>378</v>
      </c>
    </row>
    <row r="10856" spans="1:9" x14ac:dyDescent="0.25">
      <c r="A10856" s="5" t="s">
        <v>25181</v>
      </c>
      <c r="B10856" s="5" t="s">
        <v>25182</v>
      </c>
      <c r="C10856" s="6" t="s">
        <v>3954</v>
      </c>
      <c r="D10856" s="6" t="str">
        <f t="shared" si="169"/>
        <v>0010-038-111-1600</v>
      </c>
      <c r="E10856" s="5" t="s">
        <v>3955</v>
      </c>
      <c r="F10856" s="5" t="s">
        <v>375</v>
      </c>
      <c r="G10856" s="5" t="s">
        <v>376</v>
      </c>
      <c r="H10856" s="5" t="s">
        <v>377</v>
      </c>
      <c r="I10856" s="5" t="s">
        <v>378</v>
      </c>
    </row>
    <row r="10857" spans="1:9" x14ac:dyDescent="0.25">
      <c r="A10857" s="5" t="s">
        <v>25183</v>
      </c>
      <c r="B10857" s="5" t="s">
        <v>25184</v>
      </c>
      <c r="C10857" s="6" t="s">
        <v>4986</v>
      </c>
      <c r="D10857" s="6" t="str">
        <f t="shared" si="169"/>
        <v>0010-058-031-1200</v>
      </c>
      <c r="E10857" s="5" t="s">
        <v>4987</v>
      </c>
      <c r="F10857" s="5" t="s">
        <v>375</v>
      </c>
      <c r="G10857" s="5" t="s">
        <v>376</v>
      </c>
      <c r="H10857" s="5" t="s">
        <v>377</v>
      </c>
      <c r="I10857" s="5" t="s">
        <v>378</v>
      </c>
    </row>
    <row r="10858" spans="1:9" x14ac:dyDescent="0.25">
      <c r="A10858" s="5" t="s">
        <v>25185</v>
      </c>
      <c r="B10858" s="5" t="s">
        <v>25186</v>
      </c>
      <c r="C10858" s="6" t="s">
        <v>9294</v>
      </c>
      <c r="D10858" s="6" t="str">
        <f t="shared" si="169"/>
        <v>0010-038-261-1500</v>
      </c>
      <c r="E10858" s="5" t="s">
        <v>9295</v>
      </c>
      <c r="F10858" s="5" t="s">
        <v>383</v>
      </c>
      <c r="G10858" s="5" t="s">
        <v>384</v>
      </c>
      <c r="H10858" s="5" t="s">
        <v>377</v>
      </c>
      <c r="I10858" s="5" t="s">
        <v>378</v>
      </c>
    </row>
    <row r="10859" spans="1:9" x14ac:dyDescent="0.25">
      <c r="A10859" s="5" t="s">
        <v>25187</v>
      </c>
      <c r="B10859" s="5" t="s">
        <v>25188</v>
      </c>
      <c r="C10859" s="6" t="s">
        <v>5714</v>
      </c>
      <c r="D10859" s="6" t="str">
        <f t="shared" si="169"/>
        <v>0010-093-021-1100</v>
      </c>
      <c r="E10859" s="5" t="s">
        <v>5715</v>
      </c>
      <c r="F10859" s="5" t="s">
        <v>375</v>
      </c>
      <c r="G10859" s="5" t="s">
        <v>376</v>
      </c>
      <c r="H10859" s="5" t="s">
        <v>377</v>
      </c>
      <c r="I10859" s="5" t="s">
        <v>378</v>
      </c>
    </row>
    <row r="10860" spans="1:9" x14ac:dyDescent="0.25">
      <c r="A10860" s="5" t="s">
        <v>25189</v>
      </c>
      <c r="B10860" s="5" t="s">
        <v>25190</v>
      </c>
      <c r="C10860" s="6" t="s">
        <v>10448</v>
      </c>
      <c r="D10860" s="6" t="str">
        <f t="shared" si="169"/>
        <v>0010-058-041-1600</v>
      </c>
      <c r="E10860" s="5" t="s">
        <v>10449</v>
      </c>
      <c r="F10860" s="5" t="s">
        <v>375</v>
      </c>
      <c r="G10860" s="5" t="s">
        <v>376</v>
      </c>
      <c r="H10860" s="5" t="s">
        <v>377</v>
      </c>
      <c r="I10860" s="5" t="s">
        <v>378</v>
      </c>
    </row>
    <row r="10861" spans="1:9" x14ac:dyDescent="0.25">
      <c r="A10861" s="5" t="s">
        <v>25191</v>
      </c>
      <c r="B10861" s="5" t="s">
        <v>25192</v>
      </c>
      <c r="C10861" s="6" t="s">
        <v>10833</v>
      </c>
      <c r="D10861" s="6" t="str">
        <f t="shared" si="169"/>
        <v>0010-050-041-1200</v>
      </c>
      <c r="E10861" s="5" t="s">
        <v>10834</v>
      </c>
      <c r="F10861" s="5" t="s">
        <v>375</v>
      </c>
      <c r="G10861" s="5" t="s">
        <v>376</v>
      </c>
      <c r="H10861" s="5" t="s">
        <v>377</v>
      </c>
      <c r="I10861" s="5" t="s">
        <v>378</v>
      </c>
    </row>
    <row r="10862" spans="1:9" x14ac:dyDescent="0.25">
      <c r="A10862" s="5" t="s">
        <v>25193</v>
      </c>
      <c r="B10862" s="5" t="s">
        <v>25194</v>
      </c>
      <c r="C10862" s="6" t="s">
        <v>3932</v>
      </c>
      <c r="D10862" s="6" t="str">
        <f t="shared" si="169"/>
        <v>0607-000-000-0000</v>
      </c>
      <c r="E10862" s="5" t="s">
        <v>3933</v>
      </c>
      <c r="F10862" s="5" t="s">
        <v>383</v>
      </c>
      <c r="G10862" s="5" t="s">
        <v>384</v>
      </c>
      <c r="H10862" s="5" t="s">
        <v>377</v>
      </c>
      <c r="I10862" s="5" t="s">
        <v>378</v>
      </c>
    </row>
    <row r="10863" spans="1:9" x14ac:dyDescent="0.25">
      <c r="A10863" s="5" t="s">
        <v>25195</v>
      </c>
      <c r="B10863" s="5" t="s">
        <v>25196</v>
      </c>
      <c r="C10863" s="6" t="s">
        <v>7518</v>
      </c>
      <c r="D10863" s="6" t="str">
        <f t="shared" si="169"/>
        <v>0010-214-071-0000</v>
      </c>
      <c r="E10863" s="5" t="s">
        <v>7519</v>
      </c>
      <c r="F10863" s="5" t="s">
        <v>383</v>
      </c>
      <c r="G10863" s="5" t="s">
        <v>384</v>
      </c>
      <c r="H10863" s="5" t="s">
        <v>377</v>
      </c>
      <c r="I10863" s="5" t="s">
        <v>378</v>
      </c>
    </row>
    <row r="10864" spans="1:9" x14ac:dyDescent="0.25">
      <c r="A10864" s="5" t="s">
        <v>25197</v>
      </c>
      <c r="B10864" s="5" t="s">
        <v>1693</v>
      </c>
      <c r="C10864" s="6" t="s">
        <v>1694</v>
      </c>
      <c r="D10864" s="6" t="str">
        <f t="shared" si="169"/>
        <v>0010-211-010-9800</v>
      </c>
      <c r="E10864" s="5" t="s">
        <v>1695</v>
      </c>
      <c r="F10864" s="5" t="s">
        <v>383</v>
      </c>
      <c r="G10864" s="5" t="s">
        <v>384</v>
      </c>
      <c r="H10864" s="5" t="s">
        <v>377</v>
      </c>
      <c r="I10864" s="5" t="s">
        <v>378</v>
      </c>
    </row>
    <row r="10865" spans="1:9" x14ac:dyDescent="0.25">
      <c r="A10865" s="5" t="s">
        <v>251</v>
      </c>
      <c r="B10865" s="5" t="s">
        <v>10276</v>
      </c>
      <c r="C10865" s="6" t="s">
        <v>25198</v>
      </c>
      <c r="D10865" s="6" t="str">
        <f t="shared" si="169"/>
        <v>0010-211-010-1000</v>
      </c>
      <c r="E10865" s="5" t="s">
        <v>604</v>
      </c>
      <c r="F10865" s="5" t="s">
        <v>383</v>
      </c>
      <c r="G10865" s="5" t="s">
        <v>384</v>
      </c>
      <c r="H10865" s="5" t="s">
        <v>377</v>
      </c>
      <c r="I10865" s="5" t="s">
        <v>378</v>
      </c>
    </row>
    <row r="10866" spans="1:9" x14ac:dyDescent="0.25">
      <c r="A10866" s="5" t="s">
        <v>25199</v>
      </c>
      <c r="B10866" s="5" t="s">
        <v>602</v>
      </c>
      <c r="C10866" s="6" t="s">
        <v>25198</v>
      </c>
      <c r="D10866" s="6" t="str">
        <f t="shared" si="169"/>
        <v>0010-211-010-1000</v>
      </c>
      <c r="E10866" s="5" t="s">
        <v>604</v>
      </c>
      <c r="F10866" s="5" t="s">
        <v>383</v>
      </c>
      <c r="G10866" s="5" t="s">
        <v>384</v>
      </c>
      <c r="H10866" s="5" t="s">
        <v>377</v>
      </c>
      <c r="I10866" s="5" t="s">
        <v>378</v>
      </c>
    </row>
    <row r="10867" spans="1:9" x14ac:dyDescent="0.25">
      <c r="A10867" s="5" t="s">
        <v>25200</v>
      </c>
      <c r="B10867" s="5" t="s">
        <v>7543</v>
      </c>
      <c r="C10867" s="6" t="s">
        <v>25198</v>
      </c>
      <c r="D10867" s="6" t="str">
        <f t="shared" si="169"/>
        <v>0010-211-010-1000</v>
      </c>
      <c r="E10867" s="5" t="s">
        <v>604</v>
      </c>
      <c r="F10867" s="5" t="s">
        <v>383</v>
      </c>
      <c r="G10867" s="5" t="s">
        <v>384</v>
      </c>
      <c r="H10867" s="5" t="s">
        <v>377</v>
      </c>
      <c r="I10867" s="5" t="s">
        <v>378</v>
      </c>
    </row>
    <row r="10868" spans="1:9" x14ac:dyDescent="0.25">
      <c r="A10868" s="5" t="s">
        <v>25201</v>
      </c>
      <c r="B10868" s="5" t="s">
        <v>9753</v>
      </c>
      <c r="C10868" s="6" t="s">
        <v>25198</v>
      </c>
      <c r="D10868" s="6" t="str">
        <f t="shared" si="169"/>
        <v>0010-211-010-1000</v>
      </c>
      <c r="E10868" s="5" t="s">
        <v>604</v>
      </c>
      <c r="F10868" s="5" t="s">
        <v>383</v>
      </c>
      <c r="G10868" s="5" t="s">
        <v>384</v>
      </c>
      <c r="H10868" s="5" t="s">
        <v>377</v>
      </c>
      <c r="I10868" s="5" t="s">
        <v>378</v>
      </c>
    </row>
    <row r="10869" spans="1:9" x14ac:dyDescent="0.25">
      <c r="A10869" s="5" t="s">
        <v>25202</v>
      </c>
      <c r="B10869" s="5" t="s">
        <v>1632</v>
      </c>
      <c r="C10869" s="6" t="s">
        <v>25198</v>
      </c>
      <c r="D10869" s="6" t="str">
        <f t="shared" si="169"/>
        <v>0010-211-010-1000</v>
      </c>
      <c r="E10869" s="5" t="s">
        <v>604</v>
      </c>
      <c r="F10869" s="5" t="s">
        <v>383</v>
      </c>
      <c r="G10869" s="5" t="s">
        <v>384</v>
      </c>
      <c r="H10869" s="5" t="s">
        <v>377</v>
      </c>
      <c r="I10869" s="5" t="s">
        <v>378</v>
      </c>
    </row>
    <row r="10870" spans="1:9" x14ac:dyDescent="0.25">
      <c r="A10870" s="5" t="s">
        <v>25203</v>
      </c>
      <c r="B10870" s="5" t="s">
        <v>25204</v>
      </c>
      <c r="C10870" s="6" t="s">
        <v>603</v>
      </c>
      <c r="D10870" s="6" t="str">
        <f t="shared" si="169"/>
        <v>0010-211-010-0000</v>
      </c>
      <c r="E10870" s="5" t="s">
        <v>604</v>
      </c>
      <c r="F10870" s="5" t="s">
        <v>383</v>
      </c>
      <c r="G10870" s="5" t="s">
        <v>384</v>
      </c>
      <c r="H10870" s="5" t="s">
        <v>377</v>
      </c>
      <c r="I10870" s="5" t="s">
        <v>378</v>
      </c>
    </row>
    <row r="10871" spans="1:9" x14ac:dyDescent="0.25">
      <c r="A10871" s="5" t="s">
        <v>25205</v>
      </c>
      <c r="B10871" s="5" t="s">
        <v>25206</v>
      </c>
      <c r="C10871" s="6" t="s">
        <v>603</v>
      </c>
      <c r="D10871" s="6" t="str">
        <f t="shared" si="169"/>
        <v>0010-211-010-0000</v>
      </c>
      <c r="E10871" s="5" t="s">
        <v>604</v>
      </c>
      <c r="F10871" s="5" t="s">
        <v>383</v>
      </c>
      <c r="G10871" s="5" t="s">
        <v>384</v>
      </c>
      <c r="H10871" s="5" t="s">
        <v>377</v>
      </c>
      <c r="I10871" s="5" t="s">
        <v>378</v>
      </c>
    </row>
    <row r="10872" spans="1:9" x14ac:dyDescent="0.25">
      <c r="A10872" s="5" t="s">
        <v>25207</v>
      </c>
      <c r="B10872" s="5" t="s">
        <v>25208</v>
      </c>
      <c r="C10872" s="6" t="s">
        <v>25209</v>
      </c>
      <c r="D10872" s="6" t="str">
        <f t="shared" si="169"/>
        <v>0010-211-050-0000</v>
      </c>
      <c r="E10872" s="5" t="s">
        <v>25210</v>
      </c>
      <c r="F10872" s="5" t="s">
        <v>383</v>
      </c>
      <c r="G10872" s="5" t="s">
        <v>384</v>
      </c>
      <c r="H10872" s="5" t="s">
        <v>377</v>
      </c>
      <c r="I10872" s="5" t="s">
        <v>378</v>
      </c>
    </row>
    <row r="10873" spans="1:9" x14ac:dyDescent="0.25">
      <c r="A10873" s="5" t="s">
        <v>25211</v>
      </c>
      <c r="B10873" s="5" t="s">
        <v>25212</v>
      </c>
      <c r="C10873" s="6" t="s">
        <v>25209</v>
      </c>
      <c r="D10873" s="6" t="str">
        <f t="shared" si="169"/>
        <v>0010-211-050-0000</v>
      </c>
      <c r="E10873" s="5" t="s">
        <v>25210</v>
      </c>
      <c r="F10873" s="5" t="s">
        <v>383</v>
      </c>
      <c r="G10873" s="5" t="s">
        <v>384</v>
      </c>
      <c r="H10873" s="5" t="s">
        <v>377</v>
      </c>
      <c r="I10873" s="5" t="s">
        <v>378</v>
      </c>
    </row>
    <row r="10874" spans="1:9" x14ac:dyDescent="0.25">
      <c r="A10874" s="5" t="s">
        <v>25213</v>
      </c>
      <c r="B10874" s="5" t="s">
        <v>25214</v>
      </c>
      <c r="C10874" s="6" t="s">
        <v>9935</v>
      </c>
      <c r="D10874" s="6" t="str">
        <f t="shared" si="169"/>
        <v>0010-058-021-4000</v>
      </c>
      <c r="E10874" s="5" t="s">
        <v>9936</v>
      </c>
      <c r="F10874" s="5" t="s">
        <v>383</v>
      </c>
      <c r="G10874" s="5" t="s">
        <v>384</v>
      </c>
      <c r="H10874" s="5" t="s">
        <v>377</v>
      </c>
      <c r="I10874" s="5" t="s">
        <v>378</v>
      </c>
    </row>
    <row r="10875" spans="1:9" x14ac:dyDescent="0.25">
      <c r="A10875" s="5" t="s">
        <v>25215</v>
      </c>
      <c r="B10875" s="5" t="s">
        <v>25216</v>
      </c>
      <c r="C10875" s="6" t="s">
        <v>9294</v>
      </c>
      <c r="D10875" s="6" t="str">
        <f t="shared" si="169"/>
        <v>0010-038-261-1500</v>
      </c>
      <c r="E10875" s="5" t="s">
        <v>9295</v>
      </c>
      <c r="F10875" s="5" t="s">
        <v>383</v>
      </c>
      <c r="G10875" s="5" t="s">
        <v>384</v>
      </c>
      <c r="H10875" s="5" t="s">
        <v>377</v>
      </c>
      <c r="I10875" s="5" t="s">
        <v>378</v>
      </c>
    </row>
    <row r="10876" spans="1:9" x14ac:dyDescent="0.25">
      <c r="A10876" s="5" t="s">
        <v>25217</v>
      </c>
      <c r="B10876" s="5" t="s">
        <v>25218</v>
      </c>
      <c r="C10876" s="6" t="s">
        <v>9871</v>
      </c>
      <c r="D10876" s="6" t="str">
        <f t="shared" si="169"/>
        <v>0010-058-021-4100</v>
      </c>
      <c r="E10876" s="5" t="s">
        <v>9872</v>
      </c>
      <c r="F10876" s="5" t="s">
        <v>383</v>
      </c>
      <c r="G10876" s="5" t="s">
        <v>384</v>
      </c>
      <c r="H10876" s="5" t="s">
        <v>377</v>
      </c>
      <c r="I10876" s="5" t="s">
        <v>378</v>
      </c>
    </row>
    <row r="10877" spans="1:9" x14ac:dyDescent="0.25">
      <c r="A10877" s="5" t="s">
        <v>25219</v>
      </c>
      <c r="B10877" s="5" t="s">
        <v>25220</v>
      </c>
      <c r="C10877" s="6" t="s">
        <v>13408</v>
      </c>
      <c r="D10877" s="6" t="str">
        <f t="shared" si="169"/>
        <v>0010-038-281-1300</v>
      </c>
      <c r="E10877" s="5" t="s">
        <v>13409</v>
      </c>
      <c r="F10877" s="5" t="s">
        <v>383</v>
      </c>
      <c r="G10877" s="5" t="s">
        <v>384</v>
      </c>
      <c r="H10877" s="5" t="s">
        <v>377</v>
      </c>
      <c r="I10877" s="5" t="s">
        <v>378</v>
      </c>
    </row>
    <row r="10878" spans="1:9" x14ac:dyDescent="0.25">
      <c r="A10878" s="5" t="s">
        <v>25221</v>
      </c>
      <c r="B10878" s="5" t="s">
        <v>25222</v>
      </c>
      <c r="C10878" s="6" t="s">
        <v>9294</v>
      </c>
      <c r="D10878" s="6" t="str">
        <f t="shared" si="169"/>
        <v>0010-038-261-1500</v>
      </c>
      <c r="E10878" s="5" t="s">
        <v>9295</v>
      </c>
      <c r="F10878" s="5" t="s">
        <v>383</v>
      </c>
      <c r="G10878" s="5" t="s">
        <v>384</v>
      </c>
      <c r="H10878" s="5" t="s">
        <v>377</v>
      </c>
      <c r="I10878" s="5" t="s">
        <v>378</v>
      </c>
    </row>
    <row r="10879" spans="1:9" x14ac:dyDescent="0.25">
      <c r="A10879" s="5" t="s">
        <v>25223</v>
      </c>
      <c r="B10879" s="5" t="s">
        <v>25224</v>
      </c>
      <c r="C10879" s="6" t="s">
        <v>3684</v>
      </c>
      <c r="D10879" s="6" t="str">
        <f t="shared" si="169"/>
        <v>0010-058-031-2000</v>
      </c>
      <c r="E10879" s="5" t="s">
        <v>3685</v>
      </c>
      <c r="F10879" s="5" t="s">
        <v>383</v>
      </c>
      <c r="G10879" s="5" t="s">
        <v>384</v>
      </c>
      <c r="H10879" s="5" t="s">
        <v>377</v>
      </c>
      <c r="I10879" s="5" t="s">
        <v>378</v>
      </c>
    </row>
    <row r="10880" spans="1:9" x14ac:dyDescent="0.25">
      <c r="A10880" s="5" t="s">
        <v>25225</v>
      </c>
      <c r="B10880" s="5" t="s">
        <v>25226</v>
      </c>
      <c r="C10880" s="6" t="s">
        <v>9294</v>
      </c>
      <c r="D10880" s="6" t="str">
        <f t="shared" si="169"/>
        <v>0010-038-261-1500</v>
      </c>
      <c r="E10880" s="5" t="s">
        <v>9295</v>
      </c>
      <c r="F10880" s="5" t="s">
        <v>383</v>
      </c>
      <c r="G10880" s="5" t="s">
        <v>384</v>
      </c>
      <c r="H10880" s="5" t="s">
        <v>377</v>
      </c>
      <c r="I10880" s="5" t="s">
        <v>378</v>
      </c>
    </row>
    <row r="10881" spans="1:9" x14ac:dyDescent="0.25">
      <c r="A10881" s="5" t="s">
        <v>25227</v>
      </c>
      <c r="B10881" s="5" t="s">
        <v>25228</v>
      </c>
      <c r="C10881" s="6" t="s">
        <v>4221</v>
      </c>
      <c r="D10881" s="6" t="str">
        <f t="shared" si="169"/>
        <v>0010-058-021-3600</v>
      </c>
      <c r="E10881" s="5" t="s">
        <v>4222</v>
      </c>
      <c r="F10881" s="5" t="s">
        <v>383</v>
      </c>
      <c r="G10881" s="5" t="s">
        <v>384</v>
      </c>
      <c r="H10881" s="5" t="s">
        <v>377</v>
      </c>
      <c r="I10881" s="5" t="s">
        <v>378</v>
      </c>
    </row>
    <row r="10882" spans="1:9" x14ac:dyDescent="0.25">
      <c r="A10882" s="5" t="s">
        <v>25229</v>
      </c>
      <c r="B10882" s="5" t="s">
        <v>25230</v>
      </c>
      <c r="C10882" s="6" t="s">
        <v>10064</v>
      </c>
      <c r="D10882" s="6" t="str">
        <f t="shared" ref="D10882:D10945" si="170">TEXT(C10882,"0000-000-000-0000")</f>
        <v>0010-058-041-3000</v>
      </c>
      <c r="E10882" s="5" t="s">
        <v>10065</v>
      </c>
      <c r="F10882" s="5" t="s">
        <v>383</v>
      </c>
      <c r="G10882" s="5" t="s">
        <v>384</v>
      </c>
      <c r="H10882" s="5" t="s">
        <v>377</v>
      </c>
      <c r="I10882" s="5" t="s">
        <v>378</v>
      </c>
    </row>
    <row r="10883" spans="1:9" x14ac:dyDescent="0.25">
      <c r="A10883" s="5" t="s">
        <v>25231</v>
      </c>
      <c r="B10883" s="5" t="s">
        <v>25232</v>
      </c>
      <c r="C10883" s="6" t="s">
        <v>10232</v>
      </c>
      <c r="D10883" s="6" t="str">
        <f t="shared" si="170"/>
        <v>0010-058-051-3500</v>
      </c>
      <c r="E10883" s="5" t="s">
        <v>10233</v>
      </c>
      <c r="F10883" s="5" t="s">
        <v>383</v>
      </c>
      <c r="G10883" s="5" t="s">
        <v>384</v>
      </c>
      <c r="H10883" s="5" t="s">
        <v>377</v>
      </c>
      <c r="I10883" s="5" t="s">
        <v>378</v>
      </c>
    </row>
    <row r="10884" spans="1:9" x14ac:dyDescent="0.25">
      <c r="A10884" s="5" t="s">
        <v>25233</v>
      </c>
      <c r="B10884" s="5" t="s">
        <v>25234</v>
      </c>
      <c r="C10884" s="6" t="s">
        <v>3904</v>
      </c>
      <c r="D10884" s="6" t="str">
        <f t="shared" si="170"/>
        <v>0010-058-071-1300</v>
      </c>
      <c r="E10884" s="5" t="s">
        <v>3905</v>
      </c>
      <c r="F10884" s="5" t="s">
        <v>383</v>
      </c>
      <c r="G10884" s="5" t="s">
        <v>384</v>
      </c>
      <c r="H10884" s="5" t="s">
        <v>377</v>
      </c>
      <c r="I10884" s="5" t="s">
        <v>378</v>
      </c>
    </row>
    <row r="10885" spans="1:9" x14ac:dyDescent="0.25">
      <c r="A10885" s="5" t="s">
        <v>25235</v>
      </c>
      <c r="B10885" s="5" t="s">
        <v>25236</v>
      </c>
      <c r="C10885" s="6" t="s">
        <v>9294</v>
      </c>
      <c r="D10885" s="6" t="str">
        <f t="shared" si="170"/>
        <v>0010-038-261-1500</v>
      </c>
      <c r="E10885" s="5" t="s">
        <v>9295</v>
      </c>
      <c r="F10885" s="5" t="s">
        <v>383</v>
      </c>
      <c r="G10885" s="5" t="s">
        <v>384</v>
      </c>
      <c r="H10885" s="5" t="s">
        <v>377</v>
      </c>
      <c r="I10885" s="5" t="s">
        <v>378</v>
      </c>
    </row>
    <row r="10886" spans="1:9" x14ac:dyDescent="0.25">
      <c r="A10886" s="5" t="s">
        <v>25237</v>
      </c>
      <c r="B10886" s="5" t="s">
        <v>25238</v>
      </c>
      <c r="C10886" s="6" t="s">
        <v>10448</v>
      </c>
      <c r="D10886" s="6" t="str">
        <f t="shared" si="170"/>
        <v>0010-058-041-1600</v>
      </c>
      <c r="E10886" s="5" t="s">
        <v>10449</v>
      </c>
      <c r="F10886" s="5" t="s">
        <v>383</v>
      </c>
      <c r="G10886" s="5" t="s">
        <v>384</v>
      </c>
      <c r="H10886" s="5" t="s">
        <v>377</v>
      </c>
      <c r="I10886" s="5" t="s">
        <v>378</v>
      </c>
    </row>
    <row r="10887" spans="1:9" x14ac:dyDescent="0.25">
      <c r="A10887" s="5" t="s">
        <v>25239</v>
      </c>
      <c r="B10887" s="5" t="s">
        <v>25240</v>
      </c>
      <c r="C10887" s="6" t="s">
        <v>10059</v>
      </c>
      <c r="D10887" s="6" t="str">
        <f t="shared" si="170"/>
        <v>0010-058-051-2300</v>
      </c>
      <c r="E10887" s="5" t="s">
        <v>10060</v>
      </c>
      <c r="F10887" s="5" t="s">
        <v>383</v>
      </c>
      <c r="G10887" s="5" t="s">
        <v>384</v>
      </c>
      <c r="H10887" s="5" t="s">
        <v>377</v>
      </c>
      <c r="I10887" s="5" t="s">
        <v>378</v>
      </c>
    </row>
    <row r="10888" spans="1:9" x14ac:dyDescent="0.25">
      <c r="A10888" s="5" t="s">
        <v>25241</v>
      </c>
      <c r="B10888" s="5" t="s">
        <v>25242</v>
      </c>
      <c r="C10888" s="6" t="s">
        <v>9879</v>
      </c>
      <c r="D10888" s="6" t="str">
        <f t="shared" si="170"/>
        <v>0010-058-041-1200</v>
      </c>
      <c r="E10888" s="5" t="s">
        <v>9880</v>
      </c>
      <c r="F10888" s="5" t="s">
        <v>383</v>
      </c>
      <c r="G10888" s="5" t="s">
        <v>384</v>
      </c>
      <c r="H10888" s="5" t="s">
        <v>513</v>
      </c>
      <c r="I10888" s="5" t="s">
        <v>514</v>
      </c>
    </row>
    <row r="10889" spans="1:9" x14ac:dyDescent="0.25">
      <c r="A10889" s="5" t="s">
        <v>25243</v>
      </c>
      <c r="B10889" s="5" t="s">
        <v>25244</v>
      </c>
      <c r="C10889" s="6" t="s">
        <v>10143</v>
      </c>
      <c r="D10889" s="6" t="str">
        <f t="shared" si="170"/>
        <v>0010-058-041-3300</v>
      </c>
      <c r="E10889" s="5" t="s">
        <v>10144</v>
      </c>
      <c r="F10889" s="5" t="s">
        <v>383</v>
      </c>
      <c r="G10889" s="5" t="s">
        <v>384</v>
      </c>
      <c r="H10889" s="5" t="s">
        <v>377</v>
      </c>
      <c r="I10889" s="5" t="s">
        <v>378</v>
      </c>
    </row>
    <row r="10890" spans="1:9" x14ac:dyDescent="0.25">
      <c r="A10890" s="5" t="s">
        <v>25245</v>
      </c>
      <c r="B10890" s="5" t="s">
        <v>25246</v>
      </c>
      <c r="C10890" s="6" t="s">
        <v>10232</v>
      </c>
      <c r="D10890" s="6" t="str">
        <f t="shared" si="170"/>
        <v>0010-058-051-3500</v>
      </c>
      <c r="E10890" s="5" t="s">
        <v>10233</v>
      </c>
      <c r="F10890" s="5" t="s">
        <v>383</v>
      </c>
      <c r="G10890" s="5" t="s">
        <v>384</v>
      </c>
      <c r="H10890" s="5" t="s">
        <v>377</v>
      </c>
      <c r="I10890" s="5" t="s">
        <v>378</v>
      </c>
    </row>
    <row r="10891" spans="1:9" x14ac:dyDescent="0.25">
      <c r="A10891" s="5" t="s">
        <v>25247</v>
      </c>
      <c r="B10891" s="5" t="s">
        <v>25248</v>
      </c>
      <c r="C10891" s="6" t="s">
        <v>9294</v>
      </c>
      <c r="D10891" s="6" t="str">
        <f t="shared" si="170"/>
        <v>0010-038-261-1500</v>
      </c>
      <c r="E10891" s="5" t="s">
        <v>9295</v>
      </c>
      <c r="F10891" s="5" t="s">
        <v>383</v>
      </c>
      <c r="G10891" s="5" t="s">
        <v>384</v>
      </c>
      <c r="H10891" s="5" t="s">
        <v>377</v>
      </c>
      <c r="I10891" s="5" t="s">
        <v>378</v>
      </c>
    </row>
    <row r="10892" spans="1:9" x14ac:dyDescent="0.25">
      <c r="A10892" s="5" t="s">
        <v>25249</v>
      </c>
      <c r="B10892" s="5" t="s">
        <v>25250</v>
      </c>
      <c r="C10892" s="6" t="s">
        <v>16427</v>
      </c>
      <c r="D10892" s="6" t="str">
        <f t="shared" si="170"/>
        <v>0010-050-021-1600</v>
      </c>
      <c r="E10892" s="5" t="s">
        <v>16428</v>
      </c>
      <c r="F10892" s="5" t="s">
        <v>383</v>
      </c>
      <c r="G10892" s="5" t="s">
        <v>384</v>
      </c>
      <c r="H10892" s="5" t="s">
        <v>377</v>
      </c>
      <c r="I10892" s="5" t="s">
        <v>378</v>
      </c>
    </row>
    <row r="10893" spans="1:9" x14ac:dyDescent="0.25">
      <c r="A10893" s="5" t="s">
        <v>25251</v>
      </c>
      <c r="B10893" s="5" t="s">
        <v>25252</v>
      </c>
      <c r="C10893" s="6" t="s">
        <v>9871</v>
      </c>
      <c r="D10893" s="6" t="str">
        <f t="shared" si="170"/>
        <v>0010-058-021-4100</v>
      </c>
      <c r="E10893" s="5" t="s">
        <v>9872</v>
      </c>
      <c r="F10893" s="5" t="s">
        <v>383</v>
      </c>
      <c r="G10893" s="5" t="s">
        <v>384</v>
      </c>
      <c r="H10893" s="5" t="s">
        <v>377</v>
      </c>
      <c r="I10893" s="5" t="s">
        <v>378</v>
      </c>
    </row>
    <row r="10894" spans="1:9" x14ac:dyDescent="0.25">
      <c r="A10894" s="5" t="s">
        <v>25253</v>
      </c>
      <c r="B10894" s="5" t="s">
        <v>25254</v>
      </c>
      <c r="C10894" s="6" t="s">
        <v>10232</v>
      </c>
      <c r="D10894" s="6" t="str">
        <f t="shared" si="170"/>
        <v>0010-058-051-3500</v>
      </c>
      <c r="E10894" s="5" t="s">
        <v>10233</v>
      </c>
      <c r="F10894" s="5" t="s">
        <v>383</v>
      </c>
      <c r="G10894" s="5" t="s">
        <v>384</v>
      </c>
      <c r="H10894" s="5" t="s">
        <v>377</v>
      </c>
      <c r="I10894" s="5" t="s">
        <v>378</v>
      </c>
    </row>
    <row r="10895" spans="1:9" x14ac:dyDescent="0.25">
      <c r="A10895" s="5" t="s">
        <v>25255</v>
      </c>
      <c r="B10895" s="5" t="s">
        <v>25256</v>
      </c>
      <c r="C10895" s="6" t="s">
        <v>3684</v>
      </c>
      <c r="D10895" s="6" t="str">
        <f t="shared" si="170"/>
        <v>0010-058-031-2000</v>
      </c>
      <c r="E10895" s="5" t="s">
        <v>3685</v>
      </c>
      <c r="F10895" s="5" t="s">
        <v>383</v>
      </c>
      <c r="G10895" s="5" t="s">
        <v>384</v>
      </c>
      <c r="H10895" s="5" t="s">
        <v>377</v>
      </c>
      <c r="I10895" s="5" t="s">
        <v>378</v>
      </c>
    </row>
    <row r="10896" spans="1:9" x14ac:dyDescent="0.25">
      <c r="A10896" s="5" t="s">
        <v>25257</v>
      </c>
      <c r="B10896" s="5" t="s">
        <v>25258</v>
      </c>
      <c r="C10896" s="6" t="s">
        <v>11018</v>
      </c>
      <c r="D10896" s="6" t="str">
        <f t="shared" si="170"/>
        <v>0010-038-111-1300</v>
      </c>
      <c r="E10896" s="5" t="s">
        <v>11019</v>
      </c>
      <c r="F10896" s="5" t="s">
        <v>383</v>
      </c>
      <c r="G10896" s="5" t="s">
        <v>384</v>
      </c>
      <c r="H10896" s="5" t="s">
        <v>377</v>
      </c>
      <c r="I10896" s="5" t="s">
        <v>378</v>
      </c>
    </row>
    <row r="10897" spans="1:9" x14ac:dyDescent="0.25">
      <c r="A10897" s="5" t="s">
        <v>25259</v>
      </c>
      <c r="B10897" s="5" t="s">
        <v>25260</v>
      </c>
      <c r="C10897" s="6" t="s">
        <v>10159</v>
      </c>
      <c r="D10897" s="6" t="str">
        <f t="shared" si="170"/>
        <v>0010-058-071-1700</v>
      </c>
      <c r="E10897" s="5" t="s">
        <v>10160</v>
      </c>
      <c r="F10897" s="5" t="s">
        <v>383</v>
      </c>
      <c r="G10897" s="5" t="s">
        <v>384</v>
      </c>
      <c r="H10897" s="5" t="s">
        <v>377</v>
      </c>
      <c r="I10897" s="5" t="s">
        <v>378</v>
      </c>
    </row>
    <row r="10898" spans="1:9" x14ac:dyDescent="0.25">
      <c r="A10898" s="5" t="s">
        <v>25261</v>
      </c>
      <c r="B10898" s="5" t="s">
        <v>25262</v>
      </c>
      <c r="C10898" s="6" t="s">
        <v>10159</v>
      </c>
      <c r="D10898" s="6" t="str">
        <f t="shared" si="170"/>
        <v>0010-058-071-1700</v>
      </c>
      <c r="E10898" s="5" t="s">
        <v>10160</v>
      </c>
      <c r="F10898" s="5" t="s">
        <v>383</v>
      </c>
      <c r="G10898" s="5" t="s">
        <v>384</v>
      </c>
      <c r="H10898" s="5" t="s">
        <v>513</v>
      </c>
      <c r="I10898" s="5" t="s">
        <v>514</v>
      </c>
    </row>
    <row r="10899" spans="1:9" x14ac:dyDescent="0.25">
      <c r="A10899" s="5" t="s">
        <v>25263</v>
      </c>
      <c r="B10899" s="5" t="s">
        <v>25264</v>
      </c>
      <c r="C10899" s="6" t="s">
        <v>10064</v>
      </c>
      <c r="D10899" s="6" t="str">
        <f t="shared" si="170"/>
        <v>0010-058-041-3000</v>
      </c>
      <c r="E10899" s="5" t="s">
        <v>10065</v>
      </c>
      <c r="F10899" s="5" t="s">
        <v>383</v>
      </c>
      <c r="G10899" s="5" t="s">
        <v>384</v>
      </c>
      <c r="H10899" s="5" t="s">
        <v>377</v>
      </c>
      <c r="I10899" s="5" t="s">
        <v>378</v>
      </c>
    </row>
    <row r="10900" spans="1:9" x14ac:dyDescent="0.25">
      <c r="A10900" s="5" t="s">
        <v>25265</v>
      </c>
      <c r="B10900" s="5" t="s">
        <v>25266</v>
      </c>
      <c r="C10900" s="6" t="s">
        <v>9294</v>
      </c>
      <c r="D10900" s="6" t="str">
        <f t="shared" si="170"/>
        <v>0010-038-261-1500</v>
      </c>
      <c r="E10900" s="5" t="s">
        <v>9295</v>
      </c>
      <c r="F10900" s="5" t="s">
        <v>375</v>
      </c>
      <c r="G10900" s="5" t="s">
        <v>376</v>
      </c>
      <c r="H10900" s="5" t="s">
        <v>377</v>
      </c>
      <c r="I10900" s="5" t="s">
        <v>378</v>
      </c>
    </row>
    <row r="10901" spans="1:9" x14ac:dyDescent="0.25">
      <c r="A10901" s="5" t="s">
        <v>25267</v>
      </c>
      <c r="B10901" s="5" t="s">
        <v>25268</v>
      </c>
      <c r="C10901" s="6" t="s">
        <v>9294</v>
      </c>
      <c r="D10901" s="6" t="str">
        <f t="shared" si="170"/>
        <v>0010-038-261-1500</v>
      </c>
      <c r="E10901" s="5" t="s">
        <v>9295</v>
      </c>
      <c r="F10901" s="5" t="s">
        <v>375</v>
      </c>
      <c r="G10901" s="5" t="s">
        <v>376</v>
      </c>
      <c r="H10901" s="5" t="s">
        <v>377</v>
      </c>
      <c r="I10901" s="5" t="s">
        <v>378</v>
      </c>
    </row>
    <row r="10902" spans="1:9" x14ac:dyDescent="0.25">
      <c r="A10902" s="5" t="s">
        <v>25269</v>
      </c>
      <c r="B10902" s="5" t="s">
        <v>25270</v>
      </c>
      <c r="C10902" s="6" t="s">
        <v>10025</v>
      </c>
      <c r="D10902" s="6" t="str">
        <f t="shared" si="170"/>
        <v>0010-058-031-1900</v>
      </c>
      <c r="E10902" s="5" t="s">
        <v>10026</v>
      </c>
      <c r="F10902" s="5" t="s">
        <v>383</v>
      </c>
      <c r="G10902" s="5" t="s">
        <v>384</v>
      </c>
      <c r="H10902" s="5" t="s">
        <v>377</v>
      </c>
      <c r="I10902" s="5" t="s">
        <v>378</v>
      </c>
    </row>
    <row r="10903" spans="1:9" x14ac:dyDescent="0.25">
      <c r="A10903" s="5" t="s">
        <v>25271</v>
      </c>
      <c r="B10903" s="5" t="s">
        <v>25272</v>
      </c>
      <c r="C10903" s="6" t="s">
        <v>17410</v>
      </c>
      <c r="D10903" s="6" t="str">
        <f t="shared" si="170"/>
        <v>0010-058-021-3900</v>
      </c>
      <c r="E10903" s="5" t="s">
        <v>17411</v>
      </c>
      <c r="F10903" s="5" t="s">
        <v>383</v>
      </c>
      <c r="G10903" s="5" t="s">
        <v>384</v>
      </c>
      <c r="H10903" s="5" t="s">
        <v>377</v>
      </c>
      <c r="I10903" s="5" t="s">
        <v>378</v>
      </c>
    </row>
    <row r="10904" spans="1:9" x14ac:dyDescent="0.25">
      <c r="A10904" s="5" t="s">
        <v>25273</v>
      </c>
      <c r="B10904" s="5" t="s">
        <v>25274</v>
      </c>
      <c r="C10904" s="6" t="s">
        <v>7480</v>
      </c>
      <c r="D10904" s="6" t="str">
        <f t="shared" si="170"/>
        <v>0010-038-111-1100</v>
      </c>
      <c r="E10904" s="5" t="s">
        <v>7481</v>
      </c>
      <c r="F10904" s="5" t="s">
        <v>383</v>
      </c>
      <c r="G10904" s="5" t="s">
        <v>384</v>
      </c>
      <c r="H10904" s="5" t="s">
        <v>377</v>
      </c>
      <c r="I10904" s="5" t="s">
        <v>378</v>
      </c>
    </row>
    <row r="10905" spans="1:9" x14ac:dyDescent="0.25">
      <c r="A10905" s="5" t="s">
        <v>25275</v>
      </c>
      <c r="B10905" s="5" t="s">
        <v>25276</v>
      </c>
      <c r="C10905" s="6" t="s">
        <v>9935</v>
      </c>
      <c r="D10905" s="6" t="str">
        <f t="shared" si="170"/>
        <v>0010-058-021-4000</v>
      </c>
      <c r="E10905" s="5" t="s">
        <v>9936</v>
      </c>
      <c r="F10905" s="5" t="s">
        <v>383</v>
      </c>
      <c r="G10905" s="5" t="s">
        <v>384</v>
      </c>
      <c r="H10905" s="5" t="s">
        <v>377</v>
      </c>
      <c r="I10905" s="5" t="s">
        <v>378</v>
      </c>
    </row>
    <row r="10906" spans="1:9" x14ac:dyDescent="0.25">
      <c r="A10906" s="5" t="s">
        <v>25277</v>
      </c>
      <c r="B10906" s="5" t="s">
        <v>25278</v>
      </c>
      <c r="C10906" s="6" t="s">
        <v>11010</v>
      </c>
      <c r="D10906" s="6" t="str">
        <f t="shared" si="170"/>
        <v>0010-038-201-1800</v>
      </c>
      <c r="E10906" s="5" t="s">
        <v>11011</v>
      </c>
      <c r="F10906" s="5" t="s">
        <v>383</v>
      </c>
      <c r="G10906" s="5" t="s">
        <v>384</v>
      </c>
      <c r="H10906" s="5" t="s">
        <v>513</v>
      </c>
      <c r="I10906" s="5" t="s">
        <v>514</v>
      </c>
    </row>
    <row r="10907" spans="1:9" x14ac:dyDescent="0.25">
      <c r="A10907" s="5" t="s">
        <v>25279</v>
      </c>
      <c r="B10907" s="5" t="s">
        <v>25280</v>
      </c>
      <c r="C10907" s="6" t="s">
        <v>9294</v>
      </c>
      <c r="D10907" s="6" t="str">
        <f t="shared" si="170"/>
        <v>0010-038-261-1500</v>
      </c>
      <c r="E10907" s="5" t="s">
        <v>9295</v>
      </c>
      <c r="F10907" s="5" t="s">
        <v>383</v>
      </c>
      <c r="G10907" s="5" t="s">
        <v>384</v>
      </c>
      <c r="H10907" s="5" t="s">
        <v>377</v>
      </c>
      <c r="I10907" s="5" t="s">
        <v>378</v>
      </c>
    </row>
    <row r="10908" spans="1:9" x14ac:dyDescent="0.25">
      <c r="A10908" s="5" t="s">
        <v>25281</v>
      </c>
      <c r="B10908" s="5" t="s">
        <v>25282</v>
      </c>
      <c r="C10908" s="6" t="s">
        <v>9294</v>
      </c>
      <c r="D10908" s="6" t="str">
        <f t="shared" si="170"/>
        <v>0010-038-261-1500</v>
      </c>
      <c r="E10908" s="5" t="s">
        <v>9295</v>
      </c>
      <c r="F10908" s="5" t="s">
        <v>383</v>
      </c>
      <c r="G10908" s="5" t="s">
        <v>384</v>
      </c>
      <c r="H10908" s="5" t="s">
        <v>377</v>
      </c>
      <c r="I10908" s="5" t="s">
        <v>378</v>
      </c>
    </row>
    <row r="10909" spans="1:9" x14ac:dyDescent="0.25">
      <c r="A10909" s="5" t="s">
        <v>25283</v>
      </c>
      <c r="B10909" s="5" t="s">
        <v>25284</v>
      </c>
      <c r="C10909" s="6" t="s">
        <v>9294</v>
      </c>
      <c r="D10909" s="6" t="str">
        <f t="shared" si="170"/>
        <v>0010-038-261-1500</v>
      </c>
      <c r="E10909" s="5" t="s">
        <v>9295</v>
      </c>
      <c r="F10909" s="5" t="s">
        <v>383</v>
      </c>
      <c r="G10909" s="5" t="s">
        <v>384</v>
      </c>
      <c r="H10909" s="5" t="s">
        <v>377</v>
      </c>
      <c r="I10909" s="5" t="s">
        <v>378</v>
      </c>
    </row>
    <row r="10910" spans="1:9" x14ac:dyDescent="0.25">
      <c r="A10910" s="5" t="s">
        <v>25285</v>
      </c>
      <c r="B10910" s="5" t="s">
        <v>25286</v>
      </c>
      <c r="C10910" s="6" t="s">
        <v>13408</v>
      </c>
      <c r="D10910" s="6" t="str">
        <f t="shared" si="170"/>
        <v>0010-038-281-1300</v>
      </c>
      <c r="E10910" s="5" t="s">
        <v>13409</v>
      </c>
      <c r="F10910" s="5" t="s">
        <v>383</v>
      </c>
      <c r="G10910" s="5" t="s">
        <v>384</v>
      </c>
      <c r="H10910" s="5" t="s">
        <v>377</v>
      </c>
      <c r="I10910" s="5" t="s">
        <v>378</v>
      </c>
    </row>
    <row r="10911" spans="1:9" x14ac:dyDescent="0.25">
      <c r="A10911" s="5" t="s">
        <v>25287</v>
      </c>
      <c r="B10911" s="5" t="s">
        <v>25288</v>
      </c>
      <c r="C10911" s="6" t="s">
        <v>1689</v>
      </c>
      <c r="D10911" s="6" t="str">
        <f t="shared" si="170"/>
        <v>0010-058-031-2300</v>
      </c>
      <c r="E10911" s="5" t="s">
        <v>1690</v>
      </c>
      <c r="F10911" s="5" t="s">
        <v>383</v>
      </c>
      <c r="G10911" s="5" t="s">
        <v>384</v>
      </c>
      <c r="H10911" s="5" t="s">
        <v>377</v>
      </c>
      <c r="I10911" s="5" t="s">
        <v>378</v>
      </c>
    </row>
    <row r="10912" spans="1:9" x14ac:dyDescent="0.25">
      <c r="A10912" s="5" t="s">
        <v>25289</v>
      </c>
      <c r="B10912" s="5" t="s">
        <v>25290</v>
      </c>
      <c r="C10912" s="6" t="s">
        <v>10448</v>
      </c>
      <c r="D10912" s="6" t="str">
        <f t="shared" si="170"/>
        <v>0010-058-041-1600</v>
      </c>
      <c r="E10912" s="5" t="s">
        <v>10449</v>
      </c>
      <c r="F10912" s="5" t="s">
        <v>383</v>
      </c>
      <c r="G10912" s="5" t="s">
        <v>384</v>
      </c>
      <c r="H10912" s="5" t="s">
        <v>377</v>
      </c>
      <c r="I10912" s="5" t="s">
        <v>378</v>
      </c>
    </row>
    <row r="10913" spans="1:9" x14ac:dyDescent="0.25">
      <c r="A10913" s="5" t="s">
        <v>25291</v>
      </c>
      <c r="B10913" s="5" t="s">
        <v>25292</v>
      </c>
      <c r="C10913" s="6" t="s">
        <v>9294</v>
      </c>
      <c r="D10913" s="6" t="str">
        <f t="shared" si="170"/>
        <v>0010-038-261-1500</v>
      </c>
      <c r="E10913" s="5" t="s">
        <v>9295</v>
      </c>
      <c r="F10913" s="5" t="s">
        <v>383</v>
      </c>
      <c r="G10913" s="5" t="s">
        <v>384</v>
      </c>
      <c r="H10913" s="5" t="s">
        <v>377</v>
      </c>
      <c r="I10913" s="5" t="s">
        <v>378</v>
      </c>
    </row>
    <row r="10914" spans="1:9" x14ac:dyDescent="0.25">
      <c r="A10914" s="5" t="s">
        <v>25293</v>
      </c>
      <c r="B10914" s="5" t="s">
        <v>25294</v>
      </c>
      <c r="C10914" s="6" t="s">
        <v>5714</v>
      </c>
      <c r="D10914" s="6" t="str">
        <f t="shared" si="170"/>
        <v>0010-093-021-1100</v>
      </c>
      <c r="E10914" s="5" t="s">
        <v>5715</v>
      </c>
      <c r="F10914" s="5" t="s">
        <v>383</v>
      </c>
      <c r="G10914" s="5" t="s">
        <v>384</v>
      </c>
      <c r="H10914" s="5" t="s">
        <v>377</v>
      </c>
      <c r="I10914" s="5" t="s">
        <v>378</v>
      </c>
    </row>
    <row r="10915" spans="1:9" x14ac:dyDescent="0.25">
      <c r="A10915" s="5" t="s">
        <v>25295</v>
      </c>
      <c r="B10915" s="5" t="s">
        <v>25296</v>
      </c>
      <c r="C10915" s="6" t="s">
        <v>3904</v>
      </c>
      <c r="D10915" s="6" t="str">
        <f t="shared" si="170"/>
        <v>0010-058-071-1300</v>
      </c>
      <c r="E10915" s="5" t="s">
        <v>3905</v>
      </c>
      <c r="F10915" s="5" t="s">
        <v>383</v>
      </c>
      <c r="G10915" s="5" t="s">
        <v>384</v>
      </c>
      <c r="H10915" s="5" t="s">
        <v>377</v>
      </c>
      <c r="I10915" s="5" t="s">
        <v>378</v>
      </c>
    </row>
    <row r="10916" spans="1:9" x14ac:dyDescent="0.25">
      <c r="A10916" s="5" t="s">
        <v>25297</v>
      </c>
      <c r="B10916" s="5" t="s">
        <v>25298</v>
      </c>
      <c r="C10916" s="6" t="s">
        <v>9294</v>
      </c>
      <c r="D10916" s="6" t="str">
        <f t="shared" si="170"/>
        <v>0010-038-261-1500</v>
      </c>
      <c r="E10916" s="5" t="s">
        <v>9295</v>
      </c>
      <c r="F10916" s="5" t="s">
        <v>383</v>
      </c>
      <c r="G10916" s="5" t="s">
        <v>384</v>
      </c>
      <c r="H10916" s="5" t="s">
        <v>377</v>
      </c>
      <c r="I10916" s="5" t="s">
        <v>378</v>
      </c>
    </row>
    <row r="10917" spans="1:9" x14ac:dyDescent="0.25">
      <c r="A10917" s="5" t="s">
        <v>25299</v>
      </c>
      <c r="B10917" s="5" t="s">
        <v>25300</v>
      </c>
      <c r="C10917" s="6" t="s">
        <v>9294</v>
      </c>
      <c r="D10917" s="6" t="str">
        <f t="shared" si="170"/>
        <v>0010-038-261-1500</v>
      </c>
      <c r="E10917" s="5" t="s">
        <v>9295</v>
      </c>
      <c r="F10917" s="5" t="s">
        <v>383</v>
      </c>
      <c r="G10917" s="5" t="s">
        <v>384</v>
      </c>
      <c r="H10917" s="5" t="s">
        <v>513</v>
      </c>
      <c r="I10917" s="5" t="s">
        <v>514</v>
      </c>
    </row>
    <row r="10918" spans="1:9" x14ac:dyDescent="0.25">
      <c r="A10918" s="5" t="s">
        <v>25301</v>
      </c>
      <c r="B10918" s="5" t="s">
        <v>25302</v>
      </c>
      <c r="C10918" s="6" t="s">
        <v>11864</v>
      </c>
      <c r="D10918" s="6" t="str">
        <f t="shared" si="170"/>
        <v>0010-058-071-1600</v>
      </c>
      <c r="E10918" s="5" t="s">
        <v>11865</v>
      </c>
      <c r="F10918" s="5" t="s">
        <v>383</v>
      </c>
      <c r="G10918" s="5" t="s">
        <v>384</v>
      </c>
      <c r="H10918" s="5" t="s">
        <v>377</v>
      </c>
      <c r="I10918" s="5" t="s">
        <v>378</v>
      </c>
    </row>
    <row r="10919" spans="1:9" x14ac:dyDescent="0.25">
      <c r="A10919" s="5" t="s">
        <v>25303</v>
      </c>
      <c r="B10919" s="5" t="s">
        <v>25304</v>
      </c>
      <c r="C10919" s="6" t="s">
        <v>1051</v>
      </c>
      <c r="D10919" s="6" t="str">
        <f t="shared" si="170"/>
        <v>0590-000-000-0000</v>
      </c>
      <c r="E10919" s="5" t="s">
        <v>1052</v>
      </c>
      <c r="F10919" s="5" t="s">
        <v>383</v>
      </c>
      <c r="G10919" s="5" t="s">
        <v>384</v>
      </c>
      <c r="H10919" s="5" t="s">
        <v>377</v>
      </c>
      <c r="I10919" s="5" t="s">
        <v>378</v>
      </c>
    </row>
    <row r="10920" spans="1:9" x14ac:dyDescent="0.25">
      <c r="A10920" s="5" t="s">
        <v>25305</v>
      </c>
      <c r="B10920" s="5" t="s">
        <v>25306</v>
      </c>
      <c r="C10920" s="6" t="s">
        <v>1051</v>
      </c>
      <c r="D10920" s="6" t="str">
        <f t="shared" si="170"/>
        <v>0590-000-000-0000</v>
      </c>
      <c r="E10920" s="5" t="s">
        <v>1052</v>
      </c>
      <c r="F10920" s="5" t="s">
        <v>383</v>
      </c>
      <c r="G10920" s="5" t="s">
        <v>384</v>
      </c>
      <c r="H10920" s="5" t="s">
        <v>377</v>
      </c>
      <c r="I10920" s="5" t="s">
        <v>378</v>
      </c>
    </row>
    <row r="10921" spans="1:9" x14ac:dyDescent="0.25">
      <c r="A10921" s="5" t="s">
        <v>25307</v>
      </c>
      <c r="B10921" s="5" t="s">
        <v>25308</v>
      </c>
      <c r="C10921" s="6" t="s">
        <v>13515</v>
      </c>
      <c r="D10921" s="6" t="str">
        <f t="shared" si="170"/>
        <v>0720-000-000-0000</v>
      </c>
      <c r="E10921" s="5" t="s">
        <v>13516</v>
      </c>
      <c r="F10921" s="5" t="s">
        <v>383</v>
      </c>
      <c r="G10921" s="5" t="s">
        <v>384</v>
      </c>
      <c r="H10921" s="5" t="s">
        <v>377</v>
      </c>
      <c r="I10921" s="5" t="s">
        <v>378</v>
      </c>
    </row>
    <row r="10922" spans="1:9" x14ac:dyDescent="0.25">
      <c r="A10922" s="5" t="s">
        <v>25309</v>
      </c>
      <c r="B10922" s="5" t="s">
        <v>25310</v>
      </c>
      <c r="C10922" s="6" t="s">
        <v>511</v>
      </c>
      <c r="D10922" s="6" t="str">
        <f t="shared" si="170"/>
        <v>0110-000-000-0000</v>
      </c>
      <c r="E10922" s="5" t="s">
        <v>512</v>
      </c>
      <c r="F10922" s="5" t="s">
        <v>383</v>
      </c>
      <c r="G10922" s="5" t="s">
        <v>384</v>
      </c>
      <c r="H10922" s="5" t="s">
        <v>377</v>
      </c>
      <c r="I10922" s="5" t="s">
        <v>378</v>
      </c>
    </row>
    <row r="10923" spans="1:9" x14ac:dyDescent="0.25">
      <c r="A10923" s="5" t="s">
        <v>25311</v>
      </c>
      <c r="B10923" s="5" t="s">
        <v>25312</v>
      </c>
      <c r="C10923" s="6" t="s">
        <v>25313</v>
      </c>
      <c r="D10923" s="6" t="str">
        <f t="shared" si="170"/>
        <v>0339-250-000-0000</v>
      </c>
      <c r="E10923" s="5" t="s">
        <v>27892</v>
      </c>
      <c r="F10923" s="5" t="s">
        <v>383</v>
      </c>
      <c r="G10923" s="5" t="s">
        <v>384</v>
      </c>
      <c r="H10923" s="5" t="s">
        <v>377</v>
      </c>
      <c r="I10923" s="5" t="s">
        <v>378</v>
      </c>
    </row>
    <row r="10924" spans="1:9" x14ac:dyDescent="0.25">
      <c r="A10924" s="5" t="s">
        <v>25314</v>
      </c>
      <c r="B10924" s="5" t="s">
        <v>25315</v>
      </c>
      <c r="C10924" s="6" t="s">
        <v>8160</v>
      </c>
      <c r="D10924" s="6" t="str">
        <f t="shared" si="170"/>
        <v>0827-000-000-0000</v>
      </c>
      <c r="E10924" s="5" t="s">
        <v>8161</v>
      </c>
      <c r="F10924" s="5" t="s">
        <v>383</v>
      </c>
      <c r="G10924" s="5" t="s">
        <v>384</v>
      </c>
      <c r="H10924" s="5" t="s">
        <v>377</v>
      </c>
      <c r="I10924" s="5" t="s">
        <v>378</v>
      </c>
    </row>
    <row r="10925" spans="1:9" x14ac:dyDescent="0.25">
      <c r="A10925" s="5" t="s">
        <v>25316</v>
      </c>
      <c r="B10925" s="5" t="s">
        <v>25317</v>
      </c>
      <c r="C10925" s="6" t="s">
        <v>18155</v>
      </c>
      <c r="D10925" s="6" t="str">
        <f t="shared" si="170"/>
        <v>1088-000-000-0000</v>
      </c>
      <c r="E10925" s="5" t="s">
        <v>18156</v>
      </c>
      <c r="F10925" s="5" t="s">
        <v>383</v>
      </c>
      <c r="G10925" s="5" t="s">
        <v>384</v>
      </c>
      <c r="H10925" s="5" t="s">
        <v>377</v>
      </c>
      <c r="I10925" s="5" t="s">
        <v>378</v>
      </c>
    </row>
    <row r="10926" spans="1:9" x14ac:dyDescent="0.25">
      <c r="A10926" s="5" t="s">
        <v>25318</v>
      </c>
      <c r="B10926" s="5" t="s">
        <v>25319</v>
      </c>
      <c r="C10926" s="6" t="s">
        <v>2265</v>
      </c>
      <c r="D10926" s="6" t="str">
        <f t="shared" si="170"/>
        <v>0260-000-000-0000</v>
      </c>
      <c r="E10926" s="5" t="s">
        <v>2266</v>
      </c>
      <c r="F10926" s="5" t="s">
        <v>383</v>
      </c>
      <c r="G10926" s="5" t="s">
        <v>384</v>
      </c>
      <c r="H10926" s="5" t="s">
        <v>377</v>
      </c>
      <c r="I10926" s="5" t="s">
        <v>378</v>
      </c>
    </row>
    <row r="10927" spans="1:9" x14ac:dyDescent="0.25">
      <c r="A10927" s="5" t="s">
        <v>25320</v>
      </c>
      <c r="B10927" s="5" t="s">
        <v>25321</v>
      </c>
      <c r="C10927" s="6" t="s">
        <v>849</v>
      </c>
      <c r="D10927" s="6" t="str">
        <f t="shared" si="170"/>
        <v>0820-000-000-0000</v>
      </c>
      <c r="E10927" s="5" t="s">
        <v>850</v>
      </c>
      <c r="F10927" s="5" t="s">
        <v>383</v>
      </c>
      <c r="G10927" s="5" t="s">
        <v>384</v>
      </c>
      <c r="H10927" s="5" t="s">
        <v>377</v>
      </c>
      <c r="I10927" s="5" t="s">
        <v>378</v>
      </c>
    </row>
    <row r="10928" spans="1:9" x14ac:dyDescent="0.25">
      <c r="A10928" s="5" t="s">
        <v>25322</v>
      </c>
      <c r="B10928" s="5" t="s">
        <v>25323</v>
      </c>
      <c r="C10928" s="6" t="s">
        <v>5296</v>
      </c>
      <c r="D10928" s="6" t="str">
        <f t="shared" si="170"/>
        <v>0559-000-000-0000</v>
      </c>
      <c r="E10928" s="5" t="s">
        <v>5297</v>
      </c>
      <c r="F10928" s="5" t="s">
        <v>383</v>
      </c>
      <c r="G10928" s="5" t="s">
        <v>384</v>
      </c>
      <c r="H10928" s="5" t="s">
        <v>377</v>
      </c>
      <c r="I10928" s="5" t="s">
        <v>378</v>
      </c>
    </row>
    <row r="10929" spans="1:9" x14ac:dyDescent="0.25">
      <c r="A10929" s="5" t="s">
        <v>25324</v>
      </c>
      <c r="B10929" s="5" t="s">
        <v>25325</v>
      </c>
      <c r="C10929" s="6" t="s">
        <v>20526</v>
      </c>
      <c r="D10929" s="6" t="str">
        <f t="shared" si="170"/>
        <v>1112-000-000-0000</v>
      </c>
      <c r="E10929" s="5" t="s">
        <v>20527</v>
      </c>
      <c r="F10929" s="5" t="s">
        <v>383</v>
      </c>
      <c r="G10929" s="5" t="s">
        <v>384</v>
      </c>
      <c r="H10929" s="5" t="s">
        <v>377</v>
      </c>
      <c r="I10929" s="5" t="s">
        <v>378</v>
      </c>
    </row>
    <row r="10930" spans="1:9" x14ac:dyDescent="0.25">
      <c r="A10930" s="5" t="s">
        <v>25326</v>
      </c>
      <c r="B10930" s="5" t="s">
        <v>25327</v>
      </c>
      <c r="C10930" s="6" t="s">
        <v>8136</v>
      </c>
      <c r="D10930" s="6" t="str">
        <f t="shared" si="170"/>
        <v>0600-000-000-0000</v>
      </c>
      <c r="E10930" s="5" t="s">
        <v>8137</v>
      </c>
      <c r="F10930" s="5" t="s">
        <v>383</v>
      </c>
      <c r="G10930" s="5" t="s">
        <v>384</v>
      </c>
      <c r="H10930" s="5" t="s">
        <v>377</v>
      </c>
      <c r="I10930" s="5" t="s">
        <v>378</v>
      </c>
    </row>
    <row r="10931" spans="1:9" x14ac:dyDescent="0.25">
      <c r="A10931" s="5" t="s">
        <v>25328</v>
      </c>
      <c r="B10931" s="5" t="s">
        <v>25329</v>
      </c>
      <c r="C10931" s="6" t="s">
        <v>429</v>
      </c>
      <c r="D10931" s="6" t="str">
        <f t="shared" si="170"/>
        <v>0239-000-000-0000</v>
      </c>
      <c r="E10931" s="5" t="s">
        <v>430</v>
      </c>
      <c r="F10931" s="5" t="s">
        <v>383</v>
      </c>
      <c r="G10931" s="5" t="s">
        <v>384</v>
      </c>
      <c r="H10931" s="5" t="s">
        <v>377</v>
      </c>
      <c r="I10931" s="5" t="s">
        <v>378</v>
      </c>
    </row>
    <row r="10932" spans="1:9" x14ac:dyDescent="0.25">
      <c r="A10932" s="5" t="s">
        <v>25330</v>
      </c>
      <c r="B10932" s="5" t="s">
        <v>25331</v>
      </c>
      <c r="C10932" s="6" t="s">
        <v>3118</v>
      </c>
      <c r="D10932" s="6" t="str">
        <f t="shared" si="170"/>
        <v>0450-000-000-0000</v>
      </c>
      <c r="E10932" s="5" t="s">
        <v>3119</v>
      </c>
      <c r="F10932" s="5" t="s">
        <v>383</v>
      </c>
      <c r="G10932" s="5" t="s">
        <v>384</v>
      </c>
      <c r="H10932" s="5" t="s">
        <v>377</v>
      </c>
      <c r="I10932" s="5" t="s">
        <v>378</v>
      </c>
    </row>
    <row r="10933" spans="1:9" x14ac:dyDescent="0.25">
      <c r="A10933" s="5" t="s">
        <v>25332</v>
      </c>
      <c r="B10933" s="5" t="s">
        <v>25333</v>
      </c>
      <c r="C10933" s="6" t="s">
        <v>429</v>
      </c>
      <c r="D10933" s="6" t="str">
        <f t="shared" si="170"/>
        <v>0239-000-000-0000</v>
      </c>
      <c r="E10933" s="5" t="s">
        <v>430</v>
      </c>
      <c r="F10933" s="5" t="s">
        <v>383</v>
      </c>
      <c r="G10933" s="5" t="s">
        <v>384</v>
      </c>
      <c r="H10933" s="5" t="s">
        <v>377</v>
      </c>
      <c r="I10933" s="5" t="s">
        <v>378</v>
      </c>
    </row>
    <row r="10934" spans="1:9" x14ac:dyDescent="0.25">
      <c r="A10934" s="5" t="s">
        <v>25334</v>
      </c>
      <c r="B10934" s="5" t="s">
        <v>25335</v>
      </c>
      <c r="C10934" s="6" t="s">
        <v>4052</v>
      </c>
      <c r="D10934" s="6" t="str">
        <f t="shared" si="170"/>
        <v>0285-000-000-0000</v>
      </c>
      <c r="E10934" s="5" t="s">
        <v>4053</v>
      </c>
      <c r="F10934" s="5" t="s">
        <v>383</v>
      </c>
      <c r="G10934" s="5" t="s">
        <v>384</v>
      </c>
      <c r="H10934" s="5" t="s">
        <v>377</v>
      </c>
      <c r="I10934" s="5" t="s">
        <v>378</v>
      </c>
    </row>
    <row r="10935" spans="1:9" x14ac:dyDescent="0.25">
      <c r="A10935" s="5" t="s">
        <v>25336</v>
      </c>
      <c r="B10935" s="5" t="s">
        <v>25337</v>
      </c>
      <c r="C10935" s="6" t="s">
        <v>13986</v>
      </c>
      <c r="D10935" s="6" t="str">
        <f t="shared" si="170"/>
        <v>0829-000-000-0000</v>
      </c>
      <c r="E10935" s="5" t="s">
        <v>13987</v>
      </c>
      <c r="F10935" s="5" t="s">
        <v>383</v>
      </c>
      <c r="G10935" s="5" t="s">
        <v>384</v>
      </c>
      <c r="H10935" s="5" t="s">
        <v>377</v>
      </c>
      <c r="I10935" s="5" t="s">
        <v>378</v>
      </c>
    </row>
    <row r="10936" spans="1:9" x14ac:dyDescent="0.25">
      <c r="A10936" s="5" t="s">
        <v>25338</v>
      </c>
      <c r="B10936" s="5" t="s">
        <v>25339</v>
      </c>
      <c r="C10936" s="6" t="s">
        <v>13986</v>
      </c>
      <c r="D10936" s="6" t="str">
        <f t="shared" si="170"/>
        <v>0829-000-000-0000</v>
      </c>
      <c r="E10936" s="5" t="s">
        <v>13987</v>
      </c>
      <c r="F10936" s="5" t="s">
        <v>383</v>
      </c>
      <c r="G10936" s="5" t="s">
        <v>384</v>
      </c>
      <c r="H10936" s="5" t="s">
        <v>377</v>
      </c>
      <c r="I10936" s="5" t="s">
        <v>378</v>
      </c>
    </row>
    <row r="10937" spans="1:9" x14ac:dyDescent="0.25">
      <c r="A10937" s="5" t="s">
        <v>25340</v>
      </c>
      <c r="B10937" s="5" t="s">
        <v>25341</v>
      </c>
      <c r="C10937" s="6" t="s">
        <v>2497</v>
      </c>
      <c r="D10937" s="6" t="str">
        <f t="shared" si="170"/>
        <v>0625-000-006-2600</v>
      </c>
      <c r="E10937" s="5" t="s">
        <v>2498</v>
      </c>
      <c r="F10937" s="5" t="s">
        <v>383</v>
      </c>
      <c r="G10937" s="5" t="s">
        <v>384</v>
      </c>
      <c r="H10937" s="5" t="s">
        <v>377</v>
      </c>
      <c r="I10937" s="5" t="s">
        <v>378</v>
      </c>
    </row>
    <row r="10938" spans="1:9" x14ac:dyDescent="0.25">
      <c r="A10938" s="5" t="s">
        <v>25342</v>
      </c>
      <c r="B10938" s="5" t="s">
        <v>25343</v>
      </c>
      <c r="C10938" s="6" t="s">
        <v>4052</v>
      </c>
      <c r="D10938" s="6" t="str">
        <f t="shared" si="170"/>
        <v>0285-000-000-0000</v>
      </c>
      <c r="E10938" s="5" t="s">
        <v>4053</v>
      </c>
      <c r="F10938" s="5" t="s">
        <v>383</v>
      </c>
      <c r="G10938" s="5" t="s">
        <v>384</v>
      </c>
      <c r="H10938" s="5" t="s">
        <v>377</v>
      </c>
      <c r="I10938" s="5" t="s">
        <v>378</v>
      </c>
    </row>
    <row r="10939" spans="1:9" x14ac:dyDescent="0.25">
      <c r="A10939" s="5" t="s">
        <v>25344</v>
      </c>
      <c r="B10939" s="5" t="s">
        <v>25345</v>
      </c>
      <c r="C10939" s="6" t="s">
        <v>477</v>
      </c>
      <c r="D10939" s="6" t="str">
        <f t="shared" si="170"/>
        <v>0422-000-000-0000</v>
      </c>
      <c r="E10939" s="5" t="s">
        <v>478</v>
      </c>
      <c r="F10939" s="5" t="s">
        <v>383</v>
      </c>
      <c r="G10939" s="5" t="s">
        <v>384</v>
      </c>
      <c r="H10939" s="5" t="s">
        <v>377</v>
      </c>
      <c r="I10939" s="5" t="s">
        <v>378</v>
      </c>
    </row>
    <row r="10940" spans="1:9" x14ac:dyDescent="0.25">
      <c r="A10940" s="5" t="s">
        <v>25346</v>
      </c>
      <c r="B10940" s="5" t="s">
        <v>25347</v>
      </c>
      <c r="C10940" s="6" t="s">
        <v>12688</v>
      </c>
      <c r="D10940" s="6" t="str">
        <f t="shared" si="170"/>
        <v>0958-000-000-0000</v>
      </c>
      <c r="E10940" s="5" t="s">
        <v>27874</v>
      </c>
      <c r="F10940" s="5" t="s">
        <v>383</v>
      </c>
      <c r="G10940" s="5" t="s">
        <v>384</v>
      </c>
      <c r="H10940" s="5" t="s">
        <v>377</v>
      </c>
      <c r="I10940" s="5" t="s">
        <v>378</v>
      </c>
    </row>
    <row r="10941" spans="1:9" x14ac:dyDescent="0.25">
      <c r="A10941" s="5" t="s">
        <v>25348</v>
      </c>
      <c r="B10941" s="5" t="s">
        <v>25349</v>
      </c>
      <c r="C10941" s="6" t="s">
        <v>1611</v>
      </c>
      <c r="D10941" s="6" t="str">
        <f t="shared" si="170"/>
        <v>0605-000-000-0000</v>
      </c>
      <c r="E10941" s="5" t="s">
        <v>1612</v>
      </c>
      <c r="F10941" s="5" t="s">
        <v>383</v>
      </c>
      <c r="G10941" s="5" t="s">
        <v>384</v>
      </c>
      <c r="H10941" s="5" t="s">
        <v>377</v>
      </c>
      <c r="I10941" s="5" t="s">
        <v>378</v>
      </c>
    </row>
    <row r="10942" spans="1:9" x14ac:dyDescent="0.25">
      <c r="A10942" s="5" t="s">
        <v>25350</v>
      </c>
      <c r="B10942" s="5" t="s">
        <v>25351</v>
      </c>
      <c r="C10942" s="6" t="s">
        <v>5032</v>
      </c>
      <c r="D10942" s="6" t="str">
        <f t="shared" si="170"/>
        <v>0615-000-000-0000</v>
      </c>
      <c r="E10942" s="5" t="s">
        <v>5033</v>
      </c>
      <c r="F10942" s="5" t="s">
        <v>383</v>
      </c>
      <c r="G10942" s="5" t="s">
        <v>384</v>
      </c>
      <c r="H10942" s="5" t="s">
        <v>377</v>
      </c>
      <c r="I10942" s="5" t="s">
        <v>378</v>
      </c>
    </row>
    <row r="10943" spans="1:9" x14ac:dyDescent="0.25">
      <c r="A10943" s="5" t="s">
        <v>25352</v>
      </c>
      <c r="B10943" s="5" t="s">
        <v>25353</v>
      </c>
      <c r="C10943" s="6" t="s">
        <v>5032</v>
      </c>
      <c r="D10943" s="6" t="str">
        <f t="shared" si="170"/>
        <v>0615-000-000-0000</v>
      </c>
      <c r="E10943" s="5" t="s">
        <v>5033</v>
      </c>
      <c r="F10943" s="5" t="s">
        <v>383</v>
      </c>
      <c r="G10943" s="5" t="s">
        <v>384</v>
      </c>
      <c r="H10943" s="5" t="s">
        <v>377</v>
      </c>
      <c r="I10943" s="5" t="s">
        <v>378</v>
      </c>
    </row>
    <row r="10944" spans="1:9" x14ac:dyDescent="0.25">
      <c r="A10944" s="5" t="s">
        <v>25354</v>
      </c>
      <c r="B10944" s="5" t="s">
        <v>25355</v>
      </c>
      <c r="C10944" s="6" t="s">
        <v>16011</v>
      </c>
      <c r="D10944" s="6" t="str">
        <f t="shared" si="170"/>
        <v>0833-000-000-0000</v>
      </c>
      <c r="E10944" s="5" t="s">
        <v>16012</v>
      </c>
      <c r="F10944" s="5" t="s">
        <v>383</v>
      </c>
      <c r="G10944" s="5" t="s">
        <v>384</v>
      </c>
      <c r="H10944" s="5" t="s">
        <v>377</v>
      </c>
      <c r="I10944" s="5" t="s">
        <v>378</v>
      </c>
    </row>
    <row r="10945" spans="1:9" x14ac:dyDescent="0.25">
      <c r="A10945" s="5" t="s">
        <v>25356</v>
      </c>
      <c r="B10945" s="5" t="s">
        <v>25357</v>
      </c>
      <c r="C10945" s="6" t="s">
        <v>16011</v>
      </c>
      <c r="D10945" s="6" t="str">
        <f t="shared" si="170"/>
        <v>0833-000-000-0000</v>
      </c>
      <c r="E10945" s="5" t="s">
        <v>16012</v>
      </c>
      <c r="F10945" s="5" t="s">
        <v>383</v>
      </c>
      <c r="G10945" s="5" t="s">
        <v>384</v>
      </c>
      <c r="H10945" s="5" t="s">
        <v>491</v>
      </c>
      <c r="I10945" s="5" t="s">
        <v>492</v>
      </c>
    </row>
    <row r="10946" spans="1:9" x14ac:dyDescent="0.25">
      <c r="A10946" s="5" t="s">
        <v>25358</v>
      </c>
      <c r="B10946" s="5" t="s">
        <v>25359</v>
      </c>
      <c r="C10946" s="6" t="s">
        <v>429</v>
      </c>
      <c r="D10946" s="6" t="str">
        <f t="shared" ref="D10946:D11009" si="171">TEXT(C10946,"0000-000-000-0000")</f>
        <v>0239-000-000-0000</v>
      </c>
      <c r="E10946" s="5" t="s">
        <v>430</v>
      </c>
      <c r="F10946" s="5" t="s">
        <v>383</v>
      </c>
      <c r="G10946" s="5" t="s">
        <v>384</v>
      </c>
      <c r="H10946" s="5" t="s">
        <v>377</v>
      </c>
      <c r="I10946" s="5" t="s">
        <v>378</v>
      </c>
    </row>
    <row r="10947" spans="1:9" x14ac:dyDescent="0.25">
      <c r="A10947" s="5" t="s">
        <v>25360</v>
      </c>
      <c r="B10947" s="5" t="s">
        <v>25361</v>
      </c>
      <c r="C10947" s="6" t="s">
        <v>7960</v>
      </c>
      <c r="D10947" s="6" t="str">
        <f t="shared" si="171"/>
        <v>0826-000-000-0000</v>
      </c>
      <c r="E10947" s="5" t="s">
        <v>7961</v>
      </c>
      <c r="F10947" s="5" t="s">
        <v>383</v>
      </c>
      <c r="G10947" s="5" t="s">
        <v>384</v>
      </c>
      <c r="H10947" s="5" t="s">
        <v>377</v>
      </c>
      <c r="I10947" s="5" t="s">
        <v>378</v>
      </c>
    </row>
    <row r="10948" spans="1:9" x14ac:dyDescent="0.25">
      <c r="A10948" s="5" t="s">
        <v>25362</v>
      </c>
      <c r="B10948" s="5" t="s">
        <v>25363</v>
      </c>
      <c r="C10948" s="6" t="s">
        <v>6302</v>
      </c>
      <c r="D10948" s="6" t="str">
        <f t="shared" si="171"/>
        <v>0342-000-000-0000</v>
      </c>
      <c r="E10948" s="5" t="s">
        <v>6303</v>
      </c>
      <c r="F10948" s="5" t="s">
        <v>383</v>
      </c>
      <c r="G10948" s="5" t="s">
        <v>384</v>
      </c>
      <c r="H10948" s="5" t="s">
        <v>377</v>
      </c>
      <c r="I10948" s="5" t="s">
        <v>378</v>
      </c>
    </row>
    <row r="10949" spans="1:9" x14ac:dyDescent="0.25">
      <c r="A10949" s="5" t="s">
        <v>25364</v>
      </c>
      <c r="B10949" s="5" t="s">
        <v>25365</v>
      </c>
      <c r="C10949" s="6" t="s">
        <v>4052</v>
      </c>
      <c r="D10949" s="6" t="str">
        <f t="shared" si="171"/>
        <v>0285-000-000-0000</v>
      </c>
      <c r="E10949" s="5" t="s">
        <v>4053</v>
      </c>
      <c r="F10949" s="5" t="s">
        <v>383</v>
      </c>
      <c r="G10949" s="5" t="s">
        <v>384</v>
      </c>
      <c r="H10949" s="5" t="s">
        <v>377</v>
      </c>
      <c r="I10949" s="5" t="s">
        <v>378</v>
      </c>
    </row>
    <row r="10950" spans="1:9" x14ac:dyDescent="0.25">
      <c r="A10950" s="5" t="s">
        <v>25366</v>
      </c>
      <c r="B10950" s="5" t="s">
        <v>25367</v>
      </c>
      <c r="C10950" s="6" t="s">
        <v>4052</v>
      </c>
      <c r="D10950" s="6" t="str">
        <f t="shared" si="171"/>
        <v>0285-000-000-0000</v>
      </c>
      <c r="E10950" s="5" t="s">
        <v>4053</v>
      </c>
      <c r="F10950" s="5" t="s">
        <v>383</v>
      </c>
      <c r="G10950" s="5" t="s">
        <v>384</v>
      </c>
      <c r="H10950" s="5" t="s">
        <v>377</v>
      </c>
      <c r="I10950" s="5" t="s">
        <v>378</v>
      </c>
    </row>
    <row r="10951" spans="1:9" x14ac:dyDescent="0.25">
      <c r="A10951" s="5" t="s">
        <v>25368</v>
      </c>
      <c r="B10951" s="5" t="s">
        <v>25369</v>
      </c>
      <c r="C10951" s="6" t="s">
        <v>465</v>
      </c>
      <c r="D10951" s="6" t="str">
        <f t="shared" si="171"/>
        <v>0513-000-000-0000</v>
      </c>
      <c r="E10951" s="5" t="s">
        <v>466</v>
      </c>
      <c r="F10951" s="5" t="s">
        <v>383</v>
      </c>
      <c r="G10951" s="5" t="s">
        <v>384</v>
      </c>
      <c r="H10951" s="5" t="s">
        <v>377</v>
      </c>
      <c r="I10951" s="5" t="s">
        <v>378</v>
      </c>
    </row>
    <row r="10952" spans="1:9" x14ac:dyDescent="0.25">
      <c r="A10952" s="5" t="s">
        <v>25370</v>
      </c>
      <c r="B10952" s="5" t="s">
        <v>25371</v>
      </c>
      <c r="C10952" s="6" t="s">
        <v>13095</v>
      </c>
      <c r="D10952" s="6" t="str">
        <f t="shared" si="171"/>
        <v>0508-000-000-0000</v>
      </c>
      <c r="E10952" s="5" t="s">
        <v>13096</v>
      </c>
      <c r="F10952" s="5" t="s">
        <v>383</v>
      </c>
      <c r="G10952" s="5" t="s">
        <v>384</v>
      </c>
      <c r="H10952" s="5" t="s">
        <v>377</v>
      </c>
      <c r="I10952" s="5" t="s">
        <v>378</v>
      </c>
    </row>
    <row r="10953" spans="1:9" x14ac:dyDescent="0.25">
      <c r="A10953" s="5" t="s">
        <v>25372</v>
      </c>
      <c r="B10953" s="5" t="s">
        <v>25373</v>
      </c>
      <c r="C10953" s="6" t="s">
        <v>13095</v>
      </c>
      <c r="D10953" s="6" t="str">
        <f t="shared" si="171"/>
        <v>0508-000-000-0000</v>
      </c>
      <c r="E10953" s="5" t="s">
        <v>13096</v>
      </c>
      <c r="F10953" s="5" t="s">
        <v>383</v>
      </c>
      <c r="G10953" s="5" t="s">
        <v>384</v>
      </c>
      <c r="H10953" s="5" t="s">
        <v>377</v>
      </c>
      <c r="I10953" s="5" t="s">
        <v>378</v>
      </c>
    </row>
    <row r="10954" spans="1:9" x14ac:dyDescent="0.25">
      <c r="A10954" s="5" t="s">
        <v>25374</v>
      </c>
      <c r="B10954" s="5" t="s">
        <v>25375</v>
      </c>
      <c r="C10954" s="6" t="s">
        <v>3829</v>
      </c>
      <c r="D10954" s="6" t="str">
        <f t="shared" si="171"/>
        <v>0958-000-000-5400</v>
      </c>
      <c r="E10954" s="5" t="s">
        <v>27858</v>
      </c>
      <c r="F10954" s="5" t="s">
        <v>383</v>
      </c>
      <c r="G10954" s="5" t="s">
        <v>384</v>
      </c>
      <c r="H10954" s="5" t="s">
        <v>377</v>
      </c>
      <c r="I10954" s="5" t="s">
        <v>378</v>
      </c>
    </row>
    <row r="10955" spans="1:9" x14ac:dyDescent="0.25">
      <c r="A10955" s="5" t="s">
        <v>25376</v>
      </c>
      <c r="B10955" s="5" t="s">
        <v>25377</v>
      </c>
      <c r="C10955" s="6" t="s">
        <v>12688</v>
      </c>
      <c r="D10955" s="6" t="str">
        <f t="shared" si="171"/>
        <v>0958-000-000-0000</v>
      </c>
      <c r="E10955" s="5" t="s">
        <v>27874</v>
      </c>
      <c r="F10955" s="5" t="s">
        <v>383</v>
      </c>
      <c r="G10955" s="5" t="s">
        <v>384</v>
      </c>
      <c r="H10955" s="5" t="s">
        <v>377</v>
      </c>
      <c r="I10955" s="5" t="s">
        <v>378</v>
      </c>
    </row>
    <row r="10956" spans="1:9" x14ac:dyDescent="0.25">
      <c r="A10956" s="5" t="s">
        <v>25378</v>
      </c>
      <c r="B10956" s="5" t="s">
        <v>25379</v>
      </c>
      <c r="C10956" s="6" t="s">
        <v>12688</v>
      </c>
      <c r="D10956" s="6" t="str">
        <f t="shared" si="171"/>
        <v>0958-000-000-0000</v>
      </c>
      <c r="E10956" s="5" t="s">
        <v>27874</v>
      </c>
      <c r="F10956" s="5" t="s">
        <v>383</v>
      </c>
      <c r="G10956" s="5" t="s">
        <v>384</v>
      </c>
      <c r="H10956" s="5" t="s">
        <v>377</v>
      </c>
      <c r="I10956" s="5" t="s">
        <v>378</v>
      </c>
    </row>
    <row r="10957" spans="1:9" x14ac:dyDescent="0.25">
      <c r="A10957" s="5" t="s">
        <v>25380</v>
      </c>
      <c r="B10957" s="5" t="s">
        <v>25381</v>
      </c>
      <c r="C10957" s="6" t="s">
        <v>3141</v>
      </c>
      <c r="D10957" s="6" t="str">
        <f t="shared" si="171"/>
        <v>0124-000-000-0000</v>
      </c>
      <c r="E10957" s="5" t="s">
        <v>3142</v>
      </c>
      <c r="F10957" s="5" t="s">
        <v>383</v>
      </c>
      <c r="G10957" s="5" t="s">
        <v>384</v>
      </c>
      <c r="H10957" s="5" t="s">
        <v>377</v>
      </c>
      <c r="I10957" s="5" t="s">
        <v>378</v>
      </c>
    </row>
    <row r="10958" spans="1:9" x14ac:dyDescent="0.25">
      <c r="A10958" s="5" t="s">
        <v>25382</v>
      </c>
      <c r="B10958" s="5" t="s">
        <v>25383</v>
      </c>
      <c r="C10958" s="6" t="s">
        <v>2301</v>
      </c>
      <c r="D10958" s="6" t="str">
        <f t="shared" si="171"/>
        <v>0753-000-000-0000</v>
      </c>
      <c r="E10958" s="5" t="s">
        <v>2302</v>
      </c>
      <c r="F10958" s="5" t="s">
        <v>383</v>
      </c>
      <c r="G10958" s="5" t="s">
        <v>384</v>
      </c>
      <c r="H10958" s="5" t="s">
        <v>377</v>
      </c>
      <c r="I10958" s="5" t="s">
        <v>378</v>
      </c>
    </row>
    <row r="10959" spans="1:9" x14ac:dyDescent="0.25">
      <c r="A10959" s="5" t="s">
        <v>25384</v>
      </c>
      <c r="B10959" s="5" t="s">
        <v>25385</v>
      </c>
      <c r="C10959" s="6" t="s">
        <v>6643</v>
      </c>
      <c r="D10959" s="6" t="str">
        <f t="shared" si="171"/>
        <v>0505-000-000-0000</v>
      </c>
      <c r="E10959" s="5" t="s">
        <v>6644</v>
      </c>
      <c r="F10959" s="5" t="s">
        <v>383</v>
      </c>
      <c r="G10959" s="5" t="s">
        <v>384</v>
      </c>
      <c r="H10959" s="5" t="s">
        <v>377</v>
      </c>
      <c r="I10959" s="5" t="s">
        <v>378</v>
      </c>
    </row>
    <row r="10960" spans="1:9" x14ac:dyDescent="0.25">
      <c r="A10960" s="5" t="s">
        <v>25386</v>
      </c>
      <c r="B10960" s="5" t="s">
        <v>25387</v>
      </c>
      <c r="C10960" s="6" t="s">
        <v>2301</v>
      </c>
      <c r="D10960" s="6" t="str">
        <f t="shared" si="171"/>
        <v>0753-000-000-0000</v>
      </c>
      <c r="E10960" s="5" t="s">
        <v>2302</v>
      </c>
      <c r="F10960" s="5" t="s">
        <v>383</v>
      </c>
      <c r="G10960" s="5" t="s">
        <v>384</v>
      </c>
      <c r="H10960" s="5" t="s">
        <v>377</v>
      </c>
      <c r="I10960" s="5" t="s">
        <v>378</v>
      </c>
    </row>
    <row r="10961" spans="1:9" x14ac:dyDescent="0.25">
      <c r="A10961" s="5" t="s">
        <v>25388</v>
      </c>
      <c r="B10961" s="5" t="s">
        <v>25389</v>
      </c>
      <c r="C10961" s="6" t="s">
        <v>11483</v>
      </c>
      <c r="D10961" s="6" t="str">
        <f t="shared" si="171"/>
        <v>0879-000-000-0000</v>
      </c>
      <c r="E10961" s="5" t="s">
        <v>11484</v>
      </c>
      <c r="F10961" s="5" t="s">
        <v>383</v>
      </c>
      <c r="G10961" s="5" t="s">
        <v>384</v>
      </c>
      <c r="H10961" s="5" t="s">
        <v>377</v>
      </c>
      <c r="I10961" s="5" t="s">
        <v>378</v>
      </c>
    </row>
    <row r="10962" spans="1:9" x14ac:dyDescent="0.25">
      <c r="A10962" s="5" t="s">
        <v>25390</v>
      </c>
      <c r="B10962" s="5" t="s">
        <v>25391</v>
      </c>
      <c r="C10962" s="6" t="s">
        <v>2301</v>
      </c>
      <c r="D10962" s="6" t="str">
        <f t="shared" si="171"/>
        <v>0753-000-000-0000</v>
      </c>
      <c r="E10962" s="5" t="s">
        <v>2302</v>
      </c>
      <c r="F10962" s="5" t="s">
        <v>383</v>
      </c>
      <c r="G10962" s="5" t="s">
        <v>384</v>
      </c>
      <c r="H10962" s="5" t="s">
        <v>377</v>
      </c>
      <c r="I10962" s="5" t="s">
        <v>378</v>
      </c>
    </row>
    <row r="10963" spans="1:9" x14ac:dyDescent="0.25">
      <c r="A10963" s="5" t="s">
        <v>25392</v>
      </c>
      <c r="B10963" s="5" t="s">
        <v>25393</v>
      </c>
      <c r="C10963" s="6" t="s">
        <v>3096</v>
      </c>
      <c r="D10963" s="6" t="str">
        <f t="shared" si="171"/>
        <v>0758-000-000-0000</v>
      </c>
      <c r="E10963" s="5" t="s">
        <v>3097</v>
      </c>
      <c r="F10963" s="5" t="s">
        <v>383</v>
      </c>
      <c r="G10963" s="5" t="s">
        <v>384</v>
      </c>
      <c r="H10963" s="5" t="s">
        <v>377</v>
      </c>
      <c r="I10963" s="5" t="s">
        <v>378</v>
      </c>
    </row>
    <row r="10964" spans="1:9" x14ac:dyDescent="0.25">
      <c r="A10964" s="5" t="s">
        <v>25394</v>
      </c>
      <c r="B10964" s="5" t="s">
        <v>25395</v>
      </c>
      <c r="C10964" s="6" t="s">
        <v>1625</v>
      </c>
      <c r="D10964" s="6" t="str">
        <f t="shared" si="171"/>
        <v>0596-000-000-0000</v>
      </c>
      <c r="E10964" s="5" t="s">
        <v>1626</v>
      </c>
      <c r="F10964" s="5" t="s">
        <v>383</v>
      </c>
      <c r="G10964" s="5" t="s">
        <v>384</v>
      </c>
      <c r="H10964" s="5" t="s">
        <v>377</v>
      </c>
      <c r="I10964" s="5" t="s">
        <v>378</v>
      </c>
    </row>
    <row r="10965" spans="1:9" x14ac:dyDescent="0.25">
      <c r="A10965" s="5" t="s">
        <v>25396</v>
      </c>
      <c r="B10965" s="5" t="s">
        <v>25397</v>
      </c>
      <c r="C10965" s="6" t="s">
        <v>3096</v>
      </c>
      <c r="D10965" s="6" t="str">
        <f t="shared" si="171"/>
        <v>0758-000-000-0000</v>
      </c>
      <c r="E10965" s="5" t="s">
        <v>3097</v>
      </c>
      <c r="F10965" s="5" t="s">
        <v>383</v>
      </c>
      <c r="G10965" s="5" t="s">
        <v>384</v>
      </c>
      <c r="H10965" s="5" t="s">
        <v>377</v>
      </c>
      <c r="I10965" s="5" t="s">
        <v>378</v>
      </c>
    </row>
    <row r="10966" spans="1:9" x14ac:dyDescent="0.25">
      <c r="A10966" s="5" t="s">
        <v>25398</v>
      </c>
      <c r="B10966" s="5" t="s">
        <v>25399</v>
      </c>
      <c r="C10966" s="6" t="s">
        <v>1595</v>
      </c>
      <c r="D10966" s="6" t="str">
        <f t="shared" si="171"/>
        <v>0303-000-000-0000</v>
      </c>
      <c r="E10966" s="5" t="s">
        <v>1596</v>
      </c>
      <c r="F10966" s="5" t="s">
        <v>383</v>
      </c>
      <c r="G10966" s="5" t="s">
        <v>384</v>
      </c>
      <c r="H10966" s="5" t="s">
        <v>377</v>
      </c>
      <c r="I10966" s="5" t="s">
        <v>378</v>
      </c>
    </row>
    <row r="10967" spans="1:9" x14ac:dyDescent="0.25">
      <c r="A10967" s="5" t="s">
        <v>25400</v>
      </c>
      <c r="B10967" s="5" t="s">
        <v>25401</v>
      </c>
      <c r="C10967" s="6" t="s">
        <v>8641</v>
      </c>
      <c r="D10967" s="6" t="str">
        <f t="shared" si="171"/>
        <v>0706-000-000-0000</v>
      </c>
      <c r="E10967" s="5" t="s">
        <v>8642</v>
      </c>
      <c r="F10967" s="5" t="s">
        <v>383</v>
      </c>
      <c r="G10967" s="5" t="s">
        <v>384</v>
      </c>
      <c r="H10967" s="5" t="s">
        <v>377</v>
      </c>
      <c r="I10967" s="5" t="s">
        <v>378</v>
      </c>
    </row>
    <row r="10968" spans="1:9" x14ac:dyDescent="0.25">
      <c r="A10968" s="5" t="s">
        <v>25402</v>
      </c>
      <c r="B10968" s="5" t="s">
        <v>25403</v>
      </c>
      <c r="C10968" s="6" t="s">
        <v>1595</v>
      </c>
      <c r="D10968" s="6" t="str">
        <f t="shared" si="171"/>
        <v>0303-000-000-0000</v>
      </c>
      <c r="E10968" s="5" t="s">
        <v>1596</v>
      </c>
      <c r="F10968" s="5" t="s">
        <v>383</v>
      </c>
      <c r="G10968" s="5" t="s">
        <v>384</v>
      </c>
      <c r="H10968" s="5" t="s">
        <v>377</v>
      </c>
      <c r="I10968" s="5" t="s">
        <v>378</v>
      </c>
    </row>
    <row r="10969" spans="1:9" x14ac:dyDescent="0.25">
      <c r="A10969" s="5" t="s">
        <v>25404</v>
      </c>
      <c r="B10969" s="5" t="s">
        <v>25405</v>
      </c>
      <c r="C10969" s="6" t="s">
        <v>17723</v>
      </c>
      <c r="D10969" s="6" t="str">
        <f t="shared" si="171"/>
        <v>0594-000-000-0000</v>
      </c>
      <c r="E10969" s="5" t="s">
        <v>17724</v>
      </c>
      <c r="F10969" s="5" t="s">
        <v>383</v>
      </c>
      <c r="G10969" s="5" t="s">
        <v>384</v>
      </c>
      <c r="H10969" s="5" t="s">
        <v>377</v>
      </c>
      <c r="I10969" s="5" t="s">
        <v>378</v>
      </c>
    </row>
    <row r="10970" spans="1:9" x14ac:dyDescent="0.25">
      <c r="A10970" s="5" t="s">
        <v>25406</v>
      </c>
      <c r="B10970" s="5" t="s">
        <v>25407</v>
      </c>
      <c r="C10970" s="6" t="s">
        <v>17723</v>
      </c>
      <c r="D10970" s="6" t="str">
        <f t="shared" si="171"/>
        <v>0594-000-000-0000</v>
      </c>
      <c r="E10970" s="5" t="s">
        <v>17724</v>
      </c>
      <c r="F10970" s="5" t="s">
        <v>383</v>
      </c>
      <c r="G10970" s="5" t="s">
        <v>384</v>
      </c>
      <c r="H10970" s="5" t="s">
        <v>377</v>
      </c>
      <c r="I10970" s="5" t="s">
        <v>378</v>
      </c>
    </row>
    <row r="10971" spans="1:9" x14ac:dyDescent="0.25">
      <c r="A10971" s="5" t="s">
        <v>25408</v>
      </c>
      <c r="B10971" s="5" t="s">
        <v>25409</v>
      </c>
      <c r="C10971" s="6" t="s">
        <v>17723</v>
      </c>
      <c r="D10971" s="6" t="str">
        <f t="shared" si="171"/>
        <v>0594-000-000-0000</v>
      </c>
      <c r="E10971" s="5" t="s">
        <v>17724</v>
      </c>
      <c r="F10971" s="5" t="s">
        <v>383</v>
      </c>
      <c r="G10971" s="5" t="s">
        <v>384</v>
      </c>
      <c r="H10971" s="5" t="s">
        <v>377</v>
      </c>
      <c r="I10971" s="5" t="s">
        <v>378</v>
      </c>
    </row>
    <row r="10972" spans="1:9" x14ac:dyDescent="0.25">
      <c r="A10972" s="5" t="s">
        <v>25410</v>
      </c>
      <c r="B10972" s="5" t="s">
        <v>25411</v>
      </c>
      <c r="C10972" s="6" t="s">
        <v>1595</v>
      </c>
      <c r="D10972" s="6" t="str">
        <f t="shared" si="171"/>
        <v>0303-000-000-0000</v>
      </c>
      <c r="E10972" s="5" t="s">
        <v>1596</v>
      </c>
      <c r="F10972" s="5" t="s">
        <v>383</v>
      </c>
      <c r="G10972" s="5" t="s">
        <v>384</v>
      </c>
      <c r="H10972" s="5" t="s">
        <v>377</v>
      </c>
      <c r="I10972" s="5" t="s">
        <v>378</v>
      </c>
    </row>
    <row r="10973" spans="1:9" x14ac:dyDescent="0.25">
      <c r="A10973" s="5" t="s">
        <v>25412</v>
      </c>
      <c r="B10973" s="5" t="s">
        <v>25413</v>
      </c>
      <c r="C10973" s="6" t="s">
        <v>19076</v>
      </c>
      <c r="D10973" s="6" t="str">
        <f t="shared" si="171"/>
        <v>1052-000-000-0000</v>
      </c>
      <c r="E10973" s="5" t="s">
        <v>19077</v>
      </c>
      <c r="F10973" s="5" t="s">
        <v>383</v>
      </c>
      <c r="G10973" s="5" t="s">
        <v>384</v>
      </c>
      <c r="H10973" s="5" t="s">
        <v>377</v>
      </c>
      <c r="I10973" s="5" t="s">
        <v>378</v>
      </c>
    </row>
    <row r="10974" spans="1:9" x14ac:dyDescent="0.25">
      <c r="A10974" s="5" t="s">
        <v>25414</v>
      </c>
      <c r="B10974" s="5" t="s">
        <v>25415</v>
      </c>
      <c r="C10974" s="6" t="s">
        <v>17723</v>
      </c>
      <c r="D10974" s="6" t="str">
        <f t="shared" si="171"/>
        <v>0594-000-000-0000</v>
      </c>
      <c r="E10974" s="5" t="s">
        <v>17724</v>
      </c>
      <c r="F10974" s="5" t="s">
        <v>383</v>
      </c>
      <c r="G10974" s="5" t="s">
        <v>384</v>
      </c>
      <c r="H10974" s="5" t="s">
        <v>377</v>
      </c>
      <c r="I10974" s="5" t="s">
        <v>378</v>
      </c>
    </row>
    <row r="10975" spans="1:9" x14ac:dyDescent="0.25">
      <c r="A10975" s="5" t="s">
        <v>25416</v>
      </c>
      <c r="B10975" s="5" t="s">
        <v>25417</v>
      </c>
      <c r="C10975" s="6" t="s">
        <v>5445</v>
      </c>
      <c r="D10975" s="6" t="str">
        <f t="shared" si="171"/>
        <v>0588-000-000-0000</v>
      </c>
      <c r="E10975" s="5" t="s">
        <v>5446</v>
      </c>
      <c r="F10975" s="5" t="s">
        <v>383</v>
      </c>
      <c r="G10975" s="5" t="s">
        <v>384</v>
      </c>
      <c r="H10975" s="5" t="s">
        <v>377</v>
      </c>
      <c r="I10975" s="5" t="s">
        <v>378</v>
      </c>
    </row>
    <row r="10976" spans="1:9" x14ac:dyDescent="0.25">
      <c r="A10976" s="5" t="s">
        <v>25418</v>
      </c>
      <c r="B10976" s="5" t="s">
        <v>25419</v>
      </c>
      <c r="C10976" s="6" t="s">
        <v>5445</v>
      </c>
      <c r="D10976" s="6" t="str">
        <f t="shared" si="171"/>
        <v>0588-000-000-0000</v>
      </c>
      <c r="E10976" s="5" t="s">
        <v>5446</v>
      </c>
      <c r="F10976" s="5" t="s">
        <v>383</v>
      </c>
      <c r="G10976" s="5" t="s">
        <v>384</v>
      </c>
      <c r="H10976" s="5" t="s">
        <v>377</v>
      </c>
      <c r="I10976" s="5" t="s">
        <v>378</v>
      </c>
    </row>
    <row r="10977" spans="1:9" x14ac:dyDescent="0.25">
      <c r="A10977" s="5" t="s">
        <v>25420</v>
      </c>
      <c r="B10977" s="5" t="s">
        <v>25421</v>
      </c>
      <c r="C10977" s="6" t="s">
        <v>2094</v>
      </c>
      <c r="D10977" s="6" t="str">
        <f t="shared" si="171"/>
        <v>0964-000-000-0000</v>
      </c>
      <c r="E10977" s="5" t="s">
        <v>2095</v>
      </c>
      <c r="F10977" s="5" t="s">
        <v>383</v>
      </c>
      <c r="G10977" s="5" t="s">
        <v>384</v>
      </c>
      <c r="H10977" s="5" t="s">
        <v>377</v>
      </c>
      <c r="I10977" s="5" t="s">
        <v>378</v>
      </c>
    </row>
    <row r="10978" spans="1:9" x14ac:dyDescent="0.25">
      <c r="A10978" s="5" t="s">
        <v>25422</v>
      </c>
      <c r="B10978" s="5" t="s">
        <v>25423</v>
      </c>
      <c r="C10978" s="6" t="s">
        <v>989</v>
      </c>
      <c r="D10978" s="6" t="str">
        <f t="shared" si="171"/>
        <v>0207-000-000-0000</v>
      </c>
      <c r="E10978" s="5" t="s">
        <v>990</v>
      </c>
      <c r="F10978" s="5" t="s">
        <v>383</v>
      </c>
      <c r="G10978" s="5" t="s">
        <v>384</v>
      </c>
      <c r="H10978" s="5" t="s">
        <v>377</v>
      </c>
      <c r="I10978" s="5" t="s">
        <v>378</v>
      </c>
    </row>
    <row r="10979" spans="1:9" x14ac:dyDescent="0.25">
      <c r="A10979" s="5" t="s">
        <v>25424</v>
      </c>
      <c r="B10979" s="5" t="s">
        <v>25425</v>
      </c>
      <c r="C10979" s="6" t="s">
        <v>8687</v>
      </c>
      <c r="D10979" s="6" t="str">
        <f t="shared" si="171"/>
        <v>1146-000-000-0000</v>
      </c>
      <c r="E10979" s="5" t="s">
        <v>8688</v>
      </c>
      <c r="F10979" s="5" t="s">
        <v>383</v>
      </c>
      <c r="G10979" s="5" t="s">
        <v>384</v>
      </c>
      <c r="H10979" s="5" t="s">
        <v>377</v>
      </c>
      <c r="I10979" s="5" t="s">
        <v>378</v>
      </c>
    </row>
    <row r="10980" spans="1:9" x14ac:dyDescent="0.25">
      <c r="A10980" s="5" t="s">
        <v>25426</v>
      </c>
      <c r="B10980" s="5" t="s">
        <v>25427</v>
      </c>
      <c r="C10980" s="6" t="s">
        <v>5043</v>
      </c>
      <c r="D10980" s="6" t="str">
        <f t="shared" si="171"/>
        <v>0421-000-000-0000</v>
      </c>
      <c r="E10980" s="5" t="s">
        <v>5044</v>
      </c>
      <c r="F10980" s="5" t="s">
        <v>383</v>
      </c>
      <c r="G10980" s="5" t="s">
        <v>384</v>
      </c>
      <c r="H10980" s="5" t="s">
        <v>377</v>
      </c>
      <c r="I10980" s="5" t="s">
        <v>378</v>
      </c>
    </row>
    <row r="10981" spans="1:9" x14ac:dyDescent="0.25">
      <c r="A10981" s="5" t="s">
        <v>25428</v>
      </c>
      <c r="B10981" s="5" t="s">
        <v>25429</v>
      </c>
      <c r="C10981" s="6" t="s">
        <v>3508</v>
      </c>
      <c r="D10981" s="6" t="str">
        <f t="shared" si="171"/>
        <v>0243-000-000-0000</v>
      </c>
      <c r="E10981" s="5" t="s">
        <v>3509</v>
      </c>
      <c r="F10981" s="5" t="s">
        <v>383</v>
      </c>
      <c r="G10981" s="5" t="s">
        <v>384</v>
      </c>
      <c r="H10981" s="5" t="s">
        <v>377</v>
      </c>
      <c r="I10981" s="5" t="s">
        <v>378</v>
      </c>
    </row>
    <row r="10982" spans="1:9" x14ac:dyDescent="0.25">
      <c r="A10982" s="5" t="s">
        <v>25430</v>
      </c>
      <c r="B10982" s="5" t="s">
        <v>25431</v>
      </c>
      <c r="C10982" s="6" t="s">
        <v>12991</v>
      </c>
      <c r="D10982" s="6" t="str">
        <f t="shared" si="171"/>
        <v>1060-000-000-0000</v>
      </c>
      <c r="E10982" s="5" t="s">
        <v>12992</v>
      </c>
      <c r="F10982" s="5" t="s">
        <v>383</v>
      </c>
      <c r="G10982" s="5" t="s">
        <v>384</v>
      </c>
      <c r="H10982" s="5" t="s">
        <v>377</v>
      </c>
      <c r="I10982" s="5" t="s">
        <v>378</v>
      </c>
    </row>
    <row r="10983" spans="1:9" x14ac:dyDescent="0.25">
      <c r="A10983" s="5" t="s">
        <v>25432</v>
      </c>
      <c r="B10983" s="5" t="s">
        <v>25433</v>
      </c>
      <c r="C10983" s="6" t="s">
        <v>19076</v>
      </c>
      <c r="D10983" s="6" t="str">
        <f t="shared" si="171"/>
        <v>1052-000-000-0000</v>
      </c>
      <c r="E10983" s="5" t="s">
        <v>19077</v>
      </c>
      <c r="F10983" s="5" t="s">
        <v>383</v>
      </c>
      <c r="G10983" s="5" t="s">
        <v>384</v>
      </c>
      <c r="H10983" s="5" t="s">
        <v>377</v>
      </c>
      <c r="I10983" s="5" t="s">
        <v>378</v>
      </c>
    </row>
    <row r="10984" spans="1:9" x14ac:dyDescent="0.25">
      <c r="A10984" s="5" t="s">
        <v>25434</v>
      </c>
      <c r="B10984" s="5" t="s">
        <v>25435</v>
      </c>
      <c r="C10984" s="6" t="s">
        <v>13185</v>
      </c>
      <c r="D10984" s="6" t="str">
        <f t="shared" si="171"/>
        <v>1054-000-000-0000</v>
      </c>
      <c r="E10984" s="5" t="s">
        <v>13186</v>
      </c>
      <c r="F10984" s="5" t="s">
        <v>383</v>
      </c>
      <c r="G10984" s="5" t="s">
        <v>384</v>
      </c>
      <c r="H10984" s="5" t="s">
        <v>377</v>
      </c>
      <c r="I10984" s="5" t="s">
        <v>378</v>
      </c>
    </row>
    <row r="10985" spans="1:9" x14ac:dyDescent="0.25">
      <c r="A10985" s="5" t="s">
        <v>25436</v>
      </c>
      <c r="B10985" s="5" t="s">
        <v>25437</v>
      </c>
      <c r="C10985" s="6" t="s">
        <v>2677</v>
      </c>
      <c r="D10985" s="6" t="str">
        <f t="shared" si="171"/>
        <v>1102-000-000-0000</v>
      </c>
      <c r="E10985" s="5" t="s">
        <v>2678</v>
      </c>
      <c r="F10985" s="5" t="s">
        <v>383</v>
      </c>
      <c r="G10985" s="5" t="s">
        <v>384</v>
      </c>
      <c r="H10985" s="5" t="s">
        <v>377</v>
      </c>
      <c r="I10985" s="5" t="s">
        <v>378</v>
      </c>
    </row>
    <row r="10986" spans="1:9" x14ac:dyDescent="0.25">
      <c r="A10986" s="5" t="s">
        <v>25438</v>
      </c>
      <c r="B10986" s="5" t="s">
        <v>25439</v>
      </c>
      <c r="C10986" s="6" t="s">
        <v>2677</v>
      </c>
      <c r="D10986" s="6" t="str">
        <f t="shared" si="171"/>
        <v>1102-000-000-0000</v>
      </c>
      <c r="E10986" s="5" t="s">
        <v>2678</v>
      </c>
      <c r="F10986" s="5" t="s">
        <v>383</v>
      </c>
      <c r="G10986" s="5" t="s">
        <v>384</v>
      </c>
      <c r="H10986" s="5" t="s">
        <v>377</v>
      </c>
      <c r="I10986" s="5" t="s">
        <v>378</v>
      </c>
    </row>
    <row r="10987" spans="1:9" x14ac:dyDescent="0.25">
      <c r="A10987" s="5" t="s">
        <v>25440</v>
      </c>
      <c r="B10987" s="5" t="s">
        <v>25441</v>
      </c>
      <c r="C10987" s="6" t="s">
        <v>4917</v>
      </c>
      <c r="D10987" s="6" t="str">
        <f t="shared" si="171"/>
        <v>0223-000-000-0000</v>
      </c>
      <c r="E10987" s="5" t="s">
        <v>4918</v>
      </c>
      <c r="F10987" s="5" t="s">
        <v>383</v>
      </c>
      <c r="G10987" s="5" t="s">
        <v>384</v>
      </c>
      <c r="H10987" s="5" t="s">
        <v>377</v>
      </c>
      <c r="I10987" s="5" t="s">
        <v>378</v>
      </c>
    </row>
    <row r="10988" spans="1:9" x14ac:dyDescent="0.25">
      <c r="A10988" s="5" t="s">
        <v>25442</v>
      </c>
      <c r="B10988" s="5" t="s">
        <v>25443</v>
      </c>
      <c r="C10988" s="6" t="s">
        <v>1354</v>
      </c>
      <c r="D10988" s="6" t="str">
        <f t="shared" si="171"/>
        <v>0349-000-000-0000</v>
      </c>
      <c r="E10988" s="5" t="s">
        <v>1355</v>
      </c>
      <c r="F10988" s="5" t="s">
        <v>383</v>
      </c>
      <c r="G10988" s="5" t="s">
        <v>384</v>
      </c>
      <c r="H10988" s="5" t="s">
        <v>377</v>
      </c>
      <c r="I10988" s="5" t="s">
        <v>378</v>
      </c>
    </row>
    <row r="10989" spans="1:9" x14ac:dyDescent="0.25">
      <c r="A10989" s="5" t="s">
        <v>25444</v>
      </c>
      <c r="B10989" s="5" t="s">
        <v>25445</v>
      </c>
      <c r="C10989" s="6" t="s">
        <v>1655</v>
      </c>
      <c r="D10989" s="6" t="str">
        <f t="shared" si="171"/>
        <v>0910-000-000-0000</v>
      </c>
      <c r="E10989" s="5" t="s">
        <v>1656</v>
      </c>
      <c r="F10989" s="5" t="s">
        <v>383</v>
      </c>
      <c r="G10989" s="5" t="s">
        <v>384</v>
      </c>
      <c r="H10989" s="5" t="s">
        <v>377</v>
      </c>
      <c r="I10989" s="5" t="s">
        <v>378</v>
      </c>
    </row>
    <row r="10990" spans="1:9" x14ac:dyDescent="0.25">
      <c r="A10990" s="5" t="s">
        <v>25446</v>
      </c>
      <c r="B10990" s="5" t="s">
        <v>25447</v>
      </c>
      <c r="C10990" s="6" t="s">
        <v>8595</v>
      </c>
      <c r="D10990" s="6" t="str">
        <f t="shared" si="171"/>
        <v>0752-000-000-0000</v>
      </c>
      <c r="E10990" s="5" t="s">
        <v>8596</v>
      </c>
      <c r="F10990" s="5" t="s">
        <v>383</v>
      </c>
      <c r="G10990" s="5" t="s">
        <v>384</v>
      </c>
      <c r="H10990" s="5" t="s">
        <v>377</v>
      </c>
      <c r="I10990" s="5" t="s">
        <v>378</v>
      </c>
    </row>
    <row r="10991" spans="1:9" x14ac:dyDescent="0.25">
      <c r="A10991" s="5" t="s">
        <v>25448</v>
      </c>
      <c r="B10991" s="5" t="s">
        <v>25449</v>
      </c>
      <c r="C10991" s="6" t="s">
        <v>4917</v>
      </c>
      <c r="D10991" s="6" t="str">
        <f t="shared" si="171"/>
        <v>0223-000-000-0000</v>
      </c>
      <c r="E10991" s="5" t="s">
        <v>4918</v>
      </c>
      <c r="F10991" s="5" t="s">
        <v>383</v>
      </c>
      <c r="G10991" s="5" t="s">
        <v>384</v>
      </c>
      <c r="H10991" s="5" t="s">
        <v>377</v>
      </c>
      <c r="I10991" s="5" t="s">
        <v>378</v>
      </c>
    </row>
    <row r="10992" spans="1:9" x14ac:dyDescent="0.25">
      <c r="A10992" s="5" t="s">
        <v>25450</v>
      </c>
      <c r="B10992" s="5" t="s">
        <v>25451</v>
      </c>
      <c r="C10992" s="6" t="s">
        <v>15636</v>
      </c>
      <c r="D10992" s="6" t="str">
        <f t="shared" si="171"/>
        <v>1119-000-000-0000</v>
      </c>
      <c r="E10992" s="5" t="s">
        <v>15637</v>
      </c>
      <c r="F10992" s="5" t="s">
        <v>383</v>
      </c>
      <c r="G10992" s="5" t="s">
        <v>384</v>
      </c>
      <c r="H10992" s="5" t="s">
        <v>377</v>
      </c>
      <c r="I10992" s="5" t="s">
        <v>378</v>
      </c>
    </row>
    <row r="10993" spans="1:9" x14ac:dyDescent="0.25">
      <c r="A10993" s="5" t="s">
        <v>25452</v>
      </c>
      <c r="B10993" s="5" t="s">
        <v>25453</v>
      </c>
      <c r="C10993" s="6" t="s">
        <v>1398</v>
      </c>
      <c r="D10993" s="6" t="str">
        <f t="shared" si="171"/>
        <v>0116-000-000-0000</v>
      </c>
      <c r="E10993" s="5" t="s">
        <v>1399</v>
      </c>
      <c r="F10993" s="5" t="s">
        <v>383</v>
      </c>
      <c r="G10993" s="5" t="s">
        <v>384</v>
      </c>
      <c r="H10993" s="5" t="s">
        <v>377</v>
      </c>
      <c r="I10993" s="5" t="s">
        <v>378</v>
      </c>
    </row>
    <row r="10994" spans="1:9" x14ac:dyDescent="0.25">
      <c r="A10994" s="5" t="s">
        <v>25454</v>
      </c>
      <c r="B10994" s="5" t="s">
        <v>25455</v>
      </c>
      <c r="C10994" s="6" t="s">
        <v>2301</v>
      </c>
      <c r="D10994" s="6" t="str">
        <f t="shared" si="171"/>
        <v>0753-000-000-0000</v>
      </c>
      <c r="E10994" s="5" t="s">
        <v>2302</v>
      </c>
      <c r="F10994" s="5" t="s">
        <v>383</v>
      </c>
      <c r="G10994" s="5" t="s">
        <v>384</v>
      </c>
      <c r="H10994" s="5" t="s">
        <v>377</v>
      </c>
      <c r="I10994" s="5" t="s">
        <v>378</v>
      </c>
    </row>
    <row r="10995" spans="1:9" x14ac:dyDescent="0.25">
      <c r="A10995" s="5" t="s">
        <v>25456</v>
      </c>
      <c r="B10995" s="5" t="s">
        <v>25457</v>
      </c>
      <c r="C10995" s="6" t="s">
        <v>533</v>
      </c>
      <c r="D10995" s="6" t="str">
        <f t="shared" si="171"/>
        <v>0050-000-000-0000</v>
      </c>
      <c r="E10995" s="5" t="s">
        <v>534</v>
      </c>
      <c r="F10995" s="5" t="s">
        <v>383</v>
      </c>
      <c r="G10995" s="5" t="s">
        <v>384</v>
      </c>
      <c r="H10995" s="5" t="s">
        <v>377</v>
      </c>
      <c r="I10995" s="5" t="s">
        <v>378</v>
      </c>
    </row>
    <row r="10996" spans="1:9" x14ac:dyDescent="0.25">
      <c r="A10996" s="5" t="s">
        <v>25458</v>
      </c>
      <c r="B10996" s="5" t="s">
        <v>25459</v>
      </c>
      <c r="C10996" s="6" t="s">
        <v>11483</v>
      </c>
      <c r="D10996" s="6" t="str">
        <f t="shared" si="171"/>
        <v>0879-000-000-0000</v>
      </c>
      <c r="E10996" s="5" t="s">
        <v>11484</v>
      </c>
      <c r="F10996" s="5" t="s">
        <v>383</v>
      </c>
      <c r="G10996" s="5" t="s">
        <v>384</v>
      </c>
      <c r="H10996" s="5" t="s">
        <v>377</v>
      </c>
      <c r="I10996" s="5" t="s">
        <v>378</v>
      </c>
    </row>
    <row r="10997" spans="1:9" x14ac:dyDescent="0.25">
      <c r="A10997" s="5" t="s">
        <v>25460</v>
      </c>
      <c r="B10997" s="5" t="s">
        <v>25461</v>
      </c>
      <c r="C10997" s="6" t="s">
        <v>11483</v>
      </c>
      <c r="D10997" s="6" t="str">
        <f t="shared" si="171"/>
        <v>0879-000-000-0000</v>
      </c>
      <c r="E10997" s="5" t="s">
        <v>11484</v>
      </c>
      <c r="F10997" s="5" t="s">
        <v>383</v>
      </c>
      <c r="G10997" s="5" t="s">
        <v>384</v>
      </c>
      <c r="H10997" s="5" t="s">
        <v>377</v>
      </c>
      <c r="I10997" s="5" t="s">
        <v>378</v>
      </c>
    </row>
    <row r="10998" spans="1:9" x14ac:dyDescent="0.25">
      <c r="A10998" s="5" t="s">
        <v>25462</v>
      </c>
      <c r="B10998" s="5" t="s">
        <v>25463</v>
      </c>
      <c r="C10998" s="6" t="s">
        <v>2509</v>
      </c>
      <c r="D10998" s="6" t="str">
        <f t="shared" si="171"/>
        <v>0776-000-000-0000</v>
      </c>
      <c r="E10998" s="5" t="s">
        <v>2510</v>
      </c>
      <c r="F10998" s="5" t="s">
        <v>383</v>
      </c>
      <c r="G10998" s="5" t="s">
        <v>384</v>
      </c>
      <c r="H10998" s="5" t="s">
        <v>377</v>
      </c>
      <c r="I10998" s="5" t="s">
        <v>378</v>
      </c>
    </row>
    <row r="10999" spans="1:9" x14ac:dyDescent="0.25">
      <c r="A10999" s="5" t="s">
        <v>25464</v>
      </c>
      <c r="B10999" s="5" t="s">
        <v>25465</v>
      </c>
      <c r="C10999" s="6" t="s">
        <v>2180</v>
      </c>
      <c r="D10999" s="6" t="str">
        <f t="shared" si="171"/>
        <v>0770-000-000-0000</v>
      </c>
      <c r="E10999" s="5" t="s">
        <v>2181</v>
      </c>
      <c r="F10999" s="5" t="s">
        <v>383</v>
      </c>
      <c r="G10999" s="5" t="s">
        <v>384</v>
      </c>
      <c r="H10999" s="5" t="s">
        <v>377</v>
      </c>
      <c r="I10999" s="5" t="s">
        <v>378</v>
      </c>
    </row>
    <row r="11000" spans="1:9" x14ac:dyDescent="0.25">
      <c r="A11000" s="5" t="s">
        <v>25466</v>
      </c>
      <c r="B11000" s="5" t="s">
        <v>25467</v>
      </c>
      <c r="C11000" s="6" t="s">
        <v>2871</v>
      </c>
      <c r="D11000" s="6" t="str">
        <f t="shared" si="171"/>
        <v>0235-000-000-0000</v>
      </c>
      <c r="E11000" s="5" t="s">
        <v>2872</v>
      </c>
      <c r="F11000" s="5" t="s">
        <v>383</v>
      </c>
      <c r="G11000" s="5" t="s">
        <v>384</v>
      </c>
      <c r="H11000" s="5" t="s">
        <v>377</v>
      </c>
      <c r="I11000" s="5" t="s">
        <v>378</v>
      </c>
    </row>
    <row r="11001" spans="1:9" x14ac:dyDescent="0.25">
      <c r="A11001" s="5" t="s">
        <v>25468</v>
      </c>
      <c r="B11001" s="5" t="s">
        <v>25469</v>
      </c>
      <c r="C11001" s="6" t="s">
        <v>9036</v>
      </c>
      <c r="D11001" s="6" t="str">
        <f t="shared" si="171"/>
        <v>0718-000-000-0000</v>
      </c>
      <c r="E11001" s="5" t="s">
        <v>9037</v>
      </c>
      <c r="F11001" s="5" t="s">
        <v>383</v>
      </c>
      <c r="G11001" s="5" t="s">
        <v>384</v>
      </c>
      <c r="H11001" s="5" t="s">
        <v>377</v>
      </c>
      <c r="I11001" s="5" t="s">
        <v>378</v>
      </c>
    </row>
    <row r="11002" spans="1:9" x14ac:dyDescent="0.25">
      <c r="A11002" s="5" t="s">
        <v>25470</v>
      </c>
      <c r="B11002" s="5" t="s">
        <v>25471</v>
      </c>
      <c r="C11002" s="6" t="s">
        <v>2301</v>
      </c>
      <c r="D11002" s="6" t="str">
        <f t="shared" si="171"/>
        <v>0753-000-000-0000</v>
      </c>
      <c r="E11002" s="5" t="s">
        <v>2302</v>
      </c>
      <c r="F11002" s="5" t="s">
        <v>383</v>
      </c>
      <c r="G11002" s="5" t="s">
        <v>384</v>
      </c>
      <c r="H11002" s="5" t="s">
        <v>377</v>
      </c>
      <c r="I11002" s="5" t="s">
        <v>378</v>
      </c>
    </row>
    <row r="11003" spans="1:9" x14ac:dyDescent="0.25">
      <c r="A11003" s="5" t="s">
        <v>25472</v>
      </c>
      <c r="B11003" s="5" t="s">
        <v>25473</v>
      </c>
      <c r="C11003" s="6" t="s">
        <v>2509</v>
      </c>
      <c r="D11003" s="6" t="str">
        <f t="shared" si="171"/>
        <v>0776-000-000-0000</v>
      </c>
      <c r="E11003" s="5" t="s">
        <v>2510</v>
      </c>
      <c r="F11003" s="5" t="s">
        <v>383</v>
      </c>
      <c r="G11003" s="5" t="s">
        <v>384</v>
      </c>
      <c r="H11003" s="5" t="s">
        <v>377</v>
      </c>
      <c r="I11003" s="5" t="s">
        <v>378</v>
      </c>
    </row>
    <row r="11004" spans="1:9" x14ac:dyDescent="0.25">
      <c r="A11004" s="5" t="s">
        <v>25474</v>
      </c>
      <c r="B11004" s="5" t="s">
        <v>25475</v>
      </c>
      <c r="C11004" s="6" t="s">
        <v>3537</v>
      </c>
      <c r="D11004" s="6" t="str">
        <f t="shared" si="171"/>
        <v>0557-000-000-0000</v>
      </c>
      <c r="E11004" s="5" t="s">
        <v>3538</v>
      </c>
      <c r="F11004" s="5" t="s">
        <v>383</v>
      </c>
      <c r="G11004" s="5" t="s">
        <v>384</v>
      </c>
      <c r="H11004" s="5" t="s">
        <v>377</v>
      </c>
      <c r="I11004" s="5" t="s">
        <v>378</v>
      </c>
    </row>
    <row r="11005" spans="1:9" x14ac:dyDescent="0.25">
      <c r="A11005" s="5" t="s">
        <v>25476</v>
      </c>
      <c r="B11005" s="5" t="s">
        <v>25477</v>
      </c>
      <c r="C11005" s="6" t="s">
        <v>3445</v>
      </c>
      <c r="D11005" s="6" t="str">
        <f t="shared" si="171"/>
        <v>0288-000-000-0000</v>
      </c>
      <c r="E11005" s="5" t="s">
        <v>3446</v>
      </c>
      <c r="F11005" s="5" t="s">
        <v>383</v>
      </c>
      <c r="G11005" s="5" t="s">
        <v>384</v>
      </c>
      <c r="H11005" s="5" t="s">
        <v>377</v>
      </c>
      <c r="I11005" s="5" t="s">
        <v>378</v>
      </c>
    </row>
    <row r="11006" spans="1:9" x14ac:dyDescent="0.25">
      <c r="A11006" s="5" t="s">
        <v>25478</v>
      </c>
      <c r="B11006" s="5" t="s">
        <v>25479</v>
      </c>
      <c r="C11006" s="6" t="s">
        <v>6302</v>
      </c>
      <c r="D11006" s="6" t="str">
        <f t="shared" si="171"/>
        <v>0342-000-000-0000</v>
      </c>
      <c r="E11006" s="5" t="s">
        <v>6303</v>
      </c>
      <c r="F11006" s="5" t="s">
        <v>383</v>
      </c>
      <c r="G11006" s="5" t="s">
        <v>384</v>
      </c>
      <c r="H11006" s="5" t="s">
        <v>377</v>
      </c>
      <c r="I11006" s="5" t="s">
        <v>378</v>
      </c>
    </row>
    <row r="11007" spans="1:9" x14ac:dyDescent="0.25">
      <c r="A11007" s="5" t="s">
        <v>25480</v>
      </c>
      <c r="B11007" s="5" t="s">
        <v>25481</v>
      </c>
      <c r="C11007" s="6" t="s">
        <v>773</v>
      </c>
      <c r="D11007" s="6" t="str">
        <f t="shared" si="171"/>
        <v>0218-000-000-0000</v>
      </c>
      <c r="E11007" s="5" t="s">
        <v>774</v>
      </c>
      <c r="F11007" s="5" t="s">
        <v>383</v>
      </c>
      <c r="G11007" s="5" t="s">
        <v>384</v>
      </c>
      <c r="H11007" s="5" t="s">
        <v>377</v>
      </c>
      <c r="I11007" s="5" t="s">
        <v>378</v>
      </c>
    </row>
    <row r="11008" spans="1:9" x14ac:dyDescent="0.25">
      <c r="A11008" s="5" t="s">
        <v>25482</v>
      </c>
      <c r="B11008" s="5" t="s">
        <v>25483</v>
      </c>
      <c r="C11008" s="6" t="s">
        <v>773</v>
      </c>
      <c r="D11008" s="6" t="str">
        <f t="shared" si="171"/>
        <v>0218-000-000-0000</v>
      </c>
      <c r="E11008" s="5" t="s">
        <v>774</v>
      </c>
      <c r="F11008" s="5" t="s">
        <v>383</v>
      </c>
      <c r="G11008" s="5" t="s">
        <v>384</v>
      </c>
      <c r="H11008" s="5" t="s">
        <v>377</v>
      </c>
      <c r="I11008" s="5" t="s">
        <v>378</v>
      </c>
    </row>
    <row r="11009" spans="1:9" x14ac:dyDescent="0.25">
      <c r="A11009" s="5" t="s">
        <v>25484</v>
      </c>
      <c r="B11009" s="5" t="s">
        <v>25485</v>
      </c>
      <c r="C11009" s="6" t="s">
        <v>1907</v>
      </c>
      <c r="D11009" s="6" t="str">
        <f t="shared" si="171"/>
        <v>1104-000-000-0000</v>
      </c>
      <c r="E11009" s="5" t="s">
        <v>1908</v>
      </c>
      <c r="F11009" s="5" t="s">
        <v>383</v>
      </c>
      <c r="G11009" s="5" t="s">
        <v>384</v>
      </c>
      <c r="H11009" s="5" t="s">
        <v>377</v>
      </c>
      <c r="I11009" s="5" t="s">
        <v>378</v>
      </c>
    </row>
    <row r="11010" spans="1:9" x14ac:dyDescent="0.25">
      <c r="A11010" s="5" t="s">
        <v>25486</v>
      </c>
      <c r="B11010" s="5" t="s">
        <v>25487</v>
      </c>
      <c r="C11010" s="6" t="s">
        <v>4635</v>
      </c>
      <c r="D11010" s="6" t="str">
        <f t="shared" ref="D11010:D11073" si="172">TEXT(C11010,"0000-000-000-0000")</f>
        <v>1071-000-000-0000</v>
      </c>
      <c r="E11010" s="5" t="s">
        <v>4636</v>
      </c>
      <c r="F11010" s="5" t="s">
        <v>383</v>
      </c>
      <c r="G11010" s="5" t="s">
        <v>384</v>
      </c>
      <c r="H11010" s="5" t="s">
        <v>377</v>
      </c>
      <c r="I11010" s="5" t="s">
        <v>378</v>
      </c>
    </row>
    <row r="11011" spans="1:9" x14ac:dyDescent="0.25">
      <c r="A11011" s="5" t="s">
        <v>25488</v>
      </c>
      <c r="B11011" s="5" t="s">
        <v>25489</v>
      </c>
      <c r="C11011" s="6" t="s">
        <v>6082</v>
      </c>
      <c r="D11011" s="6" t="str">
        <f t="shared" si="172"/>
        <v>0814-000-000-0000</v>
      </c>
      <c r="E11011" s="5" t="s">
        <v>6083</v>
      </c>
      <c r="F11011" s="5" t="s">
        <v>383</v>
      </c>
      <c r="G11011" s="5" t="s">
        <v>384</v>
      </c>
      <c r="H11011" s="5" t="s">
        <v>377</v>
      </c>
      <c r="I11011" s="5" t="s">
        <v>378</v>
      </c>
    </row>
    <row r="11012" spans="1:9" x14ac:dyDescent="0.25">
      <c r="A11012" s="5" t="s">
        <v>25490</v>
      </c>
      <c r="B11012" s="5" t="s">
        <v>25491</v>
      </c>
      <c r="C11012" s="6" t="s">
        <v>1229</v>
      </c>
      <c r="D11012" s="6" t="str">
        <f t="shared" si="172"/>
        <v>0555-000-000-0000</v>
      </c>
      <c r="E11012" s="5" t="s">
        <v>1230</v>
      </c>
      <c r="F11012" s="5" t="s">
        <v>383</v>
      </c>
      <c r="G11012" s="5" t="s">
        <v>384</v>
      </c>
      <c r="H11012" s="5" t="s">
        <v>377</v>
      </c>
      <c r="I11012" s="5" t="s">
        <v>378</v>
      </c>
    </row>
    <row r="11013" spans="1:9" x14ac:dyDescent="0.25">
      <c r="A11013" s="5" t="s">
        <v>25492</v>
      </c>
      <c r="B11013" s="5" t="s">
        <v>25493</v>
      </c>
      <c r="C11013" s="6" t="s">
        <v>807</v>
      </c>
      <c r="D11013" s="6" t="str">
        <f t="shared" si="172"/>
        <v>0130-000-000-0000</v>
      </c>
      <c r="E11013" s="5" t="s">
        <v>808</v>
      </c>
      <c r="F11013" s="5" t="s">
        <v>383</v>
      </c>
      <c r="G11013" s="5" t="s">
        <v>384</v>
      </c>
      <c r="H11013" s="5" t="s">
        <v>377</v>
      </c>
      <c r="I11013" s="5" t="s">
        <v>378</v>
      </c>
    </row>
    <row r="11014" spans="1:9" x14ac:dyDescent="0.25">
      <c r="A11014" s="5" t="s">
        <v>25494</v>
      </c>
      <c r="B11014" s="5" t="s">
        <v>25495</v>
      </c>
      <c r="C11014" s="6" t="s">
        <v>3621</v>
      </c>
      <c r="D11014" s="6" t="str">
        <f t="shared" si="172"/>
        <v>0205-000-000-0000</v>
      </c>
      <c r="E11014" s="5" t="s">
        <v>3622</v>
      </c>
      <c r="F11014" s="5" t="s">
        <v>383</v>
      </c>
      <c r="G11014" s="5" t="s">
        <v>384</v>
      </c>
      <c r="H11014" s="5" t="s">
        <v>377</v>
      </c>
      <c r="I11014" s="5" t="s">
        <v>378</v>
      </c>
    </row>
    <row r="11015" spans="1:9" x14ac:dyDescent="0.25">
      <c r="A11015" s="5" t="s">
        <v>25496</v>
      </c>
      <c r="B11015" s="5" t="s">
        <v>25497</v>
      </c>
      <c r="C11015" s="6" t="s">
        <v>13143</v>
      </c>
      <c r="D11015" s="6" t="str">
        <f t="shared" si="172"/>
        <v>1109-000-000-0000</v>
      </c>
      <c r="E11015" s="5" t="s">
        <v>13144</v>
      </c>
      <c r="F11015" s="5" t="s">
        <v>383</v>
      </c>
      <c r="G11015" s="5" t="s">
        <v>384</v>
      </c>
      <c r="H11015" s="5" t="s">
        <v>377</v>
      </c>
      <c r="I11015" s="5" t="s">
        <v>378</v>
      </c>
    </row>
    <row r="11016" spans="1:9" x14ac:dyDescent="0.25">
      <c r="A11016" s="5" t="s">
        <v>25498</v>
      </c>
      <c r="B11016" s="5" t="s">
        <v>25499</v>
      </c>
      <c r="C11016" s="6" t="s">
        <v>14332</v>
      </c>
      <c r="D11016" s="6" t="str">
        <f t="shared" si="172"/>
        <v>1070-000-000-0000</v>
      </c>
      <c r="E11016" s="5" t="s">
        <v>14333</v>
      </c>
      <c r="F11016" s="5" t="s">
        <v>383</v>
      </c>
      <c r="G11016" s="5" t="s">
        <v>384</v>
      </c>
      <c r="H11016" s="5" t="s">
        <v>377</v>
      </c>
      <c r="I11016" s="5" t="s">
        <v>378</v>
      </c>
    </row>
    <row r="11017" spans="1:9" x14ac:dyDescent="0.25">
      <c r="A11017" s="5" t="s">
        <v>25500</v>
      </c>
      <c r="B11017" s="5" t="s">
        <v>25501</v>
      </c>
      <c r="C11017" s="6" t="s">
        <v>3141</v>
      </c>
      <c r="D11017" s="6" t="str">
        <f t="shared" si="172"/>
        <v>0124-000-000-0000</v>
      </c>
      <c r="E11017" s="5" t="s">
        <v>3142</v>
      </c>
      <c r="F11017" s="5" t="s">
        <v>383</v>
      </c>
      <c r="G11017" s="5" t="s">
        <v>384</v>
      </c>
      <c r="H11017" s="5" t="s">
        <v>377</v>
      </c>
      <c r="I11017" s="5" t="s">
        <v>378</v>
      </c>
    </row>
    <row r="11018" spans="1:9" x14ac:dyDescent="0.25">
      <c r="A11018" s="5" t="s">
        <v>25502</v>
      </c>
      <c r="B11018" s="5" t="s">
        <v>25503</v>
      </c>
      <c r="C11018" s="6" t="s">
        <v>3141</v>
      </c>
      <c r="D11018" s="6" t="str">
        <f t="shared" si="172"/>
        <v>0124-000-000-0000</v>
      </c>
      <c r="E11018" s="5" t="s">
        <v>3142</v>
      </c>
      <c r="F11018" s="5" t="s">
        <v>383</v>
      </c>
      <c r="G11018" s="5" t="s">
        <v>384</v>
      </c>
      <c r="H11018" s="5" t="s">
        <v>377</v>
      </c>
      <c r="I11018" s="5" t="s">
        <v>378</v>
      </c>
    </row>
    <row r="11019" spans="1:9" x14ac:dyDescent="0.25">
      <c r="A11019" s="5" t="s">
        <v>25504</v>
      </c>
      <c r="B11019" s="5" t="s">
        <v>25505</v>
      </c>
      <c r="C11019" s="6" t="s">
        <v>2821</v>
      </c>
      <c r="D11019" s="6" t="str">
        <f t="shared" si="172"/>
        <v>0215-000-000-0000</v>
      </c>
      <c r="E11019" s="5" t="s">
        <v>2822</v>
      </c>
      <c r="F11019" s="5" t="s">
        <v>383</v>
      </c>
      <c r="G11019" s="5" t="s">
        <v>384</v>
      </c>
      <c r="H11019" s="5" t="s">
        <v>377</v>
      </c>
      <c r="I11019" s="5" t="s">
        <v>378</v>
      </c>
    </row>
    <row r="11020" spans="1:9" x14ac:dyDescent="0.25">
      <c r="A11020" s="5" t="s">
        <v>25506</v>
      </c>
      <c r="B11020" s="5" t="s">
        <v>25507</v>
      </c>
      <c r="C11020" s="6" t="s">
        <v>6727</v>
      </c>
      <c r="D11020" s="6" t="str">
        <f t="shared" si="172"/>
        <v>0225-000-000-0000</v>
      </c>
      <c r="E11020" s="5" t="s">
        <v>6728</v>
      </c>
      <c r="F11020" s="5" t="s">
        <v>383</v>
      </c>
      <c r="G11020" s="5" t="s">
        <v>384</v>
      </c>
      <c r="H11020" s="5" t="s">
        <v>377</v>
      </c>
      <c r="I11020" s="5" t="s">
        <v>378</v>
      </c>
    </row>
    <row r="11021" spans="1:9" x14ac:dyDescent="0.25">
      <c r="A11021" s="5" t="s">
        <v>25508</v>
      </c>
      <c r="B11021" s="5" t="s">
        <v>25509</v>
      </c>
      <c r="C11021" s="6" t="s">
        <v>3662</v>
      </c>
      <c r="D11021" s="6" t="str">
        <f t="shared" si="172"/>
        <v>0592-000-000-0000</v>
      </c>
      <c r="E11021" s="5" t="s">
        <v>3663</v>
      </c>
      <c r="F11021" s="5" t="s">
        <v>383</v>
      </c>
      <c r="G11021" s="5" t="s">
        <v>384</v>
      </c>
      <c r="H11021" s="5" t="s">
        <v>377</v>
      </c>
      <c r="I11021" s="5" t="s">
        <v>378</v>
      </c>
    </row>
    <row r="11022" spans="1:9" x14ac:dyDescent="0.25">
      <c r="A11022" s="5" t="s">
        <v>25510</v>
      </c>
      <c r="B11022" s="5" t="s">
        <v>25511</v>
      </c>
      <c r="C11022" s="6" t="s">
        <v>5445</v>
      </c>
      <c r="D11022" s="6" t="str">
        <f t="shared" si="172"/>
        <v>0588-000-000-0000</v>
      </c>
      <c r="E11022" s="5" t="s">
        <v>5446</v>
      </c>
      <c r="F11022" s="5" t="s">
        <v>383</v>
      </c>
      <c r="G11022" s="5" t="s">
        <v>384</v>
      </c>
      <c r="H11022" s="5" t="s">
        <v>377</v>
      </c>
      <c r="I11022" s="5" t="s">
        <v>378</v>
      </c>
    </row>
    <row r="11023" spans="1:9" x14ac:dyDescent="0.25">
      <c r="A11023" s="5" t="s">
        <v>25512</v>
      </c>
      <c r="B11023" s="5" t="s">
        <v>25513</v>
      </c>
      <c r="C11023" s="6" t="s">
        <v>8320</v>
      </c>
      <c r="D11023" s="6" t="str">
        <f t="shared" si="172"/>
        <v>1016-000-000-0000</v>
      </c>
      <c r="E11023" s="5" t="s">
        <v>8321</v>
      </c>
      <c r="F11023" s="5" t="s">
        <v>383</v>
      </c>
      <c r="G11023" s="5" t="s">
        <v>384</v>
      </c>
      <c r="H11023" s="5" t="s">
        <v>377</v>
      </c>
      <c r="I11023" s="5" t="s">
        <v>378</v>
      </c>
    </row>
    <row r="11024" spans="1:9" x14ac:dyDescent="0.25">
      <c r="A11024" s="5" t="s">
        <v>25514</v>
      </c>
      <c r="B11024" s="5" t="s">
        <v>25515</v>
      </c>
      <c r="C11024" s="6" t="s">
        <v>12212</v>
      </c>
      <c r="D11024" s="6" t="str">
        <f t="shared" si="172"/>
        <v>0553-000-000-0000</v>
      </c>
      <c r="E11024" s="5" t="s">
        <v>12213</v>
      </c>
      <c r="F11024" s="5" t="s">
        <v>383</v>
      </c>
      <c r="G11024" s="5" t="s">
        <v>384</v>
      </c>
      <c r="H11024" s="5" t="s">
        <v>377</v>
      </c>
      <c r="I11024" s="5" t="s">
        <v>378</v>
      </c>
    </row>
    <row r="11025" spans="1:9" x14ac:dyDescent="0.25">
      <c r="A11025" s="5" t="s">
        <v>25516</v>
      </c>
      <c r="B11025" s="5" t="s">
        <v>25517</v>
      </c>
      <c r="C11025" s="6" t="s">
        <v>3114</v>
      </c>
      <c r="D11025" s="6" t="str">
        <f t="shared" si="172"/>
        <v>0942-000-000-0000</v>
      </c>
      <c r="E11025" s="5" t="s">
        <v>3115</v>
      </c>
      <c r="F11025" s="5" t="s">
        <v>383</v>
      </c>
      <c r="G11025" s="5" t="s">
        <v>384</v>
      </c>
      <c r="H11025" s="5" t="s">
        <v>377</v>
      </c>
      <c r="I11025" s="5" t="s">
        <v>378</v>
      </c>
    </row>
    <row r="11026" spans="1:9" x14ac:dyDescent="0.25">
      <c r="A11026" s="5" t="s">
        <v>25518</v>
      </c>
      <c r="B11026" s="5" t="s">
        <v>25519</v>
      </c>
      <c r="C11026" s="6" t="s">
        <v>6727</v>
      </c>
      <c r="D11026" s="6" t="str">
        <f t="shared" si="172"/>
        <v>0225-000-000-0000</v>
      </c>
      <c r="E11026" s="5" t="s">
        <v>6728</v>
      </c>
      <c r="F11026" s="5" t="s">
        <v>383</v>
      </c>
      <c r="G11026" s="5" t="s">
        <v>384</v>
      </c>
      <c r="H11026" s="5" t="s">
        <v>377</v>
      </c>
      <c r="I11026" s="5" t="s">
        <v>378</v>
      </c>
    </row>
    <row r="11027" spans="1:9" x14ac:dyDescent="0.25">
      <c r="A11027" s="5" t="s">
        <v>25520</v>
      </c>
      <c r="B11027" s="5" t="s">
        <v>25521</v>
      </c>
      <c r="C11027" s="6" t="s">
        <v>8809</v>
      </c>
      <c r="D11027" s="6" t="str">
        <f t="shared" si="172"/>
        <v>0301-000-000-0000</v>
      </c>
      <c r="E11027" s="5" t="s">
        <v>8810</v>
      </c>
      <c r="F11027" s="5" t="s">
        <v>383</v>
      </c>
      <c r="G11027" s="5" t="s">
        <v>384</v>
      </c>
      <c r="H11027" s="5" t="s">
        <v>377</v>
      </c>
      <c r="I11027" s="5" t="s">
        <v>378</v>
      </c>
    </row>
    <row r="11028" spans="1:9" x14ac:dyDescent="0.25">
      <c r="A11028" s="5" t="s">
        <v>25522</v>
      </c>
      <c r="B11028" s="5" t="s">
        <v>25523</v>
      </c>
      <c r="C11028" s="6" t="s">
        <v>8809</v>
      </c>
      <c r="D11028" s="6" t="str">
        <f t="shared" si="172"/>
        <v>0301-000-000-0000</v>
      </c>
      <c r="E11028" s="5" t="s">
        <v>8810</v>
      </c>
      <c r="F11028" s="5" t="s">
        <v>383</v>
      </c>
      <c r="G11028" s="5" t="s">
        <v>384</v>
      </c>
      <c r="H11028" s="5" t="s">
        <v>377</v>
      </c>
      <c r="I11028" s="5" t="s">
        <v>378</v>
      </c>
    </row>
    <row r="11029" spans="1:9" x14ac:dyDescent="0.25">
      <c r="A11029" s="5" t="s">
        <v>25524</v>
      </c>
      <c r="B11029" s="5" t="s">
        <v>25525</v>
      </c>
      <c r="C11029" s="6" t="s">
        <v>1916</v>
      </c>
      <c r="D11029" s="6" t="str">
        <f t="shared" si="172"/>
        <v>0712-000-000-0000</v>
      </c>
      <c r="E11029" s="5" t="s">
        <v>1917</v>
      </c>
      <c r="F11029" s="5" t="s">
        <v>383</v>
      </c>
      <c r="G11029" s="5" t="s">
        <v>384</v>
      </c>
      <c r="H11029" s="5" t="s">
        <v>377</v>
      </c>
      <c r="I11029" s="5" t="s">
        <v>378</v>
      </c>
    </row>
    <row r="11030" spans="1:9" x14ac:dyDescent="0.25">
      <c r="A11030" s="5" t="s">
        <v>25526</v>
      </c>
      <c r="B11030" s="5" t="s">
        <v>25527</v>
      </c>
      <c r="C11030" s="6" t="s">
        <v>2537</v>
      </c>
      <c r="D11030" s="6" t="str">
        <f t="shared" si="172"/>
        <v>0977-000-000-0000</v>
      </c>
      <c r="E11030" s="5" t="s">
        <v>2538</v>
      </c>
      <c r="F11030" s="5" t="s">
        <v>383</v>
      </c>
      <c r="G11030" s="5" t="s">
        <v>384</v>
      </c>
      <c r="H11030" s="5" t="s">
        <v>377</v>
      </c>
      <c r="I11030" s="5" t="s">
        <v>378</v>
      </c>
    </row>
    <row r="11031" spans="1:9" x14ac:dyDescent="0.25">
      <c r="A11031" s="5" t="s">
        <v>25528</v>
      </c>
      <c r="B11031" s="5" t="s">
        <v>25529</v>
      </c>
      <c r="C11031" s="6" t="s">
        <v>2537</v>
      </c>
      <c r="D11031" s="6" t="str">
        <f t="shared" si="172"/>
        <v>0977-000-000-0000</v>
      </c>
      <c r="E11031" s="5" t="s">
        <v>2538</v>
      </c>
      <c r="F11031" s="5" t="s">
        <v>383</v>
      </c>
      <c r="G11031" s="5" t="s">
        <v>384</v>
      </c>
      <c r="H11031" s="5" t="s">
        <v>377</v>
      </c>
      <c r="I11031" s="5" t="s">
        <v>378</v>
      </c>
    </row>
    <row r="11032" spans="1:9" x14ac:dyDescent="0.25">
      <c r="A11032" s="5" t="s">
        <v>25530</v>
      </c>
      <c r="B11032" s="5" t="s">
        <v>25531</v>
      </c>
      <c r="C11032" s="6" t="s">
        <v>1702</v>
      </c>
      <c r="D11032" s="6" t="str">
        <f t="shared" si="172"/>
        <v>0601-000-000-0000</v>
      </c>
      <c r="E11032" s="5" t="s">
        <v>1703</v>
      </c>
      <c r="F11032" s="5" t="s">
        <v>383</v>
      </c>
      <c r="G11032" s="5" t="s">
        <v>384</v>
      </c>
      <c r="H11032" s="5" t="s">
        <v>377</v>
      </c>
      <c r="I11032" s="5" t="s">
        <v>378</v>
      </c>
    </row>
    <row r="11033" spans="1:9" x14ac:dyDescent="0.25">
      <c r="A11033" s="5" t="s">
        <v>25532</v>
      </c>
      <c r="B11033" s="5" t="s">
        <v>25533</v>
      </c>
      <c r="C11033" s="6" t="s">
        <v>2710</v>
      </c>
      <c r="D11033" s="6" t="str">
        <f t="shared" si="172"/>
        <v>0630-000-000-0000</v>
      </c>
      <c r="E11033" s="5" t="s">
        <v>2711</v>
      </c>
      <c r="F11033" s="5" t="s">
        <v>383</v>
      </c>
      <c r="G11033" s="5" t="s">
        <v>384</v>
      </c>
      <c r="H11033" s="5" t="s">
        <v>377</v>
      </c>
      <c r="I11033" s="5" t="s">
        <v>378</v>
      </c>
    </row>
    <row r="11034" spans="1:9" x14ac:dyDescent="0.25">
      <c r="A11034" s="5" t="s">
        <v>25534</v>
      </c>
      <c r="B11034" s="5" t="s">
        <v>25535</v>
      </c>
      <c r="C11034" s="6" t="s">
        <v>2710</v>
      </c>
      <c r="D11034" s="6" t="str">
        <f t="shared" si="172"/>
        <v>0630-000-000-0000</v>
      </c>
      <c r="E11034" s="5" t="s">
        <v>2711</v>
      </c>
      <c r="F11034" s="5" t="s">
        <v>383</v>
      </c>
      <c r="G11034" s="5" t="s">
        <v>384</v>
      </c>
      <c r="H11034" s="5" t="s">
        <v>377</v>
      </c>
      <c r="I11034" s="5" t="s">
        <v>378</v>
      </c>
    </row>
    <row r="11035" spans="1:9" x14ac:dyDescent="0.25">
      <c r="A11035" s="5" t="s">
        <v>25536</v>
      </c>
      <c r="B11035" s="5" t="s">
        <v>25537</v>
      </c>
      <c r="C11035" s="6" t="s">
        <v>2710</v>
      </c>
      <c r="D11035" s="6" t="str">
        <f t="shared" si="172"/>
        <v>0630-000-000-0000</v>
      </c>
      <c r="E11035" s="5" t="s">
        <v>2711</v>
      </c>
      <c r="F11035" s="5" t="s">
        <v>383</v>
      </c>
      <c r="G11035" s="5" t="s">
        <v>384</v>
      </c>
      <c r="H11035" s="5" t="s">
        <v>377</v>
      </c>
      <c r="I11035" s="5" t="s">
        <v>378</v>
      </c>
    </row>
    <row r="11036" spans="1:9" x14ac:dyDescent="0.25">
      <c r="A11036" s="5" t="s">
        <v>25538</v>
      </c>
      <c r="B11036" s="5" t="s">
        <v>25539</v>
      </c>
      <c r="C11036" s="6" t="s">
        <v>1595</v>
      </c>
      <c r="D11036" s="6" t="str">
        <f t="shared" si="172"/>
        <v>0303-000-000-0000</v>
      </c>
      <c r="E11036" s="5" t="s">
        <v>1596</v>
      </c>
      <c r="F11036" s="5" t="s">
        <v>383</v>
      </c>
      <c r="G11036" s="5" t="s">
        <v>384</v>
      </c>
      <c r="H11036" s="5" t="s">
        <v>377</v>
      </c>
      <c r="I11036" s="5" t="s">
        <v>378</v>
      </c>
    </row>
    <row r="11037" spans="1:9" x14ac:dyDescent="0.25">
      <c r="A11037" s="5" t="s">
        <v>25540</v>
      </c>
      <c r="B11037" s="5" t="s">
        <v>25541</v>
      </c>
      <c r="C11037" s="6" t="s">
        <v>1665</v>
      </c>
      <c r="D11037" s="6" t="str">
        <f t="shared" si="172"/>
        <v>0903-000-000-0000</v>
      </c>
      <c r="E11037" s="5" t="s">
        <v>1666</v>
      </c>
      <c r="F11037" s="5" t="s">
        <v>383</v>
      </c>
      <c r="G11037" s="5" t="s">
        <v>384</v>
      </c>
      <c r="H11037" s="5" t="s">
        <v>377</v>
      </c>
      <c r="I11037" s="5" t="s">
        <v>378</v>
      </c>
    </row>
    <row r="11038" spans="1:9" x14ac:dyDescent="0.25">
      <c r="A11038" s="5" t="s">
        <v>25542</v>
      </c>
      <c r="B11038" s="5" t="s">
        <v>25543</v>
      </c>
      <c r="C11038" s="6" t="s">
        <v>3714</v>
      </c>
      <c r="D11038" s="6" t="str">
        <f t="shared" si="172"/>
        <v>0329-000-000-0000</v>
      </c>
      <c r="E11038" s="5" t="s">
        <v>3715</v>
      </c>
      <c r="F11038" s="5" t="s">
        <v>383</v>
      </c>
      <c r="G11038" s="5" t="s">
        <v>384</v>
      </c>
      <c r="H11038" s="5" t="s">
        <v>377</v>
      </c>
      <c r="I11038" s="5" t="s">
        <v>378</v>
      </c>
    </row>
    <row r="11039" spans="1:9" x14ac:dyDescent="0.25">
      <c r="A11039" s="5" t="s">
        <v>25544</v>
      </c>
      <c r="B11039" s="5" t="s">
        <v>25545</v>
      </c>
      <c r="C11039" s="6" t="s">
        <v>3124</v>
      </c>
      <c r="D11039" s="6" t="str">
        <f t="shared" si="172"/>
        <v>0593-000-000-0000</v>
      </c>
      <c r="E11039" s="5" t="s">
        <v>3125</v>
      </c>
      <c r="F11039" s="5" t="s">
        <v>383</v>
      </c>
      <c r="G11039" s="5" t="s">
        <v>384</v>
      </c>
      <c r="H11039" s="5" t="s">
        <v>377</v>
      </c>
      <c r="I11039" s="5" t="s">
        <v>378</v>
      </c>
    </row>
    <row r="11040" spans="1:9" x14ac:dyDescent="0.25">
      <c r="A11040" s="5" t="s">
        <v>25546</v>
      </c>
      <c r="B11040" s="5" t="s">
        <v>25547</v>
      </c>
      <c r="C11040" s="6" t="s">
        <v>12212</v>
      </c>
      <c r="D11040" s="6" t="str">
        <f t="shared" si="172"/>
        <v>0553-000-000-0000</v>
      </c>
      <c r="E11040" s="5" t="s">
        <v>12213</v>
      </c>
      <c r="F11040" s="5" t="s">
        <v>383</v>
      </c>
      <c r="G11040" s="5" t="s">
        <v>384</v>
      </c>
      <c r="H11040" s="5" t="s">
        <v>377</v>
      </c>
      <c r="I11040" s="5" t="s">
        <v>378</v>
      </c>
    </row>
    <row r="11041" spans="1:9" x14ac:dyDescent="0.25">
      <c r="A11041" s="5" t="s">
        <v>25548</v>
      </c>
      <c r="B11041" s="5" t="s">
        <v>25549</v>
      </c>
      <c r="C11041" s="6" t="s">
        <v>12212</v>
      </c>
      <c r="D11041" s="6" t="str">
        <f t="shared" si="172"/>
        <v>0553-000-000-0000</v>
      </c>
      <c r="E11041" s="5" t="s">
        <v>12213</v>
      </c>
      <c r="F11041" s="5" t="s">
        <v>383</v>
      </c>
      <c r="G11041" s="5" t="s">
        <v>384</v>
      </c>
      <c r="H11041" s="5" t="s">
        <v>377</v>
      </c>
      <c r="I11041" s="5" t="s">
        <v>378</v>
      </c>
    </row>
    <row r="11042" spans="1:9" x14ac:dyDescent="0.25">
      <c r="A11042" s="5" t="s">
        <v>25550</v>
      </c>
      <c r="B11042" s="5" t="s">
        <v>25551</v>
      </c>
      <c r="C11042" s="6" t="s">
        <v>4583</v>
      </c>
      <c r="D11042" s="6" t="str">
        <f t="shared" si="172"/>
        <v>1091-000-000-0000</v>
      </c>
      <c r="E11042" s="5" t="s">
        <v>4584</v>
      </c>
      <c r="F11042" s="5" t="s">
        <v>383</v>
      </c>
      <c r="G11042" s="5" t="s">
        <v>384</v>
      </c>
      <c r="H11042" s="5" t="s">
        <v>377</v>
      </c>
      <c r="I11042" s="5" t="s">
        <v>378</v>
      </c>
    </row>
    <row r="11043" spans="1:9" x14ac:dyDescent="0.25">
      <c r="A11043" s="5" t="s">
        <v>25552</v>
      </c>
      <c r="B11043" s="5" t="s">
        <v>25553</v>
      </c>
      <c r="C11043" s="6" t="s">
        <v>3856</v>
      </c>
      <c r="D11043" s="6" t="str">
        <f t="shared" si="172"/>
        <v>0380-000-000-0000</v>
      </c>
      <c r="E11043" s="5" t="s">
        <v>3857</v>
      </c>
      <c r="F11043" s="5" t="s">
        <v>383</v>
      </c>
      <c r="G11043" s="5" t="s">
        <v>384</v>
      </c>
      <c r="H11043" s="5" t="s">
        <v>377</v>
      </c>
      <c r="I11043" s="5" t="s">
        <v>378</v>
      </c>
    </row>
    <row r="11044" spans="1:9" x14ac:dyDescent="0.25">
      <c r="A11044" s="5" t="s">
        <v>25554</v>
      </c>
      <c r="B11044" s="5" t="s">
        <v>25555</v>
      </c>
      <c r="C11044" s="6" t="s">
        <v>17304</v>
      </c>
      <c r="D11044" s="6" t="str">
        <f t="shared" si="172"/>
        <v>1087-000-000-0000</v>
      </c>
      <c r="E11044" s="5" t="s">
        <v>17305</v>
      </c>
      <c r="F11044" s="5" t="s">
        <v>383</v>
      </c>
      <c r="G11044" s="5" t="s">
        <v>384</v>
      </c>
      <c r="H11044" s="5" t="s">
        <v>377</v>
      </c>
      <c r="I11044" s="5" t="s">
        <v>378</v>
      </c>
    </row>
    <row r="11045" spans="1:9" x14ac:dyDescent="0.25">
      <c r="A11045" s="5" t="s">
        <v>25556</v>
      </c>
      <c r="B11045" s="5" t="s">
        <v>25557</v>
      </c>
      <c r="C11045" s="6" t="s">
        <v>3856</v>
      </c>
      <c r="D11045" s="6" t="str">
        <f t="shared" si="172"/>
        <v>0380-000-000-0000</v>
      </c>
      <c r="E11045" s="5" t="s">
        <v>3857</v>
      </c>
      <c r="F11045" s="5" t="s">
        <v>383</v>
      </c>
      <c r="G11045" s="5" t="s">
        <v>384</v>
      </c>
      <c r="H11045" s="5" t="s">
        <v>377</v>
      </c>
      <c r="I11045" s="5" t="s">
        <v>378</v>
      </c>
    </row>
    <row r="11046" spans="1:9" x14ac:dyDescent="0.25">
      <c r="A11046" s="5" t="s">
        <v>25558</v>
      </c>
      <c r="B11046" s="5" t="s">
        <v>25559</v>
      </c>
      <c r="C11046" s="6" t="s">
        <v>2388</v>
      </c>
      <c r="D11046" s="6" t="str">
        <f t="shared" si="172"/>
        <v>0230-000-000-0000</v>
      </c>
      <c r="E11046" s="5" t="s">
        <v>2389</v>
      </c>
      <c r="F11046" s="5" t="s">
        <v>383</v>
      </c>
      <c r="G11046" s="5" t="s">
        <v>384</v>
      </c>
      <c r="H11046" s="5" t="s">
        <v>377</v>
      </c>
      <c r="I11046" s="5" t="s">
        <v>378</v>
      </c>
    </row>
    <row r="11047" spans="1:9" x14ac:dyDescent="0.25">
      <c r="A11047" s="5" t="s">
        <v>25560</v>
      </c>
      <c r="B11047" s="5" t="s">
        <v>25561</v>
      </c>
      <c r="C11047" s="6" t="s">
        <v>2388</v>
      </c>
      <c r="D11047" s="6" t="str">
        <f t="shared" si="172"/>
        <v>0230-000-000-0000</v>
      </c>
      <c r="E11047" s="5" t="s">
        <v>2389</v>
      </c>
      <c r="F11047" s="5" t="s">
        <v>383</v>
      </c>
      <c r="G11047" s="5" t="s">
        <v>384</v>
      </c>
      <c r="H11047" s="5" t="s">
        <v>377</v>
      </c>
      <c r="I11047" s="5" t="s">
        <v>378</v>
      </c>
    </row>
    <row r="11048" spans="1:9" x14ac:dyDescent="0.25">
      <c r="A11048" s="5" t="s">
        <v>25562</v>
      </c>
      <c r="B11048" s="5" t="s">
        <v>25563</v>
      </c>
      <c r="C11048" s="6" t="s">
        <v>3856</v>
      </c>
      <c r="D11048" s="6" t="str">
        <f t="shared" si="172"/>
        <v>0380-000-000-0000</v>
      </c>
      <c r="E11048" s="5" t="s">
        <v>3857</v>
      </c>
      <c r="F11048" s="5" t="s">
        <v>383</v>
      </c>
      <c r="G11048" s="5" t="s">
        <v>384</v>
      </c>
      <c r="H11048" s="5" t="s">
        <v>377</v>
      </c>
      <c r="I11048" s="5" t="s">
        <v>378</v>
      </c>
    </row>
    <row r="11049" spans="1:9" x14ac:dyDescent="0.25">
      <c r="A11049" s="5" t="s">
        <v>25564</v>
      </c>
      <c r="B11049" s="5" t="s">
        <v>25565</v>
      </c>
      <c r="C11049" s="6" t="s">
        <v>2609</v>
      </c>
      <c r="D11049" s="6" t="str">
        <f t="shared" si="172"/>
        <v>0141-000-000-0000</v>
      </c>
      <c r="E11049" s="5" t="s">
        <v>2610</v>
      </c>
      <c r="F11049" s="5" t="s">
        <v>383</v>
      </c>
      <c r="G11049" s="5" t="s">
        <v>384</v>
      </c>
      <c r="H11049" s="5" t="s">
        <v>377</v>
      </c>
      <c r="I11049" s="5" t="s">
        <v>378</v>
      </c>
    </row>
    <row r="11050" spans="1:9" x14ac:dyDescent="0.25">
      <c r="A11050" s="5" t="s">
        <v>25566</v>
      </c>
      <c r="B11050" s="5" t="s">
        <v>25567</v>
      </c>
      <c r="C11050" s="6" t="s">
        <v>2388</v>
      </c>
      <c r="D11050" s="6" t="str">
        <f t="shared" si="172"/>
        <v>0230-000-000-0000</v>
      </c>
      <c r="E11050" s="5" t="s">
        <v>2389</v>
      </c>
      <c r="F11050" s="5" t="s">
        <v>383</v>
      </c>
      <c r="G11050" s="5" t="s">
        <v>384</v>
      </c>
      <c r="H11050" s="5" t="s">
        <v>377</v>
      </c>
      <c r="I11050" s="5" t="s">
        <v>378</v>
      </c>
    </row>
    <row r="11051" spans="1:9" x14ac:dyDescent="0.25">
      <c r="A11051" s="5" t="s">
        <v>25568</v>
      </c>
      <c r="B11051" s="5" t="s">
        <v>25569</v>
      </c>
      <c r="C11051" s="6" t="s">
        <v>2609</v>
      </c>
      <c r="D11051" s="6" t="str">
        <f t="shared" si="172"/>
        <v>0141-000-000-0000</v>
      </c>
      <c r="E11051" s="5" t="s">
        <v>2610</v>
      </c>
      <c r="F11051" s="5" t="s">
        <v>383</v>
      </c>
      <c r="G11051" s="5" t="s">
        <v>384</v>
      </c>
      <c r="H11051" s="5" t="s">
        <v>377</v>
      </c>
      <c r="I11051" s="5" t="s">
        <v>378</v>
      </c>
    </row>
    <row r="11052" spans="1:9" x14ac:dyDescent="0.25">
      <c r="A11052" s="5" t="s">
        <v>25570</v>
      </c>
      <c r="B11052" s="5" t="s">
        <v>25571</v>
      </c>
      <c r="C11052" s="6" t="s">
        <v>4621</v>
      </c>
      <c r="D11052" s="6" t="str">
        <f t="shared" si="172"/>
        <v>0890-000-000-0000</v>
      </c>
      <c r="E11052" s="5" t="s">
        <v>4622</v>
      </c>
      <c r="F11052" s="5" t="s">
        <v>383</v>
      </c>
      <c r="G11052" s="5" t="s">
        <v>384</v>
      </c>
      <c r="H11052" s="5" t="s">
        <v>377</v>
      </c>
      <c r="I11052" s="5" t="s">
        <v>378</v>
      </c>
    </row>
    <row r="11053" spans="1:9" x14ac:dyDescent="0.25">
      <c r="A11053" s="5" t="s">
        <v>25572</v>
      </c>
      <c r="B11053" s="5" t="s">
        <v>25573</v>
      </c>
      <c r="C11053" s="6" t="s">
        <v>4621</v>
      </c>
      <c r="D11053" s="6" t="str">
        <f t="shared" si="172"/>
        <v>0890-000-000-0000</v>
      </c>
      <c r="E11053" s="5" t="s">
        <v>4622</v>
      </c>
      <c r="F11053" s="5" t="s">
        <v>383</v>
      </c>
      <c r="G11053" s="5" t="s">
        <v>384</v>
      </c>
      <c r="H11053" s="5" t="s">
        <v>377</v>
      </c>
      <c r="I11053" s="5" t="s">
        <v>378</v>
      </c>
    </row>
    <row r="11054" spans="1:9" x14ac:dyDescent="0.25">
      <c r="A11054" s="5" t="s">
        <v>25574</v>
      </c>
      <c r="B11054" s="5" t="s">
        <v>25575</v>
      </c>
      <c r="C11054" s="6" t="s">
        <v>7382</v>
      </c>
      <c r="D11054" s="6" t="str">
        <f t="shared" si="172"/>
        <v>0375-000-000-0000</v>
      </c>
      <c r="E11054" s="5" t="s">
        <v>7383</v>
      </c>
      <c r="F11054" s="5" t="s">
        <v>383</v>
      </c>
      <c r="G11054" s="5" t="s">
        <v>384</v>
      </c>
      <c r="H11054" s="5" t="s">
        <v>377</v>
      </c>
      <c r="I11054" s="5" t="s">
        <v>378</v>
      </c>
    </row>
    <row r="11055" spans="1:9" x14ac:dyDescent="0.25">
      <c r="A11055" s="5" t="s">
        <v>25576</v>
      </c>
      <c r="B11055" s="5" t="s">
        <v>25577</v>
      </c>
      <c r="C11055" s="6" t="s">
        <v>6938</v>
      </c>
      <c r="D11055" s="6" t="str">
        <f t="shared" si="172"/>
        <v>0868-000-000-0000</v>
      </c>
      <c r="E11055" s="5" t="s">
        <v>27865</v>
      </c>
      <c r="F11055" s="5" t="s">
        <v>383</v>
      </c>
      <c r="G11055" s="5" t="s">
        <v>384</v>
      </c>
      <c r="H11055" s="5" t="s">
        <v>377</v>
      </c>
      <c r="I11055" s="5" t="s">
        <v>378</v>
      </c>
    </row>
    <row r="11056" spans="1:9" x14ac:dyDescent="0.25">
      <c r="A11056" s="5" t="s">
        <v>25578</v>
      </c>
      <c r="B11056" s="5" t="s">
        <v>25579</v>
      </c>
      <c r="C11056" s="6" t="s">
        <v>12979</v>
      </c>
      <c r="D11056" s="6" t="str">
        <f t="shared" si="172"/>
        <v>1050-000-000-0000</v>
      </c>
      <c r="E11056" s="5" t="s">
        <v>12980</v>
      </c>
      <c r="F11056" s="5" t="s">
        <v>383</v>
      </c>
      <c r="G11056" s="5" t="s">
        <v>384</v>
      </c>
      <c r="H11056" s="5" t="s">
        <v>377</v>
      </c>
      <c r="I11056" s="5" t="s">
        <v>378</v>
      </c>
    </row>
    <row r="11057" spans="1:9" x14ac:dyDescent="0.25">
      <c r="A11057" s="5" t="s">
        <v>25580</v>
      </c>
      <c r="B11057" s="5" t="s">
        <v>25581</v>
      </c>
      <c r="C11057" s="6" t="s">
        <v>3856</v>
      </c>
      <c r="D11057" s="6" t="str">
        <f t="shared" si="172"/>
        <v>0380-000-000-0000</v>
      </c>
      <c r="E11057" s="5" t="s">
        <v>3857</v>
      </c>
      <c r="F11057" s="5" t="s">
        <v>383</v>
      </c>
      <c r="G11057" s="5" t="s">
        <v>384</v>
      </c>
      <c r="H11057" s="5" t="s">
        <v>377</v>
      </c>
      <c r="I11057" s="5" t="s">
        <v>378</v>
      </c>
    </row>
    <row r="11058" spans="1:9" x14ac:dyDescent="0.25">
      <c r="A11058" s="5" t="s">
        <v>25582</v>
      </c>
      <c r="B11058" s="5" t="s">
        <v>25583</v>
      </c>
      <c r="C11058" s="6" t="s">
        <v>5136</v>
      </c>
      <c r="D11058" s="6" t="str">
        <f t="shared" si="172"/>
        <v>0233-000-000-0000</v>
      </c>
      <c r="E11058" s="5" t="s">
        <v>5137</v>
      </c>
      <c r="F11058" s="5" t="s">
        <v>383</v>
      </c>
      <c r="G11058" s="5" t="s">
        <v>384</v>
      </c>
      <c r="H11058" s="5" t="s">
        <v>377</v>
      </c>
      <c r="I11058" s="5" t="s">
        <v>378</v>
      </c>
    </row>
    <row r="11059" spans="1:9" x14ac:dyDescent="0.25">
      <c r="A11059" s="5" t="s">
        <v>25584</v>
      </c>
      <c r="B11059" s="5" t="s">
        <v>25585</v>
      </c>
      <c r="C11059" s="6" t="s">
        <v>1466</v>
      </c>
      <c r="D11059" s="6" t="str">
        <f t="shared" si="172"/>
        <v>0650-000-000-0000</v>
      </c>
      <c r="E11059" s="5" t="s">
        <v>1467</v>
      </c>
      <c r="F11059" s="5" t="s">
        <v>383</v>
      </c>
      <c r="G11059" s="5" t="s">
        <v>384</v>
      </c>
      <c r="H11059" s="5" t="s">
        <v>377</v>
      </c>
      <c r="I11059" s="5" t="s">
        <v>378</v>
      </c>
    </row>
    <row r="11060" spans="1:9" x14ac:dyDescent="0.25">
      <c r="A11060" s="5" t="s">
        <v>25586</v>
      </c>
      <c r="B11060" s="5" t="s">
        <v>25587</v>
      </c>
      <c r="C11060" s="6" t="s">
        <v>16041</v>
      </c>
      <c r="D11060" s="6" t="str">
        <f t="shared" si="172"/>
        <v>0233-000-004-3800</v>
      </c>
      <c r="E11060" s="5" t="s">
        <v>16042</v>
      </c>
      <c r="F11060" s="5" t="s">
        <v>383</v>
      </c>
      <c r="G11060" s="5" t="s">
        <v>384</v>
      </c>
      <c r="H11060" s="5" t="s">
        <v>377</v>
      </c>
      <c r="I11060" s="5" t="s">
        <v>378</v>
      </c>
    </row>
    <row r="11061" spans="1:9" x14ac:dyDescent="0.25">
      <c r="A11061" s="5" t="s">
        <v>25588</v>
      </c>
      <c r="B11061" s="5" t="s">
        <v>25589</v>
      </c>
      <c r="C11061" s="6" t="s">
        <v>11598</v>
      </c>
      <c r="D11061" s="6" t="str">
        <f t="shared" si="172"/>
        <v>0599-000-000-0000</v>
      </c>
      <c r="E11061" s="5" t="s">
        <v>11599</v>
      </c>
      <c r="F11061" s="5" t="s">
        <v>383</v>
      </c>
      <c r="G11061" s="5" t="s">
        <v>384</v>
      </c>
      <c r="H11061" s="5" t="s">
        <v>377</v>
      </c>
      <c r="I11061" s="5" t="s">
        <v>378</v>
      </c>
    </row>
    <row r="11062" spans="1:9" x14ac:dyDescent="0.25">
      <c r="A11062" s="5" t="s">
        <v>25590</v>
      </c>
      <c r="B11062" s="5" t="s">
        <v>25591</v>
      </c>
      <c r="C11062" s="6" t="s">
        <v>5136</v>
      </c>
      <c r="D11062" s="6" t="str">
        <f t="shared" si="172"/>
        <v>0233-000-000-0000</v>
      </c>
      <c r="E11062" s="5" t="s">
        <v>5137</v>
      </c>
      <c r="F11062" s="5" t="s">
        <v>383</v>
      </c>
      <c r="G11062" s="5" t="s">
        <v>384</v>
      </c>
      <c r="H11062" s="5" t="s">
        <v>377</v>
      </c>
      <c r="I11062" s="5" t="s">
        <v>378</v>
      </c>
    </row>
    <row r="11063" spans="1:9" x14ac:dyDescent="0.25">
      <c r="A11063" s="5" t="s">
        <v>25592</v>
      </c>
      <c r="B11063" s="5" t="s">
        <v>25593</v>
      </c>
      <c r="C11063" s="6" t="s">
        <v>15677</v>
      </c>
      <c r="D11063" s="6" t="str">
        <f t="shared" si="172"/>
        <v>1084-000-000-0000</v>
      </c>
      <c r="E11063" s="5" t="s">
        <v>15678</v>
      </c>
      <c r="F11063" s="5" t="s">
        <v>383</v>
      </c>
      <c r="G11063" s="5" t="s">
        <v>384</v>
      </c>
      <c r="H11063" s="5" t="s">
        <v>377</v>
      </c>
      <c r="I11063" s="5" t="s">
        <v>378</v>
      </c>
    </row>
    <row r="11064" spans="1:9" x14ac:dyDescent="0.25">
      <c r="A11064" s="5" t="s">
        <v>25594</v>
      </c>
      <c r="B11064" s="5" t="s">
        <v>25595</v>
      </c>
      <c r="C11064" s="6" t="s">
        <v>11890</v>
      </c>
      <c r="D11064" s="6" t="str">
        <f t="shared" si="172"/>
        <v>0953-000-000-0000</v>
      </c>
      <c r="E11064" s="5" t="s">
        <v>11891</v>
      </c>
      <c r="F11064" s="5" t="s">
        <v>383</v>
      </c>
      <c r="G11064" s="5" t="s">
        <v>384</v>
      </c>
      <c r="H11064" s="5" t="s">
        <v>377</v>
      </c>
      <c r="I11064" s="5" t="s">
        <v>378</v>
      </c>
    </row>
    <row r="11065" spans="1:9" x14ac:dyDescent="0.25">
      <c r="A11065" s="5" t="s">
        <v>25596</v>
      </c>
      <c r="B11065" s="5" t="s">
        <v>25597</v>
      </c>
      <c r="C11065" s="6" t="s">
        <v>7960</v>
      </c>
      <c r="D11065" s="6" t="str">
        <f t="shared" si="172"/>
        <v>0826-000-000-0000</v>
      </c>
      <c r="E11065" s="5" t="s">
        <v>7961</v>
      </c>
      <c r="F11065" s="5" t="s">
        <v>383</v>
      </c>
      <c r="G11065" s="5" t="s">
        <v>384</v>
      </c>
      <c r="H11065" s="5" t="s">
        <v>377</v>
      </c>
      <c r="I11065" s="5" t="s">
        <v>378</v>
      </c>
    </row>
    <row r="11066" spans="1:9" x14ac:dyDescent="0.25">
      <c r="A11066" s="5" t="s">
        <v>25598</v>
      </c>
      <c r="B11066" s="5" t="s">
        <v>25599</v>
      </c>
      <c r="C11066" s="6" t="s">
        <v>15975</v>
      </c>
      <c r="D11066" s="6" t="str">
        <f t="shared" si="172"/>
        <v>0547-000-000-0000</v>
      </c>
      <c r="E11066" s="5" t="s">
        <v>15976</v>
      </c>
      <c r="F11066" s="5" t="s">
        <v>383</v>
      </c>
      <c r="G11066" s="5" t="s">
        <v>384</v>
      </c>
      <c r="H11066" s="5" t="s">
        <v>377</v>
      </c>
      <c r="I11066" s="5" t="s">
        <v>378</v>
      </c>
    </row>
    <row r="11067" spans="1:9" x14ac:dyDescent="0.25">
      <c r="A11067" s="5" t="s">
        <v>25600</v>
      </c>
      <c r="B11067" s="5" t="s">
        <v>25601</v>
      </c>
      <c r="C11067" s="6" t="s">
        <v>12046</v>
      </c>
      <c r="D11067" s="6" t="str">
        <f t="shared" si="172"/>
        <v>1129-000-000-0000</v>
      </c>
      <c r="E11067" s="5" t="s">
        <v>12047</v>
      </c>
      <c r="F11067" s="5" t="s">
        <v>383</v>
      </c>
      <c r="G11067" s="5" t="s">
        <v>384</v>
      </c>
      <c r="H11067" s="5" t="s">
        <v>377</v>
      </c>
      <c r="I11067" s="5" t="s">
        <v>378</v>
      </c>
    </row>
    <row r="11068" spans="1:9" x14ac:dyDescent="0.25">
      <c r="A11068" s="5" t="s">
        <v>25602</v>
      </c>
      <c r="B11068" s="5" t="s">
        <v>25603</v>
      </c>
      <c r="C11068" s="6" t="s">
        <v>13745</v>
      </c>
      <c r="D11068" s="6" t="str">
        <f t="shared" si="172"/>
        <v>0549-000-000-0000</v>
      </c>
      <c r="E11068" s="5" t="s">
        <v>13746</v>
      </c>
      <c r="F11068" s="5" t="s">
        <v>383</v>
      </c>
      <c r="G11068" s="5" t="s">
        <v>384</v>
      </c>
      <c r="H11068" s="5" t="s">
        <v>377</v>
      </c>
      <c r="I11068" s="5" t="s">
        <v>378</v>
      </c>
    </row>
    <row r="11069" spans="1:9" x14ac:dyDescent="0.25">
      <c r="A11069" s="5" t="s">
        <v>25604</v>
      </c>
      <c r="B11069" s="5" t="s">
        <v>25605</v>
      </c>
      <c r="C11069" s="6" t="s">
        <v>3233</v>
      </c>
      <c r="D11069" s="6" t="str">
        <f t="shared" si="172"/>
        <v>0582-000-000-0000</v>
      </c>
      <c r="E11069" s="5" t="s">
        <v>3234</v>
      </c>
      <c r="F11069" s="5" t="s">
        <v>383</v>
      </c>
      <c r="G11069" s="5" t="s">
        <v>384</v>
      </c>
      <c r="H11069" s="5" t="s">
        <v>377</v>
      </c>
      <c r="I11069" s="5" t="s">
        <v>378</v>
      </c>
    </row>
    <row r="11070" spans="1:9" x14ac:dyDescent="0.25">
      <c r="A11070" s="5" t="s">
        <v>25606</v>
      </c>
      <c r="B11070" s="5" t="s">
        <v>25607</v>
      </c>
      <c r="C11070" s="6" t="s">
        <v>5338</v>
      </c>
      <c r="D11070" s="6" t="str">
        <f t="shared" si="172"/>
        <v>0807-000-000-0000</v>
      </c>
      <c r="E11070" s="5" t="s">
        <v>5339</v>
      </c>
      <c r="F11070" s="5" t="s">
        <v>383</v>
      </c>
      <c r="G11070" s="5" t="s">
        <v>384</v>
      </c>
      <c r="H11070" s="5" t="s">
        <v>377</v>
      </c>
      <c r="I11070" s="5" t="s">
        <v>378</v>
      </c>
    </row>
    <row r="11071" spans="1:9" x14ac:dyDescent="0.25">
      <c r="A11071" s="5" t="s">
        <v>25608</v>
      </c>
      <c r="B11071" s="5" t="s">
        <v>25609</v>
      </c>
      <c r="C11071" s="6" t="s">
        <v>17458</v>
      </c>
      <c r="D11071" s="6" t="str">
        <f t="shared" si="172"/>
        <v>0818-000-000-0000</v>
      </c>
      <c r="E11071" s="5" t="s">
        <v>17459</v>
      </c>
      <c r="F11071" s="5" t="s">
        <v>383</v>
      </c>
      <c r="G11071" s="5" t="s">
        <v>384</v>
      </c>
      <c r="H11071" s="5" t="s">
        <v>377</v>
      </c>
      <c r="I11071" s="5" t="s">
        <v>378</v>
      </c>
    </row>
    <row r="11072" spans="1:9" x14ac:dyDescent="0.25">
      <c r="A11072" s="5" t="s">
        <v>25610</v>
      </c>
      <c r="B11072" s="5" t="s">
        <v>25611</v>
      </c>
      <c r="C11072" s="6" t="s">
        <v>12500</v>
      </c>
      <c r="D11072" s="6" t="str">
        <f t="shared" si="172"/>
        <v>0323-000-000-0000</v>
      </c>
      <c r="E11072" s="5" t="s">
        <v>12501</v>
      </c>
      <c r="F11072" s="5" t="s">
        <v>383</v>
      </c>
      <c r="G11072" s="5" t="s">
        <v>384</v>
      </c>
      <c r="H11072" s="5" t="s">
        <v>377</v>
      </c>
      <c r="I11072" s="5" t="s">
        <v>378</v>
      </c>
    </row>
    <row r="11073" spans="1:9" x14ac:dyDescent="0.25">
      <c r="A11073" s="5" t="s">
        <v>25612</v>
      </c>
      <c r="B11073" s="5" t="s">
        <v>25613</v>
      </c>
      <c r="C11073" s="6" t="s">
        <v>17793</v>
      </c>
      <c r="D11073" s="6" t="str">
        <f t="shared" si="172"/>
        <v>1094-000-000-0000</v>
      </c>
      <c r="E11073" s="5" t="s">
        <v>17794</v>
      </c>
      <c r="F11073" s="5" t="s">
        <v>383</v>
      </c>
      <c r="G11073" s="5" t="s">
        <v>384</v>
      </c>
      <c r="H11073" s="5" t="s">
        <v>377</v>
      </c>
      <c r="I11073" s="5" t="s">
        <v>378</v>
      </c>
    </row>
    <row r="11074" spans="1:9" x14ac:dyDescent="0.25">
      <c r="A11074" s="5" t="s">
        <v>25614</v>
      </c>
      <c r="B11074" s="5" t="s">
        <v>25615</v>
      </c>
      <c r="C11074" s="6" t="s">
        <v>16939</v>
      </c>
      <c r="D11074" s="6" t="str">
        <f t="shared" ref="D11074:D11137" si="173">TEXT(C11074,"0000-000-000-0000")</f>
        <v>1117-000-000-0000</v>
      </c>
      <c r="E11074" s="5" t="s">
        <v>16940</v>
      </c>
      <c r="F11074" s="5" t="s">
        <v>383</v>
      </c>
      <c r="G11074" s="5" t="s">
        <v>384</v>
      </c>
      <c r="H11074" s="5" t="s">
        <v>377</v>
      </c>
      <c r="I11074" s="5" t="s">
        <v>378</v>
      </c>
    </row>
    <row r="11075" spans="1:9" x14ac:dyDescent="0.25">
      <c r="A11075" s="5" t="s">
        <v>25616</v>
      </c>
      <c r="B11075" s="5" t="s">
        <v>25617</v>
      </c>
      <c r="C11075" s="6" t="s">
        <v>16939</v>
      </c>
      <c r="D11075" s="6" t="str">
        <f t="shared" si="173"/>
        <v>1117-000-000-0000</v>
      </c>
      <c r="E11075" s="5" t="s">
        <v>16940</v>
      </c>
      <c r="F11075" s="5" t="s">
        <v>383</v>
      </c>
      <c r="G11075" s="5" t="s">
        <v>384</v>
      </c>
      <c r="H11075" s="5" t="s">
        <v>377</v>
      </c>
      <c r="I11075" s="5" t="s">
        <v>378</v>
      </c>
    </row>
    <row r="11076" spans="1:9" x14ac:dyDescent="0.25">
      <c r="A11076" s="5" t="s">
        <v>25618</v>
      </c>
      <c r="B11076" s="5" t="s">
        <v>25619</v>
      </c>
      <c r="C11076" s="6" t="s">
        <v>17458</v>
      </c>
      <c r="D11076" s="6" t="str">
        <f t="shared" si="173"/>
        <v>0818-000-000-0000</v>
      </c>
      <c r="E11076" s="5" t="s">
        <v>17459</v>
      </c>
      <c r="F11076" s="5" t="s">
        <v>383</v>
      </c>
      <c r="G11076" s="5" t="s">
        <v>384</v>
      </c>
      <c r="H11076" s="5" t="s">
        <v>377</v>
      </c>
      <c r="I11076" s="5" t="s">
        <v>378</v>
      </c>
    </row>
    <row r="11077" spans="1:9" x14ac:dyDescent="0.25">
      <c r="A11077" s="5" t="s">
        <v>25620</v>
      </c>
      <c r="B11077" s="5" t="s">
        <v>25621</v>
      </c>
      <c r="C11077" s="6" t="s">
        <v>17793</v>
      </c>
      <c r="D11077" s="6" t="str">
        <f t="shared" si="173"/>
        <v>1094-000-000-0000</v>
      </c>
      <c r="E11077" s="5" t="s">
        <v>17794</v>
      </c>
      <c r="F11077" s="5" t="s">
        <v>383</v>
      </c>
      <c r="G11077" s="5" t="s">
        <v>384</v>
      </c>
      <c r="H11077" s="5" t="s">
        <v>377</v>
      </c>
      <c r="I11077" s="5" t="s">
        <v>378</v>
      </c>
    </row>
    <row r="11078" spans="1:9" x14ac:dyDescent="0.25">
      <c r="A11078" s="5" t="s">
        <v>25622</v>
      </c>
      <c r="B11078" s="5" t="s">
        <v>25623</v>
      </c>
      <c r="C11078" s="6" t="s">
        <v>2032</v>
      </c>
      <c r="D11078" s="6" t="str">
        <f t="shared" si="173"/>
        <v>0560-000-000-0000</v>
      </c>
      <c r="E11078" s="5" t="s">
        <v>2033</v>
      </c>
      <c r="F11078" s="5" t="s">
        <v>383</v>
      </c>
      <c r="G11078" s="5" t="s">
        <v>384</v>
      </c>
      <c r="H11078" s="5" t="s">
        <v>377</v>
      </c>
      <c r="I11078" s="5" t="s">
        <v>378</v>
      </c>
    </row>
    <row r="11079" spans="1:9" x14ac:dyDescent="0.25">
      <c r="A11079" s="5" t="s">
        <v>25624</v>
      </c>
      <c r="B11079" s="5" t="s">
        <v>25625</v>
      </c>
      <c r="C11079" s="6" t="s">
        <v>1394</v>
      </c>
      <c r="D11079" s="6" t="str">
        <f t="shared" si="173"/>
        <v>0500-000-000-0000</v>
      </c>
      <c r="E11079" s="5" t="s">
        <v>1395</v>
      </c>
      <c r="F11079" s="5" t="s">
        <v>383</v>
      </c>
      <c r="G11079" s="5" t="s">
        <v>384</v>
      </c>
      <c r="H11079" s="5" t="s">
        <v>377</v>
      </c>
      <c r="I11079" s="5" t="s">
        <v>378</v>
      </c>
    </row>
    <row r="11080" spans="1:9" x14ac:dyDescent="0.25">
      <c r="A11080" s="5" t="s">
        <v>25626</v>
      </c>
      <c r="B11080" s="5" t="s">
        <v>25627</v>
      </c>
      <c r="C11080" s="6" t="s">
        <v>1394</v>
      </c>
      <c r="D11080" s="6" t="str">
        <f t="shared" si="173"/>
        <v>0500-000-000-0000</v>
      </c>
      <c r="E11080" s="5" t="s">
        <v>1395</v>
      </c>
      <c r="F11080" s="5" t="s">
        <v>383</v>
      </c>
      <c r="G11080" s="5" t="s">
        <v>384</v>
      </c>
      <c r="H11080" s="5" t="s">
        <v>377</v>
      </c>
      <c r="I11080" s="5" t="s">
        <v>378</v>
      </c>
    </row>
    <row r="11081" spans="1:9" x14ac:dyDescent="0.25">
      <c r="A11081" s="5" t="s">
        <v>25628</v>
      </c>
      <c r="B11081" s="5" t="s">
        <v>25629</v>
      </c>
      <c r="C11081" s="6" t="s">
        <v>19724</v>
      </c>
      <c r="D11081" s="6" t="str">
        <f t="shared" si="173"/>
        <v>1092-000-000-0000</v>
      </c>
      <c r="E11081" s="5" t="s">
        <v>19725</v>
      </c>
      <c r="F11081" s="5" t="s">
        <v>383</v>
      </c>
      <c r="G11081" s="5" t="s">
        <v>384</v>
      </c>
      <c r="H11081" s="5" t="s">
        <v>377</v>
      </c>
      <c r="I11081" s="5" t="s">
        <v>378</v>
      </c>
    </row>
    <row r="11082" spans="1:9" x14ac:dyDescent="0.25">
      <c r="A11082" s="5" t="s">
        <v>25630</v>
      </c>
      <c r="B11082" s="5" t="s">
        <v>25631</v>
      </c>
      <c r="C11082" s="6" t="s">
        <v>4337</v>
      </c>
      <c r="D11082" s="6" t="str">
        <f t="shared" si="173"/>
        <v>0587-000-000-0000</v>
      </c>
      <c r="E11082" s="5" t="s">
        <v>4338</v>
      </c>
      <c r="F11082" s="5" t="s">
        <v>383</v>
      </c>
      <c r="G11082" s="5" t="s">
        <v>384</v>
      </c>
      <c r="H11082" s="5" t="s">
        <v>377</v>
      </c>
      <c r="I11082" s="5" t="s">
        <v>378</v>
      </c>
    </row>
    <row r="11083" spans="1:9" x14ac:dyDescent="0.25">
      <c r="A11083" s="5" t="s">
        <v>25632</v>
      </c>
      <c r="B11083" s="5" t="s">
        <v>25633</v>
      </c>
      <c r="C11083" s="6" t="s">
        <v>4337</v>
      </c>
      <c r="D11083" s="6" t="str">
        <f t="shared" si="173"/>
        <v>0587-000-000-0000</v>
      </c>
      <c r="E11083" s="5" t="s">
        <v>4338</v>
      </c>
      <c r="F11083" s="5" t="s">
        <v>383</v>
      </c>
      <c r="G11083" s="5" t="s">
        <v>384</v>
      </c>
      <c r="H11083" s="5" t="s">
        <v>377</v>
      </c>
      <c r="I11083" s="5" t="s">
        <v>378</v>
      </c>
    </row>
    <row r="11084" spans="1:9" x14ac:dyDescent="0.25">
      <c r="A11084" s="5" t="s">
        <v>25634</v>
      </c>
      <c r="B11084" s="5" t="s">
        <v>25635</v>
      </c>
      <c r="C11084" s="6" t="s">
        <v>2340</v>
      </c>
      <c r="D11084" s="6" t="str">
        <f t="shared" si="173"/>
        <v>1090-000-000-0000</v>
      </c>
      <c r="E11084" s="5" t="s">
        <v>2341</v>
      </c>
      <c r="F11084" s="5" t="s">
        <v>383</v>
      </c>
      <c r="G11084" s="5" t="s">
        <v>384</v>
      </c>
      <c r="H11084" s="5" t="s">
        <v>377</v>
      </c>
      <c r="I11084" s="5" t="s">
        <v>378</v>
      </c>
    </row>
    <row r="11085" spans="1:9" x14ac:dyDescent="0.25">
      <c r="A11085" s="5" t="s">
        <v>25636</v>
      </c>
      <c r="B11085" s="5" t="s">
        <v>25637</v>
      </c>
      <c r="C11085" s="6" t="s">
        <v>13493</v>
      </c>
      <c r="D11085" s="6" t="str">
        <f t="shared" si="173"/>
        <v>1093-000-000-0000</v>
      </c>
      <c r="E11085" s="5" t="s">
        <v>13494</v>
      </c>
      <c r="F11085" s="5" t="s">
        <v>383</v>
      </c>
      <c r="G11085" s="5" t="s">
        <v>384</v>
      </c>
      <c r="H11085" s="5" t="s">
        <v>377</v>
      </c>
      <c r="I11085" s="5" t="s">
        <v>378</v>
      </c>
    </row>
    <row r="11086" spans="1:9" x14ac:dyDescent="0.25">
      <c r="A11086" s="5" t="s">
        <v>25638</v>
      </c>
      <c r="B11086" s="5" t="s">
        <v>25639</v>
      </c>
      <c r="C11086" s="6" t="s">
        <v>14332</v>
      </c>
      <c r="D11086" s="6" t="str">
        <f t="shared" si="173"/>
        <v>1070-000-000-0000</v>
      </c>
      <c r="E11086" s="5" t="s">
        <v>14333</v>
      </c>
      <c r="F11086" s="5" t="s">
        <v>383</v>
      </c>
      <c r="G11086" s="5" t="s">
        <v>384</v>
      </c>
      <c r="H11086" s="5" t="s">
        <v>377</v>
      </c>
      <c r="I11086" s="5" t="s">
        <v>378</v>
      </c>
    </row>
    <row r="11087" spans="1:9" x14ac:dyDescent="0.25">
      <c r="A11087" s="5" t="s">
        <v>25640</v>
      </c>
      <c r="B11087" s="5" t="s">
        <v>25641</v>
      </c>
      <c r="C11087" s="6" t="s">
        <v>5536</v>
      </c>
      <c r="D11087" s="6" t="str">
        <f t="shared" si="173"/>
        <v>0525-000-000-0000</v>
      </c>
      <c r="E11087" s="5" t="s">
        <v>5537</v>
      </c>
      <c r="F11087" s="5" t="s">
        <v>383</v>
      </c>
      <c r="G11087" s="5" t="s">
        <v>384</v>
      </c>
      <c r="H11087" s="5" t="s">
        <v>377</v>
      </c>
      <c r="I11087" s="5" t="s">
        <v>378</v>
      </c>
    </row>
    <row r="11088" spans="1:9" x14ac:dyDescent="0.25">
      <c r="A11088" s="5" t="s">
        <v>25642</v>
      </c>
      <c r="B11088" s="5" t="s">
        <v>25643</v>
      </c>
      <c r="C11088" s="6" t="s">
        <v>5668</v>
      </c>
      <c r="D11088" s="6" t="str">
        <f t="shared" si="173"/>
        <v>0730-000-000-0000</v>
      </c>
      <c r="E11088" s="5" t="s">
        <v>5669</v>
      </c>
      <c r="F11088" s="5" t="s">
        <v>383</v>
      </c>
      <c r="G11088" s="5" t="s">
        <v>384</v>
      </c>
      <c r="H11088" s="5" t="s">
        <v>377</v>
      </c>
      <c r="I11088" s="5" t="s">
        <v>378</v>
      </c>
    </row>
    <row r="11089" spans="1:9" x14ac:dyDescent="0.25">
      <c r="A11089" s="5" t="s">
        <v>25644</v>
      </c>
      <c r="B11089" s="5" t="s">
        <v>25645</v>
      </c>
      <c r="C11089" s="6" t="s">
        <v>9036</v>
      </c>
      <c r="D11089" s="6" t="str">
        <f t="shared" si="173"/>
        <v>0718-000-000-0000</v>
      </c>
      <c r="E11089" s="5" t="s">
        <v>9037</v>
      </c>
      <c r="F11089" s="5" t="s">
        <v>383</v>
      </c>
      <c r="G11089" s="5" t="s">
        <v>384</v>
      </c>
      <c r="H11089" s="5" t="s">
        <v>377</v>
      </c>
      <c r="I11089" s="5" t="s">
        <v>378</v>
      </c>
    </row>
    <row r="11090" spans="1:9" x14ac:dyDescent="0.25">
      <c r="A11090" s="5" t="s">
        <v>25646</v>
      </c>
      <c r="B11090" s="5" t="s">
        <v>25647</v>
      </c>
      <c r="C11090" s="6" t="s">
        <v>5668</v>
      </c>
      <c r="D11090" s="6" t="str">
        <f t="shared" si="173"/>
        <v>0730-000-000-0000</v>
      </c>
      <c r="E11090" s="5" t="s">
        <v>5669</v>
      </c>
      <c r="F11090" s="5" t="s">
        <v>383</v>
      </c>
      <c r="G11090" s="5" t="s">
        <v>384</v>
      </c>
      <c r="H11090" s="5" t="s">
        <v>377</v>
      </c>
      <c r="I11090" s="5" t="s">
        <v>378</v>
      </c>
    </row>
    <row r="11091" spans="1:9" x14ac:dyDescent="0.25">
      <c r="A11091" s="5" t="s">
        <v>25648</v>
      </c>
      <c r="B11091" s="5" t="s">
        <v>25649</v>
      </c>
      <c r="C11091" s="6" t="s">
        <v>5668</v>
      </c>
      <c r="D11091" s="6" t="str">
        <f t="shared" si="173"/>
        <v>0730-000-000-0000</v>
      </c>
      <c r="E11091" s="5" t="s">
        <v>5669</v>
      </c>
      <c r="F11091" s="5" t="s">
        <v>383</v>
      </c>
      <c r="G11091" s="5" t="s">
        <v>384</v>
      </c>
      <c r="H11091" s="5" t="s">
        <v>377</v>
      </c>
      <c r="I11091" s="5" t="s">
        <v>378</v>
      </c>
    </row>
    <row r="11092" spans="1:9" x14ac:dyDescent="0.25">
      <c r="A11092" s="5" t="s">
        <v>25650</v>
      </c>
      <c r="B11092" s="5" t="s">
        <v>25651</v>
      </c>
      <c r="C11092" s="6" t="s">
        <v>7691</v>
      </c>
      <c r="D11092" s="6" t="str">
        <f t="shared" si="173"/>
        <v>1139-000-000-0000</v>
      </c>
      <c r="E11092" s="5" t="s">
        <v>7692</v>
      </c>
      <c r="F11092" s="5" t="s">
        <v>383</v>
      </c>
      <c r="G11092" s="5" t="s">
        <v>384</v>
      </c>
      <c r="H11092" s="5" t="s">
        <v>377</v>
      </c>
      <c r="I11092" s="5" t="s">
        <v>378</v>
      </c>
    </row>
    <row r="11093" spans="1:9" x14ac:dyDescent="0.25">
      <c r="A11093" s="5" t="s">
        <v>25652</v>
      </c>
      <c r="B11093" s="5" t="s">
        <v>25653</v>
      </c>
      <c r="C11093" s="6" t="s">
        <v>2821</v>
      </c>
      <c r="D11093" s="6" t="str">
        <f t="shared" si="173"/>
        <v>0215-000-000-0000</v>
      </c>
      <c r="E11093" s="5" t="s">
        <v>2822</v>
      </c>
      <c r="F11093" s="5" t="s">
        <v>383</v>
      </c>
      <c r="G11093" s="5" t="s">
        <v>384</v>
      </c>
      <c r="H11093" s="5" t="s">
        <v>377</v>
      </c>
      <c r="I11093" s="5" t="s">
        <v>378</v>
      </c>
    </row>
    <row r="11094" spans="1:9" x14ac:dyDescent="0.25">
      <c r="A11094" s="5" t="s">
        <v>25654</v>
      </c>
      <c r="B11094" s="5" t="s">
        <v>25655</v>
      </c>
      <c r="C11094" s="6" t="s">
        <v>634</v>
      </c>
      <c r="D11094" s="6" t="str">
        <f t="shared" si="173"/>
        <v>0625-000-000-0000</v>
      </c>
      <c r="E11094" s="5" t="s">
        <v>635</v>
      </c>
      <c r="F11094" s="5" t="s">
        <v>383</v>
      </c>
      <c r="G11094" s="5" t="s">
        <v>384</v>
      </c>
      <c r="H11094" s="5" t="s">
        <v>377</v>
      </c>
      <c r="I11094" s="5" t="s">
        <v>378</v>
      </c>
    </row>
    <row r="11095" spans="1:9" x14ac:dyDescent="0.25">
      <c r="A11095" s="5" t="s">
        <v>25656</v>
      </c>
      <c r="B11095" s="5" t="s">
        <v>25657</v>
      </c>
      <c r="C11095" s="6" t="s">
        <v>7218</v>
      </c>
      <c r="D11095" s="6" t="str">
        <f t="shared" si="173"/>
        <v>0568-000-000-0000</v>
      </c>
      <c r="E11095" s="5" t="s">
        <v>7219</v>
      </c>
      <c r="F11095" s="5" t="s">
        <v>383</v>
      </c>
      <c r="G11095" s="5" t="s">
        <v>384</v>
      </c>
      <c r="H11095" s="5" t="s">
        <v>377</v>
      </c>
      <c r="I11095" s="5" t="s">
        <v>378</v>
      </c>
    </row>
    <row r="11096" spans="1:9" x14ac:dyDescent="0.25">
      <c r="A11096" s="5" t="s">
        <v>25658</v>
      </c>
      <c r="B11096" s="5" t="s">
        <v>25659</v>
      </c>
      <c r="C11096" s="6" t="s">
        <v>7824</v>
      </c>
      <c r="D11096" s="6" t="str">
        <f t="shared" si="173"/>
        <v>0677-000-000-0000</v>
      </c>
      <c r="E11096" s="5" t="s">
        <v>7825</v>
      </c>
      <c r="F11096" s="5" t="s">
        <v>383</v>
      </c>
      <c r="G11096" s="5" t="s">
        <v>384</v>
      </c>
      <c r="H11096" s="5" t="s">
        <v>377</v>
      </c>
      <c r="I11096" s="5" t="s">
        <v>378</v>
      </c>
    </row>
    <row r="11097" spans="1:9" x14ac:dyDescent="0.25">
      <c r="A11097" s="5" t="s">
        <v>25660</v>
      </c>
      <c r="B11097" s="5" t="s">
        <v>25661</v>
      </c>
      <c r="C11097" s="6" t="s">
        <v>690</v>
      </c>
      <c r="D11097" s="6" t="str">
        <f t="shared" si="173"/>
        <v>0880-000-000-0000</v>
      </c>
      <c r="E11097" s="5" t="s">
        <v>691</v>
      </c>
      <c r="F11097" s="5" t="s">
        <v>383</v>
      </c>
      <c r="G11097" s="5" t="s">
        <v>384</v>
      </c>
      <c r="H11097" s="5" t="s">
        <v>377</v>
      </c>
      <c r="I11097" s="5" t="s">
        <v>378</v>
      </c>
    </row>
    <row r="11098" spans="1:9" x14ac:dyDescent="0.25">
      <c r="A11098" s="5" t="s">
        <v>25662</v>
      </c>
      <c r="B11098" s="5" t="s">
        <v>25663</v>
      </c>
      <c r="C11098" s="6" t="s">
        <v>2759</v>
      </c>
      <c r="D11098" s="6" t="str">
        <f t="shared" si="173"/>
        <v>0142-000-000-0000</v>
      </c>
      <c r="E11098" s="5" t="s">
        <v>2760</v>
      </c>
      <c r="F11098" s="5" t="s">
        <v>383</v>
      </c>
      <c r="G11098" s="5" t="s">
        <v>384</v>
      </c>
      <c r="H11098" s="5" t="s">
        <v>377</v>
      </c>
      <c r="I11098" s="5" t="s">
        <v>378</v>
      </c>
    </row>
    <row r="11099" spans="1:9" x14ac:dyDescent="0.25">
      <c r="A11099" s="5" t="s">
        <v>25664</v>
      </c>
      <c r="B11099" s="5" t="s">
        <v>25665</v>
      </c>
      <c r="C11099" s="6" t="s">
        <v>724</v>
      </c>
      <c r="D11099" s="6" t="str">
        <f t="shared" si="173"/>
        <v>0283-000-000-0000</v>
      </c>
      <c r="E11099" s="5" t="s">
        <v>725</v>
      </c>
      <c r="F11099" s="5" t="s">
        <v>383</v>
      </c>
      <c r="G11099" s="5" t="s">
        <v>384</v>
      </c>
      <c r="H11099" s="5" t="s">
        <v>377</v>
      </c>
      <c r="I11099" s="5" t="s">
        <v>378</v>
      </c>
    </row>
    <row r="11100" spans="1:9" x14ac:dyDescent="0.25">
      <c r="A11100" s="5" t="s">
        <v>25666</v>
      </c>
      <c r="B11100" s="5" t="s">
        <v>25667</v>
      </c>
      <c r="C11100" s="6" t="s">
        <v>2909</v>
      </c>
      <c r="D11100" s="6" t="str">
        <f t="shared" si="173"/>
        <v>0949-000-000-0000</v>
      </c>
      <c r="E11100" s="5" t="s">
        <v>2910</v>
      </c>
      <c r="F11100" s="5" t="s">
        <v>383</v>
      </c>
      <c r="G11100" s="5" t="s">
        <v>384</v>
      </c>
      <c r="H11100" s="5" t="s">
        <v>377</v>
      </c>
      <c r="I11100" s="5" t="s">
        <v>378</v>
      </c>
    </row>
    <row r="11101" spans="1:9" x14ac:dyDescent="0.25">
      <c r="A11101" s="5" t="s">
        <v>25668</v>
      </c>
      <c r="B11101" s="5" t="s">
        <v>25669</v>
      </c>
      <c r="C11101" s="6" t="s">
        <v>2759</v>
      </c>
      <c r="D11101" s="6" t="str">
        <f t="shared" si="173"/>
        <v>0142-000-000-0000</v>
      </c>
      <c r="E11101" s="5" t="s">
        <v>2760</v>
      </c>
      <c r="F11101" s="5" t="s">
        <v>383</v>
      </c>
      <c r="G11101" s="5" t="s">
        <v>384</v>
      </c>
      <c r="H11101" s="5" t="s">
        <v>377</v>
      </c>
      <c r="I11101" s="5" t="s">
        <v>378</v>
      </c>
    </row>
    <row r="11102" spans="1:9" x14ac:dyDescent="0.25">
      <c r="A11102" s="5" t="s">
        <v>25670</v>
      </c>
      <c r="B11102" s="5" t="s">
        <v>25671</v>
      </c>
      <c r="C11102" s="6" t="s">
        <v>13087</v>
      </c>
      <c r="D11102" s="6" t="str">
        <f t="shared" si="173"/>
        <v>0949-000-011-4900</v>
      </c>
      <c r="E11102" s="5" t="s">
        <v>13088</v>
      </c>
      <c r="F11102" s="5" t="s">
        <v>383</v>
      </c>
      <c r="G11102" s="5" t="s">
        <v>384</v>
      </c>
      <c r="H11102" s="5" t="s">
        <v>377</v>
      </c>
      <c r="I11102" s="5" t="s">
        <v>378</v>
      </c>
    </row>
    <row r="11103" spans="1:9" x14ac:dyDescent="0.25">
      <c r="A11103" s="5" t="s">
        <v>25672</v>
      </c>
      <c r="B11103" s="5" t="s">
        <v>25673</v>
      </c>
      <c r="C11103" s="6" t="s">
        <v>724</v>
      </c>
      <c r="D11103" s="6" t="str">
        <f t="shared" si="173"/>
        <v>0283-000-000-0000</v>
      </c>
      <c r="E11103" s="5" t="s">
        <v>725</v>
      </c>
      <c r="F11103" s="5" t="s">
        <v>383</v>
      </c>
      <c r="G11103" s="5" t="s">
        <v>384</v>
      </c>
      <c r="H11103" s="5" t="s">
        <v>377</v>
      </c>
      <c r="I11103" s="5" t="s">
        <v>378</v>
      </c>
    </row>
    <row r="11104" spans="1:9" x14ac:dyDescent="0.25">
      <c r="A11104" s="5" t="s">
        <v>25674</v>
      </c>
      <c r="B11104" s="5" t="s">
        <v>25675</v>
      </c>
      <c r="C11104" s="6" t="s">
        <v>5606</v>
      </c>
      <c r="D11104" s="6" t="str">
        <f t="shared" si="173"/>
        <v>0891-000-000-0000</v>
      </c>
      <c r="E11104" s="5" t="s">
        <v>5607</v>
      </c>
      <c r="F11104" s="5" t="s">
        <v>383</v>
      </c>
      <c r="G11104" s="5" t="s">
        <v>384</v>
      </c>
      <c r="H11104" s="5" t="s">
        <v>377</v>
      </c>
      <c r="I11104" s="5" t="s">
        <v>378</v>
      </c>
    </row>
    <row r="11105" spans="1:9" x14ac:dyDescent="0.25">
      <c r="A11105" s="5" t="s">
        <v>25676</v>
      </c>
      <c r="B11105" s="5" t="s">
        <v>25677</v>
      </c>
      <c r="C11105" s="6" t="s">
        <v>13483</v>
      </c>
      <c r="D11105" s="6" t="str">
        <f t="shared" si="173"/>
        <v>0830-000-000-0000</v>
      </c>
      <c r="E11105" s="5" t="s">
        <v>13484</v>
      </c>
      <c r="F11105" s="5" t="s">
        <v>383</v>
      </c>
      <c r="G11105" s="5" t="s">
        <v>384</v>
      </c>
      <c r="H11105" s="5" t="s">
        <v>377</v>
      </c>
      <c r="I11105" s="5" t="s">
        <v>378</v>
      </c>
    </row>
    <row r="11106" spans="1:9" x14ac:dyDescent="0.25">
      <c r="A11106" s="5" t="s">
        <v>25678</v>
      </c>
      <c r="B11106" s="5" t="s">
        <v>25679</v>
      </c>
      <c r="C11106" s="6" t="s">
        <v>2233</v>
      </c>
      <c r="D11106" s="6" t="str">
        <f t="shared" si="173"/>
        <v>0671-000-000-0000</v>
      </c>
      <c r="E11106" s="5" t="s">
        <v>2234</v>
      </c>
      <c r="F11106" s="5" t="s">
        <v>383</v>
      </c>
      <c r="G11106" s="5" t="s">
        <v>384</v>
      </c>
      <c r="H11106" s="5" t="s">
        <v>377</v>
      </c>
      <c r="I11106" s="5" t="s">
        <v>378</v>
      </c>
    </row>
    <row r="11107" spans="1:9" x14ac:dyDescent="0.25">
      <c r="A11107" s="5" t="s">
        <v>25680</v>
      </c>
      <c r="B11107" s="5" t="s">
        <v>25681</v>
      </c>
      <c r="C11107" s="6" t="s">
        <v>7677</v>
      </c>
      <c r="D11107" s="6" t="str">
        <f t="shared" si="173"/>
        <v>0795-000-000-0000</v>
      </c>
      <c r="E11107" s="5" t="s">
        <v>7678</v>
      </c>
      <c r="F11107" s="5" t="s">
        <v>383</v>
      </c>
      <c r="G11107" s="5" t="s">
        <v>384</v>
      </c>
      <c r="H11107" s="5" t="s">
        <v>377</v>
      </c>
      <c r="I11107" s="5" t="s">
        <v>378</v>
      </c>
    </row>
    <row r="11108" spans="1:9" x14ac:dyDescent="0.25">
      <c r="A11108" s="5" t="s">
        <v>25682</v>
      </c>
      <c r="B11108" s="5" t="s">
        <v>25683</v>
      </c>
      <c r="C11108" s="6" t="s">
        <v>6723</v>
      </c>
      <c r="D11108" s="6" t="str">
        <f t="shared" si="173"/>
        <v>0598-000-000-0000</v>
      </c>
      <c r="E11108" s="5" t="s">
        <v>6724</v>
      </c>
      <c r="F11108" s="5" t="s">
        <v>383</v>
      </c>
      <c r="G11108" s="5" t="s">
        <v>384</v>
      </c>
      <c r="H11108" s="5" t="s">
        <v>377</v>
      </c>
      <c r="I11108" s="5" t="s">
        <v>378</v>
      </c>
    </row>
    <row r="11109" spans="1:9" x14ac:dyDescent="0.25">
      <c r="A11109" s="5" t="s">
        <v>25684</v>
      </c>
      <c r="B11109" s="5" t="s">
        <v>25685</v>
      </c>
      <c r="C11109" s="6" t="s">
        <v>5526</v>
      </c>
      <c r="D11109" s="6" t="str">
        <f t="shared" si="173"/>
        <v>0681-000-000-0000</v>
      </c>
      <c r="E11109" s="5" t="s">
        <v>5527</v>
      </c>
      <c r="F11109" s="5" t="s">
        <v>383</v>
      </c>
      <c r="G11109" s="5" t="s">
        <v>384</v>
      </c>
      <c r="H11109" s="5" t="s">
        <v>377</v>
      </c>
      <c r="I11109" s="5" t="s">
        <v>378</v>
      </c>
    </row>
    <row r="11110" spans="1:9" x14ac:dyDescent="0.25">
      <c r="A11110" s="5" t="s">
        <v>25686</v>
      </c>
      <c r="B11110" s="5" t="s">
        <v>25687</v>
      </c>
      <c r="C11110" s="6" t="s">
        <v>5526</v>
      </c>
      <c r="D11110" s="6" t="str">
        <f t="shared" si="173"/>
        <v>0681-000-000-0000</v>
      </c>
      <c r="E11110" s="5" t="s">
        <v>5527</v>
      </c>
      <c r="F11110" s="5" t="s">
        <v>383</v>
      </c>
      <c r="G11110" s="5" t="s">
        <v>384</v>
      </c>
      <c r="H11110" s="5" t="s">
        <v>377</v>
      </c>
      <c r="I11110" s="5" t="s">
        <v>378</v>
      </c>
    </row>
    <row r="11111" spans="1:9" x14ac:dyDescent="0.25">
      <c r="A11111" s="5" t="s">
        <v>25688</v>
      </c>
      <c r="B11111" s="5" t="s">
        <v>25689</v>
      </c>
      <c r="C11111" s="6" t="s">
        <v>5526</v>
      </c>
      <c r="D11111" s="6" t="str">
        <f t="shared" si="173"/>
        <v>0681-000-000-0000</v>
      </c>
      <c r="E11111" s="5" t="s">
        <v>5527</v>
      </c>
      <c r="F11111" s="5" t="s">
        <v>383</v>
      </c>
      <c r="G11111" s="5" t="s">
        <v>384</v>
      </c>
      <c r="H11111" s="5" t="s">
        <v>377</v>
      </c>
      <c r="I11111" s="5" t="s">
        <v>378</v>
      </c>
    </row>
    <row r="11112" spans="1:9" x14ac:dyDescent="0.25">
      <c r="A11112" s="5" t="s">
        <v>25690</v>
      </c>
      <c r="B11112" s="5" t="s">
        <v>25691</v>
      </c>
      <c r="C11112" s="6" t="s">
        <v>14356</v>
      </c>
      <c r="D11112" s="6" t="str">
        <f t="shared" si="173"/>
        <v>0764-000-000-0000</v>
      </c>
      <c r="E11112" s="5" t="s">
        <v>14357</v>
      </c>
      <c r="F11112" s="5" t="s">
        <v>383</v>
      </c>
      <c r="G11112" s="5" t="s">
        <v>384</v>
      </c>
      <c r="H11112" s="5" t="s">
        <v>377</v>
      </c>
      <c r="I11112" s="5" t="s">
        <v>378</v>
      </c>
    </row>
    <row r="11113" spans="1:9" x14ac:dyDescent="0.25">
      <c r="A11113" s="5" t="s">
        <v>25692</v>
      </c>
      <c r="B11113" s="5" t="s">
        <v>25693</v>
      </c>
      <c r="C11113" s="6" t="s">
        <v>3793</v>
      </c>
      <c r="D11113" s="6" t="str">
        <f t="shared" si="173"/>
        <v>0419-000-000-0000</v>
      </c>
      <c r="E11113" s="5" t="s">
        <v>3794</v>
      </c>
      <c r="F11113" s="5" t="s">
        <v>383</v>
      </c>
      <c r="G11113" s="5" t="s">
        <v>384</v>
      </c>
      <c r="H11113" s="5" t="s">
        <v>377</v>
      </c>
      <c r="I11113" s="5" t="s">
        <v>378</v>
      </c>
    </row>
    <row r="11114" spans="1:9" x14ac:dyDescent="0.25">
      <c r="A11114" s="5" t="s">
        <v>25694</v>
      </c>
      <c r="B11114" s="5" t="s">
        <v>25695</v>
      </c>
      <c r="C11114" s="6" t="s">
        <v>14356</v>
      </c>
      <c r="D11114" s="6" t="str">
        <f t="shared" si="173"/>
        <v>0764-000-000-0000</v>
      </c>
      <c r="E11114" s="5" t="s">
        <v>14357</v>
      </c>
      <c r="F11114" s="5" t="s">
        <v>383</v>
      </c>
      <c r="G11114" s="5" t="s">
        <v>384</v>
      </c>
      <c r="H11114" s="5" t="s">
        <v>377</v>
      </c>
      <c r="I11114" s="5" t="s">
        <v>378</v>
      </c>
    </row>
    <row r="11115" spans="1:9" x14ac:dyDescent="0.25">
      <c r="A11115" s="5" t="s">
        <v>25696</v>
      </c>
      <c r="B11115" s="5" t="s">
        <v>25697</v>
      </c>
      <c r="C11115" s="6" t="s">
        <v>4439</v>
      </c>
      <c r="D11115" s="6" t="str">
        <f t="shared" si="173"/>
        <v>1000-000-000-0000</v>
      </c>
      <c r="E11115" s="5" t="s">
        <v>4440</v>
      </c>
      <c r="F11115" s="5" t="s">
        <v>383</v>
      </c>
      <c r="G11115" s="5" t="s">
        <v>384</v>
      </c>
      <c r="H11115" s="5" t="s">
        <v>377</v>
      </c>
      <c r="I11115" s="5" t="s">
        <v>378</v>
      </c>
    </row>
    <row r="11116" spans="1:9" x14ac:dyDescent="0.25">
      <c r="A11116" s="5" t="s">
        <v>25698</v>
      </c>
      <c r="B11116" s="5" t="s">
        <v>25699</v>
      </c>
      <c r="C11116" s="6" t="s">
        <v>19354</v>
      </c>
      <c r="D11116" s="6" t="str">
        <f t="shared" si="173"/>
        <v>1086-000-000-0000</v>
      </c>
      <c r="E11116" s="5" t="s">
        <v>19355</v>
      </c>
      <c r="F11116" s="5" t="s">
        <v>383</v>
      </c>
      <c r="G11116" s="5" t="s">
        <v>384</v>
      </c>
      <c r="H11116" s="5" t="s">
        <v>377</v>
      </c>
      <c r="I11116" s="5" t="s">
        <v>378</v>
      </c>
    </row>
    <row r="11117" spans="1:9" x14ac:dyDescent="0.25">
      <c r="A11117" s="5" t="s">
        <v>25700</v>
      </c>
      <c r="B11117" s="5" t="s">
        <v>25701</v>
      </c>
      <c r="C11117" s="6" t="s">
        <v>18766</v>
      </c>
      <c r="D11117" s="6" t="str">
        <f t="shared" si="173"/>
        <v>1147-000-000-0000</v>
      </c>
      <c r="E11117" s="5" t="s">
        <v>18767</v>
      </c>
      <c r="F11117" s="5" t="s">
        <v>383</v>
      </c>
      <c r="G11117" s="5" t="s">
        <v>384</v>
      </c>
      <c r="H11117" s="5" t="s">
        <v>377</v>
      </c>
      <c r="I11117" s="5" t="s">
        <v>378</v>
      </c>
    </row>
    <row r="11118" spans="1:9" x14ac:dyDescent="0.25">
      <c r="A11118" s="5" t="s">
        <v>25702</v>
      </c>
      <c r="B11118" s="5" t="s">
        <v>25703</v>
      </c>
      <c r="C11118" s="6" t="s">
        <v>5104</v>
      </c>
      <c r="D11118" s="6" t="str">
        <f t="shared" si="173"/>
        <v>0123-000-000-0000</v>
      </c>
      <c r="E11118" s="5" t="s">
        <v>5105</v>
      </c>
      <c r="F11118" s="5" t="s">
        <v>383</v>
      </c>
      <c r="G11118" s="5" t="s">
        <v>384</v>
      </c>
      <c r="H11118" s="5" t="s">
        <v>377</v>
      </c>
      <c r="I11118" s="5" t="s">
        <v>378</v>
      </c>
    </row>
    <row r="11119" spans="1:9" x14ac:dyDescent="0.25">
      <c r="A11119" s="5" t="s">
        <v>25704</v>
      </c>
      <c r="B11119" s="5" t="s">
        <v>25705</v>
      </c>
      <c r="C11119" s="6" t="s">
        <v>993</v>
      </c>
      <c r="D11119" s="6" t="str">
        <f t="shared" si="173"/>
        <v>0740-000-000-0000</v>
      </c>
      <c r="E11119" s="5" t="s">
        <v>994</v>
      </c>
      <c r="F11119" s="5" t="s">
        <v>383</v>
      </c>
      <c r="G11119" s="5" t="s">
        <v>384</v>
      </c>
      <c r="H11119" s="5" t="s">
        <v>377</v>
      </c>
      <c r="I11119" s="5" t="s">
        <v>378</v>
      </c>
    </row>
    <row r="11120" spans="1:9" x14ac:dyDescent="0.25">
      <c r="A11120" s="5" t="s">
        <v>25706</v>
      </c>
      <c r="B11120" s="5" t="s">
        <v>25707</v>
      </c>
      <c r="C11120" s="6" t="s">
        <v>2233</v>
      </c>
      <c r="D11120" s="6" t="str">
        <f t="shared" si="173"/>
        <v>0671-000-000-0000</v>
      </c>
      <c r="E11120" s="5" t="s">
        <v>2234</v>
      </c>
      <c r="F11120" s="5" t="s">
        <v>383</v>
      </c>
      <c r="G11120" s="5" t="s">
        <v>384</v>
      </c>
      <c r="H11120" s="5" t="s">
        <v>377</v>
      </c>
      <c r="I11120" s="5" t="s">
        <v>378</v>
      </c>
    </row>
    <row r="11121" spans="1:9" x14ac:dyDescent="0.25">
      <c r="A11121" s="5" t="s">
        <v>25708</v>
      </c>
      <c r="B11121" s="5" t="s">
        <v>25709</v>
      </c>
      <c r="C11121" s="6" t="s">
        <v>7677</v>
      </c>
      <c r="D11121" s="6" t="str">
        <f t="shared" si="173"/>
        <v>0795-000-000-0000</v>
      </c>
      <c r="E11121" s="5" t="s">
        <v>7678</v>
      </c>
      <c r="F11121" s="5" t="s">
        <v>383</v>
      </c>
      <c r="G11121" s="5" t="s">
        <v>384</v>
      </c>
      <c r="H11121" s="5" t="s">
        <v>377</v>
      </c>
      <c r="I11121" s="5" t="s">
        <v>378</v>
      </c>
    </row>
    <row r="11122" spans="1:9" x14ac:dyDescent="0.25">
      <c r="A11122" s="5" t="s">
        <v>25710</v>
      </c>
      <c r="B11122" s="5" t="s">
        <v>25711</v>
      </c>
      <c r="C11122" s="6" t="s">
        <v>5526</v>
      </c>
      <c r="D11122" s="6" t="str">
        <f t="shared" si="173"/>
        <v>0681-000-000-0000</v>
      </c>
      <c r="E11122" s="5" t="s">
        <v>5527</v>
      </c>
      <c r="F11122" s="5" t="s">
        <v>383</v>
      </c>
      <c r="G11122" s="5" t="s">
        <v>384</v>
      </c>
      <c r="H11122" s="5" t="s">
        <v>377</v>
      </c>
      <c r="I11122" s="5" t="s">
        <v>378</v>
      </c>
    </row>
    <row r="11123" spans="1:9" x14ac:dyDescent="0.25">
      <c r="A11123" s="5" t="s">
        <v>25712</v>
      </c>
      <c r="B11123" s="5" t="s">
        <v>25713</v>
      </c>
      <c r="C11123" s="6" t="s">
        <v>4767</v>
      </c>
      <c r="D11123" s="6" t="str">
        <f t="shared" si="173"/>
        <v>0801-000-000-0000</v>
      </c>
      <c r="E11123" s="5" t="s">
        <v>4768</v>
      </c>
      <c r="F11123" s="5" t="s">
        <v>383</v>
      </c>
      <c r="G11123" s="5" t="s">
        <v>384</v>
      </c>
      <c r="H11123" s="5" t="s">
        <v>377</v>
      </c>
      <c r="I11123" s="5" t="s">
        <v>378</v>
      </c>
    </row>
    <row r="11124" spans="1:9" x14ac:dyDescent="0.25">
      <c r="A11124" s="5" t="s">
        <v>25714</v>
      </c>
      <c r="B11124" s="5" t="s">
        <v>25715</v>
      </c>
      <c r="C11124" s="6" t="s">
        <v>5338</v>
      </c>
      <c r="D11124" s="6" t="str">
        <f t="shared" si="173"/>
        <v>0807-000-000-0000</v>
      </c>
      <c r="E11124" s="5" t="s">
        <v>5339</v>
      </c>
      <c r="F11124" s="5" t="s">
        <v>383</v>
      </c>
      <c r="G11124" s="5" t="s">
        <v>384</v>
      </c>
      <c r="H11124" s="5" t="s">
        <v>377</v>
      </c>
      <c r="I11124" s="5" t="s">
        <v>378</v>
      </c>
    </row>
    <row r="11125" spans="1:9" x14ac:dyDescent="0.25">
      <c r="A11125" s="5" t="s">
        <v>25716</v>
      </c>
      <c r="B11125" s="5" t="s">
        <v>25717</v>
      </c>
      <c r="C11125" s="6" t="s">
        <v>2973</v>
      </c>
      <c r="D11125" s="6" t="str">
        <f t="shared" si="173"/>
        <v>0417-000-000-0000</v>
      </c>
      <c r="E11125" s="5" t="s">
        <v>2974</v>
      </c>
      <c r="F11125" s="5" t="s">
        <v>383</v>
      </c>
      <c r="G11125" s="5" t="s">
        <v>384</v>
      </c>
      <c r="H11125" s="5" t="s">
        <v>377</v>
      </c>
      <c r="I11125" s="5" t="s">
        <v>378</v>
      </c>
    </row>
    <row r="11126" spans="1:9" x14ac:dyDescent="0.25">
      <c r="A11126" s="5" t="s">
        <v>25718</v>
      </c>
      <c r="B11126" s="5" t="s">
        <v>25719</v>
      </c>
      <c r="C11126" s="6" t="s">
        <v>7386</v>
      </c>
      <c r="D11126" s="6" t="str">
        <f t="shared" si="173"/>
        <v>0789-000-000-0000</v>
      </c>
      <c r="E11126" s="5" t="s">
        <v>7387</v>
      </c>
      <c r="F11126" s="5" t="s">
        <v>383</v>
      </c>
      <c r="G11126" s="5" t="s">
        <v>384</v>
      </c>
      <c r="H11126" s="5" t="s">
        <v>377</v>
      </c>
      <c r="I11126" s="5" t="s">
        <v>378</v>
      </c>
    </row>
    <row r="11127" spans="1:9" x14ac:dyDescent="0.25">
      <c r="A11127" s="5" t="s">
        <v>25720</v>
      </c>
      <c r="B11127" s="5" t="s">
        <v>25721</v>
      </c>
      <c r="C11127" s="6" t="s">
        <v>8326</v>
      </c>
      <c r="D11127" s="6" t="str">
        <f t="shared" si="173"/>
        <v>0457-000-000-0000</v>
      </c>
      <c r="E11127" s="5" t="s">
        <v>8327</v>
      </c>
      <c r="F11127" s="5" t="s">
        <v>383</v>
      </c>
      <c r="G11127" s="5" t="s">
        <v>384</v>
      </c>
      <c r="H11127" s="5" t="s">
        <v>377</v>
      </c>
      <c r="I11127" s="5" t="s">
        <v>378</v>
      </c>
    </row>
    <row r="11128" spans="1:9" x14ac:dyDescent="0.25">
      <c r="A11128" s="5" t="s">
        <v>25722</v>
      </c>
      <c r="B11128" s="5" t="s">
        <v>25723</v>
      </c>
      <c r="C11128" s="6" t="s">
        <v>8326</v>
      </c>
      <c r="D11128" s="6" t="str">
        <f t="shared" si="173"/>
        <v>0457-000-000-0000</v>
      </c>
      <c r="E11128" s="5" t="s">
        <v>8327</v>
      </c>
      <c r="F11128" s="5" t="s">
        <v>383</v>
      </c>
      <c r="G11128" s="5" t="s">
        <v>384</v>
      </c>
      <c r="H11128" s="5" t="s">
        <v>377</v>
      </c>
      <c r="I11128" s="5" t="s">
        <v>378</v>
      </c>
    </row>
    <row r="11129" spans="1:9" x14ac:dyDescent="0.25">
      <c r="A11129" s="5" t="s">
        <v>25724</v>
      </c>
      <c r="B11129" s="5" t="s">
        <v>25725</v>
      </c>
      <c r="C11129" s="6" t="s">
        <v>615</v>
      </c>
      <c r="D11129" s="6" t="str">
        <f t="shared" si="173"/>
        <v>0170-000-000-0000</v>
      </c>
      <c r="E11129" s="5" t="s">
        <v>616</v>
      </c>
      <c r="F11129" s="5" t="s">
        <v>383</v>
      </c>
      <c r="G11129" s="5" t="s">
        <v>384</v>
      </c>
      <c r="H11129" s="5" t="s">
        <v>377</v>
      </c>
      <c r="I11129" s="5" t="s">
        <v>378</v>
      </c>
    </row>
    <row r="11130" spans="1:9" x14ac:dyDescent="0.25">
      <c r="A11130" s="5" t="s">
        <v>25726</v>
      </c>
      <c r="B11130" s="5" t="s">
        <v>25727</v>
      </c>
      <c r="C11130" s="6" t="s">
        <v>2909</v>
      </c>
      <c r="D11130" s="6" t="str">
        <f t="shared" si="173"/>
        <v>0949-000-000-0000</v>
      </c>
      <c r="E11130" s="5" t="s">
        <v>2910</v>
      </c>
      <c r="F11130" s="5" t="s">
        <v>383</v>
      </c>
      <c r="G11130" s="5" t="s">
        <v>384</v>
      </c>
      <c r="H11130" s="5" t="s">
        <v>377</v>
      </c>
      <c r="I11130" s="5" t="s">
        <v>378</v>
      </c>
    </row>
    <row r="11131" spans="1:9" x14ac:dyDescent="0.25">
      <c r="A11131" s="5" t="s">
        <v>25728</v>
      </c>
      <c r="B11131" s="5" t="s">
        <v>25729</v>
      </c>
      <c r="C11131" s="6" t="s">
        <v>2909</v>
      </c>
      <c r="D11131" s="6" t="str">
        <f t="shared" si="173"/>
        <v>0949-000-000-0000</v>
      </c>
      <c r="E11131" s="5" t="s">
        <v>2910</v>
      </c>
      <c r="F11131" s="5" t="s">
        <v>383</v>
      </c>
      <c r="G11131" s="5" t="s">
        <v>384</v>
      </c>
      <c r="H11131" s="5" t="s">
        <v>377</v>
      </c>
      <c r="I11131" s="5" t="s">
        <v>378</v>
      </c>
    </row>
    <row r="11132" spans="1:9" x14ac:dyDescent="0.25">
      <c r="A11132" s="5" t="s">
        <v>25730</v>
      </c>
      <c r="B11132" s="5" t="s">
        <v>25731</v>
      </c>
      <c r="C11132" s="6" t="s">
        <v>724</v>
      </c>
      <c r="D11132" s="6" t="str">
        <f t="shared" si="173"/>
        <v>0283-000-000-0000</v>
      </c>
      <c r="E11132" s="5" t="s">
        <v>725</v>
      </c>
      <c r="F11132" s="5" t="s">
        <v>383</v>
      </c>
      <c r="G11132" s="5" t="s">
        <v>384</v>
      </c>
      <c r="H11132" s="5" t="s">
        <v>377</v>
      </c>
      <c r="I11132" s="5" t="s">
        <v>378</v>
      </c>
    </row>
    <row r="11133" spans="1:9" x14ac:dyDescent="0.25">
      <c r="A11133" s="5" t="s">
        <v>25732</v>
      </c>
      <c r="B11133" s="5" t="s">
        <v>25733</v>
      </c>
      <c r="C11133" s="6" t="s">
        <v>3840</v>
      </c>
      <c r="D11133" s="6" t="str">
        <f t="shared" si="173"/>
        <v>0819-000-000-0000</v>
      </c>
      <c r="E11133" s="5" t="s">
        <v>3841</v>
      </c>
      <c r="F11133" s="5" t="s">
        <v>383</v>
      </c>
      <c r="G11133" s="5" t="s">
        <v>384</v>
      </c>
      <c r="H11133" s="5" t="s">
        <v>377</v>
      </c>
      <c r="I11133" s="5" t="s">
        <v>378</v>
      </c>
    </row>
    <row r="11134" spans="1:9" x14ac:dyDescent="0.25">
      <c r="A11134" s="5" t="s">
        <v>25734</v>
      </c>
      <c r="B11134" s="5" t="s">
        <v>25735</v>
      </c>
      <c r="C11134" s="6" t="s">
        <v>13741</v>
      </c>
      <c r="D11134" s="6" t="str">
        <f t="shared" si="173"/>
        <v>0567-000-000-0000</v>
      </c>
      <c r="E11134" s="5" t="s">
        <v>13742</v>
      </c>
      <c r="F11134" s="5" t="s">
        <v>383</v>
      </c>
      <c r="G11134" s="5" t="s">
        <v>384</v>
      </c>
      <c r="H11134" s="5" t="s">
        <v>377</v>
      </c>
      <c r="I11134" s="5" t="s">
        <v>378</v>
      </c>
    </row>
    <row r="11135" spans="1:9" x14ac:dyDescent="0.25">
      <c r="A11135" s="5" t="s">
        <v>25736</v>
      </c>
      <c r="B11135" s="5" t="s">
        <v>25737</v>
      </c>
      <c r="C11135" s="6" t="s">
        <v>4493</v>
      </c>
      <c r="D11135" s="6" t="str">
        <f t="shared" si="173"/>
        <v>0333-000-000-0000</v>
      </c>
      <c r="E11135" s="5" t="s">
        <v>4494</v>
      </c>
      <c r="F11135" s="5" t="s">
        <v>383</v>
      </c>
      <c r="G11135" s="5" t="s">
        <v>384</v>
      </c>
      <c r="H11135" s="5" t="s">
        <v>377</v>
      </c>
      <c r="I11135" s="5" t="s">
        <v>378</v>
      </c>
    </row>
    <row r="11136" spans="1:9" x14ac:dyDescent="0.25">
      <c r="A11136" s="5" t="s">
        <v>25738</v>
      </c>
      <c r="B11136" s="5" t="s">
        <v>25739</v>
      </c>
      <c r="C11136" s="6" t="s">
        <v>697</v>
      </c>
      <c r="D11136" s="6" t="str">
        <f t="shared" si="173"/>
        <v>0341-000-000-0000</v>
      </c>
      <c r="E11136" s="5" t="s">
        <v>698</v>
      </c>
      <c r="F11136" s="5" t="s">
        <v>383</v>
      </c>
      <c r="G11136" s="5" t="s">
        <v>384</v>
      </c>
      <c r="H11136" s="5" t="s">
        <v>377</v>
      </c>
      <c r="I11136" s="5" t="s">
        <v>378</v>
      </c>
    </row>
    <row r="11137" spans="1:9" x14ac:dyDescent="0.25">
      <c r="A11137" s="5" t="s">
        <v>25740</v>
      </c>
      <c r="B11137" s="5" t="s">
        <v>25741</v>
      </c>
      <c r="C11137" s="6" t="s">
        <v>697</v>
      </c>
      <c r="D11137" s="6" t="str">
        <f t="shared" si="173"/>
        <v>0341-000-000-0000</v>
      </c>
      <c r="E11137" s="5" t="s">
        <v>698</v>
      </c>
      <c r="F11137" s="5" t="s">
        <v>383</v>
      </c>
      <c r="G11137" s="5" t="s">
        <v>384</v>
      </c>
      <c r="H11137" s="5" t="s">
        <v>377</v>
      </c>
      <c r="I11137" s="5" t="s">
        <v>378</v>
      </c>
    </row>
    <row r="11138" spans="1:9" x14ac:dyDescent="0.25">
      <c r="A11138" s="5" t="s">
        <v>25742</v>
      </c>
      <c r="B11138" s="5" t="s">
        <v>25743</v>
      </c>
      <c r="C11138" s="6" t="s">
        <v>2973</v>
      </c>
      <c r="D11138" s="6" t="str">
        <f t="shared" ref="D11138:D11201" si="174">TEXT(C11138,"0000-000-000-0000")</f>
        <v>0417-000-000-0000</v>
      </c>
      <c r="E11138" s="5" t="s">
        <v>2974</v>
      </c>
      <c r="F11138" s="5" t="s">
        <v>383</v>
      </c>
      <c r="G11138" s="5" t="s">
        <v>384</v>
      </c>
      <c r="H11138" s="5" t="s">
        <v>377</v>
      </c>
      <c r="I11138" s="5" t="s">
        <v>378</v>
      </c>
    </row>
    <row r="11139" spans="1:9" x14ac:dyDescent="0.25">
      <c r="A11139" s="5" t="s">
        <v>25744</v>
      </c>
      <c r="B11139" s="5" t="s">
        <v>25745</v>
      </c>
      <c r="C11139" s="6" t="s">
        <v>9163</v>
      </c>
      <c r="D11139" s="6" t="str">
        <f t="shared" si="174"/>
        <v>0589-000-000-0000</v>
      </c>
      <c r="E11139" s="5" t="s">
        <v>9164</v>
      </c>
      <c r="F11139" s="5" t="s">
        <v>383</v>
      </c>
      <c r="G11139" s="5" t="s">
        <v>384</v>
      </c>
      <c r="H11139" s="5" t="s">
        <v>377</v>
      </c>
      <c r="I11139" s="5" t="s">
        <v>378</v>
      </c>
    </row>
    <row r="11140" spans="1:9" x14ac:dyDescent="0.25">
      <c r="A11140" s="5" t="s">
        <v>25746</v>
      </c>
      <c r="B11140" s="5" t="s">
        <v>25747</v>
      </c>
      <c r="C11140" s="6" t="s">
        <v>13095</v>
      </c>
      <c r="D11140" s="6" t="str">
        <f t="shared" si="174"/>
        <v>0508-000-000-0000</v>
      </c>
      <c r="E11140" s="5" t="s">
        <v>13096</v>
      </c>
      <c r="F11140" s="5" t="s">
        <v>383</v>
      </c>
      <c r="G11140" s="5" t="s">
        <v>384</v>
      </c>
      <c r="H11140" s="5" t="s">
        <v>377</v>
      </c>
      <c r="I11140" s="5" t="s">
        <v>378</v>
      </c>
    </row>
    <row r="11141" spans="1:9" x14ac:dyDescent="0.25">
      <c r="A11141" s="5" t="s">
        <v>25748</v>
      </c>
      <c r="B11141" s="5" t="s">
        <v>25749</v>
      </c>
      <c r="C11141" s="6" t="s">
        <v>3537</v>
      </c>
      <c r="D11141" s="6" t="str">
        <f t="shared" si="174"/>
        <v>0557-000-000-0000</v>
      </c>
      <c r="E11141" s="5" t="s">
        <v>3538</v>
      </c>
      <c r="F11141" s="5" t="s">
        <v>383</v>
      </c>
      <c r="G11141" s="5" t="s">
        <v>384</v>
      </c>
      <c r="H11141" s="5" t="s">
        <v>377</v>
      </c>
      <c r="I11141" s="5" t="s">
        <v>378</v>
      </c>
    </row>
    <row r="11142" spans="1:9" x14ac:dyDescent="0.25">
      <c r="A11142" s="5" t="s">
        <v>25750</v>
      </c>
      <c r="B11142" s="5" t="s">
        <v>25751</v>
      </c>
      <c r="C11142" s="6" t="s">
        <v>615</v>
      </c>
      <c r="D11142" s="6" t="str">
        <f t="shared" si="174"/>
        <v>0170-000-000-0000</v>
      </c>
      <c r="E11142" s="5" t="s">
        <v>616</v>
      </c>
      <c r="F11142" s="5" t="s">
        <v>383</v>
      </c>
      <c r="G11142" s="5" t="s">
        <v>384</v>
      </c>
      <c r="H11142" s="5" t="s">
        <v>377</v>
      </c>
      <c r="I11142" s="5" t="s">
        <v>378</v>
      </c>
    </row>
    <row r="11143" spans="1:9" x14ac:dyDescent="0.25">
      <c r="A11143" s="5" t="s">
        <v>25752</v>
      </c>
      <c r="B11143" s="5" t="s">
        <v>25753</v>
      </c>
      <c r="C11143" s="6" t="s">
        <v>7386</v>
      </c>
      <c r="D11143" s="6" t="str">
        <f t="shared" si="174"/>
        <v>0789-000-000-0000</v>
      </c>
      <c r="E11143" s="5" t="s">
        <v>7387</v>
      </c>
      <c r="F11143" s="5" t="s">
        <v>383</v>
      </c>
      <c r="G11143" s="5" t="s">
        <v>384</v>
      </c>
      <c r="H11143" s="5" t="s">
        <v>377</v>
      </c>
      <c r="I11143" s="5" t="s">
        <v>378</v>
      </c>
    </row>
    <row r="11144" spans="1:9" x14ac:dyDescent="0.25">
      <c r="A11144" s="5" t="s">
        <v>25754</v>
      </c>
      <c r="B11144" s="5" t="s">
        <v>25755</v>
      </c>
      <c r="C11144" s="6" t="s">
        <v>7386</v>
      </c>
      <c r="D11144" s="6" t="str">
        <f t="shared" si="174"/>
        <v>0789-000-000-0000</v>
      </c>
      <c r="E11144" s="5" t="s">
        <v>7387</v>
      </c>
      <c r="F11144" s="5" t="s">
        <v>383</v>
      </c>
      <c r="G11144" s="5" t="s">
        <v>384</v>
      </c>
      <c r="H11144" s="5" t="s">
        <v>377</v>
      </c>
      <c r="I11144" s="5" t="s">
        <v>378</v>
      </c>
    </row>
    <row r="11145" spans="1:9" x14ac:dyDescent="0.25">
      <c r="A11145" s="5" t="s">
        <v>25756</v>
      </c>
      <c r="B11145" s="5" t="s">
        <v>25757</v>
      </c>
      <c r="C11145" s="6" t="s">
        <v>8136</v>
      </c>
      <c r="D11145" s="6" t="str">
        <f t="shared" si="174"/>
        <v>0600-000-000-0000</v>
      </c>
      <c r="E11145" s="5" t="s">
        <v>8137</v>
      </c>
      <c r="F11145" s="5" t="s">
        <v>383</v>
      </c>
      <c r="G11145" s="5" t="s">
        <v>384</v>
      </c>
      <c r="H11145" s="5" t="s">
        <v>377</v>
      </c>
      <c r="I11145" s="5" t="s">
        <v>378</v>
      </c>
    </row>
    <row r="11146" spans="1:9" x14ac:dyDescent="0.25">
      <c r="A11146" s="5" t="s">
        <v>25758</v>
      </c>
      <c r="B11146" s="5" t="s">
        <v>25759</v>
      </c>
      <c r="C11146" s="6" t="s">
        <v>13791</v>
      </c>
      <c r="D11146" s="6" t="str">
        <f t="shared" si="174"/>
        <v>1118-000-000-0000</v>
      </c>
      <c r="E11146" s="5" t="s">
        <v>13792</v>
      </c>
      <c r="F11146" s="5" t="s">
        <v>383</v>
      </c>
      <c r="G11146" s="5" t="s">
        <v>384</v>
      </c>
      <c r="H11146" s="5" t="s">
        <v>377</v>
      </c>
      <c r="I11146" s="5" t="s">
        <v>378</v>
      </c>
    </row>
    <row r="11147" spans="1:9" x14ac:dyDescent="0.25">
      <c r="A11147" s="5" t="s">
        <v>25760</v>
      </c>
      <c r="B11147" s="5" t="s">
        <v>25761</v>
      </c>
      <c r="C11147" s="6" t="s">
        <v>13791</v>
      </c>
      <c r="D11147" s="6" t="str">
        <f t="shared" si="174"/>
        <v>1118-000-000-0000</v>
      </c>
      <c r="E11147" s="5" t="s">
        <v>13792</v>
      </c>
      <c r="F11147" s="5" t="s">
        <v>383</v>
      </c>
      <c r="G11147" s="5" t="s">
        <v>384</v>
      </c>
      <c r="H11147" s="5" t="s">
        <v>377</v>
      </c>
      <c r="I11147" s="5" t="s">
        <v>378</v>
      </c>
    </row>
    <row r="11148" spans="1:9" x14ac:dyDescent="0.25">
      <c r="A11148" s="5" t="s">
        <v>25762</v>
      </c>
      <c r="B11148" s="5" t="s">
        <v>25763</v>
      </c>
      <c r="C11148" s="6" t="s">
        <v>1940</v>
      </c>
      <c r="D11148" s="6" t="str">
        <f t="shared" si="174"/>
        <v>0231-000-000-0000</v>
      </c>
      <c r="E11148" s="5" t="s">
        <v>1941</v>
      </c>
      <c r="F11148" s="5" t="s">
        <v>383</v>
      </c>
      <c r="G11148" s="5" t="s">
        <v>384</v>
      </c>
      <c r="H11148" s="5" t="s">
        <v>377</v>
      </c>
      <c r="I11148" s="5" t="s">
        <v>378</v>
      </c>
    </row>
    <row r="11149" spans="1:9" x14ac:dyDescent="0.25">
      <c r="A11149" s="5" t="s">
        <v>25764</v>
      </c>
      <c r="B11149" s="5" t="s">
        <v>25765</v>
      </c>
      <c r="C11149" s="6" t="s">
        <v>4404</v>
      </c>
      <c r="D11149" s="6" t="str">
        <f t="shared" si="174"/>
        <v>0735-000-000-0000</v>
      </c>
      <c r="E11149" s="5" t="s">
        <v>4405</v>
      </c>
      <c r="F11149" s="5" t="s">
        <v>383</v>
      </c>
      <c r="G11149" s="5" t="s">
        <v>384</v>
      </c>
      <c r="H11149" s="5" t="s">
        <v>377</v>
      </c>
      <c r="I11149" s="5" t="s">
        <v>378</v>
      </c>
    </row>
    <row r="11150" spans="1:9" x14ac:dyDescent="0.25">
      <c r="A11150" s="5" t="s">
        <v>25766</v>
      </c>
      <c r="B11150" s="5" t="s">
        <v>25767</v>
      </c>
      <c r="C11150" s="6" t="s">
        <v>4404</v>
      </c>
      <c r="D11150" s="6" t="str">
        <f t="shared" si="174"/>
        <v>0735-000-000-0000</v>
      </c>
      <c r="E11150" s="5" t="s">
        <v>4405</v>
      </c>
      <c r="F11150" s="5" t="s">
        <v>383</v>
      </c>
      <c r="G11150" s="5" t="s">
        <v>384</v>
      </c>
      <c r="H11150" s="5" t="s">
        <v>377</v>
      </c>
      <c r="I11150" s="5" t="s">
        <v>378</v>
      </c>
    </row>
    <row r="11151" spans="1:9" x14ac:dyDescent="0.25">
      <c r="A11151" s="5" t="s">
        <v>25768</v>
      </c>
      <c r="B11151" s="5" t="s">
        <v>25769</v>
      </c>
      <c r="C11151" s="6" t="s">
        <v>4076</v>
      </c>
      <c r="D11151" s="6" t="str">
        <f t="shared" si="174"/>
        <v>0308-000-000-0000</v>
      </c>
      <c r="E11151" s="5" t="s">
        <v>4077</v>
      </c>
      <c r="F11151" s="5" t="s">
        <v>383</v>
      </c>
      <c r="G11151" s="5" t="s">
        <v>384</v>
      </c>
      <c r="H11151" s="5" t="s">
        <v>377</v>
      </c>
      <c r="I11151" s="5" t="s">
        <v>378</v>
      </c>
    </row>
    <row r="11152" spans="1:9" x14ac:dyDescent="0.25">
      <c r="A11152" s="5" t="s">
        <v>25770</v>
      </c>
      <c r="B11152" s="5" t="s">
        <v>25771</v>
      </c>
      <c r="C11152" s="6" t="s">
        <v>4076</v>
      </c>
      <c r="D11152" s="6" t="str">
        <f t="shared" si="174"/>
        <v>0308-000-000-0000</v>
      </c>
      <c r="E11152" s="5" t="s">
        <v>4077</v>
      </c>
      <c r="F11152" s="5" t="s">
        <v>383</v>
      </c>
      <c r="G11152" s="5" t="s">
        <v>384</v>
      </c>
      <c r="H11152" s="5" t="s">
        <v>377</v>
      </c>
      <c r="I11152" s="5" t="s">
        <v>378</v>
      </c>
    </row>
    <row r="11153" spans="1:9" x14ac:dyDescent="0.25">
      <c r="A11153" s="5" t="s">
        <v>25772</v>
      </c>
      <c r="B11153" s="5" t="s">
        <v>25773</v>
      </c>
      <c r="C11153" s="6" t="s">
        <v>13916</v>
      </c>
      <c r="D11153" s="6" t="str">
        <f t="shared" si="174"/>
        <v>0736-000-000-0000</v>
      </c>
      <c r="E11153" s="5" t="s">
        <v>13917</v>
      </c>
      <c r="F11153" s="5" t="s">
        <v>383</v>
      </c>
      <c r="G11153" s="5" t="s">
        <v>384</v>
      </c>
      <c r="H11153" s="5" t="s">
        <v>377</v>
      </c>
      <c r="I11153" s="5" t="s">
        <v>378</v>
      </c>
    </row>
    <row r="11154" spans="1:9" x14ac:dyDescent="0.25">
      <c r="A11154" s="5" t="s">
        <v>25774</v>
      </c>
      <c r="B11154" s="5" t="s">
        <v>25775</v>
      </c>
      <c r="C11154" s="6" t="s">
        <v>7160</v>
      </c>
      <c r="D11154" s="6" t="str">
        <f t="shared" si="174"/>
        <v>0424-000-000-0000</v>
      </c>
      <c r="E11154" s="5" t="s">
        <v>7161</v>
      </c>
      <c r="F11154" s="5" t="s">
        <v>383</v>
      </c>
      <c r="G11154" s="5" t="s">
        <v>384</v>
      </c>
      <c r="H11154" s="5" t="s">
        <v>377</v>
      </c>
      <c r="I11154" s="5" t="s">
        <v>378</v>
      </c>
    </row>
    <row r="11155" spans="1:9" x14ac:dyDescent="0.25">
      <c r="A11155" s="5" t="s">
        <v>25776</v>
      </c>
      <c r="B11155" s="5" t="s">
        <v>25777</v>
      </c>
      <c r="C11155" s="6" t="s">
        <v>16167</v>
      </c>
      <c r="D11155" s="6" t="str">
        <f t="shared" si="174"/>
        <v>1061-000-000-0000</v>
      </c>
      <c r="E11155" s="5" t="s">
        <v>16168</v>
      </c>
      <c r="F11155" s="5" t="s">
        <v>383</v>
      </c>
      <c r="G11155" s="5" t="s">
        <v>384</v>
      </c>
      <c r="H11155" s="5" t="s">
        <v>377</v>
      </c>
      <c r="I11155" s="5" t="s">
        <v>378</v>
      </c>
    </row>
    <row r="11156" spans="1:9" x14ac:dyDescent="0.25">
      <c r="A11156" s="5" t="s">
        <v>25778</v>
      </c>
      <c r="B11156" s="5" t="s">
        <v>25779</v>
      </c>
      <c r="C11156" s="6" t="s">
        <v>5638</v>
      </c>
      <c r="D11156" s="6" t="str">
        <f t="shared" si="174"/>
        <v>0901-000-000-0000</v>
      </c>
      <c r="E11156" s="5" t="s">
        <v>5639</v>
      </c>
      <c r="F11156" s="5" t="s">
        <v>383</v>
      </c>
      <c r="G11156" s="5" t="s">
        <v>384</v>
      </c>
      <c r="H11156" s="5" t="s">
        <v>377</v>
      </c>
      <c r="I11156" s="5" t="s">
        <v>378</v>
      </c>
    </row>
    <row r="11157" spans="1:9" x14ac:dyDescent="0.25">
      <c r="A11157" s="5" t="s">
        <v>25780</v>
      </c>
      <c r="B11157" s="5" t="s">
        <v>25781</v>
      </c>
      <c r="C11157" s="6" t="s">
        <v>2283</v>
      </c>
      <c r="D11157" s="6" t="str">
        <f t="shared" si="174"/>
        <v>0822-000-000-0000</v>
      </c>
      <c r="E11157" s="5" t="s">
        <v>2284</v>
      </c>
      <c r="F11157" s="5" t="s">
        <v>383</v>
      </c>
      <c r="G11157" s="5" t="s">
        <v>384</v>
      </c>
      <c r="H11157" s="5" t="s">
        <v>377</v>
      </c>
      <c r="I11157" s="5" t="s">
        <v>378</v>
      </c>
    </row>
    <row r="11158" spans="1:9" x14ac:dyDescent="0.25">
      <c r="A11158" s="5" t="s">
        <v>25782</v>
      </c>
      <c r="B11158" s="5" t="s">
        <v>25783</v>
      </c>
      <c r="C11158" s="6" t="s">
        <v>4076</v>
      </c>
      <c r="D11158" s="6" t="str">
        <f t="shared" si="174"/>
        <v>0308-000-000-0000</v>
      </c>
      <c r="E11158" s="5" t="s">
        <v>4077</v>
      </c>
      <c r="F11158" s="5" t="s">
        <v>383</v>
      </c>
      <c r="G11158" s="5" t="s">
        <v>384</v>
      </c>
      <c r="H11158" s="5" t="s">
        <v>377</v>
      </c>
      <c r="I11158" s="5" t="s">
        <v>378</v>
      </c>
    </row>
    <row r="11159" spans="1:9" x14ac:dyDescent="0.25">
      <c r="A11159" s="5" t="s">
        <v>25784</v>
      </c>
      <c r="B11159" s="5" t="s">
        <v>25785</v>
      </c>
      <c r="C11159" s="6" t="s">
        <v>12273</v>
      </c>
      <c r="D11159" s="6" t="str">
        <f t="shared" si="174"/>
        <v>0714-000-000-0000</v>
      </c>
      <c r="E11159" s="5" t="s">
        <v>12274</v>
      </c>
      <c r="F11159" s="5" t="s">
        <v>383</v>
      </c>
      <c r="G11159" s="5" t="s">
        <v>384</v>
      </c>
      <c r="H11159" s="5" t="s">
        <v>377</v>
      </c>
      <c r="I11159" s="5" t="s">
        <v>378</v>
      </c>
    </row>
    <row r="11160" spans="1:9" x14ac:dyDescent="0.25">
      <c r="A11160" s="5" t="s">
        <v>25786</v>
      </c>
      <c r="B11160" s="5" t="s">
        <v>25787</v>
      </c>
      <c r="C11160" s="6" t="s">
        <v>2283</v>
      </c>
      <c r="D11160" s="6" t="str">
        <f t="shared" si="174"/>
        <v>0822-000-000-0000</v>
      </c>
      <c r="E11160" s="5" t="s">
        <v>2284</v>
      </c>
      <c r="F11160" s="5" t="s">
        <v>383</v>
      </c>
      <c r="G11160" s="5" t="s">
        <v>384</v>
      </c>
      <c r="H11160" s="5" t="s">
        <v>377</v>
      </c>
      <c r="I11160" s="5" t="s">
        <v>378</v>
      </c>
    </row>
    <row r="11161" spans="1:9" x14ac:dyDescent="0.25">
      <c r="A11161" s="5" t="s">
        <v>25788</v>
      </c>
      <c r="B11161" s="5" t="s">
        <v>25789</v>
      </c>
      <c r="C11161" s="6" t="s">
        <v>2683</v>
      </c>
      <c r="D11161" s="6" t="str">
        <f t="shared" si="174"/>
        <v>0286-000-000-0000</v>
      </c>
      <c r="E11161" s="5" t="s">
        <v>2684</v>
      </c>
      <c r="F11161" s="5" t="s">
        <v>383</v>
      </c>
      <c r="G11161" s="5" t="s">
        <v>384</v>
      </c>
      <c r="H11161" s="5" t="s">
        <v>377</v>
      </c>
      <c r="I11161" s="5" t="s">
        <v>378</v>
      </c>
    </row>
    <row r="11162" spans="1:9" x14ac:dyDescent="0.25">
      <c r="A11162" s="5" t="s">
        <v>25790</v>
      </c>
      <c r="B11162" s="5" t="s">
        <v>25791</v>
      </c>
      <c r="C11162" s="6" t="s">
        <v>2683</v>
      </c>
      <c r="D11162" s="6" t="str">
        <f t="shared" si="174"/>
        <v>0286-000-000-0000</v>
      </c>
      <c r="E11162" s="5" t="s">
        <v>2684</v>
      </c>
      <c r="F11162" s="5" t="s">
        <v>383</v>
      </c>
      <c r="G11162" s="5" t="s">
        <v>384</v>
      </c>
      <c r="H11162" s="5" t="s">
        <v>377</v>
      </c>
      <c r="I11162" s="5" t="s">
        <v>378</v>
      </c>
    </row>
    <row r="11163" spans="1:9" x14ac:dyDescent="0.25">
      <c r="A11163" s="5" t="s">
        <v>25792</v>
      </c>
      <c r="B11163" s="5" t="s">
        <v>25793</v>
      </c>
      <c r="C11163" s="6" t="s">
        <v>8809</v>
      </c>
      <c r="D11163" s="6" t="str">
        <f t="shared" si="174"/>
        <v>0301-000-000-0000</v>
      </c>
      <c r="E11163" s="5" t="s">
        <v>8810</v>
      </c>
      <c r="F11163" s="5" t="s">
        <v>383</v>
      </c>
      <c r="G11163" s="5" t="s">
        <v>384</v>
      </c>
      <c r="H11163" s="5" t="s">
        <v>377</v>
      </c>
      <c r="I11163" s="5" t="s">
        <v>378</v>
      </c>
    </row>
    <row r="11164" spans="1:9" x14ac:dyDescent="0.25">
      <c r="A11164" s="5" t="s">
        <v>25794</v>
      </c>
      <c r="B11164" s="5" t="s">
        <v>25795</v>
      </c>
      <c r="C11164" s="6" t="s">
        <v>2683</v>
      </c>
      <c r="D11164" s="6" t="str">
        <f t="shared" si="174"/>
        <v>0286-000-000-0000</v>
      </c>
      <c r="E11164" s="5" t="s">
        <v>2684</v>
      </c>
      <c r="F11164" s="5" t="s">
        <v>383</v>
      </c>
      <c r="G11164" s="5" t="s">
        <v>384</v>
      </c>
      <c r="H11164" s="5" t="s">
        <v>377</v>
      </c>
      <c r="I11164" s="5" t="s">
        <v>378</v>
      </c>
    </row>
    <row r="11165" spans="1:9" x14ac:dyDescent="0.25">
      <c r="A11165" s="5" t="s">
        <v>25796</v>
      </c>
      <c r="B11165" s="5" t="s">
        <v>25797</v>
      </c>
      <c r="C11165" s="6" t="s">
        <v>2683</v>
      </c>
      <c r="D11165" s="6" t="str">
        <f t="shared" si="174"/>
        <v>0286-000-000-0000</v>
      </c>
      <c r="E11165" s="5" t="s">
        <v>2684</v>
      </c>
      <c r="F11165" s="5" t="s">
        <v>383</v>
      </c>
      <c r="G11165" s="5" t="s">
        <v>384</v>
      </c>
      <c r="H11165" s="5" t="s">
        <v>377</v>
      </c>
      <c r="I11165" s="5" t="s">
        <v>378</v>
      </c>
    </row>
    <row r="11166" spans="1:9" x14ac:dyDescent="0.25">
      <c r="A11166" s="5" t="s">
        <v>25798</v>
      </c>
      <c r="B11166" s="5" t="s">
        <v>25799</v>
      </c>
      <c r="C11166" s="6" t="s">
        <v>7160</v>
      </c>
      <c r="D11166" s="6" t="str">
        <f t="shared" si="174"/>
        <v>0424-000-000-0000</v>
      </c>
      <c r="E11166" s="5" t="s">
        <v>7161</v>
      </c>
      <c r="F11166" s="5" t="s">
        <v>383</v>
      </c>
      <c r="G11166" s="5" t="s">
        <v>384</v>
      </c>
      <c r="H11166" s="5" t="s">
        <v>377</v>
      </c>
      <c r="I11166" s="5" t="s">
        <v>378</v>
      </c>
    </row>
    <row r="11167" spans="1:9" x14ac:dyDescent="0.25">
      <c r="A11167" s="5" t="s">
        <v>25800</v>
      </c>
      <c r="B11167" s="5" t="s">
        <v>25801</v>
      </c>
      <c r="C11167" s="6" t="s">
        <v>1181</v>
      </c>
      <c r="D11167" s="6" t="str">
        <f t="shared" si="174"/>
        <v>0844-000-000-0000</v>
      </c>
      <c r="E11167" s="5" t="s">
        <v>1182</v>
      </c>
      <c r="F11167" s="5" t="s">
        <v>383</v>
      </c>
      <c r="G11167" s="5" t="s">
        <v>384</v>
      </c>
      <c r="H11167" s="5" t="s">
        <v>377</v>
      </c>
      <c r="I11167" s="5" t="s">
        <v>378</v>
      </c>
    </row>
    <row r="11168" spans="1:9" x14ac:dyDescent="0.25">
      <c r="A11168" s="5" t="s">
        <v>25802</v>
      </c>
      <c r="B11168" s="5" t="s">
        <v>25803</v>
      </c>
      <c r="C11168" s="6" t="s">
        <v>11576</v>
      </c>
      <c r="D11168" s="6" t="str">
        <f t="shared" si="174"/>
        <v>0919-000-000-0000</v>
      </c>
      <c r="E11168" s="5" t="s">
        <v>11577</v>
      </c>
      <c r="F11168" s="5" t="s">
        <v>383</v>
      </c>
      <c r="G11168" s="5" t="s">
        <v>384</v>
      </c>
      <c r="H11168" s="5" t="s">
        <v>377</v>
      </c>
      <c r="I11168" s="5" t="s">
        <v>378</v>
      </c>
    </row>
    <row r="11169" spans="1:9" x14ac:dyDescent="0.25">
      <c r="A11169" s="5" t="s">
        <v>25804</v>
      </c>
      <c r="B11169" s="5" t="s">
        <v>25805</v>
      </c>
      <c r="C11169" s="6" t="s">
        <v>777</v>
      </c>
      <c r="D11169" s="6" t="str">
        <f t="shared" si="174"/>
        <v>0595-000-000-0000</v>
      </c>
      <c r="E11169" s="5" t="s">
        <v>778</v>
      </c>
      <c r="F11169" s="5" t="s">
        <v>383</v>
      </c>
      <c r="G11169" s="5" t="s">
        <v>384</v>
      </c>
      <c r="H11169" s="5" t="s">
        <v>377</v>
      </c>
      <c r="I11169" s="5" t="s">
        <v>378</v>
      </c>
    </row>
    <row r="11170" spans="1:9" x14ac:dyDescent="0.25">
      <c r="A11170" s="5" t="s">
        <v>25806</v>
      </c>
      <c r="B11170" s="5" t="s">
        <v>25807</v>
      </c>
      <c r="C11170" s="6" t="s">
        <v>1119</v>
      </c>
      <c r="D11170" s="6" t="str">
        <f t="shared" si="174"/>
        <v>0914-000-000-0000</v>
      </c>
      <c r="E11170" s="5" t="s">
        <v>1120</v>
      </c>
      <c r="F11170" s="5" t="s">
        <v>383</v>
      </c>
      <c r="G11170" s="5" t="s">
        <v>384</v>
      </c>
      <c r="H11170" s="5" t="s">
        <v>377</v>
      </c>
      <c r="I11170" s="5" t="s">
        <v>378</v>
      </c>
    </row>
    <row r="11171" spans="1:9" x14ac:dyDescent="0.25">
      <c r="A11171" s="5" t="s">
        <v>25808</v>
      </c>
      <c r="B11171" s="5" t="s">
        <v>25809</v>
      </c>
      <c r="C11171" s="6" t="s">
        <v>1119</v>
      </c>
      <c r="D11171" s="6" t="str">
        <f t="shared" si="174"/>
        <v>0914-000-000-0000</v>
      </c>
      <c r="E11171" s="5" t="s">
        <v>1120</v>
      </c>
      <c r="F11171" s="5" t="s">
        <v>383</v>
      </c>
      <c r="G11171" s="5" t="s">
        <v>384</v>
      </c>
      <c r="H11171" s="5" t="s">
        <v>377</v>
      </c>
      <c r="I11171" s="5" t="s">
        <v>378</v>
      </c>
    </row>
    <row r="11172" spans="1:9" x14ac:dyDescent="0.25">
      <c r="A11172" s="5" t="s">
        <v>25810</v>
      </c>
      <c r="B11172" s="5" t="s">
        <v>25811</v>
      </c>
      <c r="C11172" s="6" t="s">
        <v>8809</v>
      </c>
      <c r="D11172" s="6" t="str">
        <f t="shared" si="174"/>
        <v>0301-000-000-0000</v>
      </c>
      <c r="E11172" s="5" t="s">
        <v>8810</v>
      </c>
      <c r="F11172" s="5" t="s">
        <v>383</v>
      </c>
      <c r="G11172" s="5" t="s">
        <v>384</v>
      </c>
      <c r="H11172" s="5" t="s">
        <v>377</v>
      </c>
      <c r="I11172" s="5" t="s">
        <v>378</v>
      </c>
    </row>
    <row r="11173" spans="1:9" x14ac:dyDescent="0.25">
      <c r="A11173" s="5" t="s">
        <v>25812</v>
      </c>
      <c r="B11173" s="5" t="s">
        <v>25813</v>
      </c>
      <c r="C11173" s="6" t="s">
        <v>13745</v>
      </c>
      <c r="D11173" s="6" t="str">
        <f t="shared" si="174"/>
        <v>0549-000-000-0000</v>
      </c>
      <c r="E11173" s="5" t="s">
        <v>13746</v>
      </c>
      <c r="F11173" s="5" t="s">
        <v>383</v>
      </c>
      <c r="G11173" s="5" t="s">
        <v>384</v>
      </c>
      <c r="H11173" s="5" t="s">
        <v>377</v>
      </c>
      <c r="I11173" s="5" t="s">
        <v>378</v>
      </c>
    </row>
    <row r="11174" spans="1:9" x14ac:dyDescent="0.25">
      <c r="A11174" s="5" t="s">
        <v>25814</v>
      </c>
      <c r="B11174" s="5" t="s">
        <v>25815</v>
      </c>
      <c r="C11174" s="6" t="s">
        <v>4076</v>
      </c>
      <c r="D11174" s="6" t="str">
        <f t="shared" si="174"/>
        <v>0308-000-000-0000</v>
      </c>
      <c r="E11174" s="5" t="s">
        <v>4077</v>
      </c>
      <c r="F11174" s="5" t="s">
        <v>383</v>
      </c>
      <c r="G11174" s="5" t="s">
        <v>384</v>
      </c>
      <c r="H11174" s="5" t="s">
        <v>377</v>
      </c>
      <c r="I11174" s="5" t="s">
        <v>378</v>
      </c>
    </row>
    <row r="11175" spans="1:9" x14ac:dyDescent="0.25">
      <c r="A11175" s="5" t="s">
        <v>25816</v>
      </c>
      <c r="B11175" s="5" t="s">
        <v>25817</v>
      </c>
      <c r="C11175" s="6" t="s">
        <v>13932</v>
      </c>
      <c r="D11175" s="6" t="str">
        <f t="shared" si="174"/>
        <v>1065-000-000-0000</v>
      </c>
      <c r="E11175" s="5" t="s">
        <v>13933</v>
      </c>
      <c r="F11175" s="5" t="s">
        <v>383</v>
      </c>
      <c r="G11175" s="5" t="s">
        <v>384</v>
      </c>
      <c r="H11175" s="5" t="s">
        <v>377</v>
      </c>
      <c r="I11175" s="5" t="s">
        <v>378</v>
      </c>
    </row>
    <row r="11176" spans="1:9" x14ac:dyDescent="0.25">
      <c r="A11176" s="5" t="s">
        <v>25818</v>
      </c>
      <c r="B11176" s="5" t="s">
        <v>25819</v>
      </c>
      <c r="C11176" s="6" t="s">
        <v>4267</v>
      </c>
      <c r="D11176" s="6" t="str">
        <f t="shared" si="174"/>
        <v>0620-000-000-0000</v>
      </c>
      <c r="E11176" s="5" t="s">
        <v>4268</v>
      </c>
      <c r="F11176" s="5" t="s">
        <v>383</v>
      </c>
      <c r="G11176" s="5" t="s">
        <v>384</v>
      </c>
      <c r="H11176" s="5" t="s">
        <v>377</v>
      </c>
      <c r="I11176" s="5" t="s">
        <v>378</v>
      </c>
    </row>
    <row r="11177" spans="1:9" x14ac:dyDescent="0.25">
      <c r="A11177" s="5" t="s">
        <v>25820</v>
      </c>
      <c r="B11177" s="5" t="s">
        <v>25821</v>
      </c>
      <c r="C11177" s="6" t="s">
        <v>1563</v>
      </c>
      <c r="D11177" s="6" t="str">
        <f t="shared" si="174"/>
        <v>0900-000-000-0000</v>
      </c>
      <c r="E11177" s="5" t="s">
        <v>1564</v>
      </c>
      <c r="F11177" s="5" t="s">
        <v>383</v>
      </c>
      <c r="G11177" s="5" t="s">
        <v>384</v>
      </c>
      <c r="H11177" s="5" t="s">
        <v>377</v>
      </c>
      <c r="I11177" s="5" t="s">
        <v>378</v>
      </c>
    </row>
    <row r="11178" spans="1:9" x14ac:dyDescent="0.25">
      <c r="A11178" s="5" t="s">
        <v>25822</v>
      </c>
      <c r="B11178" s="5" t="s">
        <v>25823</v>
      </c>
      <c r="C11178" s="6" t="s">
        <v>4267</v>
      </c>
      <c r="D11178" s="6" t="str">
        <f t="shared" si="174"/>
        <v>0620-000-000-0000</v>
      </c>
      <c r="E11178" s="5" t="s">
        <v>4268</v>
      </c>
      <c r="F11178" s="5" t="s">
        <v>383</v>
      </c>
      <c r="G11178" s="5" t="s">
        <v>384</v>
      </c>
      <c r="H11178" s="5" t="s">
        <v>377</v>
      </c>
      <c r="I11178" s="5" t="s">
        <v>378</v>
      </c>
    </row>
    <row r="11179" spans="1:9" x14ac:dyDescent="0.25">
      <c r="A11179" s="5" t="s">
        <v>25824</v>
      </c>
      <c r="B11179" s="5" t="s">
        <v>25825</v>
      </c>
      <c r="C11179" s="6" t="s">
        <v>4267</v>
      </c>
      <c r="D11179" s="6" t="str">
        <f t="shared" si="174"/>
        <v>0620-000-000-0000</v>
      </c>
      <c r="E11179" s="5" t="s">
        <v>4268</v>
      </c>
      <c r="F11179" s="5" t="s">
        <v>383</v>
      </c>
      <c r="G11179" s="5" t="s">
        <v>384</v>
      </c>
      <c r="H11179" s="5" t="s">
        <v>377</v>
      </c>
      <c r="I11179" s="5" t="s">
        <v>378</v>
      </c>
    </row>
    <row r="11180" spans="1:9" x14ac:dyDescent="0.25">
      <c r="A11180" s="5" t="s">
        <v>25826</v>
      </c>
      <c r="B11180" s="5" t="s">
        <v>25827</v>
      </c>
      <c r="C11180" s="6" t="s">
        <v>457</v>
      </c>
      <c r="D11180" s="6" t="str">
        <f t="shared" si="174"/>
        <v>0913-000-000-0000</v>
      </c>
      <c r="E11180" s="5" t="s">
        <v>458</v>
      </c>
      <c r="F11180" s="5" t="s">
        <v>383</v>
      </c>
      <c r="G11180" s="5" t="s">
        <v>384</v>
      </c>
      <c r="H11180" s="5" t="s">
        <v>377</v>
      </c>
      <c r="I11180" s="5" t="s">
        <v>378</v>
      </c>
    </row>
    <row r="11181" spans="1:9" x14ac:dyDescent="0.25">
      <c r="A11181" s="5" t="s">
        <v>25828</v>
      </c>
      <c r="B11181" s="5" t="s">
        <v>25829</v>
      </c>
      <c r="C11181" s="6" t="s">
        <v>13791</v>
      </c>
      <c r="D11181" s="6" t="str">
        <f t="shared" si="174"/>
        <v>1118-000-000-0000</v>
      </c>
      <c r="E11181" s="5" t="s">
        <v>13792</v>
      </c>
      <c r="F11181" s="5" t="s">
        <v>383</v>
      </c>
      <c r="G11181" s="5" t="s">
        <v>384</v>
      </c>
      <c r="H11181" s="5" t="s">
        <v>377</v>
      </c>
      <c r="I11181" s="5" t="s">
        <v>378</v>
      </c>
    </row>
    <row r="11182" spans="1:9" x14ac:dyDescent="0.25">
      <c r="A11182" s="5" t="s">
        <v>25830</v>
      </c>
      <c r="B11182" s="5" t="s">
        <v>25831</v>
      </c>
      <c r="C11182" s="6" t="s">
        <v>4267</v>
      </c>
      <c r="D11182" s="6" t="str">
        <f t="shared" si="174"/>
        <v>0620-000-000-0000</v>
      </c>
      <c r="E11182" s="5" t="s">
        <v>4268</v>
      </c>
      <c r="F11182" s="5" t="s">
        <v>383</v>
      </c>
      <c r="G11182" s="5" t="s">
        <v>384</v>
      </c>
      <c r="H11182" s="5" t="s">
        <v>377</v>
      </c>
      <c r="I11182" s="5" t="s">
        <v>378</v>
      </c>
    </row>
    <row r="11183" spans="1:9" x14ac:dyDescent="0.25">
      <c r="A11183" s="5" t="s">
        <v>25832</v>
      </c>
      <c r="B11183" s="5" t="s">
        <v>25833</v>
      </c>
      <c r="C11183" s="6" t="s">
        <v>1794</v>
      </c>
      <c r="D11183" s="6" t="str">
        <f t="shared" si="174"/>
        <v>0427-000-000-0000</v>
      </c>
      <c r="E11183" s="5" t="s">
        <v>1795</v>
      </c>
      <c r="F11183" s="5" t="s">
        <v>383</v>
      </c>
      <c r="G11183" s="5" t="s">
        <v>384</v>
      </c>
      <c r="H11183" s="5" t="s">
        <v>377</v>
      </c>
      <c r="I11183" s="5" t="s">
        <v>378</v>
      </c>
    </row>
    <row r="11184" spans="1:9" x14ac:dyDescent="0.25">
      <c r="A11184" s="5" t="s">
        <v>25834</v>
      </c>
      <c r="B11184" s="5" t="s">
        <v>25835</v>
      </c>
      <c r="C11184" s="6" t="s">
        <v>977</v>
      </c>
      <c r="D11184" s="6" t="str">
        <f t="shared" si="174"/>
        <v>0551-000-000-0000</v>
      </c>
      <c r="E11184" s="5" t="s">
        <v>978</v>
      </c>
      <c r="F11184" s="5" t="s">
        <v>383</v>
      </c>
      <c r="G11184" s="5" t="s">
        <v>384</v>
      </c>
      <c r="H11184" s="5" t="s">
        <v>377</v>
      </c>
      <c r="I11184" s="5" t="s">
        <v>378</v>
      </c>
    </row>
    <row r="11185" spans="1:9" x14ac:dyDescent="0.25">
      <c r="A11185" s="5" t="s">
        <v>25836</v>
      </c>
      <c r="B11185" s="5" t="s">
        <v>25837</v>
      </c>
      <c r="C11185" s="6" t="s">
        <v>849</v>
      </c>
      <c r="D11185" s="6" t="str">
        <f t="shared" si="174"/>
        <v>0820-000-000-0000</v>
      </c>
      <c r="E11185" s="5" t="s">
        <v>850</v>
      </c>
      <c r="F11185" s="5" t="s">
        <v>383</v>
      </c>
      <c r="G11185" s="5" t="s">
        <v>384</v>
      </c>
      <c r="H11185" s="5" t="s">
        <v>377</v>
      </c>
      <c r="I11185" s="5" t="s">
        <v>378</v>
      </c>
    </row>
    <row r="11186" spans="1:9" x14ac:dyDescent="0.25">
      <c r="A11186" s="5" t="s">
        <v>25838</v>
      </c>
      <c r="B11186" s="5" t="s">
        <v>25839</v>
      </c>
      <c r="C11186" s="6" t="s">
        <v>4671</v>
      </c>
      <c r="D11186" s="6" t="str">
        <f t="shared" si="174"/>
        <v>0725-000-000-0000</v>
      </c>
      <c r="E11186" s="5" t="s">
        <v>4672</v>
      </c>
      <c r="F11186" s="5" t="s">
        <v>383</v>
      </c>
      <c r="G11186" s="5" t="s">
        <v>384</v>
      </c>
      <c r="H11186" s="5" t="s">
        <v>377</v>
      </c>
      <c r="I11186" s="5" t="s">
        <v>378</v>
      </c>
    </row>
    <row r="11187" spans="1:9" x14ac:dyDescent="0.25">
      <c r="A11187" s="5" t="s">
        <v>25840</v>
      </c>
      <c r="B11187" s="5" t="s">
        <v>25841</v>
      </c>
      <c r="C11187" s="6" t="s">
        <v>15639</v>
      </c>
      <c r="D11187" s="6" t="str">
        <f t="shared" si="174"/>
        <v>0573-000-000-0000</v>
      </c>
      <c r="E11187" s="5" t="s">
        <v>15640</v>
      </c>
      <c r="F11187" s="5" t="s">
        <v>383</v>
      </c>
      <c r="G11187" s="5" t="s">
        <v>384</v>
      </c>
      <c r="H11187" s="5" t="s">
        <v>377</v>
      </c>
      <c r="I11187" s="5" t="s">
        <v>378</v>
      </c>
    </row>
    <row r="11188" spans="1:9" x14ac:dyDescent="0.25">
      <c r="A11188" s="5" t="s">
        <v>25842</v>
      </c>
      <c r="B11188" s="5" t="s">
        <v>25843</v>
      </c>
      <c r="C11188" s="6" t="s">
        <v>1563</v>
      </c>
      <c r="D11188" s="6" t="str">
        <f t="shared" si="174"/>
        <v>0900-000-000-0000</v>
      </c>
      <c r="E11188" s="5" t="s">
        <v>1564</v>
      </c>
      <c r="F11188" s="5" t="s">
        <v>383</v>
      </c>
      <c r="G11188" s="5" t="s">
        <v>384</v>
      </c>
      <c r="H11188" s="5" t="s">
        <v>377</v>
      </c>
      <c r="I11188" s="5" t="s">
        <v>378</v>
      </c>
    </row>
    <row r="11189" spans="1:9" x14ac:dyDescent="0.25">
      <c r="A11189" s="5" t="s">
        <v>25844</v>
      </c>
      <c r="B11189" s="5" t="s">
        <v>25845</v>
      </c>
      <c r="C11189" s="6" t="s">
        <v>13654</v>
      </c>
      <c r="D11189" s="6" t="str">
        <f t="shared" si="174"/>
        <v>0711-000-000-0000</v>
      </c>
      <c r="E11189" s="5" t="s">
        <v>13655</v>
      </c>
      <c r="F11189" s="5" t="s">
        <v>383</v>
      </c>
      <c r="G11189" s="5" t="s">
        <v>384</v>
      </c>
      <c r="H11189" s="5" t="s">
        <v>377</v>
      </c>
      <c r="I11189" s="5" t="s">
        <v>378</v>
      </c>
    </row>
    <row r="11190" spans="1:9" x14ac:dyDescent="0.25">
      <c r="A11190" s="5" t="s">
        <v>25846</v>
      </c>
      <c r="B11190" s="5" t="s">
        <v>25847</v>
      </c>
      <c r="C11190" s="6" t="s">
        <v>2797</v>
      </c>
      <c r="D11190" s="6" t="str">
        <f t="shared" si="174"/>
        <v>0585-000-000-0000</v>
      </c>
      <c r="E11190" s="5" t="s">
        <v>2798</v>
      </c>
      <c r="F11190" s="5" t="s">
        <v>383</v>
      </c>
      <c r="G11190" s="5" t="s">
        <v>384</v>
      </c>
      <c r="H11190" s="5" t="s">
        <v>377</v>
      </c>
      <c r="I11190" s="5" t="s">
        <v>378</v>
      </c>
    </row>
    <row r="11191" spans="1:9" x14ac:dyDescent="0.25">
      <c r="A11191" s="5" t="s">
        <v>25848</v>
      </c>
      <c r="B11191" s="5" t="s">
        <v>25849</v>
      </c>
      <c r="C11191" s="6" t="s">
        <v>13654</v>
      </c>
      <c r="D11191" s="6" t="str">
        <f t="shared" si="174"/>
        <v>0711-000-000-0000</v>
      </c>
      <c r="E11191" s="5" t="s">
        <v>13655</v>
      </c>
      <c r="F11191" s="5" t="s">
        <v>383</v>
      </c>
      <c r="G11191" s="5" t="s">
        <v>384</v>
      </c>
      <c r="H11191" s="5" t="s">
        <v>377</v>
      </c>
      <c r="I11191" s="5" t="s">
        <v>378</v>
      </c>
    </row>
    <row r="11192" spans="1:9" x14ac:dyDescent="0.25">
      <c r="A11192" s="5" t="s">
        <v>25850</v>
      </c>
      <c r="B11192" s="5" t="s">
        <v>25851</v>
      </c>
      <c r="C11192" s="6" t="s">
        <v>919</v>
      </c>
      <c r="D11192" s="6" t="str">
        <f t="shared" si="174"/>
        <v>1007-000-000-0000</v>
      </c>
      <c r="E11192" s="5" t="s">
        <v>920</v>
      </c>
      <c r="F11192" s="5" t="s">
        <v>383</v>
      </c>
      <c r="G11192" s="5" t="s">
        <v>384</v>
      </c>
      <c r="H11192" s="5" t="s">
        <v>377</v>
      </c>
      <c r="I11192" s="5" t="s">
        <v>378</v>
      </c>
    </row>
    <row r="11193" spans="1:9" x14ac:dyDescent="0.25">
      <c r="A11193" s="5" t="s">
        <v>25852</v>
      </c>
      <c r="B11193" s="5" t="s">
        <v>25853</v>
      </c>
      <c r="C11193" s="6" t="s">
        <v>15639</v>
      </c>
      <c r="D11193" s="6" t="str">
        <f t="shared" si="174"/>
        <v>0573-000-000-0000</v>
      </c>
      <c r="E11193" s="5" t="s">
        <v>15640</v>
      </c>
      <c r="F11193" s="5" t="s">
        <v>383</v>
      </c>
      <c r="G11193" s="5" t="s">
        <v>384</v>
      </c>
      <c r="H11193" s="5" t="s">
        <v>377</v>
      </c>
      <c r="I11193" s="5" t="s">
        <v>378</v>
      </c>
    </row>
    <row r="11194" spans="1:9" x14ac:dyDescent="0.25">
      <c r="A11194" s="5" t="s">
        <v>25854</v>
      </c>
      <c r="B11194" s="5" t="s">
        <v>25855</v>
      </c>
      <c r="C11194" s="6" t="s">
        <v>15639</v>
      </c>
      <c r="D11194" s="6" t="str">
        <f t="shared" si="174"/>
        <v>0573-000-000-0000</v>
      </c>
      <c r="E11194" s="5" t="s">
        <v>15640</v>
      </c>
      <c r="F11194" s="5" t="s">
        <v>383</v>
      </c>
      <c r="G11194" s="5" t="s">
        <v>384</v>
      </c>
      <c r="H11194" s="5" t="s">
        <v>377</v>
      </c>
      <c r="I11194" s="5" t="s">
        <v>378</v>
      </c>
    </row>
    <row r="11195" spans="1:9" x14ac:dyDescent="0.25">
      <c r="A11195" s="5" t="s">
        <v>25856</v>
      </c>
      <c r="B11195" s="5" t="s">
        <v>25857</v>
      </c>
      <c r="C11195" s="6" t="s">
        <v>3449</v>
      </c>
      <c r="D11195" s="6" t="str">
        <f t="shared" si="174"/>
        <v>0618-000-000-0000</v>
      </c>
      <c r="E11195" s="5" t="s">
        <v>27856</v>
      </c>
      <c r="F11195" s="5" t="s">
        <v>383</v>
      </c>
      <c r="G11195" s="5" t="s">
        <v>384</v>
      </c>
      <c r="H11195" s="5" t="s">
        <v>11790</v>
      </c>
      <c r="I11195" s="5" t="s">
        <v>11791</v>
      </c>
    </row>
    <row r="11196" spans="1:9" x14ac:dyDescent="0.25">
      <c r="A11196" s="5" t="s">
        <v>25858</v>
      </c>
      <c r="B11196" s="5" t="s">
        <v>25859</v>
      </c>
      <c r="C11196" s="6" t="s">
        <v>3767</v>
      </c>
      <c r="D11196" s="6" t="str">
        <f t="shared" si="174"/>
        <v>0755-000-000-0000</v>
      </c>
      <c r="E11196" s="5" t="s">
        <v>3768</v>
      </c>
      <c r="F11196" s="5" t="s">
        <v>383</v>
      </c>
      <c r="G11196" s="5" t="s">
        <v>384</v>
      </c>
      <c r="H11196" s="5" t="s">
        <v>377</v>
      </c>
      <c r="I11196" s="5" t="s">
        <v>378</v>
      </c>
    </row>
    <row r="11197" spans="1:9" x14ac:dyDescent="0.25">
      <c r="A11197" s="5" t="s">
        <v>25860</v>
      </c>
      <c r="B11197" s="5" t="s">
        <v>25861</v>
      </c>
      <c r="C11197" s="6" t="s">
        <v>457</v>
      </c>
      <c r="D11197" s="6" t="str">
        <f t="shared" si="174"/>
        <v>0913-000-000-0000</v>
      </c>
      <c r="E11197" s="5" t="s">
        <v>458</v>
      </c>
      <c r="F11197" s="5" t="s">
        <v>383</v>
      </c>
      <c r="G11197" s="5" t="s">
        <v>384</v>
      </c>
      <c r="H11197" s="5" t="s">
        <v>377</v>
      </c>
      <c r="I11197" s="5" t="s">
        <v>378</v>
      </c>
    </row>
    <row r="11198" spans="1:9" x14ac:dyDescent="0.25">
      <c r="A11198" s="5" t="s">
        <v>25862</v>
      </c>
      <c r="B11198" s="5" t="s">
        <v>25863</v>
      </c>
      <c r="C11198" s="6" t="s">
        <v>3767</v>
      </c>
      <c r="D11198" s="6" t="str">
        <f t="shared" si="174"/>
        <v>0755-000-000-0000</v>
      </c>
      <c r="E11198" s="5" t="s">
        <v>3768</v>
      </c>
      <c r="F11198" s="5" t="s">
        <v>383</v>
      </c>
      <c r="G11198" s="5" t="s">
        <v>384</v>
      </c>
      <c r="H11198" s="5" t="s">
        <v>377</v>
      </c>
      <c r="I11198" s="5" t="s">
        <v>378</v>
      </c>
    </row>
    <row r="11199" spans="1:9" x14ac:dyDescent="0.25">
      <c r="A11199" s="5" t="s">
        <v>25864</v>
      </c>
      <c r="B11199" s="5" t="s">
        <v>25865</v>
      </c>
      <c r="C11199" s="6" t="s">
        <v>4625</v>
      </c>
      <c r="D11199" s="6" t="str">
        <f t="shared" si="174"/>
        <v>0193-000-000-0000</v>
      </c>
      <c r="E11199" s="5" t="s">
        <v>4626</v>
      </c>
      <c r="F11199" s="5" t="s">
        <v>383</v>
      </c>
      <c r="G11199" s="5" t="s">
        <v>384</v>
      </c>
      <c r="H11199" s="5" t="s">
        <v>377</v>
      </c>
      <c r="I11199" s="5" t="s">
        <v>378</v>
      </c>
    </row>
    <row r="11200" spans="1:9" x14ac:dyDescent="0.25">
      <c r="A11200" s="5" t="s">
        <v>25866</v>
      </c>
      <c r="B11200" s="5" t="s">
        <v>25867</v>
      </c>
      <c r="C11200" s="6" t="s">
        <v>1746</v>
      </c>
      <c r="D11200" s="6" t="str">
        <f t="shared" si="174"/>
        <v>0816-000-000-0000</v>
      </c>
      <c r="E11200" s="5" t="s">
        <v>1747</v>
      </c>
      <c r="F11200" s="5" t="s">
        <v>383</v>
      </c>
      <c r="G11200" s="5" t="s">
        <v>384</v>
      </c>
      <c r="H11200" s="5" t="s">
        <v>377</v>
      </c>
      <c r="I11200" s="5" t="s">
        <v>378</v>
      </c>
    </row>
    <row r="11201" spans="1:9" x14ac:dyDescent="0.25">
      <c r="A11201" s="5" t="s">
        <v>25868</v>
      </c>
      <c r="B11201" s="5" t="s">
        <v>25869</v>
      </c>
      <c r="C11201" s="6" t="s">
        <v>4353</v>
      </c>
      <c r="D11201" s="6" t="str">
        <f t="shared" si="174"/>
        <v>0687-000-000-0000</v>
      </c>
      <c r="E11201" s="5" t="s">
        <v>4354</v>
      </c>
      <c r="F11201" s="5" t="s">
        <v>383</v>
      </c>
      <c r="G11201" s="5" t="s">
        <v>384</v>
      </c>
      <c r="H11201" s="5" t="s">
        <v>377</v>
      </c>
      <c r="I11201" s="5" t="s">
        <v>378</v>
      </c>
    </row>
    <row r="11202" spans="1:9" x14ac:dyDescent="0.25">
      <c r="A11202" s="5" t="s">
        <v>25870</v>
      </c>
      <c r="B11202" s="5" t="s">
        <v>25871</v>
      </c>
      <c r="C11202" s="6" t="s">
        <v>3449</v>
      </c>
      <c r="D11202" s="6" t="str">
        <f t="shared" ref="D11202:D11265" si="175">TEXT(C11202,"0000-000-000-0000")</f>
        <v>0618-000-000-0000</v>
      </c>
      <c r="E11202" s="5" t="s">
        <v>27856</v>
      </c>
      <c r="F11202" s="5" t="s">
        <v>383</v>
      </c>
      <c r="G11202" s="5" t="s">
        <v>384</v>
      </c>
      <c r="H11202" s="5" t="s">
        <v>377</v>
      </c>
      <c r="I11202" s="5" t="s">
        <v>378</v>
      </c>
    </row>
    <row r="11203" spans="1:9" x14ac:dyDescent="0.25">
      <c r="A11203" s="5" t="s">
        <v>25872</v>
      </c>
      <c r="B11203" s="5" t="s">
        <v>25873</v>
      </c>
      <c r="C11203" s="6" t="s">
        <v>977</v>
      </c>
      <c r="D11203" s="6" t="str">
        <f t="shared" si="175"/>
        <v>0551-000-000-0000</v>
      </c>
      <c r="E11203" s="5" t="s">
        <v>978</v>
      </c>
      <c r="F11203" s="5" t="s">
        <v>383</v>
      </c>
      <c r="G11203" s="5" t="s">
        <v>384</v>
      </c>
      <c r="H11203" s="5" t="s">
        <v>377</v>
      </c>
      <c r="I11203" s="5" t="s">
        <v>378</v>
      </c>
    </row>
    <row r="11204" spans="1:9" x14ac:dyDescent="0.25">
      <c r="A11204" s="5" t="s">
        <v>25874</v>
      </c>
      <c r="B11204" s="5" t="s">
        <v>1114</v>
      </c>
      <c r="C11204" s="6" t="s">
        <v>25198</v>
      </c>
      <c r="D11204" s="6" t="str">
        <f t="shared" si="175"/>
        <v>0010-211-010-1000</v>
      </c>
      <c r="E11204" s="5" t="s">
        <v>604</v>
      </c>
      <c r="F11204" s="5" t="s">
        <v>383</v>
      </c>
      <c r="G11204" s="5" t="s">
        <v>384</v>
      </c>
      <c r="H11204" s="5" t="s">
        <v>377</v>
      </c>
      <c r="I11204" s="5" t="s">
        <v>378</v>
      </c>
    </row>
    <row r="11205" spans="1:9" x14ac:dyDescent="0.25">
      <c r="A11205" s="5" t="s">
        <v>25875</v>
      </c>
      <c r="B11205" s="5" t="s">
        <v>25876</v>
      </c>
      <c r="C11205" s="6" t="s">
        <v>25877</v>
      </c>
      <c r="D11205" s="6" t="str">
        <f t="shared" si="175"/>
        <v>0010-071-000-0000</v>
      </c>
      <c r="E11205" s="5" t="s">
        <v>25878</v>
      </c>
      <c r="F11205" s="5" t="s">
        <v>383</v>
      </c>
      <c r="G11205" s="5" t="s">
        <v>25879</v>
      </c>
      <c r="H11205" s="5" t="s">
        <v>377</v>
      </c>
      <c r="I11205" s="5" t="s">
        <v>378</v>
      </c>
    </row>
    <row r="11206" spans="1:9" x14ac:dyDescent="0.25">
      <c r="A11206" s="5" t="s">
        <v>25880</v>
      </c>
      <c r="B11206" s="5" t="s">
        <v>25881</v>
      </c>
      <c r="C11206" s="6" t="s">
        <v>9624</v>
      </c>
      <c r="D11206" s="6" t="str">
        <f t="shared" si="175"/>
        <v>0010-086-011-1100</v>
      </c>
      <c r="E11206" s="5" t="s">
        <v>9625</v>
      </c>
      <c r="F11206" s="5" t="s">
        <v>383</v>
      </c>
      <c r="G11206" s="5" t="s">
        <v>25879</v>
      </c>
      <c r="H11206" s="5" t="s">
        <v>1458</v>
      </c>
      <c r="I11206" s="5" t="s">
        <v>25882</v>
      </c>
    </row>
    <row r="11207" spans="1:9" x14ac:dyDescent="0.25">
      <c r="A11207" s="5" t="s">
        <v>25883</v>
      </c>
      <c r="B11207" s="5" t="s">
        <v>25884</v>
      </c>
      <c r="C11207" s="6" t="s">
        <v>10159</v>
      </c>
      <c r="D11207" s="6" t="str">
        <f t="shared" si="175"/>
        <v>0010-058-071-1700</v>
      </c>
      <c r="E11207" s="5" t="s">
        <v>10160</v>
      </c>
      <c r="F11207" s="5" t="s">
        <v>383</v>
      </c>
      <c r="G11207" s="5" t="s">
        <v>25879</v>
      </c>
      <c r="H11207" s="5" t="s">
        <v>1458</v>
      </c>
      <c r="I11207" s="5" t="s">
        <v>25882</v>
      </c>
    </row>
    <row r="11208" spans="1:9" x14ac:dyDescent="0.25">
      <c r="A11208" s="5" t="s">
        <v>25885</v>
      </c>
      <c r="B11208" s="5" t="s">
        <v>25886</v>
      </c>
      <c r="C11208" s="6" t="s">
        <v>25887</v>
      </c>
      <c r="D11208" s="6" t="str">
        <f t="shared" si="175"/>
        <v>0010-072-000-0000</v>
      </c>
      <c r="E11208" s="5" t="s">
        <v>25888</v>
      </c>
      <c r="F11208" s="5" t="s">
        <v>383</v>
      </c>
      <c r="G11208" s="5" t="s">
        <v>25879</v>
      </c>
      <c r="H11208" s="5" t="s">
        <v>1458</v>
      </c>
      <c r="I11208" s="5" t="s">
        <v>25882</v>
      </c>
    </row>
    <row r="11209" spans="1:9" x14ac:dyDescent="0.25">
      <c r="A11209" s="5" t="s">
        <v>25889</v>
      </c>
      <c r="B11209" s="5" t="s">
        <v>25890</v>
      </c>
      <c r="C11209" s="6" t="s">
        <v>25891</v>
      </c>
      <c r="D11209" s="6" t="str">
        <f t="shared" si="175"/>
        <v>0010-081-000-0000</v>
      </c>
      <c r="E11209" s="5" t="s">
        <v>25892</v>
      </c>
      <c r="F11209" s="5" t="s">
        <v>383</v>
      </c>
      <c r="G11209" s="5" t="s">
        <v>25879</v>
      </c>
      <c r="H11209" s="5" t="s">
        <v>377</v>
      </c>
      <c r="I11209" s="5" t="s">
        <v>378</v>
      </c>
    </row>
    <row r="11210" spans="1:9" x14ac:dyDescent="0.25">
      <c r="A11210" s="5" t="s">
        <v>25893</v>
      </c>
      <c r="B11210" s="5" t="s">
        <v>25894</v>
      </c>
      <c r="C11210" s="6" t="s">
        <v>1635</v>
      </c>
      <c r="D11210" s="6" t="str">
        <f t="shared" si="175"/>
        <v>0010-211-010-9900</v>
      </c>
      <c r="E11210" s="5" t="s">
        <v>1636</v>
      </c>
      <c r="F11210" s="5" t="s">
        <v>383</v>
      </c>
      <c r="G11210" s="5" t="s">
        <v>25879</v>
      </c>
      <c r="H11210" s="5" t="s">
        <v>377</v>
      </c>
      <c r="I11210" s="5" t="s">
        <v>378</v>
      </c>
    </row>
    <row r="11211" spans="1:9" x14ac:dyDescent="0.25">
      <c r="A11211" s="5" t="s">
        <v>25895</v>
      </c>
      <c r="B11211" s="5" t="s">
        <v>25896</v>
      </c>
      <c r="C11211" s="6" t="s">
        <v>25877</v>
      </c>
      <c r="D11211" s="6" t="str">
        <f t="shared" si="175"/>
        <v>0010-071-000-0000</v>
      </c>
      <c r="E11211" s="5" t="s">
        <v>25878</v>
      </c>
      <c r="F11211" s="5" t="s">
        <v>383</v>
      </c>
      <c r="G11211" s="5" t="s">
        <v>25879</v>
      </c>
      <c r="H11211" s="5" t="s">
        <v>377</v>
      </c>
      <c r="I11211" s="5" t="s">
        <v>378</v>
      </c>
    </row>
    <row r="11212" spans="1:9" x14ac:dyDescent="0.25">
      <c r="A11212" s="5" t="s">
        <v>25897</v>
      </c>
      <c r="B11212" s="5" t="s">
        <v>25898</v>
      </c>
      <c r="C11212" s="6" t="s">
        <v>25899</v>
      </c>
      <c r="D11212" s="6" t="str">
        <f t="shared" si="175"/>
        <v>0010-086-000-0000</v>
      </c>
      <c r="E11212" s="5" t="s">
        <v>25900</v>
      </c>
      <c r="F11212" s="5" t="s">
        <v>383</v>
      </c>
      <c r="G11212" s="5" t="s">
        <v>25879</v>
      </c>
      <c r="H11212" s="5" t="s">
        <v>377</v>
      </c>
      <c r="I11212" s="5" t="s">
        <v>378</v>
      </c>
    </row>
    <row r="11213" spans="1:9" x14ac:dyDescent="0.25">
      <c r="A11213" s="5" t="s">
        <v>25901</v>
      </c>
      <c r="B11213" s="5" t="s">
        <v>25902</v>
      </c>
      <c r="C11213" s="6" t="s">
        <v>10159</v>
      </c>
      <c r="D11213" s="6" t="str">
        <f t="shared" si="175"/>
        <v>0010-058-071-1700</v>
      </c>
      <c r="E11213" s="5" t="s">
        <v>10160</v>
      </c>
      <c r="F11213" s="5" t="s">
        <v>383</v>
      </c>
      <c r="G11213" s="5" t="s">
        <v>25879</v>
      </c>
      <c r="H11213" s="5" t="s">
        <v>377</v>
      </c>
      <c r="I11213" s="5" t="s">
        <v>378</v>
      </c>
    </row>
    <row r="11214" spans="1:9" x14ac:dyDescent="0.25">
      <c r="A11214" s="5" t="s">
        <v>25903</v>
      </c>
      <c r="B11214" s="5" t="s">
        <v>25904</v>
      </c>
      <c r="C11214" s="6" t="s">
        <v>25877</v>
      </c>
      <c r="D11214" s="6" t="str">
        <f t="shared" si="175"/>
        <v>0010-071-000-0000</v>
      </c>
      <c r="E11214" s="5" t="s">
        <v>25878</v>
      </c>
      <c r="F11214" s="5" t="s">
        <v>383</v>
      </c>
      <c r="G11214" s="5" t="s">
        <v>25879</v>
      </c>
      <c r="H11214" s="5" t="s">
        <v>377</v>
      </c>
      <c r="I11214" s="5" t="s">
        <v>378</v>
      </c>
    </row>
    <row r="11215" spans="1:9" x14ac:dyDescent="0.25">
      <c r="A11215" s="5" t="s">
        <v>25905</v>
      </c>
      <c r="B11215" s="5" t="s">
        <v>25906</v>
      </c>
      <c r="C11215" s="6" t="s">
        <v>25907</v>
      </c>
      <c r="D11215" s="6" t="str">
        <f t="shared" si="175"/>
        <v>0010-092-000-0000</v>
      </c>
      <c r="E11215" s="5" t="s">
        <v>25908</v>
      </c>
      <c r="F11215" s="5" t="s">
        <v>383</v>
      </c>
      <c r="G11215" s="5" t="s">
        <v>25879</v>
      </c>
      <c r="H11215" s="5" t="s">
        <v>377</v>
      </c>
      <c r="I11215" s="5" t="s">
        <v>378</v>
      </c>
    </row>
    <row r="11216" spans="1:9" x14ac:dyDescent="0.25">
      <c r="A11216" s="5" t="s">
        <v>25909</v>
      </c>
      <c r="B11216" s="5" t="s">
        <v>25910</v>
      </c>
      <c r="C11216" s="6" t="s">
        <v>25911</v>
      </c>
      <c r="D11216" s="6" t="str">
        <f t="shared" si="175"/>
        <v>0010-049-060-0000</v>
      </c>
      <c r="E11216" s="5" t="s">
        <v>25912</v>
      </c>
      <c r="F11216" s="5" t="s">
        <v>383</v>
      </c>
      <c r="G11216" s="5" t="s">
        <v>25879</v>
      </c>
      <c r="H11216" s="5" t="s">
        <v>1458</v>
      </c>
      <c r="I11216" s="5" t="s">
        <v>25882</v>
      </c>
    </row>
    <row r="11217" spans="1:9" x14ac:dyDescent="0.25">
      <c r="A11217" s="5" t="s">
        <v>25913</v>
      </c>
      <c r="B11217" s="5" t="s">
        <v>25914</v>
      </c>
      <c r="C11217" s="6" t="s">
        <v>10159</v>
      </c>
      <c r="D11217" s="6" t="str">
        <f t="shared" si="175"/>
        <v>0010-058-071-1700</v>
      </c>
      <c r="E11217" s="5" t="s">
        <v>10160</v>
      </c>
      <c r="F11217" s="5" t="s">
        <v>383</v>
      </c>
      <c r="G11217" s="5" t="s">
        <v>25879</v>
      </c>
      <c r="H11217" s="5" t="s">
        <v>377</v>
      </c>
      <c r="I11217" s="5" t="s">
        <v>378</v>
      </c>
    </row>
    <row r="11218" spans="1:9" x14ac:dyDescent="0.25">
      <c r="A11218" s="5" t="s">
        <v>25915</v>
      </c>
      <c r="B11218" s="5" t="s">
        <v>25916</v>
      </c>
      <c r="C11218" s="6" t="s">
        <v>4567</v>
      </c>
      <c r="D11218" s="6" t="str">
        <f t="shared" si="175"/>
        <v>0010-058-011-1100</v>
      </c>
      <c r="E11218" s="5" t="s">
        <v>4568</v>
      </c>
      <c r="F11218" s="5" t="s">
        <v>383</v>
      </c>
      <c r="G11218" s="5" t="s">
        <v>25879</v>
      </c>
      <c r="H11218" s="5" t="s">
        <v>377</v>
      </c>
      <c r="I11218" s="5" t="s">
        <v>378</v>
      </c>
    </row>
    <row r="11219" spans="1:9" x14ac:dyDescent="0.25">
      <c r="A11219" s="5" t="s">
        <v>25917</v>
      </c>
      <c r="B11219" s="5" t="s">
        <v>25918</v>
      </c>
      <c r="C11219" s="6" t="s">
        <v>25919</v>
      </c>
      <c r="D11219" s="6" t="str">
        <f t="shared" si="175"/>
        <v>0010-030-000-0000</v>
      </c>
      <c r="E11219" s="5" t="s">
        <v>25920</v>
      </c>
      <c r="F11219" s="5" t="s">
        <v>383</v>
      </c>
      <c r="G11219" s="5" t="s">
        <v>25879</v>
      </c>
      <c r="H11219" s="5" t="s">
        <v>377</v>
      </c>
      <c r="I11219" s="5" t="s">
        <v>378</v>
      </c>
    </row>
    <row r="11220" spans="1:9" x14ac:dyDescent="0.25">
      <c r="A11220" s="5" t="s">
        <v>25921</v>
      </c>
      <c r="B11220" s="5" t="s">
        <v>25922</v>
      </c>
      <c r="C11220" s="6" t="s">
        <v>25923</v>
      </c>
      <c r="D11220" s="6" t="str">
        <f t="shared" si="175"/>
        <v>0010-090-000-0000</v>
      </c>
      <c r="E11220" s="5" t="s">
        <v>25924</v>
      </c>
      <c r="F11220" s="5" t="s">
        <v>383</v>
      </c>
      <c r="G11220" s="5" t="s">
        <v>25879</v>
      </c>
      <c r="H11220" s="5" t="s">
        <v>377</v>
      </c>
      <c r="I11220" s="5" t="s">
        <v>378</v>
      </c>
    </row>
    <row r="11221" spans="1:9" x14ac:dyDescent="0.25">
      <c r="A11221" s="5" t="s">
        <v>25925</v>
      </c>
      <c r="B11221" s="5" t="s">
        <v>25926</v>
      </c>
      <c r="C11221" s="6" t="s">
        <v>4567</v>
      </c>
      <c r="D11221" s="6" t="str">
        <f t="shared" si="175"/>
        <v>0010-058-011-1100</v>
      </c>
      <c r="E11221" s="5" t="s">
        <v>4568</v>
      </c>
      <c r="F11221" s="5" t="s">
        <v>383</v>
      </c>
      <c r="G11221" s="5" t="s">
        <v>25879</v>
      </c>
      <c r="H11221" s="5" t="s">
        <v>513</v>
      </c>
      <c r="I11221" s="5" t="s">
        <v>25927</v>
      </c>
    </row>
    <row r="11222" spans="1:9" x14ac:dyDescent="0.25">
      <c r="A11222" s="5" t="s">
        <v>25928</v>
      </c>
      <c r="B11222" s="5" t="s">
        <v>25929</v>
      </c>
      <c r="C11222" s="6" t="s">
        <v>7046</v>
      </c>
      <c r="D11222" s="6" t="str">
        <f t="shared" si="175"/>
        <v>0010-030-011-1100</v>
      </c>
      <c r="E11222" s="5" t="s">
        <v>7047</v>
      </c>
      <c r="F11222" s="5" t="s">
        <v>383</v>
      </c>
      <c r="G11222" s="5" t="s">
        <v>25879</v>
      </c>
      <c r="H11222" s="5" t="s">
        <v>377</v>
      </c>
      <c r="I11222" s="5" t="s">
        <v>378</v>
      </c>
    </row>
    <row r="11223" spans="1:9" x14ac:dyDescent="0.25">
      <c r="A11223" s="5" t="s">
        <v>25930</v>
      </c>
      <c r="B11223" s="5" t="s">
        <v>25931</v>
      </c>
      <c r="C11223" s="6" t="s">
        <v>3940</v>
      </c>
      <c r="D11223" s="6" t="str">
        <f t="shared" si="175"/>
        <v>1099-000-000-0000</v>
      </c>
      <c r="E11223" s="5" t="s">
        <v>3941</v>
      </c>
      <c r="F11223" s="5" t="s">
        <v>383</v>
      </c>
      <c r="G11223" s="5" t="s">
        <v>25879</v>
      </c>
      <c r="H11223" s="5" t="s">
        <v>377</v>
      </c>
      <c r="I11223" s="5" t="s">
        <v>378</v>
      </c>
    </row>
    <row r="11224" spans="1:9" x14ac:dyDescent="0.25">
      <c r="A11224" s="5" t="s">
        <v>25932</v>
      </c>
      <c r="B11224" s="5" t="s">
        <v>25933</v>
      </c>
      <c r="C11224" s="6" t="s">
        <v>12791</v>
      </c>
      <c r="D11224" s="6" t="str">
        <f t="shared" si="175"/>
        <v>0100-000-000-0000</v>
      </c>
      <c r="E11224" s="5" t="s">
        <v>12792</v>
      </c>
      <c r="F11224" s="5" t="s">
        <v>383</v>
      </c>
      <c r="G11224" s="5" t="s">
        <v>25879</v>
      </c>
      <c r="H11224" s="5" t="s">
        <v>377</v>
      </c>
      <c r="I11224" s="5" t="s">
        <v>378</v>
      </c>
    </row>
    <row r="11225" spans="1:9" x14ac:dyDescent="0.25">
      <c r="A11225" s="5" t="s">
        <v>25934</v>
      </c>
      <c r="B11225" s="5" t="s">
        <v>25935</v>
      </c>
      <c r="C11225" s="6" t="s">
        <v>4540</v>
      </c>
      <c r="D11225" s="6" t="str">
        <f t="shared" si="175"/>
        <v>0624-000-000-0000</v>
      </c>
      <c r="E11225" s="5" t="s">
        <v>4541</v>
      </c>
      <c r="F11225" s="5" t="s">
        <v>383</v>
      </c>
      <c r="G11225" s="5" t="s">
        <v>25879</v>
      </c>
      <c r="H11225" s="5" t="s">
        <v>377</v>
      </c>
      <c r="I11225" s="5" t="s">
        <v>378</v>
      </c>
    </row>
    <row r="11226" spans="1:9" x14ac:dyDescent="0.25">
      <c r="A11226" s="5" t="s">
        <v>25936</v>
      </c>
      <c r="B11226" s="5" t="s">
        <v>25937</v>
      </c>
      <c r="C11226" s="6" t="s">
        <v>1732</v>
      </c>
      <c r="D11226" s="6" t="str">
        <f t="shared" si="175"/>
        <v>0030-000-000-0000</v>
      </c>
      <c r="E11226" s="5" t="s">
        <v>1733</v>
      </c>
      <c r="F11226" s="5" t="s">
        <v>383</v>
      </c>
      <c r="G11226" s="5" t="s">
        <v>25879</v>
      </c>
      <c r="H11226" s="5" t="s">
        <v>377</v>
      </c>
      <c r="I11226" s="5" t="s">
        <v>378</v>
      </c>
    </row>
    <row r="11227" spans="1:9" x14ac:dyDescent="0.25">
      <c r="A11227" s="5" t="s">
        <v>25938</v>
      </c>
      <c r="B11227" s="5" t="s">
        <v>25939</v>
      </c>
      <c r="C11227" s="6" t="s">
        <v>1133</v>
      </c>
      <c r="D11227" s="6" t="str">
        <f t="shared" si="175"/>
        <v>1042-000-000-0000</v>
      </c>
      <c r="E11227" s="5" t="s">
        <v>1134</v>
      </c>
      <c r="F11227" s="5" t="s">
        <v>383</v>
      </c>
      <c r="G11227" s="5" t="s">
        <v>25879</v>
      </c>
      <c r="H11227" s="5" t="s">
        <v>377</v>
      </c>
      <c r="I11227" s="5" t="s">
        <v>378</v>
      </c>
    </row>
    <row r="11228" spans="1:9" x14ac:dyDescent="0.25">
      <c r="A11228" s="5" t="s">
        <v>25940</v>
      </c>
      <c r="B11228" s="5" t="s">
        <v>25941</v>
      </c>
      <c r="C11228" s="6" t="s">
        <v>6366</v>
      </c>
      <c r="D11228" s="6" t="str">
        <f t="shared" si="175"/>
        <v>1004-000-000-0000</v>
      </c>
      <c r="E11228" s="5" t="s">
        <v>6367</v>
      </c>
      <c r="F11228" s="5" t="s">
        <v>383</v>
      </c>
      <c r="G11228" s="5" t="s">
        <v>25879</v>
      </c>
      <c r="H11228" s="5" t="s">
        <v>377</v>
      </c>
      <c r="I11228" s="5" t="s">
        <v>378</v>
      </c>
    </row>
    <row r="11229" spans="1:9" x14ac:dyDescent="0.25">
      <c r="A11229" s="5" t="s">
        <v>25942</v>
      </c>
      <c r="B11229" s="5" t="s">
        <v>25943</v>
      </c>
      <c r="C11229" s="6" t="s">
        <v>6508</v>
      </c>
      <c r="D11229" s="6" t="str">
        <f t="shared" si="175"/>
        <v>0640-000-000-0000</v>
      </c>
      <c r="E11229" s="5" t="s">
        <v>6509</v>
      </c>
      <c r="F11229" s="5" t="s">
        <v>383</v>
      </c>
      <c r="G11229" s="5" t="s">
        <v>25879</v>
      </c>
      <c r="H11229" s="5" t="s">
        <v>377</v>
      </c>
      <c r="I11229" s="5" t="s">
        <v>378</v>
      </c>
    </row>
    <row r="11230" spans="1:9" x14ac:dyDescent="0.25">
      <c r="A11230" s="5" t="s">
        <v>25944</v>
      </c>
      <c r="B11230" s="5" t="s">
        <v>25945</v>
      </c>
      <c r="C11230" s="6" t="s">
        <v>1512</v>
      </c>
      <c r="D11230" s="6" t="str">
        <f t="shared" si="175"/>
        <v>0041-000-000-0000</v>
      </c>
      <c r="E11230" s="5" t="s">
        <v>1513</v>
      </c>
      <c r="F11230" s="5" t="s">
        <v>383</v>
      </c>
      <c r="G11230" s="5" t="s">
        <v>25879</v>
      </c>
      <c r="H11230" s="5" t="s">
        <v>377</v>
      </c>
      <c r="I11230" s="5" t="s">
        <v>378</v>
      </c>
    </row>
    <row r="11231" spans="1:9" x14ac:dyDescent="0.25">
      <c r="A11231" s="5" t="s">
        <v>25946</v>
      </c>
      <c r="B11231" s="5" t="s">
        <v>25947</v>
      </c>
      <c r="C11231" s="6" t="s">
        <v>4841</v>
      </c>
      <c r="D11231" s="6" t="str">
        <f t="shared" si="175"/>
        <v>0576-000-000-0000</v>
      </c>
      <c r="E11231" s="5" t="s">
        <v>4842</v>
      </c>
      <c r="F11231" s="5" t="s">
        <v>383</v>
      </c>
      <c r="G11231" s="5" t="s">
        <v>25879</v>
      </c>
      <c r="H11231" s="5" t="s">
        <v>377</v>
      </c>
      <c r="I11231" s="5" t="s">
        <v>378</v>
      </c>
    </row>
    <row r="11232" spans="1:9" x14ac:dyDescent="0.25">
      <c r="A11232" s="5" t="s">
        <v>25948</v>
      </c>
      <c r="B11232" s="5" t="s">
        <v>25949</v>
      </c>
      <c r="C11232" s="6" t="s">
        <v>781</v>
      </c>
      <c r="D11232" s="6" t="str">
        <f t="shared" si="175"/>
        <v>0430-000-000-0000</v>
      </c>
      <c r="E11232" s="5" t="s">
        <v>782</v>
      </c>
      <c r="F11232" s="5" t="s">
        <v>383</v>
      </c>
      <c r="G11232" s="5" t="s">
        <v>25879</v>
      </c>
      <c r="H11232" s="5" t="s">
        <v>377</v>
      </c>
      <c r="I11232" s="5" t="s">
        <v>378</v>
      </c>
    </row>
    <row r="11233" spans="1:9" x14ac:dyDescent="0.25">
      <c r="A11233" s="5" t="s">
        <v>25950</v>
      </c>
      <c r="B11233" s="5" t="s">
        <v>25951</v>
      </c>
      <c r="C11233" s="6" t="s">
        <v>1185</v>
      </c>
      <c r="D11233" s="6" t="str">
        <f t="shared" si="175"/>
        <v>0073-000-000-0000</v>
      </c>
      <c r="E11233" s="5" t="s">
        <v>1186</v>
      </c>
      <c r="F11233" s="5" t="s">
        <v>383</v>
      </c>
      <c r="G11233" s="5" t="s">
        <v>25879</v>
      </c>
      <c r="H11233" s="5" t="s">
        <v>377</v>
      </c>
      <c r="I11233" s="5" t="s">
        <v>378</v>
      </c>
    </row>
    <row r="11234" spans="1:9" x14ac:dyDescent="0.25">
      <c r="A11234" s="5" t="s">
        <v>25952</v>
      </c>
      <c r="B11234" s="5" t="s">
        <v>25953</v>
      </c>
      <c r="C11234" s="6" t="s">
        <v>923</v>
      </c>
      <c r="D11234" s="6" t="str">
        <f t="shared" si="175"/>
        <v>0210-000-000-0000</v>
      </c>
      <c r="E11234" s="5" t="s">
        <v>924</v>
      </c>
      <c r="F11234" s="5" t="s">
        <v>383</v>
      </c>
      <c r="G11234" s="5" t="s">
        <v>25879</v>
      </c>
      <c r="H11234" s="5" t="s">
        <v>377</v>
      </c>
      <c r="I11234" s="5" t="s">
        <v>378</v>
      </c>
    </row>
    <row r="11235" spans="1:9" x14ac:dyDescent="0.25">
      <c r="A11235" s="5" t="s">
        <v>25954</v>
      </c>
      <c r="B11235" s="5" t="s">
        <v>25955</v>
      </c>
      <c r="C11235" s="6" t="s">
        <v>2657</v>
      </c>
      <c r="D11235" s="6" t="str">
        <f t="shared" si="175"/>
        <v>0085-000-000-0000</v>
      </c>
      <c r="E11235" s="5" t="s">
        <v>2658</v>
      </c>
      <c r="F11235" s="5" t="s">
        <v>383</v>
      </c>
      <c r="G11235" s="5" t="s">
        <v>25879</v>
      </c>
      <c r="H11235" s="5" t="s">
        <v>377</v>
      </c>
      <c r="I11235" s="5" t="s">
        <v>378</v>
      </c>
    </row>
    <row r="11236" spans="1:9" x14ac:dyDescent="0.25">
      <c r="A11236" s="5" t="s">
        <v>25956</v>
      </c>
      <c r="B11236" s="5" t="s">
        <v>25957</v>
      </c>
      <c r="C11236" s="6" t="s">
        <v>5469</v>
      </c>
      <c r="D11236" s="6" t="str">
        <f t="shared" si="175"/>
        <v>0856-000-000-0000</v>
      </c>
      <c r="E11236" s="5" t="s">
        <v>5470</v>
      </c>
      <c r="F11236" s="5" t="s">
        <v>383</v>
      </c>
      <c r="G11236" s="5" t="s">
        <v>25879</v>
      </c>
      <c r="H11236" s="5" t="s">
        <v>377</v>
      </c>
      <c r="I11236" s="5" t="s">
        <v>378</v>
      </c>
    </row>
    <row r="11237" spans="1:9" x14ac:dyDescent="0.25">
      <c r="A11237" s="5" t="s">
        <v>25958</v>
      </c>
      <c r="B11237" s="5" t="s">
        <v>25959</v>
      </c>
      <c r="C11237" s="6" t="s">
        <v>5469</v>
      </c>
      <c r="D11237" s="6" t="str">
        <f t="shared" si="175"/>
        <v>0856-000-000-0000</v>
      </c>
      <c r="E11237" s="5" t="s">
        <v>5470</v>
      </c>
      <c r="F11237" s="5" t="s">
        <v>383</v>
      </c>
      <c r="G11237" s="5" t="s">
        <v>25879</v>
      </c>
      <c r="H11237" s="5" t="s">
        <v>377</v>
      </c>
      <c r="I11237" s="5" t="s">
        <v>378</v>
      </c>
    </row>
    <row r="11238" spans="1:9" x14ac:dyDescent="0.25">
      <c r="A11238" s="5" t="s">
        <v>25960</v>
      </c>
      <c r="B11238" s="5" t="s">
        <v>25961</v>
      </c>
      <c r="C11238" s="6" t="s">
        <v>8250</v>
      </c>
      <c r="D11238" s="6" t="str">
        <f t="shared" si="175"/>
        <v>0140-000-000-0000</v>
      </c>
      <c r="E11238" s="5" t="s">
        <v>8251</v>
      </c>
      <c r="F11238" s="5" t="s">
        <v>383</v>
      </c>
      <c r="G11238" s="5" t="s">
        <v>25879</v>
      </c>
      <c r="H11238" s="5" t="s">
        <v>377</v>
      </c>
      <c r="I11238" s="5" t="s">
        <v>378</v>
      </c>
    </row>
    <row r="11239" spans="1:9" x14ac:dyDescent="0.25">
      <c r="A11239" s="5" t="s">
        <v>25962</v>
      </c>
      <c r="B11239" s="5" t="s">
        <v>25963</v>
      </c>
      <c r="C11239" s="6" t="s">
        <v>525</v>
      </c>
      <c r="D11239" s="6" t="str">
        <f t="shared" si="175"/>
        <v>0065-000-000-0000</v>
      </c>
      <c r="E11239" s="5" t="s">
        <v>526</v>
      </c>
      <c r="F11239" s="5" t="s">
        <v>383</v>
      </c>
      <c r="G11239" s="5" t="s">
        <v>25879</v>
      </c>
      <c r="H11239" s="5" t="s">
        <v>377</v>
      </c>
      <c r="I11239" s="5" t="s">
        <v>378</v>
      </c>
    </row>
    <row r="11240" spans="1:9" x14ac:dyDescent="0.25">
      <c r="A11240" s="5" t="s">
        <v>25964</v>
      </c>
      <c r="B11240" s="5" t="s">
        <v>25965</v>
      </c>
      <c r="C11240" s="6" t="s">
        <v>2297</v>
      </c>
      <c r="D11240" s="6" t="str">
        <f t="shared" si="175"/>
        <v>0055-000-000-0000</v>
      </c>
      <c r="E11240" s="5" t="s">
        <v>2298</v>
      </c>
      <c r="F11240" s="5" t="s">
        <v>383</v>
      </c>
      <c r="G11240" s="5" t="s">
        <v>25879</v>
      </c>
      <c r="H11240" s="5" t="s">
        <v>377</v>
      </c>
      <c r="I11240" s="5" t="s">
        <v>378</v>
      </c>
    </row>
    <row r="11241" spans="1:9" x14ac:dyDescent="0.25">
      <c r="A11241" s="5" t="s">
        <v>25966</v>
      </c>
      <c r="B11241" s="5" t="s">
        <v>25967</v>
      </c>
      <c r="C11241" s="6" t="s">
        <v>2909</v>
      </c>
      <c r="D11241" s="6" t="str">
        <f t="shared" si="175"/>
        <v>0949-000-000-0000</v>
      </c>
      <c r="E11241" s="5" t="s">
        <v>2910</v>
      </c>
      <c r="F11241" s="5" t="s">
        <v>383</v>
      </c>
      <c r="G11241" s="5" t="s">
        <v>25879</v>
      </c>
      <c r="H11241" s="5" t="s">
        <v>377</v>
      </c>
      <c r="I11241" s="5" t="s">
        <v>378</v>
      </c>
    </row>
    <row r="11242" spans="1:9" x14ac:dyDescent="0.25">
      <c r="A11242" s="5" t="s">
        <v>25968</v>
      </c>
      <c r="B11242" s="5" t="s">
        <v>25969</v>
      </c>
      <c r="C11242" s="6" t="s">
        <v>2909</v>
      </c>
      <c r="D11242" s="6" t="str">
        <f t="shared" si="175"/>
        <v>0949-000-000-0000</v>
      </c>
      <c r="E11242" s="5" t="s">
        <v>2910</v>
      </c>
      <c r="F11242" s="5" t="s">
        <v>383</v>
      </c>
      <c r="G11242" s="5" t="s">
        <v>25879</v>
      </c>
      <c r="H11242" s="5" t="s">
        <v>377</v>
      </c>
      <c r="I11242" s="5" t="s">
        <v>378</v>
      </c>
    </row>
    <row r="11243" spans="1:9" x14ac:dyDescent="0.25">
      <c r="A11243" s="5" t="s">
        <v>25970</v>
      </c>
      <c r="B11243" s="5" t="s">
        <v>25971</v>
      </c>
      <c r="C11243" s="6" t="s">
        <v>5508</v>
      </c>
      <c r="D11243" s="6" t="str">
        <f t="shared" si="175"/>
        <v>1015-000-000-0000</v>
      </c>
      <c r="E11243" s="5" t="s">
        <v>5509</v>
      </c>
      <c r="F11243" s="5" t="s">
        <v>383</v>
      </c>
      <c r="G11243" s="5" t="s">
        <v>25879</v>
      </c>
      <c r="H11243" s="5" t="s">
        <v>377</v>
      </c>
      <c r="I11243" s="5" t="s">
        <v>378</v>
      </c>
    </row>
    <row r="11244" spans="1:9" x14ac:dyDescent="0.25">
      <c r="A11244" s="5" t="s">
        <v>25972</v>
      </c>
      <c r="B11244" s="5" t="s">
        <v>25973</v>
      </c>
      <c r="C11244" s="6" t="s">
        <v>5508</v>
      </c>
      <c r="D11244" s="6" t="str">
        <f t="shared" si="175"/>
        <v>1015-000-000-0000</v>
      </c>
      <c r="E11244" s="5" t="s">
        <v>5509</v>
      </c>
      <c r="F11244" s="5" t="s">
        <v>383</v>
      </c>
      <c r="G11244" s="5" t="s">
        <v>25879</v>
      </c>
      <c r="H11244" s="5" t="s">
        <v>377</v>
      </c>
      <c r="I11244" s="5" t="s">
        <v>378</v>
      </c>
    </row>
    <row r="11245" spans="1:9" x14ac:dyDescent="0.25">
      <c r="A11245" s="5" t="s">
        <v>25974</v>
      </c>
      <c r="B11245" s="5" t="s">
        <v>25975</v>
      </c>
      <c r="C11245" s="6" t="s">
        <v>1346</v>
      </c>
      <c r="D11245" s="6" t="str">
        <f t="shared" si="175"/>
        <v>0018-000-000-0000</v>
      </c>
      <c r="E11245" s="5" t="s">
        <v>1347</v>
      </c>
      <c r="F11245" s="5" t="s">
        <v>383</v>
      </c>
      <c r="G11245" s="5" t="s">
        <v>25879</v>
      </c>
      <c r="H11245" s="5" t="s">
        <v>377</v>
      </c>
      <c r="I11245" s="5" t="s">
        <v>378</v>
      </c>
    </row>
    <row r="11246" spans="1:9" x14ac:dyDescent="0.25">
      <c r="A11246" s="5" t="s">
        <v>25976</v>
      </c>
      <c r="B11246" s="5" t="s">
        <v>25977</v>
      </c>
      <c r="C11246" s="6" t="s">
        <v>12500</v>
      </c>
      <c r="D11246" s="6" t="str">
        <f t="shared" si="175"/>
        <v>0323-000-000-0000</v>
      </c>
      <c r="E11246" s="5" t="s">
        <v>12501</v>
      </c>
      <c r="F11246" s="5" t="s">
        <v>383</v>
      </c>
      <c r="G11246" s="5" t="s">
        <v>25879</v>
      </c>
      <c r="H11246" s="5" t="s">
        <v>377</v>
      </c>
      <c r="I11246" s="5" t="s">
        <v>378</v>
      </c>
    </row>
    <row r="11247" spans="1:9" x14ac:dyDescent="0.25">
      <c r="A11247" s="5" t="s">
        <v>25978</v>
      </c>
      <c r="B11247" s="5" t="s">
        <v>25979</v>
      </c>
      <c r="C11247" s="6" t="s">
        <v>2056</v>
      </c>
      <c r="D11247" s="6" t="str">
        <f t="shared" si="175"/>
        <v>0035-000-000-0000</v>
      </c>
      <c r="E11247" s="5" t="s">
        <v>2057</v>
      </c>
      <c r="F11247" s="5" t="s">
        <v>383</v>
      </c>
      <c r="G11247" s="5" t="s">
        <v>25879</v>
      </c>
      <c r="H11247" s="5" t="s">
        <v>377</v>
      </c>
      <c r="I11247" s="5" t="s">
        <v>378</v>
      </c>
    </row>
    <row r="11248" spans="1:9" x14ac:dyDescent="0.25">
      <c r="A11248" s="5" t="s">
        <v>25980</v>
      </c>
      <c r="B11248" s="5" t="s">
        <v>25981</v>
      </c>
      <c r="C11248" s="6" t="s">
        <v>1259</v>
      </c>
      <c r="D11248" s="6" t="str">
        <f t="shared" si="175"/>
        <v>0845-000-000-0000</v>
      </c>
      <c r="E11248" s="5" t="s">
        <v>1260</v>
      </c>
      <c r="F11248" s="5" t="s">
        <v>383</v>
      </c>
      <c r="G11248" s="5" t="s">
        <v>25879</v>
      </c>
      <c r="H11248" s="5" t="s">
        <v>377</v>
      </c>
      <c r="I11248" s="5" t="s">
        <v>378</v>
      </c>
    </row>
    <row r="11249" spans="1:9" x14ac:dyDescent="0.25">
      <c r="A11249" s="5" t="s">
        <v>25982</v>
      </c>
      <c r="B11249" s="5" t="s">
        <v>25983</v>
      </c>
      <c r="C11249" s="6" t="s">
        <v>1370</v>
      </c>
      <c r="D11249" s="6" t="str">
        <f t="shared" si="175"/>
        <v>0028-000-000-0000</v>
      </c>
      <c r="E11249" s="5" t="s">
        <v>1371</v>
      </c>
      <c r="F11249" s="5" t="s">
        <v>383</v>
      </c>
      <c r="G11249" s="5" t="s">
        <v>25879</v>
      </c>
      <c r="H11249" s="5" t="s">
        <v>377</v>
      </c>
      <c r="I11249" s="5" t="s">
        <v>378</v>
      </c>
    </row>
    <row r="11250" spans="1:9" x14ac:dyDescent="0.25">
      <c r="A11250" s="5" t="s">
        <v>25984</v>
      </c>
      <c r="B11250" s="5" t="s">
        <v>25985</v>
      </c>
      <c r="C11250" s="6" t="s">
        <v>421</v>
      </c>
      <c r="D11250" s="6" t="str">
        <f t="shared" si="175"/>
        <v>0835-000-000-0000</v>
      </c>
      <c r="E11250" s="5" t="s">
        <v>422</v>
      </c>
      <c r="F11250" s="5" t="s">
        <v>383</v>
      </c>
      <c r="G11250" s="5" t="s">
        <v>25879</v>
      </c>
      <c r="H11250" s="5" t="s">
        <v>377</v>
      </c>
      <c r="I11250" s="5" t="s">
        <v>378</v>
      </c>
    </row>
    <row r="11251" spans="1:9" x14ac:dyDescent="0.25">
      <c r="A11251" s="5" t="s">
        <v>25986</v>
      </c>
      <c r="B11251" s="5" t="s">
        <v>25987</v>
      </c>
      <c r="C11251" s="6" t="s">
        <v>2835</v>
      </c>
      <c r="D11251" s="6" t="str">
        <f t="shared" si="175"/>
        <v>0197-000-000-0000</v>
      </c>
      <c r="E11251" s="5" t="s">
        <v>2836</v>
      </c>
      <c r="F11251" s="5" t="s">
        <v>383</v>
      </c>
      <c r="G11251" s="5" t="s">
        <v>25879</v>
      </c>
      <c r="H11251" s="5" t="s">
        <v>377</v>
      </c>
      <c r="I11251" s="5" t="s">
        <v>378</v>
      </c>
    </row>
    <row r="11252" spans="1:9" x14ac:dyDescent="0.25">
      <c r="A11252" s="5" t="s">
        <v>25988</v>
      </c>
      <c r="B11252" s="5" t="s">
        <v>25989</v>
      </c>
      <c r="C11252" s="6" t="s">
        <v>6350</v>
      </c>
      <c r="D11252" s="6" t="str">
        <f t="shared" si="175"/>
        <v>0697-000-000-0000</v>
      </c>
      <c r="E11252" s="5" t="s">
        <v>6351</v>
      </c>
      <c r="F11252" s="5" t="s">
        <v>383</v>
      </c>
      <c r="G11252" s="5" t="s">
        <v>25879</v>
      </c>
      <c r="H11252" s="5" t="s">
        <v>377</v>
      </c>
      <c r="I11252" s="5" t="s">
        <v>378</v>
      </c>
    </row>
    <row r="11253" spans="1:9" x14ac:dyDescent="0.25">
      <c r="A11253" s="5" t="s">
        <v>25990</v>
      </c>
      <c r="B11253" s="5" t="s">
        <v>25991</v>
      </c>
      <c r="C11253" s="6" t="s">
        <v>1456</v>
      </c>
      <c r="D11253" s="6" t="str">
        <f t="shared" si="175"/>
        <v>0150-000-000-0000</v>
      </c>
      <c r="E11253" s="5" t="s">
        <v>1457</v>
      </c>
      <c r="F11253" s="5" t="s">
        <v>383</v>
      </c>
      <c r="G11253" s="5" t="s">
        <v>25879</v>
      </c>
      <c r="H11253" s="5" t="s">
        <v>377</v>
      </c>
      <c r="I11253" s="5" t="s">
        <v>378</v>
      </c>
    </row>
    <row r="11254" spans="1:9" x14ac:dyDescent="0.25">
      <c r="A11254" s="5" t="s">
        <v>25992</v>
      </c>
      <c r="B11254" s="5" t="s">
        <v>25993</v>
      </c>
      <c r="C11254" s="6" t="s">
        <v>4829</v>
      </c>
      <c r="D11254" s="6" t="str">
        <f t="shared" si="175"/>
        <v>0036-000-000-0000</v>
      </c>
      <c r="E11254" s="5" t="s">
        <v>4830</v>
      </c>
      <c r="F11254" s="5" t="s">
        <v>383</v>
      </c>
      <c r="G11254" s="5" t="s">
        <v>25879</v>
      </c>
      <c r="H11254" s="5" t="s">
        <v>377</v>
      </c>
      <c r="I11254" s="5" t="s">
        <v>378</v>
      </c>
    </row>
    <row r="11255" spans="1:9" x14ac:dyDescent="0.25">
      <c r="A11255" s="5" t="s">
        <v>25994</v>
      </c>
      <c r="B11255" s="5" t="s">
        <v>25995</v>
      </c>
      <c r="C11255" s="6" t="s">
        <v>1079</v>
      </c>
      <c r="D11255" s="6" t="str">
        <f t="shared" si="175"/>
        <v>0042-000-000-0000</v>
      </c>
      <c r="E11255" s="5" t="s">
        <v>1080</v>
      </c>
      <c r="F11255" s="5" t="s">
        <v>383</v>
      </c>
      <c r="G11255" s="5" t="s">
        <v>25879</v>
      </c>
      <c r="H11255" s="5" t="s">
        <v>377</v>
      </c>
      <c r="I11255" s="5" t="s">
        <v>378</v>
      </c>
    </row>
    <row r="11256" spans="1:9" x14ac:dyDescent="0.25">
      <c r="A11256" s="5" t="s">
        <v>25996</v>
      </c>
      <c r="B11256" s="5" t="s">
        <v>25997</v>
      </c>
      <c r="C11256" s="6" t="s">
        <v>12791</v>
      </c>
      <c r="D11256" s="6" t="str">
        <f t="shared" si="175"/>
        <v>0100-000-000-0000</v>
      </c>
      <c r="E11256" s="5" t="s">
        <v>12792</v>
      </c>
      <c r="F11256" s="5" t="s">
        <v>383</v>
      </c>
      <c r="G11256" s="5" t="s">
        <v>25879</v>
      </c>
      <c r="H11256" s="5" t="s">
        <v>377</v>
      </c>
      <c r="I11256" s="5" t="s">
        <v>378</v>
      </c>
    </row>
    <row r="11257" spans="1:9" x14ac:dyDescent="0.25">
      <c r="A11257" s="5" t="s">
        <v>25998</v>
      </c>
      <c r="B11257" s="5" t="s">
        <v>25999</v>
      </c>
      <c r="C11257" s="6" t="s">
        <v>12791</v>
      </c>
      <c r="D11257" s="6" t="str">
        <f t="shared" si="175"/>
        <v>0100-000-000-0000</v>
      </c>
      <c r="E11257" s="5" t="s">
        <v>12792</v>
      </c>
      <c r="F11257" s="5" t="s">
        <v>383</v>
      </c>
      <c r="G11257" s="5" t="s">
        <v>25879</v>
      </c>
      <c r="H11257" s="5" t="s">
        <v>377</v>
      </c>
      <c r="I11257" s="5" t="s">
        <v>378</v>
      </c>
    </row>
    <row r="11258" spans="1:9" x14ac:dyDescent="0.25">
      <c r="A11258" s="5" t="s">
        <v>26000</v>
      </c>
      <c r="B11258" s="5" t="s">
        <v>26001</v>
      </c>
      <c r="C11258" s="6" t="s">
        <v>5606</v>
      </c>
      <c r="D11258" s="6" t="str">
        <f t="shared" si="175"/>
        <v>0891-000-000-0000</v>
      </c>
      <c r="E11258" s="5" t="s">
        <v>5607</v>
      </c>
      <c r="F11258" s="5" t="s">
        <v>383</v>
      </c>
      <c r="G11258" s="5" t="s">
        <v>25879</v>
      </c>
      <c r="H11258" s="5" t="s">
        <v>377</v>
      </c>
      <c r="I11258" s="5" t="s">
        <v>378</v>
      </c>
    </row>
    <row r="11259" spans="1:9" x14ac:dyDescent="0.25">
      <c r="A11259" s="5" t="s">
        <v>26002</v>
      </c>
      <c r="B11259" s="5" t="s">
        <v>26003</v>
      </c>
      <c r="C11259" s="6" t="s">
        <v>525</v>
      </c>
      <c r="D11259" s="6" t="str">
        <f t="shared" si="175"/>
        <v>0065-000-000-0000</v>
      </c>
      <c r="E11259" s="5" t="s">
        <v>526</v>
      </c>
      <c r="F11259" s="5" t="s">
        <v>383</v>
      </c>
      <c r="G11259" s="5" t="s">
        <v>25879</v>
      </c>
      <c r="H11259" s="5" t="s">
        <v>377</v>
      </c>
      <c r="I11259" s="5" t="s">
        <v>378</v>
      </c>
    </row>
    <row r="11260" spans="1:9" x14ac:dyDescent="0.25">
      <c r="A11260" s="5" t="s">
        <v>26004</v>
      </c>
      <c r="B11260" s="5" t="s">
        <v>26005</v>
      </c>
      <c r="C11260" s="6" t="s">
        <v>421</v>
      </c>
      <c r="D11260" s="6" t="str">
        <f t="shared" si="175"/>
        <v>0835-000-000-0000</v>
      </c>
      <c r="E11260" s="5" t="s">
        <v>422</v>
      </c>
      <c r="F11260" s="5" t="s">
        <v>383</v>
      </c>
      <c r="G11260" s="5" t="s">
        <v>25879</v>
      </c>
      <c r="H11260" s="5" t="s">
        <v>1458</v>
      </c>
      <c r="I11260" s="5" t="s">
        <v>25882</v>
      </c>
    </row>
    <row r="11261" spans="1:9" x14ac:dyDescent="0.25">
      <c r="A11261" s="5" t="s">
        <v>26006</v>
      </c>
      <c r="B11261" s="5" t="s">
        <v>26007</v>
      </c>
      <c r="C11261" s="6" t="s">
        <v>1337</v>
      </c>
      <c r="D11261" s="6" t="str">
        <f t="shared" si="175"/>
        <v>0257-000-000-0000</v>
      </c>
      <c r="E11261" s="5" t="s">
        <v>1338</v>
      </c>
      <c r="F11261" s="5" t="s">
        <v>383</v>
      </c>
      <c r="G11261" s="5" t="s">
        <v>25879</v>
      </c>
      <c r="H11261" s="5" t="s">
        <v>377</v>
      </c>
      <c r="I11261" s="5" t="s">
        <v>378</v>
      </c>
    </row>
    <row r="11262" spans="1:9" x14ac:dyDescent="0.25">
      <c r="A11262" s="5" t="s">
        <v>26008</v>
      </c>
      <c r="B11262" s="5" t="s">
        <v>26009</v>
      </c>
      <c r="C11262" s="6" t="s">
        <v>724</v>
      </c>
      <c r="D11262" s="6" t="str">
        <f t="shared" si="175"/>
        <v>0283-000-000-0000</v>
      </c>
      <c r="E11262" s="5" t="s">
        <v>725</v>
      </c>
      <c r="F11262" s="5" t="s">
        <v>383</v>
      </c>
      <c r="G11262" s="5" t="s">
        <v>25879</v>
      </c>
      <c r="H11262" s="5" t="s">
        <v>377</v>
      </c>
      <c r="I11262" s="5" t="s">
        <v>378</v>
      </c>
    </row>
    <row r="11263" spans="1:9" x14ac:dyDescent="0.25">
      <c r="A11263" s="5" t="s">
        <v>26010</v>
      </c>
      <c r="B11263" s="5" t="s">
        <v>26011</v>
      </c>
      <c r="C11263" s="6" t="s">
        <v>2018</v>
      </c>
      <c r="D11263" s="6" t="str">
        <f t="shared" si="175"/>
        <v>0011-000-000-0000</v>
      </c>
      <c r="E11263" s="5" t="s">
        <v>2019</v>
      </c>
      <c r="F11263" s="5" t="s">
        <v>383</v>
      </c>
      <c r="G11263" s="5" t="s">
        <v>25879</v>
      </c>
      <c r="H11263" s="5" t="s">
        <v>377</v>
      </c>
      <c r="I11263" s="5" t="s">
        <v>378</v>
      </c>
    </row>
    <row r="11264" spans="1:9" x14ac:dyDescent="0.25">
      <c r="A11264" s="5" t="s">
        <v>26012</v>
      </c>
      <c r="B11264" s="5" t="s">
        <v>26013</v>
      </c>
      <c r="C11264" s="6" t="s">
        <v>1299</v>
      </c>
      <c r="D11264" s="6" t="str">
        <f t="shared" si="175"/>
        <v>0016-000-000-0000</v>
      </c>
      <c r="E11264" s="5" t="s">
        <v>1300</v>
      </c>
      <c r="F11264" s="5" t="s">
        <v>383</v>
      </c>
      <c r="G11264" s="5" t="s">
        <v>25879</v>
      </c>
      <c r="H11264" s="5" t="s">
        <v>377</v>
      </c>
      <c r="I11264" s="5" t="s">
        <v>378</v>
      </c>
    </row>
    <row r="11265" spans="1:9" x14ac:dyDescent="0.25">
      <c r="A11265" s="5" t="s">
        <v>26014</v>
      </c>
      <c r="B11265" s="5" t="s">
        <v>26015</v>
      </c>
      <c r="C11265" s="6" t="s">
        <v>1299</v>
      </c>
      <c r="D11265" s="6" t="str">
        <f t="shared" si="175"/>
        <v>0016-000-000-0000</v>
      </c>
      <c r="E11265" s="5" t="s">
        <v>1300</v>
      </c>
      <c r="F11265" s="5" t="s">
        <v>383</v>
      </c>
      <c r="G11265" s="5" t="s">
        <v>25879</v>
      </c>
      <c r="H11265" s="5" t="s">
        <v>377</v>
      </c>
      <c r="I11265" s="5" t="s">
        <v>378</v>
      </c>
    </row>
    <row r="11266" spans="1:9" x14ac:dyDescent="0.25">
      <c r="A11266" s="5" t="s">
        <v>26016</v>
      </c>
      <c r="B11266" s="5" t="s">
        <v>26017</v>
      </c>
      <c r="C11266" s="6" t="s">
        <v>4935</v>
      </c>
      <c r="D11266" s="6" t="str">
        <f t="shared" ref="D11266:D11329" si="176">TEXT(C11266,"0000-000-000-0000")</f>
        <v>0127-000-000-0000</v>
      </c>
      <c r="E11266" s="5" t="s">
        <v>4936</v>
      </c>
      <c r="F11266" s="5" t="s">
        <v>383</v>
      </c>
      <c r="G11266" s="5" t="s">
        <v>25879</v>
      </c>
      <c r="H11266" s="5" t="s">
        <v>377</v>
      </c>
      <c r="I11266" s="5" t="s">
        <v>378</v>
      </c>
    </row>
    <row r="11267" spans="1:9" x14ac:dyDescent="0.25">
      <c r="A11267" s="5" t="s">
        <v>26018</v>
      </c>
      <c r="B11267" s="5" t="s">
        <v>26019</v>
      </c>
      <c r="C11267" s="6" t="s">
        <v>2657</v>
      </c>
      <c r="D11267" s="6" t="str">
        <f t="shared" si="176"/>
        <v>0085-000-000-0000</v>
      </c>
      <c r="E11267" s="5" t="s">
        <v>2658</v>
      </c>
      <c r="F11267" s="5" t="s">
        <v>383</v>
      </c>
      <c r="G11267" s="5" t="s">
        <v>25879</v>
      </c>
      <c r="H11267" s="5" t="s">
        <v>377</v>
      </c>
      <c r="I11267" s="5" t="s">
        <v>378</v>
      </c>
    </row>
    <row r="11268" spans="1:9" x14ac:dyDescent="0.25">
      <c r="A11268" s="5" t="s">
        <v>26020</v>
      </c>
      <c r="B11268" s="5" t="s">
        <v>26021</v>
      </c>
      <c r="C11268" s="6" t="s">
        <v>1370</v>
      </c>
      <c r="D11268" s="6" t="str">
        <f t="shared" si="176"/>
        <v>0028-000-000-0000</v>
      </c>
      <c r="E11268" s="5" t="s">
        <v>1371</v>
      </c>
      <c r="F11268" s="5" t="s">
        <v>383</v>
      </c>
      <c r="G11268" s="5" t="s">
        <v>25879</v>
      </c>
      <c r="H11268" s="5" t="s">
        <v>377</v>
      </c>
      <c r="I11268" s="5" t="s">
        <v>378</v>
      </c>
    </row>
    <row r="11269" spans="1:9" x14ac:dyDescent="0.25">
      <c r="A11269" s="5" t="s">
        <v>26022</v>
      </c>
      <c r="B11269" s="5" t="s">
        <v>26023</v>
      </c>
      <c r="C11269" s="6" t="s">
        <v>3621</v>
      </c>
      <c r="D11269" s="6" t="str">
        <f t="shared" si="176"/>
        <v>0205-000-000-0000</v>
      </c>
      <c r="E11269" s="5" t="s">
        <v>3622</v>
      </c>
      <c r="F11269" s="5" t="s">
        <v>383</v>
      </c>
      <c r="G11269" s="5" t="s">
        <v>25879</v>
      </c>
      <c r="H11269" s="5" t="s">
        <v>377</v>
      </c>
      <c r="I11269" s="5" t="s">
        <v>378</v>
      </c>
    </row>
    <row r="11270" spans="1:9" x14ac:dyDescent="0.25">
      <c r="A11270" s="5" t="s">
        <v>26024</v>
      </c>
      <c r="B11270" s="5" t="s">
        <v>26025</v>
      </c>
      <c r="C11270" s="6" t="s">
        <v>2557</v>
      </c>
      <c r="D11270" s="6" t="str">
        <f t="shared" si="176"/>
        <v>0400-000-000-0000</v>
      </c>
      <c r="E11270" s="5" t="s">
        <v>2558</v>
      </c>
      <c r="F11270" s="5" t="s">
        <v>383</v>
      </c>
      <c r="G11270" s="5" t="s">
        <v>25879</v>
      </c>
      <c r="H11270" s="5" t="s">
        <v>377</v>
      </c>
      <c r="I11270" s="5" t="s">
        <v>378</v>
      </c>
    </row>
    <row r="11271" spans="1:9" x14ac:dyDescent="0.25">
      <c r="A11271" s="5" t="s">
        <v>26026</v>
      </c>
      <c r="B11271" s="5" t="s">
        <v>26027</v>
      </c>
      <c r="C11271" s="6" t="s">
        <v>16167</v>
      </c>
      <c r="D11271" s="6" t="str">
        <f t="shared" si="176"/>
        <v>1061-000-000-0000</v>
      </c>
      <c r="E11271" s="5" t="s">
        <v>16168</v>
      </c>
      <c r="F11271" s="5" t="s">
        <v>383</v>
      </c>
      <c r="G11271" s="5" t="s">
        <v>25879</v>
      </c>
      <c r="H11271" s="5" t="s">
        <v>377</v>
      </c>
      <c r="I11271" s="5" t="s">
        <v>378</v>
      </c>
    </row>
    <row r="11272" spans="1:9" x14ac:dyDescent="0.25">
      <c r="A11272" s="5" t="s">
        <v>26028</v>
      </c>
      <c r="B11272" s="5" t="s">
        <v>26029</v>
      </c>
      <c r="C11272" s="6" t="s">
        <v>5694</v>
      </c>
      <c r="D11272" s="6" t="str">
        <f t="shared" si="176"/>
        <v>0922-000-000-0000</v>
      </c>
      <c r="E11272" s="5" t="s">
        <v>5695</v>
      </c>
      <c r="F11272" s="5" t="s">
        <v>383</v>
      </c>
      <c r="G11272" s="5" t="s">
        <v>25879</v>
      </c>
      <c r="H11272" s="5" t="s">
        <v>377</v>
      </c>
      <c r="I11272" s="5" t="s">
        <v>378</v>
      </c>
    </row>
    <row r="11273" spans="1:9" x14ac:dyDescent="0.25">
      <c r="A11273" s="5" t="s">
        <v>26030</v>
      </c>
      <c r="B11273" s="5" t="s">
        <v>26031</v>
      </c>
      <c r="C11273" s="6" t="s">
        <v>551</v>
      </c>
      <c r="D11273" s="6" t="str">
        <f t="shared" si="176"/>
        <v>0355-000-000-0000</v>
      </c>
      <c r="E11273" s="5" t="s">
        <v>552</v>
      </c>
      <c r="F11273" s="5" t="s">
        <v>383</v>
      </c>
      <c r="G11273" s="5" t="s">
        <v>25879</v>
      </c>
      <c r="H11273" s="5" t="s">
        <v>377</v>
      </c>
      <c r="I11273" s="5" t="s">
        <v>378</v>
      </c>
    </row>
    <row r="11274" spans="1:9" x14ac:dyDescent="0.25">
      <c r="A11274" s="5" t="s">
        <v>26032</v>
      </c>
      <c r="B11274" s="5" t="s">
        <v>26033</v>
      </c>
      <c r="C11274" s="6" t="s">
        <v>11576</v>
      </c>
      <c r="D11274" s="6" t="str">
        <f t="shared" si="176"/>
        <v>0919-000-000-0000</v>
      </c>
      <c r="E11274" s="5" t="s">
        <v>11577</v>
      </c>
      <c r="F11274" s="5" t="s">
        <v>383</v>
      </c>
      <c r="G11274" s="5" t="s">
        <v>25879</v>
      </c>
      <c r="H11274" s="5" t="s">
        <v>377</v>
      </c>
      <c r="I11274" s="5" t="s">
        <v>378</v>
      </c>
    </row>
    <row r="11275" spans="1:9" x14ac:dyDescent="0.25">
      <c r="A11275" s="5" t="s">
        <v>26034</v>
      </c>
      <c r="B11275" s="5" t="s">
        <v>26035</v>
      </c>
      <c r="C11275" s="6" t="s">
        <v>2985</v>
      </c>
      <c r="D11275" s="6" t="str">
        <f t="shared" si="176"/>
        <v>0304-000-000-0000</v>
      </c>
      <c r="E11275" s="5" t="s">
        <v>2986</v>
      </c>
      <c r="F11275" s="5" t="s">
        <v>383</v>
      </c>
      <c r="G11275" s="5" t="s">
        <v>25879</v>
      </c>
      <c r="H11275" s="5" t="s">
        <v>377</v>
      </c>
      <c r="I11275" s="5" t="s">
        <v>378</v>
      </c>
    </row>
    <row r="11276" spans="1:9" x14ac:dyDescent="0.25">
      <c r="A11276" s="5" t="s">
        <v>26036</v>
      </c>
      <c r="B11276" s="5" t="s">
        <v>26037</v>
      </c>
      <c r="C11276" s="6" t="s">
        <v>1051</v>
      </c>
      <c r="D11276" s="6" t="str">
        <f t="shared" si="176"/>
        <v>0590-000-000-0000</v>
      </c>
      <c r="E11276" s="5" t="s">
        <v>1052</v>
      </c>
      <c r="F11276" s="5" t="s">
        <v>383</v>
      </c>
      <c r="G11276" s="5" t="s">
        <v>25879</v>
      </c>
      <c r="H11276" s="5" t="s">
        <v>377</v>
      </c>
      <c r="I11276" s="5" t="s">
        <v>378</v>
      </c>
    </row>
    <row r="11277" spans="1:9" x14ac:dyDescent="0.25">
      <c r="A11277" s="5" t="s">
        <v>26038</v>
      </c>
      <c r="B11277" s="5" t="s">
        <v>26039</v>
      </c>
      <c r="C11277" s="6" t="s">
        <v>2018</v>
      </c>
      <c r="D11277" s="6" t="str">
        <f t="shared" si="176"/>
        <v>0011-000-000-0000</v>
      </c>
      <c r="E11277" s="5" t="s">
        <v>2019</v>
      </c>
      <c r="F11277" s="5" t="s">
        <v>383</v>
      </c>
      <c r="G11277" s="5" t="s">
        <v>25879</v>
      </c>
      <c r="H11277" s="5" t="s">
        <v>377</v>
      </c>
      <c r="I11277" s="5" t="s">
        <v>378</v>
      </c>
    </row>
    <row r="11278" spans="1:9" x14ac:dyDescent="0.25">
      <c r="A11278" s="5" t="s">
        <v>26040</v>
      </c>
      <c r="B11278" s="5" t="s">
        <v>26041</v>
      </c>
      <c r="C11278" s="6" t="s">
        <v>2140</v>
      </c>
      <c r="D11278" s="6" t="str">
        <f t="shared" si="176"/>
        <v>0353-000-000-0000</v>
      </c>
      <c r="E11278" s="5" t="s">
        <v>2141</v>
      </c>
      <c r="F11278" s="5" t="s">
        <v>383</v>
      </c>
      <c r="G11278" s="5" t="s">
        <v>25879</v>
      </c>
      <c r="H11278" s="5" t="s">
        <v>377</v>
      </c>
      <c r="I11278" s="5" t="s">
        <v>378</v>
      </c>
    </row>
    <row r="11279" spans="1:9" x14ac:dyDescent="0.25">
      <c r="A11279" s="5" t="s">
        <v>26042</v>
      </c>
      <c r="B11279" s="5" t="s">
        <v>26043</v>
      </c>
      <c r="C11279" s="6" t="s">
        <v>1259</v>
      </c>
      <c r="D11279" s="6" t="str">
        <f t="shared" si="176"/>
        <v>0845-000-000-0000</v>
      </c>
      <c r="E11279" s="5" t="s">
        <v>1260</v>
      </c>
      <c r="F11279" s="5" t="s">
        <v>383</v>
      </c>
      <c r="G11279" s="5" t="s">
        <v>25879</v>
      </c>
      <c r="H11279" s="5" t="s">
        <v>377</v>
      </c>
      <c r="I11279" s="5" t="s">
        <v>378</v>
      </c>
    </row>
    <row r="11280" spans="1:9" x14ac:dyDescent="0.25">
      <c r="A11280" s="5" t="s">
        <v>26044</v>
      </c>
      <c r="B11280" s="5" t="s">
        <v>26045</v>
      </c>
      <c r="C11280" s="6" t="s">
        <v>2008</v>
      </c>
      <c r="D11280" s="6" t="str">
        <f t="shared" si="176"/>
        <v>0670-000-000-0000</v>
      </c>
      <c r="E11280" s="5" t="s">
        <v>2009</v>
      </c>
      <c r="F11280" s="5" t="s">
        <v>383</v>
      </c>
      <c r="G11280" s="5" t="s">
        <v>25879</v>
      </c>
      <c r="H11280" s="5" t="s">
        <v>377</v>
      </c>
      <c r="I11280" s="5" t="s">
        <v>378</v>
      </c>
    </row>
    <row r="11281" spans="1:9" x14ac:dyDescent="0.25">
      <c r="A11281" s="5" t="s">
        <v>26046</v>
      </c>
      <c r="B11281" s="5" t="s">
        <v>26047</v>
      </c>
      <c r="C11281" s="6" t="s">
        <v>2008</v>
      </c>
      <c r="D11281" s="6" t="str">
        <f t="shared" si="176"/>
        <v>0670-000-000-0000</v>
      </c>
      <c r="E11281" s="5" t="s">
        <v>2009</v>
      </c>
      <c r="F11281" s="5" t="s">
        <v>383</v>
      </c>
      <c r="G11281" s="5" t="s">
        <v>25879</v>
      </c>
      <c r="H11281" s="5" t="s">
        <v>377</v>
      </c>
      <c r="I11281" s="5" t="s">
        <v>378</v>
      </c>
    </row>
    <row r="11282" spans="1:9" x14ac:dyDescent="0.25">
      <c r="A11282" s="5" t="s">
        <v>26048</v>
      </c>
      <c r="B11282" s="5" t="s">
        <v>26049</v>
      </c>
      <c r="C11282" s="6" t="s">
        <v>1229</v>
      </c>
      <c r="D11282" s="6" t="str">
        <f t="shared" si="176"/>
        <v>0555-000-000-0000</v>
      </c>
      <c r="E11282" s="5" t="s">
        <v>1230</v>
      </c>
      <c r="F11282" s="5" t="s">
        <v>383</v>
      </c>
      <c r="G11282" s="5" t="s">
        <v>25879</v>
      </c>
      <c r="H11282" s="5" t="s">
        <v>377</v>
      </c>
      <c r="I11282" s="5" t="s">
        <v>378</v>
      </c>
    </row>
    <row r="11283" spans="1:9" x14ac:dyDescent="0.25">
      <c r="A11283" s="5" t="s">
        <v>26050</v>
      </c>
      <c r="B11283" s="5" t="s">
        <v>26051</v>
      </c>
      <c r="C11283" s="6" t="s">
        <v>6045</v>
      </c>
      <c r="D11283" s="6" t="str">
        <f t="shared" si="176"/>
        <v>0117-000-000-0000</v>
      </c>
      <c r="E11283" s="5" t="s">
        <v>6046</v>
      </c>
      <c r="F11283" s="5" t="s">
        <v>383</v>
      </c>
      <c r="G11283" s="5" t="s">
        <v>25879</v>
      </c>
      <c r="H11283" s="5" t="s">
        <v>377</v>
      </c>
      <c r="I11283" s="5" t="s">
        <v>378</v>
      </c>
    </row>
    <row r="11284" spans="1:9" x14ac:dyDescent="0.25">
      <c r="A11284" s="5" t="s">
        <v>26052</v>
      </c>
      <c r="B11284" s="5" t="s">
        <v>26053</v>
      </c>
      <c r="C11284" s="6" t="s">
        <v>2255</v>
      </c>
      <c r="D11284" s="6" t="str">
        <f t="shared" si="176"/>
        <v>0838-000-000-0000</v>
      </c>
      <c r="E11284" s="5" t="s">
        <v>2256</v>
      </c>
      <c r="F11284" s="5" t="s">
        <v>383</v>
      </c>
      <c r="G11284" s="5" t="s">
        <v>25879</v>
      </c>
      <c r="H11284" s="5" t="s">
        <v>377</v>
      </c>
      <c r="I11284" s="5" t="s">
        <v>378</v>
      </c>
    </row>
    <row r="11285" spans="1:9" x14ac:dyDescent="0.25">
      <c r="A11285" s="5" t="s">
        <v>26054</v>
      </c>
      <c r="B11285" s="5" t="s">
        <v>26055</v>
      </c>
      <c r="C11285" s="6" t="s">
        <v>985</v>
      </c>
      <c r="D11285" s="6" t="str">
        <f t="shared" si="176"/>
        <v>0180-000-000-0000</v>
      </c>
      <c r="E11285" s="5" t="s">
        <v>986</v>
      </c>
      <c r="F11285" s="5" t="s">
        <v>383</v>
      </c>
      <c r="G11285" s="5" t="s">
        <v>25879</v>
      </c>
      <c r="H11285" s="5" t="s">
        <v>377</v>
      </c>
      <c r="I11285" s="5" t="s">
        <v>378</v>
      </c>
    </row>
    <row r="11286" spans="1:9" x14ac:dyDescent="0.25">
      <c r="A11286" s="5" t="s">
        <v>26056</v>
      </c>
      <c r="B11286" s="5" t="s">
        <v>26057</v>
      </c>
      <c r="C11286" s="6" t="s">
        <v>1165</v>
      </c>
      <c r="D11286" s="6" t="str">
        <f t="shared" si="176"/>
        <v>0808-000-000-0000</v>
      </c>
      <c r="E11286" s="5" t="s">
        <v>1166</v>
      </c>
      <c r="F11286" s="5" t="s">
        <v>383</v>
      </c>
      <c r="G11286" s="5" t="s">
        <v>25879</v>
      </c>
      <c r="H11286" s="5" t="s">
        <v>377</v>
      </c>
      <c r="I11286" s="5" t="s">
        <v>378</v>
      </c>
    </row>
    <row r="11287" spans="1:9" x14ac:dyDescent="0.25">
      <c r="A11287" s="5" t="s">
        <v>26058</v>
      </c>
      <c r="B11287" s="5" t="s">
        <v>26059</v>
      </c>
      <c r="C11287" s="6" t="s">
        <v>4100</v>
      </c>
      <c r="D11287" s="6" t="str">
        <f t="shared" si="176"/>
        <v>0214-000-000-0000</v>
      </c>
      <c r="E11287" s="5" t="s">
        <v>4101</v>
      </c>
      <c r="F11287" s="5" t="s">
        <v>383</v>
      </c>
      <c r="G11287" s="5" t="s">
        <v>25879</v>
      </c>
      <c r="H11287" s="5" t="s">
        <v>377</v>
      </c>
      <c r="I11287" s="5" t="s">
        <v>378</v>
      </c>
    </row>
    <row r="11288" spans="1:9" x14ac:dyDescent="0.25">
      <c r="A11288" s="5" t="s">
        <v>26060</v>
      </c>
      <c r="B11288" s="5" t="s">
        <v>26061</v>
      </c>
      <c r="C11288" s="6" t="s">
        <v>923</v>
      </c>
      <c r="D11288" s="6" t="str">
        <f t="shared" si="176"/>
        <v>0210-000-000-0000</v>
      </c>
      <c r="E11288" s="5" t="s">
        <v>924</v>
      </c>
      <c r="F11288" s="5" t="s">
        <v>383</v>
      </c>
      <c r="G11288" s="5" t="s">
        <v>25879</v>
      </c>
      <c r="H11288" s="5" t="s">
        <v>377</v>
      </c>
      <c r="I11288" s="5" t="s">
        <v>378</v>
      </c>
    </row>
    <row r="11289" spans="1:9" x14ac:dyDescent="0.25">
      <c r="A11289" s="5" t="s">
        <v>26062</v>
      </c>
      <c r="B11289" s="5" t="s">
        <v>26063</v>
      </c>
      <c r="C11289" s="6" t="s">
        <v>11742</v>
      </c>
      <c r="D11289" s="6" t="str">
        <f t="shared" si="176"/>
        <v>0798-000-000-0000</v>
      </c>
      <c r="E11289" s="5" t="s">
        <v>11743</v>
      </c>
      <c r="F11289" s="5" t="s">
        <v>383</v>
      </c>
      <c r="G11289" s="5" t="s">
        <v>25879</v>
      </c>
      <c r="H11289" s="5" t="s">
        <v>377</v>
      </c>
      <c r="I11289" s="5" t="s">
        <v>378</v>
      </c>
    </row>
    <row r="11290" spans="1:9" x14ac:dyDescent="0.25">
      <c r="A11290" s="5" t="s">
        <v>26064</v>
      </c>
      <c r="B11290" s="5" t="s">
        <v>26065</v>
      </c>
      <c r="C11290" s="6" t="s">
        <v>2196</v>
      </c>
      <c r="D11290" s="6" t="str">
        <f t="shared" si="176"/>
        <v>0924-000-000-0000</v>
      </c>
      <c r="E11290" s="5" t="s">
        <v>2197</v>
      </c>
      <c r="F11290" s="5" t="s">
        <v>383</v>
      </c>
      <c r="G11290" s="5" t="s">
        <v>25879</v>
      </c>
      <c r="H11290" s="5" t="s">
        <v>377</v>
      </c>
      <c r="I11290" s="5" t="s">
        <v>378</v>
      </c>
    </row>
    <row r="11291" spans="1:9" x14ac:dyDescent="0.25">
      <c r="A11291" s="5" t="s">
        <v>26066</v>
      </c>
      <c r="B11291" s="5" t="s">
        <v>26067</v>
      </c>
      <c r="C11291" s="6" t="s">
        <v>1283</v>
      </c>
      <c r="D11291" s="6" t="str">
        <f t="shared" si="176"/>
        <v>0338-000-000-0000</v>
      </c>
      <c r="E11291" s="5" t="s">
        <v>1284</v>
      </c>
      <c r="F11291" s="5" t="s">
        <v>383</v>
      </c>
      <c r="G11291" s="5" t="s">
        <v>25879</v>
      </c>
      <c r="H11291" s="5" t="s">
        <v>377</v>
      </c>
      <c r="I11291" s="5" t="s">
        <v>378</v>
      </c>
    </row>
    <row r="11292" spans="1:9" x14ac:dyDescent="0.25">
      <c r="A11292" s="5" t="s">
        <v>26068</v>
      </c>
      <c r="B11292" s="5" t="s">
        <v>26069</v>
      </c>
      <c r="C11292" s="6" t="s">
        <v>6651</v>
      </c>
      <c r="D11292" s="6" t="str">
        <f t="shared" si="176"/>
        <v>0791-000-000-0000</v>
      </c>
      <c r="E11292" s="5" t="s">
        <v>6652</v>
      </c>
      <c r="F11292" s="5" t="s">
        <v>383</v>
      </c>
      <c r="G11292" s="5" t="s">
        <v>25879</v>
      </c>
      <c r="H11292" s="5" t="s">
        <v>377</v>
      </c>
      <c r="I11292" s="5" t="s">
        <v>378</v>
      </c>
    </row>
    <row r="11293" spans="1:9" x14ac:dyDescent="0.25">
      <c r="A11293" s="5" t="s">
        <v>26070</v>
      </c>
      <c r="B11293" s="5" t="s">
        <v>26071</v>
      </c>
      <c r="C11293" s="6" t="s">
        <v>989</v>
      </c>
      <c r="D11293" s="6" t="str">
        <f t="shared" si="176"/>
        <v>0207-000-000-0000</v>
      </c>
      <c r="E11293" s="5" t="s">
        <v>990</v>
      </c>
      <c r="F11293" s="5" t="s">
        <v>383</v>
      </c>
      <c r="G11293" s="5" t="s">
        <v>25879</v>
      </c>
      <c r="H11293" s="5" t="s">
        <v>1458</v>
      </c>
      <c r="I11293" s="5" t="s">
        <v>25882</v>
      </c>
    </row>
    <row r="11294" spans="1:9" x14ac:dyDescent="0.25">
      <c r="A11294" s="5" t="s">
        <v>26072</v>
      </c>
      <c r="B11294" s="5" t="s">
        <v>26073</v>
      </c>
      <c r="C11294" s="6" t="s">
        <v>644</v>
      </c>
      <c r="D11294" s="6" t="str">
        <f t="shared" si="176"/>
        <v>0556-000-000-0000</v>
      </c>
      <c r="E11294" s="5" t="s">
        <v>645</v>
      </c>
      <c r="F11294" s="5" t="s">
        <v>383</v>
      </c>
      <c r="G11294" s="5" t="s">
        <v>25879</v>
      </c>
      <c r="H11294" s="5" t="s">
        <v>377</v>
      </c>
      <c r="I11294" s="5" t="s">
        <v>378</v>
      </c>
    </row>
    <row r="11295" spans="1:9" x14ac:dyDescent="0.25">
      <c r="A11295" s="5" t="s">
        <v>26074</v>
      </c>
      <c r="B11295" s="5" t="s">
        <v>26075</v>
      </c>
      <c r="C11295" s="6" t="s">
        <v>10212</v>
      </c>
      <c r="D11295" s="6" t="str">
        <f t="shared" si="176"/>
        <v>1141-000-000-0000</v>
      </c>
      <c r="E11295" s="5" t="s">
        <v>10213</v>
      </c>
      <c r="F11295" s="5" t="s">
        <v>383</v>
      </c>
      <c r="G11295" s="5" t="s">
        <v>25879</v>
      </c>
      <c r="H11295" s="5" t="s">
        <v>377</v>
      </c>
      <c r="I11295" s="5" t="s">
        <v>378</v>
      </c>
    </row>
    <row r="11296" spans="1:9" x14ac:dyDescent="0.25">
      <c r="A11296" s="5" t="s">
        <v>26076</v>
      </c>
      <c r="B11296" s="5" t="s">
        <v>26077</v>
      </c>
      <c r="C11296" s="6" t="s">
        <v>2218</v>
      </c>
      <c r="D11296" s="6" t="str">
        <f t="shared" si="176"/>
        <v>0385-000-000-0000</v>
      </c>
      <c r="E11296" s="5" t="s">
        <v>2219</v>
      </c>
      <c r="F11296" s="5" t="s">
        <v>383</v>
      </c>
      <c r="G11296" s="5" t="s">
        <v>25879</v>
      </c>
      <c r="H11296" s="5" t="s">
        <v>377</v>
      </c>
      <c r="I11296" s="5" t="s">
        <v>378</v>
      </c>
    </row>
    <row r="11297" spans="1:9" x14ac:dyDescent="0.25">
      <c r="A11297" s="5" t="s">
        <v>26078</v>
      </c>
      <c r="B11297" s="5" t="s">
        <v>26079</v>
      </c>
      <c r="C11297" s="6" t="s">
        <v>8560</v>
      </c>
      <c r="D11297" s="6" t="str">
        <f t="shared" si="176"/>
        <v>0331-000-000-0000</v>
      </c>
      <c r="E11297" s="5" t="s">
        <v>8561</v>
      </c>
      <c r="F11297" s="5" t="s">
        <v>383</v>
      </c>
      <c r="G11297" s="5" t="s">
        <v>25879</v>
      </c>
      <c r="H11297" s="5" t="s">
        <v>377</v>
      </c>
      <c r="I11297" s="5" t="s">
        <v>378</v>
      </c>
    </row>
    <row r="11298" spans="1:9" x14ac:dyDescent="0.25">
      <c r="A11298" s="5" t="s">
        <v>26080</v>
      </c>
      <c r="B11298" s="5" t="s">
        <v>26081</v>
      </c>
      <c r="C11298" s="6" t="s">
        <v>5218</v>
      </c>
      <c r="D11298" s="6" t="str">
        <f t="shared" si="176"/>
        <v>0415-000-000-0000</v>
      </c>
      <c r="E11298" s="5" t="s">
        <v>5219</v>
      </c>
      <c r="F11298" s="5" t="s">
        <v>383</v>
      </c>
      <c r="G11298" s="5" t="s">
        <v>25879</v>
      </c>
      <c r="H11298" s="5" t="s">
        <v>377</v>
      </c>
      <c r="I11298" s="5" t="s">
        <v>378</v>
      </c>
    </row>
    <row r="11299" spans="1:9" x14ac:dyDescent="0.25">
      <c r="A11299" s="5" t="s">
        <v>26082</v>
      </c>
      <c r="B11299" s="5" t="s">
        <v>26083</v>
      </c>
      <c r="C11299" s="6" t="s">
        <v>3840</v>
      </c>
      <c r="D11299" s="6" t="str">
        <f t="shared" si="176"/>
        <v>0819-000-000-0000</v>
      </c>
      <c r="E11299" s="5" t="s">
        <v>3841</v>
      </c>
      <c r="F11299" s="5" t="s">
        <v>383</v>
      </c>
      <c r="G11299" s="5" t="s">
        <v>25879</v>
      </c>
      <c r="H11299" s="5" t="s">
        <v>377</v>
      </c>
      <c r="I11299" s="5" t="s">
        <v>378</v>
      </c>
    </row>
    <row r="11300" spans="1:9" x14ac:dyDescent="0.25">
      <c r="A11300" s="5" t="s">
        <v>26084</v>
      </c>
      <c r="B11300" s="5" t="s">
        <v>26085</v>
      </c>
      <c r="C11300" s="6" t="s">
        <v>3728</v>
      </c>
      <c r="D11300" s="6" t="str">
        <f t="shared" si="176"/>
        <v>0049-000-000-0000</v>
      </c>
      <c r="E11300" s="5" t="s">
        <v>3729</v>
      </c>
      <c r="F11300" s="5" t="s">
        <v>383</v>
      </c>
      <c r="G11300" s="5" t="s">
        <v>25879</v>
      </c>
      <c r="H11300" s="5" t="s">
        <v>377</v>
      </c>
      <c r="I11300" s="5" t="s">
        <v>378</v>
      </c>
    </row>
    <row r="11301" spans="1:9" x14ac:dyDescent="0.25">
      <c r="A11301" s="5" t="s">
        <v>26086</v>
      </c>
      <c r="B11301" s="5" t="s">
        <v>26087</v>
      </c>
      <c r="C11301" s="6" t="s">
        <v>15874</v>
      </c>
      <c r="D11301" s="6" t="str">
        <f t="shared" si="176"/>
        <v>1066-000-000-0000</v>
      </c>
      <c r="E11301" s="5" t="s">
        <v>15875</v>
      </c>
      <c r="F11301" s="5" t="s">
        <v>383</v>
      </c>
      <c r="G11301" s="5" t="s">
        <v>25879</v>
      </c>
      <c r="H11301" s="5" t="s">
        <v>377</v>
      </c>
      <c r="I11301" s="5" t="s">
        <v>378</v>
      </c>
    </row>
    <row r="11302" spans="1:9" x14ac:dyDescent="0.25">
      <c r="A11302" s="5" t="s">
        <v>26088</v>
      </c>
      <c r="B11302" s="5" t="s">
        <v>26089</v>
      </c>
      <c r="C11302" s="6" t="s">
        <v>1980</v>
      </c>
      <c r="D11302" s="6" t="str">
        <f t="shared" si="176"/>
        <v>0051-000-000-0000</v>
      </c>
      <c r="E11302" s="5" t="s">
        <v>1981</v>
      </c>
      <c r="F11302" s="5" t="s">
        <v>383</v>
      </c>
      <c r="G11302" s="5" t="s">
        <v>25879</v>
      </c>
      <c r="H11302" s="5" t="s">
        <v>377</v>
      </c>
      <c r="I11302" s="5" t="s">
        <v>378</v>
      </c>
    </row>
    <row r="11303" spans="1:9" x14ac:dyDescent="0.25">
      <c r="A11303" s="5" t="s">
        <v>26090</v>
      </c>
      <c r="B11303" s="5" t="s">
        <v>26091</v>
      </c>
      <c r="C11303" s="6" t="s">
        <v>3662</v>
      </c>
      <c r="D11303" s="6" t="str">
        <f t="shared" si="176"/>
        <v>0592-000-000-0000</v>
      </c>
      <c r="E11303" s="5" t="s">
        <v>3663</v>
      </c>
      <c r="F11303" s="5" t="s">
        <v>383</v>
      </c>
      <c r="G11303" s="5" t="s">
        <v>25879</v>
      </c>
      <c r="H11303" s="5" t="s">
        <v>377</v>
      </c>
      <c r="I11303" s="5" t="s">
        <v>378</v>
      </c>
    </row>
    <row r="11304" spans="1:9" x14ac:dyDescent="0.25">
      <c r="A11304" s="5" t="s">
        <v>26092</v>
      </c>
      <c r="B11304" s="5" t="s">
        <v>26093</v>
      </c>
      <c r="C11304" s="6" t="s">
        <v>1746</v>
      </c>
      <c r="D11304" s="6" t="str">
        <f t="shared" si="176"/>
        <v>0816-000-000-0000</v>
      </c>
      <c r="E11304" s="5" t="s">
        <v>1747</v>
      </c>
      <c r="F11304" s="5" t="s">
        <v>383</v>
      </c>
      <c r="G11304" s="5" t="s">
        <v>25879</v>
      </c>
      <c r="H11304" s="5" t="s">
        <v>377</v>
      </c>
      <c r="I11304" s="5" t="s">
        <v>378</v>
      </c>
    </row>
    <row r="11305" spans="1:9" x14ac:dyDescent="0.25">
      <c r="A11305" s="5" t="s">
        <v>26094</v>
      </c>
      <c r="B11305" s="5" t="s">
        <v>26095</v>
      </c>
      <c r="C11305" s="6" t="s">
        <v>2885</v>
      </c>
      <c r="D11305" s="6" t="str">
        <f t="shared" si="176"/>
        <v>0077-000-000-0000</v>
      </c>
      <c r="E11305" s="5" t="s">
        <v>2886</v>
      </c>
      <c r="F11305" s="5" t="s">
        <v>383</v>
      </c>
      <c r="G11305" s="5" t="s">
        <v>25879</v>
      </c>
      <c r="H11305" s="5" t="s">
        <v>377</v>
      </c>
      <c r="I11305" s="5" t="s">
        <v>378</v>
      </c>
    </row>
    <row r="11306" spans="1:9" x14ac:dyDescent="0.25">
      <c r="A11306" s="5" t="s">
        <v>26096</v>
      </c>
      <c r="B11306" s="5" t="s">
        <v>26097</v>
      </c>
      <c r="C11306" s="6" t="s">
        <v>1221</v>
      </c>
      <c r="D11306" s="6" t="str">
        <f t="shared" si="176"/>
        <v>0201-000-000-0000</v>
      </c>
      <c r="E11306" s="5" t="s">
        <v>1222</v>
      </c>
      <c r="F11306" s="5" t="s">
        <v>383</v>
      </c>
      <c r="G11306" s="5" t="s">
        <v>25879</v>
      </c>
      <c r="H11306" s="5" t="s">
        <v>1458</v>
      </c>
      <c r="I11306" s="5" t="s">
        <v>25882</v>
      </c>
    </row>
    <row r="11307" spans="1:9" x14ac:dyDescent="0.25">
      <c r="A11307" s="5" t="s">
        <v>26098</v>
      </c>
      <c r="B11307" s="5" t="s">
        <v>26099</v>
      </c>
      <c r="C11307" s="6" t="s">
        <v>3287</v>
      </c>
      <c r="D11307" s="6" t="str">
        <f t="shared" si="176"/>
        <v>0137-000-000-0000</v>
      </c>
      <c r="E11307" s="5" t="s">
        <v>3288</v>
      </c>
      <c r="F11307" s="5" t="s">
        <v>383</v>
      </c>
      <c r="G11307" s="5" t="s">
        <v>25879</v>
      </c>
      <c r="H11307" s="5" t="s">
        <v>377</v>
      </c>
      <c r="I11307" s="5" t="s">
        <v>378</v>
      </c>
    </row>
    <row r="11308" spans="1:9" x14ac:dyDescent="0.25">
      <c r="A11308" s="5" t="s">
        <v>26100</v>
      </c>
      <c r="B11308" s="5" t="s">
        <v>26101</v>
      </c>
      <c r="C11308" s="6" t="s">
        <v>2128</v>
      </c>
      <c r="D11308" s="6" t="str">
        <f t="shared" si="176"/>
        <v>0136-000-000-0000</v>
      </c>
      <c r="E11308" s="5" t="s">
        <v>2129</v>
      </c>
      <c r="F11308" s="5" t="s">
        <v>383</v>
      </c>
      <c r="G11308" s="5" t="s">
        <v>25879</v>
      </c>
      <c r="H11308" s="5" t="s">
        <v>377</v>
      </c>
      <c r="I11308" s="5" t="s">
        <v>378</v>
      </c>
    </row>
    <row r="11309" spans="1:9" x14ac:dyDescent="0.25">
      <c r="A11309" s="5" t="s">
        <v>26102</v>
      </c>
      <c r="B11309" s="5" t="s">
        <v>26103</v>
      </c>
      <c r="C11309" s="6" t="s">
        <v>2710</v>
      </c>
      <c r="D11309" s="6" t="str">
        <f t="shared" si="176"/>
        <v>0630-000-000-0000</v>
      </c>
      <c r="E11309" s="5" t="s">
        <v>2711</v>
      </c>
      <c r="F11309" s="5" t="s">
        <v>383</v>
      </c>
      <c r="G11309" s="5" t="s">
        <v>25879</v>
      </c>
      <c r="H11309" s="5" t="s">
        <v>377</v>
      </c>
      <c r="I11309" s="5" t="s">
        <v>378</v>
      </c>
    </row>
    <row r="11310" spans="1:9" x14ac:dyDescent="0.25">
      <c r="A11310" s="5" t="s">
        <v>26104</v>
      </c>
      <c r="B11310" s="5" t="s">
        <v>26105</v>
      </c>
      <c r="C11310" s="6" t="s">
        <v>7538</v>
      </c>
      <c r="D11310" s="6" t="str">
        <f t="shared" si="176"/>
        <v>0898-000-000-0000</v>
      </c>
      <c r="E11310" s="5" t="s">
        <v>7539</v>
      </c>
      <c r="F11310" s="5" t="s">
        <v>383</v>
      </c>
      <c r="G11310" s="5" t="s">
        <v>25879</v>
      </c>
      <c r="H11310" s="5" t="s">
        <v>377</v>
      </c>
      <c r="I11310" s="5" t="s">
        <v>378</v>
      </c>
    </row>
    <row r="11311" spans="1:9" x14ac:dyDescent="0.25">
      <c r="A11311" s="5" t="s">
        <v>26106</v>
      </c>
      <c r="B11311" s="5" t="s">
        <v>26107</v>
      </c>
      <c r="C11311" s="6" t="s">
        <v>3896</v>
      </c>
      <c r="D11311" s="6" t="str">
        <f t="shared" si="176"/>
        <v>0410-000-000-0000</v>
      </c>
      <c r="E11311" s="5" t="s">
        <v>3897</v>
      </c>
      <c r="F11311" s="5" t="s">
        <v>383</v>
      </c>
      <c r="G11311" s="5" t="s">
        <v>25879</v>
      </c>
      <c r="H11311" s="5" t="s">
        <v>377</v>
      </c>
      <c r="I11311" s="5" t="s">
        <v>378</v>
      </c>
    </row>
    <row r="11312" spans="1:9" x14ac:dyDescent="0.25">
      <c r="A11312" s="5" t="s">
        <v>26108</v>
      </c>
      <c r="B11312" s="5" t="s">
        <v>26109</v>
      </c>
      <c r="C11312" s="6" t="s">
        <v>1887</v>
      </c>
      <c r="D11312" s="6" t="str">
        <f t="shared" si="176"/>
        <v>0440-000-000-0000</v>
      </c>
      <c r="E11312" s="5" t="s">
        <v>1888</v>
      </c>
      <c r="F11312" s="5" t="s">
        <v>383</v>
      </c>
      <c r="G11312" s="5" t="s">
        <v>25879</v>
      </c>
      <c r="H11312" s="5" t="s">
        <v>377</v>
      </c>
      <c r="I11312" s="5" t="s">
        <v>378</v>
      </c>
    </row>
    <row r="11313" spans="1:9" x14ac:dyDescent="0.25">
      <c r="A11313" s="5" t="s">
        <v>26110</v>
      </c>
      <c r="B11313" s="5" t="s">
        <v>26111</v>
      </c>
      <c r="C11313" s="6" t="s">
        <v>13370</v>
      </c>
      <c r="D11313" s="6" t="str">
        <f t="shared" si="176"/>
        <v>0678-000-000-0000</v>
      </c>
      <c r="E11313" s="5" t="s">
        <v>13371</v>
      </c>
      <c r="F11313" s="5" t="s">
        <v>383</v>
      </c>
      <c r="G11313" s="5" t="s">
        <v>25879</v>
      </c>
      <c r="H11313" s="5" t="s">
        <v>377</v>
      </c>
      <c r="I11313" s="5" t="s">
        <v>378</v>
      </c>
    </row>
    <row r="11314" spans="1:9" x14ac:dyDescent="0.25">
      <c r="A11314" s="5" t="s">
        <v>26112</v>
      </c>
      <c r="B11314" s="5" t="s">
        <v>26113</v>
      </c>
      <c r="C11314" s="6" t="s">
        <v>2082</v>
      </c>
      <c r="D11314" s="6" t="str">
        <f t="shared" si="176"/>
        <v>0895-000-000-0000</v>
      </c>
      <c r="E11314" s="5" t="s">
        <v>2083</v>
      </c>
      <c r="F11314" s="5" t="s">
        <v>383</v>
      </c>
      <c r="G11314" s="5" t="s">
        <v>25879</v>
      </c>
      <c r="H11314" s="5" t="s">
        <v>377</v>
      </c>
      <c r="I11314" s="5" t="s">
        <v>378</v>
      </c>
    </row>
    <row r="11315" spans="1:9" x14ac:dyDescent="0.25">
      <c r="A11315" s="5" t="s">
        <v>26114</v>
      </c>
      <c r="B11315" s="5" t="s">
        <v>26115</v>
      </c>
      <c r="C11315" s="6" t="s">
        <v>724</v>
      </c>
      <c r="D11315" s="6" t="str">
        <f t="shared" si="176"/>
        <v>0283-000-000-0000</v>
      </c>
      <c r="E11315" s="5" t="s">
        <v>725</v>
      </c>
      <c r="F11315" s="5" t="s">
        <v>383</v>
      </c>
      <c r="G11315" s="5" t="s">
        <v>25879</v>
      </c>
      <c r="H11315" s="5" t="s">
        <v>377</v>
      </c>
      <c r="I11315" s="5" t="s">
        <v>378</v>
      </c>
    </row>
    <row r="11316" spans="1:9" x14ac:dyDescent="0.25">
      <c r="A11316" s="5" t="s">
        <v>26116</v>
      </c>
      <c r="B11316" s="5" t="s">
        <v>26117</v>
      </c>
      <c r="C11316" s="6" t="s">
        <v>2265</v>
      </c>
      <c r="D11316" s="6" t="str">
        <f t="shared" si="176"/>
        <v>0260-000-000-0000</v>
      </c>
      <c r="E11316" s="5" t="s">
        <v>2266</v>
      </c>
      <c r="F11316" s="5" t="s">
        <v>383</v>
      </c>
      <c r="G11316" s="5" t="s">
        <v>25879</v>
      </c>
      <c r="H11316" s="5" t="s">
        <v>377</v>
      </c>
      <c r="I11316" s="5" t="s">
        <v>378</v>
      </c>
    </row>
    <row r="11317" spans="1:9" x14ac:dyDescent="0.25">
      <c r="A11317" s="5" t="s">
        <v>26118</v>
      </c>
      <c r="B11317" s="5" t="s">
        <v>26119</v>
      </c>
      <c r="C11317" s="6" t="s">
        <v>2297</v>
      </c>
      <c r="D11317" s="6" t="str">
        <f t="shared" si="176"/>
        <v>0055-000-000-0000</v>
      </c>
      <c r="E11317" s="5" t="s">
        <v>2298</v>
      </c>
      <c r="F11317" s="5" t="s">
        <v>383</v>
      </c>
      <c r="G11317" s="5" t="s">
        <v>25879</v>
      </c>
      <c r="H11317" s="5" t="s">
        <v>1458</v>
      </c>
      <c r="I11317" s="5" t="s">
        <v>25882</v>
      </c>
    </row>
    <row r="11318" spans="1:9" x14ac:dyDescent="0.25">
      <c r="A11318" s="5" t="s">
        <v>26120</v>
      </c>
      <c r="B11318" s="5" t="s">
        <v>26121</v>
      </c>
      <c r="C11318" s="6" t="s">
        <v>777</v>
      </c>
      <c r="D11318" s="6" t="str">
        <f t="shared" si="176"/>
        <v>0595-000-000-0000</v>
      </c>
      <c r="E11318" s="5" t="s">
        <v>778</v>
      </c>
      <c r="F11318" s="5" t="s">
        <v>383</v>
      </c>
      <c r="G11318" s="5" t="s">
        <v>25879</v>
      </c>
      <c r="H11318" s="5" t="s">
        <v>377</v>
      </c>
      <c r="I11318" s="5" t="s">
        <v>378</v>
      </c>
    </row>
    <row r="11319" spans="1:9" x14ac:dyDescent="0.25">
      <c r="A11319" s="5" t="s">
        <v>26122</v>
      </c>
      <c r="B11319" s="5" t="s">
        <v>26123</v>
      </c>
      <c r="C11319" s="6" t="s">
        <v>2519</v>
      </c>
      <c r="D11319" s="6" t="str">
        <f t="shared" si="176"/>
        <v>0946-000-000-0000</v>
      </c>
      <c r="E11319" s="5" t="s">
        <v>2520</v>
      </c>
      <c r="F11319" s="5" t="s">
        <v>383</v>
      </c>
      <c r="G11319" s="5" t="s">
        <v>25879</v>
      </c>
      <c r="H11319" s="5" t="s">
        <v>377</v>
      </c>
      <c r="I11319" s="5" t="s">
        <v>378</v>
      </c>
    </row>
    <row r="11320" spans="1:9" x14ac:dyDescent="0.25">
      <c r="A11320" s="5" t="s">
        <v>26124</v>
      </c>
      <c r="B11320" s="5" t="s">
        <v>26125</v>
      </c>
      <c r="C11320" s="6" t="s">
        <v>2519</v>
      </c>
      <c r="D11320" s="6" t="str">
        <f t="shared" si="176"/>
        <v>0946-000-000-0000</v>
      </c>
      <c r="E11320" s="5" t="s">
        <v>2520</v>
      </c>
      <c r="F11320" s="5" t="s">
        <v>383</v>
      </c>
      <c r="G11320" s="5" t="s">
        <v>25879</v>
      </c>
      <c r="H11320" s="5" t="s">
        <v>377</v>
      </c>
      <c r="I11320" s="5" t="s">
        <v>378</v>
      </c>
    </row>
    <row r="11321" spans="1:9" x14ac:dyDescent="0.25">
      <c r="A11321" s="5" t="s">
        <v>26126</v>
      </c>
      <c r="B11321" s="5" t="s">
        <v>26127</v>
      </c>
      <c r="C11321" s="6" t="s">
        <v>1337</v>
      </c>
      <c r="D11321" s="6" t="str">
        <f t="shared" si="176"/>
        <v>0257-000-000-0000</v>
      </c>
      <c r="E11321" s="5" t="s">
        <v>1338</v>
      </c>
      <c r="F11321" s="5" t="s">
        <v>383</v>
      </c>
      <c r="G11321" s="5" t="s">
        <v>25879</v>
      </c>
      <c r="H11321" s="5" t="s">
        <v>377</v>
      </c>
      <c r="I11321" s="5" t="s">
        <v>378</v>
      </c>
    </row>
    <row r="11322" spans="1:9" x14ac:dyDescent="0.25">
      <c r="A11322" s="5" t="s">
        <v>26128</v>
      </c>
      <c r="B11322" s="5" t="s">
        <v>26129</v>
      </c>
      <c r="C11322" s="6" t="s">
        <v>1045</v>
      </c>
      <c r="D11322" s="6" t="str">
        <f t="shared" si="176"/>
        <v>0270-000-000-0000</v>
      </c>
      <c r="E11322" s="5" t="s">
        <v>1046</v>
      </c>
      <c r="F11322" s="5" t="s">
        <v>383</v>
      </c>
      <c r="G11322" s="5" t="s">
        <v>25879</v>
      </c>
      <c r="H11322" s="5" t="s">
        <v>377</v>
      </c>
      <c r="I11322" s="5" t="s">
        <v>378</v>
      </c>
    </row>
    <row r="11323" spans="1:9" x14ac:dyDescent="0.25">
      <c r="A11323" s="5" t="s">
        <v>26130</v>
      </c>
      <c r="B11323" s="5" t="s">
        <v>26131</v>
      </c>
      <c r="C11323" s="6" t="s">
        <v>11716</v>
      </c>
      <c r="D11323" s="6" t="str">
        <f t="shared" si="176"/>
        <v>0713-000-000-0000</v>
      </c>
      <c r="E11323" s="5" t="s">
        <v>11717</v>
      </c>
      <c r="F11323" s="5" t="s">
        <v>383</v>
      </c>
      <c r="G11323" s="5" t="s">
        <v>25879</v>
      </c>
      <c r="H11323" s="5" t="s">
        <v>377</v>
      </c>
      <c r="I11323" s="5" t="s">
        <v>378</v>
      </c>
    </row>
    <row r="11324" spans="1:9" x14ac:dyDescent="0.25">
      <c r="A11324" s="5" t="s">
        <v>26132</v>
      </c>
      <c r="B11324" s="5" t="s">
        <v>26133</v>
      </c>
      <c r="C11324" s="6" t="s">
        <v>5439</v>
      </c>
      <c r="D11324" s="6" t="str">
        <f t="shared" si="176"/>
        <v>0156-000-000-0000</v>
      </c>
      <c r="E11324" s="5" t="s">
        <v>5440</v>
      </c>
      <c r="F11324" s="5" t="s">
        <v>383</v>
      </c>
      <c r="G11324" s="5" t="s">
        <v>25879</v>
      </c>
      <c r="H11324" s="5" t="s">
        <v>377</v>
      </c>
      <c r="I11324" s="5" t="s">
        <v>378</v>
      </c>
    </row>
    <row r="11325" spans="1:9" x14ac:dyDescent="0.25">
      <c r="A11325" s="5" t="s">
        <v>26134</v>
      </c>
      <c r="B11325" s="5" t="s">
        <v>26135</v>
      </c>
      <c r="C11325" s="6" t="s">
        <v>2301</v>
      </c>
      <c r="D11325" s="6" t="str">
        <f t="shared" si="176"/>
        <v>0753-000-000-0000</v>
      </c>
      <c r="E11325" s="5" t="s">
        <v>2302</v>
      </c>
      <c r="F11325" s="5" t="s">
        <v>383</v>
      </c>
      <c r="G11325" s="5" t="s">
        <v>25879</v>
      </c>
      <c r="H11325" s="5" t="s">
        <v>377</v>
      </c>
      <c r="I11325" s="5" t="s">
        <v>378</v>
      </c>
    </row>
    <row r="11326" spans="1:9" x14ac:dyDescent="0.25">
      <c r="A11326" s="5" t="s">
        <v>26136</v>
      </c>
      <c r="B11326" s="5" t="s">
        <v>26137</v>
      </c>
      <c r="C11326" s="6" t="s">
        <v>5296</v>
      </c>
      <c r="D11326" s="6" t="str">
        <f t="shared" si="176"/>
        <v>0559-000-000-0000</v>
      </c>
      <c r="E11326" s="5" t="s">
        <v>5297</v>
      </c>
      <c r="F11326" s="5" t="s">
        <v>383</v>
      </c>
      <c r="G11326" s="5" t="s">
        <v>25879</v>
      </c>
      <c r="H11326" s="5" t="s">
        <v>377</v>
      </c>
      <c r="I11326" s="5" t="s">
        <v>378</v>
      </c>
    </row>
    <row r="11327" spans="1:9" x14ac:dyDescent="0.25">
      <c r="A11327" s="5" t="s">
        <v>26138</v>
      </c>
      <c r="B11327" s="5" t="s">
        <v>14050</v>
      </c>
      <c r="C11327" s="6" t="s">
        <v>615</v>
      </c>
      <c r="D11327" s="6" t="str">
        <f t="shared" si="176"/>
        <v>0170-000-000-0000</v>
      </c>
      <c r="E11327" s="5" t="s">
        <v>616</v>
      </c>
      <c r="F11327" s="5" t="s">
        <v>383</v>
      </c>
      <c r="G11327" s="5" t="s">
        <v>25879</v>
      </c>
      <c r="H11327" s="5" t="s">
        <v>377</v>
      </c>
      <c r="I11327" s="5" t="s">
        <v>378</v>
      </c>
    </row>
    <row r="11328" spans="1:9" x14ac:dyDescent="0.25">
      <c r="A11328" s="5" t="s">
        <v>26139</v>
      </c>
      <c r="B11328" s="5" t="s">
        <v>26140</v>
      </c>
      <c r="C11328" s="6" t="s">
        <v>7224</v>
      </c>
      <c r="D11328" s="6" t="str">
        <f t="shared" si="176"/>
        <v>0909-000-000-0000</v>
      </c>
      <c r="E11328" s="5" t="s">
        <v>7225</v>
      </c>
      <c r="F11328" s="5" t="s">
        <v>383</v>
      </c>
      <c r="G11328" s="5" t="s">
        <v>25879</v>
      </c>
      <c r="H11328" s="5" t="s">
        <v>377</v>
      </c>
      <c r="I11328" s="5" t="s">
        <v>378</v>
      </c>
    </row>
    <row r="11329" spans="1:9" x14ac:dyDescent="0.25">
      <c r="A11329" s="5" t="s">
        <v>26141</v>
      </c>
      <c r="B11329" s="5" t="s">
        <v>26142</v>
      </c>
      <c r="C11329" s="6" t="s">
        <v>3840</v>
      </c>
      <c r="D11329" s="6" t="str">
        <f t="shared" si="176"/>
        <v>0819-000-000-0000</v>
      </c>
      <c r="E11329" s="5" t="s">
        <v>3841</v>
      </c>
      <c r="F11329" s="5" t="s">
        <v>383</v>
      </c>
      <c r="G11329" s="5" t="s">
        <v>25879</v>
      </c>
      <c r="H11329" s="5" t="s">
        <v>377</v>
      </c>
      <c r="I11329" s="5" t="s">
        <v>378</v>
      </c>
    </row>
    <row r="11330" spans="1:9" x14ac:dyDescent="0.25">
      <c r="A11330" s="5" t="s">
        <v>26143</v>
      </c>
      <c r="B11330" s="5" t="s">
        <v>26144</v>
      </c>
      <c r="C11330" s="6" t="s">
        <v>5784</v>
      </c>
      <c r="D11330" s="6" t="str">
        <f t="shared" ref="D11330:D11393" si="177">TEXT(C11330,"0000-000-000-0000")</f>
        <v>0242-000-000-0000</v>
      </c>
      <c r="E11330" s="5" t="s">
        <v>5785</v>
      </c>
      <c r="F11330" s="5" t="s">
        <v>383</v>
      </c>
      <c r="G11330" s="5" t="s">
        <v>25879</v>
      </c>
      <c r="H11330" s="5" t="s">
        <v>377</v>
      </c>
      <c r="I11330" s="5" t="s">
        <v>378</v>
      </c>
    </row>
    <row r="11331" spans="1:9" x14ac:dyDescent="0.25">
      <c r="A11331" s="5" t="s">
        <v>26145</v>
      </c>
      <c r="B11331" s="5" t="s">
        <v>26146</v>
      </c>
      <c r="C11331" s="6" t="s">
        <v>3896</v>
      </c>
      <c r="D11331" s="6" t="str">
        <f t="shared" si="177"/>
        <v>0410-000-000-0000</v>
      </c>
      <c r="E11331" s="5" t="s">
        <v>3897</v>
      </c>
      <c r="F11331" s="5" t="s">
        <v>383</v>
      </c>
      <c r="G11331" s="5" t="s">
        <v>25879</v>
      </c>
      <c r="H11331" s="5" t="s">
        <v>377</v>
      </c>
      <c r="I11331" s="5" t="s">
        <v>378</v>
      </c>
    </row>
    <row r="11332" spans="1:9" x14ac:dyDescent="0.25">
      <c r="A11332" s="5" t="s">
        <v>26147</v>
      </c>
      <c r="B11332" s="5" t="s">
        <v>26148</v>
      </c>
      <c r="C11332" s="6" t="s">
        <v>433</v>
      </c>
      <c r="D11332" s="6" t="str">
        <f t="shared" si="177"/>
        <v>1028-000-000-0000</v>
      </c>
      <c r="E11332" s="5" t="s">
        <v>434</v>
      </c>
      <c r="F11332" s="5" t="s">
        <v>383</v>
      </c>
      <c r="G11332" s="5" t="s">
        <v>25879</v>
      </c>
      <c r="H11332" s="5" t="s">
        <v>377</v>
      </c>
      <c r="I11332" s="5" t="s">
        <v>378</v>
      </c>
    </row>
    <row r="11333" spans="1:9" x14ac:dyDescent="0.25">
      <c r="A11333" s="5" t="s">
        <v>26149</v>
      </c>
      <c r="B11333" s="5" t="s">
        <v>26150</v>
      </c>
      <c r="C11333" s="6" t="s">
        <v>3591</v>
      </c>
      <c r="D11333" s="6" t="str">
        <f t="shared" si="177"/>
        <v>0165-000-000-0000</v>
      </c>
      <c r="E11333" s="5" t="s">
        <v>3592</v>
      </c>
      <c r="F11333" s="5" t="s">
        <v>383</v>
      </c>
      <c r="G11333" s="5" t="s">
        <v>25879</v>
      </c>
      <c r="H11333" s="5" t="s">
        <v>377</v>
      </c>
      <c r="I11333" s="5" t="s">
        <v>378</v>
      </c>
    </row>
    <row r="11334" spans="1:9" x14ac:dyDescent="0.25">
      <c r="A11334" s="5" t="s">
        <v>26151</v>
      </c>
      <c r="B11334" s="5" t="s">
        <v>26152</v>
      </c>
      <c r="C11334" s="6" t="s">
        <v>1611</v>
      </c>
      <c r="D11334" s="6" t="str">
        <f t="shared" si="177"/>
        <v>0605-000-000-0000</v>
      </c>
      <c r="E11334" s="5" t="s">
        <v>1612</v>
      </c>
      <c r="F11334" s="5" t="s">
        <v>383</v>
      </c>
      <c r="G11334" s="5" t="s">
        <v>25879</v>
      </c>
      <c r="H11334" s="5" t="s">
        <v>377</v>
      </c>
      <c r="I11334" s="5" t="s">
        <v>378</v>
      </c>
    </row>
    <row r="11335" spans="1:9" x14ac:dyDescent="0.25">
      <c r="A11335" s="5" t="s">
        <v>26153</v>
      </c>
      <c r="B11335" s="5" t="s">
        <v>26154</v>
      </c>
      <c r="C11335" s="6" t="s">
        <v>543</v>
      </c>
      <c r="D11335" s="6" t="str">
        <f t="shared" si="177"/>
        <v>0185-000-000-0000</v>
      </c>
      <c r="E11335" s="5" t="s">
        <v>544</v>
      </c>
      <c r="F11335" s="5" t="s">
        <v>383</v>
      </c>
      <c r="G11335" s="5" t="s">
        <v>25879</v>
      </c>
      <c r="H11335" s="5" t="s">
        <v>377</v>
      </c>
      <c r="I11335" s="5" t="s">
        <v>378</v>
      </c>
    </row>
    <row r="11336" spans="1:9" x14ac:dyDescent="0.25">
      <c r="A11336" s="5" t="s">
        <v>26155</v>
      </c>
      <c r="B11336" s="5" t="s">
        <v>26156</v>
      </c>
      <c r="C11336" s="6" t="s">
        <v>1611</v>
      </c>
      <c r="D11336" s="6" t="str">
        <f t="shared" si="177"/>
        <v>0605-000-000-0000</v>
      </c>
      <c r="E11336" s="5" t="s">
        <v>1612</v>
      </c>
      <c r="F11336" s="5" t="s">
        <v>383</v>
      </c>
      <c r="G11336" s="5" t="s">
        <v>25879</v>
      </c>
      <c r="H11336" s="5" t="s">
        <v>377</v>
      </c>
      <c r="I11336" s="5" t="s">
        <v>378</v>
      </c>
    </row>
    <row r="11337" spans="1:9" x14ac:dyDescent="0.25">
      <c r="A11337" s="5" t="s">
        <v>26157</v>
      </c>
      <c r="B11337" s="5" t="s">
        <v>26158</v>
      </c>
      <c r="C11337" s="6" t="s">
        <v>12765</v>
      </c>
      <c r="D11337" s="6" t="str">
        <f t="shared" si="177"/>
        <v>1075-000-000-0000</v>
      </c>
      <c r="E11337" s="5" t="s">
        <v>12766</v>
      </c>
      <c r="F11337" s="5" t="s">
        <v>383</v>
      </c>
      <c r="G11337" s="5" t="s">
        <v>25879</v>
      </c>
      <c r="H11337" s="5" t="s">
        <v>377</v>
      </c>
      <c r="I11337" s="5" t="s">
        <v>378</v>
      </c>
    </row>
    <row r="11338" spans="1:9" x14ac:dyDescent="0.25">
      <c r="A11338" s="5" t="s">
        <v>26159</v>
      </c>
      <c r="B11338" s="5" t="s">
        <v>26160</v>
      </c>
      <c r="C11338" s="6" t="s">
        <v>2585</v>
      </c>
      <c r="D11338" s="6" t="str">
        <f t="shared" si="177"/>
        <v>0082-000-000-0000</v>
      </c>
      <c r="E11338" s="5" t="s">
        <v>2586</v>
      </c>
      <c r="F11338" s="5" t="s">
        <v>383</v>
      </c>
      <c r="G11338" s="5" t="s">
        <v>25879</v>
      </c>
      <c r="H11338" s="5" t="s">
        <v>377</v>
      </c>
      <c r="I11338" s="5" t="s">
        <v>378</v>
      </c>
    </row>
    <row r="11339" spans="1:9" x14ac:dyDescent="0.25">
      <c r="A11339" s="5" t="s">
        <v>26161</v>
      </c>
      <c r="B11339" s="5" t="s">
        <v>26162</v>
      </c>
      <c r="C11339" s="6" t="s">
        <v>589</v>
      </c>
      <c r="D11339" s="6" t="str">
        <f t="shared" si="177"/>
        <v>0160-000-000-0000</v>
      </c>
      <c r="E11339" s="5" t="s">
        <v>590</v>
      </c>
      <c r="F11339" s="5" t="s">
        <v>383</v>
      </c>
      <c r="G11339" s="5" t="s">
        <v>25879</v>
      </c>
      <c r="H11339" s="5" t="s">
        <v>377</v>
      </c>
      <c r="I11339" s="5" t="s">
        <v>378</v>
      </c>
    </row>
    <row r="11340" spans="1:9" x14ac:dyDescent="0.25">
      <c r="A11340" s="5" t="s">
        <v>26163</v>
      </c>
      <c r="B11340" s="5" t="s">
        <v>26164</v>
      </c>
      <c r="C11340" s="6" t="s">
        <v>1091</v>
      </c>
      <c r="D11340" s="6" t="str">
        <f t="shared" si="177"/>
        <v>0957-000-000-0000</v>
      </c>
      <c r="E11340" s="5" t="s">
        <v>1092</v>
      </c>
      <c r="F11340" s="5" t="s">
        <v>383</v>
      </c>
      <c r="G11340" s="5" t="s">
        <v>25879</v>
      </c>
      <c r="H11340" s="5" t="s">
        <v>377</v>
      </c>
      <c r="I11340" s="5" t="s">
        <v>378</v>
      </c>
    </row>
    <row r="11341" spans="1:9" x14ac:dyDescent="0.25">
      <c r="A11341" s="5" t="s">
        <v>26165</v>
      </c>
      <c r="B11341" s="5" t="s">
        <v>26166</v>
      </c>
      <c r="C11341" s="6" t="s">
        <v>2571</v>
      </c>
      <c r="D11341" s="6" t="str">
        <f t="shared" si="177"/>
        <v>0510-000-000-0000</v>
      </c>
      <c r="E11341" s="5" t="s">
        <v>2572</v>
      </c>
      <c r="F11341" s="5" t="s">
        <v>383</v>
      </c>
      <c r="G11341" s="5" t="s">
        <v>25879</v>
      </c>
      <c r="H11341" s="5" t="s">
        <v>377</v>
      </c>
      <c r="I11341" s="5" t="s">
        <v>378</v>
      </c>
    </row>
    <row r="11342" spans="1:9" x14ac:dyDescent="0.25">
      <c r="A11342" s="5" t="s">
        <v>26167</v>
      </c>
      <c r="B11342" s="5" t="s">
        <v>26168</v>
      </c>
      <c r="C11342" s="6" t="s">
        <v>3591</v>
      </c>
      <c r="D11342" s="6" t="str">
        <f t="shared" si="177"/>
        <v>0165-000-000-0000</v>
      </c>
      <c r="E11342" s="5" t="s">
        <v>3592</v>
      </c>
      <c r="F11342" s="5" t="s">
        <v>383</v>
      </c>
      <c r="G11342" s="5" t="s">
        <v>25879</v>
      </c>
      <c r="H11342" s="5" t="s">
        <v>377</v>
      </c>
      <c r="I11342" s="5" t="s">
        <v>378</v>
      </c>
    </row>
    <row r="11343" spans="1:9" x14ac:dyDescent="0.25">
      <c r="A11343" s="5" t="s">
        <v>26169</v>
      </c>
      <c r="B11343" s="5" t="s">
        <v>26170</v>
      </c>
      <c r="C11343" s="6" t="s">
        <v>757</v>
      </c>
      <c r="D11343" s="6" t="str">
        <f t="shared" si="177"/>
        <v>0871-000-000-0000</v>
      </c>
      <c r="E11343" s="5" t="s">
        <v>758</v>
      </c>
      <c r="F11343" s="5" t="s">
        <v>383</v>
      </c>
      <c r="G11343" s="5" t="s">
        <v>25879</v>
      </c>
      <c r="H11343" s="5" t="s">
        <v>377</v>
      </c>
      <c r="I11343" s="5" t="s">
        <v>378</v>
      </c>
    </row>
    <row r="11344" spans="1:9" x14ac:dyDescent="0.25">
      <c r="A11344" s="5" t="s">
        <v>26171</v>
      </c>
      <c r="B11344" s="5" t="s">
        <v>26172</v>
      </c>
      <c r="C11344" s="6" t="s">
        <v>1051</v>
      </c>
      <c r="D11344" s="6" t="str">
        <f t="shared" si="177"/>
        <v>0590-000-000-0000</v>
      </c>
      <c r="E11344" s="5" t="s">
        <v>1052</v>
      </c>
      <c r="F11344" s="5" t="s">
        <v>383</v>
      </c>
      <c r="G11344" s="5" t="s">
        <v>25879</v>
      </c>
      <c r="H11344" s="5" t="s">
        <v>377</v>
      </c>
      <c r="I11344" s="5" t="s">
        <v>378</v>
      </c>
    </row>
    <row r="11345" spans="1:9" x14ac:dyDescent="0.25">
      <c r="A11345" s="5" t="s">
        <v>26173</v>
      </c>
      <c r="B11345" s="5" t="s">
        <v>26174</v>
      </c>
      <c r="C11345" s="6" t="s">
        <v>2913</v>
      </c>
      <c r="D11345" s="6" t="str">
        <f t="shared" si="177"/>
        <v>0918-000-000-0000</v>
      </c>
      <c r="E11345" s="5" t="s">
        <v>2914</v>
      </c>
      <c r="F11345" s="5" t="s">
        <v>383</v>
      </c>
      <c r="G11345" s="5" t="s">
        <v>25879</v>
      </c>
      <c r="H11345" s="5" t="s">
        <v>377</v>
      </c>
      <c r="I11345" s="5" t="s">
        <v>378</v>
      </c>
    </row>
    <row r="11346" spans="1:9" x14ac:dyDescent="0.25">
      <c r="A11346" s="5" t="s">
        <v>26175</v>
      </c>
      <c r="B11346" s="5" t="s">
        <v>26176</v>
      </c>
      <c r="C11346" s="6" t="s">
        <v>2710</v>
      </c>
      <c r="D11346" s="6" t="str">
        <f t="shared" si="177"/>
        <v>0630-000-000-0000</v>
      </c>
      <c r="E11346" s="5" t="s">
        <v>2711</v>
      </c>
      <c r="F11346" s="5" t="s">
        <v>383</v>
      </c>
      <c r="G11346" s="5" t="s">
        <v>25879</v>
      </c>
      <c r="H11346" s="5" t="s">
        <v>377</v>
      </c>
      <c r="I11346" s="5" t="s">
        <v>378</v>
      </c>
    </row>
    <row r="11347" spans="1:9" x14ac:dyDescent="0.25">
      <c r="A11347" s="5" t="s">
        <v>26177</v>
      </c>
      <c r="B11347" s="5" t="s">
        <v>26178</v>
      </c>
      <c r="C11347" s="6" t="s">
        <v>6061</v>
      </c>
      <c r="D11347" s="6" t="str">
        <f t="shared" si="177"/>
        <v>0897-000-000-0000</v>
      </c>
      <c r="E11347" s="5" t="s">
        <v>6062</v>
      </c>
      <c r="F11347" s="5" t="s">
        <v>383</v>
      </c>
      <c r="G11347" s="5" t="s">
        <v>25879</v>
      </c>
      <c r="H11347" s="5" t="s">
        <v>377</v>
      </c>
      <c r="I11347" s="5" t="s">
        <v>378</v>
      </c>
    </row>
    <row r="11348" spans="1:9" x14ac:dyDescent="0.25">
      <c r="A11348" s="5" t="s">
        <v>26179</v>
      </c>
      <c r="B11348" s="5" t="s">
        <v>26180</v>
      </c>
      <c r="C11348" s="6" t="s">
        <v>449</v>
      </c>
      <c r="D11348" s="6" t="str">
        <f t="shared" si="177"/>
        <v>0965-000-000-0000</v>
      </c>
      <c r="E11348" s="5" t="s">
        <v>450</v>
      </c>
      <c r="F11348" s="5" t="s">
        <v>383</v>
      </c>
      <c r="G11348" s="5" t="s">
        <v>25879</v>
      </c>
      <c r="H11348" s="5" t="s">
        <v>377</v>
      </c>
      <c r="I11348" s="5" t="s">
        <v>378</v>
      </c>
    </row>
    <row r="11349" spans="1:9" x14ac:dyDescent="0.25">
      <c r="A11349" s="5" t="s">
        <v>26181</v>
      </c>
      <c r="B11349" s="5" t="s">
        <v>26182</v>
      </c>
      <c r="C11349" s="6" t="s">
        <v>1111</v>
      </c>
      <c r="D11349" s="6" t="str">
        <f t="shared" si="177"/>
        <v>0401-000-000-0000</v>
      </c>
      <c r="E11349" s="5" t="s">
        <v>1112</v>
      </c>
      <c r="F11349" s="5" t="s">
        <v>383</v>
      </c>
      <c r="G11349" s="5" t="s">
        <v>25879</v>
      </c>
      <c r="H11349" s="5" t="s">
        <v>377</v>
      </c>
      <c r="I11349" s="5" t="s">
        <v>378</v>
      </c>
    </row>
    <row r="11350" spans="1:9" x14ac:dyDescent="0.25">
      <c r="A11350" s="5" t="s">
        <v>26183</v>
      </c>
      <c r="B11350" s="5" t="s">
        <v>26184</v>
      </c>
      <c r="C11350" s="6" t="s">
        <v>449</v>
      </c>
      <c r="D11350" s="6" t="str">
        <f t="shared" si="177"/>
        <v>0965-000-000-0000</v>
      </c>
      <c r="E11350" s="5" t="s">
        <v>450</v>
      </c>
      <c r="F11350" s="5" t="s">
        <v>383</v>
      </c>
      <c r="G11350" s="5" t="s">
        <v>25879</v>
      </c>
      <c r="H11350" s="5" t="s">
        <v>377</v>
      </c>
      <c r="I11350" s="5" t="s">
        <v>378</v>
      </c>
    </row>
    <row r="11351" spans="1:9" x14ac:dyDescent="0.25">
      <c r="A11351" s="5" t="s">
        <v>26185</v>
      </c>
      <c r="B11351" s="5" t="s">
        <v>26186</v>
      </c>
      <c r="C11351" s="6" t="s">
        <v>2394</v>
      </c>
      <c r="D11351" s="6" t="str">
        <f t="shared" si="177"/>
        <v>0290-000-000-0000</v>
      </c>
      <c r="E11351" s="5" t="s">
        <v>2395</v>
      </c>
      <c r="F11351" s="5" t="s">
        <v>383</v>
      </c>
      <c r="G11351" s="5" t="s">
        <v>25879</v>
      </c>
      <c r="H11351" s="5" t="s">
        <v>377</v>
      </c>
      <c r="I11351" s="5" t="s">
        <v>378</v>
      </c>
    </row>
    <row r="11352" spans="1:9" x14ac:dyDescent="0.25">
      <c r="A11352" s="5" t="s">
        <v>26187</v>
      </c>
      <c r="B11352" s="5" t="s">
        <v>26188</v>
      </c>
      <c r="C11352" s="6" t="s">
        <v>724</v>
      </c>
      <c r="D11352" s="6" t="str">
        <f t="shared" si="177"/>
        <v>0283-000-000-0000</v>
      </c>
      <c r="E11352" s="5" t="s">
        <v>725</v>
      </c>
      <c r="F11352" s="5" t="s">
        <v>383</v>
      </c>
      <c r="G11352" s="5" t="s">
        <v>25879</v>
      </c>
      <c r="H11352" s="5" t="s">
        <v>1458</v>
      </c>
      <c r="I11352" s="5" t="s">
        <v>25882</v>
      </c>
    </row>
    <row r="11353" spans="1:9" x14ac:dyDescent="0.25">
      <c r="A11353" s="5" t="s">
        <v>26189</v>
      </c>
      <c r="B11353" s="5" t="s">
        <v>26190</v>
      </c>
      <c r="C11353" s="6" t="s">
        <v>827</v>
      </c>
      <c r="D11353" s="6" t="str">
        <f t="shared" si="177"/>
        <v>0320-000-000-0000</v>
      </c>
      <c r="E11353" s="5" t="s">
        <v>828</v>
      </c>
      <c r="F11353" s="5" t="s">
        <v>383</v>
      </c>
      <c r="G11353" s="5" t="s">
        <v>25879</v>
      </c>
      <c r="H11353" s="5" t="s">
        <v>1458</v>
      </c>
      <c r="I11353" s="5" t="s">
        <v>25882</v>
      </c>
    </row>
    <row r="11354" spans="1:9" x14ac:dyDescent="0.25">
      <c r="A11354" s="5" t="s">
        <v>26191</v>
      </c>
      <c r="B11354" s="5" t="s">
        <v>26192</v>
      </c>
      <c r="C11354" s="6" t="s">
        <v>1595</v>
      </c>
      <c r="D11354" s="6" t="str">
        <f t="shared" si="177"/>
        <v>0303-000-000-0000</v>
      </c>
      <c r="E11354" s="5" t="s">
        <v>1596</v>
      </c>
      <c r="F11354" s="5" t="s">
        <v>383</v>
      </c>
      <c r="G11354" s="5" t="s">
        <v>25879</v>
      </c>
      <c r="H11354" s="5" t="s">
        <v>377</v>
      </c>
      <c r="I11354" s="5" t="s">
        <v>378</v>
      </c>
    </row>
    <row r="11355" spans="1:9" x14ac:dyDescent="0.25">
      <c r="A11355" s="5" t="s">
        <v>26193</v>
      </c>
      <c r="B11355" s="5" t="s">
        <v>26194</v>
      </c>
      <c r="C11355" s="6" t="s">
        <v>1595</v>
      </c>
      <c r="D11355" s="6" t="str">
        <f t="shared" si="177"/>
        <v>0303-000-000-0000</v>
      </c>
      <c r="E11355" s="5" t="s">
        <v>1596</v>
      </c>
      <c r="F11355" s="5" t="s">
        <v>383</v>
      </c>
      <c r="G11355" s="5" t="s">
        <v>25879</v>
      </c>
      <c r="H11355" s="5" t="s">
        <v>377</v>
      </c>
      <c r="I11355" s="5" t="s">
        <v>378</v>
      </c>
    </row>
    <row r="11356" spans="1:9" x14ac:dyDescent="0.25">
      <c r="A11356" s="5" t="s">
        <v>26195</v>
      </c>
      <c r="B11356" s="5" t="s">
        <v>26196</v>
      </c>
      <c r="C11356" s="6" t="s">
        <v>3986</v>
      </c>
      <c r="D11356" s="6" t="str">
        <f t="shared" si="177"/>
        <v>1074-000-000-0000</v>
      </c>
      <c r="E11356" s="5" t="s">
        <v>3987</v>
      </c>
      <c r="F11356" s="5" t="s">
        <v>383</v>
      </c>
      <c r="G11356" s="5" t="s">
        <v>25879</v>
      </c>
      <c r="H11356" s="5" t="s">
        <v>377</v>
      </c>
      <c r="I11356" s="5" t="s">
        <v>378</v>
      </c>
    </row>
    <row r="11357" spans="1:9" x14ac:dyDescent="0.25">
      <c r="A11357" s="5" t="s">
        <v>26197</v>
      </c>
      <c r="B11357" s="5" t="s">
        <v>26198</v>
      </c>
      <c r="C11357" s="6" t="s">
        <v>827</v>
      </c>
      <c r="D11357" s="6" t="str">
        <f t="shared" si="177"/>
        <v>0320-000-000-0000</v>
      </c>
      <c r="E11357" s="5" t="s">
        <v>828</v>
      </c>
      <c r="F11357" s="5" t="s">
        <v>383</v>
      </c>
      <c r="G11357" s="5" t="s">
        <v>25879</v>
      </c>
      <c r="H11357" s="5" t="s">
        <v>377</v>
      </c>
      <c r="I11357" s="5" t="s">
        <v>378</v>
      </c>
    </row>
    <row r="11358" spans="1:9" x14ac:dyDescent="0.25">
      <c r="A11358" s="5" t="s">
        <v>26199</v>
      </c>
      <c r="B11358" s="5" t="s">
        <v>26200</v>
      </c>
      <c r="C11358" s="6" t="s">
        <v>6106</v>
      </c>
      <c r="D11358" s="6" t="str">
        <f t="shared" si="177"/>
        <v>0167-000-000-0000</v>
      </c>
      <c r="E11358" s="5" t="s">
        <v>6107</v>
      </c>
      <c r="F11358" s="5" t="s">
        <v>383</v>
      </c>
      <c r="G11358" s="5" t="s">
        <v>25879</v>
      </c>
      <c r="H11358" s="5" t="s">
        <v>377</v>
      </c>
      <c r="I11358" s="5" t="s">
        <v>378</v>
      </c>
    </row>
    <row r="11359" spans="1:9" x14ac:dyDescent="0.25">
      <c r="A11359" s="5" t="s">
        <v>26201</v>
      </c>
      <c r="B11359" s="5" t="s">
        <v>26202</v>
      </c>
      <c r="C11359" s="6" t="s">
        <v>615</v>
      </c>
      <c r="D11359" s="6" t="str">
        <f t="shared" si="177"/>
        <v>0170-000-000-0000</v>
      </c>
      <c r="E11359" s="5" t="s">
        <v>616</v>
      </c>
      <c r="F11359" s="5" t="s">
        <v>383</v>
      </c>
      <c r="G11359" s="5" t="s">
        <v>25879</v>
      </c>
      <c r="H11359" s="5" t="s">
        <v>377</v>
      </c>
      <c r="I11359" s="5" t="s">
        <v>378</v>
      </c>
    </row>
    <row r="11360" spans="1:9" x14ac:dyDescent="0.25">
      <c r="A11360" s="5" t="s">
        <v>26203</v>
      </c>
      <c r="B11360" s="5" t="s">
        <v>26204</v>
      </c>
      <c r="C11360" s="6" t="s">
        <v>16939</v>
      </c>
      <c r="D11360" s="6" t="str">
        <f t="shared" si="177"/>
        <v>1117-000-000-0000</v>
      </c>
      <c r="E11360" s="5" t="s">
        <v>16940</v>
      </c>
      <c r="F11360" s="5" t="s">
        <v>383</v>
      </c>
      <c r="G11360" s="5" t="s">
        <v>25879</v>
      </c>
      <c r="H11360" s="5" t="s">
        <v>377</v>
      </c>
      <c r="I11360" s="5" t="s">
        <v>378</v>
      </c>
    </row>
    <row r="11361" spans="1:9" x14ac:dyDescent="0.25">
      <c r="A11361" s="5" t="s">
        <v>26205</v>
      </c>
      <c r="B11361" s="5" t="s">
        <v>26206</v>
      </c>
      <c r="C11361" s="6" t="s">
        <v>686</v>
      </c>
      <c r="D11361" s="6" t="str">
        <f t="shared" si="177"/>
        <v>0200-000-000-0000</v>
      </c>
      <c r="E11361" s="5" t="s">
        <v>687</v>
      </c>
      <c r="F11361" s="5" t="s">
        <v>383</v>
      </c>
      <c r="G11361" s="5" t="s">
        <v>25879</v>
      </c>
      <c r="H11361" s="5" t="s">
        <v>377</v>
      </c>
      <c r="I11361" s="5" t="s">
        <v>378</v>
      </c>
    </row>
    <row r="11362" spans="1:9" x14ac:dyDescent="0.25">
      <c r="A11362" s="5" t="s">
        <v>26207</v>
      </c>
      <c r="B11362" s="5" t="s">
        <v>26208</v>
      </c>
      <c r="C11362" s="6" t="s">
        <v>2973</v>
      </c>
      <c r="D11362" s="6" t="str">
        <f t="shared" si="177"/>
        <v>0417-000-000-0000</v>
      </c>
      <c r="E11362" s="5" t="s">
        <v>2974</v>
      </c>
      <c r="F11362" s="5" t="s">
        <v>383</v>
      </c>
      <c r="G11362" s="5" t="s">
        <v>25879</v>
      </c>
      <c r="H11362" s="5" t="s">
        <v>377</v>
      </c>
      <c r="I11362" s="5" t="s">
        <v>378</v>
      </c>
    </row>
    <row r="11363" spans="1:9" x14ac:dyDescent="0.25">
      <c r="A11363" s="5" t="s">
        <v>26209</v>
      </c>
      <c r="B11363" s="5" t="s">
        <v>26210</v>
      </c>
      <c r="C11363" s="6" t="s">
        <v>985</v>
      </c>
      <c r="D11363" s="6" t="str">
        <f t="shared" si="177"/>
        <v>0180-000-000-0000</v>
      </c>
      <c r="E11363" s="5" t="s">
        <v>986</v>
      </c>
      <c r="F11363" s="5" t="s">
        <v>383</v>
      </c>
      <c r="G11363" s="5" t="s">
        <v>25879</v>
      </c>
      <c r="H11363" s="5" t="s">
        <v>377</v>
      </c>
      <c r="I11363" s="5" t="s">
        <v>378</v>
      </c>
    </row>
    <row r="11364" spans="1:9" x14ac:dyDescent="0.25">
      <c r="A11364" s="5" t="s">
        <v>26211</v>
      </c>
      <c r="B11364" s="5" t="s">
        <v>26212</v>
      </c>
      <c r="C11364" s="6" t="s">
        <v>8595</v>
      </c>
      <c r="D11364" s="6" t="str">
        <f t="shared" si="177"/>
        <v>0752-000-000-0000</v>
      </c>
      <c r="E11364" s="5" t="s">
        <v>8596</v>
      </c>
      <c r="F11364" s="5" t="s">
        <v>383</v>
      </c>
      <c r="G11364" s="5" t="s">
        <v>25879</v>
      </c>
      <c r="H11364" s="5" t="s">
        <v>377</v>
      </c>
      <c r="I11364" s="5" t="s">
        <v>378</v>
      </c>
    </row>
    <row r="11365" spans="1:9" x14ac:dyDescent="0.25">
      <c r="A11365" s="5" t="s">
        <v>26213</v>
      </c>
      <c r="B11365" s="5" t="s">
        <v>26214</v>
      </c>
      <c r="C11365" s="6" t="s">
        <v>2283</v>
      </c>
      <c r="D11365" s="6" t="str">
        <f t="shared" si="177"/>
        <v>0822-000-000-0000</v>
      </c>
      <c r="E11365" s="5" t="s">
        <v>2284</v>
      </c>
      <c r="F11365" s="5" t="s">
        <v>383</v>
      </c>
      <c r="G11365" s="5" t="s">
        <v>25879</v>
      </c>
      <c r="H11365" s="5" t="s">
        <v>377</v>
      </c>
      <c r="I11365" s="5" t="s">
        <v>378</v>
      </c>
    </row>
    <row r="11366" spans="1:9" x14ac:dyDescent="0.25">
      <c r="A11366" s="5" t="s">
        <v>26215</v>
      </c>
      <c r="B11366" s="5" t="s">
        <v>26216</v>
      </c>
      <c r="C11366" s="6" t="s">
        <v>664</v>
      </c>
      <c r="D11366" s="6" t="str">
        <f t="shared" si="177"/>
        <v>0470-000-000-0000</v>
      </c>
      <c r="E11366" s="5" t="s">
        <v>665</v>
      </c>
      <c r="F11366" s="5" t="s">
        <v>383</v>
      </c>
      <c r="G11366" s="5" t="s">
        <v>25879</v>
      </c>
      <c r="H11366" s="5" t="s">
        <v>377</v>
      </c>
      <c r="I11366" s="5" t="s">
        <v>378</v>
      </c>
    </row>
    <row r="11367" spans="1:9" x14ac:dyDescent="0.25">
      <c r="A11367" s="5" t="s">
        <v>26217</v>
      </c>
      <c r="B11367" s="5" t="s">
        <v>26218</v>
      </c>
      <c r="C11367" s="6" t="s">
        <v>1607</v>
      </c>
      <c r="D11367" s="6" t="str">
        <f t="shared" si="177"/>
        <v>0580-000-000-0000</v>
      </c>
      <c r="E11367" s="5" t="s">
        <v>1608</v>
      </c>
      <c r="F11367" s="5" t="s">
        <v>383</v>
      </c>
      <c r="G11367" s="5" t="s">
        <v>25879</v>
      </c>
      <c r="H11367" s="5" t="s">
        <v>377</v>
      </c>
      <c r="I11367" s="5" t="s">
        <v>378</v>
      </c>
    </row>
    <row r="11368" spans="1:9" x14ac:dyDescent="0.25">
      <c r="A11368" s="5" t="s">
        <v>26219</v>
      </c>
      <c r="B11368" s="5" t="s">
        <v>26220</v>
      </c>
      <c r="C11368" s="6" t="s">
        <v>985</v>
      </c>
      <c r="D11368" s="6" t="str">
        <f t="shared" si="177"/>
        <v>0180-000-000-0000</v>
      </c>
      <c r="E11368" s="5" t="s">
        <v>986</v>
      </c>
      <c r="F11368" s="5" t="s">
        <v>383</v>
      </c>
      <c r="G11368" s="5" t="s">
        <v>25879</v>
      </c>
      <c r="H11368" s="5" t="s">
        <v>377</v>
      </c>
      <c r="I11368" s="5" t="s">
        <v>378</v>
      </c>
    </row>
    <row r="11369" spans="1:9" x14ac:dyDescent="0.25">
      <c r="A11369" s="5" t="s">
        <v>26221</v>
      </c>
      <c r="B11369" s="5" t="s">
        <v>26222</v>
      </c>
      <c r="C11369" s="6" t="s">
        <v>867</v>
      </c>
      <c r="D11369" s="6" t="str">
        <f t="shared" si="177"/>
        <v>1143-000-000-0000</v>
      </c>
      <c r="E11369" s="5" t="s">
        <v>868</v>
      </c>
      <c r="F11369" s="5" t="s">
        <v>383</v>
      </c>
      <c r="G11369" s="5" t="s">
        <v>25879</v>
      </c>
      <c r="H11369" s="5" t="s">
        <v>377</v>
      </c>
      <c r="I11369" s="5" t="s">
        <v>378</v>
      </c>
    </row>
    <row r="11370" spans="1:9" x14ac:dyDescent="0.25">
      <c r="A11370" s="5" t="s">
        <v>26223</v>
      </c>
      <c r="B11370" s="5" t="s">
        <v>26224</v>
      </c>
      <c r="C11370" s="6" t="s">
        <v>2008</v>
      </c>
      <c r="D11370" s="6" t="str">
        <f t="shared" si="177"/>
        <v>0670-000-000-0000</v>
      </c>
      <c r="E11370" s="5" t="s">
        <v>2009</v>
      </c>
      <c r="F11370" s="5" t="s">
        <v>383</v>
      </c>
      <c r="G11370" s="5" t="s">
        <v>25879</v>
      </c>
      <c r="H11370" s="5" t="s">
        <v>377</v>
      </c>
      <c r="I11370" s="5" t="s">
        <v>378</v>
      </c>
    </row>
    <row r="11371" spans="1:9" x14ac:dyDescent="0.25">
      <c r="A11371" s="5" t="s">
        <v>26225</v>
      </c>
      <c r="B11371" s="5" t="s">
        <v>26226</v>
      </c>
      <c r="C11371" s="6" t="s">
        <v>7986</v>
      </c>
      <c r="D11371" s="6" t="str">
        <f t="shared" si="177"/>
        <v>0783-000-000-0000</v>
      </c>
      <c r="E11371" s="5" t="s">
        <v>7987</v>
      </c>
      <c r="F11371" s="5" t="s">
        <v>383</v>
      </c>
      <c r="G11371" s="5" t="s">
        <v>25879</v>
      </c>
      <c r="H11371" s="5" t="s">
        <v>377</v>
      </c>
      <c r="I11371" s="5" t="s">
        <v>378</v>
      </c>
    </row>
    <row r="11372" spans="1:9" x14ac:dyDescent="0.25">
      <c r="A11372" s="5" t="s">
        <v>26227</v>
      </c>
      <c r="B11372" s="5" t="s">
        <v>26228</v>
      </c>
      <c r="C11372" s="6" t="s">
        <v>381</v>
      </c>
      <c r="D11372" s="6" t="str">
        <f t="shared" si="177"/>
        <v>0310-000-000-0000</v>
      </c>
      <c r="E11372" s="5" t="s">
        <v>382</v>
      </c>
      <c r="F11372" s="5" t="s">
        <v>383</v>
      </c>
      <c r="G11372" s="5" t="s">
        <v>25879</v>
      </c>
      <c r="H11372" s="5" t="s">
        <v>377</v>
      </c>
      <c r="I11372" s="5" t="s">
        <v>378</v>
      </c>
    </row>
    <row r="11373" spans="1:9" x14ac:dyDescent="0.25">
      <c r="A11373" s="5" t="s">
        <v>26229</v>
      </c>
      <c r="B11373" s="5" t="s">
        <v>26230</v>
      </c>
      <c r="C11373" s="6" t="s">
        <v>5494</v>
      </c>
      <c r="D11373" s="6" t="str">
        <f t="shared" si="177"/>
        <v>0570-000-000-0000</v>
      </c>
      <c r="E11373" s="5" t="s">
        <v>5495</v>
      </c>
      <c r="F11373" s="5" t="s">
        <v>383</v>
      </c>
      <c r="G11373" s="5" t="s">
        <v>25879</v>
      </c>
      <c r="H11373" s="5" t="s">
        <v>377</v>
      </c>
      <c r="I11373" s="5" t="s">
        <v>378</v>
      </c>
    </row>
    <row r="11374" spans="1:9" x14ac:dyDescent="0.25">
      <c r="A11374" s="5" t="s">
        <v>26231</v>
      </c>
      <c r="B11374" s="5" t="s">
        <v>26232</v>
      </c>
      <c r="C11374" s="6" t="s">
        <v>381</v>
      </c>
      <c r="D11374" s="6" t="str">
        <f t="shared" si="177"/>
        <v>0310-000-000-0000</v>
      </c>
      <c r="E11374" s="5" t="s">
        <v>382</v>
      </c>
      <c r="F11374" s="5" t="s">
        <v>383</v>
      </c>
      <c r="G11374" s="5" t="s">
        <v>25879</v>
      </c>
      <c r="H11374" s="5" t="s">
        <v>377</v>
      </c>
      <c r="I11374" s="5" t="s">
        <v>378</v>
      </c>
    </row>
    <row r="11375" spans="1:9" x14ac:dyDescent="0.25">
      <c r="A11375" s="5" t="s">
        <v>26233</v>
      </c>
      <c r="B11375" s="5" t="s">
        <v>26234</v>
      </c>
      <c r="C11375" s="6" t="s">
        <v>1887</v>
      </c>
      <c r="D11375" s="6" t="str">
        <f t="shared" si="177"/>
        <v>0440-000-000-0000</v>
      </c>
      <c r="E11375" s="5" t="s">
        <v>1888</v>
      </c>
      <c r="F11375" s="5" t="s">
        <v>383</v>
      </c>
      <c r="G11375" s="5" t="s">
        <v>25879</v>
      </c>
      <c r="H11375" s="5" t="s">
        <v>377</v>
      </c>
      <c r="I11375" s="5" t="s">
        <v>378</v>
      </c>
    </row>
    <row r="11376" spans="1:9" x14ac:dyDescent="0.25">
      <c r="A11376" s="5" t="s">
        <v>26235</v>
      </c>
      <c r="B11376" s="5" t="s">
        <v>26236</v>
      </c>
      <c r="C11376" s="6" t="s">
        <v>7386</v>
      </c>
      <c r="D11376" s="6" t="str">
        <f t="shared" si="177"/>
        <v>0789-000-000-0000</v>
      </c>
      <c r="E11376" s="5" t="s">
        <v>7387</v>
      </c>
      <c r="F11376" s="5" t="s">
        <v>383</v>
      </c>
      <c r="G11376" s="5" t="s">
        <v>25879</v>
      </c>
      <c r="H11376" s="5" t="s">
        <v>377</v>
      </c>
      <c r="I11376" s="5" t="s">
        <v>378</v>
      </c>
    </row>
    <row r="11377" spans="1:9" x14ac:dyDescent="0.25">
      <c r="A11377" s="5" t="s">
        <v>26237</v>
      </c>
      <c r="B11377" s="5" t="s">
        <v>26238</v>
      </c>
      <c r="C11377" s="6" t="s">
        <v>5154</v>
      </c>
      <c r="D11377" s="6" t="str">
        <f t="shared" si="177"/>
        <v>0416-000-000-0000</v>
      </c>
      <c r="E11377" s="5" t="s">
        <v>5155</v>
      </c>
      <c r="F11377" s="5" t="s">
        <v>383</v>
      </c>
      <c r="G11377" s="5" t="s">
        <v>25879</v>
      </c>
      <c r="H11377" s="5" t="s">
        <v>377</v>
      </c>
      <c r="I11377" s="5" t="s">
        <v>378</v>
      </c>
    </row>
    <row r="11378" spans="1:9" x14ac:dyDescent="0.25">
      <c r="A11378" s="5" t="s">
        <v>26239</v>
      </c>
      <c r="B11378" s="5" t="s">
        <v>26240</v>
      </c>
      <c r="C11378" s="6" t="s">
        <v>2789</v>
      </c>
      <c r="D11378" s="6" t="str">
        <f t="shared" si="177"/>
        <v>0190-000-000-0000</v>
      </c>
      <c r="E11378" s="5" t="s">
        <v>2790</v>
      </c>
      <c r="F11378" s="5" t="s">
        <v>383</v>
      </c>
      <c r="G11378" s="5" t="s">
        <v>25879</v>
      </c>
      <c r="H11378" s="5" t="s">
        <v>377</v>
      </c>
      <c r="I11378" s="5" t="s">
        <v>378</v>
      </c>
    </row>
    <row r="11379" spans="1:9" x14ac:dyDescent="0.25">
      <c r="A11379" s="5" t="s">
        <v>26241</v>
      </c>
      <c r="B11379" s="5" t="s">
        <v>26242</v>
      </c>
      <c r="C11379" s="6" t="s">
        <v>1770</v>
      </c>
      <c r="D11379" s="6" t="str">
        <f t="shared" si="177"/>
        <v>0412-000-000-0000</v>
      </c>
      <c r="E11379" s="5" t="s">
        <v>1771</v>
      </c>
      <c r="F11379" s="5" t="s">
        <v>383</v>
      </c>
      <c r="G11379" s="5" t="s">
        <v>25879</v>
      </c>
      <c r="H11379" s="5" t="s">
        <v>377</v>
      </c>
      <c r="I11379" s="5" t="s">
        <v>378</v>
      </c>
    </row>
    <row r="11380" spans="1:9" x14ac:dyDescent="0.25">
      <c r="A11380" s="5" t="s">
        <v>26243</v>
      </c>
      <c r="B11380" s="5" t="s">
        <v>26244</v>
      </c>
      <c r="C11380" s="6" t="s">
        <v>1770</v>
      </c>
      <c r="D11380" s="6" t="str">
        <f t="shared" si="177"/>
        <v>0412-000-000-0000</v>
      </c>
      <c r="E11380" s="5" t="s">
        <v>1771</v>
      </c>
      <c r="F11380" s="5" t="s">
        <v>383</v>
      </c>
      <c r="G11380" s="5" t="s">
        <v>25879</v>
      </c>
      <c r="H11380" s="5" t="s">
        <v>377</v>
      </c>
      <c r="I11380" s="5" t="s">
        <v>378</v>
      </c>
    </row>
    <row r="11381" spans="1:9" x14ac:dyDescent="0.25">
      <c r="A11381" s="5" t="s">
        <v>26245</v>
      </c>
      <c r="B11381" s="5" t="s">
        <v>26246</v>
      </c>
      <c r="C11381" s="6" t="s">
        <v>2973</v>
      </c>
      <c r="D11381" s="6" t="str">
        <f t="shared" si="177"/>
        <v>0417-000-000-0000</v>
      </c>
      <c r="E11381" s="5" t="s">
        <v>2974</v>
      </c>
      <c r="F11381" s="5" t="s">
        <v>383</v>
      </c>
      <c r="G11381" s="5" t="s">
        <v>25879</v>
      </c>
      <c r="H11381" s="5" t="s">
        <v>377</v>
      </c>
      <c r="I11381" s="5" t="s">
        <v>378</v>
      </c>
    </row>
    <row r="11382" spans="1:9" x14ac:dyDescent="0.25">
      <c r="A11382" s="5" t="s">
        <v>26247</v>
      </c>
      <c r="B11382" s="5" t="s">
        <v>26248</v>
      </c>
      <c r="C11382" s="6" t="s">
        <v>429</v>
      </c>
      <c r="D11382" s="6" t="str">
        <f t="shared" si="177"/>
        <v>0239-000-000-0000</v>
      </c>
      <c r="E11382" s="5" t="s">
        <v>430</v>
      </c>
      <c r="F11382" s="5" t="s">
        <v>383</v>
      </c>
      <c r="G11382" s="5" t="s">
        <v>25879</v>
      </c>
      <c r="H11382" s="5" t="s">
        <v>377</v>
      </c>
      <c r="I11382" s="5" t="s">
        <v>378</v>
      </c>
    </row>
    <row r="11383" spans="1:9" x14ac:dyDescent="0.25">
      <c r="A11383" s="5" t="s">
        <v>26249</v>
      </c>
      <c r="B11383" s="5" t="s">
        <v>26250</v>
      </c>
      <c r="C11383" s="6" t="s">
        <v>589</v>
      </c>
      <c r="D11383" s="6" t="str">
        <f t="shared" si="177"/>
        <v>0160-000-000-0000</v>
      </c>
      <c r="E11383" s="5" t="s">
        <v>590</v>
      </c>
      <c r="F11383" s="5" t="s">
        <v>383</v>
      </c>
      <c r="G11383" s="5" t="s">
        <v>25879</v>
      </c>
      <c r="H11383" s="5" t="s">
        <v>377</v>
      </c>
      <c r="I11383" s="5" t="s">
        <v>378</v>
      </c>
    </row>
    <row r="11384" spans="1:9" x14ac:dyDescent="0.25">
      <c r="A11384" s="5" t="s">
        <v>26251</v>
      </c>
      <c r="B11384" s="5" t="s">
        <v>26252</v>
      </c>
      <c r="C11384" s="6" t="s">
        <v>589</v>
      </c>
      <c r="D11384" s="6" t="str">
        <f t="shared" si="177"/>
        <v>0160-000-000-0000</v>
      </c>
      <c r="E11384" s="5" t="s">
        <v>590</v>
      </c>
      <c r="F11384" s="5" t="s">
        <v>383</v>
      </c>
      <c r="G11384" s="5" t="s">
        <v>25879</v>
      </c>
      <c r="H11384" s="5" t="s">
        <v>377</v>
      </c>
      <c r="I11384" s="5" t="s">
        <v>378</v>
      </c>
    </row>
    <row r="11385" spans="1:9" x14ac:dyDescent="0.25">
      <c r="A11385" s="5" t="s">
        <v>26253</v>
      </c>
      <c r="B11385" s="5" t="s">
        <v>26254</v>
      </c>
      <c r="C11385" s="6" t="s">
        <v>853</v>
      </c>
      <c r="D11385" s="6" t="str">
        <f t="shared" si="177"/>
        <v>0945-000-000-0000</v>
      </c>
      <c r="E11385" s="5" t="s">
        <v>854</v>
      </c>
      <c r="F11385" s="5" t="s">
        <v>383</v>
      </c>
      <c r="G11385" s="5" t="s">
        <v>25879</v>
      </c>
      <c r="H11385" s="5" t="s">
        <v>377</v>
      </c>
      <c r="I11385" s="5" t="s">
        <v>378</v>
      </c>
    </row>
    <row r="11386" spans="1:9" x14ac:dyDescent="0.25">
      <c r="A11386" s="5" t="s">
        <v>26255</v>
      </c>
      <c r="B11386" s="5" t="s">
        <v>26256</v>
      </c>
      <c r="C11386" s="6" t="s">
        <v>694</v>
      </c>
      <c r="D11386" s="6" t="str">
        <f t="shared" si="177"/>
        <v>0220-000-000-0000</v>
      </c>
      <c r="E11386" s="5" t="s">
        <v>695</v>
      </c>
      <c r="F11386" s="5" t="s">
        <v>383</v>
      </c>
      <c r="G11386" s="5" t="s">
        <v>25879</v>
      </c>
      <c r="H11386" s="5" t="s">
        <v>377</v>
      </c>
      <c r="I11386" s="5" t="s">
        <v>378</v>
      </c>
    </row>
    <row r="11387" spans="1:9" x14ac:dyDescent="0.25">
      <c r="A11387" s="5" t="s">
        <v>26257</v>
      </c>
      <c r="B11387" s="5" t="s">
        <v>26258</v>
      </c>
      <c r="C11387" s="6" t="s">
        <v>1877</v>
      </c>
      <c r="D11387" s="6" t="str">
        <f t="shared" si="177"/>
        <v>0775-000-000-0000</v>
      </c>
      <c r="E11387" s="5" t="s">
        <v>1878</v>
      </c>
      <c r="F11387" s="5" t="s">
        <v>383</v>
      </c>
      <c r="G11387" s="5" t="s">
        <v>25879</v>
      </c>
      <c r="H11387" s="5" t="s">
        <v>377</v>
      </c>
      <c r="I11387" s="5" t="s">
        <v>378</v>
      </c>
    </row>
    <row r="11388" spans="1:9" x14ac:dyDescent="0.25">
      <c r="A11388" s="5" t="s">
        <v>26259</v>
      </c>
      <c r="B11388" s="5" t="s">
        <v>26260</v>
      </c>
      <c r="C11388" s="6" t="s">
        <v>885</v>
      </c>
      <c r="D11388" s="6" t="str">
        <f t="shared" si="177"/>
        <v>0339-000-000-0000</v>
      </c>
      <c r="E11388" s="5" t="s">
        <v>886</v>
      </c>
      <c r="F11388" s="5" t="s">
        <v>383</v>
      </c>
      <c r="G11388" s="5" t="s">
        <v>25879</v>
      </c>
      <c r="H11388" s="5" t="s">
        <v>377</v>
      </c>
      <c r="I11388" s="5" t="s">
        <v>378</v>
      </c>
    </row>
    <row r="11389" spans="1:9" x14ac:dyDescent="0.25">
      <c r="A11389" s="5" t="s">
        <v>26261</v>
      </c>
      <c r="B11389" s="5" t="s">
        <v>26262</v>
      </c>
      <c r="C11389" s="6" t="s">
        <v>1782</v>
      </c>
      <c r="D11389" s="6" t="str">
        <f t="shared" si="177"/>
        <v>0940-000-000-0000</v>
      </c>
      <c r="E11389" s="5" t="s">
        <v>1783</v>
      </c>
      <c r="F11389" s="5" t="s">
        <v>383</v>
      </c>
      <c r="G11389" s="5" t="s">
        <v>25879</v>
      </c>
      <c r="H11389" s="5" t="s">
        <v>377</v>
      </c>
      <c r="I11389" s="5" t="s">
        <v>378</v>
      </c>
    </row>
    <row r="11390" spans="1:9" x14ac:dyDescent="0.25">
      <c r="A11390" s="5" t="s">
        <v>26263</v>
      </c>
      <c r="B11390" s="5" t="s">
        <v>26264</v>
      </c>
      <c r="C11390" s="6" t="s">
        <v>511</v>
      </c>
      <c r="D11390" s="6" t="str">
        <f t="shared" si="177"/>
        <v>0110-000-000-0000</v>
      </c>
      <c r="E11390" s="5" t="s">
        <v>512</v>
      </c>
      <c r="F11390" s="5" t="s">
        <v>383</v>
      </c>
      <c r="G11390" s="5" t="s">
        <v>25879</v>
      </c>
      <c r="H11390" s="5" t="s">
        <v>377</v>
      </c>
      <c r="I11390" s="5" t="s">
        <v>378</v>
      </c>
    </row>
    <row r="11391" spans="1:9" x14ac:dyDescent="0.25">
      <c r="A11391" s="5" t="s">
        <v>26265</v>
      </c>
      <c r="B11391" s="5" t="s">
        <v>26266</v>
      </c>
      <c r="C11391" s="6" t="s">
        <v>511</v>
      </c>
      <c r="D11391" s="6" t="str">
        <f t="shared" si="177"/>
        <v>0110-000-000-0000</v>
      </c>
      <c r="E11391" s="5" t="s">
        <v>512</v>
      </c>
      <c r="F11391" s="5" t="s">
        <v>383</v>
      </c>
      <c r="G11391" s="5" t="s">
        <v>25879</v>
      </c>
      <c r="H11391" s="5" t="s">
        <v>377</v>
      </c>
      <c r="I11391" s="5" t="s">
        <v>378</v>
      </c>
    </row>
    <row r="11392" spans="1:9" x14ac:dyDescent="0.25">
      <c r="A11392" s="5" t="s">
        <v>26267</v>
      </c>
      <c r="B11392" s="5" t="s">
        <v>26268</v>
      </c>
      <c r="C11392" s="6" t="s">
        <v>781</v>
      </c>
      <c r="D11392" s="6" t="str">
        <f t="shared" si="177"/>
        <v>0430-000-000-0000</v>
      </c>
      <c r="E11392" s="5" t="s">
        <v>782</v>
      </c>
      <c r="F11392" s="5" t="s">
        <v>383</v>
      </c>
      <c r="G11392" s="5" t="s">
        <v>25879</v>
      </c>
      <c r="H11392" s="5" t="s">
        <v>377</v>
      </c>
      <c r="I11392" s="5" t="s">
        <v>378</v>
      </c>
    </row>
    <row r="11393" spans="1:9" x14ac:dyDescent="0.25">
      <c r="A11393" s="5" t="s">
        <v>26269</v>
      </c>
      <c r="B11393" s="5" t="s">
        <v>26270</v>
      </c>
      <c r="C11393" s="6" t="s">
        <v>6727</v>
      </c>
      <c r="D11393" s="6" t="str">
        <f t="shared" si="177"/>
        <v>0225-000-000-0000</v>
      </c>
      <c r="E11393" s="5" t="s">
        <v>6728</v>
      </c>
      <c r="F11393" s="5" t="s">
        <v>383</v>
      </c>
      <c r="G11393" s="5" t="s">
        <v>25879</v>
      </c>
      <c r="H11393" s="5" t="s">
        <v>377</v>
      </c>
      <c r="I11393" s="5" t="s">
        <v>378</v>
      </c>
    </row>
    <row r="11394" spans="1:9" x14ac:dyDescent="0.25">
      <c r="A11394" s="5" t="s">
        <v>26271</v>
      </c>
      <c r="B11394" s="5" t="s">
        <v>26272</v>
      </c>
      <c r="C11394" s="6" t="s">
        <v>2128</v>
      </c>
      <c r="D11394" s="6" t="str">
        <f t="shared" ref="D11394:D11457" si="178">TEXT(C11394,"0000-000-000-0000")</f>
        <v>0136-000-000-0000</v>
      </c>
      <c r="E11394" s="5" t="s">
        <v>2129</v>
      </c>
      <c r="F11394" s="5" t="s">
        <v>383</v>
      </c>
      <c r="G11394" s="5" t="s">
        <v>25879</v>
      </c>
      <c r="H11394" s="5" t="s">
        <v>377</v>
      </c>
      <c r="I11394" s="5" t="s">
        <v>378</v>
      </c>
    </row>
    <row r="11395" spans="1:9" x14ac:dyDescent="0.25">
      <c r="A11395" s="5" t="s">
        <v>26273</v>
      </c>
      <c r="B11395" s="5" t="s">
        <v>26274</v>
      </c>
      <c r="C11395" s="6" t="s">
        <v>409</v>
      </c>
      <c r="D11395" s="6" t="str">
        <f t="shared" si="178"/>
        <v>0357-000-000-0000</v>
      </c>
      <c r="E11395" s="5" t="s">
        <v>410</v>
      </c>
      <c r="F11395" s="5" t="s">
        <v>383</v>
      </c>
      <c r="G11395" s="5" t="s">
        <v>25879</v>
      </c>
      <c r="H11395" s="5" t="s">
        <v>377</v>
      </c>
      <c r="I11395" s="5" t="s">
        <v>378</v>
      </c>
    </row>
    <row r="11396" spans="1:9" x14ac:dyDescent="0.25">
      <c r="A11396" s="5" t="s">
        <v>26275</v>
      </c>
      <c r="B11396" s="5" t="s">
        <v>26276</v>
      </c>
      <c r="C11396" s="6" t="s">
        <v>951</v>
      </c>
      <c r="D11396" s="6" t="str">
        <f t="shared" si="178"/>
        <v>0520-000-000-0000</v>
      </c>
      <c r="E11396" s="5" t="s">
        <v>952</v>
      </c>
      <c r="F11396" s="5" t="s">
        <v>383</v>
      </c>
      <c r="G11396" s="5" t="s">
        <v>25879</v>
      </c>
      <c r="H11396" s="5" t="s">
        <v>377</v>
      </c>
      <c r="I11396" s="5" t="s">
        <v>378</v>
      </c>
    </row>
    <row r="11397" spans="1:9" x14ac:dyDescent="0.25">
      <c r="A11397" s="5" t="s">
        <v>26277</v>
      </c>
      <c r="B11397" s="5" t="s">
        <v>26278</v>
      </c>
      <c r="C11397" s="6" t="s">
        <v>2683</v>
      </c>
      <c r="D11397" s="6" t="str">
        <f t="shared" si="178"/>
        <v>0286-000-000-0000</v>
      </c>
      <c r="E11397" s="5" t="s">
        <v>2684</v>
      </c>
      <c r="F11397" s="5" t="s">
        <v>383</v>
      </c>
      <c r="G11397" s="5" t="s">
        <v>25879</v>
      </c>
      <c r="H11397" s="5" t="s">
        <v>377</v>
      </c>
      <c r="I11397" s="5" t="s">
        <v>378</v>
      </c>
    </row>
    <row r="11398" spans="1:9" x14ac:dyDescent="0.25">
      <c r="A11398" s="5" t="s">
        <v>26279</v>
      </c>
      <c r="B11398" s="5" t="s">
        <v>26280</v>
      </c>
      <c r="C11398" s="6" t="s">
        <v>2767</v>
      </c>
      <c r="D11398" s="6" t="str">
        <f t="shared" si="178"/>
        <v>0187-000-000-0000</v>
      </c>
      <c r="E11398" s="5" t="s">
        <v>2768</v>
      </c>
      <c r="F11398" s="5" t="s">
        <v>383</v>
      </c>
      <c r="G11398" s="5" t="s">
        <v>25879</v>
      </c>
      <c r="H11398" s="5" t="s">
        <v>377</v>
      </c>
      <c r="I11398" s="5" t="s">
        <v>378</v>
      </c>
    </row>
    <row r="11399" spans="1:9" x14ac:dyDescent="0.25">
      <c r="A11399" s="5" t="s">
        <v>26281</v>
      </c>
      <c r="B11399" s="5" t="s">
        <v>26282</v>
      </c>
      <c r="C11399" s="6" t="s">
        <v>7160</v>
      </c>
      <c r="D11399" s="6" t="str">
        <f t="shared" si="178"/>
        <v>0424-000-000-0000</v>
      </c>
      <c r="E11399" s="5" t="s">
        <v>7161</v>
      </c>
      <c r="F11399" s="5" t="s">
        <v>383</v>
      </c>
      <c r="G11399" s="5" t="s">
        <v>25879</v>
      </c>
      <c r="H11399" s="5" t="s">
        <v>377</v>
      </c>
      <c r="I11399" s="5" t="s">
        <v>378</v>
      </c>
    </row>
    <row r="11400" spans="1:9" x14ac:dyDescent="0.25">
      <c r="A11400" s="5" t="s">
        <v>26283</v>
      </c>
      <c r="B11400" s="5" t="s">
        <v>26284</v>
      </c>
      <c r="C11400" s="6" t="s">
        <v>853</v>
      </c>
      <c r="D11400" s="6" t="str">
        <f t="shared" si="178"/>
        <v>0945-000-000-0000</v>
      </c>
      <c r="E11400" s="5" t="s">
        <v>854</v>
      </c>
      <c r="F11400" s="5" t="s">
        <v>383</v>
      </c>
      <c r="G11400" s="5" t="s">
        <v>25879</v>
      </c>
      <c r="H11400" s="5" t="s">
        <v>377</v>
      </c>
      <c r="I11400" s="5" t="s">
        <v>378</v>
      </c>
    </row>
    <row r="11401" spans="1:9" x14ac:dyDescent="0.25">
      <c r="A11401" s="5" t="s">
        <v>26285</v>
      </c>
      <c r="B11401" s="5" t="s">
        <v>26286</v>
      </c>
      <c r="C11401" s="6" t="s">
        <v>2913</v>
      </c>
      <c r="D11401" s="6" t="str">
        <f t="shared" si="178"/>
        <v>0918-000-000-0000</v>
      </c>
      <c r="E11401" s="5" t="s">
        <v>2914</v>
      </c>
      <c r="F11401" s="5" t="s">
        <v>383</v>
      </c>
      <c r="G11401" s="5" t="s">
        <v>25879</v>
      </c>
      <c r="H11401" s="5" t="s">
        <v>377</v>
      </c>
      <c r="I11401" s="5" t="s">
        <v>378</v>
      </c>
    </row>
    <row r="11402" spans="1:9" x14ac:dyDescent="0.25">
      <c r="A11402" s="5" t="s">
        <v>26287</v>
      </c>
      <c r="B11402" s="5" t="s">
        <v>26288</v>
      </c>
      <c r="C11402" s="6" t="s">
        <v>511</v>
      </c>
      <c r="D11402" s="6" t="str">
        <f t="shared" si="178"/>
        <v>0110-000-000-0000</v>
      </c>
      <c r="E11402" s="5" t="s">
        <v>512</v>
      </c>
      <c r="F11402" s="5" t="s">
        <v>383</v>
      </c>
      <c r="G11402" s="5" t="s">
        <v>25879</v>
      </c>
      <c r="H11402" s="5" t="s">
        <v>377</v>
      </c>
      <c r="I11402" s="5" t="s">
        <v>378</v>
      </c>
    </row>
    <row r="11403" spans="1:9" x14ac:dyDescent="0.25">
      <c r="A11403" s="5" t="s">
        <v>26289</v>
      </c>
      <c r="B11403" s="5" t="s">
        <v>26290</v>
      </c>
      <c r="C11403" s="6" t="s">
        <v>781</v>
      </c>
      <c r="D11403" s="6" t="str">
        <f t="shared" si="178"/>
        <v>0430-000-000-0000</v>
      </c>
      <c r="E11403" s="5" t="s">
        <v>782</v>
      </c>
      <c r="F11403" s="5" t="s">
        <v>383</v>
      </c>
      <c r="G11403" s="5" t="s">
        <v>25879</v>
      </c>
      <c r="H11403" s="5" t="s">
        <v>1458</v>
      </c>
      <c r="I11403" s="5" t="s">
        <v>25882</v>
      </c>
    </row>
    <row r="11404" spans="1:9" x14ac:dyDescent="0.25">
      <c r="A11404" s="5" t="s">
        <v>26291</v>
      </c>
      <c r="B11404" s="5" t="s">
        <v>26292</v>
      </c>
      <c r="C11404" s="6" t="s">
        <v>1045</v>
      </c>
      <c r="D11404" s="6" t="str">
        <f t="shared" si="178"/>
        <v>0270-000-000-0000</v>
      </c>
      <c r="E11404" s="5" t="s">
        <v>1046</v>
      </c>
      <c r="F11404" s="5" t="s">
        <v>383</v>
      </c>
      <c r="G11404" s="5" t="s">
        <v>25879</v>
      </c>
      <c r="H11404" s="5" t="s">
        <v>377</v>
      </c>
      <c r="I11404" s="5" t="s">
        <v>378</v>
      </c>
    </row>
    <row r="11405" spans="1:9" x14ac:dyDescent="0.25">
      <c r="A11405" s="5" t="s">
        <v>26293</v>
      </c>
      <c r="B11405" s="5" t="s">
        <v>26294</v>
      </c>
      <c r="C11405" s="6" t="s">
        <v>2722</v>
      </c>
      <c r="D11405" s="6" t="str">
        <f t="shared" si="178"/>
        <v>0302-000-000-0000</v>
      </c>
      <c r="E11405" s="5" t="s">
        <v>2723</v>
      </c>
      <c r="F11405" s="5" t="s">
        <v>383</v>
      </c>
      <c r="G11405" s="5" t="s">
        <v>25879</v>
      </c>
      <c r="H11405" s="5" t="s">
        <v>377</v>
      </c>
      <c r="I11405" s="5" t="s">
        <v>378</v>
      </c>
    </row>
    <row r="11406" spans="1:9" x14ac:dyDescent="0.25">
      <c r="A11406" s="5" t="s">
        <v>26295</v>
      </c>
      <c r="B11406" s="5" t="s">
        <v>26296</v>
      </c>
      <c r="C11406" s="6" t="s">
        <v>2128</v>
      </c>
      <c r="D11406" s="6" t="str">
        <f t="shared" si="178"/>
        <v>0136-000-000-0000</v>
      </c>
      <c r="E11406" s="5" t="s">
        <v>2129</v>
      </c>
      <c r="F11406" s="5" t="s">
        <v>383</v>
      </c>
      <c r="G11406" s="5" t="s">
        <v>25879</v>
      </c>
      <c r="H11406" s="5" t="s">
        <v>377</v>
      </c>
      <c r="I11406" s="5" t="s">
        <v>378</v>
      </c>
    </row>
    <row r="11407" spans="1:9" x14ac:dyDescent="0.25">
      <c r="A11407" s="5" t="s">
        <v>26297</v>
      </c>
      <c r="B11407" s="5" t="s">
        <v>26298</v>
      </c>
      <c r="C11407" s="6" t="s">
        <v>8326</v>
      </c>
      <c r="D11407" s="6" t="str">
        <f t="shared" si="178"/>
        <v>0457-000-000-0000</v>
      </c>
      <c r="E11407" s="5" t="s">
        <v>8327</v>
      </c>
      <c r="F11407" s="5" t="s">
        <v>383</v>
      </c>
      <c r="G11407" s="5" t="s">
        <v>25879</v>
      </c>
      <c r="H11407" s="5" t="s">
        <v>377</v>
      </c>
      <c r="I11407" s="5" t="s">
        <v>378</v>
      </c>
    </row>
    <row r="11408" spans="1:9" x14ac:dyDescent="0.25">
      <c r="A11408" s="5" t="s">
        <v>26299</v>
      </c>
      <c r="B11408" s="5" t="s">
        <v>26300</v>
      </c>
      <c r="C11408" s="6" t="s">
        <v>1665</v>
      </c>
      <c r="D11408" s="6" t="str">
        <f t="shared" si="178"/>
        <v>0903-000-000-0000</v>
      </c>
      <c r="E11408" s="5" t="s">
        <v>1666</v>
      </c>
      <c r="F11408" s="5" t="s">
        <v>383</v>
      </c>
      <c r="G11408" s="5" t="s">
        <v>25879</v>
      </c>
      <c r="H11408" s="5" t="s">
        <v>377</v>
      </c>
      <c r="I11408" s="5" t="s">
        <v>378</v>
      </c>
    </row>
    <row r="11409" spans="1:9" x14ac:dyDescent="0.25">
      <c r="A11409" s="5" t="s">
        <v>26301</v>
      </c>
      <c r="B11409" s="5" t="s">
        <v>26302</v>
      </c>
      <c r="C11409" s="6" t="s">
        <v>449</v>
      </c>
      <c r="D11409" s="6" t="str">
        <f t="shared" si="178"/>
        <v>0965-000-000-0000</v>
      </c>
      <c r="E11409" s="5" t="s">
        <v>450</v>
      </c>
      <c r="F11409" s="5" t="s">
        <v>383</v>
      </c>
      <c r="G11409" s="5" t="s">
        <v>25879</v>
      </c>
      <c r="H11409" s="5" t="s">
        <v>377</v>
      </c>
      <c r="I11409" s="5" t="s">
        <v>378</v>
      </c>
    </row>
    <row r="11410" spans="1:9" x14ac:dyDescent="0.25">
      <c r="A11410" s="5" t="s">
        <v>26303</v>
      </c>
      <c r="B11410" s="5" t="s">
        <v>26304</v>
      </c>
      <c r="C11410" s="6" t="s">
        <v>4076</v>
      </c>
      <c r="D11410" s="6" t="str">
        <f t="shared" si="178"/>
        <v>0308-000-000-0000</v>
      </c>
      <c r="E11410" s="5" t="s">
        <v>4077</v>
      </c>
      <c r="F11410" s="5" t="s">
        <v>383</v>
      </c>
      <c r="G11410" s="5" t="s">
        <v>25879</v>
      </c>
      <c r="H11410" s="5" t="s">
        <v>377</v>
      </c>
      <c r="I11410" s="5" t="s">
        <v>378</v>
      </c>
    </row>
    <row r="11411" spans="1:9" x14ac:dyDescent="0.25">
      <c r="A11411" s="5" t="s">
        <v>26305</v>
      </c>
      <c r="B11411" s="5" t="s">
        <v>26306</v>
      </c>
      <c r="C11411" s="6" t="s">
        <v>2871</v>
      </c>
      <c r="D11411" s="6" t="str">
        <f t="shared" si="178"/>
        <v>0235-000-000-0000</v>
      </c>
      <c r="E11411" s="5" t="s">
        <v>2872</v>
      </c>
      <c r="F11411" s="5" t="s">
        <v>383</v>
      </c>
      <c r="G11411" s="5" t="s">
        <v>25879</v>
      </c>
      <c r="H11411" s="5" t="s">
        <v>377</v>
      </c>
      <c r="I11411" s="5" t="s">
        <v>378</v>
      </c>
    </row>
    <row r="11412" spans="1:9" x14ac:dyDescent="0.25">
      <c r="A11412" s="5" t="s">
        <v>26307</v>
      </c>
      <c r="B11412" s="5" t="s">
        <v>26308</v>
      </c>
      <c r="C11412" s="6" t="s">
        <v>853</v>
      </c>
      <c r="D11412" s="6" t="str">
        <f t="shared" si="178"/>
        <v>0945-000-000-0000</v>
      </c>
      <c r="E11412" s="5" t="s">
        <v>854</v>
      </c>
      <c r="F11412" s="5" t="s">
        <v>383</v>
      </c>
      <c r="G11412" s="5" t="s">
        <v>25879</v>
      </c>
      <c r="H11412" s="5" t="s">
        <v>377</v>
      </c>
      <c r="I11412" s="5" t="s">
        <v>378</v>
      </c>
    </row>
    <row r="11413" spans="1:9" x14ac:dyDescent="0.25">
      <c r="A11413" s="5" t="s">
        <v>26309</v>
      </c>
      <c r="B11413" s="5" t="s">
        <v>26310</v>
      </c>
      <c r="C11413" s="6" t="s">
        <v>853</v>
      </c>
      <c r="D11413" s="6" t="str">
        <f t="shared" si="178"/>
        <v>0945-000-000-0000</v>
      </c>
      <c r="E11413" s="5" t="s">
        <v>854</v>
      </c>
      <c r="F11413" s="5" t="s">
        <v>383</v>
      </c>
      <c r="G11413" s="5" t="s">
        <v>25879</v>
      </c>
      <c r="H11413" s="5" t="s">
        <v>377</v>
      </c>
      <c r="I11413" s="5" t="s">
        <v>378</v>
      </c>
    </row>
    <row r="11414" spans="1:9" x14ac:dyDescent="0.25">
      <c r="A11414" s="5" t="s">
        <v>26311</v>
      </c>
      <c r="B11414" s="5" t="s">
        <v>26312</v>
      </c>
      <c r="C11414" s="6" t="s">
        <v>5864</v>
      </c>
      <c r="D11414" s="6" t="str">
        <f t="shared" si="178"/>
        <v>0668-000-000-0000</v>
      </c>
      <c r="E11414" s="5" t="s">
        <v>5865</v>
      </c>
      <c r="F11414" s="5" t="s">
        <v>383</v>
      </c>
      <c r="G11414" s="5" t="s">
        <v>25879</v>
      </c>
      <c r="H11414" s="5" t="s">
        <v>377</v>
      </c>
      <c r="I11414" s="5" t="s">
        <v>378</v>
      </c>
    </row>
    <row r="11415" spans="1:9" x14ac:dyDescent="0.25">
      <c r="A11415" s="5" t="s">
        <v>26313</v>
      </c>
      <c r="B11415" s="5" t="s">
        <v>26314</v>
      </c>
      <c r="C11415" s="6" t="s">
        <v>626</v>
      </c>
      <c r="D11415" s="6" t="str">
        <f t="shared" si="178"/>
        <v>0437-000-000-0000</v>
      </c>
      <c r="E11415" s="5" t="s">
        <v>627</v>
      </c>
      <c r="F11415" s="5" t="s">
        <v>383</v>
      </c>
      <c r="G11415" s="5" t="s">
        <v>25879</v>
      </c>
      <c r="H11415" s="5" t="s">
        <v>377</v>
      </c>
      <c r="I11415" s="5" t="s">
        <v>378</v>
      </c>
    </row>
    <row r="11416" spans="1:9" x14ac:dyDescent="0.25">
      <c r="A11416" s="5" t="s">
        <v>26315</v>
      </c>
      <c r="B11416" s="5" t="s">
        <v>26316</v>
      </c>
      <c r="C11416" s="6" t="s">
        <v>3287</v>
      </c>
      <c r="D11416" s="6" t="str">
        <f t="shared" si="178"/>
        <v>0137-000-000-0000</v>
      </c>
      <c r="E11416" s="5" t="s">
        <v>3288</v>
      </c>
      <c r="F11416" s="5" t="s">
        <v>383</v>
      </c>
      <c r="G11416" s="5" t="s">
        <v>25879</v>
      </c>
      <c r="H11416" s="5" t="s">
        <v>377</v>
      </c>
      <c r="I11416" s="5" t="s">
        <v>378</v>
      </c>
    </row>
    <row r="11417" spans="1:9" x14ac:dyDescent="0.25">
      <c r="A11417" s="5" t="s">
        <v>26317</v>
      </c>
      <c r="B11417" s="5" t="s">
        <v>26318</v>
      </c>
      <c r="C11417" s="6" t="s">
        <v>469</v>
      </c>
      <c r="D11417" s="6" t="str">
        <f t="shared" si="178"/>
        <v>0152-000-000-0000</v>
      </c>
      <c r="E11417" s="5" t="s">
        <v>470</v>
      </c>
      <c r="F11417" s="5" t="s">
        <v>383</v>
      </c>
      <c r="G11417" s="5" t="s">
        <v>25879</v>
      </c>
      <c r="H11417" s="5" t="s">
        <v>377</v>
      </c>
      <c r="I11417" s="5" t="s">
        <v>378</v>
      </c>
    </row>
    <row r="11418" spans="1:9" x14ac:dyDescent="0.25">
      <c r="A11418" s="5" t="s">
        <v>26319</v>
      </c>
      <c r="B11418" s="5" t="s">
        <v>26320</v>
      </c>
      <c r="C11418" s="6" t="s">
        <v>694</v>
      </c>
      <c r="D11418" s="6" t="str">
        <f t="shared" si="178"/>
        <v>0220-000-000-0000</v>
      </c>
      <c r="E11418" s="5" t="s">
        <v>695</v>
      </c>
      <c r="F11418" s="5" t="s">
        <v>383</v>
      </c>
      <c r="G11418" s="5" t="s">
        <v>25879</v>
      </c>
      <c r="H11418" s="5" t="s">
        <v>377</v>
      </c>
      <c r="I11418" s="5" t="s">
        <v>378</v>
      </c>
    </row>
    <row r="11419" spans="1:9" x14ac:dyDescent="0.25">
      <c r="A11419" s="5" t="s">
        <v>26321</v>
      </c>
      <c r="B11419" s="5" t="s">
        <v>26322</v>
      </c>
      <c r="C11419" s="6" t="s">
        <v>694</v>
      </c>
      <c r="D11419" s="6" t="str">
        <f t="shared" si="178"/>
        <v>0220-000-000-0000</v>
      </c>
      <c r="E11419" s="5" t="s">
        <v>695</v>
      </c>
      <c r="F11419" s="5" t="s">
        <v>383</v>
      </c>
      <c r="G11419" s="5" t="s">
        <v>25879</v>
      </c>
      <c r="H11419" s="5" t="s">
        <v>377</v>
      </c>
      <c r="I11419" s="5" t="s">
        <v>378</v>
      </c>
    </row>
    <row r="11420" spans="1:9" x14ac:dyDescent="0.25">
      <c r="A11420" s="5" t="s">
        <v>26323</v>
      </c>
      <c r="B11420" s="5" t="s">
        <v>26324</v>
      </c>
      <c r="C11420" s="6" t="s">
        <v>9163</v>
      </c>
      <c r="D11420" s="6" t="str">
        <f t="shared" si="178"/>
        <v>0589-000-000-0000</v>
      </c>
      <c r="E11420" s="5" t="s">
        <v>9164</v>
      </c>
      <c r="F11420" s="5" t="s">
        <v>383</v>
      </c>
      <c r="G11420" s="5" t="s">
        <v>25879</v>
      </c>
      <c r="H11420" s="5" t="s">
        <v>377</v>
      </c>
      <c r="I11420" s="5" t="s">
        <v>378</v>
      </c>
    </row>
    <row r="11421" spans="1:9" x14ac:dyDescent="0.25">
      <c r="A11421" s="5" t="s">
        <v>26325</v>
      </c>
      <c r="B11421" s="5" t="s">
        <v>26326</v>
      </c>
      <c r="C11421" s="6" t="s">
        <v>4058</v>
      </c>
      <c r="D11421" s="6" t="str">
        <f t="shared" si="178"/>
        <v>0411-000-000-0000</v>
      </c>
      <c r="E11421" s="5" t="s">
        <v>4059</v>
      </c>
      <c r="F11421" s="5" t="s">
        <v>383</v>
      </c>
      <c r="G11421" s="5" t="s">
        <v>25879</v>
      </c>
      <c r="H11421" s="5" t="s">
        <v>377</v>
      </c>
      <c r="I11421" s="5" t="s">
        <v>378</v>
      </c>
    </row>
    <row r="11422" spans="1:9" x14ac:dyDescent="0.25">
      <c r="A11422" s="5" t="s">
        <v>26327</v>
      </c>
      <c r="B11422" s="5" t="s">
        <v>26328</v>
      </c>
      <c r="C11422" s="6" t="s">
        <v>1577</v>
      </c>
      <c r="D11422" s="6" t="str">
        <f t="shared" si="178"/>
        <v>0870-000-000-0000</v>
      </c>
      <c r="E11422" s="5" t="s">
        <v>1578</v>
      </c>
      <c r="F11422" s="5" t="s">
        <v>383</v>
      </c>
      <c r="G11422" s="5" t="s">
        <v>25879</v>
      </c>
      <c r="H11422" s="5" t="s">
        <v>377</v>
      </c>
      <c r="I11422" s="5" t="s">
        <v>378</v>
      </c>
    </row>
    <row r="11423" spans="1:9" x14ac:dyDescent="0.25">
      <c r="A11423" s="5" t="s">
        <v>26329</v>
      </c>
      <c r="B11423" s="5" t="s">
        <v>26330</v>
      </c>
      <c r="C11423" s="6" t="s">
        <v>2557</v>
      </c>
      <c r="D11423" s="6" t="str">
        <f t="shared" si="178"/>
        <v>0400-000-000-0000</v>
      </c>
      <c r="E11423" s="5" t="s">
        <v>2558</v>
      </c>
      <c r="F11423" s="5" t="s">
        <v>383</v>
      </c>
      <c r="G11423" s="5" t="s">
        <v>25879</v>
      </c>
      <c r="H11423" s="5" t="s">
        <v>377</v>
      </c>
      <c r="I11423" s="5" t="s">
        <v>378</v>
      </c>
    </row>
    <row r="11424" spans="1:9" x14ac:dyDescent="0.25">
      <c r="A11424" s="5" t="s">
        <v>26331</v>
      </c>
      <c r="B11424" s="5" t="s">
        <v>26332</v>
      </c>
      <c r="C11424" s="6" t="s">
        <v>1474</v>
      </c>
      <c r="D11424" s="6" t="str">
        <f t="shared" si="178"/>
        <v>0695-000-000-0000</v>
      </c>
      <c r="E11424" s="5" t="s">
        <v>1475</v>
      </c>
      <c r="F11424" s="5" t="s">
        <v>383</v>
      </c>
      <c r="G11424" s="5" t="s">
        <v>25879</v>
      </c>
      <c r="H11424" s="5" t="s">
        <v>377</v>
      </c>
      <c r="I11424" s="5" t="s">
        <v>378</v>
      </c>
    </row>
    <row r="11425" spans="1:9" x14ac:dyDescent="0.25">
      <c r="A11425" s="5" t="s">
        <v>26333</v>
      </c>
      <c r="B11425" s="5" t="s">
        <v>26334</v>
      </c>
      <c r="C11425" s="6" t="s">
        <v>2759</v>
      </c>
      <c r="D11425" s="6" t="str">
        <f t="shared" si="178"/>
        <v>0142-000-000-0000</v>
      </c>
      <c r="E11425" s="5" t="s">
        <v>2760</v>
      </c>
      <c r="F11425" s="5" t="s">
        <v>383</v>
      </c>
      <c r="G11425" s="5" t="s">
        <v>25879</v>
      </c>
      <c r="H11425" s="5" t="s">
        <v>377</v>
      </c>
      <c r="I11425" s="5" t="s">
        <v>378</v>
      </c>
    </row>
    <row r="11426" spans="1:9" x14ac:dyDescent="0.25">
      <c r="A11426" s="5" t="s">
        <v>26335</v>
      </c>
      <c r="B11426" s="5" t="s">
        <v>26336</v>
      </c>
      <c r="C11426" s="6" t="s">
        <v>5218</v>
      </c>
      <c r="D11426" s="6" t="str">
        <f t="shared" si="178"/>
        <v>0415-000-000-0000</v>
      </c>
      <c r="E11426" s="5" t="s">
        <v>5219</v>
      </c>
      <c r="F11426" s="5" t="s">
        <v>383</v>
      </c>
      <c r="G11426" s="5" t="s">
        <v>25879</v>
      </c>
      <c r="H11426" s="5" t="s">
        <v>377</v>
      </c>
      <c r="I11426" s="5" t="s">
        <v>378</v>
      </c>
    </row>
    <row r="11427" spans="1:9" x14ac:dyDescent="0.25">
      <c r="A11427" s="5" t="s">
        <v>26337</v>
      </c>
      <c r="B11427" s="5" t="s">
        <v>26338</v>
      </c>
      <c r="C11427" s="6" t="s">
        <v>4337</v>
      </c>
      <c r="D11427" s="6" t="str">
        <f t="shared" si="178"/>
        <v>0587-000-000-0000</v>
      </c>
      <c r="E11427" s="5" t="s">
        <v>4338</v>
      </c>
      <c r="F11427" s="5" t="s">
        <v>383</v>
      </c>
      <c r="G11427" s="5" t="s">
        <v>25879</v>
      </c>
      <c r="H11427" s="5" t="s">
        <v>377</v>
      </c>
      <c r="I11427" s="5" t="s">
        <v>378</v>
      </c>
    </row>
    <row r="11428" spans="1:9" x14ac:dyDescent="0.25">
      <c r="A11428" s="5" t="s">
        <v>26339</v>
      </c>
      <c r="B11428" s="5" t="s">
        <v>26340</v>
      </c>
      <c r="C11428" s="6" t="s">
        <v>6727</v>
      </c>
      <c r="D11428" s="6" t="str">
        <f t="shared" si="178"/>
        <v>0225-000-000-0000</v>
      </c>
      <c r="E11428" s="5" t="s">
        <v>6728</v>
      </c>
      <c r="F11428" s="5" t="s">
        <v>383</v>
      </c>
      <c r="G11428" s="5" t="s">
        <v>25879</v>
      </c>
      <c r="H11428" s="5" t="s">
        <v>377</v>
      </c>
      <c r="I11428" s="5" t="s">
        <v>378</v>
      </c>
    </row>
    <row r="11429" spans="1:9" x14ac:dyDescent="0.25">
      <c r="A11429" s="5" t="s">
        <v>26341</v>
      </c>
      <c r="B11429" s="5" t="s">
        <v>26342</v>
      </c>
      <c r="C11429" s="6" t="s">
        <v>3591</v>
      </c>
      <c r="D11429" s="6" t="str">
        <f t="shared" si="178"/>
        <v>0165-000-000-0000</v>
      </c>
      <c r="E11429" s="5" t="s">
        <v>3592</v>
      </c>
      <c r="F11429" s="5" t="s">
        <v>383</v>
      </c>
      <c r="G11429" s="5" t="s">
        <v>25879</v>
      </c>
      <c r="H11429" s="5" t="s">
        <v>377</v>
      </c>
      <c r="I11429" s="5" t="s">
        <v>378</v>
      </c>
    </row>
    <row r="11430" spans="1:9" x14ac:dyDescent="0.25">
      <c r="A11430" s="5" t="s">
        <v>26343</v>
      </c>
      <c r="B11430" s="5" t="s">
        <v>26344</v>
      </c>
      <c r="C11430" s="6" t="s">
        <v>589</v>
      </c>
      <c r="D11430" s="6" t="str">
        <f t="shared" si="178"/>
        <v>0160-000-000-0000</v>
      </c>
      <c r="E11430" s="5" t="s">
        <v>590</v>
      </c>
      <c r="F11430" s="5" t="s">
        <v>383</v>
      </c>
      <c r="G11430" s="5" t="s">
        <v>25879</v>
      </c>
      <c r="H11430" s="5" t="s">
        <v>377</v>
      </c>
      <c r="I11430" s="5" t="s">
        <v>378</v>
      </c>
    </row>
    <row r="11431" spans="1:9" x14ac:dyDescent="0.25">
      <c r="A11431" s="5" t="s">
        <v>26345</v>
      </c>
      <c r="B11431" s="5" t="s">
        <v>26346</v>
      </c>
      <c r="C11431" s="6" t="s">
        <v>3896</v>
      </c>
      <c r="D11431" s="6" t="str">
        <f t="shared" si="178"/>
        <v>0410-000-000-0000</v>
      </c>
      <c r="E11431" s="5" t="s">
        <v>3897</v>
      </c>
      <c r="F11431" s="5" t="s">
        <v>383</v>
      </c>
      <c r="G11431" s="5" t="s">
        <v>25879</v>
      </c>
      <c r="H11431" s="5" t="s">
        <v>377</v>
      </c>
      <c r="I11431" s="5" t="s">
        <v>378</v>
      </c>
    </row>
    <row r="11432" spans="1:9" x14ac:dyDescent="0.25">
      <c r="A11432" s="5" t="s">
        <v>26347</v>
      </c>
      <c r="B11432" s="5" t="s">
        <v>26348</v>
      </c>
      <c r="C11432" s="6" t="s">
        <v>3096</v>
      </c>
      <c r="D11432" s="6" t="str">
        <f t="shared" si="178"/>
        <v>0758-000-000-0000</v>
      </c>
      <c r="E11432" s="5" t="s">
        <v>3097</v>
      </c>
      <c r="F11432" s="5" t="s">
        <v>383</v>
      </c>
      <c r="G11432" s="5" t="s">
        <v>25879</v>
      </c>
      <c r="H11432" s="5" t="s">
        <v>377</v>
      </c>
      <c r="I11432" s="5" t="s">
        <v>378</v>
      </c>
    </row>
    <row r="11433" spans="1:9" x14ac:dyDescent="0.25">
      <c r="A11433" s="5" t="s">
        <v>26349</v>
      </c>
      <c r="B11433" s="5" t="s">
        <v>26350</v>
      </c>
      <c r="C11433" s="6" t="s">
        <v>485</v>
      </c>
      <c r="D11433" s="6" t="str">
        <f t="shared" si="178"/>
        <v>0330-000-000-0000</v>
      </c>
      <c r="E11433" s="5" t="s">
        <v>486</v>
      </c>
      <c r="F11433" s="5" t="s">
        <v>383</v>
      </c>
      <c r="G11433" s="5" t="s">
        <v>25879</v>
      </c>
      <c r="H11433" s="5" t="s">
        <v>377</v>
      </c>
      <c r="I11433" s="5" t="s">
        <v>378</v>
      </c>
    </row>
    <row r="11434" spans="1:9" x14ac:dyDescent="0.25">
      <c r="A11434" s="5" t="s">
        <v>26351</v>
      </c>
      <c r="B11434" s="5" t="s">
        <v>26352</v>
      </c>
      <c r="C11434" s="6" t="s">
        <v>2372</v>
      </c>
      <c r="D11434" s="6" t="str">
        <f t="shared" si="178"/>
        <v>1096-000-000-0000</v>
      </c>
      <c r="E11434" s="5" t="s">
        <v>2373</v>
      </c>
      <c r="F11434" s="5" t="s">
        <v>383</v>
      </c>
      <c r="G11434" s="5" t="s">
        <v>25879</v>
      </c>
      <c r="H11434" s="5" t="s">
        <v>377</v>
      </c>
      <c r="I11434" s="5" t="s">
        <v>378</v>
      </c>
    </row>
    <row r="11435" spans="1:9" x14ac:dyDescent="0.25">
      <c r="A11435" s="5" t="s">
        <v>26353</v>
      </c>
      <c r="B11435" s="5" t="s">
        <v>26354</v>
      </c>
      <c r="C11435" s="6" t="s">
        <v>3591</v>
      </c>
      <c r="D11435" s="6" t="str">
        <f t="shared" si="178"/>
        <v>0165-000-000-0000</v>
      </c>
      <c r="E11435" s="5" t="s">
        <v>3592</v>
      </c>
      <c r="F11435" s="5" t="s">
        <v>383</v>
      </c>
      <c r="G11435" s="5" t="s">
        <v>25879</v>
      </c>
      <c r="H11435" s="5" t="s">
        <v>377</v>
      </c>
      <c r="I11435" s="5" t="s">
        <v>378</v>
      </c>
    </row>
    <row r="11436" spans="1:9" x14ac:dyDescent="0.25">
      <c r="A11436" s="5" t="s">
        <v>26355</v>
      </c>
      <c r="B11436" s="5" t="s">
        <v>26356</v>
      </c>
      <c r="C11436" s="6" t="s">
        <v>2821</v>
      </c>
      <c r="D11436" s="6" t="str">
        <f t="shared" si="178"/>
        <v>0215-000-000-0000</v>
      </c>
      <c r="E11436" s="5" t="s">
        <v>2822</v>
      </c>
      <c r="F11436" s="5" t="s">
        <v>383</v>
      </c>
      <c r="G11436" s="5" t="s">
        <v>25879</v>
      </c>
      <c r="H11436" s="5" t="s">
        <v>377</v>
      </c>
      <c r="I11436" s="5" t="s">
        <v>378</v>
      </c>
    </row>
    <row r="11437" spans="1:9" x14ac:dyDescent="0.25">
      <c r="A11437" s="5" t="s">
        <v>26357</v>
      </c>
      <c r="B11437" s="5" t="s">
        <v>26358</v>
      </c>
      <c r="C11437" s="6" t="s">
        <v>17304</v>
      </c>
      <c r="D11437" s="6" t="str">
        <f t="shared" si="178"/>
        <v>1087-000-000-0000</v>
      </c>
      <c r="E11437" s="5" t="s">
        <v>17305</v>
      </c>
      <c r="F11437" s="5" t="s">
        <v>383</v>
      </c>
      <c r="G11437" s="5" t="s">
        <v>25879</v>
      </c>
      <c r="H11437" s="5" t="s">
        <v>377</v>
      </c>
      <c r="I11437" s="5" t="s">
        <v>378</v>
      </c>
    </row>
    <row r="11438" spans="1:9" x14ac:dyDescent="0.25">
      <c r="A11438" s="5" t="s">
        <v>26359</v>
      </c>
      <c r="B11438" s="5" t="s">
        <v>26360</v>
      </c>
      <c r="C11438" s="6" t="s">
        <v>481</v>
      </c>
      <c r="D11438" s="6" t="str">
        <f t="shared" si="178"/>
        <v>0955-000-000-0000</v>
      </c>
      <c r="E11438" s="5" t="s">
        <v>482</v>
      </c>
      <c r="F11438" s="5" t="s">
        <v>383</v>
      </c>
      <c r="G11438" s="5" t="s">
        <v>25879</v>
      </c>
      <c r="H11438" s="5" t="s">
        <v>1458</v>
      </c>
      <c r="I11438" s="5" t="s">
        <v>25882</v>
      </c>
    </row>
    <row r="11439" spans="1:9" x14ac:dyDescent="0.25">
      <c r="A11439" s="5" t="s">
        <v>26361</v>
      </c>
      <c r="B11439" s="5" t="s">
        <v>26362</v>
      </c>
      <c r="C11439" s="6" t="s">
        <v>3295</v>
      </c>
      <c r="D11439" s="6" t="str">
        <f t="shared" si="178"/>
        <v>0762-000-000-0000</v>
      </c>
      <c r="E11439" s="5" t="s">
        <v>3296</v>
      </c>
      <c r="F11439" s="5" t="s">
        <v>383</v>
      </c>
      <c r="G11439" s="5" t="s">
        <v>25879</v>
      </c>
      <c r="H11439" s="5" t="s">
        <v>377</v>
      </c>
      <c r="I11439" s="5" t="s">
        <v>378</v>
      </c>
    </row>
    <row r="11440" spans="1:9" x14ac:dyDescent="0.25">
      <c r="A11440" s="5" t="s">
        <v>26363</v>
      </c>
      <c r="B11440" s="5" t="s">
        <v>26364</v>
      </c>
      <c r="C11440" s="6" t="s">
        <v>25877</v>
      </c>
      <c r="D11440" s="6" t="str">
        <f t="shared" si="178"/>
        <v>0010-071-000-0000</v>
      </c>
      <c r="E11440" s="5" t="s">
        <v>25878</v>
      </c>
      <c r="F11440" s="5" t="s">
        <v>383</v>
      </c>
      <c r="G11440" s="5" t="s">
        <v>25879</v>
      </c>
      <c r="H11440" s="5" t="s">
        <v>377</v>
      </c>
      <c r="I11440" s="5" t="s">
        <v>378</v>
      </c>
    </row>
    <row r="11441" spans="1:9" x14ac:dyDescent="0.25">
      <c r="A11441" s="5" t="s">
        <v>26365</v>
      </c>
      <c r="B11441" s="5" t="s">
        <v>26366</v>
      </c>
      <c r="C11441" s="6" t="s">
        <v>2847</v>
      </c>
      <c r="D11441" s="6" t="str">
        <f t="shared" si="178"/>
        <v>0119-000-000-0000</v>
      </c>
      <c r="E11441" s="5" t="s">
        <v>2848</v>
      </c>
      <c r="F11441" s="5" t="s">
        <v>383</v>
      </c>
      <c r="G11441" s="5" t="s">
        <v>25879</v>
      </c>
      <c r="H11441" s="5" t="s">
        <v>377</v>
      </c>
      <c r="I11441" s="5" t="s">
        <v>378</v>
      </c>
    </row>
    <row r="11442" spans="1:9" x14ac:dyDescent="0.25">
      <c r="A11442" s="5" t="s">
        <v>26367</v>
      </c>
      <c r="B11442" s="5" t="s">
        <v>26368</v>
      </c>
      <c r="C11442" s="6" t="s">
        <v>25919</v>
      </c>
      <c r="D11442" s="6" t="str">
        <f t="shared" si="178"/>
        <v>0010-030-000-0000</v>
      </c>
      <c r="E11442" s="5" t="s">
        <v>25920</v>
      </c>
      <c r="F11442" s="5" t="s">
        <v>383</v>
      </c>
      <c r="G11442" s="5" t="s">
        <v>25879</v>
      </c>
      <c r="H11442" s="5" t="s">
        <v>377</v>
      </c>
      <c r="I11442" s="5" t="s">
        <v>378</v>
      </c>
    </row>
    <row r="11443" spans="1:9" x14ac:dyDescent="0.25">
      <c r="A11443" s="5" t="s">
        <v>26369</v>
      </c>
      <c r="B11443" s="5" t="s">
        <v>26370</v>
      </c>
      <c r="C11443" s="6" t="s">
        <v>25919</v>
      </c>
      <c r="D11443" s="6" t="str">
        <f t="shared" si="178"/>
        <v>0010-030-000-0000</v>
      </c>
      <c r="E11443" s="5" t="s">
        <v>25920</v>
      </c>
      <c r="F11443" s="5" t="s">
        <v>383</v>
      </c>
      <c r="G11443" s="5" t="s">
        <v>25879</v>
      </c>
      <c r="H11443" s="5" t="s">
        <v>377</v>
      </c>
      <c r="I11443" s="5" t="s">
        <v>378</v>
      </c>
    </row>
    <row r="11444" spans="1:9" x14ac:dyDescent="0.25">
      <c r="A11444" s="5" t="s">
        <v>26371</v>
      </c>
      <c r="B11444" s="5" t="s">
        <v>26372</v>
      </c>
      <c r="C11444" s="6" t="s">
        <v>26373</v>
      </c>
      <c r="D11444" s="6" t="str">
        <f t="shared" si="178"/>
        <v>0010-046-000-0000</v>
      </c>
      <c r="E11444" s="5" t="s">
        <v>26374</v>
      </c>
      <c r="F11444" s="5" t="s">
        <v>383</v>
      </c>
      <c r="G11444" s="5" t="s">
        <v>25879</v>
      </c>
      <c r="H11444" s="5" t="s">
        <v>377</v>
      </c>
      <c r="I11444" s="5" t="s">
        <v>378</v>
      </c>
    </row>
    <row r="11445" spans="1:9" x14ac:dyDescent="0.25">
      <c r="A11445" s="5" t="s">
        <v>26375</v>
      </c>
      <c r="B11445" s="5" t="s">
        <v>26376</v>
      </c>
      <c r="C11445" s="6" t="s">
        <v>26377</v>
      </c>
      <c r="D11445" s="6" t="str">
        <f t="shared" si="178"/>
        <v>0010-046-031-1100</v>
      </c>
      <c r="E11445" s="5" t="s">
        <v>26378</v>
      </c>
      <c r="F11445" s="5" t="s">
        <v>383</v>
      </c>
      <c r="G11445" s="5" t="s">
        <v>25879</v>
      </c>
      <c r="H11445" s="5" t="s">
        <v>377</v>
      </c>
      <c r="I11445" s="5" t="s">
        <v>378</v>
      </c>
    </row>
    <row r="11446" spans="1:9" x14ac:dyDescent="0.25">
      <c r="A11446" s="5" t="s">
        <v>26379</v>
      </c>
      <c r="B11446" s="5" t="s">
        <v>26380</v>
      </c>
      <c r="C11446" s="6" t="s">
        <v>1595</v>
      </c>
      <c r="D11446" s="6" t="str">
        <f t="shared" si="178"/>
        <v>0303-000-000-0000</v>
      </c>
      <c r="E11446" s="5" t="s">
        <v>1596</v>
      </c>
      <c r="F11446" s="5" t="s">
        <v>383</v>
      </c>
      <c r="G11446" s="5" t="s">
        <v>25879</v>
      </c>
      <c r="H11446" s="5" t="s">
        <v>1458</v>
      </c>
      <c r="I11446" s="5" t="s">
        <v>25882</v>
      </c>
    </row>
    <row r="11447" spans="1:9" x14ac:dyDescent="0.25">
      <c r="A11447" s="5" t="s">
        <v>26381</v>
      </c>
      <c r="B11447" s="5" t="s">
        <v>26382</v>
      </c>
      <c r="C11447" s="6" t="s">
        <v>26383</v>
      </c>
      <c r="D11447" s="6" t="str">
        <f t="shared" si="178"/>
        <v>0010-027-000-0000</v>
      </c>
      <c r="E11447" s="5" t="s">
        <v>26384</v>
      </c>
      <c r="F11447" s="5" t="s">
        <v>383</v>
      </c>
      <c r="G11447" s="5" t="s">
        <v>25879</v>
      </c>
      <c r="H11447" s="5" t="s">
        <v>377</v>
      </c>
      <c r="I11447" s="5" t="s">
        <v>378</v>
      </c>
    </row>
    <row r="11448" spans="1:9" x14ac:dyDescent="0.25">
      <c r="A11448" s="5" t="s">
        <v>26385</v>
      </c>
      <c r="B11448" s="5" t="s">
        <v>26386</v>
      </c>
      <c r="C11448" s="6" t="s">
        <v>863</v>
      </c>
      <c r="D11448" s="6" t="str">
        <f t="shared" si="178"/>
        <v>0010-091-031-1100</v>
      </c>
      <c r="E11448" s="5" t="s">
        <v>864</v>
      </c>
      <c r="F11448" s="5" t="s">
        <v>383</v>
      </c>
      <c r="G11448" s="5" t="s">
        <v>25879</v>
      </c>
      <c r="H11448" s="5" t="s">
        <v>377</v>
      </c>
      <c r="I11448" s="5" t="s">
        <v>378</v>
      </c>
    </row>
    <row r="11449" spans="1:9" x14ac:dyDescent="0.25">
      <c r="A11449" s="5" t="s">
        <v>26387</v>
      </c>
      <c r="B11449" s="5" t="s">
        <v>26388</v>
      </c>
      <c r="C11449" s="6" t="s">
        <v>2261</v>
      </c>
      <c r="D11449" s="6" t="str">
        <f t="shared" si="178"/>
        <v>0010-048-000-0000</v>
      </c>
      <c r="E11449" s="5" t="s">
        <v>2262</v>
      </c>
      <c r="F11449" s="5" t="s">
        <v>383</v>
      </c>
      <c r="G11449" s="5" t="s">
        <v>25879</v>
      </c>
      <c r="H11449" s="5" t="s">
        <v>377</v>
      </c>
      <c r="I11449" s="5" t="s">
        <v>378</v>
      </c>
    </row>
    <row r="11450" spans="1:9" x14ac:dyDescent="0.25">
      <c r="A11450" s="5" t="s">
        <v>26389</v>
      </c>
      <c r="B11450" s="5" t="s">
        <v>26390</v>
      </c>
      <c r="C11450" s="6" t="s">
        <v>2913</v>
      </c>
      <c r="D11450" s="6" t="str">
        <f t="shared" si="178"/>
        <v>0918-000-000-0000</v>
      </c>
      <c r="E11450" s="5" t="s">
        <v>2914</v>
      </c>
      <c r="F11450" s="5" t="s">
        <v>383</v>
      </c>
      <c r="G11450" s="5" t="s">
        <v>25879</v>
      </c>
      <c r="H11450" s="5" t="s">
        <v>377</v>
      </c>
      <c r="I11450" s="5" t="s">
        <v>378</v>
      </c>
    </row>
    <row r="11451" spans="1:9" x14ac:dyDescent="0.25">
      <c r="A11451" s="5" t="s">
        <v>26391</v>
      </c>
      <c r="B11451" s="5" t="s">
        <v>26392</v>
      </c>
      <c r="C11451" s="6" t="s">
        <v>2913</v>
      </c>
      <c r="D11451" s="6" t="str">
        <f t="shared" si="178"/>
        <v>0918-000-000-0000</v>
      </c>
      <c r="E11451" s="5" t="s">
        <v>2914</v>
      </c>
      <c r="F11451" s="5" t="s">
        <v>383</v>
      </c>
      <c r="G11451" s="5" t="s">
        <v>25879</v>
      </c>
      <c r="H11451" s="5" t="s">
        <v>377</v>
      </c>
      <c r="I11451" s="5" t="s">
        <v>378</v>
      </c>
    </row>
    <row r="11452" spans="1:9" x14ac:dyDescent="0.25">
      <c r="A11452" s="5" t="s">
        <v>26393</v>
      </c>
      <c r="B11452" s="5" t="s">
        <v>26394</v>
      </c>
      <c r="C11452" s="6" t="s">
        <v>1151</v>
      </c>
      <c r="D11452" s="6" t="str">
        <f t="shared" si="178"/>
        <v>0105-000-000-0000</v>
      </c>
      <c r="E11452" s="5" t="s">
        <v>1152</v>
      </c>
      <c r="F11452" s="5" t="s">
        <v>383</v>
      </c>
      <c r="G11452" s="5" t="s">
        <v>25879</v>
      </c>
      <c r="H11452" s="5" t="s">
        <v>377</v>
      </c>
      <c r="I11452" s="5" t="s">
        <v>378</v>
      </c>
    </row>
    <row r="11453" spans="1:9" x14ac:dyDescent="0.25">
      <c r="A11453" s="5" t="s">
        <v>26395</v>
      </c>
      <c r="B11453" s="5" t="s">
        <v>26396</v>
      </c>
      <c r="C11453" s="6" t="s">
        <v>25899</v>
      </c>
      <c r="D11453" s="6" t="str">
        <f t="shared" si="178"/>
        <v>0010-086-000-0000</v>
      </c>
      <c r="E11453" s="5" t="s">
        <v>25900</v>
      </c>
      <c r="F11453" s="5" t="s">
        <v>383</v>
      </c>
      <c r="G11453" s="5" t="s">
        <v>25879</v>
      </c>
      <c r="H11453" s="5" t="s">
        <v>377</v>
      </c>
      <c r="I11453" s="5" t="s">
        <v>378</v>
      </c>
    </row>
    <row r="11454" spans="1:9" x14ac:dyDescent="0.25">
      <c r="A11454" s="5" t="s">
        <v>26397</v>
      </c>
      <c r="B11454" s="5" t="s">
        <v>26398</v>
      </c>
      <c r="C11454" s="6" t="s">
        <v>25899</v>
      </c>
      <c r="D11454" s="6" t="str">
        <f t="shared" si="178"/>
        <v>0010-086-000-0000</v>
      </c>
      <c r="E11454" s="5" t="s">
        <v>25900</v>
      </c>
      <c r="F11454" s="5" t="s">
        <v>383</v>
      </c>
      <c r="G11454" s="5" t="s">
        <v>25879</v>
      </c>
      <c r="H11454" s="5" t="s">
        <v>377</v>
      </c>
      <c r="I11454" s="5" t="s">
        <v>378</v>
      </c>
    </row>
    <row r="11455" spans="1:9" x14ac:dyDescent="0.25">
      <c r="A11455" s="5" t="s">
        <v>26399</v>
      </c>
      <c r="B11455" s="5" t="s">
        <v>26400</v>
      </c>
      <c r="C11455" s="6" t="s">
        <v>26401</v>
      </c>
      <c r="D11455" s="6" t="str">
        <f t="shared" si="178"/>
        <v>0010-060-000-0000</v>
      </c>
      <c r="E11455" s="5" t="s">
        <v>26402</v>
      </c>
      <c r="F11455" s="5" t="s">
        <v>383</v>
      </c>
      <c r="G11455" s="5" t="s">
        <v>25879</v>
      </c>
      <c r="H11455" s="5" t="s">
        <v>377</v>
      </c>
      <c r="I11455" s="5" t="s">
        <v>378</v>
      </c>
    </row>
    <row r="11456" spans="1:9" x14ac:dyDescent="0.25">
      <c r="A11456" s="5" t="s">
        <v>26403</v>
      </c>
      <c r="B11456" s="5" t="s">
        <v>26404</v>
      </c>
      <c r="C11456" s="6" t="s">
        <v>2261</v>
      </c>
      <c r="D11456" s="6" t="str">
        <f t="shared" si="178"/>
        <v>0010-048-000-0000</v>
      </c>
      <c r="E11456" s="5" t="s">
        <v>2262</v>
      </c>
      <c r="F11456" s="5" t="s">
        <v>383</v>
      </c>
      <c r="G11456" s="5" t="s">
        <v>25879</v>
      </c>
      <c r="H11456" s="5" t="s">
        <v>377</v>
      </c>
      <c r="I11456" s="5" t="s">
        <v>378</v>
      </c>
    </row>
    <row r="11457" spans="1:9" x14ac:dyDescent="0.25">
      <c r="A11457" s="5" t="s">
        <v>26405</v>
      </c>
      <c r="B11457" s="5" t="s">
        <v>26406</v>
      </c>
      <c r="C11457" s="6" t="s">
        <v>4058</v>
      </c>
      <c r="D11457" s="6" t="str">
        <f t="shared" si="178"/>
        <v>0411-000-000-0000</v>
      </c>
      <c r="E11457" s="5" t="s">
        <v>4059</v>
      </c>
      <c r="F11457" s="5" t="s">
        <v>383</v>
      </c>
      <c r="G11457" s="5" t="s">
        <v>25879</v>
      </c>
      <c r="H11457" s="5" t="s">
        <v>377</v>
      </c>
      <c r="I11457" s="5" t="s">
        <v>378</v>
      </c>
    </row>
    <row r="11458" spans="1:9" x14ac:dyDescent="0.25">
      <c r="A11458" s="5" t="s">
        <v>26407</v>
      </c>
      <c r="B11458" s="5" t="s">
        <v>26408</v>
      </c>
      <c r="C11458" s="6" t="s">
        <v>26409</v>
      </c>
      <c r="D11458" s="6" t="str">
        <f t="shared" ref="D11458:D11521" si="179">TEXT(C11458,"0000-000-000-0000")</f>
        <v>0010-083-000-0000</v>
      </c>
      <c r="E11458" s="5" t="s">
        <v>26410</v>
      </c>
      <c r="F11458" s="5" t="s">
        <v>383</v>
      </c>
      <c r="G11458" s="5" t="s">
        <v>25879</v>
      </c>
      <c r="H11458" s="5" t="s">
        <v>377</v>
      </c>
      <c r="I11458" s="5" t="s">
        <v>378</v>
      </c>
    </row>
    <row r="11459" spans="1:9" x14ac:dyDescent="0.25">
      <c r="A11459" s="5" t="s">
        <v>26411</v>
      </c>
      <c r="B11459" s="5" t="s">
        <v>26412</v>
      </c>
      <c r="C11459" s="6" t="s">
        <v>26401</v>
      </c>
      <c r="D11459" s="6" t="str">
        <f t="shared" si="179"/>
        <v>0010-060-000-0000</v>
      </c>
      <c r="E11459" s="5" t="s">
        <v>26402</v>
      </c>
      <c r="F11459" s="5" t="s">
        <v>383</v>
      </c>
      <c r="G11459" s="5" t="s">
        <v>25879</v>
      </c>
      <c r="H11459" s="5" t="s">
        <v>377</v>
      </c>
      <c r="I11459" s="5" t="s">
        <v>378</v>
      </c>
    </row>
    <row r="11460" spans="1:9" x14ac:dyDescent="0.25">
      <c r="A11460" s="5" t="s">
        <v>26413</v>
      </c>
      <c r="B11460" s="5" t="s">
        <v>26414</v>
      </c>
      <c r="C11460" s="6" t="s">
        <v>26415</v>
      </c>
      <c r="D11460" s="6" t="str">
        <f t="shared" si="179"/>
        <v>0010-033-000-0000</v>
      </c>
      <c r="E11460" s="5" t="s">
        <v>26416</v>
      </c>
      <c r="F11460" s="5" t="s">
        <v>383</v>
      </c>
      <c r="G11460" s="5" t="s">
        <v>25879</v>
      </c>
      <c r="H11460" s="5" t="s">
        <v>377</v>
      </c>
      <c r="I11460" s="5" t="s">
        <v>378</v>
      </c>
    </row>
    <row r="11461" spans="1:9" x14ac:dyDescent="0.25">
      <c r="A11461" s="5" t="s">
        <v>26417</v>
      </c>
      <c r="B11461" s="5" t="s">
        <v>26418</v>
      </c>
      <c r="C11461" s="6" t="s">
        <v>26419</v>
      </c>
      <c r="D11461" s="6" t="str">
        <f t="shared" si="179"/>
        <v>0010-211-130-0000</v>
      </c>
      <c r="E11461" s="5" t="s">
        <v>26420</v>
      </c>
      <c r="F11461" s="5" t="s">
        <v>383</v>
      </c>
      <c r="G11461" s="5" t="s">
        <v>25879</v>
      </c>
      <c r="H11461" s="5" t="s">
        <v>377</v>
      </c>
      <c r="I11461" s="5" t="s">
        <v>378</v>
      </c>
    </row>
    <row r="11462" spans="1:9" x14ac:dyDescent="0.25">
      <c r="A11462" s="5" t="s">
        <v>26421</v>
      </c>
      <c r="B11462" s="5" t="s">
        <v>26422</v>
      </c>
      <c r="C11462" s="6" t="s">
        <v>26419</v>
      </c>
      <c r="D11462" s="6" t="str">
        <f t="shared" si="179"/>
        <v>0010-211-130-0000</v>
      </c>
      <c r="E11462" s="5" t="s">
        <v>26420</v>
      </c>
      <c r="F11462" s="5" t="s">
        <v>383</v>
      </c>
      <c r="G11462" s="5" t="s">
        <v>25879</v>
      </c>
      <c r="H11462" s="5" t="s">
        <v>377</v>
      </c>
      <c r="I11462" s="5" t="s">
        <v>378</v>
      </c>
    </row>
    <row r="11463" spans="1:9" x14ac:dyDescent="0.25">
      <c r="A11463" s="5" t="s">
        <v>26423</v>
      </c>
      <c r="B11463" s="5" t="s">
        <v>26424</v>
      </c>
      <c r="C11463" s="6" t="s">
        <v>6045</v>
      </c>
      <c r="D11463" s="6" t="str">
        <f t="shared" si="179"/>
        <v>0117-000-000-0000</v>
      </c>
      <c r="E11463" s="5" t="s">
        <v>6046</v>
      </c>
      <c r="F11463" s="5" t="s">
        <v>383</v>
      </c>
      <c r="G11463" s="5" t="s">
        <v>25879</v>
      </c>
      <c r="H11463" s="5" t="s">
        <v>377</v>
      </c>
      <c r="I11463" s="5" t="s">
        <v>378</v>
      </c>
    </row>
    <row r="11464" spans="1:9" x14ac:dyDescent="0.25">
      <c r="A11464" s="5" t="s">
        <v>26425</v>
      </c>
      <c r="B11464" s="5" t="s">
        <v>26426</v>
      </c>
      <c r="C11464" s="6" t="s">
        <v>26409</v>
      </c>
      <c r="D11464" s="6" t="str">
        <f t="shared" si="179"/>
        <v>0010-083-000-0000</v>
      </c>
      <c r="E11464" s="5" t="s">
        <v>26410</v>
      </c>
      <c r="F11464" s="5" t="s">
        <v>383</v>
      </c>
      <c r="G11464" s="5" t="s">
        <v>25879</v>
      </c>
      <c r="H11464" s="5" t="s">
        <v>377</v>
      </c>
      <c r="I11464" s="5" t="s">
        <v>378</v>
      </c>
    </row>
    <row r="11465" spans="1:9" x14ac:dyDescent="0.25">
      <c r="A11465" s="5" t="s">
        <v>26427</v>
      </c>
      <c r="B11465" s="5" t="s">
        <v>26428</v>
      </c>
      <c r="C11465" s="6" t="s">
        <v>25923</v>
      </c>
      <c r="D11465" s="6" t="str">
        <f t="shared" si="179"/>
        <v>0010-090-000-0000</v>
      </c>
      <c r="E11465" s="5" t="s">
        <v>25924</v>
      </c>
      <c r="F11465" s="5" t="s">
        <v>383</v>
      </c>
      <c r="G11465" s="5" t="s">
        <v>25879</v>
      </c>
      <c r="H11465" s="5" t="s">
        <v>377</v>
      </c>
      <c r="I11465" s="5" t="s">
        <v>378</v>
      </c>
    </row>
    <row r="11466" spans="1:9" x14ac:dyDescent="0.25">
      <c r="A11466" s="5" t="s">
        <v>26429</v>
      </c>
      <c r="B11466" s="5" t="s">
        <v>26430</v>
      </c>
      <c r="C11466" s="6" t="s">
        <v>25923</v>
      </c>
      <c r="D11466" s="6" t="str">
        <f t="shared" si="179"/>
        <v>0010-090-000-0000</v>
      </c>
      <c r="E11466" s="5" t="s">
        <v>25924</v>
      </c>
      <c r="F11466" s="5" t="s">
        <v>383</v>
      </c>
      <c r="G11466" s="5" t="s">
        <v>25879</v>
      </c>
      <c r="H11466" s="5" t="s">
        <v>377</v>
      </c>
      <c r="I11466" s="5" t="s">
        <v>378</v>
      </c>
    </row>
    <row r="11467" spans="1:9" x14ac:dyDescent="0.25">
      <c r="A11467" s="5" t="s">
        <v>26431</v>
      </c>
      <c r="B11467" s="5" t="s">
        <v>26432</v>
      </c>
      <c r="C11467" s="6" t="s">
        <v>781</v>
      </c>
      <c r="D11467" s="6" t="str">
        <f t="shared" si="179"/>
        <v>0430-000-000-0000</v>
      </c>
      <c r="E11467" s="5" t="s">
        <v>782</v>
      </c>
      <c r="F11467" s="5" t="s">
        <v>383</v>
      </c>
      <c r="G11467" s="5" t="s">
        <v>25879</v>
      </c>
      <c r="H11467" s="5" t="s">
        <v>377</v>
      </c>
      <c r="I11467" s="5" t="s">
        <v>378</v>
      </c>
    </row>
    <row r="11468" spans="1:9" x14ac:dyDescent="0.25">
      <c r="A11468" s="5" t="s">
        <v>26433</v>
      </c>
      <c r="B11468" s="5" t="s">
        <v>26434</v>
      </c>
      <c r="C11468" s="6" t="s">
        <v>954</v>
      </c>
      <c r="D11468" s="6" t="str">
        <f t="shared" si="179"/>
        <v>0120-000-000-0000</v>
      </c>
      <c r="E11468" s="5" t="s">
        <v>955</v>
      </c>
      <c r="F11468" s="5" t="s">
        <v>383</v>
      </c>
      <c r="G11468" s="5" t="s">
        <v>25879</v>
      </c>
      <c r="H11468" s="5" t="s">
        <v>1458</v>
      </c>
      <c r="I11468" s="5" t="s">
        <v>25882</v>
      </c>
    </row>
    <row r="11469" spans="1:9" x14ac:dyDescent="0.25">
      <c r="A11469" s="5" t="s">
        <v>26435</v>
      </c>
      <c r="B11469" s="5" t="s">
        <v>26436</v>
      </c>
      <c r="C11469" s="6" t="s">
        <v>1635</v>
      </c>
      <c r="D11469" s="6" t="str">
        <f t="shared" si="179"/>
        <v>0010-211-010-9900</v>
      </c>
      <c r="E11469" s="5" t="s">
        <v>1636</v>
      </c>
      <c r="F11469" s="5" t="s">
        <v>383</v>
      </c>
      <c r="G11469" s="5" t="s">
        <v>25879</v>
      </c>
      <c r="H11469" s="5" t="s">
        <v>377</v>
      </c>
      <c r="I11469" s="5" t="s">
        <v>378</v>
      </c>
    </row>
    <row r="11470" spans="1:9" x14ac:dyDescent="0.25">
      <c r="A11470" s="5" t="s">
        <v>26437</v>
      </c>
      <c r="B11470" s="5" t="s">
        <v>26438</v>
      </c>
      <c r="C11470" s="6" t="s">
        <v>807</v>
      </c>
      <c r="D11470" s="6" t="str">
        <f t="shared" si="179"/>
        <v>0130-000-000-0000</v>
      </c>
      <c r="E11470" s="5" t="s">
        <v>808</v>
      </c>
      <c r="F11470" s="5" t="s">
        <v>383</v>
      </c>
      <c r="G11470" s="5" t="s">
        <v>25879</v>
      </c>
      <c r="H11470" s="5" t="s">
        <v>377</v>
      </c>
      <c r="I11470" s="5" t="s">
        <v>378</v>
      </c>
    </row>
    <row r="11471" spans="1:9" x14ac:dyDescent="0.25">
      <c r="A11471" s="5" t="s">
        <v>26439</v>
      </c>
      <c r="B11471" s="5" t="s">
        <v>26440</v>
      </c>
      <c r="C11471" s="6" t="s">
        <v>6302</v>
      </c>
      <c r="D11471" s="6" t="str">
        <f t="shared" si="179"/>
        <v>0342-000-000-0000</v>
      </c>
      <c r="E11471" s="5" t="s">
        <v>6303</v>
      </c>
      <c r="F11471" s="5" t="s">
        <v>383</v>
      </c>
      <c r="G11471" s="5" t="s">
        <v>25879</v>
      </c>
      <c r="H11471" s="5" t="s">
        <v>377</v>
      </c>
      <c r="I11471" s="5" t="s">
        <v>378</v>
      </c>
    </row>
    <row r="11472" spans="1:9" x14ac:dyDescent="0.25">
      <c r="A11472" s="5" t="s">
        <v>26441</v>
      </c>
      <c r="B11472" s="5" t="s">
        <v>26442</v>
      </c>
      <c r="C11472" s="6" t="s">
        <v>26409</v>
      </c>
      <c r="D11472" s="6" t="str">
        <f t="shared" si="179"/>
        <v>0010-083-000-0000</v>
      </c>
      <c r="E11472" s="5" t="s">
        <v>26410</v>
      </c>
      <c r="F11472" s="5" t="s">
        <v>383</v>
      </c>
      <c r="G11472" s="5" t="s">
        <v>25879</v>
      </c>
      <c r="H11472" s="5" t="s">
        <v>377</v>
      </c>
      <c r="I11472" s="5" t="s">
        <v>378</v>
      </c>
    </row>
    <row r="11473" spans="1:9" x14ac:dyDescent="0.25">
      <c r="A11473" s="5" t="s">
        <v>26443</v>
      </c>
      <c r="B11473" s="5" t="s">
        <v>26444</v>
      </c>
      <c r="C11473" s="6" t="s">
        <v>10984</v>
      </c>
      <c r="D11473" s="6" t="str">
        <f t="shared" si="179"/>
        <v>0010-029-090-1100</v>
      </c>
      <c r="E11473" s="5" t="s">
        <v>26445</v>
      </c>
      <c r="F11473" s="5" t="s">
        <v>383</v>
      </c>
      <c r="G11473" s="5" t="s">
        <v>25879</v>
      </c>
      <c r="H11473" s="5" t="s">
        <v>377</v>
      </c>
      <c r="I11473" s="5" t="s">
        <v>378</v>
      </c>
    </row>
    <row r="11474" spans="1:9" x14ac:dyDescent="0.25">
      <c r="A11474" s="5" t="s">
        <v>26446</v>
      </c>
      <c r="B11474" s="5" t="s">
        <v>26447</v>
      </c>
      <c r="C11474" s="6" t="s">
        <v>26448</v>
      </c>
      <c r="D11474" s="6" t="str">
        <f t="shared" si="179"/>
        <v>0010-044-000-0000</v>
      </c>
      <c r="E11474" s="5" t="s">
        <v>26449</v>
      </c>
      <c r="F11474" s="5" t="s">
        <v>383</v>
      </c>
      <c r="G11474" s="5" t="s">
        <v>25879</v>
      </c>
      <c r="H11474" s="5" t="s">
        <v>377</v>
      </c>
      <c r="I11474" s="5" t="s">
        <v>378</v>
      </c>
    </row>
    <row r="11475" spans="1:9" x14ac:dyDescent="0.25">
      <c r="A11475" s="5" t="s">
        <v>26450</v>
      </c>
      <c r="B11475" s="5" t="s">
        <v>26451</v>
      </c>
      <c r="C11475" s="6" t="s">
        <v>26448</v>
      </c>
      <c r="D11475" s="6" t="str">
        <f t="shared" si="179"/>
        <v>0010-044-000-0000</v>
      </c>
      <c r="E11475" s="5" t="s">
        <v>26449</v>
      </c>
      <c r="F11475" s="5" t="s">
        <v>383</v>
      </c>
      <c r="G11475" s="5" t="s">
        <v>25879</v>
      </c>
      <c r="H11475" s="5" t="s">
        <v>377</v>
      </c>
      <c r="I11475" s="5" t="s">
        <v>378</v>
      </c>
    </row>
    <row r="11476" spans="1:9" x14ac:dyDescent="0.25">
      <c r="A11476" s="5" t="s">
        <v>26452</v>
      </c>
      <c r="B11476" s="5" t="s">
        <v>26453</v>
      </c>
      <c r="C11476" s="6" t="s">
        <v>25919</v>
      </c>
      <c r="D11476" s="6" t="str">
        <f t="shared" si="179"/>
        <v>0010-030-000-0000</v>
      </c>
      <c r="E11476" s="5" t="s">
        <v>25920</v>
      </c>
      <c r="F11476" s="5" t="s">
        <v>383</v>
      </c>
      <c r="G11476" s="5" t="s">
        <v>25879</v>
      </c>
      <c r="H11476" s="5" t="s">
        <v>377</v>
      </c>
      <c r="I11476" s="5" t="s">
        <v>378</v>
      </c>
    </row>
    <row r="11477" spans="1:9" x14ac:dyDescent="0.25">
      <c r="A11477" s="5" t="s">
        <v>26454</v>
      </c>
      <c r="B11477" s="5" t="s">
        <v>26455</v>
      </c>
      <c r="C11477" s="6" t="s">
        <v>441</v>
      </c>
      <c r="D11477" s="6" t="str">
        <f t="shared" si="179"/>
        <v>0550-000-000-0000</v>
      </c>
      <c r="E11477" s="5" t="s">
        <v>442</v>
      </c>
      <c r="F11477" s="5" t="s">
        <v>383</v>
      </c>
      <c r="G11477" s="5" t="s">
        <v>25879</v>
      </c>
      <c r="H11477" s="5" t="s">
        <v>377</v>
      </c>
      <c r="I11477" s="5" t="s">
        <v>378</v>
      </c>
    </row>
    <row r="11478" spans="1:9" x14ac:dyDescent="0.25">
      <c r="A11478" s="5" t="s">
        <v>26456</v>
      </c>
      <c r="B11478" s="5" t="s">
        <v>26457</v>
      </c>
      <c r="C11478" s="6" t="s">
        <v>14773</v>
      </c>
      <c r="D11478" s="6" t="str">
        <f t="shared" si="179"/>
        <v>0602-000-000-0000</v>
      </c>
      <c r="E11478" s="5" t="s">
        <v>14774</v>
      </c>
      <c r="F11478" s="5" t="s">
        <v>383</v>
      </c>
      <c r="G11478" s="5" t="s">
        <v>25879</v>
      </c>
      <c r="H11478" s="5" t="s">
        <v>377</v>
      </c>
      <c r="I11478" s="5" t="s">
        <v>378</v>
      </c>
    </row>
    <row r="11479" spans="1:9" x14ac:dyDescent="0.25">
      <c r="A11479" s="5" t="s">
        <v>26458</v>
      </c>
      <c r="B11479" s="5" t="s">
        <v>26459</v>
      </c>
      <c r="C11479" s="6" t="s">
        <v>26460</v>
      </c>
      <c r="D11479" s="6" t="str">
        <f t="shared" si="179"/>
        <v>0010-115-000-0000</v>
      </c>
      <c r="E11479" s="5" t="s">
        <v>26461</v>
      </c>
      <c r="F11479" s="5" t="s">
        <v>383</v>
      </c>
      <c r="G11479" s="5" t="s">
        <v>25879</v>
      </c>
      <c r="H11479" s="5" t="s">
        <v>377</v>
      </c>
      <c r="I11479" s="5" t="s">
        <v>378</v>
      </c>
    </row>
    <row r="11480" spans="1:9" x14ac:dyDescent="0.25">
      <c r="A11480" s="5" t="s">
        <v>26462</v>
      </c>
      <c r="B11480" s="5" t="s">
        <v>26463</v>
      </c>
      <c r="C11480" s="6" t="s">
        <v>485</v>
      </c>
      <c r="D11480" s="6" t="str">
        <f t="shared" si="179"/>
        <v>0330-000-000-0000</v>
      </c>
      <c r="E11480" s="5" t="s">
        <v>486</v>
      </c>
      <c r="F11480" s="5" t="s">
        <v>383</v>
      </c>
      <c r="G11480" s="5" t="s">
        <v>25879</v>
      </c>
      <c r="H11480" s="5" t="s">
        <v>1458</v>
      </c>
      <c r="I11480" s="5" t="s">
        <v>25882</v>
      </c>
    </row>
    <row r="11481" spans="1:9" x14ac:dyDescent="0.25">
      <c r="A11481" s="5" t="s">
        <v>26464</v>
      </c>
      <c r="B11481" s="5" t="s">
        <v>26465</v>
      </c>
      <c r="C11481" s="6" t="s">
        <v>2789</v>
      </c>
      <c r="D11481" s="6" t="str">
        <f t="shared" si="179"/>
        <v>0190-000-000-0000</v>
      </c>
      <c r="E11481" s="5" t="s">
        <v>2790</v>
      </c>
      <c r="F11481" s="5" t="s">
        <v>383</v>
      </c>
      <c r="G11481" s="5" t="s">
        <v>25879</v>
      </c>
      <c r="H11481" s="5" t="s">
        <v>377</v>
      </c>
      <c r="I11481" s="5" t="s">
        <v>378</v>
      </c>
    </row>
    <row r="11482" spans="1:9" x14ac:dyDescent="0.25">
      <c r="A11482" s="5" t="s">
        <v>26466</v>
      </c>
      <c r="B11482" s="5" t="s">
        <v>26467</v>
      </c>
      <c r="C11482" s="6" t="s">
        <v>2789</v>
      </c>
      <c r="D11482" s="6" t="str">
        <f t="shared" si="179"/>
        <v>0190-000-000-0000</v>
      </c>
      <c r="E11482" s="5" t="s">
        <v>2790</v>
      </c>
      <c r="F11482" s="5" t="s">
        <v>383</v>
      </c>
      <c r="G11482" s="5" t="s">
        <v>25879</v>
      </c>
      <c r="H11482" s="5" t="s">
        <v>377</v>
      </c>
      <c r="I11482" s="5" t="s">
        <v>378</v>
      </c>
    </row>
    <row r="11483" spans="1:9" x14ac:dyDescent="0.25">
      <c r="A11483" s="5" t="s">
        <v>26468</v>
      </c>
      <c r="B11483" s="5" t="s">
        <v>26469</v>
      </c>
      <c r="C11483" s="6" t="s">
        <v>26460</v>
      </c>
      <c r="D11483" s="6" t="str">
        <f t="shared" si="179"/>
        <v>0010-115-000-0000</v>
      </c>
      <c r="E11483" s="5" t="s">
        <v>26461</v>
      </c>
      <c r="F11483" s="5" t="s">
        <v>383</v>
      </c>
      <c r="G11483" s="5" t="s">
        <v>25879</v>
      </c>
      <c r="H11483" s="5" t="s">
        <v>377</v>
      </c>
      <c r="I11483" s="5" t="s">
        <v>378</v>
      </c>
    </row>
    <row r="11484" spans="1:9" x14ac:dyDescent="0.25">
      <c r="A11484" s="5" t="s">
        <v>26470</v>
      </c>
      <c r="B11484" s="5" t="s">
        <v>26471</v>
      </c>
      <c r="C11484" s="6" t="s">
        <v>26448</v>
      </c>
      <c r="D11484" s="6" t="str">
        <f t="shared" si="179"/>
        <v>0010-044-000-0000</v>
      </c>
      <c r="E11484" s="5" t="s">
        <v>26449</v>
      </c>
      <c r="F11484" s="5" t="s">
        <v>383</v>
      </c>
      <c r="G11484" s="5" t="s">
        <v>25879</v>
      </c>
      <c r="H11484" s="5" t="s">
        <v>1458</v>
      </c>
      <c r="I11484" s="5" t="s">
        <v>25882</v>
      </c>
    </row>
    <row r="11485" spans="1:9" x14ac:dyDescent="0.25">
      <c r="A11485" s="5" t="s">
        <v>26472</v>
      </c>
      <c r="B11485" s="5" t="s">
        <v>26473</v>
      </c>
      <c r="C11485" s="6" t="s">
        <v>3587</v>
      </c>
      <c r="D11485" s="6" t="str">
        <f t="shared" si="179"/>
        <v>0606-000-000-0000</v>
      </c>
      <c r="E11485" s="5" t="s">
        <v>3588</v>
      </c>
      <c r="F11485" s="5" t="s">
        <v>383</v>
      </c>
      <c r="G11485" s="5" t="s">
        <v>25879</v>
      </c>
      <c r="H11485" s="5" t="s">
        <v>377</v>
      </c>
      <c r="I11485" s="5" t="s">
        <v>378</v>
      </c>
    </row>
    <row r="11486" spans="1:9" x14ac:dyDescent="0.25">
      <c r="A11486" s="5" t="s">
        <v>26474</v>
      </c>
      <c r="B11486" s="5" t="s">
        <v>26475</v>
      </c>
      <c r="C11486" s="6" t="s">
        <v>2394</v>
      </c>
      <c r="D11486" s="6" t="str">
        <f t="shared" si="179"/>
        <v>0290-000-000-0000</v>
      </c>
      <c r="E11486" s="5" t="s">
        <v>2395</v>
      </c>
      <c r="F11486" s="5" t="s">
        <v>383</v>
      </c>
      <c r="G11486" s="5" t="s">
        <v>25879</v>
      </c>
      <c r="H11486" s="5" t="s">
        <v>377</v>
      </c>
      <c r="I11486" s="5" t="s">
        <v>378</v>
      </c>
    </row>
    <row r="11487" spans="1:9" x14ac:dyDescent="0.25">
      <c r="A11487" s="5" t="s">
        <v>26476</v>
      </c>
      <c r="B11487" s="5" t="s">
        <v>26477</v>
      </c>
      <c r="C11487" s="6" t="s">
        <v>1782</v>
      </c>
      <c r="D11487" s="6" t="str">
        <f t="shared" si="179"/>
        <v>0940-000-000-0000</v>
      </c>
      <c r="E11487" s="5" t="s">
        <v>1783</v>
      </c>
      <c r="F11487" s="5" t="s">
        <v>383</v>
      </c>
      <c r="G11487" s="5" t="s">
        <v>25879</v>
      </c>
      <c r="H11487" s="5" t="s">
        <v>377</v>
      </c>
      <c r="I11487" s="5" t="s">
        <v>378</v>
      </c>
    </row>
    <row r="11488" spans="1:9" x14ac:dyDescent="0.25">
      <c r="A11488" s="5" t="s">
        <v>26478</v>
      </c>
      <c r="B11488" s="5" t="s">
        <v>26479</v>
      </c>
      <c r="C11488" s="6" t="s">
        <v>5606</v>
      </c>
      <c r="D11488" s="6" t="str">
        <f t="shared" si="179"/>
        <v>0891-000-000-0000</v>
      </c>
      <c r="E11488" s="5" t="s">
        <v>5607</v>
      </c>
      <c r="F11488" s="5" t="s">
        <v>383</v>
      </c>
      <c r="G11488" s="5" t="s">
        <v>25879</v>
      </c>
      <c r="H11488" s="5" t="s">
        <v>377</v>
      </c>
      <c r="I11488" s="5" t="s">
        <v>378</v>
      </c>
    </row>
    <row r="11489" spans="1:9" x14ac:dyDescent="0.25">
      <c r="A11489" s="5" t="s">
        <v>26480</v>
      </c>
      <c r="B11489" s="5" t="s">
        <v>26481</v>
      </c>
      <c r="C11489" s="6" t="s">
        <v>1283</v>
      </c>
      <c r="D11489" s="6" t="str">
        <f t="shared" si="179"/>
        <v>0338-000-000-0000</v>
      </c>
      <c r="E11489" s="5" t="s">
        <v>1284</v>
      </c>
      <c r="F11489" s="5" t="s">
        <v>383</v>
      </c>
      <c r="G11489" s="5" t="s">
        <v>25879</v>
      </c>
      <c r="H11489" s="5" t="s">
        <v>377</v>
      </c>
      <c r="I11489" s="5" t="s">
        <v>378</v>
      </c>
    </row>
    <row r="11490" spans="1:9" x14ac:dyDescent="0.25">
      <c r="A11490" s="5" t="s">
        <v>26482</v>
      </c>
      <c r="B11490" s="5" t="s">
        <v>26483</v>
      </c>
      <c r="C11490" s="6" t="s">
        <v>14356</v>
      </c>
      <c r="D11490" s="6" t="str">
        <f t="shared" si="179"/>
        <v>0764-000-000-0000</v>
      </c>
      <c r="E11490" s="5" t="s">
        <v>14357</v>
      </c>
      <c r="F11490" s="5" t="s">
        <v>383</v>
      </c>
      <c r="G11490" s="5" t="s">
        <v>25879</v>
      </c>
      <c r="H11490" s="5" t="s">
        <v>377</v>
      </c>
      <c r="I11490" s="5" t="s">
        <v>378</v>
      </c>
    </row>
    <row r="11491" spans="1:9" x14ac:dyDescent="0.25">
      <c r="A11491" s="5" t="s">
        <v>26484</v>
      </c>
      <c r="B11491" s="5" t="s">
        <v>26485</v>
      </c>
      <c r="C11491" s="6" t="s">
        <v>26448</v>
      </c>
      <c r="D11491" s="6" t="str">
        <f t="shared" si="179"/>
        <v>0010-044-000-0000</v>
      </c>
      <c r="E11491" s="5" t="s">
        <v>26449</v>
      </c>
      <c r="F11491" s="5" t="s">
        <v>383</v>
      </c>
      <c r="G11491" s="5" t="s">
        <v>25879</v>
      </c>
      <c r="H11491" s="5" t="s">
        <v>377</v>
      </c>
      <c r="I11491" s="5" t="s">
        <v>378</v>
      </c>
    </row>
    <row r="11492" spans="1:9" x14ac:dyDescent="0.25">
      <c r="A11492" s="5" t="s">
        <v>26486</v>
      </c>
      <c r="B11492" s="5" t="s">
        <v>26487</v>
      </c>
      <c r="C11492" s="6" t="s">
        <v>25899</v>
      </c>
      <c r="D11492" s="6" t="str">
        <f t="shared" si="179"/>
        <v>0010-086-000-0000</v>
      </c>
      <c r="E11492" s="5" t="s">
        <v>25900</v>
      </c>
      <c r="F11492" s="5" t="s">
        <v>383</v>
      </c>
      <c r="G11492" s="5" t="s">
        <v>25879</v>
      </c>
      <c r="H11492" s="5" t="s">
        <v>377</v>
      </c>
      <c r="I11492" s="5" t="s">
        <v>378</v>
      </c>
    </row>
    <row r="11493" spans="1:9" x14ac:dyDescent="0.25">
      <c r="A11493" s="5" t="s">
        <v>26488</v>
      </c>
      <c r="B11493" s="5" t="s">
        <v>26489</v>
      </c>
      <c r="C11493" s="6" t="s">
        <v>6848</v>
      </c>
      <c r="D11493" s="6" t="str">
        <f t="shared" si="179"/>
        <v>0010-211-261-1100</v>
      </c>
      <c r="E11493" s="5" t="s">
        <v>6849</v>
      </c>
      <c r="F11493" s="5" t="s">
        <v>383</v>
      </c>
      <c r="G11493" s="5" t="s">
        <v>25879</v>
      </c>
      <c r="H11493" s="5" t="s">
        <v>377</v>
      </c>
      <c r="I11493" s="5" t="s">
        <v>378</v>
      </c>
    </row>
    <row r="11494" spans="1:9" x14ac:dyDescent="0.25">
      <c r="A11494" s="5" t="s">
        <v>26490</v>
      </c>
      <c r="B11494" s="5" t="s">
        <v>26491</v>
      </c>
      <c r="C11494" s="6" t="s">
        <v>2933</v>
      </c>
      <c r="D11494" s="6" t="str">
        <f t="shared" si="179"/>
        <v>0610-000-000-0000</v>
      </c>
      <c r="E11494" s="5" t="s">
        <v>2934</v>
      </c>
      <c r="F11494" s="5" t="s">
        <v>383</v>
      </c>
      <c r="G11494" s="5" t="s">
        <v>25879</v>
      </c>
      <c r="H11494" s="5" t="s">
        <v>377</v>
      </c>
      <c r="I11494" s="5" t="s">
        <v>378</v>
      </c>
    </row>
    <row r="11495" spans="1:9" x14ac:dyDescent="0.25">
      <c r="A11495" s="5" t="s">
        <v>26492</v>
      </c>
      <c r="B11495" s="5" t="s">
        <v>26493</v>
      </c>
      <c r="C11495" s="6" t="s">
        <v>26448</v>
      </c>
      <c r="D11495" s="6" t="str">
        <f t="shared" si="179"/>
        <v>0010-044-000-0000</v>
      </c>
      <c r="E11495" s="5" t="s">
        <v>26449</v>
      </c>
      <c r="F11495" s="5" t="s">
        <v>383</v>
      </c>
      <c r="G11495" s="5" t="s">
        <v>25879</v>
      </c>
      <c r="H11495" s="5" t="s">
        <v>377</v>
      </c>
      <c r="I11495" s="5" t="s">
        <v>378</v>
      </c>
    </row>
    <row r="11496" spans="1:9" x14ac:dyDescent="0.25">
      <c r="A11496" s="5" t="s">
        <v>26494</v>
      </c>
      <c r="B11496" s="5" t="s">
        <v>26495</v>
      </c>
      <c r="C11496" s="6" t="s">
        <v>26383</v>
      </c>
      <c r="D11496" s="6" t="str">
        <f t="shared" si="179"/>
        <v>0010-027-000-0000</v>
      </c>
      <c r="E11496" s="5" t="s">
        <v>26384</v>
      </c>
      <c r="F11496" s="5" t="s">
        <v>383</v>
      </c>
      <c r="G11496" s="5" t="s">
        <v>25879</v>
      </c>
      <c r="H11496" s="5" t="s">
        <v>377</v>
      </c>
      <c r="I11496" s="5" t="s">
        <v>378</v>
      </c>
    </row>
    <row r="11497" spans="1:9" x14ac:dyDescent="0.25">
      <c r="A11497" s="5" t="s">
        <v>26496</v>
      </c>
      <c r="B11497" s="5" t="s">
        <v>26497</v>
      </c>
      <c r="C11497" s="6" t="s">
        <v>6061</v>
      </c>
      <c r="D11497" s="6" t="str">
        <f t="shared" si="179"/>
        <v>0897-000-000-0000</v>
      </c>
      <c r="E11497" s="5" t="s">
        <v>6062</v>
      </c>
      <c r="F11497" s="5" t="s">
        <v>383</v>
      </c>
      <c r="G11497" s="5" t="s">
        <v>25879</v>
      </c>
      <c r="H11497" s="5" t="s">
        <v>377</v>
      </c>
      <c r="I11497" s="5" t="s">
        <v>378</v>
      </c>
    </row>
    <row r="11498" spans="1:9" x14ac:dyDescent="0.25">
      <c r="A11498" s="5" t="s">
        <v>26498</v>
      </c>
      <c r="B11498" s="5" t="s">
        <v>26499</v>
      </c>
      <c r="C11498" s="6" t="s">
        <v>381</v>
      </c>
      <c r="D11498" s="6" t="str">
        <f t="shared" si="179"/>
        <v>0310-000-000-0000</v>
      </c>
      <c r="E11498" s="5" t="s">
        <v>382</v>
      </c>
      <c r="F11498" s="5" t="s">
        <v>383</v>
      </c>
      <c r="G11498" s="5" t="s">
        <v>25879</v>
      </c>
      <c r="H11498" s="5" t="s">
        <v>1458</v>
      </c>
      <c r="I11498" s="5" t="s">
        <v>25882</v>
      </c>
    </row>
    <row r="11499" spans="1:9" x14ac:dyDescent="0.25">
      <c r="A11499" s="5" t="s">
        <v>26500</v>
      </c>
      <c r="B11499" s="5" t="s">
        <v>26501</v>
      </c>
      <c r="C11499" s="6" t="s">
        <v>1635</v>
      </c>
      <c r="D11499" s="6" t="str">
        <f t="shared" si="179"/>
        <v>0010-211-010-9900</v>
      </c>
      <c r="E11499" s="5" t="s">
        <v>1636</v>
      </c>
      <c r="F11499" s="5" t="s">
        <v>383</v>
      </c>
      <c r="G11499" s="5" t="s">
        <v>25879</v>
      </c>
      <c r="H11499" s="5" t="s">
        <v>377</v>
      </c>
      <c r="I11499" s="5" t="s">
        <v>378</v>
      </c>
    </row>
    <row r="11500" spans="1:9" x14ac:dyDescent="0.25">
      <c r="A11500" s="5" t="s">
        <v>26502</v>
      </c>
      <c r="B11500" s="5" t="s">
        <v>26503</v>
      </c>
      <c r="C11500" s="6" t="s">
        <v>2615</v>
      </c>
      <c r="D11500" s="6" t="str">
        <f t="shared" si="179"/>
        <v>0315-000-000-0000</v>
      </c>
      <c r="E11500" s="5" t="s">
        <v>2616</v>
      </c>
      <c r="F11500" s="5" t="s">
        <v>383</v>
      </c>
      <c r="G11500" s="5" t="s">
        <v>25879</v>
      </c>
      <c r="H11500" s="5" t="s">
        <v>377</v>
      </c>
      <c r="I11500" s="5" t="s">
        <v>378</v>
      </c>
    </row>
    <row r="11501" spans="1:9" x14ac:dyDescent="0.25">
      <c r="A11501" s="5" t="s">
        <v>26504</v>
      </c>
      <c r="B11501" s="5" t="s">
        <v>26505</v>
      </c>
      <c r="C11501" s="6" t="s">
        <v>12046</v>
      </c>
      <c r="D11501" s="6" t="str">
        <f t="shared" si="179"/>
        <v>1129-000-000-0000</v>
      </c>
      <c r="E11501" s="5" t="s">
        <v>12047</v>
      </c>
      <c r="F11501" s="5" t="s">
        <v>383</v>
      </c>
      <c r="G11501" s="5" t="s">
        <v>25879</v>
      </c>
      <c r="H11501" s="5" t="s">
        <v>377</v>
      </c>
      <c r="I11501" s="5" t="s">
        <v>378</v>
      </c>
    </row>
    <row r="11502" spans="1:9" x14ac:dyDescent="0.25">
      <c r="A11502" s="5" t="s">
        <v>26506</v>
      </c>
      <c r="B11502" s="5" t="s">
        <v>26507</v>
      </c>
      <c r="C11502" s="6" t="s">
        <v>12646</v>
      </c>
      <c r="D11502" s="6" t="str">
        <f t="shared" si="179"/>
        <v>0010-035-000-0000</v>
      </c>
      <c r="E11502" s="5" t="s">
        <v>12647</v>
      </c>
      <c r="F11502" s="5" t="s">
        <v>383</v>
      </c>
      <c r="G11502" s="5" t="s">
        <v>25879</v>
      </c>
      <c r="H11502" s="5" t="s">
        <v>377</v>
      </c>
      <c r="I11502" s="5" t="s">
        <v>378</v>
      </c>
    </row>
    <row r="11503" spans="1:9" x14ac:dyDescent="0.25">
      <c r="A11503" s="5" t="s">
        <v>26508</v>
      </c>
      <c r="B11503" s="5" t="s">
        <v>26509</v>
      </c>
      <c r="C11503" s="6" t="s">
        <v>4112</v>
      </c>
      <c r="D11503" s="6" t="str">
        <f t="shared" si="179"/>
        <v>0010-083-041-1100</v>
      </c>
      <c r="E11503" s="5" t="s">
        <v>4113</v>
      </c>
      <c r="F11503" s="5" t="s">
        <v>383</v>
      </c>
      <c r="G11503" s="5" t="s">
        <v>25879</v>
      </c>
      <c r="H11503" s="5" t="s">
        <v>377</v>
      </c>
      <c r="I11503" s="5" t="s">
        <v>378</v>
      </c>
    </row>
    <row r="11504" spans="1:9" x14ac:dyDescent="0.25">
      <c r="A11504" s="5" t="s">
        <v>26510</v>
      </c>
      <c r="B11504" s="5" t="s">
        <v>26511</v>
      </c>
      <c r="C11504" s="6" t="s">
        <v>9935</v>
      </c>
      <c r="D11504" s="6" t="str">
        <f t="shared" si="179"/>
        <v>0010-058-021-4000</v>
      </c>
      <c r="E11504" s="5" t="s">
        <v>9936</v>
      </c>
      <c r="F11504" s="5" t="s">
        <v>383</v>
      </c>
      <c r="G11504" s="5" t="s">
        <v>25879</v>
      </c>
      <c r="H11504" s="5" t="s">
        <v>377</v>
      </c>
      <c r="I11504" s="5" t="s">
        <v>378</v>
      </c>
    </row>
    <row r="11505" spans="1:9" x14ac:dyDescent="0.25">
      <c r="A11505" s="5" t="s">
        <v>26512</v>
      </c>
      <c r="B11505" s="5" t="s">
        <v>26513</v>
      </c>
      <c r="C11505" s="6" t="s">
        <v>26448</v>
      </c>
      <c r="D11505" s="6" t="str">
        <f t="shared" si="179"/>
        <v>0010-044-000-0000</v>
      </c>
      <c r="E11505" s="5" t="s">
        <v>26449</v>
      </c>
      <c r="F11505" s="5" t="s">
        <v>383</v>
      </c>
      <c r="G11505" s="5" t="s">
        <v>25879</v>
      </c>
      <c r="H11505" s="5" t="s">
        <v>377</v>
      </c>
      <c r="I11505" s="5" t="s">
        <v>378</v>
      </c>
    </row>
    <row r="11506" spans="1:9" x14ac:dyDescent="0.25">
      <c r="A11506" s="5" t="s">
        <v>26514</v>
      </c>
      <c r="B11506" s="5" t="s">
        <v>26515</v>
      </c>
      <c r="C11506" s="6" t="s">
        <v>433</v>
      </c>
      <c r="D11506" s="6" t="str">
        <f t="shared" si="179"/>
        <v>1028-000-000-0000</v>
      </c>
      <c r="E11506" s="5" t="s">
        <v>434</v>
      </c>
      <c r="F11506" s="5" t="s">
        <v>383</v>
      </c>
      <c r="G11506" s="5" t="s">
        <v>25879</v>
      </c>
      <c r="H11506" s="5" t="s">
        <v>377</v>
      </c>
      <c r="I11506" s="5" t="s">
        <v>378</v>
      </c>
    </row>
    <row r="11507" spans="1:9" x14ac:dyDescent="0.25">
      <c r="A11507" s="5" t="s">
        <v>26516</v>
      </c>
      <c r="B11507" s="5" t="s">
        <v>26517</v>
      </c>
      <c r="C11507" s="6" t="s">
        <v>13007</v>
      </c>
      <c r="D11507" s="6" t="str">
        <f t="shared" si="179"/>
        <v>1113-000-000-0000</v>
      </c>
      <c r="E11507" s="5" t="s">
        <v>13008</v>
      </c>
      <c r="F11507" s="5" t="s">
        <v>383</v>
      </c>
      <c r="G11507" s="5" t="s">
        <v>25879</v>
      </c>
      <c r="H11507" s="5" t="s">
        <v>377</v>
      </c>
      <c r="I11507" s="5" t="s">
        <v>378</v>
      </c>
    </row>
    <row r="11508" spans="1:9" x14ac:dyDescent="0.25">
      <c r="A11508" s="5" t="s">
        <v>26518</v>
      </c>
      <c r="B11508" s="5" t="s">
        <v>26519</v>
      </c>
      <c r="C11508" s="6" t="s">
        <v>863</v>
      </c>
      <c r="D11508" s="6" t="str">
        <f t="shared" si="179"/>
        <v>0010-091-031-1100</v>
      </c>
      <c r="E11508" s="5" t="s">
        <v>864</v>
      </c>
      <c r="F11508" s="5" t="s">
        <v>383</v>
      </c>
      <c r="G11508" s="5" t="s">
        <v>25879</v>
      </c>
      <c r="H11508" s="5" t="s">
        <v>377</v>
      </c>
      <c r="I11508" s="5" t="s">
        <v>378</v>
      </c>
    </row>
    <row r="11509" spans="1:9" x14ac:dyDescent="0.25">
      <c r="A11509" s="5" t="s">
        <v>26520</v>
      </c>
      <c r="B11509" s="5" t="s">
        <v>26521</v>
      </c>
      <c r="C11509" s="6" t="s">
        <v>25923</v>
      </c>
      <c r="D11509" s="6" t="str">
        <f t="shared" si="179"/>
        <v>0010-090-000-0000</v>
      </c>
      <c r="E11509" s="5" t="s">
        <v>25924</v>
      </c>
      <c r="F11509" s="5" t="s">
        <v>383</v>
      </c>
      <c r="G11509" s="5" t="s">
        <v>25879</v>
      </c>
      <c r="H11509" s="5" t="s">
        <v>377</v>
      </c>
      <c r="I11509" s="5" t="s">
        <v>378</v>
      </c>
    </row>
    <row r="11510" spans="1:9" x14ac:dyDescent="0.25">
      <c r="A11510" s="5" t="s">
        <v>26522</v>
      </c>
      <c r="B11510" s="5" t="s">
        <v>26523</v>
      </c>
      <c r="C11510" s="6" t="s">
        <v>1573</v>
      </c>
      <c r="D11510" s="6" t="str">
        <f t="shared" si="179"/>
        <v>0213-000-000-0000</v>
      </c>
      <c r="E11510" s="5" t="s">
        <v>1574</v>
      </c>
      <c r="F11510" s="5" t="s">
        <v>383</v>
      </c>
      <c r="G11510" s="5" t="s">
        <v>25879</v>
      </c>
      <c r="H11510" s="5" t="s">
        <v>1458</v>
      </c>
      <c r="I11510" s="5" t="s">
        <v>25882</v>
      </c>
    </row>
    <row r="11511" spans="1:9" x14ac:dyDescent="0.25">
      <c r="A11511" s="5" t="s">
        <v>26524</v>
      </c>
      <c r="B11511" s="5" t="s">
        <v>26525</v>
      </c>
      <c r="C11511" s="6" t="s">
        <v>511</v>
      </c>
      <c r="D11511" s="6" t="str">
        <f t="shared" si="179"/>
        <v>0110-000-000-0000</v>
      </c>
      <c r="E11511" s="5" t="s">
        <v>512</v>
      </c>
      <c r="F11511" s="5" t="s">
        <v>383</v>
      </c>
      <c r="G11511" s="5" t="s">
        <v>25879</v>
      </c>
      <c r="H11511" s="5" t="s">
        <v>377</v>
      </c>
      <c r="I11511" s="5" t="s">
        <v>378</v>
      </c>
    </row>
    <row r="11512" spans="1:9" x14ac:dyDescent="0.25">
      <c r="A11512" s="5" t="s">
        <v>26526</v>
      </c>
      <c r="B11512" s="5" t="s">
        <v>26527</v>
      </c>
      <c r="C11512" s="6" t="s">
        <v>21354</v>
      </c>
      <c r="D11512" s="6" t="str">
        <f t="shared" si="179"/>
        <v>1067-000-000-0000</v>
      </c>
      <c r="E11512" s="5" t="s">
        <v>21355</v>
      </c>
      <c r="F11512" s="5" t="s">
        <v>383</v>
      </c>
      <c r="G11512" s="5" t="s">
        <v>25879</v>
      </c>
      <c r="H11512" s="5" t="s">
        <v>377</v>
      </c>
      <c r="I11512" s="5" t="s">
        <v>378</v>
      </c>
    </row>
    <row r="11513" spans="1:9" x14ac:dyDescent="0.25">
      <c r="A11513" s="5" t="s">
        <v>26528</v>
      </c>
      <c r="B11513" s="5" t="s">
        <v>26529</v>
      </c>
      <c r="C11513" s="6" t="s">
        <v>7224</v>
      </c>
      <c r="D11513" s="6" t="str">
        <f t="shared" si="179"/>
        <v>0909-000-000-0000</v>
      </c>
      <c r="E11513" s="5" t="s">
        <v>7225</v>
      </c>
      <c r="F11513" s="5" t="s">
        <v>383</v>
      </c>
      <c r="G11513" s="5" t="s">
        <v>25879</v>
      </c>
      <c r="H11513" s="5" t="s">
        <v>377</v>
      </c>
      <c r="I11513" s="5" t="s">
        <v>378</v>
      </c>
    </row>
    <row r="11514" spans="1:9" x14ac:dyDescent="0.25">
      <c r="A11514" s="5" t="s">
        <v>26530</v>
      </c>
      <c r="B11514" s="5" t="s">
        <v>26531</v>
      </c>
      <c r="C11514" s="6" t="s">
        <v>1877</v>
      </c>
      <c r="D11514" s="6" t="str">
        <f t="shared" si="179"/>
        <v>0775-000-000-0000</v>
      </c>
      <c r="E11514" s="5" t="s">
        <v>1878</v>
      </c>
      <c r="F11514" s="5" t="s">
        <v>383</v>
      </c>
      <c r="G11514" s="5" t="s">
        <v>25879</v>
      </c>
      <c r="H11514" s="5" t="s">
        <v>377</v>
      </c>
      <c r="I11514" s="5" t="s">
        <v>378</v>
      </c>
    </row>
    <row r="11515" spans="1:9" x14ac:dyDescent="0.25">
      <c r="A11515" s="5" t="s">
        <v>26532</v>
      </c>
      <c r="B11515" s="5" t="s">
        <v>26533</v>
      </c>
      <c r="C11515" s="6" t="s">
        <v>6759</v>
      </c>
      <c r="D11515" s="6" t="str">
        <f t="shared" si="179"/>
        <v>0428-000-000-0000</v>
      </c>
      <c r="E11515" s="5" t="s">
        <v>6760</v>
      </c>
      <c r="F11515" s="5" t="s">
        <v>383</v>
      </c>
      <c r="G11515" s="5" t="s">
        <v>25879</v>
      </c>
      <c r="H11515" s="5" t="s">
        <v>377</v>
      </c>
      <c r="I11515" s="5" t="s">
        <v>378</v>
      </c>
    </row>
    <row r="11516" spans="1:9" x14ac:dyDescent="0.25">
      <c r="A11516" s="5" t="s">
        <v>26534</v>
      </c>
      <c r="B11516" s="5" t="s">
        <v>26535</v>
      </c>
      <c r="C11516" s="6" t="s">
        <v>2196</v>
      </c>
      <c r="D11516" s="6" t="str">
        <f t="shared" si="179"/>
        <v>0924-000-000-0000</v>
      </c>
      <c r="E11516" s="5" t="s">
        <v>2197</v>
      </c>
      <c r="F11516" s="5" t="s">
        <v>383</v>
      </c>
      <c r="G11516" s="5" t="s">
        <v>25879</v>
      </c>
      <c r="H11516" s="5" t="s">
        <v>1458</v>
      </c>
      <c r="I11516" s="5" t="s">
        <v>25882</v>
      </c>
    </row>
    <row r="11517" spans="1:9" x14ac:dyDescent="0.25">
      <c r="A11517" s="5" t="s">
        <v>26536</v>
      </c>
      <c r="B11517" s="5" t="s">
        <v>26537</v>
      </c>
      <c r="C11517" s="6" t="s">
        <v>26538</v>
      </c>
      <c r="D11517" s="6" t="str">
        <f t="shared" si="179"/>
        <v>0010-038-000-0000</v>
      </c>
      <c r="E11517" s="5" t="s">
        <v>26539</v>
      </c>
      <c r="F11517" s="5" t="s">
        <v>383</v>
      </c>
      <c r="G11517" s="5" t="s">
        <v>25879</v>
      </c>
      <c r="H11517" s="5" t="s">
        <v>377</v>
      </c>
      <c r="I11517" s="5" t="s">
        <v>378</v>
      </c>
    </row>
    <row r="11518" spans="1:9" x14ac:dyDescent="0.25">
      <c r="A11518" s="5" t="s">
        <v>26540</v>
      </c>
      <c r="B11518" s="5" t="s">
        <v>26541</v>
      </c>
      <c r="C11518" s="6" t="s">
        <v>16575</v>
      </c>
      <c r="D11518" s="6" t="str">
        <f t="shared" si="179"/>
        <v>0010-038-111-1700</v>
      </c>
      <c r="E11518" s="5" t="s">
        <v>16576</v>
      </c>
      <c r="F11518" s="5" t="s">
        <v>383</v>
      </c>
      <c r="G11518" s="5" t="s">
        <v>25879</v>
      </c>
      <c r="H11518" s="5" t="s">
        <v>377</v>
      </c>
      <c r="I11518" s="5" t="s">
        <v>378</v>
      </c>
    </row>
    <row r="11519" spans="1:9" x14ac:dyDescent="0.25">
      <c r="A11519" s="5" t="s">
        <v>26542</v>
      </c>
      <c r="B11519" s="5" t="s">
        <v>26543</v>
      </c>
      <c r="C11519" s="6" t="s">
        <v>4221</v>
      </c>
      <c r="D11519" s="6" t="str">
        <f t="shared" si="179"/>
        <v>0010-058-021-3600</v>
      </c>
      <c r="E11519" s="5" t="s">
        <v>4222</v>
      </c>
      <c r="F11519" s="5" t="s">
        <v>383</v>
      </c>
      <c r="G11519" s="5" t="s">
        <v>25879</v>
      </c>
      <c r="H11519" s="5" t="s">
        <v>377</v>
      </c>
      <c r="I11519" s="5" t="s">
        <v>378</v>
      </c>
    </row>
    <row r="11520" spans="1:9" x14ac:dyDescent="0.25">
      <c r="A11520" s="5" t="s">
        <v>26544</v>
      </c>
      <c r="B11520" s="5" t="s">
        <v>26545</v>
      </c>
      <c r="C11520" s="6" t="s">
        <v>26546</v>
      </c>
      <c r="D11520" s="6" t="str">
        <f t="shared" si="179"/>
        <v>0010-050-040-0000</v>
      </c>
      <c r="E11520" s="5" t="s">
        <v>26547</v>
      </c>
      <c r="F11520" s="5" t="s">
        <v>383</v>
      </c>
      <c r="G11520" s="5" t="s">
        <v>25879</v>
      </c>
      <c r="H11520" s="5" t="s">
        <v>377</v>
      </c>
      <c r="I11520" s="5" t="s">
        <v>378</v>
      </c>
    </row>
    <row r="11521" spans="1:9" x14ac:dyDescent="0.25">
      <c r="A11521" s="5" t="s">
        <v>26548</v>
      </c>
      <c r="B11521" s="5" t="s">
        <v>26549</v>
      </c>
      <c r="C11521" s="6" t="s">
        <v>26538</v>
      </c>
      <c r="D11521" s="6" t="str">
        <f t="shared" si="179"/>
        <v>0010-038-000-0000</v>
      </c>
      <c r="E11521" s="5" t="s">
        <v>26539</v>
      </c>
      <c r="F11521" s="5" t="s">
        <v>383</v>
      </c>
      <c r="G11521" s="5" t="s">
        <v>25879</v>
      </c>
      <c r="H11521" s="5" t="s">
        <v>377</v>
      </c>
      <c r="I11521" s="5" t="s">
        <v>378</v>
      </c>
    </row>
    <row r="11522" spans="1:9" x14ac:dyDescent="0.25">
      <c r="A11522" s="5" t="s">
        <v>26550</v>
      </c>
      <c r="B11522" s="5" t="s">
        <v>26551</v>
      </c>
      <c r="C11522" s="6" t="s">
        <v>4980</v>
      </c>
      <c r="D11522" s="6" t="str">
        <f t="shared" ref="D11522:D11585" si="180">TEXT(C11522,"0000-000-000-0000")</f>
        <v>0010-058-031-2200</v>
      </c>
      <c r="E11522" s="5" t="s">
        <v>26552</v>
      </c>
      <c r="F11522" s="5" t="s">
        <v>383</v>
      </c>
      <c r="G11522" s="5" t="s">
        <v>25879</v>
      </c>
      <c r="H11522" s="5" t="s">
        <v>377</v>
      </c>
      <c r="I11522" s="5" t="s">
        <v>378</v>
      </c>
    </row>
    <row r="11523" spans="1:9" x14ac:dyDescent="0.25">
      <c r="A11523" s="5" t="s">
        <v>26553</v>
      </c>
      <c r="B11523" s="5" t="s">
        <v>26554</v>
      </c>
      <c r="C11523" s="6" t="s">
        <v>4567</v>
      </c>
      <c r="D11523" s="6" t="str">
        <f t="shared" si="180"/>
        <v>0010-058-011-1100</v>
      </c>
      <c r="E11523" s="5" t="s">
        <v>4568</v>
      </c>
      <c r="F11523" s="5" t="s">
        <v>383</v>
      </c>
      <c r="G11523" s="5" t="s">
        <v>25879</v>
      </c>
      <c r="H11523" s="5" t="s">
        <v>377</v>
      </c>
      <c r="I11523" s="5" t="s">
        <v>378</v>
      </c>
    </row>
    <row r="11524" spans="1:9" x14ac:dyDescent="0.25">
      <c r="A11524" s="5" t="s">
        <v>26555</v>
      </c>
      <c r="B11524" s="5" t="s">
        <v>26556</v>
      </c>
      <c r="C11524" s="6" t="s">
        <v>4221</v>
      </c>
      <c r="D11524" s="6" t="str">
        <f t="shared" si="180"/>
        <v>0010-058-021-3600</v>
      </c>
      <c r="E11524" s="5" t="s">
        <v>4222</v>
      </c>
      <c r="F11524" s="5" t="s">
        <v>383</v>
      </c>
      <c r="G11524" s="5" t="s">
        <v>25879</v>
      </c>
      <c r="H11524" s="5" t="s">
        <v>377</v>
      </c>
      <c r="I11524" s="5" t="s">
        <v>378</v>
      </c>
    </row>
    <row r="11525" spans="1:9" x14ac:dyDescent="0.25">
      <c r="A11525" s="5" t="s">
        <v>26557</v>
      </c>
      <c r="B11525" s="5" t="s">
        <v>26558</v>
      </c>
      <c r="C11525" s="6" t="s">
        <v>10232</v>
      </c>
      <c r="D11525" s="6" t="str">
        <f t="shared" si="180"/>
        <v>0010-058-051-3500</v>
      </c>
      <c r="E11525" s="5" t="s">
        <v>26559</v>
      </c>
      <c r="F11525" s="5" t="s">
        <v>383</v>
      </c>
      <c r="G11525" s="5" t="s">
        <v>25879</v>
      </c>
      <c r="H11525" s="5" t="s">
        <v>377</v>
      </c>
      <c r="I11525" s="5" t="s">
        <v>378</v>
      </c>
    </row>
    <row r="11526" spans="1:9" x14ac:dyDescent="0.25">
      <c r="A11526" s="5" t="s">
        <v>26560</v>
      </c>
      <c r="B11526" s="5" t="s">
        <v>26561</v>
      </c>
      <c r="C11526" s="6" t="s">
        <v>26562</v>
      </c>
      <c r="D11526" s="6" t="str">
        <f t="shared" si="180"/>
        <v>0010-050-030-0000</v>
      </c>
      <c r="E11526" s="5" t="s">
        <v>26563</v>
      </c>
      <c r="F11526" s="5" t="s">
        <v>383</v>
      </c>
      <c r="G11526" s="5" t="s">
        <v>25879</v>
      </c>
      <c r="H11526" s="5" t="s">
        <v>377</v>
      </c>
      <c r="I11526" s="5" t="s">
        <v>378</v>
      </c>
    </row>
    <row r="11527" spans="1:9" x14ac:dyDescent="0.25">
      <c r="A11527" s="5" t="s">
        <v>26564</v>
      </c>
      <c r="B11527" s="5" t="s">
        <v>26565</v>
      </c>
      <c r="C11527" s="6" t="s">
        <v>10493</v>
      </c>
      <c r="D11527" s="6" t="str">
        <f t="shared" si="180"/>
        <v>0010-038-281-1600</v>
      </c>
      <c r="E11527" s="5" t="s">
        <v>10494</v>
      </c>
      <c r="F11527" s="5" t="s">
        <v>383</v>
      </c>
      <c r="G11527" s="5" t="s">
        <v>25879</v>
      </c>
      <c r="H11527" s="5" t="s">
        <v>377</v>
      </c>
      <c r="I11527" s="5" t="s">
        <v>378</v>
      </c>
    </row>
    <row r="11528" spans="1:9" x14ac:dyDescent="0.25">
      <c r="A11528" s="5" t="s">
        <v>26566</v>
      </c>
      <c r="B11528" s="5" t="s">
        <v>26567</v>
      </c>
      <c r="C11528" s="6" t="s">
        <v>10159</v>
      </c>
      <c r="D11528" s="6" t="str">
        <f t="shared" si="180"/>
        <v>0010-058-071-1700</v>
      </c>
      <c r="E11528" s="5" t="s">
        <v>10160</v>
      </c>
      <c r="F11528" s="5" t="s">
        <v>383</v>
      </c>
      <c r="G11528" s="5" t="s">
        <v>25879</v>
      </c>
      <c r="H11528" s="5" t="s">
        <v>377</v>
      </c>
      <c r="I11528" s="5" t="s">
        <v>378</v>
      </c>
    </row>
    <row r="11529" spans="1:9" x14ac:dyDescent="0.25">
      <c r="A11529" s="5" t="s">
        <v>26568</v>
      </c>
      <c r="B11529" s="5" t="s">
        <v>26569</v>
      </c>
      <c r="C11529" s="6" t="s">
        <v>26570</v>
      </c>
      <c r="D11529" s="6" t="str">
        <f t="shared" si="180"/>
        <v>0010-050-020-0000</v>
      </c>
      <c r="E11529" s="5" t="s">
        <v>26571</v>
      </c>
      <c r="F11529" s="5" t="s">
        <v>383</v>
      </c>
      <c r="G11529" s="5" t="s">
        <v>25879</v>
      </c>
      <c r="H11529" s="5" t="s">
        <v>377</v>
      </c>
      <c r="I11529" s="5" t="s">
        <v>378</v>
      </c>
    </row>
    <row r="11530" spans="1:9" x14ac:dyDescent="0.25">
      <c r="A11530" s="5" t="s">
        <v>26572</v>
      </c>
      <c r="B11530" s="5" t="s">
        <v>26573</v>
      </c>
      <c r="C11530" s="6" t="s">
        <v>26538</v>
      </c>
      <c r="D11530" s="6" t="str">
        <f t="shared" si="180"/>
        <v>0010-038-000-0000</v>
      </c>
      <c r="E11530" s="5" t="s">
        <v>26539</v>
      </c>
      <c r="F11530" s="5" t="s">
        <v>383</v>
      </c>
      <c r="G11530" s="5" t="s">
        <v>25879</v>
      </c>
      <c r="H11530" s="5" t="s">
        <v>377</v>
      </c>
      <c r="I11530" s="5" t="s">
        <v>378</v>
      </c>
    </row>
    <row r="11531" spans="1:9" x14ac:dyDescent="0.25">
      <c r="A11531" s="5" t="s">
        <v>26574</v>
      </c>
      <c r="B11531" s="5" t="s">
        <v>26575</v>
      </c>
      <c r="C11531" s="6" t="s">
        <v>26538</v>
      </c>
      <c r="D11531" s="6" t="str">
        <f t="shared" si="180"/>
        <v>0010-038-000-0000</v>
      </c>
      <c r="E11531" s="5" t="s">
        <v>26539</v>
      </c>
      <c r="F11531" s="5" t="s">
        <v>383</v>
      </c>
      <c r="G11531" s="5" t="s">
        <v>25879</v>
      </c>
      <c r="H11531" s="5" t="s">
        <v>377</v>
      </c>
      <c r="I11531" s="5" t="s">
        <v>378</v>
      </c>
    </row>
    <row r="11532" spans="1:9" x14ac:dyDescent="0.25">
      <c r="A11532" s="5" t="s">
        <v>26576</v>
      </c>
      <c r="B11532" s="5" t="s">
        <v>26577</v>
      </c>
      <c r="C11532" s="6" t="s">
        <v>26538</v>
      </c>
      <c r="D11532" s="6" t="str">
        <f t="shared" si="180"/>
        <v>0010-038-000-0000</v>
      </c>
      <c r="E11532" s="5" t="s">
        <v>26539</v>
      </c>
      <c r="F11532" s="5" t="s">
        <v>383</v>
      </c>
      <c r="G11532" s="5" t="s">
        <v>25879</v>
      </c>
      <c r="H11532" s="5" t="s">
        <v>377</v>
      </c>
      <c r="I11532" s="5" t="s">
        <v>378</v>
      </c>
    </row>
    <row r="11533" spans="1:9" x14ac:dyDescent="0.25">
      <c r="A11533" s="5" t="s">
        <v>26578</v>
      </c>
      <c r="B11533" s="5" t="s">
        <v>26579</v>
      </c>
      <c r="C11533" s="6" t="s">
        <v>26562</v>
      </c>
      <c r="D11533" s="6" t="str">
        <f t="shared" si="180"/>
        <v>0010-050-030-0000</v>
      </c>
      <c r="E11533" s="5" t="s">
        <v>26563</v>
      </c>
      <c r="F11533" s="5" t="s">
        <v>383</v>
      </c>
      <c r="G11533" s="5" t="s">
        <v>25879</v>
      </c>
      <c r="H11533" s="5" t="s">
        <v>377</v>
      </c>
      <c r="I11533" s="5" t="s">
        <v>378</v>
      </c>
    </row>
    <row r="11534" spans="1:9" x14ac:dyDescent="0.25">
      <c r="A11534" s="5" t="s">
        <v>26580</v>
      </c>
      <c r="B11534" s="5" t="s">
        <v>26581</v>
      </c>
      <c r="C11534" s="6" t="s">
        <v>10159</v>
      </c>
      <c r="D11534" s="6" t="str">
        <f t="shared" si="180"/>
        <v>0010-058-071-1700</v>
      </c>
      <c r="E11534" s="5" t="s">
        <v>10160</v>
      </c>
      <c r="F11534" s="5" t="s">
        <v>383</v>
      </c>
      <c r="G11534" s="5" t="s">
        <v>25879</v>
      </c>
      <c r="H11534" s="5" t="s">
        <v>377</v>
      </c>
      <c r="I11534" s="5" t="s">
        <v>378</v>
      </c>
    </row>
    <row r="11535" spans="1:9" x14ac:dyDescent="0.25">
      <c r="A11535" s="5" t="s">
        <v>26582</v>
      </c>
      <c r="B11535" s="5" t="s">
        <v>26583</v>
      </c>
      <c r="C11535" s="6" t="s">
        <v>9850</v>
      </c>
      <c r="D11535" s="6" t="str">
        <f t="shared" si="180"/>
        <v>0010-058-031-2400</v>
      </c>
      <c r="E11535" s="5" t="s">
        <v>9851</v>
      </c>
      <c r="F11535" s="5" t="s">
        <v>383</v>
      </c>
      <c r="G11535" s="5" t="s">
        <v>25879</v>
      </c>
      <c r="H11535" s="5" t="s">
        <v>377</v>
      </c>
      <c r="I11535" s="5" t="s">
        <v>378</v>
      </c>
    </row>
    <row r="11536" spans="1:9" x14ac:dyDescent="0.25">
      <c r="A11536" s="5" t="s">
        <v>26584</v>
      </c>
      <c r="B11536" s="5" t="s">
        <v>26585</v>
      </c>
      <c r="C11536" s="6" t="s">
        <v>10232</v>
      </c>
      <c r="D11536" s="6" t="str">
        <f t="shared" si="180"/>
        <v>0010-058-051-3500</v>
      </c>
      <c r="E11536" s="5" t="s">
        <v>26559</v>
      </c>
      <c r="F11536" s="5" t="s">
        <v>383</v>
      </c>
      <c r="G11536" s="5" t="s">
        <v>25879</v>
      </c>
      <c r="H11536" s="5" t="s">
        <v>377</v>
      </c>
      <c r="I11536" s="5" t="s">
        <v>378</v>
      </c>
    </row>
    <row r="11537" spans="1:9" x14ac:dyDescent="0.25">
      <c r="A11537" s="5" t="s">
        <v>26586</v>
      </c>
      <c r="B11537" s="5" t="s">
        <v>26587</v>
      </c>
      <c r="C11537" s="6" t="s">
        <v>1283</v>
      </c>
      <c r="D11537" s="6" t="str">
        <f t="shared" si="180"/>
        <v>0338-000-000-0000</v>
      </c>
      <c r="E11537" s="5" t="s">
        <v>1284</v>
      </c>
      <c r="F11537" s="5" t="s">
        <v>383</v>
      </c>
      <c r="G11537" s="5" t="s">
        <v>25879</v>
      </c>
      <c r="H11537" s="5" t="s">
        <v>377</v>
      </c>
      <c r="I11537" s="5" t="s">
        <v>378</v>
      </c>
    </row>
    <row r="11538" spans="1:9" x14ac:dyDescent="0.25">
      <c r="A11538" s="5" t="s">
        <v>26588</v>
      </c>
      <c r="B11538" s="5" t="s">
        <v>26589</v>
      </c>
      <c r="C11538" s="6" t="s">
        <v>2140</v>
      </c>
      <c r="D11538" s="6" t="str">
        <f t="shared" si="180"/>
        <v>0353-000-000-0000</v>
      </c>
      <c r="E11538" s="5" t="s">
        <v>2141</v>
      </c>
      <c r="F11538" s="5" t="s">
        <v>383</v>
      </c>
      <c r="G11538" s="5" t="s">
        <v>25879</v>
      </c>
      <c r="H11538" s="5" t="s">
        <v>377</v>
      </c>
      <c r="I11538" s="5" t="s">
        <v>378</v>
      </c>
    </row>
    <row r="11539" spans="1:9" x14ac:dyDescent="0.25">
      <c r="A11539" s="5" t="s">
        <v>26590</v>
      </c>
      <c r="B11539" s="5" t="s">
        <v>26591</v>
      </c>
      <c r="C11539" s="6" t="s">
        <v>2140</v>
      </c>
      <c r="D11539" s="6" t="str">
        <f t="shared" si="180"/>
        <v>0353-000-000-0000</v>
      </c>
      <c r="E11539" s="5" t="s">
        <v>2141</v>
      </c>
      <c r="F11539" s="5" t="s">
        <v>383</v>
      </c>
      <c r="G11539" s="5" t="s">
        <v>25879</v>
      </c>
      <c r="H11539" s="5" t="s">
        <v>377</v>
      </c>
      <c r="I11539" s="5" t="s">
        <v>378</v>
      </c>
    </row>
    <row r="11540" spans="1:9" x14ac:dyDescent="0.25">
      <c r="A11540" s="5" t="s">
        <v>26592</v>
      </c>
      <c r="B11540" s="5" t="s">
        <v>26593</v>
      </c>
      <c r="C11540" s="6" t="s">
        <v>4353</v>
      </c>
      <c r="D11540" s="6" t="str">
        <f t="shared" si="180"/>
        <v>0687-000-000-0000</v>
      </c>
      <c r="E11540" s="5" t="s">
        <v>4354</v>
      </c>
      <c r="F11540" s="5" t="s">
        <v>383</v>
      </c>
      <c r="G11540" s="5" t="s">
        <v>25879</v>
      </c>
      <c r="H11540" s="5" t="s">
        <v>377</v>
      </c>
      <c r="I11540" s="5" t="s">
        <v>378</v>
      </c>
    </row>
    <row r="11541" spans="1:9" x14ac:dyDescent="0.25">
      <c r="A11541" s="5" t="s">
        <v>26594</v>
      </c>
      <c r="B11541" s="5" t="s">
        <v>26595</v>
      </c>
      <c r="C11541" s="6" t="s">
        <v>2060</v>
      </c>
      <c r="D11541" s="6" t="str">
        <f t="shared" si="180"/>
        <v>0280-000-000-0000</v>
      </c>
      <c r="E11541" s="5" t="s">
        <v>2061</v>
      </c>
      <c r="F11541" s="5" t="s">
        <v>383</v>
      </c>
      <c r="G11541" s="5" t="s">
        <v>25879</v>
      </c>
      <c r="H11541" s="5" t="s">
        <v>377</v>
      </c>
      <c r="I11541" s="5" t="s">
        <v>378</v>
      </c>
    </row>
    <row r="11542" spans="1:9" x14ac:dyDescent="0.25">
      <c r="A11542" s="5" t="s">
        <v>26596</v>
      </c>
      <c r="B11542" s="5" t="s">
        <v>26597</v>
      </c>
      <c r="C11542" s="6" t="s">
        <v>12693</v>
      </c>
      <c r="D11542" s="6" t="str">
        <f t="shared" si="180"/>
        <v>1085-000-000-0000</v>
      </c>
      <c r="E11542" s="5" t="s">
        <v>12694</v>
      </c>
      <c r="F11542" s="5" t="s">
        <v>383</v>
      </c>
      <c r="G11542" s="5" t="s">
        <v>25879</v>
      </c>
      <c r="H11542" s="5" t="s">
        <v>377</v>
      </c>
      <c r="I11542" s="5" t="s">
        <v>378</v>
      </c>
    </row>
    <row r="11543" spans="1:9" x14ac:dyDescent="0.25">
      <c r="A11543" s="5" t="s">
        <v>26598</v>
      </c>
      <c r="B11543" s="5" t="s">
        <v>26599</v>
      </c>
      <c r="C11543" s="6" t="s">
        <v>8560</v>
      </c>
      <c r="D11543" s="6" t="str">
        <f t="shared" si="180"/>
        <v>0331-000-000-0000</v>
      </c>
      <c r="E11543" s="5" t="s">
        <v>8561</v>
      </c>
      <c r="F11543" s="5" t="s">
        <v>383</v>
      </c>
      <c r="G11543" s="5" t="s">
        <v>25879</v>
      </c>
      <c r="H11543" s="5" t="s">
        <v>377</v>
      </c>
      <c r="I11543" s="5" t="s">
        <v>378</v>
      </c>
    </row>
    <row r="11544" spans="1:9" x14ac:dyDescent="0.25">
      <c r="A11544" s="5" t="s">
        <v>26600</v>
      </c>
      <c r="B11544" s="5" t="s">
        <v>26601</v>
      </c>
      <c r="C11544" s="6" t="s">
        <v>3860</v>
      </c>
      <c r="D11544" s="6" t="str">
        <f t="shared" si="180"/>
        <v>0793-000-000-0000</v>
      </c>
      <c r="E11544" s="5" t="s">
        <v>3861</v>
      </c>
      <c r="F11544" s="5" t="s">
        <v>383</v>
      </c>
      <c r="G11544" s="5" t="s">
        <v>25879</v>
      </c>
      <c r="H11544" s="5" t="s">
        <v>377</v>
      </c>
      <c r="I11544" s="5" t="s">
        <v>378</v>
      </c>
    </row>
    <row r="11545" spans="1:9" x14ac:dyDescent="0.25">
      <c r="A11545" s="5" t="s">
        <v>26602</v>
      </c>
      <c r="B11545" s="5" t="s">
        <v>26603</v>
      </c>
      <c r="C11545" s="6" t="s">
        <v>690</v>
      </c>
      <c r="D11545" s="6" t="str">
        <f t="shared" si="180"/>
        <v>0880-000-000-0000</v>
      </c>
      <c r="E11545" s="5" t="s">
        <v>691</v>
      </c>
      <c r="F11545" s="5" t="s">
        <v>383</v>
      </c>
      <c r="G11545" s="5" t="s">
        <v>25879</v>
      </c>
      <c r="H11545" s="5" t="s">
        <v>377</v>
      </c>
      <c r="I11545" s="5" t="s">
        <v>378</v>
      </c>
    </row>
    <row r="11546" spans="1:9" x14ac:dyDescent="0.25">
      <c r="A11546" s="5" t="s">
        <v>26604</v>
      </c>
      <c r="B11546" s="5" t="s">
        <v>26605</v>
      </c>
      <c r="C11546" s="6" t="s">
        <v>7065</v>
      </c>
      <c r="D11546" s="6" t="str">
        <f t="shared" si="180"/>
        <v>0010-040-030-1300</v>
      </c>
      <c r="E11546" s="5" t="s">
        <v>7066</v>
      </c>
      <c r="F11546" s="5" t="s">
        <v>383</v>
      </c>
      <c r="G11546" s="5" t="s">
        <v>25879</v>
      </c>
      <c r="H11546" s="5" t="s">
        <v>377</v>
      </c>
      <c r="I11546" s="5" t="s">
        <v>378</v>
      </c>
    </row>
    <row r="11547" spans="1:9" x14ac:dyDescent="0.25">
      <c r="A11547" s="5" t="s">
        <v>26606</v>
      </c>
      <c r="B11547" s="5" t="s">
        <v>26607</v>
      </c>
      <c r="C11547" s="6" t="s">
        <v>7850</v>
      </c>
      <c r="D11547" s="6" t="str">
        <f t="shared" si="180"/>
        <v>0010-040-040-1200</v>
      </c>
      <c r="E11547" s="5" t="s">
        <v>26608</v>
      </c>
      <c r="F11547" s="5" t="s">
        <v>383</v>
      </c>
      <c r="G11547" s="5" t="s">
        <v>25879</v>
      </c>
      <c r="H11547" s="5" t="s">
        <v>1458</v>
      </c>
      <c r="I11547" s="5" t="s">
        <v>25882</v>
      </c>
    </row>
    <row r="11548" spans="1:9" x14ac:dyDescent="0.25">
      <c r="A11548" s="5" t="s">
        <v>26609</v>
      </c>
      <c r="B11548" s="5" t="s">
        <v>26610</v>
      </c>
      <c r="C11548" s="6" t="s">
        <v>7850</v>
      </c>
      <c r="D11548" s="6" t="str">
        <f t="shared" si="180"/>
        <v>0010-040-040-1200</v>
      </c>
      <c r="E11548" s="5" t="s">
        <v>26608</v>
      </c>
      <c r="F11548" s="5" t="s">
        <v>383</v>
      </c>
      <c r="G11548" s="5" t="s">
        <v>25879</v>
      </c>
      <c r="H11548" s="5" t="s">
        <v>377</v>
      </c>
      <c r="I11548" s="5" t="s">
        <v>378</v>
      </c>
    </row>
    <row r="11549" spans="1:9" x14ac:dyDescent="0.25">
      <c r="A11549" s="5" t="s">
        <v>26611</v>
      </c>
      <c r="B11549" s="5" t="s">
        <v>26612</v>
      </c>
      <c r="C11549" s="6" t="s">
        <v>1069</v>
      </c>
      <c r="D11549" s="6" t="str">
        <f t="shared" si="180"/>
        <v>0300-000-000-0000</v>
      </c>
      <c r="E11549" s="5" t="s">
        <v>1070</v>
      </c>
      <c r="F11549" s="5" t="s">
        <v>383</v>
      </c>
      <c r="G11549" s="5" t="s">
        <v>25879</v>
      </c>
      <c r="H11549" s="5" t="s">
        <v>1458</v>
      </c>
      <c r="I11549" s="5" t="s">
        <v>25882</v>
      </c>
    </row>
    <row r="11550" spans="1:9" x14ac:dyDescent="0.25">
      <c r="A11550" s="5" t="s">
        <v>26613</v>
      </c>
      <c r="B11550" s="5" t="s">
        <v>26614</v>
      </c>
      <c r="C11550" s="6" t="s">
        <v>1225</v>
      </c>
      <c r="D11550" s="6" t="str">
        <f t="shared" si="180"/>
        <v>1077-000-000-0000</v>
      </c>
      <c r="E11550" s="5" t="s">
        <v>1226</v>
      </c>
      <c r="F11550" s="5" t="s">
        <v>383</v>
      </c>
      <c r="G11550" s="5" t="s">
        <v>25879</v>
      </c>
      <c r="H11550" s="5" t="s">
        <v>377</v>
      </c>
      <c r="I11550" s="5" t="s">
        <v>378</v>
      </c>
    </row>
    <row r="11551" spans="1:9" x14ac:dyDescent="0.25">
      <c r="A11551" s="5" t="s">
        <v>26615</v>
      </c>
      <c r="B11551" s="5" t="s">
        <v>26616</v>
      </c>
      <c r="C11551" s="6" t="s">
        <v>4841</v>
      </c>
      <c r="D11551" s="6" t="str">
        <f t="shared" si="180"/>
        <v>0576-000-000-0000</v>
      </c>
      <c r="E11551" s="5" t="s">
        <v>4842</v>
      </c>
      <c r="F11551" s="5" t="s">
        <v>383</v>
      </c>
      <c r="G11551" s="5" t="s">
        <v>25879</v>
      </c>
      <c r="H11551" s="5" t="s">
        <v>377</v>
      </c>
      <c r="I11551" s="5" t="s">
        <v>378</v>
      </c>
    </row>
    <row r="11552" spans="1:9" x14ac:dyDescent="0.25">
      <c r="A11552" s="5" t="s">
        <v>26617</v>
      </c>
      <c r="B11552" s="5" t="s">
        <v>26618</v>
      </c>
      <c r="C11552" s="6" t="s">
        <v>4327</v>
      </c>
      <c r="D11552" s="6" t="str">
        <f t="shared" si="180"/>
        <v>0414-000-000-0000</v>
      </c>
      <c r="E11552" s="5" t="s">
        <v>4328</v>
      </c>
      <c r="F11552" s="5" t="s">
        <v>383</v>
      </c>
      <c r="G11552" s="5" t="s">
        <v>25879</v>
      </c>
      <c r="H11552" s="5" t="s">
        <v>377</v>
      </c>
      <c r="I11552" s="5" t="s">
        <v>378</v>
      </c>
    </row>
    <row r="11553" spans="1:9" x14ac:dyDescent="0.25">
      <c r="A11553" s="5" t="s">
        <v>26619</v>
      </c>
      <c r="B11553" s="5" t="s">
        <v>26620</v>
      </c>
      <c r="C11553" s="6" t="s">
        <v>1414</v>
      </c>
      <c r="D11553" s="6" t="str">
        <f t="shared" si="180"/>
        <v>0163-000-000-0000</v>
      </c>
      <c r="E11553" s="5" t="s">
        <v>1415</v>
      </c>
      <c r="F11553" s="5" t="s">
        <v>383</v>
      </c>
      <c r="G11553" s="5" t="s">
        <v>25879</v>
      </c>
      <c r="H11553" s="5" t="s">
        <v>377</v>
      </c>
      <c r="I11553" s="5" t="s">
        <v>378</v>
      </c>
    </row>
    <row r="11554" spans="1:9" x14ac:dyDescent="0.25">
      <c r="A11554" s="5" t="s">
        <v>26621</v>
      </c>
      <c r="B11554" s="5" t="s">
        <v>26622</v>
      </c>
      <c r="C11554" s="6" t="s">
        <v>5445</v>
      </c>
      <c r="D11554" s="6" t="str">
        <f t="shared" si="180"/>
        <v>0588-000-000-0000</v>
      </c>
      <c r="E11554" s="5" t="s">
        <v>5446</v>
      </c>
      <c r="F11554" s="5" t="s">
        <v>383</v>
      </c>
      <c r="G11554" s="5" t="s">
        <v>25879</v>
      </c>
      <c r="H11554" s="5" t="s">
        <v>377</v>
      </c>
      <c r="I11554" s="5" t="s">
        <v>378</v>
      </c>
    </row>
    <row r="11555" spans="1:9" x14ac:dyDescent="0.25">
      <c r="A11555" s="5" t="s">
        <v>26623</v>
      </c>
      <c r="B11555" s="5" t="s">
        <v>26624</v>
      </c>
      <c r="C11555" s="6" t="s">
        <v>465</v>
      </c>
      <c r="D11555" s="6" t="str">
        <f t="shared" si="180"/>
        <v>0513-000-000-0000</v>
      </c>
      <c r="E11555" s="5" t="s">
        <v>466</v>
      </c>
      <c r="F11555" s="5" t="s">
        <v>383</v>
      </c>
      <c r="G11555" s="5" t="s">
        <v>25879</v>
      </c>
      <c r="H11555" s="5" t="s">
        <v>377</v>
      </c>
      <c r="I11555" s="5" t="s">
        <v>378</v>
      </c>
    </row>
    <row r="11556" spans="1:9" x14ac:dyDescent="0.25">
      <c r="A11556" s="5" t="s">
        <v>26625</v>
      </c>
      <c r="B11556" s="5" t="s">
        <v>26626</v>
      </c>
      <c r="C11556" s="6" t="s">
        <v>4621</v>
      </c>
      <c r="D11556" s="6" t="str">
        <f t="shared" si="180"/>
        <v>0890-000-000-0000</v>
      </c>
      <c r="E11556" s="5" t="s">
        <v>4622</v>
      </c>
      <c r="F11556" s="5" t="s">
        <v>383</v>
      </c>
      <c r="G11556" s="5" t="s">
        <v>25879</v>
      </c>
      <c r="H11556" s="5" t="s">
        <v>377</v>
      </c>
      <c r="I11556" s="5" t="s">
        <v>378</v>
      </c>
    </row>
    <row r="11557" spans="1:9" x14ac:dyDescent="0.25">
      <c r="A11557" s="5" t="s">
        <v>26627</v>
      </c>
      <c r="B11557" s="5" t="s">
        <v>26628</v>
      </c>
      <c r="C11557" s="6" t="s">
        <v>7218</v>
      </c>
      <c r="D11557" s="6" t="str">
        <f t="shared" si="180"/>
        <v>0568-000-000-0000</v>
      </c>
      <c r="E11557" s="5" t="s">
        <v>7219</v>
      </c>
      <c r="F11557" s="5" t="s">
        <v>383</v>
      </c>
      <c r="G11557" s="5" t="s">
        <v>25879</v>
      </c>
      <c r="H11557" s="5" t="s">
        <v>377</v>
      </c>
      <c r="I11557" s="5" t="s">
        <v>378</v>
      </c>
    </row>
    <row r="11558" spans="1:9" x14ac:dyDescent="0.25">
      <c r="A11558" s="5" t="s">
        <v>26629</v>
      </c>
      <c r="B11558" s="5" t="s">
        <v>26630</v>
      </c>
      <c r="C11558" s="6" t="s">
        <v>6045</v>
      </c>
      <c r="D11558" s="6" t="str">
        <f t="shared" si="180"/>
        <v>0117-000-000-0000</v>
      </c>
      <c r="E11558" s="5" t="s">
        <v>6046</v>
      </c>
      <c r="F11558" s="5" t="s">
        <v>383</v>
      </c>
      <c r="G11558" s="5" t="s">
        <v>25879</v>
      </c>
      <c r="H11558" s="5" t="s">
        <v>377</v>
      </c>
      <c r="I11558" s="5" t="s">
        <v>378</v>
      </c>
    </row>
    <row r="11559" spans="1:9" x14ac:dyDescent="0.25">
      <c r="A11559" s="5" t="s">
        <v>26631</v>
      </c>
      <c r="B11559" s="5" t="s">
        <v>26632</v>
      </c>
      <c r="C11559" s="6" t="s">
        <v>1980</v>
      </c>
      <c r="D11559" s="6" t="str">
        <f t="shared" si="180"/>
        <v>0051-000-000-0000</v>
      </c>
      <c r="E11559" s="5" t="s">
        <v>1981</v>
      </c>
      <c r="F11559" s="5" t="s">
        <v>383</v>
      </c>
      <c r="G11559" s="5" t="s">
        <v>25879</v>
      </c>
      <c r="H11559" s="5" t="s">
        <v>377</v>
      </c>
      <c r="I11559" s="5" t="s">
        <v>378</v>
      </c>
    </row>
    <row r="11560" spans="1:9" x14ac:dyDescent="0.25">
      <c r="A11560" s="5" t="s">
        <v>26633</v>
      </c>
      <c r="B11560" s="5" t="s">
        <v>26634</v>
      </c>
      <c r="C11560" s="6" t="s">
        <v>3397</v>
      </c>
      <c r="D11560" s="6" t="str">
        <f t="shared" si="180"/>
        <v>0169-000-000-0000</v>
      </c>
      <c r="E11560" s="5" t="s">
        <v>3398</v>
      </c>
      <c r="F11560" s="5" t="s">
        <v>383</v>
      </c>
      <c r="G11560" s="5" t="s">
        <v>25879</v>
      </c>
      <c r="H11560" s="5" t="s">
        <v>377</v>
      </c>
      <c r="I11560" s="5" t="s">
        <v>378</v>
      </c>
    </row>
    <row r="11561" spans="1:9" x14ac:dyDescent="0.25">
      <c r="A11561" s="5" t="s">
        <v>26635</v>
      </c>
      <c r="B11561" s="5" t="s">
        <v>26636</v>
      </c>
      <c r="C11561" s="6" t="s">
        <v>533</v>
      </c>
      <c r="D11561" s="6" t="str">
        <f t="shared" si="180"/>
        <v>0050-000-000-0000</v>
      </c>
      <c r="E11561" s="5" t="s">
        <v>534</v>
      </c>
      <c r="F11561" s="5" t="s">
        <v>383</v>
      </c>
      <c r="G11561" s="5" t="s">
        <v>25879</v>
      </c>
      <c r="H11561" s="5" t="s">
        <v>377</v>
      </c>
      <c r="I11561" s="5" t="s">
        <v>378</v>
      </c>
    </row>
    <row r="11562" spans="1:9" x14ac:dyDescent="0.25">
      <c r="A11562" s="5" t="s">
        <v>26637</v>
      </c>
      <c r="B11562" s="5" t="s">
        <v>26638</v>
      </c>
      <c r="C11562" s="6" t="s">
        <v>2519</v>
      </c>
      <c r="D11562" s="6" t="str">
        <f t="shared" si="180"/>
        <v>0946-000-000-0000</v>
      </c>
      <c r="E11562" s="5" t="s">
        <v>2520</v>
      </c>
      <c r="F11562" s="5" t="s">
        <v>383</v>
      </c>
      <c r="G11562" s="5" t="s">
        <v>25879</v>
      </c>
      <c r="H11562" s="5" t="s">
        <v>377</v>
      </c>
      <c r="I11562" s="5" t="s">
        <v>378</v>
      </c>
    </row>
    <row r="11563" spans="1:9" x14ac:dyDescent="0.25">
      <c r="A11563" s="5" t="s">
        <v>26639</v>
      </c>
      <c r="B11563" s="5" t="s">
        <v>26640</v>
      </c>
      <c r="C11563" s="6" t="s">
        <v>6106</v>
      </c>
      <c r="D11563" s="6" t="str">
        <f t="shared" si="180"/>
        <v>0167-000-000-0000</v>
      </c>
      <c r="E11563" s="5" t="s">
        <v>6107</v>
      </c>
      <c r="F11563" s="5" t="s">
        <v>383</v>
      </c>
      <c r="G11563" s="5" t="s">
        <v>25879</v>
      </c>
      <c r="H11563" s="5" t="s">
        <v>377</v>
      </c>
      <c r="I11563" s="5" t="s">
        <v>378</v>
      </c>
    </row>
    <row r="11564" spans="1:9" x14ac:dyDescent="0.25">
      <c r="A11564" s="5" t="s">
        <v>26641</v>
      </c>
      <c r="B11564" s="5" t="s">
        <v>26642</v>
      </c>
      <c r="C11564" s="6" t="s">
        <v>911</v>
      </c>
      <c r="D11564" s="6" t="str">
        <f t="shared" si="180"/>
        <v>0168-000-000-0000</v>
      </c>
      <c r="E11564" s="5" t="s">
        <v>912</v>
      </c>
      <c r="F11564" s="5" t="s">
        <v>383</v>
      </c>
      <c r="G11564" s="5" t="s">
        <v>25879</v>
      </c>
      <c r="H11564" s="5" t="s">
        <v>377</v>
      </c>
      <c r="I11564" s="5" t="s">
        <v>378</v>
      </c>
    </row>
    <row r="11565" spans="1:9" x14ac:dyDescent="0.25">
      <c r="A11565" s="5" t="s">
        <v>26643</v>
      </c>
      <c r="B11565" s="5" t="s">
        <v>26644</v>
      </c>
      <c r="C11565" s="6" t="s">
        <v>5154</v>
      </c>
      <c r="D11565" s="6" t="str">
        <f t="shared" si="180"/>
        <v>0416-000-000-0000</v>
      </c>
      <c r="E11565" s="5" t="s">
        <v>5155</v>
      </c>
      <c r="F11565" s="5" t="s">
        <v>383</v>
      </c>
      <c r="G11565" s="5" t="s">
        <v>25879</v>
      </c>
      <c r="H11565" s="5" t="s">
        <v>377</v>
      </c>
      <c r="I11565" s="5" t="s">
        <v>378</v>
      </c>
    </row>
    <row r="11566" spans="1:9" x14ac:dyDescent="0.25">
      <c r="A11566" s="5" t="s">
        <v>26645</v>
      </c>
      <c r="B11566" s="5" t="s">
        <v>26646</v>
      </c>
      <c r="C11566" s="6" t="s">
        <v>19354</v>
      </c>
      <c r="D11566" s="6" t="str">
        <f t="shared" si="180"/>
        <v>1086-000-000-0000</v>
      </c>
      <c r="E11566" s="5" t="s">
        <v>19355</v>
      </c>
      <c r="F11566" s="5" t="s">
        <v>383</v>
      </c>
      <c r="G11566" s="5" t="s">
        <v>25879</v>
      </c>
      <c r="H11566" s="5" t="s">
        <v>377</v>
      </c>
      <c r="I11566" s="5" t="s">
        <v>378</v>
      </c>
    </row>
    <row r="11567" spans="1:9" x14ac:dyDescent="0.25">
      <c r="A11567" s="5" t="s">
        <v>26647</v>
      </c>
      <c r="B11567" s="5" t="s">
        <v>26648</v>
      </c>
      <c r="C11567" s="6" t="s">
        <v>1798</v>
      </c>
      <c r="D11567" s="6" t="str">
        <f t="shared" si="180"/>
        <v>0390-000-000-0000</v>
      </c>
      <c r="E11567" s="5" t="s">
        <v>1799</v>
      </c>
      <c r="F11567" s="5" t="s">
        <v>383</v>
      </c>
      <c r="G11567" s="5" t="s">
        <v>25879</v>
      </c>
      <c r="H11567" s="5" t="s">
        <v>377</v>
      </c>
      <c r="I11567" s="5" t="s">
        <v>378</v>
      </c>
    </row>
    <row r="11568" spans="1:9" x14ac:dyDescent="0.25">
      <c r="A11568" s="5" t="s">
        <v>26649</v>
      </c>
      <c r="B11568" s="5" t="s">
        <v>26650</v>
      </c>
      <c r="C11568" s="6" t="s">
        <v>555</v>
      </c>
      <c r="D11568" s="6" t="str">
        <f t="shared" si="180"/>
        <v>0873-000-000-0000</v>
      </c>
      <c r="E11568" s="5" t="s">
        <v>556</v>
      </c>
      <c r="F11568" s="5" t="s">
        <v>383</v>
      </c>
      <c r="G11568" s="5" t="s">
        <v>25879</v>
      </c>
      <c r="H11568" s="5" t="s">
        <v>377</v>
      </c>
      <c r="I11568" s="5" t="s">
        <v>378</v>
      </c>
    </row>
    <row r="11569" spans="1:9" x14ac:dyDescent="0.25">
      <c r="A11569" s="5" t="s">
        <v>26651</v>
      </c>
      <c r="B11569" s="5" t="s">
        <v>26652</v>
      </c>
      <c r="C11569" s="6" t="s">
        <v>6759</v>
      </c>
      <c r="D11569" s="6" t="str">
        <f t="shared" si="180"/>
        <v>0428-000-000-0000</v>
      </c>
      <c r="E11569" s="5" t="s">
        <v>6760</v>
      </c>
      <c r="F11569" s="5" t="s">
        <v>383</v>
      </c>
      <c r="G11569" s="5" t="s">
        <v>25879</v>
      </c>
      <c r="H11569" s="5" t="s">
        <v>377</v>
      </c>
      <c r="I11569" s="5" t="s">
        <v>378</v>
      </c>
    </row>
    <row r="11570" spans="1:9" x14ac:dyDescent="0.25">
      <c r="A11570" s="5" t="s">
        <v>26653</v>
      </c>
      <c r="B11570" s="5" t="s">
        <v>26654</v>
      </c>
      <c r="C11570" s="6" t="s">
        <v>1119</v>
      </c>
      <c r="D11570" s="6" t="str">
        <f t="shared" si="180"/>
        <v>0914-000-000-0000</v>
      </c>
      <c r="E11570" s="5" t="s">
        <v>1120</v>
      </c>
      <c r="F11570" s="5" t="s">
        <v>383</v>
      </c>
      <c r="G11570" s="5" t="s">
        <v>25879</v>
      </c>
      <c r="H11570" s="5" t="s">
        <v>1458</v>
      </c>
      <c r="I11570" s="5" t="s">
        <v>25882</v>
      </c>
    </row>
    <row r="11571" spans="1:9" x14ac:dyDescent="0.25">
      <c r="A11571" s="5" t="s">
        <v>26655</v>
      </c>
      <c r="B11571" s="5" t="s">
        <v>26656</v>
      </c>
      <c r="C11571" s="6" t="s">
        <v>3561</v>
      </c>
      <c r="D11571" s="6" t="str">
        <f t="shared" si="180"/>
        <v>0377-000-000-0000</v>
      </c>
      <c r="E11571" s="5" t="s">
        <v>3562</v>
      </c>
      <c r="F11571" s="5" t="s">
        <v>383</v>
      </c>
      <c r="G11571" s="5" t="s">
        <v>25879</v>
      </c>
      <c r="H11571" s="5" t="s">
        <v>377</v>
      </c>
      <c r="I11571" s="5" t="s">
        <v>378</v>
      </c>
    </row>
    <row r="11572" spans="1:9" x14ac:dyDescent="0.25">
      <c r="A11572" s="5" t="s">
        <v>26657</v>
      </c>
      <c r="B11572" s="5" t="s">
        <v>26658</v>
      </c>
      <c r="C11572" s="6" t="s">
        <v>3561</v>
      </c>
      <c r="D11572" s="6" t="str">
        <f t="shared" si="180"/>
        <v>0377-000-000-0000</v>
      </c>
      <c r="E11572" s="5" t="s">
        <v>3562</v>
      </c>
      <c r="F11572" s="5" t="s">
        <v>383</v>
      </c>
      <c r="G11572" s="5" t="s">
        <v>25879</v>
      </c>
      <c r="H11572" s="5" t="s">
        <v>377</v>
      </c>
      <c r="I11572" s="5" t="s">
        <v>378</v>
      </c>
    </row>
    <row r="11573" spans="1:9" x14ac:dyDescent="0.25">
      <c r="A11573" s="5" t="s">
        <v>26659</v>
      </c>
      <c r="B11573" s="5" t="s">
        <v>26660</v>
      </c>
      <c r="C11573" s="6" t="s">
        <v>16409</v>
      </c>
      <c r="D11573" s="6" t="str">
        <f t="shared" si="180"/>
        <v>0010-038-111-1400</v>
      </c>
      <c r="E11573" s="5" t="s">
        <v>16410</v>
      </c>
      <c r="F11573" s="5" t="s">
        <v>383</v>
      </c>
      <c r="G11573" s="5" t="s">
        <v>25879</v>
      </c>
      <c r="H11573" s="5" t="s">
        <v>377</v>
      </c>
      <c r="I11573" s="5" t="s">
        <v>378</v>
      </c>
    </row>
    <row r="11574" spans="1:9" x14ac:dyDescent="0.25">
      <c r="A11574" s="5" t="s">
        <v>26661</v>
      </c>
      <c r="B11574" s="5" t="s">
        <v>26662</v>
      </c>
      <c r="C11574" s="6" t="s">
        <v>12646</v>
      </c>
      <c r="D11574" s="6" t="str">
        <f t="shared" si="180"/>
        <v>0010-035-000-0000</v>
      </c>
      <c r="E11574" s="5" t="s">
        <v>12647</v>
      </c>
      <c r="F11574" s="5" t="s">
        <v>383</v>
      </c>
      <c r="G11574" s="5" t="s">
        <v>25879</v>
      </c>
      <c r="H11574" s="5" t="s">
        <v>1458</v>
      </c>
      <c r="I11574" s="5" t="s">
        <v>25882</v>
      </c>
    </row>
    <row r="11575" spans="1:9" x14ac:dyDescent="0.25">
      <c r="A11575" s="5" t="s">
        <v>26663</v>
      </c>
      <c r="B11575" s="5" t="s">
        <v>26664</v>
      </c>
      <c r="C11575" s="6" t="s">
        <v>1798</v>
      </c>
      <c r="D11575" s="6" t="str">
        <f t="shared" si="180"/>
        <v>0390-000-000-0000</v>
      </c>
      <c r="E11575" s="5" t="s">
        <v>1799</v>
      </c>
      <c r="F11575" s="5" t="s">
        <v>383</v>
      </c>
      <c r="G11575" s="5" t="s">
        <v>25879</v>
      </c>
      <c r="H11575" s="5" t="s">
        <v>1458</v>
      </c>
      <c r="I11575" s="5" t="s">
        <v>25882</v>
      </c>
    </row>
    <row r="11576" spans="1:9" x14ac:dyDescent="0.25">
      <c r="A11576" s="5" t="s">
        <v>26665</v>
      </c>
      <c r="B11576" s="5" t="s">
        <v>26666</v>
      </c>
      <c r="C11576" s="6" t="s">
        <v>405</v>
      </c>
      <c r="D11576" s="6" t="str">
        <f t="shared" si="180"/>
        <v>0340-000-000-0000</v>
      </c>
      <c r="E11576" s="5" t="s">
        <v>406</v>
      </c>
      <c r="F11576" s="5" t="s">
        <v>383</v>
      </c>
      <c r="G11576" s="5" t="s">
        <v>25879</v>
      </c>
      <c r="H11576" s="5" t="s">
        <v>377</v>
      </c>
      <c r="I11576" s="5" t="s">
        <v>378</v>
      </c>
    </row>
    <row r="11577" spans="1:9" x14ac:dyDescent="0.25">
      <c r="A11577" s="5" t="s">
        <v>26667</v>
      </c>
      <c r="B11577" s="5" t="s">
        <v>26668</v>
      </c>
      <c r="C11577" s="6" t="s">
        <v>3819</v>
      </c>
      <c r="D11577" s="6" t="str">
        <f t="shared" si="180"/>
        <v>0627-000-000-0000</v>
      </c>
      <c r="E11577" s="5" t="s">
        <v>3820</v>
      </c>
      <c r="F11577" s="5" t="s">
        <v>383</v>
      </c>
      <c r="G11577" s="5" t="s">
        <v>25879</v>
      </c>
      <c r="H11577" s="5" t="s">
        <v>377</v>
      </c>
      <c r="I11577" s="5" t="s">
        <v>378</v>
      </c>
    </row>
    <row r="11578" spans="1:9" x14ac:dyDescent="0.25">
      <c r="A11578" s="5" t="s">
        <v>26669</v>
      </c>
      <c r="B11578" s="5" t="s">
        <v>26670</v>
      </c>
      <c r="C11578" s="6" t="s">
        <v>831</v>
      </c>
      <c r="D11578" s="6" t="str">
        <f t="shared" si="180"/>
        <v>0874-000-000-0000</v>
      </c>
      <c r="E11578" s="5" t="s">
        <v>832</v>
      </c>
      <c r="F11578" s="5" t="s">
        <v>383</v>
      </c>
      <c r="G11578" s="5" t="s">
        <v>25879</v>
      </c>
      <c r="H11578" s="5" t="s">
        <v>377</v>
      </c>
      <c r="I11578" s="5" t="s">
        <v>378</v>
      </c>
    </row>
    <row r="11579" spans="1:9" x14ac:dyDescent="0.25">
      <c r="A11579" s="5" t="s">
        <v>26671</v>
      </c>
      <c r="B11579" s="5" t="s">
        <v>26672</v>
      </c>
      <c r="C11579" s="6" t="s">
        <v>1595</v>
      </c>
      <c r="D11579" s="6" t="str">
        <f t="shared" si="180"/>
        <v>0303-000-000-0000</v>
      </c>
      <c r="E11579" s="5" t="s">
        <v>1596</v>
      </c>
      <c r="F11579" s="5" t="s">
        <v>383</v>
      </c>
      <c r="G11579" s="5" t="s">
        <v>25879</v>
      </c>
      <c r="H11579" s="5" t="s">
        <v>377</v>
      </c>
      <c r="I11579" s="5" t="s">
        <v>378</v>
      </c>
    </row>
    <row r="11580" spans="1:9" x14ac:dyDescent="0.25">
      <c r="A11580" s="5" t="s">
        <v>26673</v>
      </c>
      <c r="B11580" s="5" t="s">
        <v>26674</v>
      </c>
      <c r="C11580" s="6" t="s">
        <v>555</v>
      </c>
      <c r="D11580" s="6" t="str">
        <f t="shared" si="180"/>
        <v>0873-000-000-0000</v>
      </c>
      <c r="E11580" s="5" t="s">
        <v>556</v>
      </c>
      <c r="F11580" s="5" t="s">
        <v>383</v>
      </c>
      <c r="G11580" s="5" t="s">
        <v>25879</v>
      </c>
      <c r="H11580" s="5" t="s">
        <v>377</v>
      </c>
      <c r="I11580" s="5" t="s">
        <v>378</v>
      </c>
    </row>
    <row r="11581" spans="1:9" x14ac:dyDescent="0.25">
      <c r="A11581" s="5" t="s">
        <v>26675</v>
      </c>
      <c r="B11581" s="5" t="s">
        <v>26676</v>
      </c>
      <c r="C11581" s="6" t="s">
        <v>11351</v>
      </c>
      <c r="D11581" s="6" t="str">
        <f t="shared" si="180"/>
        <v>0931-000-000-0000</v>
      </c>
      <c r="E11581" s="5" t="s">
        <v>11352</v>
      </c>
      <c r="F11581" s="5" t="s">
        <v>383</v>
      </c>
      <c r="G11581" s="5" t="s">
        <v>25879</v>
      </c>
      <c r="H11581" s="5" t="s">
        <v>377</v>
      </c>
      <c r="I11581" s="5" t="s">
        <v>378</v>
      </c>
    </row>
    <row r="11582" spans="1:9" x14ac:dyDescent="0.25">
      <c r="A11582" s="5" t="s">
        <v>26677</v>
      </c>
      <c r="B11582" s="5" t="s">
        <v>24060</v>
      </c>
      <c r="C11582" s="6" t="s">
        <v>2245</v>
      </c>
      <c r="D11582" s="6" t="str">
        <f t="shared" si="180"/>
        <v>0959-000-000-0000</v>
      </c>
      <c r="E11582" s="5" t="s">
        <v>2246</v>
      </c>
      <c r="F11582" s="5" t="s">
        <v>383</v>
      </c>
      <c r="G11582" s="5" t="s">
        <v>25879</v>
      </c>
      <c r="H11582" s="5" t="s">
        <v>377</v>
      </c>
      <c r="I11582" s="5" t="s">
        <v>378</v>
      </c>
    </row>
    <row r="11583" spans="1:9" x14ac:dyDescent="0.25">
      <c r="A11583" s="5" t="s">
        <v>26678</v>
      </c>
      <c r="B11583" s="5" t="s">
        <v>26679</v>
      </c>
      <c r="C11583" s="6" t="s">
        <v>6106</v>
      </c>
      <c r="D11583" s="6" t="str">
        <f t="shared" si="180"/>
        <v>0167-000-000-0000</v>
      </c>
      <c r="E11583" s="5" t="s">
        <v>6107</v>
      </c>
      <c r="F11583" s="5" t="s">
        <v>383</v>
      </c>
      <c r="G11583" s="5" t="s">
        <v>25879</v>
      </c>
      <c r="H11583" s="5" t="s">
        <v>377</v>
      </c>
      <c r="I11583" s="5" t="s">
        <v>378</v>
      </c>
    </row>
    <row r="11584" spans="1:9" x14ac:dyDescent="0.25">
      <c r="A11584" s="5" t="s">
        <v>26680</v>
      </c>
      <c r="B11584" s="5" t="s">
        <v>26681</v>
      </c>
      <c r="C11584" s="6" t="s">
        <v>1045</v>
      </c>
      <c r="D11584" s="6" t="str">
        <f t="shared" si="180"/>
        <v>0270-000-000-0000</v>
      </c>
      <c r="E11584" s="5" t="s">
        <v>1046</v>
      </c>
      <c r="F11584" s="5" t="s">
        <v>383</v>
      </c>
      <c r="G11584" s="5" t="s">
        <v>25879</v>
      </c>
      <c r="H11584" s="5" t="s">
        <v>377</v>
      </c>
      <c r="I11584" s="5" t="s">
        <v>378</v>
      </c>
    </row>
    <row r="11585" spans="1:9" x14ac:dyDescent="0.25">
      <c r="A11585" s="5" t="s">
        <v>26682</v>
      </c>
      <c r="B11585" s="5" t="s">
        <v>26683</v>
      </c>
      <c r="C11585" s="6" t="s">
        <v>1782</v>
      </c>
      <c r="D11585" s="6" t="str">
        <f t="shared" si="180"/>
        <v>0940-000-000-0000</v>
      </c>
      <c r="E11585" s="5" t="s">
        <v>1783</v>
      </c>
      <c r="F11585" s="5" t="s">
        <v>383</v>
      </c>
      <c r="G11585" s="5" t="s">
        <v>25879</v>
      </c>
      <c r="H11585" s="5" t="s">
        <v>377</v>
      </c>
      <c r="I11585" s="5" t="s">
        <v>378</v>
      </c>
    </row>
    <row r="11586" spans="1:9" x14ac:dyDescent="0.25">
      <c r="A11586" s="5" t="s">
        <v>26684</v>
      </c>
      <c r="B11586" s="5" t="s">
        <v>26685</v>
      </c>
      <c r="C11586" s="6" t="s">
        <v>7218</v>
      </c>
      <c r="D11586" s="6" t="str">
        <f t="shared" ref="D11586:D11649" si="181">TEXT(C11586,"0000-000-000-0000")</f>
        <v>0568-000-000-0000</v>
      </c>
      <c r="E11586" s="5" t="s">
        <v>7219</v>
      </c>
      <c r="F11586" s="5" t="s">
        <v>383</v>
      </c>
      <c r="G11586" s="5" t="s">
        <v>25879</v>
      </c>
      <c r="H11586" s="5" t="s">
        <v>377</v>
      </c>
      <c r="I11586" s="5" t="s">
        <v>378</v>
      </c>
    </row>
    <row r="11587" spans="1:9" x14ac:dyDescent="0.25">
      <c r="A11587" s="5" t="s">
        <v>26686</v>
      </c>
      <c r="B11587" s="5" t="s">
        <v>26687</v>
      </c>
      <c r="C11587" s="6" t="s">
        <v>1091</v>
      </c>
      <c r="D11587" s="6" t="str">
        <f t="shared" si="181"/>
        <v>0957-000-000-0000</v>
      </c>
      <c r="E11587" s="5" t="s">
        <v>1092</v>
      </c>
      <c r="F11587" s="5" t="s">
        <v>383</v>
      </c>
      <c r="G11587" s="5" t="s">
        <v>25879</v>
      </c>
      <c r="H11587" s="5" t="s">
        <v>377</v>
      </c>
      <c r="I11587" s="5" t="s">
        <v>378</v>
      </c>
    </row>
    <row r="11588" spans="1:9" x14ac:dyDescent="0.25">
      <c r="A11588" s="5" t="s">
        <v>26688</v>
      </c>
      <c r="B11588" s="5" t="s">
        <v>26689</v>
      </c>
      <c r="C11588" s="6" t="s">
        <v>2218</v>
      </c>
      <c r="D11588" s="6" t="str">
        <f t="shared" si="181"/>
        <v>0385-000-000-0000</v>
      </c>
      <c r="E11588" s="5" t="s">
        <v>2219</v>
      </c>
      <c r="F11588" s="5" t="s">
        <v>383</v>
      </c>
      <c r="G11588" s="5" t="s">
        <v>25879</v>
      </c>
      <c r="H11588" s="5" t="s">
        <v>377</v>
      </c>
      <c r="I11588" s="5" t="s">
        <v>378</v>
      </c>
    </row>
    <row r="11589" spans="1:9" x14ac:dyDescent="0.25">
      <c r="A11589" s="5" t="s">
        <v>26690</v>
      </c>
      <c r="B11589" s="5" t="s">
        <v>26691</v>
      </c>
      <c r="C11589" s="6" t="s">
        <v>1370</v>
      </c>
      <c r="D11589" s="6" t="str">
        <f t="shared" si="181"/>
        <v>0028-000-000-0000</v>
      </c>
      <c r="E11589" s="5" t="s">
        <v>1371</v>
      </c>
      <c r="F11589" s="5" t="s">
        <v>383</v>
      </c>
      <c r="G11589" s="5" t="s">
        <v>25879</v>
      </c>
      <c r="H11589" s="5" t="s">
        <v>1458</v>
      </c>
      <c r="I11589" s="5" t="s">
        <v>25882</v>
      </c>
    </row>
    <row r="11590" spans="1:9" x14ac:dyDescent="0.25">
      <c r="A11590" s="5" t="s">
        <v>26692</v>
      </c>
      <c r="B11590" s="5" t="s">
        <v>26693</v>
      </c>
      <c r="C11590" s="6" t="s">
        <v>511</v>
      </c>
      <c r="D11590" s="6" t="str">
        <f t="shared" si="181"/>
        <v>0110-000-000-0000</v>
      </c>
      <c r="E11590" s="5" t="s">
        <v>512</v>
      </c>
      <c r="F11590" s="5" t="s">
        <v>383</v>
      </c>
      <c r="G11590" s="5" t="s">
        <v>25879</v>
      </c>
      <c r="H11590" s="5" t="s">
        <v>377</v>
      </c>
      <c r="I11590" s="5" t="s">
        <v>378</v>
      </c>
    </row>
    <row r="11591" spans="1:9" x14ac:dyDescent="0.25">
      <c r="A11591" s="5" t="s">
        <v>26694</v>
      </c>
      <c r="B11591" s="5" t="s">
        <v>26695</v>
      </c>
      <c r="C11591" s="6" t="s">
        <v>3819</v>
      </c>
      <c r="D11591" s="6" t="str">
        <f t="shared" si="181"/>
        <v>0627-000-000-0000</v>
      </c>
      <c r="E11591" s="5" t="s">
        <v>3820</v>
      </c>
      <c r="F11591" s="5" t="s">
        <v>383</v>
      </c>
      <c r="G11591" s="5" t="s">
        <v>25879</v>
      </c>
      <c r="H11591" s="5" t="s">
        <v>377</v>
      </c>
      <c r="I11591" s="5" t="s">
        <v>378</v>
      </c>
    </row>
    <row r="11592" spans="1:9" x14ac:dyDescent="0.25">
      <c r="A11592" s="5" t="s">
        <v>26696</v>
      </c>
      <c r="B11592" s="5" t="s">
        <v>26697</v>
      </c>
      <c r="C11592" s="6" t="s">
        <v>2026</v>
      </c>
      <c r="D11592" s="6" t="str">
        <f t="shared" si="181"/>
        <v>0852-000-000-0000</v>
      </c>
      <c r="E11592" s="5" t="s">
        <v>2027</v>
      </c>
      <c r="F11592" s="5" t="s">
        <v>383</v>
      </c>
      <c r="G11592" s="5" t="s">
        <v>25879</v>
      </c>
      <c r="H11592" s="5" t="s">
        <v>377</v>
      </c>
      <c r="I11592" s="5" t="s">
        <v>378</v>
      </c>
    </row>
    <row r="11593" spans="1:9" x14ac:dyDescent="0.25">
      <c r="A11593" s="5" t="s">
        <v>26698</v>
      </c>
      <c r="B11593" s="5" t="s">
        <v>26699</v>
      </c>
      <c r="C11593" s="6" t="s">
        <v>1087</v>
      </c>
      <c r="D11593" s="6" t="str">
        <f t="shared" si="181"/>
        <v>0026-000-000-0000</v>
      </c>
      <c r="E11593" s="5" t="s">
        <v>1088</v>
      </c>
      <c r="F11593" s="5" t="s">
        <v>383</v>
      </c>
      <c r="G11593" s="5" t="s">
        <v>25879</v>
      </c>
      <c r="H11593" s="5" t="s">
        <v>377</v>
      </c>
      <c r="I11593" s="5" t="s">
        <v>378</v>
      </c>
    </row>
    <row r="11594" spans="1:9" x14ac:dyDescent="0.25">
      <c r="A11594" s="5" t="s">
        <v>26700</v>
      </c>
      <c r="B11594" s="5" t="s">
        <v>26701</v>
      </c>
      <c r="C11594" s="6" t="s">
        <v>690</v>
      </c>
      <c r="D11594" s="6" t="str">
        <f t="shared" si="181"/>
        <v>0880-000-000-0000</v>
      </c>
      <c r="E11594" s="5" t="s">
        <v>691</v>
      </c>
      <c r="F11594" s="5" t="s">
        <v>383</v>
      </c>
      <c r="G11594" s="5" t="s">
        <v>25879</v>
      </c>
      <c r="H11594" s="5" t="s">
        <v>377</v>
      </c>
      <c r="I11594" s="5" t="s">
        <v>378</v>
      </c>
    </row>
    <row r="11595" spans="1:9" x14ac:dyDescent="0.25">
      <c r="A11595" s="5" t="s">
        <v>26702</v>
      </c>
      <c r="B11595" s="5" t="s">
        <v>26703</v>
      </c>
      <c r="C11595" s="6" t="s">
        <v>1456</v>
      </c>
      <c r="D11595" s="6" t="str">
        <f t="shared" si="181"/>
        <v>0150-000-000-0000</v>
      </c>
      <c r="E11595" s="5" t="s">
        <v>1457</v>
      </c>
      <c r="F11595" s="5" t="s">
        <v>383</v>
      </c>
      <c r="G11595" s="5" t="s">
        <v>25879</v>
      </c>
      <c r="H11595" s="5" t="s">
        <v>377</v>
      </c>
      <c r="I11595" s="5" t="s">
        <v>378</v>
      </c>
    </row>
    <row r="11596" spans="1:9" x14ac:dyDescent="0.25">
      <c r="A11596" s="5" t="s">
        <v>26704</v>
      </c>
      <c r="B11596" s="5" t="s">
        <v>26705</v>
      </c>
      <c r="C11596" s="6" t="s">
        <v>14202</v>
      </c>
      <c r="D11596" s="6" t="str">
        <f t="shared" si="181"/>
        <v>0817-000-000-0000</v>
      </c>
      <c r="E11596" s="5" t="s">
        <v>14203</v>
      </c>
      <c r="F11596" s="5" t="s">
        <v>383</v>
      </c>
      <c r="G11596" s="5" t="s">
        <v>25879</v>
      </c>
      <c r="H11596" s="5" t="s">
        <v>377</v>
      </c>
      <c r="I11596" s="5" t="s">
        <v>378</v>
      </c>
    </row>
    <row r="11597" spans="1:9" x14ac:dyDescent="0.25">
      <c r="A11597" s="5" t="s">
        <v>26706</v>
      </c>
      <c r="B11597" s="5" t="s">
        <v>26707</v>
      </c>
      <c r="C11597" s="6" t="s">
        <v>1712</v>
      </c>
      <c r="D11597" s="6" t="str">
        <f t="shared" si="181"/>
        <v>0420-000-000-0000</v>
      </c>
      <c r="E11597" s="5" t="s">
        <v>1713</v>
      </c>
      <c r="F11597" s="5" t="s">
        <v>383</v>
      </c>
      <c r="G11597" s="5" t="s">
        <v>25879</v>
      </c>
      <c r="H11597" s="5" t="s">
        <v>1458</v>
      </c>
      <c r="I11597" s="5" t="s">
        <v>25882</v>
      </c>
    </row>
    <row r="11598" spans="1:9" x14ac:dyDescent="0.25">
      <c r="A11598" s="5" t="s">
        <v>26708</v>
      </c>
      <c r="B11598" s="5" t="s">
        <v>26709</v>
      </c>
      <c r="C11598" s="6" t="s">
        <v>797</v>
      </c>
      <c r="D11598" s="6" t="str">
        <f t="shared" si="181"/>
        <v>0350-000-000-0000</v>
      </c>
      <c r="E11598" s="5" t="s">
        <v>798</v>
      </c>
      <c r="F11598" s="5" t="s">
        <v>383</v>
      </c>
      <c r="G11598" s="5" t="s">
        <v>25879</v>
      </c>
      <c r="H11598" s="5" t="s">
        <v>377</v>
      </c>
      <c r="I11598" s="5" t="s">
        <v>378</v>
      </c>
    </row>
    <row r="11599" spans="1:9" x14ac:dyDescent="0.25">
      <c r="A11599" s="5" t="s">
        <v>26710</v>
      </c>
      <c r="B11599" s="5" t="s">
        <v>26711</v>
      </c>
      <c r="C11599" s="6" t="s">
        <v>797</v>
      </c>
      <c r="D11599" s="6" t="str">
        <f t="shared" si="181"/>
        <v>0350-000-000-0000</v>
      </c>
      <c r="E11599" s="5" t="s">
        <v>798</v>
      </c>
      <c r="F11599" s="5" t="s">
        <v>383</v>
      </c>
      <c r="G11599" s="5" t="s">
        <v>25879</v>
      </c>
      <c r="H11599" s="5" t="s">
        <v>377</v>
      </c>
      <c r="I11599" s="5" t="s">
        <v>378</v>
      </c>
    </row>
    <row r="11600" spans="1:9" x14ac:dyDescent="0.25">
      <c r="A11600" s="5" t="s">
        <v>26712</v>
      </c>
      <c r="B11600" s="5" t="s">
        <v>26713</v>
      </c>
      <c r="C11600" s="6" t="s">
        <v>9608</v>
      </c>
      <c r="D11600" s="6" t="str">
        <f t="shared" si="181"/>
        <v>0655-000-000-0000</v>
      </c>
      <c r="E11600" s="5" t="s">
        <v>9609</v>
      </c>
      <c r="F11600" s="5" t="s">
        <v>383</v>
      </c>
      <c r="G11600" s="5" t="s">
        <v>25879</v>
      </c>
      <c r="H11600" s="5" t="s">
        <v>377</v>
      </c>
      <c r="I11600" s="5" t="s">
        <v>378</v>
      </c>
    </row>
    <row r="11601" spans="1:9" x14ac:dyDescent="0.25">
      <c r="A11601" s="5" t="s">
        <v>26714</v>
      </c>
      <c r="B11601" s="5" t="s">
        <v>26715</v>
      </c>
      <c r="C11601" s="6" t="s">
        <v>3096</v>
      </c>
      <c r="D11601" s="6" t="str">
        <f t="shared" si="181"/>
        <v>0758-000-000-0000</v>
      </c>
      <c r="E11601" s="5" t="s">
        <v>3097</v>
      </c>
      <c r="F11601" s="5" t="s">
        <v>383</v>
      </c>
      <c r="G11601" s="5" t="s">
        <v>25879</v>
      </c>
      <c r="H11601" s="5" t="s">
        <v>377</v>
      </c>
      <c r="I11601" s="5" t="s">
        <v>378</v>
      </c>
    </row>
    <row r="11602" spans="1:9" x14ac:dyDescent="0.25">
      <c r="A11602" s="5" t="s">
        <v>26716</v>
      </c>
      <c r="B11602" s="5" t="s">
        <v>26717</v>
      </c>
      <c r="C11602" s="6" t="s">
        <v>517</v>
      </c>
      <c r="D11602" s="6" t="str">
        <f t="shared" si="181"/>
        <v>0250-000-000-0000</v>
      </c>
      <c r="E11602" s="5" t="s">
        <v>518</v>
      </c>
      <c r="F11602" s="5" t="s">
        <v>383</v>
      </c>
      <c r="G11602" s="5" t="s">
        <v>25879</v>
      </c>
      <c r="H11602" s="5" t="s">
        <v>377</v>
      </c>
      <c r="I11602" s="5" t="s">
        <v>378</v>
      </c>
    </row>
    <row r="11603" spans="1:9" x14ac:dyDescent="0.25">
      <c r="A11603" s="5" t="s">
        <v>26718</v>
      </c>
      <c r="B11603" s="5" t="s">
        <v>26719</v>
      </c>
      <c r="C11603" s="6" t="s">
        <v>1740</v>
      </c>
      <c r="D11603" s="6" t="str">
        <f t="shared" si="181"/>
        <v>0343-000-000-0000</v>
      </c>
      <c r="E11603" s="5" t="s">
        <v>1741</v>
      </c>
      <c r="F11603" s="5" t="s">
        <v>383</v>
      </c>
      <c r="G11603" s="5" t="s">
        <v>25879</v>
      </c>
      <c r="H11603" s="5" t="s">
        <v>1458</v>
      </c>
      <c r="I11603" s="5" t="s">
        <v>25882</v>
      </c>
    </row>
    <row r="11604" spans="1:9" x14ac:dyDescent="0.25">
      <c r="A11604" s="5" t="s">
        <v>26720</v>
      </c>
      <c r="B11604" s="5" t="s">
        <v>26721</v>
      </c>
      <c r="C11604" s="6" t="s">
        <v>1295</v>
      </c>
      <c r="D11604" s="6" t="str">
        <f t="shared" si="181"/>
        <v>0351-000-000-0000</v>
      </c>
      <c r="E11604" s="5" t="s">
        <v>1296</v>
      </c>
      <c r="F11604" s="5" t="s">
        <v>383</v>
      </c>
      <c r="G11604" s="5" t="s">
        <v>25879</v>
      </c>
      <c r="H11604" s="5" t="s">
        <v>377</v>
      </c>
      <c r="I11604" s="5" t="s">
        <v>378</v>
      </c>
    </row>
    <row r="11605" spans="1:9" x14ac:dyDescent="0.25">
      <c r="A11605" s="5" t="s">
        <v>26722</v>
      </c>
      <c r="B11605" s="5" t="s">
        <v>26723</v>
      </c>
      <c r="C11605" s="6" t="s">
        <v>1494</v>
      </c>
      <c r="D11605" s="6" t="str">
        <f t="shared" si="181"/>
        <v>0944-000-000-0000</v>
      </c>
      <c r="E11605" s="5" t="s">
        <v>1495</v>
      </c>
      <c r="F11605" s="5" t="s">
        <v>383</v>
      </c>
      <c r="G11605" s="5" t="s">
        <v>25879</v>
      </c>
      <c r="H11605" s="5" t="s">
        <v>377</v>
      </c>
      <c r="I11605" s="5" t="s">
        <v>378</v>
      </c>
    </row>
    <row r="11606" spans="1:9" x14ac:dyDescent="0.25">
      <c r="A11606" s="5" t="s">
        <v>26724</v>
      </c>
      <c r="B11606" s="5" t="s">
        <v>26725</v>
      </c>
      <c r="C11606" s="6" t="s">
        <v>2297</v>
      </c>
      <c r="D11606" s="6" t="str">
        <f t="shared" si="181"/>
        <v>0055-000-000-0000</v>
      </c>
      <c r="E11606" s="5" t="s">
        <v>2298</v>
      </c>
      <c r="F11606" s="5" t="s">
        <v>383</v>
      </c>
      <c r="G11606" s="5" t="s">
        <v>25879</v>
      </c>
      <c r="H11606" s="5" t="s">
        <v>377</v>
      </c>
      <c r="I11606" s="5" t="s">
        <v>378</v>
      </c>
    </row>
    <row r="11607" spans="1:9" x14ac:dyDescent="0.25">
      <c r="A11607" s="5" t="s">
        <v>26726</v>
      </c>
      <c r="B11607" s="5" t="s">
        <v>26727</v>
      </c>
      <c r="C11607" s="6" t="s">
        <v>3096</v>
      </c>
      <c r="D11607" s="6" t="str">
        <f t="shared" si="181"/>
        <v>0758-000-000-0000</v>
      </c>
      <c r="E11607" s="5" t="s">
        <v>3097</v>
      </c>
      <c r="F11607" s="5" t="s">
        <v>383</v>
      </c>
      <c r="G11607" s="5" t="s">
        <v>25879</v>
      </c>
      <c r="H11607" s="5" t="s">
        <v>377</v>
      </c>
      <c r="I11607" s="5" t="s">
        <v>378</v>
      </c>
    </row>
    <row r="11608" spans="1:9" x14ac:dyDescent="0.25">
      <c r="A11608" s="5" t="s">
        <v>26728</v>
      </c>
      <c r="B11608" s="5" t="s">
        <v>26729</v>
      </c>
      <c r="C11608" s="6" t="s">
        <v>5154</v>
      </c>
      <c r="D11608" s="6" t="str">
        <f t="shared" si="181"/>
        <v>0416-000-000-0000</v>
      </c>
      <c r="E11608" s="5" t="s">
        <v>5155</v>
      </c>
      <c r="F11608" s="5" t="s">
        <v>383</v>
      </c>
      <c r="G11608" s="5" t="s">
        <v>25879</v>
      </c>
      <c r="H11608" s="5" t="s">
        <v>377</v>
      </c>
      <c r="I11608" s="5" t="s">
        <v>378</v>
      </c>
    </row>
    <row r="11609" spans="1:9" x14ac:dyDescent="0.25">
      <c r="A11609" s="5" t="s">
        <v>26730</v>
      </c>
      <c r="B11609" s="5" t="s">
        <v>26731</v>
      </c>
      <c r="C11609" s="6" t="s">
        <v>954</v>
      </c>
      <c r="D11609" s="6" t="str">
        <f t="shared" si="181"/>
        <v>0120-000-000-0000</v>
      </c>
      <c r="E11609" s="5" t="s">
        <v>955</v>
      </c>
      <c r="F11609" s="5" t="s">
        <v>383</v>
      </c>
      <c r="G11609" s="5" t="s">
        <v>25879</v>
      </c>
      <c r="H11609" s="5" t="s">
        <v>377</v>
      </c>
      <c r="I11609" s="5" t="s">
        <v>378</v>
      </c>
    </row>
    <row r="11610" spans="1:9" x14ac:dyDescent="0.25">
      <c r="A11610" s="5" t="s">
        <v>26732</v>
      </c>
      <c r="B11610" s="5" t="s">
        <v>26733</v>
      </c>
      <c r="C11610" s="6" t="s">
        <v>6366</v>
      </c>
      <c r="D11610" s="6" t="str">
        <f t="shared" si="181"/>
        <v>1004-000-000-0000</v>
      </c>
      <c r="E11610" s="5" t="s">
        <v>6367</v>
      </c>
      <c r="F11610" s="5" t="s">
        <v>383</v>
      </c>
      <c r="G11610" s="5" t="s">
        <v>25879</v>
      </c>
      <c r="H11610" s="5" t="s">
        <v>377</v>
      </c>
      <c r="I11610" s="5" t="s">
        <v>378</v>
      </c>
    </row>
    <row r="11611" spans="1:9" x14ac:dyDescent="0.25">
      <c r="A11611" s="5" t="s">
        <v>26734</v>
      </c>
      <c r="B11611" s="5" t="s">
        <v>26735</v>
      </c>
      <c r="C11611" s="6" t="s">
        <v>6390</v>
      </c>
      <c r="D11611" s="6" t="str">
        <f t="shared" si="181"/>
        <v>1137-000-000-0000</v>
      </c>
      <c r="E11611" s="5" t="s">
        <v>6391</v>
      </c>
      <c r="F11611" s="5" t="s">
        <v>383</v>
      </c>
      <c r="G11611" s="5" t="s">
        <v>25879</v>
      </c>
      <c r="H11611" s="5" t="s">
        <v>377</v>
      </c>
      <c r="I11611" s="5" t="s">
        <v>378</v>
      </c>
    </row>
    <row r="11612" spans="1:9" x14ac:dyDescent="0.25">
      <c r="A11612" s="5" t="s">
        <v>26736</v>
      </c>
      <c r="B11612" s="5" t="s">
        <v>26737</v>
      </c>
      <c r="C11612" s="6" t="s">
        <v>1585</v>
      </c>
      <c r="D11612" s="6" t="str">
        <f t="shared" si="181"/>
        <v>0134-000-000-0000</v>
      </c>
      <c r="E11612" s="5" t="s">
        <v>1586</v>
      </c>
      <c r="F11612" s="5" t="s">
        <v>383</v>
      </c>
      <c r="G11612" s="5" t="s">
        <v>25879</v>
      </c>
      <c r="H11612" s="5" t="s">
        <v>377</v>
      </c>
      <c r="I11612" s="5" t="s">
        <v>378</v>
      </c>
    </row>
    <row r="11613" spans="1:9" x14ac:dyDescent="0.25">
      <c r="A11613" s="5" t="s">
        <v>26738</v>
      </c>
      <c r="B11613" s="5" t="s">
        <v>26739</v>
      </c>
      <c r="C11613" s="6" t="s">
        <v>2585</v>
      </c>
      <c r="D11613" s="6" t="str">
        <f t="shared" si="181"/>
        <v>0082-000-000-0000</v>
      </c>
      <c r="E11613" s="5" t="s">
        <v>2586</v>
      </c>
      <c r="F11613" s="5" t="s">
        <v>383</v>
      </c>
      <c r="G11613" s="5" t="s">
        <v>25879</v>
      </c>
      <c r="H11613" s="5" t="s">
        <v>1458</v>
      </c>
      <c r="I11613" s="5" t="s">
        <v>25882</v>
      </c>
    </row>
    <row r="11614" spans="1:9" x14ac:dyDescent="0.25">
      <c r="A11614" s="5" t="s">
        <v>26740</v>
      </c>
      <c r="B11614" s="5" t="s">
        <v>26741</v>
      </c>
      <c r="C11614" s="6" t="s">
        <v>2585</v>
      </c>
      <c r="D11614" s="6" t="str">
        <f t="shared" si="181"/>
        <v>0082-000-000-0000</v>
      </c>
      <c r="E11614" s="5" t="s">
        <v>2586</v>
      </c>
      <c r="F11614" s="5" t="s">
        <v>383</v>
      </c>
      <c r="G11614" s="5" t="s">
        <v>25879</v>
      </c>
      <c r="H11614" s="5" t="s">
        <v>377</v>
      </c>
      <c r="I11614" s="5" t="s">
        <v>378</v>
      </c>
    </row>
    <row r="11615" spans="1:9" x14ac:dyDescent="0.25">
      <c r="A11615" s="5" t="s">
        <v>26742</v>
      </c>
      <c r="B11615" s="5" t="s">
        <v>26743</v>
      </c>
      <c r="C11615" s="6" t="s">
        <v>2585</v>
      </c>
      <c r="D11615" s="6" t="str">
        <f t="shared" si="181"/>
        <v>0082-000-000-0000</v>
      </c>
      <c r="E11615" s="5" t="s">
        <v>2586</v>
      </c>
      <c r="F11615" s="5" t="s">
        <v>383</v>
      </c>
      <c r="G11615" s="5" t="s">
        <v>25879</v>
      </c>
      <c r="H11615" s="5" t="s">
        <v>1458</v>
      </c>
      <c r="I11615" s="5" t="s">
        <v>25882</v>
      </c>
    </row>
    <row r="11616" spans="1:9" x14ac:dyDescent="0.25">
      <c r="A11616" s="5" t="s">
        <v>26744</v>
      </c>
      <c r="B11616" s="5" t="s">
        <v>26745</v>
      </c>
      <c r="C11616" s="6" t="s">
        <v>797</v>
      </c>
      <c r="D11616" s="6" t="str">
        <f t="shared" si="181"/>
        <v>0350-000-000-0000</v>
      </c>
      <c r="E11616" s="5" t="s">
        <v>798</v>
      </c>
      <c r="F11616" s="5" t="s">
        <v>383</v>
      </c>
      <c r="G11616" s="5" t="s">
        <v>25879</v>
      </c>
      <c r="H11616" s="5" t="s">
        <v>377</v>
      </c>
      <c r="I11616" s="5" t="s">
        <v>378</v>
      </c>
    </row>
    <row r="11617" spans="1:9" x14ac:dyDescent="0.25">
      <c r="A11617" s="5" t="s">
        <v>26746</v>
      </c>
      <c r="B11617" s="5" t="s">
        <v>26747</v>
      </c>
      <c r="C11617" s="6" t="s">
        <v>981</v>
      </c>
      <c r="D11617" s="6" t="str">
        <f t="shared" si="181"/>
        <v>0060-000-000-0000</v>
      </c>
      <c r="E11617" s="5" t="s">
        <v>982</v>
      </c>
      <c r="F11617" s="5" t="s">
        <v>383</v>
      </c>
      <c r="G11617" s="5" t="s">
        <v>25879</v>
      </c>
      <c r="H11617" s="5" t="s">
        <v>377</v>
      </c>
      <c r="I11617" s="5" t="s">
        <v>378</v>
      </c>
    </row>
    <row r="11618" spans="1:9" x14ac:dyDescent="0.25">
      <c r="A11618" s="5" t="s">
        <v>26748</v>
      </c>
      <c r="B11618" s="5" t="s">
        <v>26749</v>
      </c>
      <c r="C11618" s="6" t="s">
        <v>2060</v>
      </c>
      <c r="D11618" s="6" t="str">
        <f t="shared" si="181"/>
        <v>0280-000-000-0000</v>
      </c>
      <c r="E11618" s="5" t="s">
        <v>2061</v>
      </c>
      <c r="F11618" s="5" t="s">
        <v>383</v>
      </c>
      <c r="G11618" s="5" t="s">
        <v>25879</v>
      </c>
      <c r="H11618" s="5" t="s">
        <v>377</v>
      </c>
      <c r="I11618" s="5" t="s">
        <v>378</v>
      </c>
    </row>
    <row r="11619" spans="1:9" x14ac:dyDescent="0.25">
      <c r="A11619" s="5" t="s">
        <v>26750</v>
      </c>
      <c r="B11619" s="5" t="s">
        <v>26751</v>
      </c>
      <c r="C11619" s="6" t="s">
        <v>2032</v>
      </c>
      <c r="D11619" s="6" t="str">
        <f t="shared" si="181"/>
        <v>0560-000-000-0000</v>
      </c>
      <c r="E11619" s="5" t="s">
        <v>2033</v>
      </c>
      <c r="F11619" s="5" t="s">
        <v>383</v>
      </c>
      <c r="G11619" s="5" t="s">
        <v>25879</v>
      </c>
      <c r="H11619" s="5" t="s">
        <v>377</v>
      </c>
      <c r="I11619" s="5" t="s">
        <v>378</v>
      </c>
    </row>
    <row r="11620" spans="1:9" x14ac:dyDescent="0.25">
      <c r="A11620" s="5" t="s">
        <v>26752</v>
      </c>
      <c r="B11620" s="5" t="s">
        <v>26753</v>
      </c>
      <c r="C11620" s="6" t="s">
        <v>12273</v>
      </c>
      <c r="D11620" s="6" t="str">
        <f t="shared" si="181"/>
        <v>0714-000-000-0000</v>
      </c>
      <c r="E11620" s="5" t="s">
        <v>12274</v>
      </c>
      <c r="F11620" s="5" t="s">
        <v>383</v>
      </c>
      <c r="G11620" s="5" t="s">
        <v>25879</v>
      </c>
      <c r="H11620" s="5" t="s">
        <v>377</v>
      </c>
      <c r="I11620" s="5" t="s">
        <v>378</v>
      </c>
    </row>
    <row r="11621" spans="1:9" x14ac:dyDescent="0.25">
      <c r="A11621" s="5" t="s">
        <v>26754</v>
      </c>
      <c r="B11621" s="5" t="s">
        <v>26755</v>
      </c>
      <c r="C11621" s="6" t="s">
        <v>1456</v>
      </c>
      <c r="D11621" s="6" t="str">
        <f t="shared" si="181"/>
        <v>0150-000-000-0000</v>
      </c>
      <c r="E11621" s="5" t="s">
        <v>1457</v>
      </c>
      <c r="F11621" s="5" t="s">
        <v>383</v>
      </c>
      <c r="G11621" s="5" t="s">
        <v>25879</v>
      </c>
      <c r="H11621" s="5" t="s">
        <v>377</v>
      </c>
      <c r="I11621" s="5" t="s">
        <v>378</v>
      </c>
    </row>
    <row r="11622" spans="1:9" x14ac:dyDescent="0.25">
      <c r="A11622" s="5" t="s">
        <v>26756</v>
      </c>
      <c r="B11622" s="5" t="s">
        <v>26757</v>
      </c>
      <c r="C11622" s="6" t="s">
        <v>2293</v>
      </c>
      <c r="D11622" s="6" t="str">
        <f t="shared" si="181"/>
        <v>0680-000-000-0000</v>
      </c>
      <c r="E11622" s="5" t="s">
        <v>2294</v>
      </c>
      <c r="F11622" s="5" t="s">
        <v>383</v>
      </c>
      <c r="G11622" s="5" t="s">
        <v>25879</v>
      </c>
      <c r="H11622" s="5" t="s">
        <v>377</v>
      </c>
      <c r="I11622" s="5" t="s">
        <v>378</v>
      </c>
    </row>
    <row r="11623" spans="1:9" x14ac:dyDescent="0.25">
      <c r="A11623" s="5" t="s">
        <v>26758</v>
      </c>
      <c r="B11623" s="5" t="s">
        <v>26759</v>
      </c>
      <c r="C11623" s="6" t="s">
        <v>4313</v>
      </c>
      <c r="D11623" s="6" t="str">
        <f t="shared" si="181"/>
        <v>0102-000-000-0000</v>
      </c>
      <c r="E11623" s="5" t="s">
        <v>4314</v>
      </c>
      <c r="F11623" s="5" t="s">
        <v>383</v>
      </c>
      <c r="G11623" s="5" t="s">
        <v>25879</v>
      </c>
      <c r="H11623" s="5" t="s">
        <v>1458</v>
      </c>
      <c r="I11623" s="5" t="s">
        <v>25882</v>
      </c>
    </row>
    <row r="11624" spans="1:9" x14ac:dyDescent="0.25">
      <c r="A11624" s="5" t="s">
        <v>26760</v>
      </c>
      <c r="B11624" s="5" t="s">
        <v>26761</v>
      </c>
      <c r="C11624" s="6" t="s">
        <v>517</v>
      </c>
      <c r="D11624" s="6" t="str">
        <f t="shared" si="181"/>
        <v>0250-000-000-0000</v>
      </c>
      <c r="E11624" s="5" t="s">
        <v>518</v>
      </c>
      <c r="F11624" s="5" t="s">
        <v>383</v>
      </c>
      <c r="G11624" s="5" t="s">
        <v>25879</v>
      </c>
      <c r="H11624" s="5" t="s">
        <v>377</v>
      </c>
      <c r="I11624" s="5" t="s">
        <v>378</v>
      </c>
    </row>
    <row r="11625" spans="1:9" x14ac:dyDescent="0.25">
      <c r="A11625" s="5" t="s">
        <v>26762</v>
      </c>
      <c r="B11625" s="5" t="s">
        <v>26763</v>
      </c>
      <c r="C11625" s="6" t="s">
        <v>3856</v>
      </c>
      <c r="D11625" s="6" t="str">
        <f t="shared" si="181"/>
        <v>0380-000-000-0000</v>
      </c>
      <c r="E11625" s="5" t="s">
        <v>3857</v>
      </c>
      <c r="F11625" s="5" t="s">
        <v>383</v>
      </c>
      <c r="G11625" s="5" t="s">
        <v>25879</v>
      </c>
      <c r="H11625" s="5" t="s">
        <v>377</v>
      </c>
      <c r="I11625" s="5" t="s">
        <v>378</v>
      </c>
    </row>
    <row r="11626" spans="1:9" x14ac:dyDescent="0.25">
      <c r="A11626" s="5" t="s">
        <v>26764</v>
      </c>
      <c r="B11626" s="5" t="s">
        <v>26765</v>
      </c>
      <c r="C11626" s="6" t="s">
        <v>1283</v>
      </c>
      <c r="D11626" s="6" t="str">
        <f t="shared" si="181"/>
        <v>0338-000-000-0000</v>
      </c>
      <c r="E11626" s="5" t="s">
        <v>1284</v>
      </c>
      <c r="F11626" s="5" t="s">
        <v>383</v>
      </c>
      <c r="G11626" s="5" t="s">
        <v>25879</v>
      </c>
      <c r="H11626" s="5" t="s">
        <v>377</v>
      </c>
      <c r="I11626" s="5" t="s">
        <v>378</v>
      </c>
    </row>
    <row r="11627" spans="1:9" x14ac:dyDescent="0.25">
      <c r="A11627" s="5" t="s">
        <v>26766</v>
      </c>
      <c r="B11627" s="5" t="s">
        <v>26767</v>
      </c>
      <c r="C11627" s="6" t="s">
        <v>4829</v>
      </c>
      <c r="D11627" s="6" t="str">
        <f t="shared" si="181"/>
        <v>0036-000-000-0000</v>
      </c>
      <c r="E11627" s="5" t="s">
        <v>4830</v>
      </c>
      <c r="F11627" s="5" t="s">
        <v>383</v>
      </c>
      <c r="G11627" s="5" t="s">
        <v>25879</v>
      </c>
      <c r="H11627" s="5" t="s">
        <v>377</v>
      </c>
      <c r="I11627" s="5" t="s">
        <v>378</v>
      </c>
    </row>
    <row r="11628" spans="1:9" x14ac:dyDescent="0.25">
      <c r="A11628" s="5" t="s">
        <v>26768</v>
      </c>
      <c r="B11628" s="5" t="s">
        <v>26769</v>
      </c>
      <c r="C11628" s="6" t="s">
        <v>1119</v>
      </c>
      <c r="D11628" s="6" t="str">
        <f t="shared" si="181"/>
        <v>0914-000-000-0000</v>
      </c>
      <c r="E11628" s="5" t="s">
        <v>1120</v>
      </c>
      <c r="F11628" s="5" t="s">
        <v>383</v>
      </c>
      <c r="G11628" s="5" t="s">
        <v>25879</v>
      </c>
      <c r="H11628" s="5" t="s">
        <v>1458</v>
      </c>
      <c r="I11628" s="5" t="s">
        <v>25882</v>
      </c>
    </row>
    <row r="11629" spans="1:9" x14ac:dyDescent="0.25">
      <c r="A11629" s="5" t="s">
        <v>26770</v>
      </c>
      <c r="B11629" s="5" t="s">
        <v>26771</v>
      </c>
      <c r="C11629" s="6" t="s">
        <v>11616</v>
      </c>
      <c r="D11629" s="6" t="str">
        <f t="shared" si="181"/>
        <v>0305-000-000-0000</v>
      </c>
      <c r="E11629" s="5" t="s">
        <v>11617</v>
      </c>
      <c r="F11629" s="5" t="s">
        <v>383</v>
      </c>
      <c r="G11629" s="5" t="s">
        <v>25879</v>
      </c>
      <c r="H11629" s="5" t="s">
        <v>377</v>
      </c>
      <c r="I11629" s="5" t="s">
        <v>378</v>
      </c>
    </row>
    <row r="11630" spans="1:9" x14ac:dyDescent="0.25">
      <c r="A11630" s="5" t="s">
        <v>26772</v>
      </c>
      <c r="B11630" s="5" t="s">
        <v>26773</v>
      </c>
      <c r="C11630" s="6" t="s">
        <v>5439</v>
      </c>
      <c r="D11630" s="6" t="str">
        <f t="shared" si="181"/>
        <v>0156-000-000-0000</v>
      </c>
      <c r="E11630" s="5" t="s">
        <v>5440</v>
      </c>
      <c r="F11630" s="5" t="s">
        <v>383</v>
      </c>
      <c r="G11630" s="5" t="s">
        <v>25879</v>
      </c>
      <c r="H11630" s="5" t="s">
        <v>1458</v>
      </c>
      <c r="I11630" s="5" t="s">
        <v>25882</v>
      </c>
    </row>
    <row r="11631" spans="1:9" x14ac:dyDescent="0.25">
      <c r="A11631" s="5" t="s">
        <v>26774</v>
      </c>
      <c r="B11631" s="5" t="s">
        <v>26775</v>
      </c>
      <c r="C11631" s="6" t="s">
        <v>2789</v>
      </c>
      <c r="D11631" s="6" t="str">
        <f t="shared" si="181"/>
        <v>0190-000-000-0000</v>
      </c>
      <c r="E11631" s="5" t="s">
        <v>2790</v>
      </c>
      <c r="F11631" s="5" t="s">
        <v>383</v>
      </c>
      <c r="G11631" s="5" t="s">
        <v>25879</v>
      </c>
      <c r="H11631" s="5" t="s">
        <v>377</v>
      </c>
      <c r="I11631" s="5" t="s">
        <v>378</v>
      </c>
    </row>
    <row r="11632" spans="1:9" x14ac:dyDescent="0.25">
      <c r="A11632" s="5" t="s">
        <v>26776</v>
      </c>
      <c r="B11632" s="5" t="s">
        <v>26777</v>
      </c>
      <c r="C11632" s="6" t="s">
        <v>785</v>
      </c>
      <c r="D11632" s="6" t="str">
        <f t="shared" si="181"/>
        <v>0693-000-000-0000</v>
      </c>
      <c r="E11632" s="5" t="s">
        <v>786</v>
      </c>
      <c r="F11632" s="5" t="s">
        <v>383</v>
      </c>
      <c r="G11632" s="5" t="s">
        <v>25879</v>
      </c>
      <c r="H11632" s="5" t="s">
        <v>377</v>
      </c>
      <c r="I11632" s="5" t="s">
        <v>378</v>
      </c>
    </row>
    <row r="11633" spans="1:9" x14ac:dyDescent="0.25">
      <c r="A11633" s="5" t="s">
        <v>26778</v>
      </c>
      <c r="B11633" s="5" t="s">
        <v>26779</v>
      </c>
      <c r="C11633" s="6" t="s">
        <v>13745</v>
      </c>
      <c r="D11633" s="6" t="str">
        <f t="shared" si="181"/>
        <v>0549-000-000-0000</v>
      </c>
      <c r="E11633" s="5" t="s">
        <v>13746</v>
      </c>
      <c r="F11633" s="5" t="s">
        <v>383</v>
      </c>
      <c r="G11633" s="5" t="s">
        <v>25879</v>
      </c>
      <c r="H11633" s="5" t="s">
        <v>377</v>
      </c>
      <c r="I11633" s="5" t="s">
        <v>378</v>
      </c>
    </row>
    <row r="11634" spans="1:9" x14ac:dyDescent="0.25">
      <c r="A11634" s="5" t="s">
        <v>26780</v>
      </c>
      <c r="B11634" s="5" t="s">
        <v>26781</v>
      </c>
      <c r="C11634" s="6" t="s">
        <v>2255</v>
      </c>
      <c r="D11634" s="6" t="str">
        <f t="shared" si="181"/>
        <v>0838-000-000-0000</v>
      </c>
      <c r="E11634" s="5" t="s">
        <v>2256</v>
      </c>
      <c r="F11634" s="5" t="s">
        <v>383</v>
      </c>
      <c r="G11634" s="5" t="s">
        <v>25879</v>
      </c>
      <c r="H11634" s="5" t="s">
        <v>377</v>
      </c>
      <c r="I11634" s="5" t="s">
        <v>378</v>
      </c>
    </row>
    <row r="11635" spans="1:9" x14ac:dyDescent="0.25">
      <c r="A11635" s="5" t="s">
        <v>26782</v>
      </c>
      <c r="B11635" s="5" t="s">
        <v>26783</v>
      </c>
      <c r="C11635" s="6" t="s">
        <v>421</v>
      </c>
      <c r="D11635" s="6" t="str">
        <f t="shared" si="181"/>
        <v>0835-000-000-0000</v>
      </c>
      <c r="E11635" s="5" t="s">
        <v>422</v>
      </c>
      <c r="F11635" s="5" t="s">
        <v>383</v>
      </c>
      <c r="G11635" s="5" t="s">
        <v>25879</v>
      </c>
      <c r="H11635" s="5" t="s">
        <v>377</v>
      </c>
      <c r="I11635" s="5" t="s">
        <v>378</v>
      </c>
    </row>
    <row r="11636" spans="1:9" x14ac:dyDescent="0.25">
      <c r="A11636" s="5" t="s">
        <v>26784</v>
      </c>
      <c r="B11636" s="5" t="s">
        <v>26785</v>
      </c>
      <c r="C11636" s="6" t="s">
        <v>644</v>
      </c>
      <c r="D11636" s="6" t="str">
        <f t="shared" si="181"/>
        <v>0556-000-000-0000</v>
      </c>
      <c r="E11636" s="5" t="s">
        <v>645</v>
      </c>
      <c r="F11636" s="5" t="s">
        <v>383</v>
      </c>
      <c r="G11636" s="5" t="s">
        <v>25879</v>
      </c>
      <c r="H11636" s="5" t="s">
        <v>377</v>
      </c>
      <c r="I11636" s="5" t="s">
        <v>378</v>
      </c>
    </row>
    <row r="11637" spans="1:9" x14ac:dyDescent="0.25">
      <c r="A11637" s="5" t="s">
        <v>26786</v>
      </c>
      <c r="B11637" s="5" t="s">
        <v>26787</v>
      </c>
      <c r="C11637" s="6" t="s">
        <v>7420</v>
      </c>
      <c r="D11637" s="6" t="str">
        <f t="shared" si="181"/>
        <v>1128-000-000-0000</v>
      </c>
      <c r="E11637" s="5" t="s">
        <v>7421</v>
      </c>
      <c r="F11637" s="5" t="s">
        <v>383</v>
      </c>
      <c r="G11637" s="5" t="s">
        <v>25879</v>
      </c>
      <c r="H11637" s="5" t="s">
        <v>1458</v>
      </c>
      <c r="I11637" s="5" t="s">
        <v>25882</v>
      </c>
    </row>
    <row r="11638" spans="1:9" x14ac:dyDescent="0.25">
      <c r="A11638" s="5" t="s">
        <v>26788</v>
      </c>
      <c r="B11638" s="5" t="s">
        <v>26789</v>
      </c>
      <c r="C11638" s="6" t="s">
        <v>1091</v>
      </c>
      <c r="D11638" s="6" t="str">
        <f t="shared" si="181"/>
        <v>0957-000-000-0000</v>
      </c>
      <c r="E11638" s="5" t="s">
        <v>1092</v>
      </c>
      <c r="F11638" s="5" t="s">
        <v>383</v>
      </c>
      <c r="G11638" s="5" t="s">
        <v>25879</v>
      </c>
      <c r="H11638" s="5" t="s">
        <v>1458</v>
      </c>
      <c r="I11638" s="5" t="s">
        <v>25882</v>
      </c>
    </row>
    <row r="11639" spans="1:9" x14ac:dyDescent="0.25">
      <c r="A11639" s="5" t="s">
        <v>26790</v>
      </c>
      <c r="B11639" s="5" t="s">
        <v>26791</v>
      </c>
      <c r="C11639" s="6" t="s">
        <v>11702</v>
      </c>
      <c r="D11639" s="6" t="str">
        <f t="shared" si="181"/>
        <v>1114-000-000-0000</v>
      </c>
      <c r="E11639" s="5" t="s">
        <v>11703</v>
      </c>
      <c r="F11639" s="5" t="s">
        <v>383</v>
      </c>
      <c r="G11639" s="5" t="s">
        <v>25879</v>
      </c>
      <c r="H11639" s="5" t="s">
        <v>377</v>
      </c>
      <c r="I11639" s="5" t="s">
        <v>378</v>
      </c>
    </row>
    <row r="11640" spans="1:9" x14ac:dyDescent="0.25">
      <c r="A11640" s="5" t="s">
        <v>26792</v>
      </c>
      <c r="B11640" s="5" t="s">
        <v>26793</v>
      </c>
      <c r="C11640" s="6" t="s">
        <v>393</v>
      </c>
      <c r="D11640" s="6" t="str">
        <f t="shared" si="181"/>
        <v>0418-000-000-0000</v>
      </c>
      <c r="E11640" s="5" t="s">
        <v>394</v>
      </c>
      <c r="F11640" s="5" t="s">
        <v>383</v>
      </c>
      <c r="G11640" s="5" t="s">
        <v>25879</v>
      </c>
      <c r="H11640" s="5" t="s">
        <v>377</v>
      </c>
      <c r="I11640" s="5" t="s">
        <v>378</v>
      </c>
    </row>
    <row r="11641" spans="1:9" x14ac:dyDescent="0.25">
      <c r="A11641" s="5" t="s">
        <v>26794</v>
      </c>
      <c r="B11641" s="5" t="s">
        <v>26795</v>
      </c>
      <c r="C11641" s="6" t="s">
        <v>1619</v>
      </c>
      <c r="D11641" s="6" t="str">
        <f t="shared" si="181"/>
        <v>0370-000-000-0000</v>
      </c>
      <c r="E11641" s="5" t="s">
        <v>1620</v>
      </c>
      <c r="F11641" s="5" t="s">
        <v>383</v>
      </c>
      <c r="G11641" s="5" t="s">
        <v>25879</v>
      </c>
      <c r="H11641" s="5" t="s">
        <v>1458</v>
      </c>
      <c r="I11641" s="5" t="s">
        <v>25882</v>
      </c>
    </row>
    <row r="11642" spans="1:9" x14ac:dyDescent="0.25">
      <c r="A11642" s="5" t="s">
        <v>26796</v>
      </c>
      <c r="B11642" s="5" t="s">
        <v>26797</v>
      </c>
      <c r="C11642" s="6" t="s">
        <v>4088</v>
      </c>
      <c r="D11642" s="6" t="str">
        <f t="shared" si="181"/>
        <v>0772-000-000-0000</v>
      </c>
      <c r="E11642" s="5" t="s">
        <v>4089</v>
      </c>
      <c r="F11642" s="5" t="s">
        <v>383</v>
      </c>
      <c r="G11642" s="5" t="s">
        <v>25879</v>
      </c>
      <c r="H11642" s="5" t="s">
        <v>377</v>
      </c>
      <c r="I11642" s="5" t="s">
        <v>378</v>
      </c>
    </row>
    <row r="11643" spans="1:9" x14ac:dyDescent="0.25">
      <c r="A11643" s="5" t="s">
        <v>26798</v>
      </c>
      <c r="B11643" s="5" t="s">
        <v>26799</v>
      </c>
      <c r="C11643" s="6" t="s">
        <v>12273</v>
      </c>
      <c r="D11643" s="6" t="str">
        <f t="shared" si="181"/>
        <v>0714-000-000-0000</v>
      </c>
      <c r="E11643" s="5" t="s">
        <v>12274</v>
      </c>
      <c r="F11643" s="5" t="s">
        <v>383</v>
      </c>
      <c r="G11643" s="5" t="s">
        <v>25879</v>
      </c>
      <c r="H11643" s="5" t="s">
        <v>377</v>
      </c>
      <c r="I11643" s="5" t="s">
        <v>378</v>
      </c>
    </row>
    <row r="11644" spans="1:9" x14ac:dyDescent="0.25">
      <c r="A11644" s="5" t="s">
        <v>26800</v>
      </c>
      <c r="B11644" s="5" t="s">
        <v>26801</v>
      </c>
      <c r="C11644" s="6" t="s">
        <v>2307</v>
      </c>
      <c r="D11644" s="6" t="str">
        <f t="shared" si="181"/>
        <v>0240-000-000-0000</v>
      </c>
      <c r="E11644" s="5" t="s">
        <v>2308</v>
      </c>
      <c r="F11644" s="5" t="s">
        <v>383</v>
      </c>
      <c r="G11644" s="5" t="s">
        <v>25879</v>
      </c>
      <c r="H11644" s="5" t="s">
        <v>377</v>
      </c>
      <c r="I11644" s="5" t="s">
        <v>378</v>
      </c>
    </row>
    <row r="11645" spans="1:9" x14ac:dyDescent="0.25">
      <c r="A11645" s="5" t="s">
        <v>26802</v>
      </c>
      <c r="B11645" s="5" t="s">
        <v>26803</v>
      </c>
      <c r="C11645" s="6" t="s">
        <v>1865</v>
      </c>
      <c r="D11645" s="6" t="str">
        <f t="shared" si="181"/>
        <v>0757-000-000-0000</v>
      </c>
      <c r="E11645" s="5" t="s">
        <v>1866</v>
      </c>
      <c r="F11645" s="5" t="s">
        <v>383</v>
      </c>
      <c r="G11645" s="5" t="s">
        <v>25879</v>
      </c>
      <c r="H11645" s="5" t="s">
        <v>377</v>
      </c>
      <c r="I11645" s="5" t="s">
        <v>378</v>
      </c>
    </row>
    <row r="11646" spans="1:9" x14ac:dyDescent="0.25">
      <c r="A11646" s="5" t="s">
        <v>26804</v>
      </c>
      <c r="B11646" s="5" t="s">
        <v>26805</v>
      </c>
      <c r="C11646" s="6" t="s">
        <v>1619</v>
      </c>
      <c r="D11646" s="6" t="str">
        <f t="shared" si="181"/>
        <v>0370-000-000-0000</v>
      </c>
      <c r="E11646" s="5" t="s">
        <v>1620</v>
      </c>
      <c r="F11646" s="5" t="s">
        <v>383</v>
      </c>
      <c r="G11646" s="5" t="s">
        <v>25879</v>
      </c>
      <c r="H11646" s="5" t="s">
        <v>1458</v>
      </c>
      <c r="I11646" s="5" t="s">
        <v>25882</v>
      </c>
    </row>
    <row r="11647" spans="1:9" x14ac:dyDescent="0.25">
      <c r="A11647" s="5" t="s">
        <v>26806</v>
      </c>
      <c r="B11647" s="5" t="s">
        <v>26807</v>
      </c>
      <c r="C11647" s="6" t="s">
        <v>951</v>
      </c>
      <c r="D11647" s="6" t="str">
        <f t="shared" si="181"/>
        <v>0520-000-000-0000</v>
      </c>
      <c r="E11647" s="5" t="s">
        <v>952</v>
      </c>
      <c r="F11647" s="5" t="s">
        <v>383</v>
      </c>
      <c r="G11647" s="5" t="s">
        <v>25879</v>
      </c>
      <c r="H11647" s="5" t="s">
        <v>377</v>
      </c>
      <c r="I11647" s="5" t="s">
        <v>378</v>
      </c>
    </row>
    <row r="11648" spans="1:9" x14ac:dyDescent="0.25">
      <c r="A11648" s="5" t="s">
        <v>26808</v>
      </c>
      <c r="B11648" s="5" t="s">
        <v>26809</v>
      </c>
      <c r="C11648" s="6" t="s">
        <v>797</v>
      </c>
      <c r="D11648" s="6" t="str">
        <f t="shared" si="181"/>
        <v>0350-000-000-0000</v>
      </c>
      <c r="E11648" s="5" t="s">
        <v>798</v>
      </c>
      <c r="F11648" s="5" t="s">
        <v>383</v>
      </c>
      <c r="G11648" s="5" t="s">
        <v>25879</v>
      </c>
      <c r="H11648" s="5" t="s">
        <v>377</v>
      </c>
      <c r="I11648" s="5" t="s">
        <v>378</v>
      </c>
    </row>
    <row r="11649" spans="1:9" x14ac:dyDescent="0.25">
      <c r="A11649" s="5" t="s">
        <v>26810</v>
      </c>
      <c r="B11649" s="5" t="s">
        <v>26811</v>
      </c>
      <c r="C11649" s="6" t="s">
        <v>405</v>
      </c>
      <c r="D11649" s="6" t="str">
        <f t="shared" si="181"/>
        <v>0340-000-000-0000</v>
      </c>
      <c r="E11649" s="5" t="s">
        <v>406</v>
      </c>
      <c r="F11649" s="5" t="s">
        <v>383</v>
      </c>
      <c r="G11649" s="5" t="s">
        <v>25879</v>
      </c>
      <c r="H11649" s="5" t="s">
        <v>377</v>
      </c>
      <c r="I11649" s="5" t="s">
        <v>378</v>
      </c>
    </row>
    <row r="11650" spans="1:9" x14ac:dyDescent="0.25">
      <c r="A11650" s="5" t="s">
        <v>26812</v>
      </c>
      <c r="B11650" s="5" t="s">
        <v>26813</v>
      </c>
      <c r="C11650" s="6" t="s">
        <v>2340</v>
      </c>
      <c r="D11650" s="6" t="str">
        <f t="shared" ref="D11650:D11713" si="182">TEXT(C11650,"0000-000-000-0000")</f>
        <v>1090-000-000-0000</v>
      </c>
      <c r="E11650" s="5" t="s">
        <v>2341</v>
      </c>
      <c r="F11650" s="5" t="s">
        <v>383</v>
      </c>
      <c r="G11650" s="5" t="s">
        <v>25879</v>
      </c>
      <c r="H11650" s="5" t="s">
        <v>377</v>
      </c>
      <c r="I11650" s="5" t="s">
        <v>378</v>
      </c>
    </row>
    <row r="11651" spans="1:9" x14ac:dyDescent="0.25">
      <c r="A11651" s="5" t="s">
        <v>26814</v>
      </c>
      <c r="B11651" s="5" t="s">
        <v>26815</v>
      </c>
      <c r="C11651" s="6" t="s">
        <v>511</v>
      </c>
      <c r="D11651" s="6" t="str">
        <f t="shared" si="182"/>
        <v>0110-000-000-0000</v>
      </c>
      <c r="E11651" s="5" t="s">
        <v>512</v>
      </c>
      <c r="F11651" s="5" t="s">
        <v>383</v>
      </c>
      <c r="G11651" s="5" t="s">
        <v>25879</v>
      </c>
      <c r="H11651" s="5" t="s">
        <v>377</v>
      </c>
      <c r="I11651" s="5" t="s">
        <v>378</v>
      </c>
    </row>
    <row r="11652" spans="1:9" x14ac:dyDescent="0.25">
      <c r="A11652" s="5" t="s">
        <v>26816</v>
      </c>
      <c r="B11652" s="5" t="s">
        <v>26817</v>
      </c>
      <c r="C11652" s="6" t="s">
        <v>393</v>
      </c>
      <c r="D11652" s="6" t="str">
        <f t="shared" si="182"/>
        <v>0418-000-000-0000</v>
      </c>
      <c r="E11652" s="5" t="s">
        <v>394</v>
      </c>
      <c r="F11652" s="5" t="s">
        <v>383</v>
      </c>
      <c r="G11652" s="5" t="s">
        <v>25879</v>
      </c>
      <c r="H11652" s="5" t="s">
        <v>377</v>
      </c>
      <c r="I11652" s="5" t="s">
        <v>378</v>
      </c>
    </row>
    <row r="11653" spans="1:9" x14ac:dyDescent="0.25">
      <c r="A11653" s="5" t="s">
        <v>26818</v>
      </c>
      <c r="B11653" s="5" t="s">
        <v>26819</v>
      </c>
      <c r="C11653" s="6" t="s">
        <v>781</v>
      </c>
      <c r="D11653" s="6" t="str">
        <f t="shared" si="182"/>
        <v>0430-000-000-0000</v>
      </c>
      <c r="E11653" s="5" t="s">
        <v>782</v>
      </c>
      <c r="F11653" s="5" t="s">
        <v>383</v>
      </c>
      <c r="G11653" s="5" t="s">
        <v>25879</v>
      </c>
      <c r="H11653" s="5" t="s">
        <v>1458</v>
      </c>
      <c r="I11653" s="5" t="s">
        <v>25882</v>
      </c>
    </row>
    <row r="11654" spans="1:9" x14ac:dyDescent="0.25">
      <c r="A11654" s="5" t="s">
        <v>26820</v>
      </c>
      <c r="B11654" s="5" t="s">
        <v>26821</v>
      </c>
      <c r="C11654" s="6" t="s">
        <v>2673</v>
      </c>
      <c r="D11654" s="6" t="str">
        <f t="shared" si="182"/>
        <v>0219-000-000-0000</v>
      </c>
      <c r="E11654" s="5" t="s">
        <v>2674</v>
      </c>
      <c r="F11654" s="5" t="s">
        <v>383</v>
      </c>
      <c r="G11654" s="5" t="s">
        <v>25879</v>
      </c>
      <c r="H11654" s="5" t="s">
        <v>377</v>
      </c>
      <c r="I11654" s="5" t="s">
        <v>378</v>
      </c>
    </row>
    <row r="11655" spans="1:9" x14ac:dyDescent="0.25">
      <c r="A11655" s="5" t="s">
        <v>26822</v>
      </c>
      <c r="B11655" s="5" t="s">
        <v>26823</v>
      </c>
      <c r="C11655" s="6" t="s">
        <v>1051</v>
      </c>
      <c r="D11655" s="6" t="str">
        <f t="shared" si="182"/>
        <v>0590-000-000-0000</v>
      </c>
      <c r="E11655" s="5" t="s">
        <v>1052</v>
      </c>
      <c r="F11655" s="5" t="s">
        <v>383</v>
      </c>
      <c r="G11655" s="5" t="s">
        <v>25879</v>
      </c>
      <c r="H11655" s="5" t="s">
        <v>377</v>
      </c>
      <c r="I11655" s="5" t="s">
        <v>378</v>
      </c>
    </row>
    <row r="11656" spans="1:9" x14ac:dyDescent="0.25">
      <c r="A11656" s="5" t="s">
        <v>26824</v>
      </c>
      <c r="B11656" s="5" t="s">
        <v>26825</v>
      </c>
      <c r="C11656" s="6" t="s">
        <v>2293</v>
      </c>
      <c r="D11656" s="6" t="str">
        <f t="shared" si="182"/>
        <v>0680-000-000-0000</v>
      </c>
      <c r="E11656" s="5" t="s">
        <v>2294</v>
      </c>
      <c r="F11656" s="5" t="s">
        <v>383</v>
      </c>
      <c r="G11656" s="5" t="s">
        <v>25879</v>
      </c>
      <c r="H11656" s="5" t="s">
        <v>377</v>
      </c>
      <c r="I11656" s="5" t="s">
        <v>378</v>
      </c>
    </row>
    <row r="11657" spans="1:9" x14ac:dyDescent="0.25">
      <c r="A11657" s="5" t="s">
        <v>26826</v>
      </c>
      <c r="B11657" s="5" t="s">
        <v>26827</v>
      </c>
      <c r="C11657" s="6" t="s">
        <v>915</v>
      </c>
      <c r="D11657" s="6" t="str">
        <f t="shared" si="182"/>
        <v>0027-000-000-0000</v>
      </c>
      <c r="E11657" s="5" t="s">
        <v>916</v>
      </c>
      <c r="F11657" s="5" t="s">
        <v>383</v>
      </c>
      <c r="G11657" s="5" t="s">
        <v>25879</v>
      </c>
      <c r="H11657" s="5" t="s">
        <v>377</v>
      </c>
      <c r="I11657" s="5" t="s">
        <v>378</v>
      </c>
    </row>
    <row r="11658" spans="1:9" x14ac:dyDescent="0.25">
      <c r="A11658" s="5" t="s">
        <v>26828</v>
      </c>
      <c r="B11658" s="5" t="s">
        <v>26829</v>
      </c>
      <c r="C11658" s="6" t="s">
        <v>664</v>
      </c>
      <c r="D11658" s="6" t="str">
        <f t="shared" si="182"/>
        <v>0470-000-000-0000</v>
      </c>
      <c r="E11658" s="5" t="s">
        <v>665</v>
      </c>
      <c r="F11658" s="5" t="s">
        <v>383</v>
      </c>
      <c r="G11658" s="5" t="s">
        <v>25879</v>
      </c>
      <c r="H11658" s="5" t="s">
        <v>1458</v>
      </c>
      <c r="I11658" s="5" t="s">
        <v>25882</v>
      </c>
    </row>
    <row r="11659" spans="1:9" x14ac:dyDescent="0.25">
      <c r="A11659" s="5" t="s">
        <v>26830</v>
      </c>
      <c r="B11659" s="5" t="s">
        <v>26831</v>
      </c>
      <c r="C11659" s="6" t="s">
        <v>907</v>
      </c>
      <c r="D11659" s="6" t="str">
        <f t="shared" si="182"/>
        <v>0843-000-000-0000</v>
      </c>
      <c r="E11659" s="5" t="s">
        <v>908</v>
      </c>
      <c r="F11659" s="5" t="s">
        <v>383</v>
      </c>
      <c r="G11659" s="5" t="s">
        <v>25879</v>
      </c>
      <c r="H11659" s="5" t="s">
        <v>377</v>
      </c>
      <c r="I11659" s="5" t="s">
        <v>378</v>
      </c>
    </row>
    <row r="11660" spans="1:9" x14ac:dyDescent="0.25">
      <c r="A11660" s="5" t="s">
        <v>26832</v>
      </c>
      <c r="B11660" s="5" t="s">
        <v>26833</v>
      </c>
      <c r="C11660" s="6" t="s">
        <v>1051</v>
      </c>
      <c r="D11660" s="6" t="str">
        <f t="shared" si="182"/>
        <v>0590-000-000-0000</v>
      </c>
      <c r="E11660" s="5" t="s">
        <v>1052</v>
      </c>
      <c r="F11660" s="5" t="s">
        <v>383</v>
      </c>
      <c r="G11660" s="5" t="s">
        <v>25879</v>
      </c>
      <c r="H11660" s="5" t="s">
        <v>377</v>
      </c>
      <c r="I11660" s="5" t="s">
        <v>378</v>
      </c>
    </row>
    <row r="11661" spans="1:9" x14ac:dyDescent="0.25">
      <c r="A11661" s="5" t="s">
        <v>26834</v>
      </c>
      <c r="B11661" s="5" t="s">
        <v>26835</v>
      </c>
      <c r="C11661" s="6" t="s">
        <v>12951</v>
      </c>
      <c r="D11661" s="6" t="str">
        <f t="shared" si="182"/>
        <v>1152-000-000-0000</v>
      </c>
      <c r="E11661" s="5" t="s">
        <v>12952</v>
      </c>
      <c r="F11661" s="5" t="s">
        <v>383</v>
      </c>
      <c r="G11661" s="5" t="s">
        <v>25879</v>
      </c>
      <c r="H11661" s="5" t="s">
        <v>377</v>
      </c>
      <c r="I11661" s="5" t="s">
        <v>378</v>
      </c>
    </row>
    <row r="11662" spans="1:9" x14ac:dyDescent="0.25">
      <c r="A11662" s="5" t="s">
        <v>26836</v>
      </c>
      <c r="B11662" s="5" t="s">
        <v>26837</v>
      </c>
      <c r="C11662" s="6" t="s">
        <v>907</v>
      </c>
      <c r="D11662" s="6" t="str">
        <f t="shared" si="182"/>
        <v>0843-000-000-0000</v>
      </c>
      <c r="E11662" s="5" t="s">
        <v>908</v>
      </c>
      <c r="F11662" s="5" t="s">
        <v>383</v>
      </c>
      <c r="G11662" s="5" t="s">
        <v>25879</v>
      </c>
      <c r="H11662" s="5" t="s">
        <v>377</v>
      </c>
      <c r="I11662" s="5" t="s">
        <v>378</v>
      </c>
    </row>
    <row r="11663" spans="1:9" x14ac:dyDescent="0.25">
      <c r="A11663" s="5" t="s">
        <v>26838</v>
      </c>
      <c r="B11663" s="5" t="s">
        <v>26839</v>
      </c>
      <c r="C11663" s="6" t="s">
        <v>2789</v>
      </c>
      <c r="D11663" s="6" t="str">
        <f t="shared" si="182"/>
        <v>0190-000-000-0000</v>
      </c>
      <c r="E11663" s="5" t="s">
        <v>2790</v>
      </c>
      <c r="F11663" s="5" t="s">
        <v>383</v>
      </c>
      <c r="G11663" s="5" t="s">
        <v>25879</v>
      </c>
      <c r="H11663" s="5" t="s">
        <v>1458</v>
      </c>
      <c r="I11663" s="5" t="s">
        <v>25882</v>
      </c>
    </row>
    <row r="11664" spans="1:9" x14ac:dyDescent="0.25">
      <c r="A11664" s="5" t="s">
        <v>26840</v>
      </c>
      <c r="B11664" s="5" t="s">
        <v>26841</v>
      </c>
      <c r="C11664" s="6" t="s">
        <v>923</v>
      </c>
      <c r="D11664" s="6" t="str">
        <f t="shared" si="182"/>
        <v>0210-000-000-0000</v>
      </c>
      <c r="E11664" s="5" t="s">
        <v>924</v>
      </c>
      <c r="F11664" s="5" t="s">
        <v>383</v>
      </c>
      <c r="G11664" s="5" t="s">
        <v>25879</v>
      </c>
      <c r="H11664" s="5" t="s">
        <v>377</v>
      </c>
      <c r="I11664" s="5" t="s">
        <v>378</v>
      </c>
    </row>
    <row r="11665" spans="1:9" x14ac:dyDescent="0.25">
      <c r="A11665" s="5" t="s">
        <v>26842</v>
      </c>
      <c r="B11665" s="5" t="s">
        <v>26843</v>
      </c>
      <c r="C11665" s="6" t="s">
        <v>1512</v>
      </c>
      <c r="D11665" s="6" t="str">
        <f t="shared" si="182"/>
        <v>0041-000-000-0000</v>
      </c>
      <c r="E11665" s="5" t="s">
        <v>1513</v>
      </c>
      <c r="F11665" s="5" t="s">
        <v>383</v>
      </c>
      <c r="G11665" s="5" t="s">
        <v>25879</v>
      </c>
      <c r="H11665" s="5" t="s">
        <v>377</v>
      </c>
      <c r="I11665" s="5" t="s">
        <v>378</v>
      </c>
    </row>
    <row r="11666" spans="1:9" x14ac:dyDescent="0.25">
      <c r="A11666" s="5" t="s">
        <v>26844</v>
      </c>
      <c r="B11666" s="5" t="s">
        <v>26845</v>
      </c>
      <c r="C11666" s="6" t="s">
        <v>1512</v>
      </c>
      <c r="D11666" s="6" t="str">
        <f t="shared" si="182"/>
        <v>0041-000-000-0000</v>
      </c>
      <c r="E11666" s="5" t="s">
        <v>1513</v>
      </c>
      <c r="F11666" s="5" t="s">
        <v>383</v>
      </c>
      <c r="G11666" s="5" t="s">
        <v>25879</v>
      </c>
      <c r="H11666" s="5" t="s">
        <v>1458</v>
      </c>
      <c r="I11666" s="5" t="s">
        <v>25882</v>
      </c>
    </row>
    <row r="11667" spans="1:9" x14ac:dyDescent="0.25">
      <c r="A11667" s="5" t="s">
        <v>26846</v>
      </c>
      <c r="B11667" s="5" t="s">
        <v>26847</v>
      </c>
      <c r="C11667" s="6" t="s">
        <v>11890</v>
      </c>
      <c r="D11667" s="6" t="str">
        <f t="shared" si="182"/>
        <v>0953-000-000-0000</v>
      </c>
      <c r="E11667" s="5" t="s">
        <v>11891</v>
      </c>
      <c r="F11667" s="5" t="s">
        <v>383</v>
      </c>
      <c r="G11667" s="5" t="s">
        <v>25879</v>
      </c>
      <c r="H11667" s="5" t="s">
        <v>377</v>
      </c>
      <c r="I11667" s="5" t="s">
        <v>378</v>
      </c>
    </row>
    <row r="11668" spans="1:9" x14ac:dyDescent="0.25">
      <c r="A11668" s="5" t="s">
        <v>26848</v>
      </c>
      <c r="B11668" s="5" t="s">
        <v>26849</v>
      </c>
      <c r="C11668" s="6" t="s">
        <v>4428</v>
      </c>
      <c r="D11668" s="6" t="str">
        <f t="shared" si="182"/>
        <v>0990-000-000-0000</v>
      </c>
      <c r="E11668" s="5" t="s">
        <v>4429</v>
      </c>
      <c r="F11668" s="5" t="s">
        <v>383</v>
      </c>
      <c r="G11668" s="5" t="s">
        <v>25879</v>
      </c>
      <c r="H11668" s="5" t="s">
        <v>1458</v>
      </c>
      <c r="I11668" s="5" t="s">
        <v>25882</v>
      </c>
    </row>
    <row r="11669" spans="1:9" x14ac:dyDescent="0.25">
      <c r="A11669" s="5" t="s">
        <v>26850</v>
      </c>
      <c r="B11669" s="5" t="s">
        <v>26851</v>
      </c>
      <c r="C11669" s="6" t="s">
        <v>2160</v>
      </c>
      <c r="D11669" s="6" t="str">
        <f t="shared" si="182"/>
        <v>0075-000-000-0000</v>
      </c>
      <c r="E11669" s="5" t="s">
        <v>2161</v>
      </c>
      <c r="F11669" s="5" t="s">
        <v>383</v>
      </c>
      <c r="G11669" s="5" t="s">
        <v>25879</v>
      </c>
      <c r="H11669" s="5" t="s">
        <v>1458</v>
      </c>
      <c r="I11669" s="5" t="s">
        <v>25882</v>
      </c>
    </row>
    <row r="11670" spans="1:9" x14ac:dyDescent="0.25">
      <c r="A11670" s="5" t="s">
        <v>26852</v>
      </c>
      <c r="B11670" s="5" t="s">
        <v>26853</v>
      </c>
      <c r="C11670" s="6" t="s">
        <v>15677</v>
      </c>
      <c r="D11670" s="6" t="str">
        <f t="shared" si="182"/>
        <v>1084-000-000-0000</v>
      </c>
      <c r="E11670" s="5" t="s">
        <v>15678</v>
      </c>
      <c r="F11670" s="5" t="s">
        <v>383</v>
      </c>
      <c r="G11670" s="5" t="s">
        <v>25879</v>
      </c>
      <c r="H11670" s="5" t="s">
        <v>377</v>
      </c>
      <c r="I11670" s="5" t="s">
        <v>378</v>
      </c>
    </row>
    <row r="11671" spans="1:9" x14ac:dyDescent="0.25">
      <c r="A11671" s="5" t="s">
        <v>26854</v>
      </c>
      <c r="B11671" s="5" t="s">
        <v>26855</v>
      </c>
      <c r="C11671" s="6" t="s">
        <v>14624</v>
      </c>
      <c r="D11671" s="6" t="str">
        <f t="shared" si="182"/>
        <v>1144-000-000-0000</v>
      </c>
      <c r="E11671" s="5" t="s">
        <v>14625</v>
      </c>
      <c r="F11671" s="5" t="s">
        <v>383</v>
      </c>
      <c r="G11671" s="5" t="s">
        <v>25879</v>
      </c>
      <c r="H11671" s="5" t="s">
        <v>377</v>
      </c>
      <c r="I11671" s="5" t="s">
        <v>378</v>
      </c>
    </row>
    <row r="11672" spans="1:9" x14ac:dyDescent="0.25">
      <c r="A11672" s="5" t="s">
        <v>26856</v>
      </c>
      <c r="B11672" s="5" t="s">
        <v>26857</v>
      </c>
      <c r="C11672" s="6" t="s">
        <v>2170</v>
      </c>
      <c r="D11672" s="6" t="str">
        <f t="shared" si="182"/>
        <v>0475-000-000-0000</v>
      </c>
      <c r="E11672" s="5" t="s">
        <v>2171</v>
      </c>
      <c r="F11672" s="5" t="s">
        <v>383</v>
      </c>
      <c r="G11672" s="5" t="s">
        <v>25879</v>
      </c>
      <c r="H11672" s="5" t="s">
        <v>377</v>
      </c>
      <c r="I11672" s="5" t="s">
        <v>378</v>
      </c>
    </row>
    <row r="11673" spans="1:9" x14ac:dyDescent="0.25">
      <c r="A11673" s="5" t="s">
        <v>26858</v>
      </c>
      <c r="B11673" s="5" t="s">
        <v>26859</v>
      </c>
      <c r="C11673" s="6" t="s">
        <v>445</v>
      </c>
      <c r="D11673" s="6" t="str">
        <f t="shared" si="182"/>
        <v>0032-000-000-0000</v>
      </c>
      <c r="E11673" s="5" t="s">
        <v>446</v>
      </c>
      <c r="F11673" s="5" t="s">
        <v>383</v>
      </c>
      <c r="G11673" s="5" t="s">
        <v>25879</v>
      </c>
      <c r="H11673" s="5" t="s">
        <v>1458</v>
      </c>
      <c r="I11673" s="5" t="s">
        <v>25882</v>
      </c>
    </row>
    <row r="11674" spans="1:9" x14ac:dyDescent="0.25">
      <c r="A11674" s="5" t="s">
        <v>26860</v>
      </c>
      <c r="B11674" s="5" t="s">
        <v>26861</v>
      </c>
      <c r="C11674" s="6" t="s">
        <v>445</v>
      </c>
      <c r="D11674" s="6" t="str">
        <f t="shared" si="182"/>
        <v>0032-000-000-0000</v>
      </c>
      <c r="E11674" s="5" t="s">
        <v>446</v>
      </c>
      <c r="F11674" s="5" t="s">
        <v>383</v>
      </c>
      <c r="G11674" s="5" t="s">
        <v>25879</v>
      </c>
      <c r="H11674" s="5" t="s">
        <v>377</v>
      </c>
      <c r="I11674" s="5" t="s">
        <v>378</v>
      </c>
    </row>
    <row r="11675" spans="1:9" x14ac:dyDescent="0.25">
      <c r="A11675" s="5" t="s">
        <v>26862</v>
      </c>
      <c r="B11675" s="5" t="s">
        <v>26863</v>
      </c>
      <c r="C11675" s="6" t="s">
        <v>1414</v>
      </c>
      <c r="D11675" s="6" t="str">
        <f t="shared" si="182"/>
        <v>0163-000-000-0000</v>
      </c>
      <c r="E11675" s="5" t="s">
        <v>1415</v>
      </c>
      <c r="F11675" s="5" t="s">
        <v>383</v>
      </c>
      <c r="G11675" s="5" t="s">
        <v>25879</v>
      </c>
      <c r="H11675" s="5" t="s">
        <v>377</v>
      </c>
      <c r="I11675" s="5" t="s">
        <v>378</v>
      </c>
    </row>
    <row r="11676" spans="1:9" x14ac:dyDescent="0.25">
      <c r="A11676" s="5" t="s">
        <v>26864</v>
      </c>
      <c r="B11676" s="5" t="s">
        <v>26865</v>
      </c>
      <c r="C11676" s="6" t="s">
        <v>5256</v>
      </c>
      <c r="D11676" s="6" t="str">
        <f t="shared" si="182"/>
        <v>1059-000-000-0000</v>
      </c>
      <c r="E11676" s="5" t="s">
        <v>5257</v>
      </c>
      <c r="F11676" s="5" t="s">
        <v>383</v>
      </c>
      <c r="G11676" s="5" t="s">
        <v>25879</v>
      </c>
      <c r="H11676" s="5" t="s">
        <v>1458</v>
      </c>
      <c r="I11676" s="5" t="s">
        <v>25882</v>
      </c>
    </row>
    <row r="11677" spans="1:9" x14ac:dyDescent="0.25">
      <c r="A11677" s="5" t="s">
        <v>26866</v>
      </c>
      <c r="B11677" s="5" t="s">
        <v>26867</v>
      </c>
      <c r="C11677" s="6" t="s">
        <v>931</v>
      </c>
      <c r="D11677" s="6" t="str">
        <f t="shared" si="182"/>
        <v>0045-000-000-0000</v>
      </c>
      <c r="E11677" s="5" t="s">
        <v>932</v>
      </c>
      <c r="F11677" s="5" t="s">
        <v>383</v>
      </c>
      <c r="G11677" s="5" t="s">
        <v>25879</v>
      </c>
      <c r="H11677" s="5" t="s">
        <v>377</v>
      </c>
      <c r="I11677" s="5" t="s">
        <v>378</v>
      </c>
    </row>
    <row r="11678" spans="1:9" x14ac:dyDescent="0.25">
      <c r="A11678" s="5" t="s">
        <v>26868</v>
      </c>
      <c r="B11678" s="5" t="s">
        <v>26869</v>
      </c>
      <c r="C11678" s="6" t="s">
        <v>1456</v>
      </c>
      <c r="D11678" s="6" t="str">
        <f t="shared" si="182"/>
        <v>0150-000-000-0000</v>
      </c>
      <c r="E11678" s="5" t="s">
        <v>1457</v>
      </c>
      <c r="F11678" s="5" t="s">
        <v>383</v>
      </c>
      <c r="G11678" s="5" t="s">
        <v>25879</v>
      </c>
      <c r="H11678" s="5" t="s">
        <v>377</v>
      </c>
      <c r="I11678" s="5" t="s">
        <v>378</v>
      </c>
    </row>
    <row r="11679" spans="1:9" x14ac:dyDescent="0.25">
      <c r="A11679" s="5" t="s">
        <v>26870</v>
      </c>
      <c r="B11679" s="5" t="s">
        <v>26871</v>
      </c>
      <c r="C11679" s="6" t="s">
        <v>827</v>
      </c>
      <c r="D11679" s="6" t="str">
        <f t="shared" si="182"/>
        <v>0320-000-000-0000</v>
      </c>
      <c r="E11679" s="5" t="s">
        <v>828</v>
      </c>
      <c r="F11679" s="5" t="s">
        <v>383</v>
      </c>
      <c r="G11679" s="5" t="s">
        <v>25879</v>
      </c>
      <c r="H11679" s="5" t="s">
        <v>1458</v>
      </c>
      <c r="I11679" s="5" t="s">
        <v>25882</v>
      </c>
    </row>
    <row r="11680" spans="1:9" x14ac:dyDescent="0.25">
      <c r="A11680" s="5" t="s">
        <v>26872</v>
      </c>
      <c r="B11680" s="5" t="s">
        <v>26873</v>
      </c>
      <c r="C11680" s="6" t="s">
        <v>551</v>
      </c>
      <c r="D11680" s="6" t="str">
        <f t="shared" si="182"/>
        <v>0355-000-000-0000</v>
      </c>
      <c r="E11680" s="5" t="s">
        <v>552</v>
      </c>
      <c r="F11680" s="5" t="s">
        <v>383</v>
      </c>
      <c r="G11680" s="5" t="s">
        <v>25879</v>
      </c>
      <c r="H11680" s="5" t="s">
        <v>377</v>
      </c>
      <c r="I11680" s="5" t="s">
        <v>378</v>
      </c>
    </row>
    <row r="11681" spans="1:9" x14ac:dyDescent="0.25">
      <c r="A11681" s="5" t="s">
        <v>26874</v>
      </c>
      <c r="B11681" s="5" t="s">
        <v>26875</v>
      </c>
      <c r="C11681" s="6" t="s">
        <v>3498</v>
      </c>
      <c r="D11681" s="6" t="str">
        <f t="shared" si="182"/>
        <v>0548-000-000-0000</v>
      </c>
      <c r="E11681" s="5" t="s">
        <v>3499</v>
      </c>
      <c r="F11681" s="5" t="s">
        <v>383</v>
      </c>
      <c r="G11681" s="5" t="s">
        <v>25879</v>
      </c>
      <c r="H11681" s="5" t="s">
        <v>1458</v>
      </c>
      <c r="I11681" s="5" t="s">
        <v>25882</v>
      </c>
    </row>
    <row r="11682" spans="1:9" x14ac:dyDescent="0.25">
      <c r="A11682" s="5" t="s">
        <v>26876</v>
      </c>
      <c r="B11682" s="5" t="s">
        <v>26877</v>
      </c>
      <c r="C11682" s="6" t="s">
        <v>3498</v>
      </c>
      <c r="D11682" s="6" t="str">
        <f t="shared" si="182"/>
        <v>0548-000-000-0000</v>
      </c>
      <c r="E11682" s="5" t="s">
        <v>3499</v>
      </c>
      <c r="F11682" s="5" t="s">
        <v>383</v>
      </c>
      <c r="G11682" s="5" t="s">
        <v>25879</v>
      </c>
      <c r="H11682" s="5" t="s">
        <v>377</v>
      </c>
      <c r="I11682" s="5" t="s">
        <v>378</v>
      </c>
    </row>
    <row r="11683" spans="1:9" x14ac:dyDescent="0.25">
      <c r="A11683" s="5" t="s">
        <v>26878</v>
      </c>
      <c r="B11683" s="5" t="s">
        <v>26879</v>
      </c>
      <c r="C11683" s="6" t="s">
        <v>405</v>
      </c>
      <c r="D11683" s="6" t="str">
        <f t="shared" si="182"/>
        <v>0340-000-000-0000</v>
      </c>
      <c r="E11683" s="5" t="s">
        <v>406</v>
      </c>
      <c r="F11683" s="5" t="s">
        <v>383</v>
      </c>
      <c r="G11683" s="5" t="s">
        <v>25879</v>
      </c>
      <c r="H11683" s="5" t="s">
        <v>377</v>
      </c>
      <c r="I11683" s="5" t="s">
        <v>378</v>
      </c>
    </row>
    <row r="11684" spans="1:9" x14ac:dyDescent="0.25">
      <c r="A11684" s="5" t="s">
        <v>26880</v>
      </c>
      <c r="B11684" s="5" t="s">
        <v>26881</v>
      </c>
      <c r="C11684" s="6" t="s">
        <v>405</v>
      </c>
      <c r="D11684" s="6" t="str">
        <f t="shared" si="182"/>
        <v>0340-000-000-0000</v>
      </c>
      <c r="E11684" s="5" t="s">
        <v>406</v>
      </c>
      <c r="F11684" s="5" t="s">
        <v>383</v>
      </c>
      <c r="G11684" s="5" t="s">
        <v>25879</v>
      </c>
      <c r="H11684" s="5" t="s">
        <v>377</v>
      </c>
      <c r="I11684" s="5" t="s">
        <v>378</v>
      </c>
    </row>
    <row r="11685" spans="1:9" x14ac:dyDescent="0.25">
      <c r="A11685" s="5" t="s">
        <v>26882</v>
      </c>
      <c r="B11685" s="5" t="s">
        <v>26883</v>
      </c>
      <c r="C11685" s="6" t="s">
        <v>989</v>
      </c>
      <c r="D11685" s="6" t="str">
        <f t="shared" si="182"/>
        <v>0207-000-000-0000</v>
      </c>
      <c r="E11685" s="5" t="s">
        <v>990</v>
      </c>
      <c r="F11685" s="5" t="s">
        <v>383</v>
      </c>
      <c r="G11685" s="5" t="s">
        <v>25879</v>
      </c>
      <c r="H11685" s="5" t="s">
        <v>1458</v>
      </c>
      <c r="I11685" s="5" t="s">
        <v>25882</v>
      </c>
    </row>
    <row r="11686" spans="1:9" x14ac:dyDescent="0.25">
      <c r="A11686" s="5" t="s">
        <v>26884</v>
      </c>
      <c r="B11686" s="5" t="s">
        <v>26885</v>
      </c>
      <c r="C11686" s="6" t="s">
        <v>6938</v>
      </c>
      <c r="D11686" s="6" t="str">
        <f t="shared" si="182"/>
        <v>0868-000-000-0000</v>
      </c>
      <c r="E11686" s="5" t="s">
        <v>27865</v>
      </c>
      <c r="F11686" s="5" t="s">
        <v>383</v>
      </c>
      <c r="G11686" s="5" t="s">
        <v>25879</v>
      </c>
      <c r="H11686" s="5" t="s">
        <v>377</v>
      </c>
      <c r="I11686" s="5" t="s">
        <v>378</v>
      </c>
    </row>
    <row r="11687" spans="1:9" x14ac:dyDescent="0.25">
      <c r="A11687" s="5" t="s">
        <v>26886</v>
      </c>
      <c r="B11687" s="5" t="s">
        <v>26887</v>
      </c>
      <c r="C11687" s="6" t="s">
        <v>4635</v>
      </c>
      <c r="D11687" s="6" t="str">
        <f t="shared" si="182"/>
        <v>1071-000-000-0000</v>
      </c>
      <c r="E11687" s="5" t="s">
        <v>4636</v>
      </c>
      <c r="F11687" s="5" t="s">
        <v>383</v>
      </c>
      <c r="G11687" s="5" t="s">
        <v>25879</v>
      </c>
      <c r="H11687" s="5" t="s">
        <v>377</v>
      </c>
      <c r="I11687" s="5" t="s">
        <v>378</v>
      </c>
    </row>
    <row r="11688" spans="1:9" x14ac:dyDescent="0.25">
      <c r="A11688" s="5" t="s">
        <v>26888</v>
      </c>
      <c r="B11688" s="5" t="s">
        <v>26889</v>
      </c>
      <c r="C11688" s="6" t="s">
        <v>1887</v>
      </c>
      <c r="D11688" s="6" t="str">
        <f t="shared" si="182"/>
        <v>0440-000-000-0000</v>
      </c>
      <c r="E11688" s="5" t="s">
        <v>1888</v>
      </c>
      <c r="F11688" s="5" t="s">
        <v>383</v>
      </c>
      <c r="G11688" s="5" t="s">
        <v>25879</v>
      </c>
      <c r="H11688" s="5" t="s">
        <v>377</v>
      </c>
      <c r="I11688" s="5" t="s">
        <v>378</v>
      </c>
    </row>
    <row r="11689" spans="1:9" x14ac:dyDescent="0.25">
      <c r="A11689" s="5" t="s">
        <v>26890</v>
      </c>
      <c r="B11689" s="5" t="s">
        <v>26891</v>
      </c>
      <c r="C11689" s="6" t="s">
        <v>11251</v>
      </c>
      <c r="D11689" s="6" t="str">
        <f t="shared" si="182"/>
        <v>1151-000-000-0000</v>
      </c>
      <c r="E11689" s="5" t="s">
        <v>11252</v>
      </c>
      <c r="F11689" s="5" t="s">
        <v>383</v>
      </c>
      <c r="G11689" s="5" t="s">
        <v>25879</v>
      </c>
      <c r="H11689" s="5" t="s">
        <v>1458</v>
      </c>
      <c r="I11689" s="5" t="s">
        <v>25882</v>
      </c>
    </row>
    <row r="11690" spans="1:9" x14ac:dyDescent="0.25">
      <c r="A11690" s="5" t="s">
        <v>26892</v>
      </c>
      <c r="B11690" s="5" t="s">
        <v>26893</v>
      </c>
      <c r="C11690" s="6" t="s">
        <v>2519</v>
      </c>
      <c r="D11690" s="6" t="str">
        <f t="shared" si="182"/>
        <v>0946-000-000-0000</v>
      </c>
      <c r="E11690" s="5" t="s">
        <v>2520</v>
      </c>
      <c r="F11690" s="5" t="s">
        <v>383</v>
      </c>
      <c r="G11690" s="5" t="s">
        <v>25879</v>
      </c>
      <c r="H11690" s="5" t="s">
        <v>377</v>
      </c>
      <c r="I11690" s="5" t="s">
        <v>378</v>
      </c>
    </row>
    <row r="11691" spans="1:9" x14ac:dyDescent="0.25">
      <c r="A11691" s="5" t="s">
        <v>26894</v>
      </c>
      <c r="B11691" s="5" t="s">
        <v>26895</v>
      </c>
      <c r="C11691" s="6" t="s">
        <v>1980</v>
      </c>
      <c r="D11691" s="6" t="str">
        <f t="shared" si="182"/>
        <v>0051-000-000-0000</v>
      </c>
      <c r="E11691" s="5" t="s">
        <v>1981</v>
      </c>
      <c r="F11691" s="5" t="s">
        <v>383</v>
      </c>
      <c r="G11691" s="5" t="s">
        <v>25879</v>
      </c>
      <c r="H11691" s="5" t="s">
        <v>377</v>
      </c>
      <c r="I11691" s="5" t="s">
        <v>378</v>
      </c>
    </row>
    <row r="11692" spans="1:9" x14ac:dyDescent="0.25">
      <c r="A11692" s="5" t="s">
        <v>26896</v>
      </c>
      <c r="B11692" s="5" t="s">
        <v>26897</v>
      </c>
      <c r="C11692" s="6" t="s">
        <v>2170</v>
      </c>
      <c r="D11692" s="6" t="str">
        <f t="shared" si="182"/>
        <v>0475-000-000-0000</v>
      </c>
      <c r="E11692" s="5" t="s">
        <v>2171</v>
      </c>
      <c r="F11692" s="5" t="s">
        <v>383</v>
      </c>
      <c r="G11692" s="5" t="s">
        <v>25879</v>
      </c>
      <c r="H11692" s="5" t="s">
        <v>377</v>
      </c>
      <c r="I11692" s="5" t="s">
        <v>378</v>
      </c>
    </row>
    <row r="11693" spans="1:9" x14ac:dyDescent="0.25">
      <c r="A11693" s="5" t="s">
        <v>26898</v>
      </c>
      <c r="B11693" s="5" t="s">
        <v>26899</v>
      </c>
      <c r="C11693" s="6" t="s">
        <v>2785</v>
      </c>
      <c r="D11693" s="6" t="str">
        <f t="shared" si="182"/>
        <v>0825-000-000-0000</v>
      </c>
      <c r="E11693" s="5" t="s">
        <v>2786</v>
      </c>
      <c r="F11693" s="5" t="s">
        <v>383</v>
      </c>
      <c r="G11693" s="5" t="s">
        <v>25879</v>
      </c>
      <c r="H11693" s="5" t="s">
        <v>1458</v>
      </c>
      <c r="I11693" s="5" t="s">
        <v>25882</v>
      </c>
    </row>
    <row r="11694" spans="1:9" x14ac:dyDescent="0.25">
      <c r="A11694" s="5" t="s">
        <v>26900</v>
      </c>
      <c r="B11694" s="5" t="s">
        <v>26901</v>
      </c>
      <c r="C11694" s="6" t="s">
        <v>477</v>
      </c>
      <c r="D11694" s="6" t="str">
        <f t="shared" si="182"/>
        <v>0422-000-000-0000</v>
      </c>
      <c r="E11694" s="5" t="s">
        <v>478</v>
      </c>
      <c r="F11694" s="5" t="s">
        <v>383</v>
      </c>
      <c r="G11694" s="5" t="s">
        <v>25879</v>
      </c>
      <c r="H11694" s="5" t="s">
        <v>377</v>
      </c>
      <c r="I11694" s="5" t="s">
        <v>378</v>
      </c>
    </row>
    <row r="11695" spans="1:9" x14ac:dyDescent="0.25">
      <c r="A11695" s="5" t="s">
        <v>26902</v>
      </c>
      <c r="B11695" s="5" t="s">
        <v>26903</v>
      </c>
      <c r="C11695" s="6" t="s">
        <v>2245</v>
      </c>
      <c r="D11695" s="6" t="str">
        <f t="shared" si="182"/>
        <v>0959-000-000-0000</v>
      </c>
      <c r="E11695" s="5" t="s">
        <v>2246</v>
      </c>
      <c r="F11695" s="5" t="s">
        <v>383</v>
      </c>
      <c r="G11695" s="5" t="s">
        <v>25879</v>
      </c>
      <c r="H11695" s="5" t="s">
        <v>377</v>
      </c>
      <c r="I11695" s="5" t="s">
        <v>378</v>
      </c>
    </row>
    <row r="11696" spans="1:9" x14ac:dyDescent="0.25">
      <c r="A11696" s="5" t="s">
        <v>26904</v>
      </c>
      <c r="B11696" s="5" t="s">
        <v>26905</v>
      </c>
      <c r="C11696" s="6" t="s">
        <v>1462</v>
      </c>
      <c r="D11696" s="6" t="str">
        <f t="shared" si="182"/>
        <v>1133-000-000-0000</v>
      </c>
      <c r="E11696" s="5" t="s">
        <v>1463</v>
      </c>
      <c r="F11696" s="5" t="s">
        <v>383</v>
      </c>
      <c r="G11696" s="5" t="s">
        <v>25879</v>
      </c>
      <c r="H11696" s="5" t="s">
        <v>377</v>
      </c>
      <c r="I11696" s="5" t="s">
        <v>378</v>
      </c>
    </row>
    <row r="11697" spans="1:9" x14ac:dyDescent="0.25">
      <c r="A11697" s="5" t="s">
        <v>26906</v>
      </c>
      <c r="B11697" s="5" t="s">
        <v>26907</v>
      </c>
      <c r="C11697" s="6" t="s">
        <v>954</v>
      </c>
      <c r="D11697" s="6" t="str">
        <f t="shared" si="182"/>
        <v>0120-000-000-0000</v>
      </c>
      <c r="E11697" s="5" t="s">
        <v>955</v>
      </c>
      <c r="F11697" s="5" t="s">
        <v>383</v>
      </c>
      <c r="G11697" s="5" t="s">
        <v>25879</v>
      </c>
      <c r="H11697" s="5" t="s">
        <v>377</v>
      </c>
      <c r="I11697" s="5" t="s">
        <v>378</v>
      </c>
    </row>
    <row r="11698" spans="1:9" x14ac:dyDescent="0.25">
      <c r="A11698" s="5" t="s">
        <v>26908</v>
      </c>
      <c r="B11698" s="5" t="s">
        <v>26909</v>
      </c>
      <c r="C11698" s="6" t="s">
        <v>6350</v>
      </c>
      <c r="D11698" s="6" t="str">
        <f t="shared" si="182"/>
        <v>0697-000-000-0000</v>
      </c>
      <c r="E11698" s="5" t="s">
        <v>6351</v>
      </c>
      <c r="F11698" s="5" t="s">
        <v>383</v>
      </c>
      <c r="G11698" s="5" t="s">
        <v>25879</v>
      </c>
      <c r="H11698" s="5" t="s">
        <v>1458</v>
      </c>
      <c r="I11698" s="5" t="s">
        <v>25882</v>
      </c>
    </row>
    <row r="11699" spans="1:9" x14ac:dyDescent="0.25">
      <c r="A11699" s="5" t="s">
        <v>26910</v>
      </c>
      <c r="B11699" s="5" t="s">
        <v>26911</v>
      </c>
      <c r="C11699" s="6" t="s">
        <v>12090</v>
      </c>
      <c r="D11699" s="6" t="str">
        <f t="shared" si="182"/>
        <v>0039-000-000-0000</v>
      </c>
      <c r="E11699" s="5" t="s">
        <v>12091</v>
      </c>
      <c r="F11699" s="5" t="s">
        <v>383</v>
      </c>
      <c r="G11699" s="5" t="s">
        <v>25879</v>
      </c>
      <c r="H11699" s="5" t="s">
        <v>1458</v>
      </c>
      <c r="I11699" s="5" t="s">
        <v>25882</v>
      </c>
    </row>
    <row r="11700" spans="1:9" x14ac:dyDescent="0.25">
      <c r="A11700" s="5" t="s">
        <v>26912</v>
      </c>
      <c r="B11700" s="5" t="s">
        <v>26913</v>
      </c>
      <c r="C11700" s="6" t="s">
        <v>12791</v>
      </c>
      <c r="D11700" s="6" t="str">
        <f t="shared" si="182"/>
        <v>0100-000-000-0000</v>
      </c>
      <c r="E11700" s="5" t="s">
        <v>12792</v>
      </c>
      <c r="F11700" s="5" t="s">
        <v>383</v>
      </c>
      <c r="G11700" s="5" t="s">
        <v>25879</v>
      </c>
      <c r="H11700" s="5" t="s">
        <v>1458</v>
      </c>
      <c r="I11700" s="5" t="s">
        <v>25882</v>
      </c>
    </row>
    <row r="11701" spans="1:9" x14ac:dyDescent="0.25">
      <c r="A11701" s="5" t="s">
        <v>26914</v>
      </c>
      <c r="B11701" s="5" t="s">
        <v>26915</v>
      </c>
      <c r="C11701" s="6" t="s">
        <v>1283</v>
      </c>
      <c r="D11701" s="6" t="str">
        <f t="shared" si="182"/>
        <v>0338-000-000-0000</v>
      </c>
      <c r="E11701" s="5" t="s">
        <v>1284</v>
      </c>
      <c r="F11701" s="5" t="s">
        <v>383</v>
      </c>
      <c r="G11701" s="5" t="s">
        <v>25879</v>
      </c>
      <c r="H11701" s="5" t="s">
        <v>377</v>
      </c>
      <c r="I11701" s="5" t="s">
        <v>378</v>
      </c>
    </row>
    <row r="11702" spans="1:9" x14ac:dyDescent="0.25">
      <c r="A11702" s="5" t="s">
        <v>26916</v>
      </c>
      <c r="B11702" s="5" t="s">
        <v>26917</v>
      </c>
      <c r="C11702" s="6" t="s">
        <v>11668</v>
      </c>
      <c r="D11702" s="6" t="str">
        <f t="shared" si="182"/>
        <v>1125-000-000-0000</v>
      </c>
      <c r="E11702" s="5" t="s">
        <v>11669</v>
      </c>
      <c r="F11702" s="5" t="s">
        <v>383</v>
      </c>
      <c r="G11702" s="5" t="s">
        <v>25879</v>
      </c>
      <c r="H11702" s="5" t="s">
        <v>377</v>
      </c>
      <c r="I11702" s="5" t="s">
        <v>378</v>
      </c>
    </row>
    <row r="11703" spans="1:9" x14ac:dyDescent="0.25">
      <c r="A11703" s="5" t="s">
        <v>26918</v>
      </c>
      <c r="B11703" s="5" t="s">
        <v>26919</v>
      </c>
      <c r="C11703" s="6" t="s">
        <v>2283</v>
      </c>
      <c r="D11703" s="6" t="str">
        <f t="shared" si="182"/>
        <v>0822-000-000-0000</v>
      </c>
      <c r="E11703" s="5" t="s">
        <v>2284</v>
      </c>
      <c r="F11703" s="5" t="s">
        <v>383</v>
      </c>
      <c r="G11703" s="5" t="s">
        <v>25879</v>
      </c>
      <c r="H11703" s="5" t="s">
        <v>377</v>
      </c>
      <c r="I11703" s="5" t="s">
        <v>378</v>
      </c>
    </row>
    <row r="11704" spans="1:9" x14ac:dyDescent="0.25">
      <c r="A11704" s="5" t="s">
        <v>26920</v>
      </c>
      <c r="B11704" s="5" t="s">
        <v>26921</v>
      </c>
      <c r="C11704" s="6" t="s">
        <v>589</v>
      </c>
      <c r="D11704" s="6" t="str">
        <f t="shared" si="182"/>
        <v>0160-000-000-0000</v>
      </c>
      <c r="E11704" s="5" t="s">
        <v>590</v>
      </c>
      <c r="F11704" s="5" t="s">
        <v>383</v>
      </c>
      <c r="G11704" s="5" t="s">
        <v>25879</v>
      </c>
      <c r="H11704" s="5" t="s">
        <v>377</v>
      </c>
      <c r="I11704" s="5" t="s">
        <v>378</v>
      </c>
    </row>
    <row r="11705" spans="1:9" x14ac:dyDescent="0.25">
      <c r="A11705" s="5" t="s">
        <v>26922</v>
      </c>
      <c r="B11705" s="5" t="s">
        <v>26923</v>
      </c>
      <c r="C11705" s="6" t="s">
        <v>973</v>
      </c>
      <c r="D11705" s="6" t="str">
        <f t="shared" si="182"/>
        <v>0575-000-000-0000</v>
      </c>
      <c r="E11705" s="5" t="s">
        <v>974</v>
      </c>
      <c r="F11705" s="5" t="s">
        <v>383</v>
      </c>
      <c r="G11705" s="5" t="s">
        <v>25879</v>
      </c>
      <c r="H11705" s="5" t="s">
        <v>377</v>
      </c>
      <c r="I11705" s="5" t="s">
        <v>378</v>
      </c>
    </row>
    <row r="11706" spans="1:9" x14ac:dyDescent="0.25">
      <c r="A11706" s="5" t="s">
        <v>26924</v>
      </c>
      <c r="B11706" s="5" t="s">
        <v>26925</v>
      </c>
      <c r="C11706" s="6" t="s">
        <v>1782</v>
      </c>
      <c r="D11706" s="6" t="str">
        <f t="shared" si="182"/>
        <v>0940-000-000-0000</v>
      </c>
      <c r="E11706" s="5" t="s">
        <v>1783</v>
      </c>
      <c r="F11706" s="5" t="s">
        <v>383</v>
      </c>
      <c r="G11706" s="5" t="s">
        <v>25879</v>
      </c>
      <c r="H11706" s="5" t="s">
        <v>377</v>
      </c>
      <c r="I11706" s="5" t="s">
        <v>378</v>
      </c>
    </row>
    <row r="11707" spans="1:9" x14ac:dyDescent="0.25">
      <c r="A11707" s="5" t="s">
        <v>26926</v>
      </c>
      <c r="B11707" s="5" t="s">
        <v>26927</v>
      </c>
      <c r="C11707" s="6" t="s">
        <v>3307</v>
      </c>
      <c r="D11707" s="6" t="str">
        <f t="shared" si="182"/>
        <v>1138-000-000-0000</v>
      </c>
      <c r="E11707" s="5" t="s">
        <v>3308</v>
      </c>
      <c r="F11707" s="5" t="s">
        <v>383</v>
      </c>
      <c r="G11707" s="5" t="s">
        <v>25879</v>
      </c>
      <c r="H11707" s="5" t="s">
        <v>377</v>
      </c>
      <c r="I11707" s="5" t="s">
        <v>378</v>
      </c>
    </row>
    <row r="11708" spans="1:9" x14ac:dyDescent="0.25">
      <c r="A11708" s="5" t="s">
        <v>26928</v>
      </c>
      <c r="B11708" s="5" t="s">
        <v>26929</v>
      </c>
      <c r="C11708" s="6" t="s">
        <v>1079</v>
      </c>
      <c r="D11708" s="6" t="str">
        <f t="shared" si="182"/>
        <v>0042-000-000-0000</v>
      </c>
      <c r="E11708" s="5" t="s">
        <v>1080</v>
      </c>
      <c r="F11708" s="5" t="s">
        <v>383</v>
      </c>
      <c r="G11708" s="5" t="s">
        <v>25879</v>
      </c>
      <c r="H11708" s="5" t="s">
        <v>377</v>
      </c>
      <c r="I11708" s="5" t="s">
        <v>378</v>
      </c>
    </row>
    <row r="11709" spans="1:9" x14ac:dyDescent="0.25">
      <c r="A11709" s="5" t="s">
        <v>26930</v>
      </c>
      <c r="B11709" s="5" t="s">
        <v>26931</v>
      </c>
      <c r="C11709" s="6" t="s">
        <v>3017</v>
      </c>
      <c r="D11709" s="6" t="str">
        <f t="shared" si="182"/>
        <v>0597-000-000-0000</v>
      </c>
      <c r="E11709" s="5" t="s">
        <v>3018</v>
      </c>
      <c r="F11709" s="5" t="s">
        <v>383</v>
      </c>
      <c r="G11709" s="5" t="s">
        <v>25879</v>
      </c>
      <c r="H11709" s="5" t="s">
        <v>377</v>
      </c>
      <c r="I11709" s="5" t="s">
        <v>378</v>
      </c>
    </row>
    <row r="11710" spans="1:9" x14ac:dyDescent="0.25">
      <c r="A11710" s="5" t="s">
        <v>26932</v>
      </c>
      <c r="B11710" s="5" t="s">
        <v>26933</v>
      </c>
      <c r="C11710" s="6" t="s">
        <v>923</v>
      </c>
      <c r="D11710" s="6" t="str">
        <f t="shared" si="182"/>
        <v>0210-000-000-0000</v>
      </c>
      <c r="E11710" s="5" t="s">
        <v>924</v>
      </c>
      <c r="F11710" s="5" t="s">
        <v>383</v>
      </c>
      <c r="G11710" s="5" t="s">
        <v>25879</v>
      </c>
      <c r="H11710" s="5" t="s">
        <v>1458</v>
      </c>
      <c r="I11710" s="5" t="s">
        <v>25882</v>
      </c>
    </row>
    <row r="11711" spans="1:9" x14ac:dyDescent="0.25">
      <c r="A11711" s="5" t="s">
        <v>26934</v>
      </c>
      <c r="B11711" s="5" t="s">
        <v>26935</v>
      </c>
      <c r="C11711" s="6" t="s">
        <v>11668</v>
      </c>
      <c r="D11711" s="6" t="str">
        <f t="shared" si="182"/>
        <v>1125-000-000-0000</v>
      </c>
      <c r="E11711" s="5" t="s">
        <v>11669</v>
      </c>
      <c r="F11711" s="5" t="s">
        <v>383</v>
      </c>
      <c r="G11711" s="5" t="s">
        <v>25879</v>
      </c>
      <c r="H11711" s="5" t="s">
        <v>377</v>
      </c>
      <c r="I11711" s="5" t="s">
        <v>378</v>
      </c>
    </row>
    <row r="11712" spans="1:9" x14ac:dyDescent="0.25">
      <c r="A11712" s="5" t="s">
        <v>26936</v>
      </c>
      <c r="B11712" s="5" t="s">
        <v>26937</v>
      </c>
      <c r="C11712" s="6" t="s">
        <v>7786</v>
      </c>
      <c r="D11712" s="6" t="str">
        <f t="shared" si="182"/>
        <v>0960-000-000-0000</v>
      </c>
      <c r="E11712" s="5" t="s">
        <v>7787</v>
      </c>
      <c r="F11712" s="5" t="s">
        <v>383</v>
      </c>
      <c r="G11712" s="5" t="s">
        <v>25879</v>
      </c>
      <c r="H11712" s="5" t="s">
        <v>513</v>
      </c>
      <c r="I11712" s="5" t="s">
        <v>25927</v>
      </c>
    </row>
    <row r="11713" spans="1:9" x14ac:dyDescent="0.25">
      <c r="A11713" s="5" t="s">
        <v>26938</v>
      </c>
      <c r="B11713" s="5" t="s">
        <v>26939</v>
      </c>
      <c r="C11713" s="6" t="s">
        <v>5864</v>
      </c>
      <c r="D11713" s="6" t="str">
        <f t="shared" si="182"/>
        <v>0668-000-000-0000</v>
      </c>
      <c r="E11713" s="5" t="s">
        <v>5865</v>
      </c>
      <c r="F11713" s="5" t="s">
        <v>383</v>
      </c>
      <c r="G11713" s="5" t="s">
        <v>25879</v>
      </c>
      <c r="H11713" s="5" t="s">
        <v>377</v>
      </c>
      <c r="I11713" s="5" t="s">
        <v>378</v>
      </c>
    </row>
    <row r="11714" spans="1:9" x14ac:dyDescent="0.25">
      <c r="A11714" s="5" t="s">
        <v>26940</v>
      </c>
      <c r="B11714" s="5" t="s">
        <v>26941</v>
      </c>
      <c r="C11714" s="6" t="s">
        <v>17989</v>
      </c>
      <c r="D11714" s="6" t="str">
        <f t="shared" ref="D11714:D11777" si="183">TEXT(C11714,"0000-000-000-0000")</f>
        <v>0303-044-000-0000</v>
      </c>
      <c r="E11714" s="5" t="s">
        <v>17990</v>
      </c>
      <c r="F11714" s="5" t="s">
        <v>383</v>
      </c>
      <c r="G11714" s="5" t="s">
        <v>25879</v>
      </c>
      <c r="H11714" s="5" t="s">
        <v>1458</v>
      </c>
      <c r="I11714" s="5" t="s">
        <v>25882</v>
      </c>
    </row>
    <row r="11715" spans="1:9" x14ac:dyDescent="0.25">
      <c r="A11715" s="5" t="s">
        <v>26942</v>
      </c>
      <c r="B11715" s="5" t="s">
        <v>26943</v>
      </c>
      <c r="C11715" s="6" t="s">
        <v>485</v>
      </c>
      <c r="D11715" s="6" t="str">
        <f t="shared" si="183"/>
        <v>0330-000-000-0000</v>
      </c>
      <c r="E11715" s="5" t="s">
        <v>486</v>
      </c>
      <c r="F11715" s="5" t="s">
        <v>383</v>
      </c>
      <c r="G11715" s="5" t="s">
        <v>25879</v>
      </c>
      <c r="H11715" s="5" t="s">
        <v>377</v>
      </c>
      <c r="I11715" s="5" t="s">
        <v>378</v>
      </c>
    </row>
    <row r="11716" spans="1:9" x14ac:dyDescent="0.25">
      <c r="A11716" s="5" t="s">
        <v>26944</v>
      </c>
      <c r="B11716" s="5" t="s">
        <v>26945</v>
      </c>
      <c r="C11716" s="6" t="s">
        <v>4935</v>
      </c>
      <c r="D11716" s="6" t="str">
        <f t="shared" si="183"/>
        <v>0127-000-000-0000</v>
      </c>
      <c r="E11716" s="5" t="s">
        <v>4936</v>
      </c>
      <c r="F11716" s="5" t="s">
        <v>383</v>
      </c>
      <c r="G11716" s="5" t="s">
        <v>25879</v>
      </c>
      <c r="H11716" s="5" t="s">
        <v>377</v>
      </c>
      <c r="I11716" s="5" t="s">
        <v>378</v>
      </c>
    </row>
    <row r="11717" spans="1:9" x14ac:dyDescent="0.25">
      <c r="A11717" s="5" t="s">
        <v>26946</v>
      </c>
      <c r="B11717" s="5" t="s">
        <v>26947</v>
      </c>
      <c r="C11717" s="6" t="s">
        <v>1360</v>
      </c>
      <c r="D11717" s="6" t="str">
        <f t="shared" si="183"/>
        <v>0133-000-000-0000</v>
      </c>
      <c r="E11717" s="5" t="s">
        <v>1361</v>
      </c>
      <c r="F11717" s="5" t="s">
        <v>383</v>
      </c>
      <c r="G11717" s="5" t="s">
        <v>25879</v>
      </c>
      <c r="H11717" s="5" t="s">
        <v>377</v>
      </c>
      <c r="I11717" s="5" t="s">
        <v>378</v>
      </c>
    </row>
    <row r="11718" spans="1:9" x14ac:dyDescent="0.25">
      <c r="A11718" s="5" t="s">
        <v>26948</v>
      </c>
      <c r="B11718" s="5" t="s">
        <v>26949</v>
      </c>
      <c r="C11718" s="6" t="s">
        <v>12941</v>
      </c>
      <c r="D11718" s="6" t="str">
        <f t="shared" si="183"/>
        <v>1110-000-000-0000</v>
      </c>
      <c r="E11718" s="5" t="s">
        <v>12942</v>
      </c>
      <c r="F11718" s="5" t="s">
        <v>383</v>
      </c>
      <c r="G11718" s="5" t="s">
        <v>25879</v>
      </c>
      <c r="H11718" s="5" t="s">
        <v>377</v>
      </c>
      <c r="I11718" s="5" t="s">
        <v>378</v>
      </c>
    </row>
    <row r="11719" spans="1:9" x14ac:dyDescent="0.25">
      <c r="A11719" s="5" t="s">
        <v>26950</v>
      </c>
      <c r="B11719" s="5" t="s">
        <v>26951</v>
      </c>
      <c r="C11719" s="6" t="s">
        <v>2947</v>
      </c>
      <c r="D11719" s="6" t="str">
        <f t="shared" si="183"/>
        <v>0943-000-000-0000</v>
      </c>
      <c r="E11719" s="5" t="s">
        <v>2948</v>
      </c>
      <c r="F11719" s="5" t="s">
        <v>383</v>
      </c>
      <c r="G11719" s="5" t="s">
        <v>25879</v>
      </c>
      <c r="H11719" s="5" t="s">
        <v>377</v>
      </c>
      <c r="I11719" s="5" t="s">
        <v>378</v>
      </c>
    </row>
    <row r="11720" spans="1:9" x14ac:dyDescent="0.25">
      <c r="A11720" s="5" t="s">
        <v>26952</v>
      </c>
      <c r="B11720" s="5" t="s">
        <v>26953</v>
      </c>
      <c r="C11720" s="6" t="s">
        <v>954</v>
      </c>
      <c r="D11720" s="6" t="str">
        <f t="shared" si="183"/>
        <v>0120-000-000-0000</v>
      </c>
      <c r="E11720" s="5" t="s">
        <v>955</v>
      </c>
      <c r="F11720" s="5" t="s">
        <v>383</v>
      </c>
      <c r="G11720" s="5" t="s">
        <v>25879</v>
      </c>
      <c r="H11720" s="5" t="s">
        <v>377</v>
      </c>
      <c r="I11720" s="5" t="s">
        <v>378</v>
      </c>
    </row>
    <row r="11721" spans="1:9" x14ac:dyDescent="0.25">
      <c r="A11721" s="5" t="s">
        <v>26954</v>
      </c>
      <c r="B11721" s="5" t="s">
        <v>26955</v>
      </c>
      <c r="C11721" s="6" t="s">
        <v>2947</v>
      </c>
      <c r="D11721" s="6" t="str">
        <f t="shared" si="183"/>
        <v>0943-000-000-0000</v>
      </c>
      <c r="E11721" s="5" t="s">
        <v>2948</v>
      </c>
      <c r="F11721" s="5" t="s">
        <v>383</v>
      </c>
      <c r="G11721" s="5" t="s">
        <v>25879</v>
      </c>
      <c r="H11721" s="5" t="s">
        <v>377</v>
      </c>
      <c r="I11721" s="5" t="s">
        <v>378</v>
      </c>
    </row>
    <row r="11722" spans="1:9" x14ac:dyDescent="0.25">
      <c r="A11722" s="5" t="s">
        <v>26956</v>
      </c>
      <c r="B11722" s="5" t="s">
        <v>26957</v>
      </c>
      <c r="C11722" s="6" t="s">
        <v>644</v>
      </c>
      <c r="D11722" s="6" t="str">
        <f t="shared" si="183"/>
        <v>0556-000-000-0000</v>
      </c>
      <c r="E11722" s="5" t="s">
        <v>645</v>
      </c>
      <c r="F11722" s="5" t="s">
        <v>383</v>
      </c>
      <c r="G11722" s="5" t="s">
        <v>25879</v>
      </c>
      <c r="H11722" s="5" t="s">
        <v>513</v>
      </c>
      <c r="I11722" s="5" t="s">
        <v>25927</v>
      </c>
    </row>
    <row r="11723" spans="1:9" x14ac:dyDescent="0.25">
      <c r="A11723" s="5" t="s">
        <v>26958</v>
      </c>
      <c r="B11723" s="5" t="s">
        <v>26959</v>
      </c>
      <c r="C11723" s="6" t="s">
        <v>12791</v>
      </c>
      <c r="D11723" s="6" t="str">
        <f t="shared" si="183"/>
        <v>0100-000-000-0000</v>
      </c>
      <c r="E11723" s="5" t="s">
        <v>12792</v>
      </c>
      <c r="F11723" s="5" t="s">
        <v>383</v>
      </c>
      <c r="G11723" s="5" t="s">
        <v>25879</v>
      </c>
      <c r="H11723" s="5" t="s">
        <v>513</v>
      </c>
      <c r="I11723" s="5" t="s">
        <v>25927</v>
      </c>
    </row>
    <row r="11724" spans="1:9" x14ac:dyDescent="0.25">
      <c r="A11724" s="5" t="s">
        <v>26960</v>
      </c>
      <c r="B11724" s="5" t="s">
        <v>26961</v>
      </c>
      <c r="C11724" s="6" t="s">
        <v>2102</v>
      </c>
      <c r="D11724" s="6" t="str">
        <f t="shared" si="183"/>
        <v>0196-000-000-0000</v>
      </c>
      <c r="E11724" s="5" t="s">
        <v>2103</v>
      </c>
      <c r="F11724" s="5" t="s">
        <v>383</v>
      </c>
      <c r="G11724" s="5" t="s">
        <v>25879</v>
      </c>
      <c r="H11724" s="5" t="s">
        <v>377</v>
      </c>
      <c r="I11724" s="5" t="s">
        <v>378</v>
      </c>
    </row>
    <row r="11725" spans="1:9" x14ac:dyDescent="0.25">
      <c r="A11725" s="5" t="s">
        <v>26962</v>
      </c>
      <c r="B11725" s="5" t="s">
        <v>26963</v>
      </c>
      <c r="C11725" s="6" t="s">
        <v>2102</v>
      </c>
      <c r="D11725" s="6" t="str">
        <f t="shared" si="183"/>
        <v>0196-000-000-0000</v>
      </c>
      <c r="E11725" s="5" t="s">
        <v>2103</v>
      </c>
      <c r="F11725" s="5" t="s">
        <v>383</v>
      </c>
      <c r="G11725" s="5" t="s">
        <v>25879</v>
      </c>
      <c r="H11725" s="5" t="s">
        <v>1458</v>
      </c>
      <c r="I11725" s="5" t="s">
        <v>25882</v>
      </c>
    </row>
    <row r="11726" spans="1:9" x14ac:dyDescent="0.25">
      <c r="A11726" s="5" t="s">
        <v>26964</v>
      </c>
      <c r="B11726" s="5" t="s">
        <v>26965</v>
      </c>
      <c r="C11726" s="6" t="s">
        <v>5032</v>
      </c>
      <c r="D11726" s="6" t="str">
        <f t="shared" si="183"/>
        <v>0615-000-000-0000</v>
      </c>
      <c r="E11726" s="5" t="s">
        <v>5033</v>
      </c>
      <c r="F11726" s="5" t="s">
        <v>383</v>
      </c>
      <c r="G11726" s="5" t="s">
        <v>25879</v>
      </c>
      <c r="H11726" s="5" t="s">
        <v>377</v>
      </c>
      <c r="I11726" s="5" t="s">
        <v>378</v>
      </c>
    </row>
    <row r="11727" spans="1:9" x14ac:dyDescent="0.25">
      <c r="A11727" s="5" t="s">
        <v>26966</v>
      </c>
      <c r="B11727" s="5" t="s">
        <v>26967</v>
      </c>
      <c r="C11727" s="6" t="s">
        <v>18766</v>
      </c>
      <c r="D11727" s="6" t="str">
        <f t="shared" si="183"/>
        <v>1147-000-000-0000</v>
      </c>
      <c r="E11727" s="5" t="s">
        <v>18767</v>
      </c>
      <c r="F11727" s="5" t="s">
        <v>383</v>
      </c>
      <c r="G11727" s="5" t="s">
        <v>25879</v>
      </c>
      <c r="H11727" s="5" t="s">
        <v>377</v>
      </c>
      <c r="I11727" s="5" t="s">
        <v>378</v>
      </c>
    </row>
    <row r="11728" spans="1:9" x14ac:dyDescent="0.25">
      <c r="A11728" s="5" t="s">
        <v>26968</v>
      </c>
      <c r="B11728" s="5" t="s">
        <v>26969</v>
      </c>
      <c r="C11728" s="6" t="s">
        <v>7611</v>
      </c>
      <c r="D11728" s="6" t="str">
        <f t="shared" si="183"/>
        <v>0878-000-000-0000</v>
      </c>
      <c r="E11728" s="5" t="s">
        <v>7612</v>
      </c>
      <c r="F11728" s="5" t="s">
        <v>383</v>
      </c>
      <c r="G11728" s="5" t="s">
        <v>25879</v>
      </c>
      <c r="H11728" s="5" t="s">
        <v>377</v>
      </c>
      <c r="I11728" s="5" t="s">
        <v>378</v>
      </c>
    </row>
    <row r="11729" spans="1:9" x14ac:dyDescent="0.25">
      <c r="A11729" s="5" t="s">
        <v>26970</v>
      </c>
      <c r="B11729" s="5" t="s">
        <v>26971</v>
      </c>
      <c r="C11729" s="6" t="s">
        <v>1655</v>
      </c>
      <c r="D11729" s="6" t="str">
        <f t="shared" si="183"/>
        <v>0910-000-000-0000</v>
      </c>
      <c r="E11729" s="5" t="s">
        <v>1656</v>
      </c>
      <c r="F11729" s="5" t="s">
        <v>383</v>
      </c>
      <c r="G11729" s="5" t="s">
        <v>25879</v>
      </c>
      <c r="H11729" s="5" t="s">
        <v>377</v>
      </c>
      <c r="I11729" s="5" t="s">
        <v>378</v>
      </c>
    </row>
    <row r="11730" spans="1:9" x14ac:dyDescent="0.25">
      <c r="A11730" s="5" t="s">
        <v>26972</v>
      </c>
      <c r="B11730" s="5" t="s">
        <v>26973</v>
      </c>
      <c r="C11730" s="6" t="s">
        <v>3714</v>
      </c>
      <c r="D11730" s="6" t="str">
        <f t="shared" si="183"/>
        <v>0329-000-000-0000</v>
      </c>
      <c r="E11730" s="5" t="s">
        <v>3715</v>
      </c>
      <c r="F11730" s="5" t="s">
        <v>383</v>
      </c>
      <c r="G11730" s="5" t="s">
        <v>25879</v>
      </c>
      <c r="H11730" s="5" t="s">
        <v>377</v>
      </c>
      <c r="I11730" s="5" t="s">
        <v>378</v>
      </c>
    </row>
    <row r="11731" spans="1:9" x14ac:dyDescent="0.25">
      <c r="A11731" s="5" t="s">
        <v>26974</v>
      </c>
      <c r="B11731" s="5" t="s">
        <v>26975</v>
      </c>
      <c r="C11731" s="6" t="s">
        <v>1665</v>
      </c>
      <c r="D11731" s="6" t="str">
        <f t="shared" si="183"/>
        <v>0903-000-000-0000</v>
      </c>
      <c r="E11731" s="5" t="s">
        <v>1666</v>
      </c>
      <c r="F11731" s="5" t="s">
        <v>383</v>
      </c>
      <c r="G11731" s="5" t="s">
        <v>25879</v>
      </c>
      <c r="H11731" s="5" t="s">
        <v>377</v>
      </c>
      <c r="I11731" s="5" t="s">
        <v>378</v>
      </c>
    </row>
    <row r="11732" spans="1:9" x14ac:dyDescent="0.25">
      <c r="A11732" s="5" t="s">
        <v>26976</v>
      </c>
      <c r="B11732" s="5" t="s">
        <v>26977</v>
      </c>
      <c r="C11732" s="6" t="s">
        <v>13185</v>
      </c>
      <c r="D11732" s="6" t="str">
        <f t="shared" si="183"/>
        <v>1054-000-000-0000</v>
      </c>
      <c r="E11732" s="5" t="s">
        <v>13186</v>
      </c>
      <c r="F11732" s="5" t="s">
        <v>383</v>
      </c>
      <c r="G11732" s="5" t="s">
        <v>25879</v>
      </c>
      <c r="H11732" s="5" t="s">
        <v>1458</v>
      </c>
      <c r="I11732" s="5" t="s">
        <v>25882</v>
      </c>
    </row>
    <row r="11733" spans="1:9" x14ac:dyDescent="0.25">
      <c r="A11733" s="5" t="s">
        <v>26978</v>
      </c>
      <c r="B11733" s="5" t="s">
        <v>26979</v>
      </c>
      <c r="C11733" s="6" t="s">
        <v>5451</v>
      </c>
      <c r="D11733" s="6" t="str">
        <f t="shared" si="183"/>
        <v>0180-044-000-0000</v>
      </c>
      <c r="E11733" s="5" t="s">
        <v>5452</v>
      </c>
      <c r="F11733" s="5" t="s">
        <v>383</v>
      </c>
      <c r="G11733" s="5" t="s">
        <v>25879</v>
      </c>
      <c r="H11733" s="5" t="s">
        <v>513</v>
      </c>
      <c r="I11733" s="5" t="s">
        <v>25927</v>
      </c>
    </row>
    <row r="11734" spans="1:9" x14ac:dyDescent="0.25">
      <c r="A11734" s="5" t="s">
        <v>26980</v>
      </c>
      <c r="B11734" s="5" t="s">
        <v>26981</v>
      </c>
      <c r="C11734" s="6" t="s">
        <v>1869</v>
      </c>
      <c r="D11734" s="6" t="str">
        <f t="shared" si="183"/>
        <v>0516-000-000-0000</v>
      </c>
      <c r="E11734" s="5" t="s">
        <v>1870</v>
      </c>
      <c r="F11734" s="5" t="s">
        <v>383</v>
      </c>
      <c r="G11734" s="5" t="s">
        <v>25879</v>
      </c>
      <c r="H11734" s="5" t="s">
        <v>1458</v>
      </c>
      <c r="I11734" s="5" t="s">
        <v>25882</v>
      </c>
    </row>
    <row r="11735" spans="1:9" x14ac:dyDescent="0.25">
      <c r="A11735" s="5" t="s">
        <v>26982</v>
      </c>
      <c r="B11735" s="5" t="s">
        <v>26983</v>
      </c>
      <c r="C11735" s="6" t="s">
        <v>2160</v>
      </c>
      <c r="D11735" s="6" t="str">
        <f t="shared" si="183"/>
        <v>0075-000-000-0000</v>
      </c>
      <c r="E11735" s="5" t="s">
        <v>2161</v>
      </c>
      <c r="F11735" s="5" t="s">
        <v>383</v>
      </c>
      <c r="G11735" s="5" t="s">
        <v>25879</v>
      </c>
      <c r="H11735" s="5" t="s">
        <v>1458</v>
      </c>
      <c r="I11735" s="5" t="s">
        <v>25882</v>
      </c>
    </row>
    <row r="11736" spans="1:9" x14ac:dyDescent="0.25">
      <c r="A11736" s="5" t="s">
        <v>26984</v>
      </c>
      <c r="B11736" s="5" t="s">
        <v>26985</v>
      </c>
      <c r="C11736" s="6" t="s">
        <v>469</v>
      </c>
      <c r="D11736" s="6" t="str">
        <f t="shared" si="183"/>
        <v>0152-000-000-0000</v>
      </c>
      <c r="E11736" s="5" t="s">
        <v>470</v>
      </c>
      <c r="F11736" s="5" t="s">
        <v>383</v>
      </c>
      <c r="G11736" s="5" t="s">
        <v>25879</v>
      </c>
      <c r="H11736" s="5" t="s">
        <v>377</v>
      </c>
      <c r="I11736" s="5" t="s">
        <v>378</v>
      </c>
    </row>
    <row r="11737" spans="1:9" x14ac:dyDescent="0.25">
      <c r="A11737" s="5" t="s">
        <v>26986</v>
      </c>
      <c r="B11737" s="5" t="s">
        <v>26987</v>
      </c>
      <c r="C11737" s="6" t="s">
        <v>4567</v>
      </c>
      <c r="D11737" s="6" t="str">
        <f t="shared" si="183"/>
        <v>0010-058-011-1100</v>
      </c>
      <c r="E11737" s="5" t="s">
        <v>4568</v>
      </c>
      <c r="F11737" s="5" t="s">
        <v>383</v>
      </c>
      <c r="G11737" s="5" t="s">
        <v>25879</v>
      </c>
      <c r="H11737" s="5" t="s">
        <v>513</v>
      </c>
      <c r="I11737" s="5" t="s">
        <v>25927</v>
      </c>
    </row>
    <row r="11738" spans="1:9" x14ac:dyDescent="0.25">
      <c r="A11738" s="5" t="s">
        <v>26988</v>
      </c>
      <c r="B11738" s="5" t="s">
        <v>26989</v>
      </c>
      <c r="C11738" s="6" t="s">
        <v>485</v>
      </c>
      <c r="D11738" s="6" t="str">
        <f t="shared" si="183"/>
        <v>0330-000-000-0000</v>
      </c>
      <c r="E11738" s="5" t="s">
        <v>486</v>
      </c>
      <c r="F11738" s="5" t="s">
        <v>383</v>
      </c>
      <c r="G11738" s="5" t="s">
        <v>25879</v>
      </c>
      <c r="H11738" s="5" t="s">
        <v>377</v>
      </c>
      <c r="I11738" s="5" t="s">
        <v>378</v>
      </c>
    </row>
    <row r="11739" spans="1:9" x14ac:dyDescent="0.25">
      <c r="A11739" s="5" t="s">
        <v>26990</v>
      </c>
      <c r="B11739" s="5" t="s">
        <v>26991</v>
      </c>
      <c r="C11739" s="6" t="s">
        <v>1259</v>
      </c>
      <c r="D11739" s="6" t="str">
        <f t="shared" si="183"/>
        <v>0845-000-000-0000</v>
      </c>
      <c r="E11739" s="5" t="s">
        <v>1260</v>
      </c>
      <c r="F11739" s="5" t="s">
        <v>383</v>
      </c>
      <c r="G11739" s="5" t="s">
        <v>25879</v>
      </c>
      <c r="H11739" s="5" t="s">
        <v>377</v>
      </c>
      <c r="I11739" s="5" t="s">
        <v>378</v>
      </c>
    </row>
    <row r="11740" spans="1:9" x14ac:dyDescent="0.25">
      <c r="A11740" s="5" t="s">
        <v>26992</v>
      </c>
      <c r="B11740" s="5" t="s">
        <v>26993</v>
      </c>
      <c r="C11740" s="6" t="s">
        <v>6082</v>
      </c>
      <c r="D11740" s="6" t="str">
        <f t="shared" si="183"/>
        <v>0814-000-000-0000</v>
      </c>
      <c r="E11740" s="5" t="s">
        <v>6083</v>
      </c>
      <c r="F11740" s="5" t="s">
        <v>383</v>
      </c>
      <c r="G11740" s="5" t="s">
        <v>25879</v>
      </c>
      <c r="H11740" s="5" t="s">
        <v>377</v>
      </c>
      <c r="I11740" s="5" t="s">
        <v>378</v>
      </c>
    </row>
    <row r="11741" spans="1:9" x14ac:dyDescent="0.25">
      <c r="A11741" s="5" t="s">
        <v>26994</v>
      </c>
      <c r="B11741" s="5" t="s">
        <v>26995</v>
      </c>
      <c r="C11741" s="6" t="s">
        <v>1360</v>
      </c>
      <c r="D11741" s="6" t="str">
        <f t="shared" si="183"/>
        <v>0133-000-000-0000</v>
      </c>
      <c r="E11741" s="5" t="s">
        <v>1361</v>
      </c>
      <c r="F11741" s="5" t="s">
        <v>383</v>
      </c>
      <c r="G11741" s="5" t="s">
        <v>25879</v>
      </c>
      <c r="H11741" s="5" t="s">
        <v>377</v>
      </c>
      <c r="I11741" s="5" t="s">
        <v>378</v>
      </c>
    </row>
    <row r="11742" spans="1:9" x14ac:dyDescent="0.25">
      <c r="A11742" s="5" t="s">
        <v>26996</v>
      </c>
      <c r="B11742" s="5" t="s">
        <v>26997</v>
      </c>
      <c r="C11742" s="6" t="s">
        <v>8677</v>
      </c>
      <c r="D11742" s="6" t="str">
        <f t="shared" si="183"/>
        <v>1116-000-000-0000</v>
      </c>
      <c r="E11742" s="5" t="s">
        <v>8678</v>
      </c>
      <c r="F11742" s="5" t="s">
        <v>383</v>
      </c>
      <c r="G11742" s="5" t="s">
        <v>25879</v>
      </c>
      <c r="H11742" s="5" t="s">
        <v>377</v>
      </c>
      <c r="I11742" s="5" t="s">
        <v>378</v>
      </c>
    </row>
    <row r="11743" spans="1:9" x14ac:dyDescent="0.25">
      <c r="A11743" s="5" t="s">
        <v>26998</v>
      </c>
      <c r="B11743" s="5" t="s">
        <v>26999</v>
      </c>
      <c r="C11743" s="6" t="s">
        <v>11716</v>
      </c>
      <c r="D11743" s="6" t="str">
        <f t="shared" si="183"/>
        <v>0713-000-000-0000</v>
      </c>
      <c r="E11743" s="5" t="s">
        <v>11717</v>
      </c>
      <c r="F11743" s="5" t="s">
        <v>383</v>
      </c>
      <c r="G11743" s="5" t="s">
        <v>25879</v>
      </c>
      <c r="H11743" s="5" t="s">
        <v>377</v>
      </c>
      <c r="I11743" s="5" t="s">
        <v>378</v>
      </c>
    </row>
    <row r="11744" spans="1:9" x14ac:dyDescent="0.25">
      <c r="A11744" s="5" t="s">
        <v>27000</v>
      </c>
      <c r="B11744" s="5" t="s">
        <v>27001</v>
      </c>
      <c r="C11744" s="6" t="s">
        <v>1712</v>
      </c>
      <c r="D11744" s="6" t="str">
        <f t="shared" si="183"/>
        <v>0420-000-000-0000</v>
      </c>
      <c r="E11744" s="5" t="s">
        <v>1713</v>
      </c>
      <c r="F11744" s="5" t="s">
        <v>383</v>
      </c>
      <c r="G11744" s="5" t="s">
        <v>25879</v>
      </c>
      <c r="H11744" s="5" t="s">
        <v>377</v>
      </c>
      <c r="I11744" s="5" t="s">
        <v>378</v>
      </c>
    </row>
    <row r="11745" spans="1:9" x14ac:dyDescent="0.25">
      <c r="A11745" s="5" t="s">
        <v>27002</v>
      </c>
      <c r="B11745" s="5" t="s">
        <v>27003</v>
      </c>
      <c r="C11745" s="6" t="s">
        <v>2947</v>
      </c>
      <c r="D11745" s="6" t="str">
        <f t="shared" si="183"/>
        <v>0943-000-000-0000</v>
      </c>
      <c r="E11745" s="5" t="s">
        <v>2948</v>
      </c>
      <c r="F11745" s="5" t="s">
        <v>383</v>
      </c>
      <c r="G11745" s="5" t="s">
        <v>25879</v>
      </c>
      <c r="H11745" s="5" t="s">
        <v>377</v>
      </c>
      <c r="I11745" s="5" t="s">
        <v>378</v>
      </c>
    </row>
    <row r="11746" spans="1:9" x14ac:dyDescent="0.25">
      <c r="A11746" s="5" t="s">
        <v>27004</v>
      </c>
      <c r="B11746" s="5" t="s">
        <v>27005</v>
      </c>
      <c r="C11746" s="6" t="s">
        <v>5154</v>
      </c>
      <c r="D11746" s="6" t="str">
        <f t="shared" si="183"/>
        <v>0416-000-000-0000</v>
      </c>
      <c r="E11746" s="5" t="s">
        <v>5155</v>
      </c>
      <c r="F11746" s="5" t="s">
        <v>383</v>
      </c>
      <c r="G11746" s="5" t="s">
        <v>25879</v>
      </c>
      <c r="H11746" s="5" t="s">
        <v>377</v>
      </c>
      <c r="I11746" s="5" t="s">
        <v>378</v>
      </c>
    </row>
    <row r="11747" spans="1:9" x14ac:dyDescent="0.25">
      <c r="A11747" s="5" t="s">
        <v>27006</v>
      </c>
      <c r="B11747" s="5" t="s">
        <v>27007</v>
      </c>
      <c r="C11747" s="6" t="s">
        <v>827</v>
      </c>
      <c r="D11747" s="6" t="str">
        <f t="shared" si="183"/>
        <v>0320-000-000-0000</v>
      </c>
      <c r="E11747" s="5" t="s">
        <v>828</v>
      </c>
      <c r="F11747" s="5" t="s">
        <v>383</v>
      </c>
      <c r="G11747" s="5" t="s">
        <v>25879</v>
      </c>
      <c r="H11747" s="5" t="s">
        <v>513</v>
      </c>
      <c r="I11747" s="5" t="s">
        <v>25927</v>
      </c>
    </row>
    <row r="11748" spans="1:9" x14ac:dyDescent="0.25">
      <c r="A11748" s="5" t="s">
        <v>27008</v>
      </c>
      <c r="B11748" s="5" t="s">
        <v>27009</v>
      </c>
      <c r="C11748" s="6" t="s">
        <v>8396</v>
      </c>
      <c r="D11748" s="6" t="str">
        <f t="shared" si="183"/>
        <v>0743-000-000-0000</v>
      </c>
      <c r="E11748" s="5" t="s">
        <v>8397</v>
      </c>
      <c r="F11748" s="5" t="s">
        <v>383</v>
      </c>
      <c r="G11748" s="5" t="s">
        <v>25879</v>
      </c>
      <c r="H11748" s="5" t="s">
        <v>513</v>
      </c>
      <c r="I11748" s="5" t="s">
        <v>25927</v>
      </c>
    </row>
    <row r="11749" spans="1:9" x14ac:dyDescent="0.25">
      <c r="A11749" s="5" t="s">
        <v>27010</v>
      </c>
      <c r="B11749" s="5" t="s">
        <v>27011</v>
      </c>
      <c r="C11749" s="6" t="s">
        <v>989</v>
      </c>
      <c r="D11749" s="6" t="str">
        <f t="shared" si="183"/>
        <v>0207-000-000-0000</v>
      </c>
      <c r="E11749" s="5" t="s">
        <v>990</v>
      </c>
      <c r="F11749" s="5" t="s">
        <v>383</v>
      </c>
      <c r="G11749" s="5" t="s">
        <v>25879</v>
      </c>
      <c r="H11749" s="5" t="s">
        <v>513</v>
      </c>
      <c r="I11749" s="5" t="s">
        <v>25927</v>
      </c>
    </row>
    <row r="11750" spans="1:9" x14ac:dyDescent="0.25">
      <c r="A11750" s="5" t="s">
        <v>27012</v>
      </c>
      <c r="B11750" s="5" t="s">
        <v>27013</v>
      </c>
      <c r="C11750" s="6" t="s">
        <v>3096</v>
      </c>
      <c r="D11750" s="6" t="str">
        <f t="shared" si="183"/>
        <v>0758-000-000-0000</v>
      </c>
      <c r="E11750" s="5" t="s">
        <v>3097</v>
      </c>
      <c r="F11750" s="5" t="s">
        <v>383</v>
      </c>
      <c r="G11750" s="5" t="s">
        <v>25879</v>
      </c>
      <c r="H11750" s="5" t="s">
        <v>377</v>
      </c>
      <c r="I11750" s="5" t="s">
        <v>378</v>
      </c>
    </row>
    <row r="11751" spans="1:9" x14ac:dyDescent="0.25">
      <c r="A11751" s="5" t="s">
        <v>27014</v>
      </c>
      <c r="B11751" s="5" t="s">
        <v>27015</v>
      </c>
      <c r="C11751" s="6" t="s">
        <v>453</v>
      </c>
      <c r="D11751" s="6" t="str">
        <f t="shared" si="183"/>
        <v>0010-040-020-1400</v>
      </c>
      <c r="E11751" s="5" t="s">
        <v>454</v>
      </c>
      <c r="F11751" s="5" t="s">
        <v>383</v>
      </c>
      <c r="G11751" s="5" t="s">
        <v>25879</v>
      </c>
      <c r="H11751" s="5" t="s">
        <v>513</v>
      </c>
      <c r="I11751" s="5" t="s">
        <v>25927</v>
      </c>
    </row>
    <row r="11752" spans="1:9" x14ac:dyDescent="0.25">
      <c r="A11752" s="5" t="s">
        <v>27016</v>
      </c>
      <c r="B11752" s="5" t="s">
        <v>27017</v>
      </c>
      <c r="C11752" s="6" t="s">
        <v>2014</v>
      </c>
      <c r="D11752" s="6" t="str">
        <f t="shared" si="183"/>
        <v>0025-000-000-0000</v>
      </c>
      <c r="E11752" s="5" t="s">
        <v>2015</v>
      </c>
      <c r="F11752" s="5" t="s">
        <v>383</v>
      </c>
      <c r="G11752" s="5" t="s">
        <v>25879</v>
      </c>
      <c r="H11752" s="5" t="s">
        <v>377</v>
      </c>
      <c r="I11752" s="5" t="s">
        <v>378</v>
      </c>
    </row>
    <row r="11753" spans="1:9" x14ac:dyDescent="0.25">
      <c r="A11753" s="5" t="s">
        <v>27018</v>
      </c>
      <c r="B11753" s="5" t="s">
        <v>27019</v>
      </c>
      <c r="C11753" s="6" t="s">
        <v>15636</v>
      </c>
      <c r="D11753" s="6" t="str">
        <f t="shared" si="183"/>
        <v>1119-000-000-0000</v>
      </c>
      <c r="E11753" s="5" t="s">
        <v>15637</v>
      </c>
      <c r="F11753" s="5" t="s">
        <v>383</v>
      </c>
      <c r="G11753" s="5" t="s">
        <v>25879</v>
      </c>
      <c r="H11753" s="5" t="s">
        <v>1458</v>
      </c>
      <c r="I11753" s="5" t="s">
        <v>25882</v>
      </c>
    </row>
    <row r="11754" spans="1:9" x14ac:dyDescent="0.25">
      <c r="A11754" s="5" t="s">
        <v>27020</v>
      </c>
      <c r="B11754" s="5" t="s">
        <v>27021</v>
      </c>
      <c r="C11754" s="6" t="s">
        <v>4795</v>
      </c>
      <c r="D11754" s="6" t="str">
        <f t="shared" si="183"/>
        <v>0824-000-000-0000</v>
      </c>
      <c r="E11754" s="5" t="s">
        <v>4796</v>
      </c>
      <c r="F11754" s="5" t="s">
        <v>383</v>
      </c>
      <c r="G11754" s="5" t="s">
        <v>25879</v>
      </c>
      <c r="H11754" s="5" t="s">
        <v>513</v>
      </c>
      <c r="I11754" s="5" t="s">
        <v>25927</v>
      </c>
    </row>
    <row r="11755" spans="1:9" x14ac:dyDescent="0.25">
      <c r="A11755" s="5" t="s">
        <v>27022</v>
      </c>
      <c r="B11755" s="5" t="s">
        <v>27023</v>
      </c>
      <c r="C11755" s="6" t="s">
        <v>6366</v>
      </c>
      <c r="D11755" s="6" t="str">
        <f t="shared" si="183"/>
        <v>1004-000-000-0000</v>
      </c>
      <c r="E11755" s="5" t="s">
        <v>6367</v>
      </c>
      <c r="F11755" s="5" t="s">
        <v>383</v>
      </c>
      <c r="G11755" s="5" t="s">
        <v>25879</v>
      </c>
      <c r="H11755" s="5" t="s">
        <v>513</v>
      </c>
      <c r="I11755" s="5" t="s">
        <v>25927</v>
      </c>
    </row>
    <row r="11756" spans="1:9" x14ac:dyDescent="0.25">
      <c r="A11756" s="5" t="s">
        <v>27024</v>
      </c>
      <c r="B11756" s="5" t="s">
        <v>27025</v>
      </c>
      <c r="C11756" s="6" t="s">
        <v>421</v>
      </c>
      <c r="D11756" s="6" t="str">
        <f t="shared" si="183"/>
        <v>0835-000-000-0000</v>
      </c>
      <c r="E11756" s="5" t="s">
        <v>422</v>
      </c>
      <c r="F11756" s="5" t="s">
        <v>383</v>
      </c>
      <c r="G11756" s="5" t="s">
        <v>25879</v>
      </c>
      <c r="H11756" s="5" t="s">
        <v>513</v>
      </c>
      <c r="I11756" s="5" t="s">
        <v>25927</v>
      </c>
    </row>
    <row r="11757" spans="1:9" x14ac:dyDescent="0.25">
      <c r="A11757" s="5" t="s">
        <v>27026</v>
      </c>
      <c r="B11757" s="5" t="s">
        <v>27027</v>
      </c>
      <c r="C11757" s="6" t="s">
        <v>4100</v>
      </c>
      <c r="D11757" s="6" t="str">
        <f t="shared" si="183"/>
        <v>0214-000-000-0000</v>
      </c>
      <c r="E11757" s="5" t="s">
        <v>4101</v>
      </c>
      <c r="F11757" s="5" t="s">
        <v>383</v>
      </c>
      <c r="G11757" s="5" t="s">
        <v>25879</v>
      </c>
      <c r="H11757" s="5" t="s">
        <v>513</v>
      </c>
      <c r="I11757" s="5" t="s">
        <v>25927</v>
      </c>
    </row>
    <row r="11758" spans="1:9" x14ac:dyDescent="0.25">
      <c r="A11758" s="5" t="s">
        <v>27028</v>
      </c>
      <c r="B11758" s="5" t="s">
        <v>27029</v>
      </c>
      <c r="C11758" s="6" t="s">
        <v>5018</v>
      </c>
      <c r="D11758" s="6" t="str">
        <f t="shared" si="183"/>
        <v>1123-000-000-0000</v>
      </c>
      <c r="E11758" s="5" t="s">
        <v>5019</v>
      </c>
      <c r="F11758" s="5" t="s">
        <v>383</v>
      </c>
      <c r="G11758" s="5" t="s">
        <v>25879</v>
      </c>
      <c r="H11758" s="5" t="s">
        <v>513</v>
      </c>
      <c r="I11758" s="5" t="s">
        <v>25927</v>
      </c>
    </row>
    <row r="11759" spans="1:9" x14ac:dyDescent="0.25">
      <c r="A11759" s="5" t="s">
        <v>27030</v>
      </c>
      <c r="B11759" s="5" t="s">
        <v>27031</v>
      </c>
      <c r="C11759" s="6" t="s">
        <v>9850</v>
      </c>
      <c r="D11759" s="6" t="str">
        <f t="shared" si="183"/>
        <v>0010-058-031-2400</v>
      </c>
      <c r="E11759" s="5" t="s">
        <v>9851</v>
      </c>
      <c r="F11759" s="5" t="s">
        <v>383</v>
      </c>
      <c r="G11759" s="5" t="s">
        <v>25879</v>
      </c>
      <c r="H11759" s="5" t="s">
        <v>513</v>
      </c>
      <c r="I11759" s="5" t="s">
        <v>25927</v>
      </c>
    </row>
    <row r="11760" spans="1:9" x14ac:dyDescent="0.25">
      <c r="A11760" s="5" t="s">
        <v>27032</v>
      </c>
      <c r="B11760" s="5" t="s">
        <v>27033</v>
      </c>
      <c r="C11760" s="6" t="s">
        <v>8334</v>
      </c>
      <c r="D11760" s="6" t="str">
        <f t="shared" si="183"/>
        <v>1134-000-000-0000</v>
      </c>
      <c r="E11760" s="5" t="s">
        <v>8335</v>
      </c>
      <c r="F11760" s="5" t="s">
        <v>383</v>
      </c>
      <c r="G11760" s="5" t="s">
        <v>25879</v>
      </c>
      <c r="H11760" s="5" t="s">
        <v>513</v>
      </c>
      <c r="I11760" s="5" t="s">
        <v>25927</v>
      </c>
    </row>
    <row r="11761" spans="1:9" x14ac:dyDescent="0.25">
      <c r="A11761" s="5" t="s">
        <v>27034</v>
      </c>
      <c r="B11761" s="5" t="s">
        <v>27035</v>
      </c>
      <c r="C11761" s="6" t="s">
        <v>2571</v>
      </c>
      <c r="D11761" s="6" t="str">
        <f t="shared" si="183"/>
        <v>0510-000-000-0000</v>
      </c>
      <c r="E11761" s="5" t="s">
        <v>2572</v>
      </c>
      <c r="F11761" s="5" t="s">
        <v>383</v>
      </c>
      <c r="G11761" s="5" t="s">
        <v>25879</v>
      </c>
      <c r="H11761" s="5" t="s">
        <v>513</v>
      </c>
      <c r="I11761" s="5" t="s">
        <v>25927</v>
      </c>
    </row>
    <row r="11762" spans="1:9" x14ac:dyDescent="0.25">
      <c r="A11762" s="5" t="s">
        <v>27036</v>
      </c>
      <c r="B11762" s="5" t="s">
        <v>27037</v>
      </c>
      <c r="C11762" s="6" t="s">
        <v>4625</v>
      </c>
      <c r="D11762" s="6" t="str">
        <f t="shared" si="183"/>
        <v>0193-000-000-0000</v>
      </c>
      <c r="E11762" s="5" t="s">
        <v>4626</v>
      </c>
      <c r="F11762" s="5" t="s">
        <v>383</v>
      </c>
      <c r="G11762" s="5" t="s">
        <v>25879</v>
      </c>
      <c r="H11762" s="5" t="s">
        <v>377</v>
      </c>
      <c r="I11762" s="5" t="s">
        <v>378</v>
      </c>
    </row>
    <row r="11763" spans="1:9" x14ac:dyDescent="0.25">
      <c r="A11763" s="5" t="s">
        <v>27038</v>
      </c>
      <c r="B11763" s="5" t="s">
        <v>27039</v>
      </c>
      <c r="C11763" s="6" t="s">
        <v>5364</v>
      </c>
      <c r="D11763" s="6" t="str">
        <f t="shared" si="183"/>
        <v>0529-000-000-0000</v>
      </c>
      <c r="E11763" s="5" t="s">
        <v>5365</v>
      </c>
      <c r="F11763" s="5" t="s">
        <v>383</v>
      </c>
      <c r="G11763" s="5" t="s">
        <v>25879</v>
      </c>
      <c r="H11763" s="5" t="s">
        <v>513</v>
      </c>
      <c r="I11763" s="5" t="s">
        <v>25927</v>
      </c>
    </row>
    <row r="11764" spans="1:9" x14ac:dyDescent="0.25">
      <c r="A11764" s="5" t="s">
        <v>27040</v>
      </c>
      <c r="B11764" s="5" t="s">
        <v>27041</v>
      </c>
      <c r="C11764" s="6" t="s">
        <v>577</v>
      </c>
      <c r="D11764" s="6" t="str">
        <f t="shared" si="183"/>
        <v>0062-000-000-0000</v>
      </c>
      <c r="E11764" s="5" t="s">
        <v>578</v>
      </c>
      <c r="F11764" s="5" t="s">
        <v>383</v>
      </c>
      <c r="G11764" s="5" t="s">
        <v>25879</v>
      </c>
      <c r="H11764" s="5" t="s">
        <v>513</v>
      </c>
      <c r="I11764" s="5" t="s">
        <v>25927</v>
      </c>
    </row>
    <row r="11765" spans="1:9" x14ac:dyDescent="0.25">
      <c r="A11765" s="5" t="s">
        <v>27042</v>
      </c>
      <c r="B11765" s="5" t="s">
        <v>27043</v>
      </c>
      <c r="C11765" s="6" t="s">
        <v>26538</v>
      </c>
      <c r="D11765" s="6" t="str">
        <f t="shared" si="183"/>
        <v>0010-038-000-0000</v>
      </c>
      <c r="E11765" s="5" t="s">
        <v>26539</v>
      </c>
      <c r="F11765" s="5" t="s">
        <v>383</v>
      </c>
      <c r="G11765" s="5" t="s">
        <v>25879</v>
      </c>
      <c r="H11765" s="5" t="s">
        <v>513</v>
      </c>
      <c r="I11765" s="5" t="s">
        <v>25927</v>
      </c>
    </row>
    <row r="11766" spans="1:9" x14ac:dyDescent="0.25">
      <c r="A11766" s="5" t="s">
        <v>27044</v>
      </c>
      <c r="B11766" s="5" t="s">
        <v>27045</v>
      </c>
      <c r="C11766" s="6" t="s">
        <v>16007</v>
      </c>
      <c r="D11766" s="6" t="str">
        <f t="shared" si="183"/>
        <v>1055-000-000-0000</v>
      </c>
      <c r="E11766" s="5" t="s">
        <v>16008</v>
      </c>
      <c r="F11766" s="5" t="s">
        <v>383</v>
      </c>
      <c r="G11766" s="5" t="s">
        <v>25879</v>
      </c>
      <c r="H11766" s="5" t="s">
        <v>377</v>
      </c>
      <c r="I11766" s="5" t="s">
        <v>378</v>
      </c>
    </row>
    <row r="11767" spans="1:9" x14ac:dyDescent="0.25">
      <c r="A11767" s="5" t="s">
        <v>27046</v>
      </c>
      <c r="B11767" s="5" t="s">
        <v>27047</v>
      </c>
      <c r="C11767" s="6" t="s">
        <v>993</v>
      </c>
      <c r="D11767" s="6" t="str">
        <f t="shared" si="183"/>
        <v>0740-000-000-0000</v>
      </c>
      <c r="E11767" s="5" t="s">
        <v>994</v>
      </c>
      <c r="F11767" s="5" t="s">
        <v>383</v>
      </c>
      <c r="G11767" s="5" t="s">
        <v>25879</v>
      </c>
      <c r="H11767" s="5" t="s">
        <v>377</v>
      </c>
      <c r="I11767" s="5" t="s">
        <v>378</v>
      </c>
    </row>
    <row r="11768" spans="1:9" x14ac:dyDescent="0.25">
      <c r="A11768" s="5" t="s">
        <v>27048</v>
      </c>
      <c r="B11768" s="5" t="s">
        <v>27049</v>
      </c>
      <c r="C11768" s="6" t="s">
        <v>14404</v>
      </c>
      <c r="D11768" s="6" t="str">
        <f t="shared" si="183"/>
        <v>1056-000-000-0000</v>
      </c>
      <c r="E11768" s="5" t="s">
        <v>14405</v>
      </c>
      <c r="F11768" s="5" t="s">
        <v>383</v>
      </c>
      <c r="G11768" s="5" t="s">
        <v>25879</v>
      </c>
      <c r="H11768" s="5" t="s">
        <v>1458</v>
      </c>
      <c r="I11768" s="5" t="s">
        <v>25882</v>
      </c>
    </row>
    <row r="11769" spans="1:9" x14ac:dyDescent="0.25">
      <c r="A11769" s="5" t="s">
        <v>27050</v>
      </c>
      <c r="B11769" s="5" t="s">
        <v>27051</v>
      </c>
      <c r="C11769" s="6" t="s">
        <v>2400</v>
      </c>
      <c r="D11769" s="6" t="str">
        <f t="shared" si="183"/>
        <v>0031-000-000-0000</v>
      </c>
      <c r="E11769" s="5" t="s">
        <v>2401</v>
      </c>
      <c r="F11769" s="5" t="s">
        <v>383</v>
      </c>
      <c r="G11769" s="5" t="s">
        <v>25879</v>
      </c>
      <c r="H11769" s="5" t="s">
        <v>513</v>
      </c>
      <c r="I11769" s="5" t="s">
        <v>25927</v>
      </c>
    </row>
    <row r="11770" spans="1:9" x14ac:dyDescent="0.25">
      <c r="A11770" s="5" t="s">
        <v>27052</v>
      </c>
      <c r="B11770" s="5" t="s">
        <v>27053</v>
      </c>
      <c r="C11770" s="6" t="s">
        <v>644</v>
      </c>
      <c r="D11770" s="6" t="str">
        <f t="shared" si="183"/>
        <v>0556-000-000-0000</v>
      </c>
      <c r="E11770" s="5" t="s">
        <v>645</v>
      </c>
      <c r="F11770" s="5" t="s">
        <v>383</v>
      </c>
      <c r="G11770" s="5" t="s">
        <v>25879</v>
      </c>
      <c r="H11770" s="5" t="s">
        <v>377</v>
      </c>
      <c r="I11770" s="5" t="s">
        <v>378</v>
      </c>
    </row>
    <row r="11771" spans="1:9" x14ac:dyDescent="0.25">
      <c r="A11771" s="5" t="s">
        <v>27054</v>
      </c>
      <c r="B11771" s="5" t="s">
        <v>27055</v>
      </c>
      <c r="C11771" s="6" t="s">
        <v>2471</v>
      </c>
      <c r="D11771" s="6" t="str">
        <f t="shared" si="183"/>
        <v>0183-000-000-0000</v>
      </c>
      <c r="E11771" s="5" t="s">
        <v>2472</v>
      </c>
      <c r="F11771" s="5" t="s">
        <v>383</v>
      </c>
      <c r="G11771" s="5" t="s">
        <v>25879</v>
      </c>
      <c r="H11771" s="5" t="s">
        <v>513</v>
      </c>
      <c r="I11771" s="5" t="s">
        <v>25927</v>
      </c>
    </row>
    <row r="11772" spans="1:9" x14ac:dyDescent="0.25">
      <c r="A11772" s="5" t="s">
        <v>27056</v>
      </c>
      <c r="B11772" s="5" t="s">
        <v>27057</v>
      </c>
      <c r="C11772" s="6" t="s">
        <v>2307</v>
      </c>
      <c r="D11772" s="6" t="str">
        <f t="shared" si="183"/>
        <v>0240-000-000-0000</v>
      </c>
      <c r="E11772" s="5" t="s">
        <v>2308</v>
      </c>
      <c r="F11772" s="5" t="s">
        <v>383</v>
      </c>
      <c r="G11772" s="5" t="s">
        <v>25879</v>
      </c>
      <c r="H11772" s="5" t="s">
        <v>513</v>
      </c>
      <c r="I11772" s="5" t="s">
        <v>25927</v>
      </c>
    </row>
    <row r="11773" spans="1:9" x14ac:dyDescent="0.25">
      <c r="A11773" s="5" t="s">
        <v>27058</v>
      </c>
      <c r="B11773" s="5" t="s">
        <v>27059</v>
      </c>
      <c r="C11773" s="6" t="s">
        <v>781</v>
      </c>
      <c r="D11773" s="6" t="str">
        <f t="shared" si="183"/>
        <v>0430-000-000-0000</v>
      </c>
      <c r="E11773" s="5" t="s">
        <v>782</v>
      </c>
      <c r="F11773" s="5" t="s">
        <v>383</v>
      </c>
      <c r="G11773" s="5" t="s">
        <v>25879</v>
      </c>
      <c r="H11773" s="5" t="s">
        <v>377</v>
      </c>
      <c r="I11773" s="5" t="s">
        <v>378</v>
      </c>
    </row>
    <row r="11774" spans="1:9" x14ac:dyDescent="0.25">
      <c r="A11774" s="5" t="s">
        <v>27060</v>
      </c>
      <c r="B11774" s="5" t="s">
        <v>27061</v>
      </c>
      <c r="C11774" s="6" t="s">
        <v>3767</v>
      </c>
      <c r="D11774" s="6" t="str">
        <f t="shared" si="183"/>
        <v>0755-000-000-0000</v>
      </c>
      <c r="E11774" s="5" t="s">
        <v>3768</v>
      </c>
      <c r="F11774" s="5" t="s">
        <v>383</v>
      </c>
      <c r="G11774" s="5" t="s">
        <v>25879</v>
      </c>
      <c r="H11774" s="5" t="s">
        <v>513</v>
      </c>
      <c r="I11774" s="5" t="s">
        <v>25927</v>
      </c>
    </row>
    <row r="11775" spans="1:9" x14ac:dyDescent="0.25">
      <c r="A11775" s="5" t="s">
        <v>27062</v>
      </c>
      <c r="B11775" s="5" t="s">
        <v>27063</v>
      </c>
      <c r="C11775" s="6" t="s">
        <v>1295</v>
      </c>
      <c r="D11775" s="6" t="str">
        <f t="shared" si="183"/>
        <v>0351-000-000-0000</v>
      </c>
      <c r="E11775" s="5" t="s">
        <v>1296</v>
      </c>
      <c r="F11775" s="5" t="s">
        <v>383</v>
      </c>
      <c r="G11775" s="5" t="s">
        <v>25879</v>
      </c>
      <c r="H11775" s="5" t="s">
        <v>377</v>
      </c>
      <c r="I11775" s="5" t="s">
        <v>378</v>
      </c>
    </row>
    <row r="11776" spans="1:9" x14ac:dyDescent="0.25">
      <c r="A11776" s="5" t="s">
        <v>27064</v>
      </c>
      <c r="B11776" s="5" t="s">
        <v>27065</v>
      </c>
      <c r="C11776" s="6" t="s">
        <v>2014</v>
      </c>
      <c r="D11776" s="6" t="str">
        <f t="shared" si="183"/>
        <v>0025-000-000-0000</v>
      </c>
      <c r="E11776" s="5" t="s">
        <v>2015</v>
      </c>
      <c r="F11776" s="5" t="s">
        <v>383</v>
      </c>
      <c r="G11776" s="5" t="s">
        <v>25879</v>
      </c>
      <c r="H11776" s="5" t="s">
        <v>377</v>
      </c>
      <c r="I11776" s="5" t="s">
        <v>378</v>
      </c>
    </row>
    <row r="11777" spans="1:9" x14ac:dyDescent="0.25">
      <c r="A11777" s="5" t="s">
        <v>27066</v>
      </c>
      <c r="B11777" s="5" t="s">
        <v>27067</v>
      </c>
      <c r="C11777" s="6" t="s">
        <v>815</v>
      </c>
      <c r="D11777" s="6" t="str">
        <f t="shared" si="183"/>
        <v>0660-000-000-0000</v>
      </c>
      <c r="E11777" s="5" t="s">
        <v>816</v>
      </c>
      <c r="F11777" s="5" t="s">
        <v>383</v>
      </c>
      <c r="G11777" s="5" t="s">
        <v>25879</v>
      </c>
      <c r="H11777" s="5" t="s">
        <v>377</v>
      </c>
      <c r="I11777" s="5" t="s">
        <v>378</v>
      </c>
    </row>
    <row r="11778" spans="1:9" x14ac:dyDescent="0.25">
      <c r="A11778" s="5" t="s">
        <v>27068</v>
      </c>
      <c r="B11778" s="5" t="s">
        <v>27069</v>
      </c>
      <c r="C11778" s="6" t="s">
        <v>1530</v>
      </c>
      <c r="D11778" s="6" t="str">
        <f t="shared" ref="D11778:D11841" si="184">TEXT(C11778,"0000-000-000-0000")</f>
        <v>0122-000-000-0000</v>
      </c>
      <c r="E11778" s="5" t="s">
        <v>1531</v>
      </c>
      <c r="F11778" s="5" t="s">
        <v>383</v>
      </c>
      <c r="G11778" s="5" t="s">
        <v>25879</v>
      </c>
      <c r="H11778" s="5" t="s">
        <v>377</v>
      </c>
      <c r="I11778" s="5" t="s">
        <v>378</v>
      </c>
    </row>
    <row r="11779" spans="1:9" x14ac:dyDescent="0.25">
      <c r="A11779" s="5" t="s">
        <v>27070</v>
      </c>
      <c r="B11779" s="5" t="s">
        <v>27071</v>
      </c>
      <c r="C11779" s="6" t="s">
        <v>5526</v>
      </c>
      <c r="D11779" s="6" t="str">
        <f t="shared" si="184"/>
        <v>0681-000-000-0000</v>
      </c>
      <c r="E11779" s="5" t="s">
        <v>5527</v>
      </c>
      <c r="F11779" s="5" t="s">
        <v>383</v>
      </c>
      <c r="G11779" s="5" t="s">
        <v>25879</v>
      </c>
      <c r="H11779" s="5" t="s">
        <v>377</v>
      </c>
      <c r="I11779" s="5" t="s">
        <v>378</v>
      </c>
    </row>
    <row r="11780" spans="1:9" x14ac:dyDescent="0.25">
      <c r="A11780" s="5" t="s">
        <v>27072</v>
      </c>
      <c r="B11780" s="5" t="s">
        <v>27073</v>
      </c>
      <c r="C11780" s="6" t="s">
        <v>19076</v>
      </c>
      <c r="D11780" s="6" t="str">
        <f t="shared" si="184"/>
        <v>1052-000-000-0000</v>
      </c>
      <c r="E11780" s="5" t="s">
        <v>19077</v>
      </c>
      <c r="F11780" s="5" t="s">
        <v>383</v>
      </c>
      <c r="G11780" s="5" t="s">
        <v>25879</v>
      </c>
      <c r="H11780" s="5" t="s">
        <v>513</v>
      </c>
      <c r="I11780" s="5" t="s">
        <v>25927</v>
      </c>
    </row>
    <row r="11781" spans="1:9" x14ac:dyDescent="0.25">
      <c r="A11781" s="5" t="s">
        <v>27074</v>
      </c>
      <c r="B11781" s="5" t="s">
        <v>27075</v>
      </c>
      <c r="C11781" s="6" t="s">
        <v>3932</v>
      </c>
      <c r="D11781" s="6" t="str">
        <f t="shared" si="184"/>
        <v>0607-000-000-0000</v>
      </c>
      <c r="E11781" s="5" t="s">
        <v>3933</v>
      </c>
      <c r="F11781" s="5" t="s">
        <v>383</v>
      </c>
      <c r="G11781" s="5" t="s">
        <v>25879</v>
      </c>
      <c r="H11781" s="5" t="s">
        <v>377</v>
      </c>
      <c r="I11781" s="5" t="s">
        <v>378</v>
      </c>
    </row>
    <row r="11782" spans="1:9" x14ac:dyDescent="0.25">
      <c r="A11782" s="5" t="s">
        <v>27076</v>
      </c>
      <c r="B11782" s="5" t="s">
        <v>27077</v>
      </c>
      <c r="C11782" s="6" t="s">
        <v>551</v>
      </c>
      <c r="D11782" s="6" t="str">
        <f t="shared" si="184"/>
        <v>0355-000-000-0000</v>
      </c>
      <c r="E11782" s="5" t="s">
        <v>552</v>
      </c>
      <c r="F11782" s="5" t="s">
        <v>383</v>
      </c>
      <c r="G11782" s="5" t="s">
        <v>25879</v>
      </c>
      <c r="H11782" s="5" t="s">
        <v>377</v>
      </c>
      <c r="I11782" s="5" t="s">
        <v>378</v>
      </c>
    </row>
    <row r="11783" spans="1:9" x14ac:dyDescent="0.25">
      <c r="A11783" s="5" t="s">
        <v>27078</v>
      </c>
      <c r="B11783" s="5" t="s">
        <v>27079</v>
      </c>
      <c r="C11783" s="6" t="s">
        <v>1091</v>
      </c>
      <c r="D11783" s="6" t="str">
        <f t="shared" si="184"/>
        <v>0957-000-000-0000</v>
      </c>
      <c r="E11783" s="5" t="s">
        <v>1092</v>
      </c>
      <c r="F11783" s="5" t="s">
        <v>383</v>
      </c>
      <c r="G11783" s="5" t="s">
        <v>25879</v>
      </c>
      <c r="H11783" s="5" t="s">
        <v>377</v>
      </c>
      <c r="I11783" s="5" t="s">
        <v>378</v>
      </c>
    </row>
    <row r="11784" spans="1:9" x14ac:dyDescent="0.25">
      <c r="A11784" s="5" t="s">
        <v>27080</v>
      </c>
      <c r="B11784" s="5" t="s">
        <v>27081</v>
      </c>
      <c r="C11784" s="6" t="s">
        <v>10159</v>
      </c>
      <c r="D11784" s="6" t="str">
        <f t="shared" si="184"/>
        <v>0010-058-071-1700</v>
      </c>
      <c r="E11784" s="5" t="s">
        <v>10160</v>
      </c>
      <c r="F11784" s="5" t="s">
        <v>383</v>
      </c>
      <c r="G11784" s="5" t="s">
        <v>25879</v>
      </c>
      <c r="H11784" s="5" t="s">
        <v>377</v>
      </c>
      <c r="I11784" s="5" t="s">
        <v>378</v>
      </c>
    </row>
    <row r="11785" spans="1:9" x14ac:dyDescent="0.25">
      <c r="A11785" s="5" t="s">
        <v>27082</v>
      </c>
      <c r="B11785" s="5" t="s">
        <v>27083</v>
      </c>
      <c r="C11785" s="6" t="s">
        <v>1559</v>
      </c>
      <c r="D11785" s="6" t="str">
        <f t="shared" si="184"/>
        <v>0070-000-000-0000</v>
      </c>
      <c r="E11785" s="5" t="s">
        <v>1560</v>
      </c>
      <c r="F11785" s="5" t="s">
        <v>383</v>
      </c>
      <c r="G11785" s="5" t="s">
        <v>25879</v>
      </c>
      <c r="H11785" s="5" t="s">
        <v>377</v>
      </c>
      <c r="I11785" s="5" t="s">
        <v>378</v>
      </c>
    </row>
    <row r="11786" spans="1:9" x14ac:dyDescent="0.25">
      <c r="A11786" s="5" t="s">
        <v>27084</v>
      </c>
      <c r="B11786" s="5" t="s">
        <v>27085</v>
      </c>
      <c r="C11786" s="6" t="s">
        <v>469</v>
      </c>
      <c r="D11786" s="6" t="str">
        <f t="shared" si="184"/>
        <v>0152-000-000-0000</v>
      </c>
      <c r="E11786" s="5" t="s">
        <v>470</v>
      </c>
      <c r="F11786" s="5" t="s">
        <v>383</v>
      </c>
      <c r="G11786" s="5" t="s">
        <v>25879</v>
      </c>
      <c r="H11786" s="5" t="s">
        <v>377</v>
      </c>
      <c r="I11786" s="5" t="s">
        <v>378</v>
      </c>
    </row>
    <row r="11787" spans="1:9" x14ac:dyDescent="0.25">
      <c r="A11787" s="5" t="s">
        <v>27086</v>
      </c>
      <c r="B11787" s="5" t="s">
        <v>27087</v>
      </c>
      <c r="C11787" s="6" t="s">
        <v>511</v>
      </c>
      <c r="D11787" s="6" t="str">
        <f t="shared" si="184"/>
        <v>0110-000-000-0000</v>
      </c>
      <c r="E11787" s="5" t="s">
        <v>512</v>
      </c>
      <c r="F11787" s="5" t="s">
        <v>383</v>
      </c>
      <c r="G11787" s="5" t="s">
        <v>25879</v>
      </c>
      <c r="H11787" s="5" t="s">
        <v>377</v>
      </c>
      <c r="I11787" s="5" t="s">
        <v>378</v>
      </c>
    </row>
    <row r="11788" spans="1:9" x14ac:dyDescent="0.25">
      <c r="A11788" s="5" t="s">
        <v>27088</v>
      </c>
      <c r="B11788" s="5" t="s">
        <v>27089</v>
      </c>
      <c r="C11788" s="6" t="s">
        <v>2827</v>
      </c>
      <c r="D11788" s="6" t="str">
        <f t="shared" si="184"/>
        <v>0320-044-000-0000</v>
      </c>
      <c r="E11788" s="5" t="s">
        <v>2828</v>
      </c>
      <c r="F11788" s="5" t="s">
        <v>383</v>
      </c>
      <c r="G11788" s="5" t="s">
        <v>25879</v>
      </c>
      <c r="H11788" s="5" t="s">
        <v>377</v>
      </c>
      <c r="I11788" s="5" t="s">
        <v>378</v>
      </c>
    </row>
    <row r="11789" spans="1:9" x14ac:dyDescent="0.25">
      <c r="A11789" s="5" t="s">
        <v>27090</v>
      </c>
      <c r="B11789" s="5" t="s">
        <v>27091</v>
      </c>
      <c r="C11789" s="6" t="s">
        <v>4088</v>
      </c>
      <c r="D11789" s="6" t="str">
        <f t="shared" si="184"/>
        <v>0772-000-000-0000</v>
      </c>
      <c r="E11789" s="5" t="s">
        <v>4089</v>
      </c>
      <c r="F11789" s="5" t="s">
        <v>383</v>
      </c>
      <c r="G11789" s="5" t="s">
        <v>25879</v>
      </c>
      <c r="H11789" s="5" t="s">
        <v>377</v>
      </c>
      <c r="I11789" s="5" t="s">
        <v>378</v>
      </c>
    </row>
    <row r="11790" spans="1:9" x14ac:dyDescent="0.25">
      <c r="A11790" s="5" t="s">
        <v>27092</v>
      </c>
      <c r="B11790" s="5" t="s">
        <v>27093</v>
      </c>
      <c r="C11790" s="6" t="s">
        <v>2218</v>
      </c>
      <c r="D11790" s="6" t="str">
        <f t="shared" si="184"/>
        <v>0385-000-000-0000</v>
      </c>
      <c r="E11790" s="5" t="s">
        <v>2219</v>
      </c>
      <c r="F11790" s="5" t="s">
        <v>383</v>
      </c>
      <c r="G11790" s="5" t="s">
        <v>25879</v>
      </c>
      <c r="H11790" s="5" t="s">
        <v>377</v>
      </c>
      <c r="I11790" s="5" t="s">
        <v>378</v>
      </c>
    </row>
    <row r="11791" spans="1:9" x14ac:dyDescent="0.25">
      <c r="A11791" s="5" t="s">
        <v>27094</v>
      </c>
      <c r="B11791" s="5" t="s">
        <v>27095</v>
      </c>
      <c r="C11791" s="6" t="s">
        <v>1625</v>
      </c>
      <c r="D11791" s="6" t="str">
        <f t="shared" si="184"/>
        <v>0596-000-000-0000</v>
      </c>
      <c r="E11791" s="5" t="s">
        <v>1626</v>
      </c>
      <c r="F11791" s="5" t="s">
        <v>383</v>
      </c>
      <c r="G11791" s="5" t="s">
        <v>25879</v>
      </c>
      <c r="H11791" s="5" t="s">
        <v>377</v>
      </c>
      <c r="I11791" s="5" t="s">
        <v>378</v>
      </c>
    </row>
    <row r="11792" spans="1:9" x14ac:dyDescent="0.25">
      <c r="A11792" s="5" t="s">
        <v>27096</v>
      </c>
      <c r="B11792" s="5" t="s">
        <v>27097</v>
      </c>
      <c r="C11792" s="6" t="s">
        <v>954</v>
      </c>
      <c r="D11792" s="6" t="str">
        <f t="shared" si="184"/>
        <v>0120-000-000-0000</v>
      </c>
      <c r="E11792" s="5" t="s">
        <v>955</v>
      </c>
      <c r="F11792" s="5" t="s">
        <v>383</v>
      </c>
      <c r="G11792" s="5" t="s">
        <v>25879</v>
      </c>
      <c r="H11792" s="5" t="s">
        <v>377</v>
      </c>
      <c r="I11792" s="5" t="s">
        <v>378</v>
      </c>
    </row>
    <row r="11793" spans="1:9" x14ac:dyDescent="0.25">
      <c r="A11793" s="5" t="s">
        <v>27098</v>
      </c>
      <c r="B11793" s="5" t="s">
        <v>27099</v>
      </c>
      <c r="C11793" s="6" t="s">
        <v>26448</v>
      </c>
      <c r="D11793" s="6" t="str">
        <f t="shared" si="184"/>
        <v>0010-044-000-0000</v>
      </c>
      <c r="E11793" s="5" t="s">
        <v>26449</v>
      </c>
      <c r="F11793" s="5" t="s">
        <v>383</v>
      </c>
      <c r="G11793" s="5" t="s">
        <v>25879</v>
      </c>
      <c r="H11793" s="5" t="s">
        <v>377</v>
      </c>
      <c r="I11793" s="5" t="s">
        <v>378</v>
      </c>
    </row>
    <row r="11794" spans="1:9" x14ac:dyDescent="0.25">
      <c r="A11794" s="5" t="s">
        <v>27100</v>
      </c>
      <c r="B11794" s="5" t="s">
        <v>27101</v>
      </c>
      <c r="C11794" s="6" t="s">
        <v>26448</v>
      </c>
      <c r="D11794" s="6" t="str">
        <f t="shared" si="184"/>
        <v>0010-044-000-0000</v>
      </c>
      <c r="E11794" s="5" t="s">
        <v>26449</v>
      </c>
      <c r="F11794" s="5" t="s">
        <v>383</v>
      </c>
      <c r="G11794" s="5" t="s">
        <v>25879</v>
      </c>
      <c r="H11794" s="5" t="s">
        <v>377</v>
      </c>
      <c r="I11794" s="5" t="s">
        <v>378</v>
      </c>
    </row>
    <row r="11795" spans="1:9" x14ac:dyDescent="0.25">
      <c r="A11795" s="5" t="s">
        <v>27102</v>
      </c>
      <c r="B11795" s="5" t="s">
        <v>27103</v>
      </c>
      <c r="C11795" s="6" t="s">
        <v>26448</v>
      </c>
      <c r="D11795" s="6" t="str">
        <f t="shared" si="184"/>
        <v>0010-044-000-0000</v>
      </c>
      <c r="E11795" s="5" t="s">
        <v>26449</v>
      </c>
      <c r="F11795" s="5" t="s">
        <v>383</v>
      </c>
      <c r="G11795" s="5" t="s">
        <v>25879</v>
      </c>
      <c r="H11795" s="5" t="s">
        <v>377</v>
      </c>
      <c r="I11795" s="5" t="s">
        <v>378</v>
      </c>
    </row>
    <row r="11796" spans="1:9" x14ac:dyDescent="0.25">
      <c r="A11796" s="5" t="s">
        <v>27104</v>
      </c>
      <c r="B11796" s="5" t="s">
        <v>27105</v>
      </c>
      <c r="C11796" s="6" t="s">
        <v>1065</v>
      </c>
      <c r="D11796" s="6" t="str">
        <f t="shared" si="184"/>
        <v>0906-000-000-0000</v>
      </c>
      <c r="E11796" s="5" t="s">
        <v>1066</v>
      </c>
      <c r="F11796" s="5" t="s">
        <v>383</v>
      </c>
      <c r="G11796" s="5" t="s">
        <v>25879</v>
      </c>
      <c r="H11796" s="5" t="s">
        <v>377</v>
      </c>
      <c r="I11796" s="5" t="s">
        <v>378</v>
      </c>
    </row>
    <row r="11797" spans="1:9" x14ac:dyDescent="0.25">
      <c r="A11797" s="5" t="s">
        <v>27106</v>
      </c>
      <c r="B11797" s="5" t="s">
        <v>27107</v>
      </c>
      <c r="C11797" s="6" t="s">
        <v>2601</v>
      </c>
      <c r="D11797" s="6" t="str">
        <f t="shared" si="184"/>
        <v>0369-000-000-0000</v>
      </c>
      <c r="E11797" s="5" t="s">
        <v>2602</v>
      </c>
      <c r="F11797" s="5" t="s">
        <v>383</v>
      </c>
      <c r="G11797" s="5" t="s">
        <v>25879</v>
      </c>
      <c r="H11797" s="5" t="s">
        <v>377</v>
      </c>
      <c r="I11797" s="5" t="s">
        <v>378</v>
      </c>
    </row>
    <row r="11798" spans="1:9" x14ac:dyDescent="0.25">
      <c r="A11798" s="5" t="s">
        <v>27108</v>
      </c>
      <c r="B11798" s="5" t="s">
        <v>27109</v>
      </c>
      <c r="C11798" s="6" t="s">
        <v>2537</v>
      </c>
      <c r="D11798" s="6" t="str">
        <f t="shared" si="184"/>
        <v>0977-000-000-0000</v>
      </c>
      <c r="E11798" s="5" t="s">
        <v>2538</v>
      </c>
      <c r="F11798" s="5" t="s">
        <v>383</v>
      </c>
      <c r="G11798" s="5" t="s">
        <v>25879</v>
      </c>
      <c r="H11798" s="5" t="s">
        <v>377</v>
      </c>
      <c r="I11798" s="5" t="s">
        <v>378</v>
      </c>
    </row>
    <row r="11799" spans="1:9" x14ac:dyDescent="0.25">
      <c r="A11799" s="5" t="s">
        <v>27110</v>
      </c>
      <c r="B11799" s="5" t="s">
        <v>27111</v>
      </c>
      <c r="C11799" s="6" t="s">
        <v>7160</v>
      </c>
      <c r="D11799" s="6" t="str">
        <f t="shared" si="184"/>
        <v>0424-000-000-0000</v>
      </c>
      <c r="E11799" s="5" t="s">
        <v>7161</v>
      </c>
      <c r="F11799" s="5" t="s">
        <v>383</v>
      </c>
      <c r="G11799" s="5" t="s">
        <v>25879</v>
      </c>
      <c r="H11799" s="5" t="s">
        <v>377</v>
      </c>
      <c r="I11799" s="5" t="s">
        <v>378</v>
      </c>
    </row>
    <row r="11800" spans="1:9" x14ac:dyDescent="0.25">
      <c r="A11800" s="5" t="s">
        <v>27112</v>
      </c>
      <c r="B11800" s="5" t="s">
        <v>27113</v>
      </c>
      <c r="C11800" s="6" t="s">
        <v>2170</v>
      </c>
      <c r="D11800" s="6" t="str">
        <f t="shared" si="184"/>
        <v>0475-000-000-0000</v>
      </c>
      <c r="E11800" s="5" t="s">
        <v>2171</v>
      </c>
      <c r="F11800" s="5" t="s">
        <v>383</v>
      </c>
      <c r="G11800" s="5" t="s">
        <v>25879</v>
      </c>
      <c r="H11800" s="5" t="s">
        <v>377</v>
      </c>
      <c r="I11800" s="5" t="s">
        <v>378</v>
      </c>
    </row>
    <row r="11801" spans="1:9" x14ac:dyDescent="0.25">
      <c r="A11801" s="5" t="s">
        <v>27114</v>
      </c>
      <c r="B11801" s="5" t="s">
        <v>27115</v>
      </c>
      <c r="C11801" s="6" t="s">
        <v>3118</v>
      </c>
      <c r="D11801" s="6" t="str">
        <f t="shared" si="184"/>
        <v>0450-000-000-0000</v>
      </c>
      <c r="E11801" s="5" t="s">
        <v>3119</v>
      </c>
      <c r="F11801" s="5" t="s">
        <v>383</v>
      </c>
      <c r="G11801" s="5" t="s">
        <v>25879</v>
      </c>
      <c r="H11801" s="5" t="s">
        <v>377</v>
      </c>
      <c r="I11801" s="5" t="s">
        <v>378</v>
      </c>
    </row>
    <row r="11802" spans="1:9" x14ac:dyDescent="0.25">
      <c r="A11802" s="5" t="s">
        <v>27116</v>
      </c>
      <c r="B11802" s="5" t="s">
        <v>27117</v>
      </c>
      <c r="C11802" s="6" t="s">
        <v>4428</v>
      </c>
      <c r="D11802" s="6" t="str">
        <f t="shared" si="184"/>
        <v>0990-000-000-0000</v>
      </c>
      <c r="E11802" s="5" t="s">
        <v>4429</v>
      </c>
      <c r="F11802" s="5" t="s">
        <v>383</v>
      </c>
      <c r="G11802" s="5" t="s">
        <v>25879</v>
      </c>
      <c r="H11802" s="5" t="s">
        <v>377</v>
      </c>
      <c r="I11802" s="5" t="s">
        <v>378</v>
      </c>
    </row>
    <row r="11803" spans="1:9" x14ac:dyDescent="0.25">
      <c r="A11803" s="5" t="s">
        <v>27118</v>
      </c>
      <c r="B11803" s="5" t="s">
        <v>27119</v>
      </c>
      <c r="C11803" s="6" t="s">
        <v>1635</v>
      </c>
      <c r="D11803" s="6" t="str">
        <f t="shared" si="184"/>
        <v>0010-211-010-9900</v>
      </c>
      <c r="E11803" s="5" t="s">
        <v>1636</v>
      </c>
      <c r="F11803" s="5" t="s">
        <v>383</v>
      </c>
      <c r="G11803" s="5" t="s">
        <v>25879</v>
      </c>
      <c r="H11803" s="5" t="s">
        <v>377</v>
      </c>
      <c r="I11803" s="5" t="s">
        <v>378</v>
      </c>
    </row>
    <row r="11804" spans="1:9" x14ac:dyDescent="0.25">
      <c r="A11804" s="5" t="s">
        <v>27120</v>
      </c>
      <c r="B11804" s="5" t="s">
        <v>27121</v>
      </c>
      <c r="C11804" s="6" t="s">
        <v>5338</v>
      </c>
      <c r="D11804" s="6" t="str">
        <f t="shared" si="184"/>
        <v>0807-000-000-0000</v>
      </c>
      <c r="E11804" s="5" t="s">
        <v>5339</v>
      </c>
      <c r="F11804" s="5" t="s">
        <v>383</v>
      </c>
      <c r="G11804" s="5" t="s">
        <v>25879</v>
      </c>
      <c r="H11804" s="5" t="s">
        <v>377</v>
      </c>
      <c r="I11804" s="5" t="s">
        <v>378</v>
      </c>
    </row>
    <row r="11805" spans="1:9" x14ac:dyDescent="0.25">
      <c r="A11805" s="5" t="s">
        <v>27122</v>
      </c>
      <c r="B11805" s="5" t="s">
        <v>27123</v>
      </c>
      <c r="C11805" s="6" t="s">
        <v>9344</v>
      </c>
      <c r="D11805" s="6" t="str">
        <f t="shared" si="184"/>
        <v>1026-000-000-0000</v>
      </c>
      <c r="E11805" s="5" t="s">
        <v>9345</v>
      </c>
      <c r="F11805" s="5" t="s">
        <v>383</v>
      </c>
      <c r="G11805" s="5" t="s">
        <v>25879</v>
      </c>
      <c r="H11805" s="5" t="s">
        <v>377</v>
      </c>
      <c r="I11805" s="5" t="s">
        <v>378</v>
      </c>
    </row>
    <row r="11806" spans="1:9" x14ac:dyDescent="0.25">
      <c r="A11806" s="5" t="s">
        <v>27124</v>
      </c>
      <c r="B11806" s="5" t="s">
        <v>27125</v>
      </c>
      <c r="C11806" s="6" t="s">
        <v>4767</v>
      </c>
      <c r="D11806" s="6" t="str">
        <f t="shared" si="184"/>
        <v>0801-000-000-0000</v>
      </c>
      <c r="E11806" s="5" t="s">
        <v>4768</v>
      </c>
      <c r="F11806" s="5" t="s">
        <v>383</v>
      </c>
      <c r="G11806" s="5" t="s">
        <v>25879</v>
      </c>
      <c r="H11806" s="5" t="s">
        <v>377</v>
      </c>
      <c r="I11806" s="5" t="s">
        <v>378</v>
      </c>
    </row>
    <row r="11807" spans="1:9" x14ac:dyDescent="0.25">
      <c r="A11807" s="5" t="s">
        <v>27126</v>
      </c>
      <c r="B11807" s="5" t="s">
        <v>27127</v>
      </c>
      <c r="C11807" s="6" t="s">
        <v>11988</v>
      </c>
      <c r="D11807" s="6" t="str">
        <f t="shared" si="184"/>
        <v>1132-000-000-0000</v>
      </c>
      <c r="E11807" s="5" t="s">
        <v>11989</v>
      </c>
      <c r="F11807" s="5" t="s">
        <v>383</v>
      </c>
      <c r="G11807" s="5" t="s">
        <v>25879</v>
      </c>
      <c r="H11807" s="5" t="s">
        <v>377</v>
      </c>
      <c r="I11807" s="5" t="s">
        <v>378</v>
      </c>
    </row>
    <row r="11808" spans="1:9" x14ac:dyDescent="0.25">
      <c r="A11808" s="5" t="s">
        <v>27128</v>
      </c>
      <c r="B11808" s="5" t="s">
        <v>27129</v>
      </c>
      <c r="C11808" s="6" t="s">
        <v>3508</v>
      </c>
      <c r="D11808" s="6" t="str">
        <f t="shared" si="184"/>
        <v>0243-000-000-0000</v>
      </c>
      <c r="E11808" s="5" t="s">
        <v>3509</v>
      </c>
      <c r="F11808" s="5" t="s">
        <v>383</v>
      </c>
      <c r="G11808" s="5" t="s">
        <v>25879</v>
      </c>
      <c r="H11808" s="5" t="s">
        <v>377</v>
      </c>
      <c r="I11808" s="5" t="s">
        <v>378</v>
      </c>
    </row>
    <row r="11809" spans="1:9" x14ac:dyDescent="0.25">
      <c r="A11809" s="5" t="s">
        <v>27130</v>
      </c>
      <c r="B11809" s="5" t="s">
        <v>27131</v>
      </c>
      <c r="C11809" s="6" t="s">
        <v>1585</v>
      </c>
      <c r="D11809" s="6" t="str">
        <f t="shared" si="184"/>
        <v>0134-000-000-0000</v>
      </c>
      <c r="E11809" s="5" t="s">
        <v>1586</v>
      </c>
      <c r="F11809" s="5" t="s">
        <v>383</v>
      </c>
      <c r="G11809" s="5" t="s">
        <v>25879</v>
      </c>
      <c r="H11809" s="5" t="s">
        <v>377</v>
      </c>
      <c r="I11809" s="5" t="s">
        <v>378</v>
      </c>
    </row>
    <row r="11810" spans="1:9" x14ac:dyDescent="0.25">
      <c r="A11810" s="5" t="s">
        <v>27132</v>
      </c>
      <c r="B11810" s="5" t="s">
        <v>27133</v>
      </c>
      <c r="C11810" s="6" t="s">
        <v>1619</v>
      </c>
      <c r="D11810" s="6" t="str">
        <f t="shared" si="184"/>
        <v>0370-000-000-0000</v>
      </c>
      <c r="E11810" s="5" t="s">
        <v>1620</v>
      </c>
      <c r="F11810" s="5" t="s">
        <v>383</v>
      </c>
      <c r="G11810" s="5" t="s">
        <v>25879</v>
      </c>
      <c r="H11810" s="5" t="s">
        <v>377</v>
      </c>
      <c r="I11810" s="5" t="s">
        <v>378</v>
      </c>
    </row>
    <row r="11811" spans="1:9" x14ac:dyDescent="0.25">
      <c r="A11811" s="5" t="s">
        <v>27134</v>
      </c>
      <c r="B11811" s="5" t="s">
        <v>27135</v>
      </c>
      <c r="C11811" s="6" t="s">
        <v>1619</v>
      </c>
      <c r="D11811" s="6" t="str">
        <f t="shared" si="184"/>
        <v>0370-000-000-0000</v>
      </c>
      <c r="E11811" s="5" t="s">
        <v>1620</v>
      </c>
      <c r="F11811" s="5" t="s">
        <v>383</v>
      </c>
      <c r="G11811" s="5" t="s">
        <v>25879</v>
      </c>
      <c r="H11811" s="5" t="s">
        <v>377</v>
      </c>
      <c r="I11811" s="5" t="s">
        <v>378</v>
      </c>
    </row>
    <row r="11812" spans="1:9" x14ac:dyDescent="0.25">
      <c r="A11812" s="5" t="s">
        <v>27136</v>
      </c>
      <c r="B11812" s="5" t="s">
        <v>27137</v>
      </c>
      <c r="C11812" s="6" t="s">
        <v>26460</v>
      </c>
      <c r="D11812" s="6" t="str">
        <f t="shared" si="184"/>
        <v>0010-115-000-0000</v>
      </c>
      <c r="E11812" s="5" t="s">
        <v>26461</v>
      </c>
      <c r="F11812" s="5" t="s">
        <v>383</v>
      </c>
      <c r="G11812" s="5" t="s">
        <v>25879</v>
      </c>
      <c r="H11812" s="5" t="s">
        <v>377</v>
      </c>
      <c r="I11812" s="5" t="s">
        <v>378</v>
      </c>
    </row>
    <row r="11813" spans="1:9" x14ac:dyDescent="0.25">
      <c r="A11813" s="5" t="s">
        <v>27138</v>
      </c>
      <c r="B11813" s="5" t="s">
        <v>27139</v>
      </c>
      <c r="C11813" s="6" t="s">
        <v>1897</v>
      </c>
      <c r="D11813" s="6" t="str">
        <f t="shared" si="184"/>
        <v>0360-000-000-0000</v>
      </c>
      <c r="E11813" s="5" t="s">
        <v>1898</v>
      </c>
      <c r="F11813" s="5" t="s">
        <v>383</v>
      </c>
      <c r="G11813" s="5" t="s">
        <v>25879</v>
      </c>
      <c r="H11813" s="5" t="s">
        <v>377</v>
      </c>
      <c r="I11813" s="5" t="s">
        <v>378</v>
      </c>
    </row>
    <row r="11814" spans="1:9" x14ac:dyDescent="0.25">
      <c r="A11814" s="5" t="s">
        <v>27140</v>
      </c>
      <c r="B11814" s="5" t="s">
        <v>27141</v>
      </c>
      <c r="C11814" s="6" t="s">
        <v>835</v>
      </c>
      <c r="D11814" s="6" t="str">
        <f t="shared" si="184"/>
        <v>0195-000-000-0000</v>
      </c>
      <c r="E11814" s="5" t="s">
        <v>836</v>
      </c>
      <c r="F11814" s="5" t="s">
        <v>383</v>
      </c>
      <c r="G11814" s="5" t="s">
        <v>25879</v>
      </c>
      <c r="H11814" s="5" t="s">
        <v>377</v>
      </c>
      <c r="I11814" s="5" t="s">
        <v>378</v>
      </c>
    </row>
    <row r="11815" spans="1:9" x14ac:dyDescent="0.25">
      <c r="A11815" s="5" t="s">
        <v>27142</v>
      </c>
      <c r="B11815" s="5" t="s">
        <v>27143</v>
      </c>
      <c r="C11815" s="6" t="s">
        <v>13483</v>
      </c>
      <c r="D11815" s="6" t="str">
        <f t="shared" si="184"/>
        <v>0830-000-000-0000</v>
      </c>
      <c r="E11815" s="5" t="s">
        <v>13484</v>
      </c>
      <c r="F11815" s="5" t="s">
        <v>383</v>
      </c>
      <c r="G11815" s="5" t="s">
        <v>25879</v>
      </c>
      <c r="H11815" s="5" t="s">
        <v>377</v>
      </c>
      <c r="I11815" s="5" t="s">
        <v>378</v>
      </c>
    </row>
    <row r="11816" spans="1:9" x14ac:dyDescent="0.25">
      <c r="A11816" s="5" t="s">
        <v>27144</v>
      </c>
      <c r="B11816" s="5" t="s">
        <v>27145</v>
      </c>
      <c r="C11816" s="6" t="s">
        <v>13483</v>
      </c>
      <c r="D11816" s="6" t="str">
        <f t="shared" si="184"/>
        <v>0830-000-000-0000</v>
      </c>
      <c r="E11816" s="5" t="s">
        <v>13484</v>
      </c>
      <c r="F11816" s="5" t="s">
        <v>383</v>
      </c>
      <c r="G11816" s="5" t="s">
        <v>25879</v>
      </c>
      <c r="H11816" s="5" t="s">
        <v>377</v>
      </c>
      <c r="I11816" s="5" t="s">
        <v>378</v>
      </c>
    </row>
    <row r="11817" spans="1:9" x14ac:dyDescent="0.25">
      <c r="A11817" s="5" t="s">
        <v>27146</v>
      </c>
      <c r="B11817" s="5" t="s">
        <v>27147</v>
      </c>
      <c r="C11817" s="6" t="s">
        <v>26383</v>
      </c>
      <c r="D11817" s="6" t="str">
        <f t="shared" si="184"/>
        <v>0010-027-000-0000</v>
      </c>
      <c r="E11817" s="5" t="s">
        <v>26384</v>
      </c>
      <c r="F11817" s="5" t="s">
        <v>383</v>
      </c>
      <c r="G11817" s="5" t="s">
        <v>25879</v>
      </c>
      <c r="H11817" s="5" t="s">
        <v>377</v>
      </c>
      <c r="I11817" s="5" t="s">
        <v>378</v>
      </c>
    </row>
    <row r="11818" spans="1:9" x14ac:dyDescent="0.25">
      <c r="A11818" s="5" t="s">
        <v>27148</v>
      </c>
      <c r="B11818" s="5" t="s">
        <v>27149</v>
      </c>
      <c r="C11818" s="6" t="s">
        <v>749</v>
      </c>
      <c r="D11818" s="6" t="str">
        <f t="shared" si="184"/>
        <v>0112-000-000-0000</v>
      </c>
      <c r="E11818" s="5" t="s">
        <v>750</v>
      </c>
      <c r="F11818" s="5" t="s">
        <v>383</v>
      </c>
      <c r="G11818" s="5" t="s">
        <v>25879</v>
      </c>
      <c r="H11818" s="5" t="s">
        <v>377</v>
      </c>
      <c r="I11818" s="5" t="s">
        <v>378</v>
      </c>
    </row>
    <row r="11819" spans="1:9" x14ac:dyDescent="0.25">
      <c r="A11819" s="5" t="s">
        <v>27150</v>
      </c>
      <c r="B11819" s="5" t="s">
        <v>27151</v>
      </c>
      <c r="C11819" s="6" t="s">
        <v>941</v>
      </c>
      <c r="D11819" s="6" t="str">
        <f t="shared" si="184"/>
        <v>0111-000-000-0000</v>
      </c>
      <c r="E11819" s="5" t="s">
        <v>942</v>
      </c>
      <c r="F11819" s="5" t="s">
        <v>383</v>
      </c>
      <c r="G11819" s="5" t="s">
        <v>25879</v>
      </c>
      <c r="H11819" s="5" t="s">
        <v>377</v>
      </c>
      <c r="I11819" s="5" t="s">
        <v>378</v>
      </c>
    </row>
    <row r="11820" spans="1:9" x14ac:dyDescent="0.25">
      <c r="A11820" s="5" t="s">
        <v>27152</v>
      </c>
      <c r="B11820" s="5" t="s">
        <v>27153</v>
      </c>
      <c r="C11820" s="6" t="s">
        <v>26460</v>
      </c>
      <c r="D11820" s="6" t="str">
        <f t="shared" si="184"/>
        <v>0010-115-000-0000</v>
      </c>
      <c r="E11820" s="5" t="s">
        <v>26461</v>
      </c>
      <c r="F11820" s="5" t="s">
        <v>383</v>
      </c>
      <c r="G11820" s="5" t="s">
        <v>25879</v>
      </c>
      <c r="H11820" s="5" t="s">
        <v>377</v>
      </c>
      <c r="I11820" s="5" t="s">
        <v>378</v>
      </c>
    </row>
    <row r="11821" spans="1:9" x14ac:dyDescent="0.25">
      <c r="A11821" s="5" t="s">
        <v>27154</v>
      </c>
      <c r="B11821" s="5" t="s">
        <v>27155</v>
      </c>
      <c r="C11821" s="6" t="s">
        <v>12859</v>
      </c>
      <c r="D11821" s="6" t="str">
        <f t="shared" si="184"/>
        <v>1097-000-000-0000</v>
      </c>
      <c r="E11821" s="5" t="s">
        <v>12860</v>
      </c>
      <c r="F11821" s="5" t="s">
        <v>383</v>
      </c>
      <c r="G11821" s="5" t="s">
        <v>25879</v>
      </c>
      <c r="H11821" s="5" t="s">
        <v>377</v>
      </c>
      <c r="I11821" s="5" t="s">
        <v>378</v>
      </c>
    </row>
    <row r="11822" spans="1:9" x14ac:dyDescent="0.25">
      <c r="A11822" s="5" t="s">
        <v>27156</v>
      </c>
      <c r="B11822" s="5" t="s">
        <v>27157</v>
      </c>
      <c r="C11822" s="6" t="s">
        <v>5504</v>
      </c>
      <c r="D11822" s="6" t="str">
        <f t="shared" si="184"/>
        <v>0216-000-000-0000</v>
      </c>
      <c r="E11822" s="5" t="s">
        <v>5505</v>
      </c>
      <c r="F11822" s="5" t="s">
        <v>383</v>
      </c>
      <c r="G11822" s="5" t="s">
        <v>25879</v>
      </c>
      <c r="H11822" s="5" t="s">
        <v>377</v>
      </c>
      <c r="I11822" s="5" t="s">
        <v>378</v>
      </c>
    </row>
    <row r="11823" spans="1:9" x14ac:dyDescent="0.25">
      <c r="A11823" s="5" t="s">
        <v>27158</v>
      </c>
      <c r="B11823" s="5" t="s">
        <v>27159</v>
      </c>
      <c r="C11823" s="6" t="s">
        <v>5504</v>
      </c>
      <c r="D11823" s="6" t="str">
        <f t="shared" si="184"/>
        <v>0216-000-000-0000</v>
      </c>
      <c r="E11823" s="5" t="s">
        <v>5505</v>
      </c>
      <c r="F11823" s="5" t="s">
        <v>383</v>
      </c>
      <c r="G11823" s="5" t="s">
        <v>25879</v>
      </c>
      <c r="H11823" s="5" t="s">
        <v>377</v>
      </c>
      <c r="I11823" s="5" t="s">
        <v>378</v>
      </c>
    </row>
    <row r="11824" spans="1:9" x14ac:dyDescent="0.25">
      <c r="A11824" s="5" t="s">
        <v>27160</v>
      </c>
      <c r="B11824" s="5" t="s">
        <v>27161</v>
      </c>
      <c r="C11824" s="6" t="s">
        <v>1962</v>
      </c>
      <c r="D11824" s="6" t="str">
        <f t="shared" si="184"/>
        <v>0413-000-000-0000</v>
      </c>
      <c r="E11824" s="5" t="s">
        <v>1963</v>
      </c>
      <c r="F11824" s="5" t="s">
        <v>383</v>
      </c>
      <c r="G11824" s="5" t="s">
        <v>25879</v>
      </c>
      <c r="H11824" s="5" t="s">
        <v>377</v>
      </c>
      <c r="I11824" s="5" t="s">
        <v>378</v>
      </c>
    </row>
    <row r="11825" spans="1:9" x14ac:dyDescent="0.25">
      <c r="A11825" s="5" t="s">
        <v>27162</v>
      </c>
      <c r="B11825" s="5" t="s">
        <v>27163</v>
      </c>
      <c r="C11825" s="6" t="s">
        <v>919</v>
      </c>
      <c r="D11825" s="6" t="str">
        <f t="shared" si="184"/>
        <v>1007-000-000-0000</v>
      </c>
      <c r="E11825" s="5" t="s">
        <v>920</v>
      </c>
      <c r="F11825" s="5" t="s">
        <v>383</v>
      </c>
      <c r="G11825" s="5" t="s">
        <v>25879</v>
      </c>
      <c r="H11825" s="5" t="s">
        <v>377</v>
      </c>
      <c r="I11825" s="5" t="s">
        <v>378</v>
      </c>
    </row>
    <row r="11826" spans="1:9" x14ac:dyDescent="0.25">
      <c r="A11826" s="5" t="s">
        <v>27164</v>
      </c>
      <c r="B11826" s="5" t="s">
        <v>27165</v>
      </c>
      <c r="C11826" s="6" t="s">
        <v>27166</v>
      </c>
      <c r="D11826" s="6" t="str">
        <f t="shared" si="184"/>
        <v>0010-069-000-0000</v>
      </c>
      <c r="E11826" s="5" t="s">
        <v>27167</v>
      </c>
      <c r="F11826" s="5" t="s">
        <v>383</v>
      </c>
      <c r="G11826" s="5" t="s">
        <v>25879</v>
      </c>
      <c r="H11826" s="5" t="s">
        <v>377</v>
      </c>
      <c r="I11826" s="5" t="s">
        <v>378</v>
      </c>
    </row>
    <row r="11827" spans="1:9" x14ac:dyDescent="0.25">
      <c r="A11827" s="5" t="s">
        <v>27168</v>
      </c>
      <c r="B11827" s="5" t="s">
        <v>27169</v>
      </c>
      <c r="C11827" s="6" t="s">
        <v>3233</v>
      </c>
      <c r="D11827" s="6" t="str">
        <f t="shared" si="184"/>
        <v>0582-000-000-0000</v>
      </c>
      <c r="E11827" s="5" t="s">
        <v>3234</v>
      </c>
      <c r="F11827" s="5" t="s">
        <v>383</v>
      </c>
      <c r="G11827" s="5" t="s">
        <v>25879</v>
      </c>
      <c r="H11827" s="5" t="s">
        <v>377</v>
      </c>
      <c r="I11827" s="5" t="s">
        <v>378</v>
      </c>
    </row>
    <row r="11828" spans="1:9" x14ac:dyDescent="0.25">
      <c r="A11828" s="5" t="s">
        <v>27170</v>
      </c>
      <c r="B11828" s="5" t="s">
        <v>27171</v>
      </c>
      <c r="C11828" s="6" t="s">
        <v>2597</v>
      </c>
      <c r="D11828" s="6" t="str">
        <f t="shared" si="184"/>
        <v>0345-000-000-0000</v>
      </c>
      <c r="E11828" s="5" t="s">
        <v>2598</v>
      </c>
      <c r="F11828" s="5" t="s">
        <v>383</v>
      </c>
      <c r="G11828" s="5" t="s">
        <v>25879</v>
      </c>
      <c r="H11828" s="5" t="s">
        <v>377</v>
      </c>
      <c r="I11828" s="5" t="s">
        <v>378</v>
      </c>
    </row>
    <row r="11829" spans="1:9" x14ac:dyDescent="0.25">
      <c r="A11829" s="5" t="s">
        <v>27172</v>
      </c>
      <c r="B11829" s="5" t="s">
        <v>27173</v>
      </c>
      <c r="C11829" s="6" t="s">
        <v>2501</v>
      </c>
      <c r="D11829" s="6" t="str">
        <f t="shared" si="184"/>
        <v>0135-000-000-0000</v>
      </c>
      <c r="E11829" s="5" t="s">
        <v>2502</v>
      </c>
      <c r="F11829" s="5" t="s">
        <v>383</v>
      </c>
      <c r="G11829" s="5" t="s">
        <v>25879</v>
      </c>
      <c r="H11829" s="5" t="s">
        <v>377</v>
      </c>
      <c r="I11829" s="5" t="s">
        <v>378</v>
      </c>
    </row>
    <row r="11830" spans="1:9" x14ac:dyDescent="0.25">
      <c r="A11830" s="5" t="s">
        <v>27174</v>
      </c>
      <c r="B11830" s="5" t="s">
        <v>27175</v>
      </c>
      <c r="C11830" s="6" t="s">
        <v>7118</v>
      </c>
      <c r="D11830" s="6" t="str">
        <f t="shared" si="184"/>
        <v>1062-000-000-0000</v>
      </c>
      <c r="E11830" s="5" t="s">
        <v>7119</v>
      </c>
      <c r="F11830" s="5" t="s">
        <v>383</v>
      </c>
      <c r="G11830" s="5" t="s">
        <v>25879</v>
      </c>
      <c r="H11830" s="5" t="s">
        <v>377</v>
      </c>
      <c r="I11830" s="5" t="s">
        <v>378</v>
      </c>
    </row>
    <row r="11831" spans="1:9" x14ac:dyDescent="0.25">
      <c r="A11831" s="5" t="s">
        <v>27176</v>
      </c>
      <c r="B11831" s="5" t="s">
        <v>27177</v>
      </c>
      <c r="C11831" s="6" t="s">
        <v>2072</v>
      </c>
      <c r="D11831" s="6" t="str">
        <f t="shared" si="184"/>
        <v>0328-000-000-0000</v>
      </c>
      <c r="E11831" s="5" t="s">
        <v>2073</v>
      </c>
      <c r="F11831" s="5" t="s">
        <v>383</v>
      </c>
      <c r="G11831" s="5" t="s">
        <v>25879</v>
      </c>
      <c r="H11831" s="5" t="s">
        <v>377</v>
      </c>
      <c r="I11831" s="5" t="s">
        <v>378</v>
      </c>
    </row>
    <row r="11832" spans="1:9" x14ac:dyDescent="0.25">
      <c r="A11832" s="5" t="s">
        <v>27178</v>
      </c>
      <c r="B11832" s="5" t="s">
        <v>27179</v>
      </c>
      <c r="C11832" s="6" t="s">
        <v>551</v>
      </c>
      <c r="D11832" s="6" t="str">
        <f t="shared" si="184"/>
        <v>0355-000-000-0000</v>
      </c>
      <c r="E11832" s="5" t="s">
        <v>552</v>
      </c>
      <c r="F11832" s="5" t="s">
        <v>383</v>
      </c>
      <c r="G11832" s="5" t="s">
        <v>25879</v>
      </c>
      <c r="H11832" s="5" t="s">
        <v>377</v>
      </c>
      <c r="I11832" s="5" t="s">
        <v>378</v>
      </c>
    </row>
    <row r="11833" spans="1:9" x14ac:dyDescent="0.25">
      <c r="A11833" s="5" t="s">
        <v>27180</v>
      </c>
      <c r="B11833" s="5" t="s">
        <v>27181</v>
      </c>
      <c r="C11833" s="6" t="s">
        <v>2529</v>
      </c>
      <c r="D11833" s="6" t="str">
        <f t="shared" si="184"/>
        <v>0815-000-000-0000</v>
      </c>
      <c r="E11833" s="5" t="s">
        <v>2530</v>
      </c>
      <c r="F11833" s="5" t="s">
        <v>383</v>
      </c>
      <c r="G11833" s="5" t="s">
        <v>25879</v>
      </c>
      <c r="H11833" s="5" t="s">
        <v>377</v>
      </c>
      <c r="I11833" s="5" t="s">
        <v>378</v>
      </c>
    </row>
    <row r="11834" spans="1:9" x14ac:dyDescent="0.25">
      <c r="A11834" s="5" t="s">
        <v>27182</v>
      </c>
      <c r="B11834" s="5" t="s">
        <v>27183</v>
      </c>
      <c r="C11834" s="6" t="s">
        <v>2529</v>
      </c>
      <c r="D11834" s="6" t="str">
        <f t="shared" si="184"/>
        <v>0815-000-000-0000</v>
      </c>
      <c r="E11834" s="5" t="s">
        <v>2530</v>
      </c>
      <c r="F11834" s="5" t="s">
        <v>383</v>
      </c>
      <c r="G11834" s="5" t="s">
        <v>25879</v>
      </c>
      <c r="H11834" s="5" t="s">
        <v>377</v>
      </c>
      <c r="I11834" s="5" t="s">
        <v>378</v>
      </c>
    </row>
    <row r="11835" spans="1:9" x14ac:dyDescent="0.25">
      <c r="A11835" s="5" t="s">
        <v>27184</v>
      </c>
      <c r="B11835" s="5" t="s">
        <v>27185</v>
      </c>
      <c r="C11835" s="6" t="s">
        <v>2382</v>
      </c>
      <c r="D11835" s="6" t="str">
        <f t="shared" si="184"/>
        <v>0132-000-000-0000</v>
      </c>
      <c r="E11835" s="5" t="s">
        <v>2383</v>
      </c>
      <c r="F11835" s="5" t="s">
        <v>383</v>
      </c>
      <c r="G11835" s="5" t="s">
        <v>25879</v>
      </c>
      <c r="H11835" s="5" t="s">
        <v>377</v>
      </c>
      <c r="I11835" s="5" t="s">
        <v>378</v>
      </c>
    </row>
    <row r="11836" spans="1:9" x14ac:dyDescent="0.25">
      <c r="A11836" s="5" t="s">
        <v>27186</v>
      </c>
      <c r="B11836" s="5" t="s">
        <v>27187</v>
      </c>
      <c r="C11836" s="6" t="s">
        <v>517</v>
      </c>
      <c r="D11836" s="6" t="str">
        <f t="shared" si="184"/>
        <v>0250-000-000-0000</v>
      </c>
      <c r="E11836" s="5" t="s">
        <v>518</v>
      </c>
      <c r="F11836" s="5" t="s">
        <v>383</v>
      </c>
      <c r="G11836" s="5" t="s">
        <v>25879</v>
      </c>
      <c r="H11836" s="5" t="s">
        <v>377</v>
      </c>
      <c r="I11836" s="5" t="s">
        <v>378</v>
      </c>
    </row>
    <row r="11837" spans="1:9" x14ac:dyDescent="0.25">
      <c r="A11837" s="5" t="s">
        <v>27188</v>
      </c>
      <c r="B11837" s="5" t="s">
        <v>27189</v>
      </c>
      <c r="C11837" s="6" t="s">
        <v>1619</v>
      </c>
      <c r="D11837" s="6" t="str">
        <f t="shared" si="184"/>
        <v>0370-000-000-0000</v>
      </c>
      <c r="E11837" s="5" t="s">
        <v>1620</v>
      </c>
      <c r="F11837" s="5" t="s">
        <v>383</v>
      </c>
      <c r="G11837" s="5" t="s">
        <v>25879</v>
      </c>
      <c r="H11837" s="5" t="s">
        <v>377</v>
      </c>
      <c r="I11837" s="5" t="s">
        <v>378</v>
      </c>
    </row>
    <row r="11838" spans="1:9" x14ac:dyDescent="0.25">
      <c r="A11838" s="5" t="s">
        <v>27190</v>
      </c>
      <c r="B11838" s="5" t="s">
        <v>27191</v>
      </c>
      <c r="C11838" s="6" t="s">
        <v>1490</v>
      </c>
      <c r="D11838" s="6" t="str">
        <f t="shared" si="184"/>
        <v>1043-000-000-0000</v>
      </c>
      <c r="E11838" s="5" t="s">
        <v>1491</v>
      </c>
      <c r="F11838" s="5" t="s">
        <v>383</v>
      </c>
      <c r="G11838" s="5" t="s">
        <v>25879</v>
      </c>
      <c r="H11838" s="5" t="s">
        <v>377</v>
      </c>
      <c r="I11838" s="5" t="s">
        <v>378</v>
      </c>
    </row>
    <row r="11839" spans="1:9" x14ac:dyDescent="0.25">
      <c r="A11839" s="5" t="s">
        <v>27192</v>
      </c>
      <c r="B11839" s="5" t="s">
        <v>27193</v>
      </c>
      <c r="C11839" s="6" t="s">
        <v>6285</v>
      </c>
      <c r="D11839" s="6" t="str">
        <f t="shared" si="184"/>
        <v>1142-000-000-0000</v>
      </c>
      <c r="E11839" s="5" t="s">
        <v>6286</v>
      </c>
      <c r="F11839" s="5" t="s">
        <v>383</v>
      </c>
      <c r="G11839" s="5" t="s">
        <v>25879</v>
      </c>
      <c r="H11839" s="5" t="s">
        <v>377</v>
      </c>
      <c r="I11839" s="5" t="s">
        <v>378</v>
      </c>
    </row>
    <row r="11840" spans="1:9" x14ac:dyDescent="0.25">
      <c r="A11840" s="5" t="s">
        <v>27194</v>
      </c>
      <c r="B11840" s="5" t="s">
        <v>27195</v>
      </c>
      <c r="C11840" s="6" t="s">
        <v>7404</v>
      </c>
      <c r="D11840" s="6" t="str">
        <f t="shared" si="184"/>
        <v>1027-000-000-0000</v>
      </c>
      <c r="E11840" s="5" t="s">
        <v>7405</v>
      </c>
      <c r="F11840" s="5" t="s">
        <v>383</v>
      </c>
      <c r="G11840" s="5" t="s">
        <v>25879</v>
      </c>
      <c r="H11840" s="5" t="s">
        <v>377</v>
      </c>
      <c r="I11840" s="5" t="s">
        <v>378</v>
      </c>
    </row>
    <row r="11841" spans="1:9" x14ac:dyDescent="0.25">
      <c r="A11841" s="5" t="s">
        <v>27196</v>
      </c>
      <c r="B11841" s="5" t="s">
        <v>27197</v>
      </c>
      <c r="C11841" s="6" t="s">
        <v>11351</v>
      </c>
      <c r="D11841" s="6" t="str">
        <f t="shared" si="184"/>
        <v>0931-000-000-0000</v>
      </c>
      <c r="E11841" s="5" t="s">
        <v>11352</v>
      </c>
      <c r="F11841" s="5" t="s">
        <v>383</v>
      </c>
      <c r="G11841" s="5" t="s">
        <v>25879</v>
      </c>
      <c r="H11841" s="5" t="s">
        <v>377</v>
      </c>
      <c r="I11841" s="5" t="s">
        <v>378</v>
      </c>
    </row>
    <row r="11842" spans="1:9" x14ac:dyDescent="0.25">
      <c r="A11842" s="5" t="s">
        <v>27198</v>
      </c>
      <c r="B11842" s="5" t="s">
        <v>27199</v>
      </c>
      <c r="C11842" s="6" t="s">
        <v>7782</v>
      </c>
      <c r="D11842" s="6" t="str">
        <f t="shared" ref="D11842:D11905" si="185">TEXT(C11842,"0000-000-000-0000")</f>
        <v>0350-044-000-0000</v>
      </c>
      <c r="E11842" s="5" t="s">
        <v>7783</v>
      </c>
      <c r="F11842" s="5" t="s">
        <v>383</v>
      </c>
      <c r="G11842" s="5" t="s">
        <v>25879</v>
      </c>
      <c r="H11842" s="5" t="s">
        <v>377</v>
      </c>
      <c r="I11842" s="5" t="s">
        <v>378</v>
      </c>
    </row>
    <row r="11843" spans="1:9" x14ac:dyDescent="0.25">
      <c r="A11843" s="5" t="s">
        <v>27200</v>
      </c>
      <c r="B11843" s="5" t="s">
        <v>27201</v>
      </c>
      <c r="C11843" s="6" t="s">
        <v>7960</v>
      </c>
      <c r="D11843" s="6" t="str">
        <f t="shared" si="185"/>
        <v>0826-000-000-0000</v>
      </c>
      <c r="E11843" s="5" t="s">
        <v>7961</v>
      </c>
      <c r="F11843" s="5" t="s">
        <v>383</v>
      </c>
      <c r="G11843" s="5" t="s">
        <v>25879</v>
      </c>
      <c r="H11843" s="5" t="s">
        <v>377</v>
      </c>
      <c r="I11843" s="5" t="s">
        <v>378</v>
      </c>
    </row>
    <row r="11844" spans="1:9" x14ac:dyDescent="0.25">
      <c r="A11844" s="5" t="s">
        <v>27202</v>
      </c>
      <c r="B11844" s="5" t="s">
        <v>27203</v>
      </c>
      <c r="C11844" s="6" t="s">
        <v>26448</v>
      </c>
      <c r="D11844" s="6" t="str">
        <f t="shared" si="185"/>
        <v>0010-044-000-0000</v>
      </c>
      <c r="E11844" s="5" t="s">
        <v>26449</v>
      </c>
      <c r="F11844" s="5" t="s">
        <v>383</v>
      </c>
      <c r="G11844" s="5" t="s">
        <v>25879</v>
      </c>
      <c r="H11844" s="5" t="s">
        <v>377</v>
      </c>
      <c r="I11844" s="5" t="s">
        <v>378</v>
      </c>
    </row>
    <row r="11845" spans="1:9" x14ac:dyDescent="0.25">
      <c r="A11845" s="5" t="s">
        <v>27204</v>
      </c>
      <c r="B11845" s="5" t="s">
        <v>27205</v>
      </c>
      <c r="C11845" s="6" t="s">
        <v>11351</v>
      </c>
      <c r="D11845" s="6" t="str">
        <f t="shared" si="185"/>
        <v>0931-000-000-0000</v>
      </c>
      <c r="E11845" s="5" t="s">
        <v>11352</v>
      </c>
      <c r="F11845" s="5" t="s">
        <v>383</v>
      </c>
      <c r="G11845" s="5" t="s">
        <v>25879</v>
      </c>
      <c r="H11845" s="5" t="s">
        <v>377</v>
      </c>
      <c r="I11845" s="5" t="s">
        <v>378</v>
      </c>
    </row>
    <row r="11846" spans="1:9" x14ac:dyDescent="0.25">
      <c r="A11846" s="5" t="s">
        <v>27206</v>
      </c>
      <c r="B11846" s="5" t="s">
        <v>27207</v>
      </c>
      <c r="C11846" s="6" t="s">
        <v>26448</v>
      </c>
      <c r="D11846" s="6" t="str">
        <f t="shared" si="185"/>
        <v>0010-044-000-0000</v>
      </c>
      <c r="E11846" s="5" t="s">
        <v>26449</v>
      </c>
      <c r="F11846" s="5" t="s">
        <v>383</v>
      </c>
      <c r="G11846" s="5" t="s">
        <v>25879</v>
      </c>
      <c r="H11846" s="5" t="s">
        <v>377</v>
      </c>
      <c r="I11846" s="5" t="s">
        <v>378</v>
      </c>
    </row>
    <row r="11847" spans="1:9" x14ac:dyDescent="0.25">
      <c r="A11847" s="5" t="s">
        <v>27208</v>
      </c>
      <c r="B11847" s="5" t="s">
        <v>27209</v>
      </c>
      <c r="C11847" s="6" t="s">
        <v>26448</v>
      </c>
      <c r="D11847" s="6" t="str">
        <f t="shared" si="185"/>
        <v>0010-044-000-0000</v>
      </c>
      <c r="E11847" s="5" t="s">
        <v>26449</v>
      </c>
      <c r="F11847" s="5" t="s">
        <v>383</v>
      </c>
      <c r="G11847" s="5" t="s">
        <v>25879</v>
      </c>
      <c r="H11847" s="5" t="s">
        <v>377</v>
      </c>
      <c r="I11847" s="5" t="s">
        <v>378</v>
      </c>
    </row>
    <row r="11848" spans="1:9" x14ac:dyDescent="0.25">
      <c r="A11848" s="5" t="s">
        <v>27210</v>
      </c>
      <c r="B11848" s="5" t="s">
        <v>27211</v>
      </c>
      <c r="C11848" s="6" t="s">
        <v>1685</v>
      </c>
      <c r="D11848" s="6" t="str">
        <f t="shared" si="185"/>
        <v>0337-000-000-0000</v>
      </c>
      <c r="E11848" s="5" t="s">
        <v>1686</v>
      </c>
      <c r="F11848" s="5" t="s">
        <v>383</v>
      </c>
      <c r="G11848" s="5" t="s">
        <v>25879</v>
      </c>
      <c r="H11848" s="5" t="s">
        <v>377</v>
      </c>
      <c r="I11848" s="5" t="s">
        <v>378</v>
      </c>
    </row>
    <row r="11849" spans="1:9" x14ac:dyDescent="0.25">
      <c r="A11849" s="5" t="s">
        <v>27212</v>
      </c>
      <c r="B11849" s="5" t="s">
        <v>27213</v>
      </c>
      <c r="C11849" s="6" t="s">
        <v>5043</v>
      </c>
      <c r="D11849" s="6" t="str">
        <f t="shared" si="185"/>
        <v>0421-000-000-0000</v>
      </c>
      <c r="E11849" s="5" t="s">
        <v>5044</v>
      </c>
      <c r="F11849" s="5" t="s">
        <v>383</v>
      </c>
      <c r="G11849" s="5" t="s">
        <v>25879</v>
      </c>
      <c r="H11849" s="5" t="s">
        <v>377</v>
      </c>
      <c r="I11849" s="5" t="s">
        <v>378</v>
      </c>
    </row>
    <row r="11850" spans="1:9" x14ac:dyDescent="0.25">
      <c r="A11850" s="5" t="s">
        <v>27214</v>
      </c>
      <c r="B11850" s="5" t="s">
        <v>27215</v>
      </c>
      <c r="C11850" s="6" t="s">
        <v>26448</v>
      </c>
      <c r="D11850" s="6" t="str">
        <f t="shared" si="185"/>
        <v>0010-044-000-0000</v>
      </c>
      <c r="E11850" s="5" t="s">
        <v>26449</v>
      </c>
      <c r="F11850" s="5" t="s">
        <v>383</v>
      </c>
      <c r="G11850" s="5" t="s">
        <v>25879</v>
      </c>
      <c r="H11850" s="5" t="s">
        <v>377</v>
      </c>
      <c r="I11850" s="5" t="s">
        <v>378</v>
      </c>
    </row>
    <row r="11851" spans="1:9" x14ac:dyDescent="0.25">
      <c r="A11851" s="5" t="s">
        <v>27216</v>
      </c>
      <c r="B11851" s="5" t="s">
        <v>27217</v>
      </c>
      <c r="C11851" s="6" t="s">
        <v>4767</v>
      </c>
      <c r="D11851" s="6" t="str">
        <f t="shared" si="185"/>
        <v>0801-000-000-0000</v>
      </c>
      <c r="E11851" s="5" t="s">
        <v>4768</v>
      </c>
      <c r="F11851" s="5" t="s">
        <v>383</v>
      </c>
      <c r="G11851" s="5" t="s">
        <v>25879</v>
      </c>
      <c r="H11851" s="5" t="s">
        <v>377</v>
      </c>
      <c r="I11851" s="5" t="s">
        <v>378</v>
      </c>
    </row>
    <row r="11852" spans="1:9" x14ac:dyDescent="0.25">
      <c r="A11852" s="5" t="s">
        <v>27218</v>
      </c>
      <c r="B11852" s="5" t="s">
        <v>27219</v>
      </c>
      <c r="C11852" s="6" t="s">
        <v>14382</v>
      </c>
      <c r="D11852" s="6" t="str">
        <f t="shared" si="185"/>
        <v>1155-000-000-0000</v>
      </c>
      <c r="E11852" s="5" t="s">
        <v>14383</v>
      </c>
      <c r="F11852" s="5" t="s">
        <v>383</v>
      </c>
      <c r="G11852" s="5" t="s">
        <v>25879</v>
      </c>
      <c r="H11852" s="5" t="s">
        <v>377</v>
      </c>
      <c r="I11852" s="5" t="s">
        <v>378</v>
      </c>
    </row>
    <row r="11853" spans="1:9" x14ac:dyDescent="0.25">
      <c r="A11853" s="5" t="s">
        <v>27220</v>
      </c>
      <c r="B11853" s="5" t="s">
        <v>27221</v>
      </c>
      <c r="C11853" s="6" t="s">
        <v>1962</v>
      </c>
      <c r="D11853" s="6" t="str">
        <f t="shared" si="185"/>
        <v>0413-000-000-0000</v>
      </c>
      <c r="E11853" s="5" t="s">
        <v>1963</v>
      </c>
      <c r="F11853" s="5" t="s">
        <v>383</v>
      </c>
      <c r="G11853" s="5" t="s">
        <v>25879</v>
      </c>
      <c r="H11853" s="5" t="s">
        <v>377</v>
      </c>
      <c r="I11853" s="5" t="s">
        <v>378</v>
      </c>
    </row>
    <row r="11854" spans="1:9" x14ac:dyDescent="0.25">
      <c r="A11854" s="5" t="s">
        <v>27222</v>
      </c>
      <c r="B11854" s="5" t="s">
        <v>27223</v>
      </c>
      <c r="C11854" s="6" t="s">
        <v>26419</v>
      </c>
      <c r="D11854" s="6" t="str">
        <f t="shared" si="185"/>
        <v>0010-211-130-0000</v>
      </c>
      <c r="E11854" s="5" t="s">
        <v>26420</v>
      </c>
      <c r="F11854" s="5" t="s">
        <v>383</v>
      </c>
      <c r="G11854" s="5" t="s">
        <v>25879</v>
      </c>
      <c r="H11854" s="5" t="s">
        <v>377</v>
      </c>
      <c r="I11854" s="5" t="s">
        <v>378</v>
      </c>
    </row>
    <row r="11855" spans="1:9" x14ac:dyDescent="0.25">
      <c r="A11855" s="5" t="s">
        <v>27224</v>
      </c>
      <c r="B11855" s="5" t="s">
        <v>27225</v>
      </c>
      <c r="C11855" s="6" t="s">
        <v>25911</v>
      </c>
      <c r="D11855" s="6" t="str">
        <f t="shared" si="185"/>
        <v>0010-049-060-0000</v>
      </c>
      <c r="E11855" s="5" t="s">
        <v>25912</v>
      </c>
      <c r="F11855" s="5" t="s">
        <v>383</v>
      </c>
      <c r="G11855" s="5" t="s">
        <v>25879</v>
      </c>
      <c r="H11855" s="5" t="s">
        <v>377</v>
      </c>
      <c r="I11855" s="5" t="s">
        <v>378</v>
      </c>
    </row>
    <row r="11856" spans="1:9" x14ac:dyDescent="0.25">
      <c r="A11856" s="5" t="s">
        <v>27226</v>
      </c>
      <c r="B11856" s="5" t="s">
        <v>27227</v>
      </c>
      <c r="C11856" s="6" t="s">
        <v>27228</v>
      </c>
      <c r="D11856" s="6" t="str">
        <f t="shared" si="185"/>
        <v>0010-040-000-0000</v>
      </c>
      <c r="E11856" s="5" t="s">
        <v>27229</v>
      </c>
      <c r="F11856" s="5" t="s">
        <v>383</v>
      </c>
      <c r="G11856" s="5" t="s">
        <v>25879</v>
      </c>
      <c r="H11856" s="5" t="s">
        <v>377</v>
      </c>
      <c r="I11856" s="5" t="s">
        <v>378</v>
      </c>
    </row>
    <row r="11857" spans="1:9" x14ac:dyDescent="0.25">
      <c r="A11857" s="5" t="s">
        <v>27230</v>
      </c>
      <c r="B11857" s="5" t="s">
        <v>27231</v>
      </c>
      <c r="C11857" s="6" t="s">
        <v>27232</v>
      </c>
      <c r="D11857" s="6" t="str">
        <f t="shared" si="185"/>
        <v>0010-214-000-0000</v>
      </c>
      <c r="E11857" s="5" t="s">
        <v>27233</v>
      </c>
      <c r="F11857" s="5" t="s">
        <v>383</v>
      </c>
      <c r="G11857" s="5" t="s">
        <v>25879</v>
      </c>
      <c r="H11857" s="5" t="s">
        <v>377</v>
      </c>
      <c r="I11857" s="5" t="s">
        <v>378</v>
      </c>
    </row>
    <row r="11858" spans="1:9" x14ac:dyDescent="0.25">
      <c r="A11858" s="5" t="s">
        <v>27234</v>
      </c>
      <c r="B11858" s="5" t="s">
        <v>27235</v>
      </c>
      <c r="C11858" s="6" t="s">
        <v>27232</v>
      </c>
      <c r="D11858" s="6" t="str">
        <f t="shared" si="185"/>
        <v>0010-214-000-0000</v>
      </c>
      <c r="E11858" s="5" t="s">
        <v>27233</v>
      </c>
      <c r="F11858" s="5" t="s">
        <v>383</v>
      </c>
      <c r="G11858" s="5" t="s">
        <v>25879</v>
      </c>
      <c r="H11858" s="5" t="s">
        <v>377</v>
      </c>
      <c r="I11858" s="5" t="s">
        <v>378</v>
      </c>
    </row>
    <row r="11859" spans="1:9" x14ac:dyDescent="0.25">
      <c r="A11859" s="5" t="s">
        <v>27236</v>
      </c>
      <c r="B11859" s="5" t="s">
        <v>27237</v>
      </c>
      <c r="C11859" s="6" t="s">
        <v>10159</v>
      </c>
      <c r="D11859" s="6" t="str">
        <f t="shared" si="185"/>
        <v>0010-058-071-1700</v>
      </c>
      <c r="E11859" s="5" t="s">
        <v>10160</v>
      </c>
      <c r="F11859" s="5" t="s">
        <v>383</v>
      </c>
      <c r="G11859" s="5" t="s">
        <v>25879</v>
      </c>
      <c r="H11859" s="5" t="s">
        <v>377</v>
      </c>
      <c r="I11859" s="5" t="s">
        <v>378</v>
      </c>
    </row>
    <row r="11860" spans="1:9" x14ac:dyDescent="0.25">
      <c r="A11860" s="5" t="s">
        <v>27238</v>
      </c>
      <c r="B11860" s="5" t="s">
        <v>27239</v>
      </c>
      <c r="C11860" s="6" t="s">
        <v>10159</v>
      </c>
      <c r="D11860" s="6" t="str">
        <f t="shared" si="185"/>
        <v>0010-058-071-1700</v>
      </c>
      <c r="E11860" s="5" t="s">
        <v>10160</v>
      </c>
      <c r="F11860" s="5" t="s">
        <v>383</v>
      </c>
      <c r="G11860" s="5" t="s">
        <v>25879</v>
      </c>
      <c r="H11860" s="5" t="s">
        <v>377</v>
      </c>
      <c r="I11860" s="5" t="s">
        <v>378</v>
      </c>
    </row>
    <row r="11861" spans="1:9" x14ac:dyDescent="0.25">
      <c r="A11861" s="5" t="s">
        <v>27240</v>
      </c>
      <c r="B11861" s="5" t="s">
        <v>27241</v>
      </c>
      <c r="C11861" s="6" t="s">
        <v>25877</v>
      </c>
      <c r="D11861" s="6" t="str">
        <f t="shared" si="185"/>
        <v>0010-071-000-0000</v>
      </c>
      <c r="E11861" s="5" t="s">
        <v>25878</v>
      </c>
      <c r="F11861" s="5" t="s">
        <v>383</v>
      </c>
      <c r="G11861" s="5" t="s">
        <v>25879</v>
      </c>
      <c r="H11861" s="5" t="s">
        <v>377</v>
      </c>
      <c r="I11861" s="5" t="s">
        <v>378</v>
      </c>
    </row>
    <row r="11862" spans="1:9" x14ac:dyDescent="0.25">
      <c r="A11862" s="5" t="s">
        <v>27242</v>
      </c>
      <c r="B11862" s="5" t="s">
        <v>27243</v>
      </c>
      <c r="C11862" s="6" t="s">
        <v>4428</v>
      </c>
      <c r="D11862" s="6" t="str">
        <f t="shared" si="185"/>
        <v>0990-000-000-0000</v>
      </c>
      <c r="E11862" s="5" t="s">
        <v>4429</v>
      </c>
      <c r="F11862" s="5" t="s">
        <v>383</v>
      </c>
      <c r="G11862" s="5" t="s">
        <v>25879</v>
      </c>
      <c r="H11862" s="5" t="s">
        <v>377</v>
      </c>
      <c r="I11862" s="5" t="s">
        <v>378</v>
      </c>
    </row>
    <row r="11863" spans="1:9" x14ac:dyDescent="0.25">
      <c r="A11863" s="5" t="s">
        <v>27244</v>
      </c>
      <c r="B11863" s="5" t="s">
        <v>27245</v>
      </c>
      <c r="C11863" s="6" t="s">
        <v>25919</v>
      </c>
      <c r="D11863" s="6" t="str">
        <f t="shared" si="185"/>
        <v>0010-030-000-0000</v>
      </c>
      <c r="E11863" s="5" t="s">
        <v>25920</v>
      </c>
      <c r="F11863" s="5" t="s">
        <v>383</v>
      </c>
      <c r="G11863" s="5" t="s">
        <v>25879</v>
      </c>
      <c r="H11863" s="5" t="s">
        <v>377</v>
      </c>
      <c r="I11863" s="5" t="s">
        <v>378</v>
      </c>
    </row>
    <row r="11864" spans="1:9" x14ac:dyDescent="0.25">
      <c r="A11864" s="5" t="s">
        <v>27246</v>
      </c>
      <c r="B11864" s="5" t="s">
        <v>27247</v>
      </c>
      <c r="C11864" s="6" t="s">
        <v>2265</v>
      </c>
      <c r="D11864" s="6" t="str">
        <f t="shared" si="185"/>
        <v>0260-000-000-0000</v>
      </c>
      <c r="E11864" s="5" t="s">
        <v>2266</v>
      </c>
      <c r="F11864" s="5" t="s">
        <v>383</v>
      </c>
      <c r="G11864" s="5" t="s">
        <v>25879</v>
      </c>
      <c r="H11864" s="5" t="s">
        <v>377</v>
      </c>
      <c r="I11864" s="5" t="s">
        <v>378</v>
      </c>
    </row>
    <row r="11865" spans="1:9" x14ac:dyDescent="0.25">
      <c r="A11865" s="5" t="s">
        <v>27248</v>
      </c>
      <c r="B11865" s="5" t="s">
        <v>27249</v>
      </c>
      <c r="C11865" s="6" t="s">
        <v>25923</v>
      </c>
      <c r="D11865" s="6" t="str">
        <f t="shared" si="185"/>
        <v>0010-090-000-0000</v>
      </c>
      <c r="E11865" s="5" t="s">
        <v>25924</v>
      </c>
      <c r="F11865" s="5" t="s">
        <v>383</v>
      </c>
      <c r="G11865" s="5" t="s">
        <v>25879</v>
      </c>
      <c r="H11865" s="5" t="s">
        <v>377</v>
      </c>
      <c r="I11865" s="5" t="s">
        <v>378</v>
      </c>
    </row>
    <row r="11866" spans="1:9" x14ac:dyDescent="0.25">
      <c r="A11866" s="5" t="s">
        <v>27250</v>
      </c>
      <c r="B11866" s="5" t="s">
        <v>27251</v>
      </c>
      <c r="C11866" s="6" t="s">
        <v>1897</v>
      </c>
      <c r="D11866" s="6" t="str">
        <f t="shared" si="185"/>
        <v>0360-000-000-0000</v>
      </c>
      <c r="E11866" s="5" t="s">
        <v>1898</v>
      </c>
      <c r="F11866" s="5" t="s">
        <v>383</v>
      </c>
      <c r="G11866" s="5" t="s">
        <v>25879</v>
      </c>
      <c r="H11866" s="5" t="s">
        <v>377</v>
      </c>
      <c r="I11866" s="5" t="s">
        <v>378</v>
      </c>
    </row>
    <row r="11867" spans="1:9" x14ac:dyDescent="0.25">
      <c r="A11867" s="5" t="s">
        <v>27252</v>
      </c>
      <c r="B11867" s="5" t="s">
        <v>27253</v>
      </c>
      <c r="C11867" s="6" t="s">
        <v>27254</v>
      </c>
      <c r="D11867" s="6" t="str">
        <f t="shared" si="185"/>
        <v>0010-045-000-0000</v>
      </c>
      <c r="E11867" s="5" t="s">
        <v>27255</v>
      </c>
      <c r="F11867" s="5" t="s">
        <v>383</v>
      </c>
      <c r="G11867" s="5" t="s">
        <v>25879</v>
      </c>
      <c r="H11867" s="5" t="s">
        <v>377</v>
      </c>
      <c r="I11867" s="5" t="s">
        <v>378</v>
      </c>
    </row>
    <row r="11868" spans="1:9" x14ac:dyDescent="0.25">
      <c r="A11868" s="5" t="s">
        <v>27256</v>
      </c>
      <c r="B11868" s="5" t="s">
        <v>27257</v>
      </c>
      <c r="C11868" s="6" t="s">
        <v>589</v>
      </c>
      <c r="D11868" s="6" t="str">
        <f t="shared" si="185"/>
        <v>0160-000-000-0000</v>
      </c>
      <c r="E11868" s="5" t="s">
        <v>590</v>
      </c>
      <c r="F11868" s="5" t="s">
        <v>383</v>
      </c>
      <c r="G11868" s="5" t="s">
        <v>25879</v>
      </c>
      <c r="H11868" s="5" t="s">
        <v>377</v>
      </c>
      <c r="I11868" s="5" t="s">
        <v>378</v>
      </c>
    </row>
    <row r="11869" spans="1:9" x14ac:dyDescent="0.25">
      <c r="A11869" s="5" t="s">
        <v>27258</v>
      </c>
      <c r="B11869" s="5" t="s">
        <v>27259</v>
      </c>
      <c r="C11869" s="6" t="s">
        <v>682</v>
      </c>
      <c r="D11869" s="6" t="str">
        <f t="shared" si="185"/>
        <v>0790-000-000-0000</v>
      </c>
      <c r="E11869" s="5" t="s">
        <v>683</v>
      </c>
      <c r="F11869" s="5" t="s">
        <v>383</v>
      </c>
      <c r="G11869" s="5" t="s">
        <v>25879</v>
      </c>
      <c r="H11869" s="5" t="s">
        <v>377</v>
      </c>
      <c r="I11869" s="5" t="s">
        <v>378</v>
      </c>
    </row>
    <row r="11870" spans="1:9" x14ac:dyDescent="0.25">
      <c r="A11870" s="5" t="s">
        <v>27260</v>
      </c>
      <c r="B11870" s="5" t="s">
        <v>27261</v>
      </c>
      <c r="C11870" s="6" t="s">
        <v>8809</v>
      </c>
      <c r="D11870" s="6" t="str">
        <f t="shared" si="185"/>
        <v>0301-000-000-0000</v>
      </c>
      <c r="E11870" s="5" t="s">
        <v>8810</v>
      </c>
      <c r="F11870" s="5" t="s">
        <v>383</v>
      </c>
      <c r="G11870" s="5" t="s">
        <v>25879</v>
      </c>
      <c r="H11870" s="5" t="s">
        <v>377</v>
      </c>
      <c r="I11870" s="5" t="s">
        <v>378</v>
      </c>
    </row>
    <row r="11871" spans="1:9" x14ac:dyDescent="0.25">
      <c r="A11871" s="5" t="s">
        <v>27262</v>
      </c>
      <c r="B11871" s="5" t="s">
        <v>27263</v>
      </c>
      <c r="C11871" s="6" t="s">
        <v>6225</v>
      </c>
      <c r="D11871" s="6" t="str">
        <f t="shared" si="185"/>
        <v>0332-000-000-0000</v>
      </c>
      <c r="E11871" s="5" t="s">
        <v>6226</v>
      </c>
      <c r="F11871" s="5" t="s">
        <v>383</v>
      </c>
      <c r="G11871" s="5" t="s">
        <v>25879</v>
      </c>
      <c r="H11871" s="5" t="s">
        <v>377</v>
      </c>
      <c r="I11871" s="5" t="s">
        <v>378</v>
      </c>
    </row>
    <row r="11872" spans="1:9" x14ac:dyDescent="0.25">
      <c r="A11872" s="5" t="s">
        <v>27264</v>
      </c>
      <c r="B11872" s="5" t="s">
        <v>27265</v>
      </c>
      <c r="C11872" s="6" t="s">
        <v>724</v>
      </c>
      <c r="D11872" s="6" t="str">
        <f t="shared" si="185"/>
        <v>0283-000-000-0000</v>
      </c>
      <c r="E11872" s="5" t="s">
        <v>725</v>
      </c>
      <c r="F11872" s="5" t="s">
        <v>383</v>
      </c>
      <c r="G11872" s="5" t="s">
        <v>25879</v>
      </c>
      <c r="H11872" s="5" t="s">
        <v>377</v>
      </c>
      <c r="I11872" s="5" t="s">
        <v>378</v>
      </c>
    </row>
    <row r="11873" spans="1:9" x14ac:dyDescent="0.25">
      <c r="A11873" s="5" t="s">
        <v>27266</v>
      </c>
      <c r="B11873" s="5" t="s">
        <v>27267</v>
      </c>
      <c r="C11873" s="6" t="s">
        <v>18155</v>
      </c>
      <c r="D11873" s="6" t="str">
        <f t="shared" si="185"/>
        <v>1088-000-000-0000</v>
      </c>
      <c r="E11873" s="5" t="s">
        <v>18156</v>
      </c>
      <c r="F11873" s="5" t="s">
        <v>383</v>
      </c>
      <c r="G11873" s="5" t="s">
        <v>25879</v>
      </c>
      <c r="H11873" s="5" t="s">
        <v>377</v>
      </c>
      <c r="I11873" s="5" t="s">
        <v>378</v>
      </c>
    </row>
    <row r="11874" spans="1:9" x14ac:dyDescent="0.25">
      <c r="A11874" s="5" t="s">
        <v>27268</v>
      </c>
      <c r="B11874" s="5" t="s">
        <v>27269</v>
      </c>
      <c r="C11874" s="6" t="s">
        <v>8497</v>
      </c>
      <c r="D11874" s="6" t="str">
        <f t="shared" si="185"/>
        <v>1127-000-000-0000</v>
      </c>
      <c r="E11874" s="5" t="s">
        <v>8498</v>
      </c>
      <c r="F11874" s="5" t="s">
        <v>383</v>
      </c>
      <c r="G11874" s="5" t="s">
        <v>25879</v>
      </c>
      <c r="H11874" s="5" t="s">
        <v>377</v>
      </c>
      <c r="I11874" s="5" t="s">
        <v>378</v>
      </c>
    </row>
    <row r="11875" spans="1:9" x14ac:dyDescent="0.25">
      <c r="A11875" s="5" t="s">
        <v>27270</v>
      </c>
      <c r="B11875" s="5" t="s">
        <v>27271</v>
      </c>
      <c r="C11875" s="6" t="s">
        <v>14382</v>
      </c>
      <c r="D11875" s="6" t="str">
        <f t="shared" si="185"/>
        <v>1155-000-000-0000</v>
      </c>
      <c r="E11875" s="5" t="s">
        <v>14383</v>
      </c>
      <c r="F11875" s="5" t="s">
        <v>383</v>
      </c>
      <c r="G11875" s="5" t="s">
        <v>25879</v>
      </c>
      <c r="H11875" s="5" t="s">
        <v>377</v>
      </c>
      <c r="I11875" s="5" t="s">
        <v>378</v>
      </c>
    </row>
    <row r="11876" spans="1:9" x14ac:dyDescent="0.25">
      <c r="A11876" s="5" t="s">
        <v>27272</v>
      </c>
      <c r="B11876" s="5" t="s">
        <v>27273</v>
      </c>
      <c r="C11876" s="6" t="s">
        <v>7611</v>
      </c>
      <c r="D11876" s="6" t="str">
        <f t="shared" si="185"/>
        <v>0878-000-000-0000</v>
      </c>
      <c r="E11876" s="5" t="s">
        <v>7612</v>
      </c>
      <c r="F11876" s="5" t="s">
        <v>383</v>
      </c>
      <c r="G11876" s="5" t="s">
        <v>25879</v>
      </c>
      <c r="H11876" s="5" t="s">
        <v>377</v>
      </c>
      <c r="I11876" s="5" t="s">
        <v>378</v>
      </c>
    </row>
    <row r="11877" spans="1:9" x14ac:dyDescent="0.25">
      <c r="A11877" s="5" t="s">
        <v>27274</v>
      </c>
      <c r="B11877" s="5" t="s">
        <v>27275</v>
      </c>
      <c r="C11877" s="6" t="s">
        <v>5364</v>
      </c>
      <c r="D11877" s="6" t="str">
        <f t="shared" si="185"/>
        <v>0529-000-000-0000</v>
      </c>
      <c r="E11877" s="5" t="s">
        <v>5365</v>
      </c>
      <c r="F11877" s="5" t="s">
        <v>383</v>
      </c>
      <c r="G11877" s="5" t="s">
        <v>25879</v>
      </c>
      <c r="H11877" s="5" t="s">
        <v>377</v>
      </c>
      <c r="I11877" s="5" t="s">
        <v>378</v>
      </c>
    </row>
    <row r="11878" spans="1:9" x14ac:dyDescent="0.25">
      <c r="A11878" s="5" t="s">
        <v>27276</v>
      </c>
      <c r="B11878" s="5" t="s">
        <v>27277</v>
      </c>
      <c r="C11878" s="6" t="s">
        <v>2265</v>
      </c>
      <c r="D11878" s="6" t="str">
        <f t="shared" si="185"/>
        <v>0260-000-000-0000</v>
      </c>
      <c r="E11878" s="5" t="s">
        <v>2266</v>
      </c>
      <c r="F11878" s="5" t="s">
        <v>383</v>
      </c>
      <c r="G11878" s="5" t="s">
        <v>25879</v>
      </c>
      <c r="H11878" s="5" t="s">
        <v>377</v>
      </c>
      <c r="I11878" s="5" t="s">
        <v>378</v>
      </c>
    </row>
    <row r="11879" spans="1:9" x14ac:dyDescent="0.25">
      <c r="A11879" s="5" t="s">
        <v>27278</v>
      </c>
      <c r="B11879" s="5" t="s">
        <v>27279</v>
      </c>
      <c r="C11879" s="6" t="s">
        <v>3591</v>
      </c>
      <c r="D11879" s="6" t="str">
        <f t="shared" si="185"/>
        <v>0165-000-000-0000</v>
      </c>
      <c r="E11879" s="5" t="s">
        <v>3592</v>
      </c>
      <c r="F11879" s="5" t="s">
        <v>383</v>
      </c>
      <c r="G11879" s="5" t="s">
        <v>25879</v>
      </c>
      <c r="H11879" s="5" t="s">
        <v>377</v>
      </c>
      <c r="I11879" s="5" t="s">
        <v>378</v>
      </c>
    </row>
    <row r="11880" spans="1:9" x14ac:dyDescent="0.25">
      <c r="A11880" s="5" t="s">
        <v>27280</v>
      </c>
      <c r="B11880" s="5" t="s">
        <v>27281</v>
      </c>
      <c r="C11880" s="6" t="s">
        <v>1221</v>
      </c>
      <c r="D11880" s="6" t="str">
        <f t="shared" si="185"/>
        <v>0201-000-000-0000</v>
      </c>
      <c r="E11880" s="5" t="s">
        <v>1222</v>
      </c>
      <c r="F11880" s="5" t="s">
        <v>383</v>
      </c>
      <c r="G11880" s="5" t="s">
        <v>25879</v>
      </c>
      <c r="H11880" s="5" t="s">
        <v>377</v>
      </c>
      <c r="I11880" s="5" t="s">
        <v>378</v>
      </c>
    </row>
    <row r="11881" spans="1:9" x14ac:dyDescent="0.25">
      <c r="A11881" s="5" t="s">
        <v>27282</v>
      </c>
      <c r="B11881" s="5" t="s">
        <v>27283</v>
      </c>
      <c r="C11881" s="6" t="s">
        <v>2973</v>
      </c>
      <c r="D11881" s="6" t="str">
        <f t="shared" si="185"/>
        <v>0417-000-000-0000</v>
      </c>
      <c r="E11881" s="5" t="s">
        <v>2974</v>
      </c>
      <c r="F11881" s="5" t="s">
        <v>383</v>
      </c>
      <c r="G11881" s="5" t="s">
        <v>25879</v>
      </c>
      <c r="H11881" s="5" t="s">
        <v>377</v>
      </c>
      <c r="I11881" s="5" t="s">
        <v>378</v>
      </c>
    </row>
    <row r="11882" spans="1:9" x14ac:dyDescent="0.25">
      <c r="A11882" s="5" t="s">
        <v>27284</v>
      </c>
      <c r="B11882" s="5" t="s">
        <v>27285</v>
      </c>
      <c r="C11882" s="6" t="s">
        <v>2673</v>
      </c>
      <c r="D11882" s="6" t="str">
        <f t="shared" si="185"/>
        <v>0219-000-000-0000</v>
      </c>
      <c r="E11882" s="5" t="s">
        <v>2674</v>
      </c>
      <c r="F11882" s="5" t="s">
        <v>383</v>
      </c>
      <c r="G11882" s="5" t="s">
        <v>25879</v>
      </c>
      <c r="H11882" s="5" t="s">
        <v>377</v>
      </c>
      <c r="I11882" s="5" t="s">
        <v>378</v>
      </c>
    </row>
    <row r="11883" spans="1:9" x14ac:dyDescent="0.25">
      <c r="A11883" s="5" t="s">
        <v>27286</v>
      </c>
      <c r="B11883" s="5" t="s">
        <v>27287</v>
      </c>
      <c r="C11883" s="6" t="s">
        <v>3074</v>
      </c>
      <c r="D11883" s="6" t="str">
        <f t="shared" si="185"/>
        <v>1101-000-000-0000</v>
      </c>
      <c r="E11883" s="5" t="s">
        <v>3075</v>
      </c>
      <c r="F11883" s="5" t="s">
        <v>383</v>
      </c>
      <c r="G11883" s="5" t="s">
        <v>25879</v>
      </c>
      <c r="H11883" s="5" t="s">
        <v>377</v>
      </c>
      <c r="I11883" s="5" t="s">
        <v>378</v>
      </c>
    </row>
    <row r="11884" spans="1:9" x14ac:dyDescent="0.25">
      <c r="A11884" s="5" t="s">
        <v>27288</v>
      </c>
      <c r="B11884" s="5" t="s">
        <v>27289</v>
      </c>
      <c r="C11884" s="6" t="s">
        <v>2885</v>
      </c>
      <c r="D11884" s="6" t="str">
        <f t="shared" si="185"/>
        <v>0077-000-000-0000</v>
      </c>
      <c r="E11884" s="5" t="s">
        <v>2886</v>
      </c>
      <c r="F11884" s="5" t="s">
        <v>383</v>
      </c>
      <c r="G11884" s="5" t="s">
        <v>25879</v>
      </c>
      <c r="H11884" s="5" t="s">
        <v>377</v>
      </c>
      <c r="I11884" s="5" t="s">
        <v>378</v>
      </c>
    </row>
    <row r="11885" spans="1:9" x14ac:dyDescent="0.25">
      <c r="A11885" s="5" t="s">
        <v>27290</v>
      </c>
      <c r="B11885" s="5" t="s">
        <v>27291</v>
      </c>
      <c r="C11885" s="6" t="s">
        <v>3295</v>
      </c>
      <c r="D11885" s="6" t="str">
        <f t="shared" si="185"/>
        <v>0762-000-000-0000</v>
      </c>
      <c r="E11885" s="5" t="s">
        <v>3296</v>
      </c>
      <c r="F11885" s="5" t="s">
        <v>383</v>
      </c>
      <c r="G11885" s="5" t="s">
        <v>25879</v>
      </c>
      <c r="H11885" s="5" t="s">
        <v>377</v>
      </c>
      <c r="I11885" s="5" t="s">
        <v>378</v>
      </c>
    </row>
    <row r="11886" spans="1:9" x14ac:dyDescent="0.25">
      <c r="A11886" s="5" t="s">
        <v>27292</v>
      </c>
      <c r="B11886" s="5" t="s">
        <v>27293</v>
      </c>
      <c r="C11886" s="6" t="s">
        <v>2008</v>
      </c>
      <c r="D11886" s="6" t="str">
        <f t="shared" si="185"/>
        <v>0670-000-000-0000</v>
      </c>
      <c r="E11886" s="5" t="s">
        <v>2009</v>
      </c>
      <c r="F11886" s="5" t="s">
        <v>383</v>
      </c>
      <c r="G11886" s="5" t="s">
        <v>25879</v>
      </c>
      <c r="H11886" s="5" t="s">
        <v>377</v>
      </c>
      <c r="I11886" s="5" t="s">
        <v>378</v>
      </c>
    </row>
    <row r="11887" spans="1:9" x14ac:dyDescent="0.25">
      <c r="A11887" s="5" t="s">
        <v>27294</v>
      </c>
      <c r="B11887" s="5" t="s">
        <v>27295</v>
      </c>
      <c r="C11887" s="6" t="s">
        <v>4088</v>
      </c>
      <c r="D11887" s="6" t="str">
        <f t="shared" si="185"/>
        <v>0772-000-000-0000</v>
      </c>
      <c r="E11887" s="5" t="s">
        <v>4089</v>
      </c>
      <c r="F11887" s="5" t="s">
        <v>383</v>
      </c>
      <c r="G11887" s="5" t="s">
        <v>25879</v>
      </c>
      <c r="H11887" s="5" t="s">
        <v>377</v>
      </c>
      <c r="I11887" s="5" t="s">
        <v>378</v>
      </c>
    </row>
    <row r="11888" spans="1:9" x14ac:dyDescent="0.25">
      <c r="A11888" s="5" t="s">
        <v>27296</v>
      </c>
      <c r="B11888" s="5" t="s">
        <v>27297</v>
      </c>
      <c r="C11888" s="6" t="s">
        <v>931</v>
      </c>
      <c r="D11888" s="6" t="str">
        <f t="shared" si="185"/>
        <v>0045-000-000-0000</v>
      </c>
      <c r="E11888" s="5" t="s">
        <v>932</v>
      </c>
      <c r="F11888" s="5" t="s">
        <v>383</v>
      </c>
      <c r="G11888" s="5" t="s">
        <v>25879</v>
      </c>
      <c r="H11888" s="5" t="s">
        <v>377</v>
      </c>
      <c r="I11888" s="5" t="s">
        <v>378</v>
      </c>
    </row>
    <row r="11889" spans="1:9" x14ac:dyDescent="0.25">
      <c r="A11889" s="5" t="s">
        <v>27298</v>
      </c>
      <c r="B11889" s="5" t="s">
        <v>27299</v>
      </c>
      <c r="C11889" s="6" t="s">
        <v>8989</v>
      </c>
      <c r="D11889" s="6" t="str">
        <f t="shared" si="185"/>
        <v>0979-000-000-0000</v>
      </c>
      <c r="E11889" s="5" t="s">
        <v>8990</v>
      </c>
      <c r="F11889" s="5" t="s">
        <v>383</v>
      </c>
      <c r="G11889" s="5" t="s">
        <v>25879</v>
      </c>
      <c r="H11889" s="5" t="s">
        <v>377</v>
      </c>
      <c r="I11889" s="5" t="s">
        <v>378</v>
      </c>
    </row>
    <row r="11890" spans="1:9" x14ac:dyDescent="0.25">
      <c r="A11890" s="5" t="s">
        <v>27300</v>
      </c>
      <c r="B11890" s="5" t="s">
        <v>27301</v>
      </c>
      <c r="C11890" s="6" t="s">
        <v>3793</v>
      </c>
      <c r="D11890" s="6" t="str">
        <f t="shared" si="185"/>
        <v>0419-000-000-0000</v>
      </c>
      <c r="E11890" s="5" t="s">
        <v>3794</v>
      </c>
      <c r="F11890" s="5" t="s">
        <v>383</v>
      </c>
      <c r="G11890" s="5" t="s">
        <v>25879</v>
      </c>
      <c r="H11890" s="5" t="s">
        <v>377</v>
      </c>
      <c r="I11890" s="5" t="s">
        <v>378</v>
      </c>
    </row>
    <row r="11891" spans="1:9" x14ac:dyDescent="0.25">
      <c r="A11891" s="5" t="s">
        <v>27302</v>
      </c>
      <c r="B11891" s="5" t="s">
        <v>27303</v>
      </c>
      <c r="C11891" s="6" t="s">
        <v>3793</v>
      </c>
      <c r="D11891" s="6" t="str">
        <f t="shared" si="185"/>
        <v>0419-000-000-0000</v>
      </c>
      <c r="E11891" s="5" t="s">
        <v>3794</v>
      </c>
      <c r="F11891" s="5" t="s">
        <v>383</v>
      </c>
      <c r="G11891" s="5" t="s">
        <v>25879</v>
      </c>
      <c r="H11891" s="5" t="s">
        <v>377</v>
      </c>
      <c r="I11891" s="5" t="s">
        <v>378</v>
      </c>
    </row>
    <row r="11892" spans="1:9" x14ac:dyDescent="0.25">
      <c r="A11892" s="5" t="s">
        <v>27304</v>
      </c>
      <c r="B11892" s="5" t="s">
        <v>27305</v>
      </c>
      <c r="C11892" s="6" t="s">
        <v>757</v>
      </c>
      <c r="D11892" s="6" t="str">
        <f t="shared" si="185"/>
        <v>0871-000-000-0000</v>
      </c>
      <c r="E11892" s="5" t="s">
        <v>758</v>
      </c>
      <c r="F11892" s="5" t="s">
        <v>383</v>
      </c>
      <c r="G11892" s="5" t="s">
        <v>25879</v>
      </c>
      <c r="H11892" s="5" t="s">
        <v>377</v>
      </c>
      <c r="I11892" s="5" t="s">
        <v>378</v>
      </c>
    </row>
    <row r="11893" spans="1:9" x14ac:dyDescent="0.25">
      <c r="A11893" s="5" t="s">
        <v>27306</v>
      </c>
      <c r="B11893" s="5" t="s">
        <v>27307</v>
      </c>
      <c r="C11893" s="6" t="s">
        <v>1366</v>
      </c>
      <c r="D11893" s="6" t="str">
        <f t="shared" si="185"/>
        <v>0861-000-000-0000</v>
      </c>
      <c r="E11893" s="5" t="s">
        <v>1367</v>
      </c>
      <c r="F11893" s="5" t="s">
        <v>383</v>
      </c>
      <c r="G11893" s="5" t="s">
        <v>25879</v>
      </c>
      <c r="H11893" s="5" t="s">
        <v>377</v>
      </c>
      <c r="I11893" s="5" t="s">
        <v>378</v>
      </c>
    </row>
    <row r="11894" spans="1:9" x14ac:dyDescent="0.25">
      <c r="A11894" s="5" t="s">
        <v>27308</v>
      </c>
      <c r="B11894" s="5" t="s">
        <v>27309</v>
      </c>
      <c r="C11894" s="6" t="s">
        <v>973</v>
      </c>
      <c r="D11894" s="6" t="str">
        <f t="shared" si="185"/>
        <v>0575-000-000-0000</v>
      </c>
      <c r="E11894" s="5" t="s">
        <v>974</v>
      </c>
      <c r="F11894" s="5" t="s">
        <v>383</v>
      </c>
      <c r="G11894" s="5" t="s">
        <v>25879</v>
      </c>
      <c r="H11894" s="5" t="s">
        <v>377</v>
      </c>
      <c r="I11894" s="5" t="s">
        <v>378</v>
      </c>
    </row>
    <row r="11895" spans="1:9" x14ac:dyDescent="0.25">
      <c r="A11895" s="5" t="s">
        <v>27310</v>
      </c>
      <c r="B11895" s="5" t="s">
        <v>27311</v>
      </c>
      <c r="C11895" s="6" t="s">
        <v>973</v>
      </c>
      <c r="D11895" s="6" t="str">
        <f t="shared" si="185"/>
        <v>0575-000-000-0000</v>
      </c>
      <c r="E11895" s="5" t="s">
        <v>974</v>
      </c>
      <c r="F11895" s="5" t="s">
        <v>383</v>
      </c>
      <c r="G11895" s="5" t="s">
        <v>25879</v>
      </c>
      <c r="H11895" s="5" t="s">
        <v>377</v>
      </c>
      <c r="I11895" s="5" t="s">
        <v>378</v>
      </c>
    </row>
    <row r="11896" spans="1:9" x14ac:dyDescent="0.25">
      <c r="A11896" s="5" t="s">
        <v>27312</v>
      </c>
      <c r="B11896" s="5" t="s">
        <v>27313</v>
      </c>
      <c r="C11896" s="6" t="s">
        <v>2293</v>
      </c>
      <c r="D11896" s="6" t="str">
        <f t="shared" si="185"/>
        <v>0680-000-000-0000</v>
      </c>
      <c r="E11896" s="5" t="s">
        <v>2294</v>
      </c>
      <c r="F11896" s="5" t="s">
        <v>383</v>
      </c>
      <c r="G11896" s="5" t="s">
        <v>25879</v>
      </c>
      <c r="H11896" s="5" t="s">
        <v>377</v>
      </c>
      <c r="I11896" s="5" t="s">
        <v>378</v>
      </c>
    </row>
    <row r="11897" spans="1:9" x14ac:dyDescent="0.25">
      <c r="A11897" s="5" t="s">
        <v>27314</v>
      </c>
      <c r="B11897" s="5" t="s">
        <v>27315</v>
      </c>
      <c r="C11897" s="6" t="s">
        <v>1655</v>
      </c>
      <c r="D11897" s="6" t="str">
        <f t="shared" si="185"/>
        <v>0910-000-000-0000</v>
      </c>
      <c r="E11897" s="5" t="s">
        <v>1656</v>
      </c>
      <c r="F11897" s="5" t="s">
        <v>383</v>
      </c>
      <c r="G11897" s="5" t="s">
        <v>25879</v>
      </c>
      <c r="H11897" s="5" t="s">
        <v>377</v>
      </c>
      <c r="I11897" s="5" t="s">
        <v>378</v>
      </c>
    </row>
    <row r="11898" spans="1:9" x14ac:dyDescent="0.25">
      <c r="A11898" s="5" t="s">
        <v>27316</v>
      </c>
      <c r="B11898" s="5" t="s">
        <v>27317</v>
      </c>
      <c r="C11898" s="6" t="s">
        <v>1221</v>
      </c>
      <c r="D11898" s="6" t="str">
        <f t="shared" si="185"/>
        <v>0201-000-000-0000</v>
      </c>
      <c r="E11898" s="5" t="s">
        <v>1222</v>
      </c>
      <c r="F11898" s="5" t="s">
        <v>383</v>
      </c>
      <c r="G11898" s="5" t="s">
        <v>25879</v>
      </c>
      <c r="H11898" s="5" t="s">
        <v>377</v>
      </c>
      <c r="I11898" s="5" t="s">
        <v>378</v>
      </c>
    </row>
    <row r="11899" spans="1:9" x14ac:dyDescent="0.25">
      <c r="A11899" s="5" t="s">
        <v>27318</v>
      </c>
      <c r="B11899" s="5" t="s">
        <v>27319</v>
      </c>
      <c r="C11899" s="6" t="s">
        <v>1354</v>
      </c>
      <c r="D11899" s="6" t="str">
        <f t="shared" si="185"/>
        <v>0349-000-000-0000</v>
      </c>
      <c r="E11899" s="5" t="s">
        <v>1355</v>
      </c>
      <c r="F11899" s="5" t="s">
        <v>383</v>
      </c>
      <c r="G11899" s="5" t="s">
        <v>25879</v>
      </c>
      <c r="H11899" s="5" t="s">
        <v>377</v>
      </c>
      <c r="I11899" s="5" t="s">
        <v>378</v>
      </c>
    </row>
    <row r="11900" spans="1:9" x14ac:dyDescent="0.25">
      <c r="A11900" s="5" t="s">
        <v>27320</v>
      </c>
      <c r="B11900" s="5" t="s">
        <v>27321</v>
      </c>
      <c r="C11900" s="6" t="s">
        <v>1573</v>
      </c>
      <c r="D11900" s="6" t="str">
        <f t="shared" si="185"/>
        <v>0213-000-000-0000</v>
      </c>
      <c r="E11900" s="5" t="s">
        <v>1574</v>
      </c>
      <c r="F11900" s="5" t="s">
        <v>383</v>
      </c>
      <c r="G11900" s="5" t="s">
        <v>25879</v>
      </c>
      <c r="H11900" s="5" t="s">
        <v>377</v>
      </c>
      <c r="I11900" s="5" t="s">
        <v>378</v>
      </c>
    </row>
    <row r="11901" spans="1:9" x14ac:dyDescent="0.25">
      <c r="A11901" s="5" t="s">
        <v>27322</v>
      </c>
      <c r="B11901" s="5" t="s">
        <v>27323</v>
      </c>
      <c r="C11901" s="6" t="s">
        <v>2843</v>
      </c>
      <c r="D11901" s="6" t="str">
        <f t="shared" si="185"/>
        <v>0107-000-000-0000</v>
      </c>
      <c r="E11901" s="5" t="s">
        <v>2844</v>
      </c>
      <c r="F11901" s="5" t="s">
        <v>383</v>
      </c>
      <c r="G11901" s="5" t="s">
        <v>25879</v>
      </c>
      <c r="H11901" s="5" t="s">
        <v>377</v>
      </c>
      <c r="I11901" s="5" t="s">
        <v>378</v>
      </c>
    </row>
    <row r="11902" spans="1:9" x14ac:dyDescent="0.25">
      <c r="A11902" s="5" t="s">
        <v>27324</v>
      </c>
      <c r="B11902" s="5" t="s">
        <v>27325</v>
      </c>
      <c r="C11902" s="6" t="s">
        <v>19454</v>
      </c>
      <c r="D11902" s="6" t="str">
        <f t="shared" si="185"/>
        <v>1080-000-000-0000</v>
      </c>
      <c r="E11902" s="5" t="s">
        <v>19455</v>
      </c>
      <c r="F11902" s="5" t="s">
        <v>383</v>
      </c>
      <c r="G11902" s="5" t="s">
        <v>25879</v>
      </c>
      <c r="H11902" s="5" t="s">
        <v>377</v>
      </c>
      <c r="I11902" s="5" t="s">
        <v>378</v>
      </c>
    </row>
    <row r="11903" spans="1:9" x14ac:dyDescent="0.25">
      <c r="A11903" s="5" t="s">
        <v>27326</v>
      </c>
      <c r="B11903" s="5" t="s">
        <v>27327</v>
      </c>
      <c r="C11903" s="6" t="s">
        <v>2537</v>
      </c>
      <c r="D11903" s="6" t="str">
        <f t="shared" si="185"/>
        <v>0977-000-000-0000</v>
      </c>
      <c r="E11903" s="5" t="s">
        <v>2538</v>
      </c>
      <c r="F11903" s="5" t="s">
        <v>383</v>
      </c>
      <c r="G11903" s="5" t="s">
        <v>25879</v>
      </c>
      <c r="H11903" s="5" t="s">
        <v>377</v>
      </c>
      <c r="I11903" s="5" t="s">
        <v>378</v>
      </c>
    </row>
    <row r="11904" spans="1:9" x14ac:dyDescent="0.25">
      <c r="A11904" s="5" t="s">
        <v>27328</v>
      </c>
      <c r="B11904" s="5" t="s">
        <v>27329</v>
      </c>
      <c r="C11904" s="6" t="s">
        <v>2746</v>
      </c>
      <c r="D11904" s="6" t="str">
        <f t="shared" si="185"/>
        <v>0206-000-000-0000</v>
      </c>
      <c r="E11904" s="5" t="s">
        <v>2747</v>
      </c>
      <c r="F11904" s="5" t="s">
        <v>383</v>
      </c>
      <c r="G11904" s="5" t="s">
        <v>25879</v>
      </c>
      <c r="H11904" s="5" t="s">
        <v>377</v>
      </c>
      <c r="I11904" s="5" t="s">
        <v>378</v>
      </c>
    </row>
    <row r="11905" spans="1:9" x14ac:dyDescent="0.25">
      <c r="A11905" s="5" t="s">
        <v>27330</v>
      </c>
      <c r="B11905" s="5" t="s">
        <v>27331</v>
      </c>
      <c r="C11905" s="6" t="s">
        <v>1079</v>
      </c>
      <c r="D11905" s="6" t="str">
        <f t="shared" si="185"/>
        <v>0042-000-000-0000</v>
      </c>
      <c r="E11905" s="5" t="s">
        <v>1080</v>
      </c>
      <c r="F11905" s="5" t="s">
        <v>383</v>
      </c>
      <c r="G11905" s="5" t="s">
        <v>25879</v>
      </c>
      <c r="H11905" s="5" t="s">
        <v>377</v>
      </c>
      <c r="I11905" s="5" t="s">
        <v>378</v>
      </c>
    </row>
    <row r="11906" spans="1:9" x14ac:dyDescent="0.25">
      <c r="A11906" s="5" t="s">
        <v>27332</v>
      </c>
      <c r="B11906" s="5" t="s">
        <v>27333</v>
      </c>
      <c r="C11906" s="6" t="s">
        <v>13916</v>
      </c>
      <c r="D11906" s="6" t="str">
        <f t="shared" ref="D11906:D11969" si="186">TEXT(C11906,"0000-000-000-0000")</f>
        <v>0736-000-000-0000</v>
      </c>
      <c r="E11906" s="5" t="s">
        <v>13917</v>
      </c>
      <c r="F11906" s="5" t="s">
        <v>383</v>
      </c>
      <c r="G11906" s="5" t="s">
        <v>25879</v>
      </c>
      <c r="H11906" s="5" t="s">
        <v>377</v>
      </c>
      <c r="I11906" s="5" t="s">
        <v>378</v>
      </c>
    </row>
    <row r="11907" spans="1:9" x14ac:dyDescent="0.25">
      <c r="A11907" s="5" t="s">
        <v>27334</v>
      </c>
      <c r="B11907" s="5" t="s">
        <v>27335</v>
      </c>
      <c r="C11907" s="6" t="s">
        <v>1595</v>
      </c>
      <c r="D11907" s="6" t="str">
        <f t="shared" si="186"/>
        <v>0303-000-000-0000</v>
      </c>
      <c r="E11907" s="5" t="s">
        <v>1596</v>
      </c>
      <c r="F11907" s="5" t="s">
        <v>383</v>
      </c>
      <c r="G11907" s="5" t="s">
        <v>25879</v>
      </c>
      <c r="H11907" s="5" t="s">
        <v>377</v>
      </c>
      <c r="I11907" s="5" t="s">
        <v>378</v>
      </c>
    </row>
    <row r="11908" spans="1:9" x14ac:dyDescent="0.25">
      <c r="A11908" s="5" t="s">
        <v>27336</v>
      </c>
      <c r="B11908" s="5" t="s">
        <v>27337</v>
      </c>
      <c r="C11908" s="6" t="s">
        <v>3950</v>
      </c>
      <c r="D11908" s="6" t="str">
        <f t="shared" si="186"/>
        <v>0612-000-000-0000</v>
      </c>
      <c r="E11908" s="5" t="s">
        <v>3951</v>
      </c>
      <c r="F11908" s="5" t="s">
        <v>383</v>
      </c>
      <c r="G11908" s="5" t="s">
        <v>25879</v>
      </c>
      <c r="H11908" s="5" t="s">
        <v>377</v>
      </c>
      <c r="I11908" s="5" t="s">
        <v>378</v>
      </c>
    </row>
    <row r="11909" spans="1:9" x14ac:dyDescent="0.25">
      <c r="A11909" s="5" t="s">
        <v>27338</v>
      </c>
      <c r="B11909" s="5" t="s">
        <v>27339</v>
      </c>
      <c r="C11909" s="6" t="s">
        <v>4815</v>
      </c>
      <c r="D11909" s="6" t="str">
        <f t="shared" si="186"/>
        <v>0613-000-000-0000</v>
      </c>
      <c r="E11909" s="5" t="s">
        <v>4816</v>
      </c>
      <c r="F11909" s="5" t="s">
        <v>383</v>
      </c>
      <c r="G11909" s="5" t="s">
        <v>25879</v>
      </c>
      <c r="H11909" s="5" t="s">
        <v>377</v>
      </c>
      <c r="I11909" s="5" t="s">
        <v>378</v>
      </c>
    </row>
    <row r="11910" spans="1:9" x14ac:dyDescent="0.25">
      <c r="A11910" s="5" t="s">
        <v>27340</v>
      </c>
      <c r="B11910" s="5" t="s">
        <v>27341</v>
      </c>
      <c r="C11910" s="6" t="s">
        <v>3896</v>
      </c>
      <c r="D11910" s="6" t="str">
        <f t="shared" si="186"/>
        <v>0410-000-000-0000</v>
      </c>
      <c r="E11910" s="5" t="s">
        <v>3897</v>
      </c>
      <c r="F11910" s="5" t="s">
        <v>383</v>
      </c>
      <c r="G11910" s="5" t="s">
        <v>25879</v>
      </c>
      <c r="H11910" s="5" t="s">
        <v>377</v>
      </c>
      <c r="I11910" s="5" t="s">
        <v>378</v>
      </c>
    </row>
    <row r="11911" spans="1:9" x14ac:dyDescent="0.25">
      <c r="A11911" s="5" t="s">
        <v>27342</v>
      </c>
      <c r="B11911" s="5" t="s">
        <v>27343</v>
      </c>
      <c r="C11911" s="6" t="s">
        <v>433</v>
      </c>
      <c r="D11911" s="6" t="str">
        <f t="shared" si="186"/>
        <v>1028-000-000-0000</v>
      </c>
      <c r="E11911" s="5" t="s">
        <v>434</v>
      </c>
      <c r="F11911" s="5" t="s">
        <v>383</v>
      </c>
      <c r="G11911" s="5" t="s">
        <v>25879</v>
      </c>
      <c r="H11911" s="5" t="s">
        <v>377</v>
      </c>
      <c r="I11911" s="5" t="s">
        <v>378</v>
      </c>
    </row>
    <row r="11912" spans="1:9" x14ac:dyDescent="0.25">
      <c r="A11912" s="5" t="s">
        <v>27344</v>
      </c>
      <c r="B11912" s="5" t="s">
        <v>27345</v>
      </c>
      <c r="C11912" s="6" t="s">
        <v>4815</v>
      </c>
      <c r="D11912" s="6" t="str">
        <f t="shared" si="186"/>
        <v>0613-000-000-0000</v>
      </c>
      <c r="E11912" s="5" t="s">
        <v>4816</v>
      </c>
      <c r="F11912" s="5" t="s">
        <v>383</v>
      </c>
      <c r="G11912" s="5" t="s">
        <v>25879</v>
      </c>
      <c r="H11912" s="5" t="s">
        <v>377</v>
      </c>
      <c r="I11912" s="5" t="s">
        <v>378</v>
      </c>
    </row>
    <row r="11913" spans="1:9" x14ac:dyDescent="0.25">
      <c r="A11913" s="5" t="s">
        <v>27346</v>
      </c>
      <c r="B11913" s="5" t="s">
        <v>27347</v>
      </c>
      <c r="C11913" s="6" t="s">
        <v>682</v>
      </c>
      <c r="D11913" s="6" t="str">
        <f t="shared" si="186"/>
        <v>0790-000-000-0000</v>
      </c>
      <c r="E11913" s="5" t="s">
        <v>683</v>
      </c>
      <c r="F11913" s="5" t="s">
        <v>383</v>
      </c>
      <c r="G11913" s="5" t="s">
        <v>25879</v>
      </c>
      <c r="H11913" s="5" t="s">
        <v>377</v>
      </c>
      <c r="I11913" s="5" t="s">
        <v>378</v>
      </c>
    </row>
    <row r="11914" spans="1:9" x14ac:dyDescent="0.25">
      <c r="A11914" s="5" t="s">
        <v>27348</v>
      </c>
      <c r="B11914" s="5" t="s">
        <v>27349</v>
      </c>
      <c r="C11914" s="6" t="s">
        <v>381</v>
      </c>
      <c r="D11914" s="6" t="str">
        <f t="shared" si="186"/>
        <v>0310-000-000-0000</v>
      </c>
      <c r="E11914" s="5" t="s">
        <v>382</v>
      </c>
      <c r="F11914" s="5" t="s">
        <v>383</v>
      </c>
      <c r="G11914" s="5" t="s">
        <v>25879</v>
      </c>
      <c r="H11914" s="5" t="s">
        <v>377</v>
      </c>
      <c r="I11914" s="5" t="s">
        <v>378</v>
      </c>
    </row>
    <row r="11915" spans="1:9" x14ac:dyDescent="0.25">
      <c r="A11915" s="5" t="s">
        <v>27350</v>
      </c>
      <c r="B11915" s="5" t="s">
        <v>27351</v>
      </c>
      <c r="C11915" s="6" t="s">
        <v>577</v>
      </c>
      <c r="D11915" s="6" t="str">
        <f t="shared" si="186"/>
        <v>0062-000-000-0000</v>
      </c>
      <c r="E11915" s="5" t="s">
        <v>578</v>
      </c>
      <c r="F11915" s="5" t="s">
        <v>383</v>
      </c>
      <c r="G11915" s="5" t="s">
        <v>25879</v>
      </c>
      <c r="H11915" s="5" t="s">
        <v>377</v>
      </c>
      <c r="I11915" s="5" t="s">
        <v>378</v>
      </c>
    </row>
    <row r="11916" spans="1:9" x14ac:dyDescent="0.25">
      <c r="A11916" s="5" t="s">
        <v>27352</v>
      </c>
      <c r="B11916" s="5" t="s">
        <v>27353</v>
      </c>
      <c r="C11916" s="6" t="s">
        <v>1474</v>
      </c>
      <c r="D11916" s="6" t="str">
        <f t="shared" si="186"/>
        <v>0695-000-000-0000</v>
      </c>
      <c r="E11916" s="5" t="s">
        <v>1475</v>
      </c>
      <c r="F11916" s="5" t="s">
        <v>383</v>
      </c>
      <c r="G11916" s="5" t="s">
        <v>25879</v>
      </c>
      <c r="H11916" s="5" t="s">
        <v>377</v>
      </c>
      <c r="I11916" s="5" t="s">
        <v>378</v>
      </c>
    </row>
    <row r="11917" spans="1:9" x14ac:dyDescent="0.25">
      <c r="A11917" s="5" t="s">
        <v>27354</v>
      </c>
      <c r="B11917" s="5" t="s">
        <v>27355</v>
      </c>
      <c r="C11917" s="6" t="s">
        <v>985</v>
      </c>
      <c r="D11917" s="6" t="str">
        <f t="shared" si="186"/>
        <v>0180-000-000-0000</v>
      </c>
      <c r="E11917" s="5" t="s">
        <v>986</v>
      </c>
      <c r="F11917" s="5" t="s">
        <v>383</v>
      </c>
      <c r="G11917" s="5" t="s">
        <v>25879</v>
      </c>
      <c r="H11917" s="5" t="s">
        <v>377</v>
      </c>
      <c r="I11917" s="5" t="s">
        <v>378</v>
      </c>
    </row>
    <row r="11918" spans="1:9" x14ac:dyDescent="0.25">
      <c r="A11918" s="5" t="s">
        <v>27356</v>
      </c>
      <c r="B11918" s="5" t="s">
        <v>27357</v>
      </c>
      <c r="C11918" s="6" t="s">
        <v>4829</v>
      </c>
      <c r="D11918" s="6" t="str">
        <f t="shared" si="186"/>
        <v>0036-000-000-0000</v>
      </c>
      <c r="E11918" s="5" t="s">
        <v>4830</v>
      </c>
      <c r="F11918" s="5" t="s">
        <v>383</v>
      </c>
      <c r="G11918" s="5" t="s">
        <v>25879</v>
      </c>
      <c r="H11918" s="5" t="s">
        <v>377</v>
      </c>
      <c r="I11918" s="5" t="s">
        <v>378</v>
      </c>
    </row>
    <row r="11919" spans="1:9" x14ac:dyDescent="0.25">
      <c r="A11919" s="5" t="s">
        <v>27358</v>
      </c>
      <c r="B11919" s="5" t="s">
        <v>27359</v>
      </c>
      <c r="C11919" s="6" t="s">
        <v>5032</v>
      </c>
      <c r="D11919" s="6" t="str">
        <f t="shared" si="186"/>
        <v>0615-000-000-0000</v>
      </c>
      <c r="E11919" s="5" t="s">
        <v>5033</v>
      </c>
      <c r="F11919" s="5" t="s">
        <v>383</v>
      </c>
      <c r="G11919" s="5" t="s">
        <v>25879</v>
      </c>
      <c r="H11919" s="5" t="s">
        <v>377</v>
      </c>
      <c r="I11919" s="5" t="s">
        <v>378</v>
      </c>
    </row>
    <row r="11920" spans="1:9" x14ac:dyDescent="0.25">
      <c r="A11920" s="5" t="s">
        <v>27360</v>
      </c>
      <c r="B11920" s="5" t="s">
        <v>27361</v>
      </c>
      <c r="C11920" s="6" t="s">
        <v>3591</v>
      </c>
      <c r="D11920" s="6" t="str">
        <f t="shared" si="186"/>
        <v>0165-000-000-0000</v>
      </c>
      <c r="E11920" s="5" t="s">
        <v>3592</v>
      </c>
      <c r="F11920" s="5" t="s">
        <v>383</v>
      </c>
      <c r="G11920" s="5" t="s">
        <v>25879</v>
      </c>
      <c r="H11920" s="5" t="s">
        <v>377</v>
      </c>
      <c r="I11920" s="5" t="s">
        <v>378</v>
      </c>
    </row>
    <row r="11921" spans="1:9" x14ac:dyDescent="0.25">
      <c r="A11921" s="5" t="s">
        <v>27362</v>
      </c>
      <c r="B11921" s="5" t="s">
        <v>27363</v>
      </c>
      <c r="C11921" s="6" t="s">
        <v>13143</v>
      </c>
      <c r="D11921" s="6" t="str">
        <f t="shared" si="186"/>
        <v>1109-000-000-0000</v>
      </c>
      <c r="E11921" s="5" t="s">
        <v>13144</v>
      </c>
      <c r="F11921" s="5" t="s">
        <v>383</v>
      </c>
      <c r="G11921" s="5" t="s">
        <v>25879</v>
      </c>
      <c r="H11921" s="5" t="s">
        <v>377</v>
      </c>
      <c r="I11921" s="5" t="s">
        <v>378</v>
      </c>
    </row>
    <row r="11922" spans="1:9" x14ac:dyDescent="0.25">
      <c r="A11922" s="5" t="s">
        <v>27364</v>
      </c>
      <c r="B11922" s="5" t="s">
        <v>27365</v>
      </c>
      <c r="C11922" s="6" t="s">
        <v>3445</v>
      </c>
      <c r="D11922" s="6" t="str">
        <f t="shared" si="186"/>
        <v>0288-000-000-0000</v>
      </c>
      <c r="E11922" s="5" t="s">
        <v>3446</v>
      </c>
      <c r="F11922" s="5" t="s">
        <v>383</v>
      </c>
      <c r="G11922" s="5" t="s">
        <v>25879</v>
      </c>
      <c r="H11922" s="5" t="s">
        <v>377</v>
      </c>
      <c r="I11922" s="5" t="s">
        <v>378</v>
      </c>
    </row>
    <row r="11923" spans="1:9" x14ac:dyDescent="0.25">
      <c r="A11923" s="5" t="s">
        <v>27366</v>
      </c>
      <c r="B11923" s="5" t="s">
        <v>27367</v>
      </c>
      <c r="C11923" s="6" t="s">
        <v>1111</v>
      </c>
      <c r="D11923" s="6" t="str">
        <f t="shared" si="186"/>
        <v>0401-000-000-0000</v>
      </c>
      <c r="E11923" s="5" t="s">
        <v>1112</v>
      </c>
      <c r="F11923" s="5" t="s">
        <v>383</v>
      </c>
      <c r="G11923" s="5" t="s">
        <v>25879</v>
      </c>
      <c r="H11923" s="5" t="s">
        <v>377</v>
      </c>
      <c r="I11923" s="5" t="s">
        <v>378</v>
      </c>
    </row>
    <row r="11924" spans="1:9" x14ac:dyDescent="0.25">
      <c r="A11924" s="5" t="s">
        <v>27368</v>
      </c>
      <c r="B11924" s="5" t="s">
        <v>27369</v>
      </c>
      <c r="C11924" s="6" t="s">
        <v>1165</v>
      </c>
      <c r="D11924" s="6" t="str">
        <f t="shared" si="186"/>
        <v>0808-000-000-0000</v>
      </c>
      <c r="E11924" s="5" t="s">
        <v>1166</v>
      </c>
      <c r="F11924" s="5" t="s">
        <v>383</v>
      </c>
      <c r="G11924" s="5" t="s">
        <v>25879</v>
      </c>
      <c r="H11924" s="5" t="s">
        <v>377</v>
      </c>
      <c r="I11924" s="5" t="s">
        <v>378</v>
      </c>
    </row>
    <row r="11925" spans="1:9" x14ac:dyDescent="0.25">
      <c r="A11925" s="5" t="s">
        <v>27370</v>
      </c>
      <c r="B11925" s="5" t="s">
        <v>27371</v>
      </c>
      <c r="C11925" s="6" t="s">
        <v>3064</v>
      </c>
      <c r="D11925" s="6" t="str">
        <f t="shared" si="186"/>
        <v>1160-000-000-0000</v>
      </c>
      <c r="E11925" s="5" t="s">
        <v>3065</v>
      </c>
      <c r="F11925" s="5" t="s">
        <v>383</v>
      </c>
      <c r="G11925" s="5" t="s">
        <v>25879</v>
      </c>
      <c r="H11925" s="5" t="s">
        <v>377</v>
      </c>
      <c r="I11925" s="5" t="s">
        <v>378</v>
      </c>
    </row>
    <row r="11926" spans="1:9" x14ac:dyDescent="0.25">
      <c r="A11926" s="5" t="s">
        <v>27372</v>
      </c>
      <c r="B11926" s="5" t="s">
        <v>27373</v>
      </c>
      <c r="C11926" s="6" t="s">
        <v>449</v>
      </c>
      <c r="D11926" s="6" t="str">
        <f t="shared" si="186"/>
        <v>0965-000-000-0000</v>
      </c>
      <c r="E11926" s="5" t="s">
        <v>450</v>
      </c>
      <c r="F11926" s="5" t="s">
        <v>383</v>
      </c>
      <c r="G11926" s="5" t="s">
        <v>25879</v>
      </c>
      <c r="H11926" s="5" t="s">
        <v>377</v>
      </c>
      <c r="I11926" s="5" t="s">
        <v>378</v>
      </c>
    </row>
    <row r="11927" spans="1:9" x14ac:dyDescent="0.25">
      <c r="A11927" s="5" t="s">
        <v>27374</v>
      </c>
      <c r="B11927" s="5" t="s">
        <v>27375</v>
      </c>
      <c r="C11927" s="6" t="s">
        <v>429</v>
      </c>
      <c r="D11927" s="6" t="str">
        <f t="shared" si="186"/>
        <v>0239-000-000-0000</v>
      </c>
      <c r="E11927" s="5" t="s">
        <v>430</v>
      </c>
      <c r="F11927" s="5" t="s">
        <v>383</v>
      </c>
      <c r="G11927" s="5" t="s">
        <v>25879</v>
      </c>
      <c r="H11927" s="5" t="s">
        <v>377</v>
      </c>
      <c r="I11927" s="5" t="s">
        <v>378</v>
      </c>
    </row>
    <row r="11928" spans="1:9" x14ac:dyDescent="0.25">
      <c r="A11928" s="5" t="s">
        <v>27376</v>
      </c>
      <c r="B11928" s="5" t="s">
        <v>27377</v>
      </c>
      <c r="C11928" s="6" t="s">
        <v>1069</v>
      </c>
      <c r="D11928" s="6" t="str">
        <f t="shared" si="186"/>
        <v>0300-000-000-0000</v>
      </c>
      <c r="E11928" s="5" t="s">
        <v>1070</v>
      </c>
      <c r="F11928" s="5" t="s">
        <v>383</v>
      </c>
      <c r="G11928" s="5" t="s">
        <v>25879</v>
      </c>
      <c r="H11928" s="5" t="s">
        <v>377</v>
      </c>
      <c r="I11928" s="5" t="s">
        <v>378</v>
      </c>
    </row>
    <row r="11929" spans="1:9" x14ac:dyDescent="0.25">
      <c r="A11929" s="5" t="s">
        <v>27378</v>
      </c>
      <c r="B11929" s="5" t="s">
        <v>27379</v>
      </c>
      <c r="C11929" s="6" t="s">
        <v>4337</v>
      </c>
      <c r="D11929" s="6" t="str">
        <f t="shared" si="186"/>
        <v>0587-000-000-0000</v>
      </c>
      <c r="E11929" s="5" t="s">
        <v>4338</v>
      </c>
      <c r="F11929" s="5" t="s">
        <v>383</v>
      </c>
      <c r="G11929" s="5" t="s">
        <v>25879</v>
      </c>
      <c r="H11929" s="5" t="s">
        <v>377</v>
      </c>
      <c r="I11929" s="5" t="s">
        <v>378</v>
      </c>
    </row>
    <row r="11930" spans="1:9" x14ac:dyDescent="0.25">
      <c r="A11930" s="5" t="s">
        <v>27380</v>
      </c>
      <c r="B11930" s="5" t="s">
        <v>27381</v>
      </c>
      <c r="C11930" s="6" t="s">
        <v>525</v>
      </c>
      <c r="D11930" s="6" t="str">
        <f t="shared" si="186"/>
        <v>0065-000-000-0000</v>
      </c>
      <c r="E11930" s="5" t="s">
        <v>526</v>
      </c>
      <c r="F11930" s="5" t="s">
        <v>383</v>
      </c>
      <c r="G11930" s="5" t="s">
        <v>25879</v>
      </c>
      <c r="H11930" s="5" t="s">
        <v>377</v>
      </c>
      <c r="I11930" s="5" t="s">
        <v>378</v>
      </c>
    </row>
    <row r="11931" spans="1:9" x14ac:dyDescent="0.25">
      <c r="A11931" s="5" t="s">
        <v>27382</v>
      </c>
      <c r="B11931" s="5" t="s">
        <v>27383</v>
      </c>
      <c r="C11931" s="6" t="s">
        <v>2428</v>
      </c>
      <c r="D11931" s="6" t="str">
        <f t="shared" si="186"/>
        <v>0128-000-000-0000</v>
      </c>
      <c r="E11931" s="5" t="s">
        <v>2429</v>
      </c>
      <c r="F11931" s="5" t="s">
        <v>383</v>
      </c>
      <c r="G11931" s="5" t="s">
        <v>25879</v>
      </c>
      <c r="H11931" s="5" t="s">
        <v>377</v>
      </c>
      <c r="I11931" s="5" t="s">
        <v>378</v>
      </c>
    </row>
    <row r="11932" spans="1:9" x14ac:dyDescent="0.25">
      <c r="A11932" s="5" t="s">
        <v>27384</v>
      </c>
      <c r="B11932" s="5" t="s">
        <v>27385</v>
      </c>
      <c r="C11932" s="6" t="s">
        <v>445</v>
      </c>
      <c r="D11932" s="6" t="str">
        <f t="shared" si="186"/>
        <v>0032-000-000-0000</v>
      </c>
      <c r="E11932" s="5" t="s">
        <v>446</v>
      </c>
      <c r="F11932" s="5" t="s">
        <v>383</v>
      </c>
      <c r="G11932" s="5" t="s">
        <v>25879</v>
      </c>
      <c r="H11932" s="5" t="s">
        <v>377</v>
      </c>
      <c r="I11932" s="5" t="s">
        <v>378</v>
      </c>
    </row>
    <row r="11933" spans="1:9" x14ac:dyDescent="0.25">
      <c r="A11933" s="5" t="s">
        <v>27386</v>
      </c>
      <c r="B11933" s="5" t="s">
        <v>27387</v>
      </c>
      <c r="C11933" s="6" t="s">
        <v>5218</v>
      </c>
      <c r="D11933" s="6" t="str">
        <f t="shared" si="186"/>
        <v>0415-000-000-0000</v>
      </c>
      <c r="E11933" s="5" t="s">
        <v>5219</v>
      </c>
      <c r="F11933" s="5" t="s">
        <v>383</v>
      </c>
      <c r="G11933" s="5" t="s">
        <v>25879</v>
      </c>
      <c r="H11933" s="5" t="s">
        <v>377</v>
      </c>
      <c r="I11933" s="5" t="s">
        <v>378</v>
      </c>
    </row>
    <row r="11934" spans="1:9" x14ac:dyDescent="0.25">
      <c r="A11934" s="5" t="s">
        <v>27388</v>
      </c>
      <c r="B11934" s="5" t="s">
        <v>27389</v>
      </c>
      <c r="C11934" s="6" t="s">
        <v>3537</v>
      </c>
      <c r="D11934" s="6" t="str">
        <f t="shared" si="186"/>
        <v>0557-000-000-0000</v>
      </c>
      <c r="E11934" s="5" t="s">
        <v>3538</v>
      </c>
      <c r="F11934" s="5" t="s">
        <v>383</v>
      </c>
      <c r="G11934" s="5" t="s">
        <v>25879</v>
      </c>
      <c r="H11934" s="5" t="s">
        <v>377</v>
      </c>
      <c r="I11934" s="5" t="s">
        <v>378</v>
      </c>
    </row>
    <row r="11935" spans="1:9" x14ac:dyDescent="0.25">
      <c r="A11935" s="5" t="s">
        <v>27390</v>
      </c>
      <c r="B11935" s="5" t="s">
        <v>27391</v>
      </c>
      <c r="C11935" s="6" t="s">
        <v>525</v>
      </c>
      <c r="D11935" s="6" t="str">
        <f t="shared" si="186"/>
        <v>0065-000-000-0000</v>
      </c>
      <c r="E11935" s="5" t="s">
        <v>526</v>
      </c>
      <c r="F11935" s="5" t="s">
        <v>383</v>
      </c>
      <c r="G11935" s="5" t="s">
        <v>25879</v>
      </c>
      <c r="H11935" s="5" t="s">
        <v>377</v>
      </c>
      <c r="I11935" s="5" t="s">
        <v>378</v>
      </c>
    </row>
    <row r="11936" spans="1:9" x14ac:dyDescent="0.25">
      <c r="A11936" s="5" t="s">
        <v>27392</v>
      </c>
      <c r="B11936" s="5" t="s">
        <v>27393</v>
      </c>
      <c r="C11936" s="6" t="s">
        <v>8809</v>
      </c>
      <c r="D11936" s="6" t="str">
        <f t="shared" si="186"/>
        <v>0301-000-000-0000</v>
      </c>
      <c r="E11936" s="5" t="s">
        <v>8810</v>
      </c>
      <c r="F11936" s="5" t="s">
        <v>383</v>
      </c>
      <c r="G11936" s="5" t="s">
        <v>25879</v>
      </c>
      <c r="H11936" s="5" t="s">
        <v>377</v>
      </c>
      <c r="I11936" s="5" t="s">
        <v>378</v>
      </c>
    </row>
    <row r="11937" spans="1:9" x14ac:dyDescent="0.25">
      <c r="A11937" s="5" t="s">
        <v>27394</v>
      </c>
      <c r="B11937" s="5" t="s">
        <v>27395</v>
      </c>
      <c r="C11937" s="6" t="s">
        <v>5816</v>
      </c>
      <c r="D11937" s="6" t="str">
        <f t="shared" si="186"/>
        <v>0786-000-000-0000</v>
      </c>
      <c r="E11937" s="5" t="s">
        <v>5817</v>
      </c>
      <c r="F11937" s="5" t="s">
        <v>383</v>
      </c>
      <c r="G11937" s="5" t="s">
        <v>25879</v>
      </c>
      <c r="H11937" s="5" t="s">
        <v>377</v>
      </c>
      <c r="I11937" s="5" t="s">
        <v>378</v>
      </c>
    </row>
    <row r="11938" spans="1:9" x14ac:dyDescent="0.25">
      <c r="A11938" s="5" t="s">
        <v>27396</v>
      </c>
      <c r="B11938" s="5" t="s">
        <v>27397</v>
      </c>
      <c r="C11938" s="6" t="s">
        <v>9078</v>
      </c>
      <c r="D11938" s="6" t="str">
        <f t="shared" si="186"/>
        <v>1057-000-000-0000</v>
      </c>
      <c r="E11938" s="5" t="s">
        <v>9079</v>
      </c>
      <c r="F11938" s="5" t="s">
        <v>383</v>
      </c>
      <c r="G11938" s="5" t="s">
        <v>25879</v>
      </c>
      <c r="H11938" s="5" t="s">
        <v>377</v>
      </c>
      <c r="I11938" s="5" t="s">
        <v>378</v>
      </c>
    </row>
    <row r="11939" spans="1:9" x14ac:dyDescent="0.25">
      <c r="A11939" s="5" t="s">
        <v>27398</v>
      </c>
      <c r="B11939" s="5" t="s">
        <v>27399</v>
      </c>
      <c r="C11939" s="6" t="s">
        <v>2082</v>
      </c>
      <c r="D11939" s="6" t="str">
        <f t="shared" si="186"/>
        <v>0895-000-000-0000</v>
      </c>
      <c r="E11939" s="5" t="s">
        <v>2083</v>
      </c>
      <c r="F11939" s="5" t="s">
        <v>383</v>
      </c>
      <c r="G11939" s="5" t="s">
        <v>25879</v>
      </c>
      <c r="H11939" s="5" t="s">
        <v>377</v>
      </c>
      <c r="I11939" s="5" t="s">
        <v>378</v>
      </c>
    </row>
    <row r="11940" spans="1:9" x14ac:dyDescent="0.25">
      <c r="A11940" s="5" t="s">
        <v>27400</v>
      </c>
      <c r="B11940" s="5" t="s">
        <v>27401</v>
      </c>
      <c r="C11940" s="6" t="s">
        <v>2184</v>
      </c>
      <c r="D11940" s="6" t="str">
        <f t="shared" si="186"/>
        <v>0893-000-000-0000</v>
      </c>
      <c r="E11940" s="5" t="s">
        <v>2185</v>
      </c>
      <c r="F11940" s="5" t="s">
        <v>383</v>
      </c>
      <c r="G11940" s="5" t="s">
        <v>25879</v>
      </c>
      <c r="H11940" s="5" t="s">
        <v>377</v>
      </c>
      <c r="I11940" s="5" t="s">
        <v>378</v>
      </c>
    </row>
    <row r="11941" spans="1:9" x14ac:dyDescent="0.25">
      <c r="A11941" s="5" t="s">
        <v>27402</v>
      </c>
      <c r="B11941" s="5" t="s">
        <v>27403</v>
      </c>
      <c r="C11941" s="6" t="s">
        <v>13015</v>
      </c>
      <c r="D11941" s="6" t="str">
        <f t="shared" si="186"/>
        <v>1115-000-000-0000</v>
      </c>
      <c r="E11941" s="5" t="s">
        <v>13016</v>
      </c>
      <c r="F11941" s="5" t="s">
        <v>383</v>
      </c>
      <c r="G11941" s="5" t="s">
        <v>25879</v>
      </c>
      <c r="H11941" s="5" t="s">
        <v>377</v>
      </c>
      <c r="I11941" s="5" t="s">
        <v>378</v>
      </c>
    </row>
    <row r="11942" spans="1:9" x14ac:dyDescent="0.25">
      <c r="A11942" s="5" t="s">
        <v>27404</v>
      </c>
      <c r="B11942" s="5" t="s">
        <v>27405</v>
      </c>
      <c r="C11942" s="6" t="s">
        <v>2677</v>
      </c>
      <c r="D11942" s="6" t="str">
        <f t="shared" si="186"/>
        <v>1102-000-000-0000</v>
      </c>
      <c r="E11942" s="5" t="s">
        <v>2678</v>
      </c>
      <c r="F11942" s="5" t="s">
        <v>383</v>
      </c>
      <c r="G11942" s="5" t="s">
        <v>25879</v>
      </c>
      <c r="H11942" s="5" t="s">
        <v>377</v>
      </c>
      <c r="I11942" s="5" t="s">
        <v>378</v>
      </c>
    </row>
    <row r="11943" spans="1:9" x14ac:dyDescent="0.25">
      <c r="A11943" s="5" t="s">
        <v>27406</v>
      </c>
      <c r="B11943" s="5" t="s">
        <v>27407</v>
      </c>
      <c r="C11943" s="6" t="s">
        <v>977</v>
      </c>
      <c r="D11943" s="6" t="str">
        <f t="shared" si="186"/>
        <v>0551-000-000-0000</v>
      </c>
      <c r="E11943" s="5" t="s">
        <v>978</v>
      </c>
      <c r="F11943" s="5" t="s">
        <v>383</v>
      </c>
      <c r="G11943" s="5" t="s">
        <v>25879</v>
      </c>
      <c r="H11943" s="5" t="s">
        <v>377</v>
      </c>
      <c r="I11943" s="5" t="s">
        <v>378</v>
      </c>
    </row>
    <row r="11944" spans="1:9" x14ac:dyDescent="0.25">
      <c r="A11944" s="5" t="s">
        <v>27408</v>
      </c>
      <c r="B11944" s="5" t="s">
        <v>27409</v>
      </c>
      <c r="C11944" s="6" t="s">
        <v>3932</v>
      </c>
      <c r="D11944" s="6" t="str">
        <f t="shared" si="186"/>
        <v>0607-000-000-0000</v>
      </c>
      <c r="E11944" s="5" t="s">
        <v>3933</v>
      </c>
      <c r="F11944" s="5" t="s">
        <v>383</v>
      </c>
      <c r="G11944" s="5" t="s">
        <v>25879</v>
      </c>
      <c r="H11944" s="5" t="s">
        <v>377</v>
      </c>
      <c r="I11944" s="5" t="s">
        <v>378</v>
      </c>
    </row>
    <row r="11945" spans="1:9" x14ac:dyDescent="0.25">
      <c r="A11945" s="5" t="s">
        <v>27410</v>
      </c>
      <c r="B11945" s="5" t="s">
        <v>27411</v>
      </c>
      <c r="C11945" s="6" t="s">
        <v>2229</v>
      </c>
      <c r="D11945" s="6" t="str">
        <f t="shared" si="186"/>
        <v>1120-000-000-0000</v>
      </c>
      <c r="E11945" s="5" t="s">
        <v>2230</v>
      </c>
      <c r="F11945" s="5" t="s">
        <v>383</v>
      </c>
      <c r="G11945" s="5" t="s">
        <v>25879</v>
      </c>
      <c r="H11945" s="5" t="s">
        <v>377</v>
      </c>
      <c r="I11945" s="5" t="s">
        <v>378</v>
      </c>
    </row>
    <row r="11946" spans="1:9" x14ac:dyDescent="0.25">
      <c r="A11946" s="5" t="s">
        <v>27412</v>
      </c>
      <c r="B11946" s="5" t="s">
        <v>27413</v>
      </c>
      <c r="C11946" s="6" t="s">
        <v>2947</v>
      </c>
      <c r="D11946" s="6" t="str">
        <f t="shared" si="186"/>
        <v>0943-000-000-0000</v>
      </c>
      <c r="E11946" s="5" t="s">
        <v>2948</v>
      </c>
      <c r="F11946" s="5" t="s">
        <v>383</v>
      </c>
      <c r="G11946" s="5" t="s">
        <v>25879</v>
      </c>
      <c r="H11946" s="5" t="s">
        <v>377</v>
      </c>
      <c r="I11946" s="5" t="s">
        <v>378</v>
      </c>
    </row>
    <row r="11947" spans="1:9" x14ac:dyDescent="0.25">
      <c r="A11947" s="5" t="s">
        <v>27414</v>
      </c>
      <c r="B11947" s="5" t="s">
        <v>27415</v>
      </c>
      <c r="C11947" s="6" t="s">
        <v>449</v>
      </c>
      <c r="D11947" s="6" t="str">
        <f t="shared" si="186"/>
        <v>0965-000-000-0000</v>
      </c>
      <c r="E11947" s="5" t="s">
        <v>450</v>
      </c>
      <c r="F11947" s="5" t="s">
        <v>383</v>
      </c>
      <c r="G11947" s="5" t="s">
        <v>25879</v>
      </c>
      <c r="H11947" s="5" t="s">
        <v>377</v>
      </c>
      <c r="I11947" s="5" t="s">
        <v>378</v>
      </c>
    </row>
    <row r="11948" spans="1:9" x14ac:dyDescent="0.25">
      <c r="A11948" s="5" t="s">
        <v>27416</v>
      </c>
      <c r="B11948" s="5" t="s">
        <v>27417</v>
      </c>
      <c r="C11948" s="6" t="s">
        <v>449</v>
      </c>
      <c r="D11948" s="6" t="str">
        <f t="shared" si="186"/>
        <v>0965-000-000-0000</v>
      </c>
      <c r="E11948" s="5" t="s">
        <v>450</v>
      </c>
      <c r="F11948" s="5" t="s">
        <v>383</v>
      </c>
      <c r="G11948" s="5" t="s">
        <v>25879</v>
      </c>
      <c r="H11948" s="5" t="s">
        <v>377</v>
      </c>
      <c r="I11948" s="5" t="s">
        <v>378</v>
      </c>
    </row>
    <row r="11949" spans="1:9" x14ac:dyDescent="0.25">
      <c r="A11949" s="5" t="s">
        <v>27418</v>
      </c>
      <c r="B11949" s="5" t="s">
        <v>27419</v>
      </c>
      <c r="C11949" s="6" t="s">
        <v>2136</v>
      </c>
      <c r="D11949" s="6" t="str">
        <f t="shared" si="186"/>
        <v>1111-000-000-0000</v>
      </c>
      <c r="E11949" s="5" t="s">
        <v>2137</v>
      </c>
      <c r="F11949" s="5" t="s">
        <v>383</v>
      </c>
      <c r="G11949" s="5" t="s">
        <v>25879</v>
      </c>
      <c r="H11949" s="5" t="s">
        <v>377</v>
      </c>
      <c r="I11949" s="5" t="s">
        <v>378</v>
      </c>
    </row>
    <row r="11950" spans="1:9" x14ac:dyDescent="0.25">
      <c r="A11950" s="5" t="s">
        <v>27420</v>
      </c>
      <c r="B11950" s="5" t="s">
        <v>27421</v>
      </c>
      <c r="C11950" s="6" t="s">
        <v>15858</v>
      </c>
      <c r="D11950" s="6" t="str">
        <f t="shared" si="186"/>
        <v>1063-000-000-0000</v>
      </c>
      <c r="E11950" s="5" t="s">
        <v>15859</v>
      </c>
      <c r="F11950" s="5" t="s">
        <v>383</v>
      </c>
      <c r="G11950" s="5" t="s">
        <v>25879</v>
      </c>
      <c r="H11950" s="5" t="s">
        <v>377</v>
      </c>
      <c r="I11950" s="5" t="s">
        <v>378</v>
      </c>
    </row>
    <row r="11951" spans="1:9" x14ac:dyDescent="0.25">
      <c r="A11951" s="5" t="s">
        <v>27422</v>
      </c>
      <c r="B11951" s="5" t="s">
        <v>27423</v>
      </c>
      <c r="C11951" s="6" t="s">
        <v>469</v>
      </c>
      <c r="D11951" s="6" t="str">
        <f t="shared" si="186"/>
        <v>0152-000-000-0000</v>
      </c>
      <c r="E11951" s="5" t="s">
        <v>470</v>
      </c>
      <c r="F11951" s="5" t="s">
        <v>383</v>
      </c>
      <c r="G11951" s="5" t="s">
        <v>25879</v>
      </c>
      <c r="H11951" s="5" t="s">
        <v>377</v>
      </c>
      <c r="I11951" s="5" t="s">
        <v>378</v>
      </c>
    </row>
    <row r="11952" spans="1:9" x14ac:dyDescent="0.25">
      <c r="A11952" s="5" t="s">
        <v>27424</v>
      </c>
      <c r="B11952" s="5" t="s">
        <v>27425</v>
      </c>
      <c r="C11952" s="6" t="s">
        <v>469</v>
      </c>
      <c r="D11952" s="6" t="str">
        <f t="shared" si="186"/>
        <v>0152-000-000-0000</v>
      </c>
      <c r="E11952" s="5" t="s">
        <v>470</v>
      </c>
      <c r="F11952" s="5" t="s">
        <v>383</v>
      </c>
      <c r="G11952" s="5" t="s">
        <v>25879</v>
      </c>
      <c r="H11952" s="5" t="s">
        <v>377</v>
      </c>
      <c r="I11952" s="5" t="s">
        <v>378</v>
      </c>
    </row>
    <row r="11953" spans="1:9" x14ac:dyDescent="0.25">
      <c r="A11953" s="5" t="s">
        <v>27426</v>
      </c>
      <c r="B11953" s="5" t="s">
        <v>27427</v>
      </c>
      <c r="C11953" s="6" t="s">
        <v>757</v>
      </c>
      <c r="D11953" s="6" t="str">
        <f t="shared" si="186"/>
        <v>0871-000-000-0000</v>
      </c>
      <c r="E11953" s="5" t="s">
        <v>758</v>
      </c>
      <c r="F11953" s="5" t="s">
        <v>383</v>
      </c>
      <c r="G11953" s="5" t="s">
        <v>25879</v>
      </c>
      <c r="H11953" s="5" t="s">
        <v>377</v>
      </c>
      <c r="I11953" s="5" t="s">
        <v>378</v>
      </c>
    </row>
    <row r="11954" spans="1:9" x14ac:dyDescent="0.25">
      <c r="A11954" s="5" t="s">
        <v>27428</v>
      </c>
      <c r="B11954" s="5" t="s">
        <v>27429</v>
      </c>
      <c r="C11954" s="6" t="s">
        <v>757</v>
      </c>
      <c r="D11954" s="6" t="str">
        <f t="shared" si="186"/>
        <v>0871-000-000-0000</v>
      </c>
      <c r="E11954" s="5" t="s">
        <v>758</v>
      </c>
      <c r="F11954" s="5" t="s">
        <v>383</v>
      </c>
      <c r="G11954" s="5" t="s">
        <v>25879</v>
      </c>
      <c r="H11954" s="5" t="s">
        <v>377</v>
      </c>
      <c r="I11954" s="5" t="s">
        <v>378</v>
      </c>
    </row>
    <row r="11955" spans="1:9" x14ac:dyDescent="0.25">
      <c r="A11955" s="5" t="s">
        <v>27430</v>
      </c>
      <c r="B11955" s="5" t="s">
        <v>27431</v>
      </c>
      <c r="C11955" s="6" t="s">
        <v>17723</v>
      </c>
      <c r="D11955" s="6" t="str">
        <f t="shared" si="186"/>
        <v>0594-000-000-0000</v>
      </c>
      <c r="E11955" s="5" t="s">
        <v>17724</v>
      </c>
      <c r="F11955" s="5" t="s">
        <v>383</v>
      </c>
      <c r="G11955" s="5" t="s">
        <v>25879</v>
      </c>
      <c r="H11955" s="5" t="s">
        <v>377</v>
      </c>
      <c r="I11955" s="5" t="s">
        <v>378</v>
      </c>
    </row>
    <row r="11956" spans="1:9" x14ac:dyDescent="0.25">
      <c r="A11956" s="5" t="s">
        <v>27432</v>
      </c>
      <c r="B11956" s="5" t="s">
        <v>27433</v>
      </c>
      <c r="C11956" s="6" t="s">
        <v>8641</v>
      </c>
      <c r="D11956" s="6" t="str">
        <f t="shared" si="186"/>
        <v>0706-000-000-0000</v>
      </c>
      <c r="E11956" s="5" t="s">
        <v>8642</v>
      </c>
      <c r="F11956" s="5" t="s">
        <v>383</v>
      </c>
      <c r="G11956" s="5" t="s">
        <v>25879</v>
      </c>
      <c r="H11956" s="5" t="s">
        <v>377</v>
      </c>
      <c r="I11956" s="5" t="s">
        <v>378</v>
      </c>
    </row>
    <row r="11957" spans="1:9" x14ac:dyDescent="0.25">
      <c r="A11957" s="5" t="s">
        <v>27434</v>
      </c>
      <c r="B11957" s="5" t="s">
        <v>27435</v>
      </c>
      <c r="C11957" s="6" t="s">
        <v>2283</v>
      </c>
      <c r="D11957" s="6" t="str">
        <f t="shared" si="186"/>
        <v>0822-000-000-0000</v>
      </c>
      <c r="E11957" s="5" t="s">
        <v>2284</v>
      </c>
      <c r="F11957" s="5" t="s">
        <v>383</v>
      </c>
      <c r="G11957" s="5" t="s">
        <v>25879</v>
      </c>
      <c r="H11957" s="5" t="s">
        <v>377</v>
      </c>
      <c r="I11957" s="5" t="s">
        <v>378</v>
      </c>
    </row>
    <row r="11958" spans="1:9" x14ac:dyDescent="0.25">
      <c r="A11958" s="5" t="s">
        <v>27436</v>
      </c>
      <c r="B11958" s="5" t="s">
        <v>27437</v>
      </c>
      <c r="C11958" s="6" t="s">
        <v>14302</v>
      </c>
      <c r="D11958" s="6" t="str">
        <f t="shared" si="186"/>
        <v>1064-000-000-0000</v>
      </c>
      <c r="E11958" s="5" t="s">
        <v>14303</v>
      </c>
      <c r="F11958" s="5" t="s">
        <v>383</v>
      </c>
      <c r="G11958" s="5" t="s">
        <v>25879</v>
      </c>
      <c r="H11958" s="5" t="s">
        <v>377</v>
      </c>
      <c r="I11958" s="5" t="s">
        <v>378</v>
      </c>
    </row>
    <row r="11959" spans="1:9" x14ac:dyDescent="0.25">
      <c r="A11959" s="5" t="s">
        <v>27438</v>
      </c>
      <c r="B11959" s="5" t="s">
        <v>27439</v>
      </c>
      <c r="C11959" s="6" t="s">
        <v>1577</v>
      </c>
      <c r="D11959" s="6" t="str">
        <f t="shared" si="186"/>
        <v>0870-000-000-0000</v>
      </c>
      <c r="E11959" s="5" t="s">
        <v>1578</v>
      </c>
      <c r="F11959" s="5" t="s">
        <v>383</v>
      </c>
      <c r="G11959" s="5" t="s">
        <v>25879</v>
      </c>
      <c r="H11959" s="5" t="s">
        <v>377</v>
      </c>
      <c r="I11959" s="5" t="s">
        <v>378</v>
      </c>
    </row>
    <row r="11960" spans="1:9" x14ac:dyDescent="0.25">
      <c r="A11960" s="5" t="s">
        <v>27440</v>
      </c>
      <c r="B11960" s="5" t="s">
        <v>27441</v>
      </c>
      <c r="C11960" s="6" t="s">
        <v>1045</v>
      </c>
      <c r="D11960" s="6" t="str">
        <f t="shared" si="186"/>
        <v>0270-000-000-0000</v>
      </c>
      <c r="E11960" s="5" t="s">
        <v>1046</v>
      </c>
      <c r="F11960" s="5" t="s">
        <v>383</v>
      </c>
      <c r="G11960" s="5" t="s">
        <v>25879</v>
      </c>
      <c r="H11960" s="5" t="s">
        <v>377</v>
      </c>
      <c r="I11960" s="5" t="s">
        <v>378</v>
      </c>
    </row>
    <row r="11961" spans="1:9" x14ac:dyDescent="0.25">
      <c r="A11961" s="5" t="s">
        <v>27442</v>
      </c>
      <c r="B11961" s="5" t="s">
        <v>27443</v>
      </c>
      <c r="C11961" s="6" t="s">
        <v>867</v>
      </c>
      <c r="D11961" s="6" t="str">
        <f t="shared" si="186"/>
        <v>1143-000-000-0000</v>
      </c>
      <c r="E11961" s="5" t="s">
        <v>868</v>
      </c>
      <c r="F11961" s="5" t="s">
        <v>383</v>
      </c>
      <c r="G11961" s="5" t="s">
        <v>25879</v>
      </c>
      <c r="H11961" s="5" t="s">
        <v>377</v>
      </c>
      <c r="I11961" s="5" t="s">
        <v>378</v>
      </c>
    </row>
    <row r="11962" spans="1:9" x14ac:dyDescent="0.25">
      <c r="A11962" s="5" t="s">
        <v>27444</v>
      </c>
      <c r="B11962" s="5" t="s">
        <v>27445</v>
      </c>
      <c r="C11962" s="6" t="s">
        <v>849</v>
      </c>
      <c r="D11962" s="6" t="str">
        <f t="shared" si="186"/>
        <v>0820-000-000-0000</v>
      </c>
      <c r="E11962" s="5" t="s">
        <v>850</v>
      </c>
      <c r="F11962" s="5" t="s">
        <v>383</v>
      </c>
      <c r="G11962" s="5" t="s">
        <v>25879</v>
      </c>
      <c r="H11962" s="5" t="s">
        <v>377</v>
      </c>
      <c r="I11962" s="5" t="s">
        <v>378</v>
      </c>
    </row>
    <row r="11963" spans="1:9" x14ac:dyDescent="0.25">
      <c r="A11963" s="5" t="s">
        <v>27446</v>
      </c>
      <c r="B11963" s="5" t="s">
        <v>27447</v>
      </c>
      <c r="C11963" s="6" t="s">
        <v>3397</v>
      </c>
      <c r="D11963" s="6" t="str">
        <f t="shared" si="186"/>
        <v>0169-000-000-0000</v>
      </c>
      <c r="E11963" s="5" t="s">
        <v>3398</v>
      </c>
      <c r="F11963" s="5" t="s">
        <v>383</v>
      </c>
      <c r="G11963" s="5" t="s">
        <v>25879</v>
      </c>
      <c r="H11963" s="5" t="s">
        <v>377</v>
      </c>
      <c r="I11963" s="5" t="s">
        <v>378</v>
      </c>
    </row>
    <row r="11964" spans="1:9" x14ac:dyDescent="0.25">
      <c r="A11964" s="5" t="s">
        <v>27448</v>
      </c>
      <c r="B11964" s="5" t="s">
        <v>27449</v>
      </c>
      <c r="C11964" s="6" t="s">
        <v>5494</v>
      </c>
      <c r="D11964" s="6" t="str">
        <f t="shared" si="186"/>
        <v>0570-000-000-0000</v>
      </c>
      <c r="E11964" s="5" t="s">
        <v>5495</v>
      </c>
      <c r="F11964" s="5" t="s">
        <v>383</v>
      </c>
      <c r="G11964" s="5" t="s">
        <v>25879</v>
      </c>
      <c r="H11964" s="5" t="s">
        <v>377</v>
      </c>
      <c r="I11964" s="5" t="s">
        <v>378</v>
      </c>
    </row>
    <row r="11965" spans="1:9" x14ac:dyDescent="0.25">
      <c r="A11965" s="5" t="s">
        <v>27450</v>
      </c>
      <c r="B11965" s="5" t="s">
        <v>27451</v>
      </c>
      <c r="C11965" s="6" t="s">
        <v>4949</v>
      </c>
      <c r="D11965" s="6" t="str">
        <f t="shared" si="186"/>
        <v>0348-000-000-0000</v>
      </c>
      <c r="E11965" s="5" t="s">
        <v>4950</v>
      </c>
      <c r="F11965" s="5" t="s">
        <v>383</v>
      </c>
      <c r="G11965" s="5" t="s">
        <v>25879</v>
      </c>
      <c r="H11965" s="5" t="s">
        <v>377</v>
      </c>
      <c r="I11965" s="5" t="s">
        <v>378</v>
      </c>
    </row>
    <row r="11966" spans="1:9" x14ac:dyDescent="0.25">
      <c r="A11966" s="5" t="s">
        <v>27452</v>
      </c>
      <c r="B11966" s="5" t="s">
        <v>27453</v>
      </c>
      <c r="C11966" s="6" t="s">
        <v>421</v>
      </c>
      <c r="D11966" s="6" t="str">
        <f t="shared" si="186"/>
        <v>0835-000-000-0000</v>
      </c>
      <c r="E11966" s="5" t="s">
        <v>422</v>
      </c>
      <c r="F11966" s="5" t="s">
        <v>383</v>
      </c>
      <c r="G11966" s="5" t="s">
        <v>25879</v>
      </c>
      <c r="H11966" s="5" t="s">
        <v>377</v>
      </c>
      <c r="I11966" s="5" t="s">
        <v>378</v>
      </c>
    </row>
    <row r="11967" spans="1:9" x14ac:dyDescent="0.25">
      <c r="A11967" s="5" t="s">
        <v>27454</v>
      </c>
      <c r="B11967" s="5" t="s">
        <v>27455</v>
      </c>
      <c r="C11967" s="6" t="s">
        <v>17723</v>
      </c>
      <c r="D11967" s="6" t="str">
        <f t="shared" si="186"/>
        <v>0594-000-000-0000</v>
      </c>
      <c r="E11967" s="5" t="s">
        <v>17724</v>
      </c>
      <c r="F11967" s="5" t="s">
        <v>383</v>
      </c>
      <c r="G11967" s="5" t="s">
        <v>25879</v>
      </c>
      <c r="H11967" s="5" t="s">
        <v>377</v>
      </c>
      <c r="I11967" s="5" t="s">
        <v>378</v>
      </c>
    </row>
    <row r="11968" spans="1:9" x14ac:dyDescent="0.25">
      <c r="A11968" s="5" t="s">
        <v>27456</v>
      </c>
      <c r="B11968" s="5" t="s">
        <v>27457</v>
      </c>
      <c r="C11968" s="6" t="s">
        <v>1079</v>
      </c>
      <c r="D11968" s="6" t="str">
        <f t="shared" si="186"/>
        <v>0042-000-000-0000</v>
      </c>
      <c r="E11968" s="5" t="s">
        <v>1080</v>
      </c>
      <c r="F11968" s="5" t="s">
        <v>383</v>
      </c>
      <c r="G11968" s="5" t="s">
        <v>25879</v>
      </c>
      <c r="H11968" s="5" t="s">
        <v>377</v>
      </c>
      <c r="I11968" s="5" t="s">
        <v>378</v>
      </c>
    </row>
    <row r="11969" spans="1:9" x14ac:dyDescent="0.25">
      <c r="A11969" s="5" t="s">
        <v>27458</v>
      </c>
      <c r="B11969" s="5" t="s">
        <v>27459</v>
      </c>
      <c r="C11969" s="6" t="s">
        <v>1398</v>
      </c>
      <c r="D11969" s="6" t="str">
        <f t="shared" si="186"/>
        <v>0116-000-000-0000</v>
      </c>
      <c r="E11969" s="5" t="s">
        <v>1399</v>
      </c>
      <c r="F11969" s="5" t="s">
        <v>383</v>
      </c>
      <c r="G11969" s="5" t="s">
        <v>25879</v>
      </c>
      <c r="H11969" s="5" t="s">
        <v>377</v>
      </c>
      <c r="I11969" s="5" t="s">
        <v>378</v>
      </c>
    </row>
    <row r="11970" spans="1:9" x14ac:dyDescent="0.25">
      <c r="A11970" s="5" t="s">
        <v>27460</v>
      </c>
      <c r="B11970" s="5" t="s">
        <v>27461</v>
      </c>
      <c r="C11970" s="6" t="s">
        <v>1398</v>
      </c>
      <c r="D11970" s="6" t="str">
        <f t="shared" ref="D11970:D12033" si="187">TEXT(C11970,"0000-000-000-0000")</f>
        <v>0116-000-000-0000</v>
      </c>
      <c r="E11970" s="5" t="s">
        <v>1399</v>
      </c>
      <c r="F11970" s="5" t="s">
        <v>383</v>
      </c>
      <c r="G11970" s="5" t="s">
        <v>25879</v>
      </c>
      <c r="H11970" s="5" t="s">
        <v>377</v>
      </c>
      <c r="I11970" s="5" t="s">
        <v>378</v>
      </c>
    </row>
    <row r="11971" spans="1:9" x14ac:dyDescent="0.25">
      <c r="A11971" s="5" t="s">
        <v>27462</v>
      </c>
      <c r="B11971" s="5" t="s">
        <v>27463</v>
      </c>
      <c r="C11971" s="6" t="s">
        <v>381</v>
      </c>
      <c r="D11971" s="6" t="str">
        <f t="shared" si="187"/>
        <v>0310-000-000-0000</v>
      </c>
      <c r="E11971" s="5" t="s">
        <v>382</v>
      </c>
      <c r="F11971" s="5" t="s">
        <v>383</v>
      </c>
      <c r="G11971" s="5" t="s">
        <v>25879</v>
      </c>
      <c r="H11971" s="5" t="s">
        <v>377</v>
      </c>
      <c r="I11971" s="5" t="s">
        <v>378</v>
      </c>
    </row>
    <row r="11972" spans="1:9" x14ac:dyDescent="0.25">
      <c r="A11972" s="5" t="s">
        <v>27464</v>
      </c>
      <c r="B11972" s="5" t="s">
        <v>27465</v>
      </c>
      <c r="C11972" s="6" t="s">
        <v>7244</v>
      </c>
      <c r="D11972" s="6" t="str">
        <f t="shared" si="187"/>
        <v>0982-000-000-0000</v>
      </c>
      <c r="E11972" s="5" t="s">
        <v>7245</v>
      </c>
      <c r="F11972" s="5" t="s">
        <v>383</v>
      </c>
      <c r="G11972" s="5" t="s">
        <v>25879</v>
      </c>
      <c r="H11972" s="5" t="s">
        <v>377</v>
      </c>
      <c r="I11972" s="5" t="s">
        <v>378</v>
      </c>
    </row>
    <row r="11973" spans="1:9" x14ac:dyDescent="0.25">
      <c r="A11973" s="5" t="s">
        <v>27466</v>
      </c>
      <c r="B11973" s="5" t="s">
        <v>27467</v>
      </c>
      <c r="C11973" s="6" t="s">
        <v>6651</v>
      </c>
      <c r="D11973" s="6" t="str">
        <f t="shared" si="187"/>
        <v>0791-000-000-0000</v>
      </c>
      <c r="E11973" s="5" t="s">
        <v>6652</v>
      </c>
      <c r="F11973" s="5" t="s">
        <v>383</v>
      </c>
      <c r="G11973" s="5" t="s">
        <v>25879</v>
      </c>
      <c r="H11973" s="5" t="s">
        <v>377</v>
      </c>
      <c r="I11973" s="5" t="s">
        <v>378</v>
      </c>
    </row>
    <row r="11974" spans="1:9" x14ac:dyDescent="0.25">
      <c r="A11974" s="5" t="s">
        <v>27468</v>
      </c>
      <c r="B11974" s="5" t="s">
        <v>27469</v>
      </c>
      <c r="C11974" s="6" t="s">
        <v>2843</v>
      </c>
      <c r="D11974" s="6" t="str">
        <f t="shared" si="187"/>
        <v>0107-000-000-0000</v>
      </c>
      <c r="E11974" s="5" t="s">
        <v>2844</v>
      </c>
      <c r="F11974" s="5" t="s">
        <v>383</v>
      </c>
      <c r="G11974" s="5" t="s">
        <v>25879</v>
      </c>
      <c r="H11974" s="5" t="s">
        <v>377</v>
      </c>
      <c r="I11974" s="5" t="s">
        <v>378</v>
      </c>
    </row>
    <row r="11975" spans="1:9" x14ac:dyDescent="0.25">
      <c r="A11975" s="5" t="s">
        <v>27470</v>
      </c>
      <c r="B11975" s="5" t="s">
        <v>27471</v>
      </c>
      <c r="C11975" s="6" t="s">
        <v>2843</v>
      </c>
      <c r="D11975" s="6" t="str">
        <f t="shared" si="187"/>
        <v>0107-000-000-0000</v>
      </c>
      <c r="E11975" s="5" t="s">
        <v>2844</v>
      </c>
      <c r="F11975" s="5" t="s">
        <v>383</v>
      </c>
      <c r="G11975" s="5" t="s">
        <v>25879</v>
      </c>
      <c r="H11975" s="5" t="s">
        <v>377</v>
      </c>
      <c r="I11975" s="5" t="s">
        <v>378</v>
      </c>
    </row>
    <row r="11976" spans="1:9" x14ac:dyDescent="0.25">
      <c r="A11976" s="5" t="s">
        <v>27472</v>
      </c>
      <c r="B11976" s="5" t="s">
        <v>27473</v>
      </c>
      <c r="C11976" s="6" t="s">
        <v>12791</v>
      </c>
      <c r="D11976" s="6" t="str">
        <f t="shared" si="187"/>
        <v>0100-000-000-0000</v>
      </c>
      <c r="E11976" s="5" t="s">
        <v>12792</v>
      </c>
      <c r="F11976" s="5" t="s">
        <v>383</v>
      </c>
      <c r="G11976" s="5" t="s">
        <v>25879</v>
      </c>
      <c r="H11976" s="5" t="s">
        <v>377</v>
      </c>
      <c r="I11976" s="5" t="s">
        <v>378</v>
      </c>
    </row>
    <row r="11977" spans="1:9" x14ac:dyDescent="0.25">
      <c r="A11977" s="5" t="s">
        <v>27474</v>
      </c>
      <c r="B11977" s="5" t="s">
        <v>27475</v>
      </c>
      <c r="C11977" s="6" t="s">
        <v>14356</v>
      </c>
      <c r="D11977" s="6" t="str">
        <f t="shared" si="187"/>
        <v>0764-000-000-0000</v>
      </c>
      <c r="E11977" s="5" t="s">
        <v>14357</v>
      </c>
      <c r="F11977" s="5" t="s">
        <v>383</v>
      </c>
      <c r="G11977" s="5" t="s">
        <v>25879</v>
      </c>
      <c r="H11977" s="5" t="s">
        <v>377</v>
      </c>
      <c r="I11977" s="5" t="s">
        <v>378</v>
      </c>
    </row>
    <row r="11978" spans="1:9" x14ac:dyDescent="0.25">
      <c r="A11978" s="5" t="s">
        <v>27476</v>
      </c>
      <c r="B11978" s="5" t="s">
        <v>27477</v>
      </c>
      <c r="C11978" s="6" t="s">
        <v>2537</v>
      </c>
      <c r="D11978" s="6" t="str">
        <f t="shared" si="187"/>
        <v>0977-000-000-0000</v>
      </c>
      <c r="E11978" s="5" t="s">
        <v>2538</v>
      </c>
      <c r="F11978" s="5" t="s">
        <v>383</v>
      </c>
      <c r="G11978" s="5" t="s">
        <v>25879</v>
      </c>
      <c r="H11978" s="5" t="s">
        <v>377</v>
      </c>
      <c r="I11978" s="5" t="s">
        <v>378</v>
      </c>
    </row>
    <row r="11979" spans="1:9" x14ac:dyDescent="0.25">
      <c r="A11979" s="5" t="s">
        <v>27478</v>
      </c>
      <c r="B11979" s="5" t="s">
        <v>27479</v>
      </c>
      <c r="C11979" s="6" t="s">
        <v>13694</v>
      </c>
      <c r="D11979" s="6" t="str">
        <f t="shared" si="187"/>
        <v>1156-000-000-0000</v>
      </c>
      <c r="E11979" s="5" t="s">
        <v>13695</v>
      </c>
      <c r="F11979" s="5" t="s">
        <v>383</v>
      </c>
      <c r="G11979" s="5" t="s">
        <v>25879</v>
      </c>
      <c r="H11979" s="5" t="s">
        <v>377</v>
      </c>
      <c r="I11979" s="5" t="s">
        <v>378</v>
      </c>
    </row>
    <row r="11980" spans="1:9" x14ac:dyDescent="0.25">
      <c r="A11980" s="5" t="s">
        <v>27480</v>
      </c>
      <c r="B11980" s="5" t="s">
        <v>27481</v>
      </c>
      <c r="C11980" s="6" t="s">
        <v>2973</v>
      </c>
      <c r="D11980" s="6" t="str">
        <f t="shared" si="187"/>
        <v>0417-000-000-0000</v>
      </c>
      <c r="E11980" s="5" t="s">
        <v>2974</v>
      </c>
      <c r="F11980" s="5" t="s">
        <v>383</v>
      </c>
      <c r="G11980" s="5" t="s">
        <v>25879</v>
      </c>
      <c r="H11980" s="5" t="s">
        <v>377</v>
      </c>
      <c r="I11980" s="5" t="s">
        <v>378</v>
      </c>
    </row>
    <row r="11981" spans="1:9" x14ac:dyDescent="0.25">
      <c r="A11981" s="5" t="s">
        <v>27482</v>
      </c>
      <c r="B11981" s="5" t="s">
        <v>27483</v>
      </c>
      <c r="C11981" s="6" t="s">
        <v>7611</v>
      </c>
      <c r="D11981" s="6" t="str">
        <f t="shared" si="187"/>
        <v>0878-000-000-0000</v>
      </c>
      <c r="E11981" s="5" t="s">
        <v>7612</v>
      </c>
      <c r="F11981" s="5" t="s">
        <v>383</v>
      </c>
      <c r="G11981" s="5" t="s">
        <v>25879</v>
      </c>
      <c r="H11981" s="5" t="s">
        <v>377</v>
      </c>
      <c r="I11981" s="5" t="s">
        <v>378</v>
      </c>
    </row>
    <row r="11982" spans="1:9" x14ac:dyDescent="0.25">
      <c r="A11982" s="5" t="s">
        <v>27484</v>
      </c>
      <c r="B11982" s="5" t="s">
        <v>27485</v>
      </c>
      <c r="C11982" s="6" t="s">
        <v>5136</v>
      </c>
      <c r="D11982" s="6" t="str">
        <f t="shared" si="187"/>
        <v>0233-000-000-0000</v>
      </c>
      <c r="E11982" s="5" t="s">
        <v>5137</v>
      </c>
      <c r="F11982" s="5" t="s">
        <v>383</v>
      </c>
      <c r="G11982" s="5" t="s">
        <v>25879</v>
      </c>
      <c r="H11982" s="5" t="s">
        <v>377</v>
      </c>
      <c r="I11982" s="5" t="s">
        <v>378</v>
      </c>
    </row>
    <row r="11983" spans="1:9" x14ac:dyDescent="0.25">
      <c r="A11983" s="5" t="s">
        <v>27486</v>
      </c>
      <c r="B11983" s="5" t="s">
        <v>27487</v>
      </c>
      <c r="C11983" s="6" t="s">
        <v>789</v>
      </c>
      <c r="D11983" s="6" t="str">
        <f t="shared" si="187"/>
        <v>0727-000-000-0000</v>
      </c>
      <c r="E11983" s="5" t="s">
        <v>790</v>
      </c>
      <c r="F11983" s="5" t="s">
        <v>383</v>
      </c>
      <c r="G11983" s="5" t="s">
        <v>25879</v>
      </c>
      <c r="H11983" s="5" t="s">
        <v>377</v>
      </c>
      <c r="I11983" s="5" t="s">
        <v>378</v>
      </c>
    </row>
    <row r="11984" spans="1:9" x14ac:dyDescent="0.25">
      <c r="A11984" s="5" t="s">
        <v>27488</v>
      </c>
      <c r="B11984" s="5" t="s">
        <v>27489</v>
      </c>
      <c r="C11984" s="6" t="s">
        <v>789</v>
      </c>
      <c r="D11984" s="6" t="str">
        <f t="shared" si="187"/>
        <v>0727-000-000-0000</v>
      </c>
      <c r="E11984" s="5" t="s">
        <v>790</v>
      </c>
      <c r="F11984" s="5" t="s">
        <v>383</v>
      </c>
      <c r="G11984" s="5" t="s">
        <v>25879</v>
      </c>
      <c r="H11984" s="5" t="s">
        <v>377</v>
      </c>
      <c r="I11984" s="5" t="s">
        <v>378</v>
      </c>
    </row>
    <row r="11985" spans="1:9" x14ac:dyDescent="0.25">
      <c r="A11985" s="5" t="s">
        <v>27490</v>
      </c>
      <c r="B11985" s="5" t="s">
        <v>27491</v>
      </c>
      <c r="C11985" s="6" t="s">
        <v>2160</v>
      </c>
      <c r="D11985" s="6" t="str">
        <f t="shared" si="187"/>
        <v>0075-000-000-0000</v>
      </c>
      <c r="E11985" s="5" t="s">
        <v>2161</v>
      </c>
      <c r="F11985" s="5" t="s">
        <v>383</v>
      </c>
      <c r="G11985" s="5" t="s">
        <v>25879</v>
      </c>
      <c r="H11985" s="5" t="s">
        <v>377</v>
      </c>
      <c r="I11985" s="5" t="s">
        <v>378</v>
      </c>
    </row>
    <row r="11986" spans="1:9" x14ac:dyDescent="0.25">
      <c r="A11986" s="5" t="s">
        <v>27492</v>
      </c>
      <c r="B11986" s="5" t="s">
        <v>27493</v>
      </c>
      <c r="C11986" s="6" t="s">
        <v>3896</v>
      </c>
      <c r="D11986" s="6" t="str">
        <f t="shared" si="187"/>
        <v>0410-000-000-0000</v>
      </c>
      <c r="E11986" s="5" t="s">
        <v>3897</v>
      </c>
      <c r="F11986" s="5" t="s">
        <v>383</v>
      </c>
      <c r="G11986" s="5" t="s">
        <v>25879</v>
      </c>
      <c r="H11986" s="5" t="s">
        <v>377</v>
      </c>
      <c r="I11986" s="5" t="s">
        <v>378</v>
      </c>
    </row>
    <row r="11987" spans="1:9" x14ac:dyDescent="0.25">
      <c r="A11987" s="5" t="s">
        <v>27494</v>
      </c>
      <c r="B11987" s="5" t="s">
        <v>27495</v>
      </c>
      <c r="C11987" s="6" t="s">
        <v>5184</v>
      </c>
      <c r="D11987" s="6" t="str">
        <f t="shared" si="187"/>
        <v>1018-000-000-0000</v>
      </c>
      <c r="E11987" s="5" t="s">
        <v>5185</v>
      </c>
      <c r="F11987" s="5" t="s">
        <v>383</v>
      </c>
      <c r="G11987" s="5" t="s">
        <v>25879</v>
      </c>
      <c r="H11987" s="5" t="s">
        <v>377</v>
      </c>
      <c r="I11987" s="5" t="s">
        <v>378</v>
      </c>
    </row>
    <row r="11988" spans="1:9" x14ac:dyDescent="0.25">
      <c r="A11988" s="5" t="s">
        <v>27496</v>
      </c>
      <c r="B11988" s="5" t="s">
        <v>27497</v>
      </c>
      <c r="C11988" s="6" t="s">
        <v>2821</v>
      </c>
      <c r="D11988" s="6" t="str">
        <f t="shared" si="187"/>
        <v>0215-000-000-0000</v>
      </c>
      <c r="E11988" s="5" t="s">
        <v>2822</v>
      </c>
      <c r="F11988" s="5" t="s">
        <v>383</v>
      </c>
      <c r="G11988" s="5" t="s">
        <v>25879</v>
      </c>
      <c r="H11988" s="5" t="s">
        <v>377</v>
      </c>
      <c r="I11988" s="5" t="s">
        <v>378</v>
      </c>
    </row>
    <row r="11989" spans="1:9" x14ac:dyDescent="0.25">
      <c r="A11989" s="5" t="s">
        <v>27498</v>
      </c>
      <c r="B11989" s="5" t="s">
        <v>27499</v>
      </c>
      <c r="C11989" s="6" t="s">
        <v>1299</v>
      </c>
      <c r="D11989" s="6" t="str">
        <f t="shared" si="187"/>
        <v>0016-000-000-0000</v>
      </c>
      <c r="E11989" s="5" t="s">
        <v>1300</v>
      </c>
      <c r="F11989" s="5" t="s">
        <v>383</v>
      </c>
      <c r="G11989" s="5" t="s">
        <v>25879</v>
      </c>
      <c r="H11989" s="5" t="s">
        <v>377</v>
      </c>
      <c r="I11989" s="5" t="s">
        <v>378</v>
      </c>
    </row>
    <row r="11990" spans="1:9" x14ac:dyDescent="0.25">
      <c r="A11990" s="5" t="s">
        <v>27500</v>
      </c>
      <c r="B11990" s="5" t="s">
        <v>27501</v>
      </c>
      <c r="C11990" s="6" t="s">
        <v>1764</v>
      </c>
      <c r="D11990" s="6" t="str">
        <f t="shared" si="187"/>
        <v>0040-000-000-0000</v>
      </c>
      <c r="E11990" s="5" t="s">
        <v>1765</v>
      </c>
      <c r="F11990" s="5" t="s">
        <v>383</v>
      </c>
      <c r="G11990" s="5" t="s">
        <v>25879</v>
      </c>
      <c r="H11990" s="5" t="s">
        <v>377</v>
      </c>
      <c r="I11990" s="5" t="s">
        <v>378</v>
      </c>
    </row>
    <row r="11991" spans="1:9" x14ac:dyDescent="0.25">
      <c r="A11991" s="5" t="s">
        <v>27502</v>
      </c>
      <c r="B11991" s="5" t="s">
        <v>27503</v>
      </c>
      <c r="C11991" s="6" t="s">
        <v>12791</v>
      </c>
      <c r="D11991" s="6" t="str">
        <f t="shared" si="187"/>
        <v>0100-000-000-0000</v>
      </c>
      <c r="E11991" s="5" t="s">
        <v>12792</v>
      </c>
      <c r="F11991" s="5" t="s">
        <v>383</v>
      </c>
      <c r="G11991" s="5" t="s">
        <v>25879</v>
      </c>
      <c r="H11991" s="5" t="s">
        <v>377</v>
      </c>
      <c r="I11991" s="5" t="s">
        <v>378</v>
      </c>
    </row>
    <row r="11992" spans="1:9" x14ac:dyDescent="0.25">
      <c r="A11992" s="5" t="s">
        <v>27504</v>
      </c>
      <c r="B11992" s="5" t="s">
        <v>27505</v>
      </c>
      <c r="C11992" s="6" t="s">
        <v>1770</v>
      </c>
      <c r="D11992" s="6" t="str">
        <f t="shared" si="187"/>
        <v>0412-000-000-0000</v>
      </c>
      <c r="E11992" s="5" t="s">
        <v>1771</v>
      </c>
      <c r="F11992" s="5" t="s">
        <v>383</v>
      </c>
      <c r="G11992" s="5" t="s">
        <v>25879</v>
      </c>
      <c r="H11992" s="5" t="s">
        <v>377</v>
      </c>
      <c r="I11992" s="5" t="s">
        <v>378</v>
      </c>
    </row>
    <row r="11993" spans="1:9" x14ac:dyDescent="0.25">
      <c r="A11993" s="5" t="s">
        <v>27506</v>
      </c>
      <c r="B11993" s="5" t="s">
        <v>27507</v>
      </c>
      <c r="C11993" s="6" t="s">
        <v>12791</v>
      </c>
      <c r="D11993" s="6" t="str">
        <f t="shared" si="187"/>
        <v>0100-000-000-0000</v>
      </c>
      <c r="E11993" s="5" t="s">
        <v>12792</v>
      </c>
      <c r="F11993" s="5" t="s">
        <v>383</v>
      </c>
      <c r="G11993" s="5" t="s">
        <v>25879</v>
      </c>
      <c r="H11993" s="5" t="s">
        <v>377</v>
      </c>
      <c r="I11993" s="5" t="s">
        <v>378</v>
      </c>
    </row>
    <row r="11994" spans="1:9" x14ac:dyDescent="0.25">
      <c r="A11994" s="5" t="s">
        <v>27508</v>
      </c>
      <c r="B11994" s="5" t="s">
        <v>27509</v>
      </c>
      <c r="C11994" s="6" t="s">
        <v>543</v>
      </c>
      <c r="D11994" s="6" t="str">
        <f t="shared" si="187"/>
        <v>0185-000-000-0000</v>
      </c>
      <c r="E11994" s="5" t="s">
        <v>544</v>
      </c>
      <c r="F11994" s="5" t="s">
        <v>383</v>
      </c>
      <c r="G11994" s="5" t="s">
        <v>25879</v>
      </c>
      <c r="H11994" s="5" t="s">
        <v>377</v>
      </c>
      <c r="I11994" s="5" t="s">
        <v>378</v>
      </c>
    </row>
    <row r="11995" spans="1:9" x14ac:dyDescent="0.25">
      <c r="A11995" s="5" t="s">
        <v>27510</v>
      </c>
      <c r="B11995" s="5" t="s">
        <v>27511</v>
      </c>
      <c r="C11995" s="6" t="s">
        <v>9163</v>
      </c>
      <c r="D11995" s="6" t="str">
        <f t="shared" si="187"/>
        <v>0589-000-000-0000</v>
      </c>
      <c r="E11995" s="5" t="s">
        <v>9164</v>
      </c>
      <c r="F11995" s="5" t="s">
        <v>383</v>
      </c>
      <c r="G11995" s="5" t="s">
        <v>25879</v>
      </c>
      <c r="H11995" s="5" t="s">
        <v>377</v>
      </c>
      <c r="I11995" s="5" t="s">
        <v>378</v>
      </c>
    </row>
    <row r="11996" spans="1:9" x14ac:dyDescent="0.25">
      <c r="A11996" s="5" t="s">
        <v>27512</v>
      </c>
      <c r="B11996" s="5" t="s">
        <v>27513</v>
      </c>
      <c r="C11996" s="6" t="s">
        <v>481</v>
      </c>
      <c r="D11996" s="6" t="str">
        <f t="shared" si="187"/>
        <v>0955-000-000-0000</v>
      </c>
      <c r="E11996" s="5" t="s">
        <v>482</v>
      </c>
      <c r="F11996" s="5" t="s">
        <v>383</v>
      </c>
      <c r="G11996" s="5" t="s">
        <v>25879</v>
      </c>
      <c r="H11996" s="5" t="s">
        <v>377</v>
      </c>
      <c r="I11996" s="5" t="s">
        <v>378</v>
      </c>
    </row>
    <row r="11997" spans="1:9" x14ac:dyDescent="0.25">
      <c r="A11997" s="5" t="s">
        <v>27514</v>
      </c>
      <c r="B11997" s="5" t="s">
        <v>27515</v>
      </c>
      <c r="C11997" s="6" t="s">
        <v>1595</v>
      </c>
      <c r="D11997" s="6" t="str">
        <f t="shared" si="187"/>
        <v>0303-000-000-0000</v>
      </c>
      <c r="E11997" s="5" t="s">
        <v>1596</v>
      </c>
      <c r="F11997" s="5" t="s">
        <v>383</v>
      </c>
      <c r="G11997" s="5" t="s">
        <v>25879</v>
      </c>
      <c r="H11997" s="5" t="s">
        <v>377</v>
      </c>
      <c r="I11997" s="5" t="s">
        <v>378</v>
      </c>
    </row>
    <row r="11998" spans="1:9" x14ac:dyDescent="0.25">
      <c r="A11998" s="5" t="s">
        <v>27516</v>
      </c>
      <c r="B11998" s="5" t="s">
        <v>27517</v>
      </c>
      <c r="C11998" s="6" t="s">
        <v>2120</v>
      </c>
      <c r="D11998" s="6" t="str">
        <f t="shared" si="187"/>
        <v>0232-000-000-0000</v>
      </c>
      <c r="E11998" s="5" t="s">
        <v>2121</v>
      </c>
      <c r="F11998" s="5" t="s">
        <v>383</v>
      </c>
      <c r="G11998" s="5" t="s">
        <v>25879</v>
      </c>
      <c r="H11998" s="5" t="s">
        <v>377</v>
      </c>
      <c r="I11998" s="5" t="s">
        <v>378</v>
      </c>
    </row>
    <row r="11999" spans="1:9" x14ac:dyDescent="0.25">
      <c r="A11999" s="5" t="s">
        <v>27518</v>
      </c>
      <c r="B11999" s="5" t="s">
        <v>27519</v>
      </c>
      <c r="C11999" s="6" t="s">
        <v>2843</v>
      </c>
      <c r="D11999" s="6" t="str">
        <f t="shared" si="187"/>
        <v>0107-000-000-0000</v>
      </c>
      <c r="E11999" s="5" t="s">
        <v>2844</v>
      </c>
      <c r="F11999" s="5" t="s">
        <v>383</v>
      </c>
      <c r="G11999" s="5" t="s">
        <v>25879</v>
      </c>
      <c r="H11999" s="5" t="s">
        <v>377</v>
      </c>
      <c r="I11999" s="5" t="s">
        <v>378</v>
      </c>
    </row>
    <row r="12000" spans="1:9" x14ac:dyDescent="0.25">
      <c r="A12000" s="5" t="s">
        <v>27520</v>
      </c>
      <c r="B12000" s="5" t="s">
        <v>27521</v>
      </c>
      <c r="C12000" s="6" t="s">
        <v>3840</v>
      </c>
      <c r="D12000" s="6" t="str">
        <f t="shared" si="187"/>
        <v>0819-000-000-0000</v>
      </c>
      <c r="E12000" s="5" t="s">
        <v>3841</v>
      </c>
      <c r="F12000" s="5" t="s">
        <v>383</v>
      </c>
      <c r="G12000" s="5" t="s">
        <v>25879</v>
      </c>
      <c r="H12000" s="5" t="s">
        <v>377</v>
      </c>
      <c r="I12000" s="5" t="s">
        <v>378</v>
      </c>
    </row>
    <row r="12001" spans="1:9" x14ac:dyDescent="0.25">
      <c r="A12001" s="5" t="s">
        <v>27522</v>
      </c>
      <c r="B12001" s="5" t="s">
        <v>27523</v>
      </c>
      <c r="C12001" s="6" t="s">
        <v>3850</v>
      </c>
      <c r="D12001" s="6" t="str">
        <f t="shared" si="187"/>
        <v>0015-000-000-0000</v>
      </c>
      <c r="E12001" s="5" t="s">
        <v>3851</v>
      </c>
      <c r="F12001" s="5" t="s">
        <v>383</v>
      </c>
      <c r="G12001" s="5" t="s">
        <v>25879</v>
      </c>
      <c r="H12001" s="5" t="s">
        <v>377</v>
      </c>
      <c r="I12001" s="5" t="s">
        <v>378</v>
      </c>
    </row>
    <row r="12002" spans="1:9" x14ac:dyDescent="0.25">
      <c r="A12002" s="5" t="s">
        <v>27524</v>
      </c>
      <c r="B12002" s="5" t="s">
        <v>27525</v>
      </c>
      <c r="C12002" s="6" t="s">
        <v>1185</v>
      </c>
      <c r="D12002" s="6" t="str">
        <f t="shared" si="187"/>
        <v>0073-000-000-0000</v>
      </c>
      <c r="E12002" s="5" t="s">
        <v>1186</v>
      </c>
      <c r="F12002" s="5" t="s">
        <v>383</v>
      </c>
      <c r="G12002" s="5" t="s">
        <v>25879</v>
      </c>
      <c r="H12002" s="5" t="s">
        <v>377</v>
      </c>
      <c r="I12002" s="5" t="s">
        <v>378</v>
      </c>
    </row>
    <row r="12003" spans="1:9" x14ac:dyDescent="0.25">
      <c r="A12003" s="5" t="s">
        <v>27526</v>
      </c>
      <c r="B12003" s="5" t="s">
        <v>27527</v>
      </c>
      <c r="C12003" s="6" t="s">
        <v>1555</v>
      </c>
      <c r="D12003" s="6" t="str">
        <f t="shared" si="187"/>
        <v>1126-000-000-0000</v>
      </c>
      <c r="E12003" s="5" t="s">
        <v>1556</v>
      </c>
      <c r="F12003" s="5" t="s">
        <v>383</v>
      </c>
      <c r="G12003" s="5" t="s">
        <v>25879</v>
      </c>
      <c r="H12003" s="5" t="s">
        <v>377</v>
      </c>
      <c r="I12003" s="5" t="s">
        <v>378</v>
      </c>
    </row>
    <row r="12004" spans="1:9" x14ac:dyDescent="0.25">
      <c r="A12004" s="5" t="s">
        <v>27528</v>
      </c>
      <c r="B12004" s="5" t="s">
        <v>27529</v>
      </c>
      <c r="C12004" s="6" t="s">
        <v>1512</v>
      </c>
      <c r="D12004" s="6" t="str">
        <f t="shared" si="187"/>
        <v>0041-000-000-0000</v>
      </c>
      <c r="E12004" s="5" t="s">
        <v>1513</v>
      </c>
      <c r="F12004" s="5" t="s">
        <v>383</v>
      </c>
      <c r="G12004" s="5" t="s">
        <v>25879</v>
      </c>
      <c r="H12004" s="5" t="s">
        <v>377</v>
      </c>
      <c r="I12004" s="5" t="s">
        <v>378</v>
      </c>
    </row>
    <row r="12005" spans="1:9" x14ac:dyDescent="0.25">
      <c r="A12005" s="5" t="s">
        <v>27530</v>
      </c>
      <c r="B12005" s="5" t="s">
        <v>27531</v>
      </c>
      <c r="C12005" s="6" t="s">
        <v>3850</v>
      </c>
      <c r="D12005" s="6" t="str">
        <f t="shared" si="187"/>
        <v>0015-000-000-0000</v>
      </c>
      <c r="E12005" s="5" t="s">
        <v>3851</v>
      </c>
      <c r="F12005" s="5" t="s">
        <v>383</v>
      </c>
      <c r="G12005" s="5" t="s">
        <v>25879</v>
      </c>
      <c r="H12005" s="5" t="s">
        <v>377</v>
      </c>
      <c r="I12005" s="5" t="s">
        <v>378</v>
      </c>
    </row>
    <row r="12006" spans="1:9" x14ac:dyDescent="0.25">
      <c r="A12006" s="5" t="s">
        <v>27532</v>
      </c>
      <c r="B12006" s="5" t="s">
        <v>27533</v>
      </c>
      <c r="C12006" s="6" t="s">
        <v>13493</v>
      </c>
      <c r="D12006" s="6" t="str">
        <f t="shared" si="187"/>
        <v>1093-000-000-0000</v>
      </c>
      <c r="E12006" s="5" t="s">
        <v>13494</v>
      </c>
      <c r="F12006" s="5" t="s">
        <v>383</v>
      </c>
      <c r="G12006" s="5" t="s">
        <v>25879</v>
      </c>
      <c r="H12006" s="5" t="s">
        <v>377</v>
      </c>
      <c r="I12006" s="5" t="s">
        <v>378</v>
      </c>
    </row>
    <row r="12007" spans="1:9" x14ac:dyDescent="0.25">
      <c r="A12007" s="5" t="s">
        <v>27534</v>
      </c>
      <c r="B12007" s="5" t="s">
        <v>27535</v>
      </c>
      <c r="C12007" s="6" t="s">
        <v>2885</v>
      </c>
      <c r="D12007" s="6" t="str">
        <f t="shared" si="187"/>
        <v>0077-000-000-0000</v>
      </c>
      <c r="E12007" s="5" t="s">
        <v>2886</v>
      </c>
      <c r="F12007" s="5" t="s">
        <v>383</v>
      </c>
      <c r="G12007" s="5" t="s">
        <v>25879</v>
      </c>
      <c r="H12007" s="5" t="s">
        <v>377</v>
      </c>
      <c r="I12007" s="5" t="s">
        <v>378</v>
      </c>
    </row>
    <row r="12008" spans="1:9" x14ac:dyDescent="0.25">
      <c r="A12008" s="5" t="s">
        <v>27536</v>
      </c>
      <c r="B12008" s="5" t="s">
        <v>27537</v>
      </c>
      <c r="C12008" s="6" t="s">
        <v>4439</v>
      </c>
      <c r="D12008" s="6" t="str">
        <f t="shared" si="187"/>
        <v>1000-000-000-0000</v>
      </c>
      <c r="E12008" s="5" t="s">
        <v>4440</v>
      </c>
      <c r="F12008" s="5" t="s">
        <v>383</v>
      </c>
      <c r="G12008" s="5" t="s">
        <v>25879</v>
      </c>
      <c r="H12008" s="5" t="s">
        <v>377</v>
      </c>
      <c r="I12008" s="5" t="s">
        <v>378</v>
      </c>
    </row>
    <row r="12009" spans="1:9" x14ac:dyDescent="0.25">
      <c r="A12009" s="5" t="s">
        <v>27538</v>
      </c>
      <c r="B12009" s="5" t="s">
        <v>27539</v>
      </c>
      <c r="C12009" s="6" t="s">
        <v>2394</v>
      </c>
      <c r="D12009" s="6" t="str">
        <f t="shared" si="187"/>
        <v>0290-000-000-0000</v>
      </c>
      <c r="E12009" s="5" t="s">
        <v>2395</v>
      </c>
      <c r="F12009" s="5" t="s">
        <v>383</v>
      </c>
      <c r="G12009" s="5" t="s">
        <v>25879</v>
      </c>
      <c r="H12009" s="5" t="s">
        <v>377</v>
      </c>
      <c r="I12009" s="5" t="s">
        <v>378</v>
      </c>
    </row>
    <row r="12010" spans="1:9" x14ac:dyDescent="0.25">
      <c r="A12010" s="5" t="s">
        <v>27540</v>
      </c>
      <c r="B12010" s="5" t="s">
        <v>27541</v>
      </c>
      <c r="C12010" s="6" t="s">
        <v>8256</v>
      </c>
      <c r="D12010" s="6" t="str">
        <f t="shared" si="187"/>
        <v>0043-000-000-0000</v>
      </c>
      <c r="E12010" s="5" t="s">
        <v>8257</v>
      </c>
      <c r="F12010" s="5" t="s">
        <v>383</v>
      </c>
      <c r="G12010" s="5" t="s">
        <v>25879</v>
      </c>
      <c r="H12010" s="5" t="s">
        <v>377</v>
      </c>
      <c r="I12010" s="5" t="s">
        <v>378</v>
      </c>
    </row>
    <row r="12011" spans="1:9" x14ac:dyDescent="0.25">
      <c r="A12011" s="5" t="s">
        <v>27542</v>
      </c>
      <c r="B12011" s="5" t="s">
        <v>27543</v>
      </c>
      <c r="C12011" s="6" t="s">
        <v>3017</v>
      </c>
      <c r="D12011" s="6" t="str">
        <f t="shared" si="187"/>
        <v>0597-000-000-0000</v>
      </c>
      <c r="E12011" s="5" t="s">
        <v>3018</v>
      </c>
      <c r="F12011" s="5" t="s">
        <v>383</v>
      </c>
      <c r="G12011" s="5" t="s">
        <v>25879</v>
      </c>
      <c r="H12011" s="5" t="s">
        <v>377</v>
      </c>
      <c r="I12011" s="5" t="s">
        <v>378</v>
      </c>
    </row>
    <row r="12012" spans="1:9" x14ac:dyDescent="0.25">
      <c r="A12012" s="5" t="s">
        <v>27544</v>
      </c>
      <c r="B12012" s="5" t="s">
        <v>27545</v>
      </c>
      <c r="C12012" s="6" t="s">
        <v>2885</v>
      </c>
      <c r="D12012" s="6" t="str">
        <f t="shared" si="187"/>
        <v>0077-000-000-0000</v>
      </c>
      <c r="E12012" s="5" t="s">
        <v>2886</v>
      </c>
      <c r="F12012" s="5" t="s">
        <v>383</v>
      </c>
      <c r="G12012" s="5" t="s">
        <v>25879</v>
      </c>
      <c r="H12012" s="5" t="s">
        <v>377</v>
      </c>
      <c r="I12012" s="5" t="s">
        <v>378</v>
      </c>
    </row>
    <row r="12013" spans="1:9" x14ac:dyDescent="0.25">
      <c r="A12013" s="5" t="s">
        <v>27546</v>
      </c>
      <c r="B12013" s="5" t="s">
        <v>27547</v>
      </c>
      <c r="C12013" s="6" t="s">
        <v>5694</v>
      </c>
      <c r="D12013" s="6" t="str">
        <f t="shared" si="187"/>
        <v>0922-000-000-0000</v>
      </c>
      <c r="E12013" s="5" t="s">
        <v>5695</v>
      </c>
      <c r="F12013" s="5" t="s">
        <v>383</v>
      </c>
      <c r="G12013" s="5" t="s">
        <v>25879</v>
      </c>
      <c r="H12013" s="5" t="s">
        <v>377</v>
      </c>
      <c r="I12013" s="5" t="s">
        <v>378</v>
      </c>
    </row>
    <row r="12014" spans="1:9" x14ac:dyDescent="0.25">
      <c r="A12014" s="5" t="s">
        <v>27548</v>
      </c>
      <c r="B12014" s="5" t="s">
        <v>27549</v>
      </c>
      <c r="C12014" s="6" t="s">
        <v>2237</v>
      </c>
      <c r="D12014" s="6" t="str">
        <f t="shared" si="187"/>
        <v>0917-000-000-0000</v>
      </c>
      <c r="E12014" s="5" t="s">
        <v>2238</v>
      </c>
      <c r="F12014" s="5" t="s">
        <v>383</v>
      </c>
      <c r="G12014" s="5" t="s">
        <v>25879</v>
      </c>
      <c r="H12014" s="5" t="s">
        <v>377</v>
      </c>
      <c r="I12014" s="5" t="s">
        <v>378</v>
      </c>
    </row>
    <row r="12015" spans="1:9" x14ac:dyDescent="0.25">
      <c r="A12015" s="5" t="s">
        <v>27550</v>
      </c>
      <c r="B12015" s="5" t="s">
        <v>27551</v>
      </c>
      <c r="C12015" s="6" t="s">
        <v>1798</v>
      </c>
      <c r="D12015" s="6" t="str">
        <f t="shared" si="187"/>
        <v>0390-000-000-0000</v>
      </c>
      <c r="E12015" s="5" t="s">
        <v>1799</v>
      </c>
      <c r="F12015" s="5" t="s">
        <v>383</v>
      </c>
      <c r="G12015" s="5" t="s">
        <v>25879</v>
      </c>
      <c r="H12015" s="5" t="s">
        <v>377</v>
      </c>
      <c r="I12015" s="5" t="s">
        <v>378</v>
      </c>
    </row>
    <row r="12016" spans="1:9" x14ac:dyDescent="0.25">
      <c r="A12016" s="5" t="s">
        <v>27552</v>
      </c>
      <c r="B12016" s="5" t="s">
        <v>27553</v>
      </c>
      <c r="C12016" s="6" t="s">
        <v>1798</v>
      </c>
      <c r="D12016" s="6" t="str">
        <f t="shared" si="187"/>
        <v>0390-000-000-0000</v>
      </c>
      <c r="E12016" s="5" t="s">
        <v>1799</v>
      </c>
      <c r="F12016" s="5" t="s">
        <v>383</v>
      </c>
      <c r="G12016" s="5" t="s">
        <v>25879</v>
      </c>
      <c r="H12016" s="5" t="s">
        <v>377</v>
      </c>
      <c r="I12016" s="5" t="s">
        <v>378</v>
      </c>
    </row>
    <row r="12017" spans="1:9" x14ac:dyDescent="0.25">
      <c r="A12017" s="5" t="s">
        <v>27554</v>
      </c>
      <c r="B12017" s="5" t="s">
        <v>27555</v>
      </c>
      <c r="C12017" s="6" t="s">
        <v>831</v>
      </c>
      <c r="D12017" s="6" t="str">
        <f t="shared" si="187"/>
        <v>0874-000-000-0000</v>
      </c>
      <c r="E12017" s="5" t="s">
        <v>832</v>
      </c>
      <c r="F12017" s="5" t="s">
        <v>383</v>
      </c>
      <c r="G12017" s="5" t="s">
        <v>25879</v>
      </c>
      <c r="H12017" s="5" t="s">
        <v>377</v>
      </c>
      <c r="I12017" s="5" t="s">
        <v>378</v>
      </c>
    </row>
    <row r="12018" spans="1:9" x14ac:dyDescent="0.25">
      <c r="A12018" s="5" t="s">
        <v>27556</v>
      </c>
      <c r="B12018" s="5" t="s">
        <v>27557</v>
      </c>
      <c r="C12018" s="6" t="s">
        <v>5638</v>
      </c>
      <c r="D12018" s="6" t="str">
        <f t="shared" si="187"/>
        <v>0901-000-000-0000</v>
      </c>
      <c r="E12018" s="5" t="s">
        <v>5639</v>
      </c>
      <c r="F12018" s="5" t="s">
        <v>383</v>
      </c>
      <c r="G12018" s="5" t="s">
        <v>25879</v>
      </c>
      <c r="H12018" s="5" t="s">
        <v>377</v>
      </c>
      <c r="I12018" s="5" t="s">
        <v>378</v>
      </c>
    </row>
    <row r="12019" spans="1:9" x14ac:dyDescent="0.25">
      <c r="A12019" s="5" t="s">
        <v>27558</v>
      </c>
      <c r="B12019" s="5" t="s">
        <v>27559</v>
      </c>
      <c r="C12019" s="6" t="s">
        <v>2541</v>
      </c>
      <c r="D12019" s="6" t="str">
        <f t="shared" si="187"/>
        <v>0692-000-000-0000</v>
      </c>
      <c r="E12019" s="5" t="s">
        <v>2542</v>
      </c>
      <c r="F12019" s="5" t="s">
        <v>383</v>
      </c>
      <c r="G12019" s="5" t="s">
        <v>25879</v>
      </c>
      <c r="H12019" s="5" t="s">
        <v>377</v>
      </c>
      <c r="I12019" s="5" t="s">
        <v>378</v>
      </c>
    </row>
    <row r="12020" spans="1:9" x14ac:dyDescent="0.25">
      <c r="A12020" s="5" t="s">
        <v>27560</v>
      </c>
      <c r="B12020" s="5" t="s">
        <v>27561</v>
      </c>
      <c r="C12020" s="6" t="s">
        <v>3856</v>
      </c>
      <c r="D12020" s="6" t="str">
        <f t="shared" si="187"/>
        <v>0380-000-000-0000</v>
      </c>
      <c r="E12020" s="5" t="s">
        <v>3857</v>
      </c>
      <c r="F12020" s="5" t="s">
        <v>383</v>
      </c>
      <c r="G12020" s="5" t="s">
        <v>25879</v>
      </c>
      <c r="H12020" s="5" t="s">
        <v>377</v>
      </c>
      <c r="I12020" s="5" t="s">
        <v>378</v>
      </c>
    </row>
    <row r="12021" spans="1:9" x14ac:dyDescent="0.25">
      <c r="A12021" s="5" t="s">
        <v>27562</v>
      </c>
      <c r="B12021" s="5" t="s">
        <v>27563</v>
      </c>
      <c r="C12021" s="6" t="s">
        <v>469</v>
      </c>
      <c r="D12021" s="6" t="str">
        <f t="shared" si="187"/>
        <v>0152-000-000-0000</v>
      </c>
      <c r="E12021" s="5" t="s">
        <v>470</v>
      </c>
      <c r="F12021" s="5" t="s">
        <v>383</v>
      </c>
      <c r="G12021" s="5" t="s">
        <v>25879</v>
      </c>
      <c r="H12021" s="5" t="s">
        <v>377</v>
      </c>
      <c r="I12021" s="5" t="s">
        <v>378</v>
      </c>
    </row>
    <row r="12022" spans="1:9" x14ac:dyDescent="0.25">
      <c r="A12022" s="5" t="s">
        <v>27564</v>
      </c>
      <c r="B12022" s="5" t="s">
        <v>27565</v>
      </c>
      <c r="C12022" s="6" t="s">
        <v>3449</v>
      </c>
      <c r="D12022" s="6" t="str">
        <f t="shared" si="187"/>
        <v>0618-000-000-0000</v>
      </c>
      <c r="E12022" s="5" t="s">
        <v>27856</v>
      </c>
      <c r="F12022" s="5" t="s">
        <v>383</v>
      </c>
      <c r="G12022" s="5" t="s">
        <v>25879</v>
      </c>
      <c r="H12022" s="5" t="s">
        <v>377</v>
      </c>
      <c r="I12022" s="5" t="s">
        <v>378</v>
      </c>
    </row>
    <row r="12023" spans="1:9" x14ac:dyDescent="0.25">
      <c r="A12023" s="5" t="s">
        <v>27566</v>
      </c>
      <c r="B12023" s="5" t="s">
        <v>27567</v>
      </c>
      <c r="C12023" s="6" t="s">
        <v>539</v>
      </c>
      <c r="D12023" s="6" t="str">
        <f t="shared" si="187"/>
        <v>0850-000-000-0000</v>
      </c>
      <c r="E12023" s="5" t="s">
        <v>540</v>
      </c>
      <c r="F12023" s="5" t="s">
        <v>383</v>
      </c>
      <c r="G12023" s="5" t="s">
        <v>25879</v>
      </c>
      <c r="H12023" s="5" t="s">
        <v>377</v>
      </c>
      <c r="I12023" s="5" t="s">
        <v>378</v>
      </c>
    </row>
    <row r="12024" spans="1:9" x14ac:dyDescent="0.25">
      <c r="A12024" s="5" t="s">
        <v>27568</v>
      </c>
      <c r="B12024" s="5" t="s">
        <v>27569</v>
      </c>
      <c r="C12024" s="6" t="s">
        <v>2789</v>
      </c>
      <c r="D12024" s="6" t="str">
        <f t="shared" si="187"/>
        <v>0190-000-000-0000</v>
      </c>
      <c r="E12024" s="5" t="s">
        <v>2790</v>
      </c>
      <c r="F12024" s="5" t="s">
        <v>383</v>
      </c>
      <c r="G12024" s="5" t="s">
        <v>25879</v>
      </c>
      <c r="H12024" s="5" t="s">
        <v>377</v>
      </c>
      <c r="I12024" s="5" t="s">
        <v>378</v>
      </c>
    </row>
    <row r="12025" spans="1:9" x14ac:dyDescent="0.25">
      <c r="A12025" s="5" t="s">
        <v>27570</v>
      </c>
      <c r="B12025" s="5" t="s">
        <v>27571</v>
      </c>
      <c r="C12025" s="6" t="s">
        <v>1607</v>
      </c>
      <c r="D12025" s="6" t="str">
        <f t="shared" si="187"/>
        <v>0580-000-000-0000</v>
      </c>
      <c r="E12025" s="5" t="s">
        <v>1608</v>
      </c>
      <c r="F12025" s="5" t="s">
        <v>383</v>
      </c>
      <c r="G12025" s="5" t="s">
        <v>25879</v>
      </c>
      <c r="H12025" s="5" t="s">
        <v>377</v>
      </c>
      <c r="I12025" s="5" t="s">
        <v>378</v>
      </c>
    </row>
    <row r="12026" spans="1:9" x14ac:dyDescent="0.25">
      <c r="A12026" s="5" t="s">
        <v>27572</v>
      </c>
      <c r="B12026" s="5" t="s">
        <v>27573</v>
      </c>
      <c r="C12026" s="6" t="s">
        <v>4885</v>
      </c>
      <c r="D12026" s="6" t="str">
        <f t="shared" si="187"/>
        <v>0847-000-000-0000</v>
      </c>
      <c r="E12026" s="5" t="s">
        <v>4886</v>
      </c>
      <c r="F12026" s="5" t="s">
        <v>383</v>
      </c>
      <c r="G12026" s="5" t="s">
        <v>25879</v>
      </c>
      <c r="H12026" s="5" t="s">
        <v>377</v>
      </c>
      <c r="I12026" s="5" t="s">
        <v>378</v>
      </c>
    </row>
    <row r="12027" spans="1:9" x14ac:dyDescent="0.25">
      <c r="A12027" s="5" t="s">
        <v>27574</v>
      </c>
      <c r="B12027" s="5" t="s">
        <v>27575</v>
      </c>
      <c r="C12027" s="6" t="s">
        <v>1512</v>
      </c>
      <c r="D12027" s="6" t="str">
        <f t="shared" si="187"/>
        <v>0041-000-000-0000</v>
      </c>
      <c r="E12027" s="5" t="s">
        <v>1513</v>
      </c>
      <c r="F12027" s="5" t="s">
        <v>383</v>
      </c>
      <c r="G12027" s="5" t="s">
        <v>25879</v>
      </c>
      <c r="H12027" s="5" t="s">
        <v>377</v>
      </c>
      <c r="I12027" s="5" t="s">
        <v>378</v>
      </c>
    </row>
    <row r="12028" spans="1:9" x14ac:dyDescent="0.25">
      <c r="A12028" s="5" t="s">
        <v>27576</v>
      </c>
      <c r="B12028" s="5" t="s">
        <v>27577</v>
      </c>
      <c r="C12028" s="6" t="s">
        <v>2471</v>
      </c>
      <c r="D12028" s="6" t="str">
        <f t="shared" si="187"/>
        <v>0183-000-000-0000</v>
      </c>
      <c r="E12028" s="5" t="s">
        <v>2472</v>
      </c>
      <c r="F12028" s="5" t="s">
        <v>383</v>
      </c>
      <c r="G12028" s="5" t="s">
        <v>25879</v>
      </c>
      <c r="H12028" s="5" t="s">
        <v>377</v>
      </c>
      <c r="I12028" s="5" t="s">
        <v>378</v>
      </c>
    </row>
    <row r="12029" spans="1:9" x14ac:dyDescent="0.25">
      <c r="A12029" s="5" t="s">
        <v>27578</v>
      </c>
      <c r="B12029" s="5" t="s">
        <v>27579</v>
      </c>
      <c r="C12029" s="6" t="s">
        <v>1123</v>
      </c>
      <c r="D12029" s="6" t="str">
        <f t="shared" si="187"/>
        <v>0171-000-000-0000</v>
      </c>
      <c r="E12029" s="5" t="s">
        <v>1124</v>
      </c>
      <c r="F12029" s="5" t="s">
        <v>383</v>
      </c>
      <c r="G12029" s="5" t="s">
        <v>25879</v>
      </c>
      <c r="H12029" s="5" t="s">
        <v>377</v>
      </c>
      <c r="I12029" s="5" t="s">
        <v>378</v>
      </c>
    </row>
    <row r="12030" spans="1:9" x14ac:dyDescent="0.25">
      <c r="A12030" s="5" t="s">
        <v>27580</v>
      </c>
      <c r="B12030" s="5" t="s">
        <v>27581</v>
      </c>
      <c r="C12030" s="6" t="s">
        <v>2871</v>
      </c>
      <c r="D12030" s="6" t="str">
        <f t="shared" si="187"/>
        <v>0235-000-000-0000</v>
      </c>
      <c r="E12030" s="5" t="s">
        <v>2872</v>
      </c>
      <c r="F12030" s="5" t="s">
        <v>383</v>
      </c>
      <c r="G12030" s="5" t="s">
        <v>25879</v>
      </c>
      <c r="H12030" s="5" t="s">
        <v>377</v>
      </c>
      <c r="I12030" s="5" t="s">
        <v>378</v>
      </c>
    </row>
    <row r="12031" spans="1:9" x14ac:dyDescent="0.25">
      <c r="A12031" s="5" t="s">
        <v>27582</v>
      </c>
      <c r="B12031" s="5" t="s">
        <v>27583</v>
      </c>
      <c r="C12031" s="6" t="s">
        <v>807</v>
      </c>
      <c r="D12031" s="6" t="str">
        <f t="shared" si="187"/>
        <v>0130-000-000-0000</v>
      </c>
      <c r="E12031" s="5" t="s">
        <v>808</v>
      </c>
      <c r="F12031" s="5" t="s">
        <v>383</v>
      </c>
      <c r="G12031" s="5" t="s">
        <v>25879</v>
      </c>
      <c r="H12031" s="5" t="s">
        <v>377</v>
      </c>
      <c r="I12031" s="5" t="s">
        <v>378</v>
      </c>
    </row>
    <row r="12032" spans="1:9" x14ac:dyDescent="0.25">
      <c r="A12032" s="5" t="s">
        <v>27584</v>
      </c>
      <c r="B12032" s="5" t="s">
        <v>27585</v>
      </c>
      <c r="C12032" s="6" t="s">
        <v>1133</v>
      </c>
      <c r="D12032" s="6" t="str">
        <f t="shared" si="187"/>
        <v>1042-000-000-0000</v>
      </c>
      <c r="E12032" s="5" t="s">
        <v>1134</v>
      </c>
      <c r="F12032" s="5" t="s">
        <v>383</v>
      </c>
      <c r="G12032" s="5" t="s">
        <v>25879</v>
      </c>
      <c r="H12032" s="5" t="s">
        <v>377</v>
      </c>
      <c r="I12032" s="5" t="s">
        <v>378</v>
      </c>
    </row>
    <row r="12033" spans="1:9" x14ac:dyDescent="0.25">
      <c r="A12033" s="5" t="s">
        <v>27586</v>
      </c>
      <c r="B12033" s="5" t="s">
        <v>27587</v>
      </c>
      <c r="C12033" s="6" t="s">
        <v>1229</v>
      </c>
      <c r="D12033" s="6" t="str">
        <f t="shared" si="187"/>
        <v>0555-000-000-0000</v>
      </c>
      <c r="E12033" s="5" t="s">
        <v>1230</v>
      </c>
      <c r="F12033" s="5" t="s">
        <v>383</v>
      </c>
      <c r="G12033" s="5" t="s">
        <v>25879</v>
      </c>
      <c r="H12033" s="5" t="s">
        <v>377</v>
      </c>
      <c r="I12033" s="5" t="s">
        <v>378</v>
      </c>
    </row>
    <row r="12034" spans="1:9" x14ac:dyDescent="0.25">
      <c r="A12034" s="5" t="s">
        <v>27588</v>
      </c>
      <c r="B12034" s="5" t="s">
        <v>27589</v>
      </c>
      <c r="C12034" s="6" t="s">
        <v>27590</v>
      </c>
      <c r="D12034" s="6" t="str">
        <f t="shared" ref="D12034:D12097" si="188">TEXT(C12034,"0000-000-000-0000")</f>
        <v>0010-029-000-0000</v>
      </c>
      <c r="E12034" s="5" t="s">
        <v>27591</v>
      </c>
      <c r="F12034" s="5" t="s">
        <v>383</v>
      </c>
      <c r="G12034" s="5" t="s">
        <v>25879</v>
      </c>
      <c r="H12034" s="5" t="s">
        <v>377</v>
      </c>
      <c r="I12034" s="5" t="s">
        <v>378</v>
      </c>
    </row>
    <row r="12035" spans="1:9" x14ac:dyDescent="0.25">
      <c r="A12035" s="5" t="s">
        <v>27592</v>
      </c>
      <c r="B12035" s="5" t="s">
        <v>27593</v>
      </c>
      <c r="C12035" s="6" t="s">
        <v>521</v>
      </c>
      <c r="D12035" s="6" t="str">
        <f t="shared" si="188"/>
        <v>0950-000-000-0000</v>
      </c>
      <c r="E12035" s="5" t="s">
        <v>522</v>
      </c>
      <c r="F12035" s="5" t="s">
        <v>383</v>
      </c>
      <c r="G12035" s="5" t="s">
        <v>25879</v>
      </c>
      <c r="H12035" s="5" t="s">
        <v>377</v>
      </c>
      <c r="I12035" s="5" t="s">
        <v>378</v>
      </c>
    </row>
    <row r="12036" spans="1:9" x14ac:dyDescent="0.25">
      <c r="A12036" s="5" t="s">
        <v>27594</v>
      </c>
      <c r="B12036" s="5" t="s">
        <v>27595</v>
      </c>
      <c r="C12036" s="6" t="s">
        <v>4493</v>
      </c>
      <c r="D12036" s="6" t="str">
        <f t="shared" si="188"/>
        <v>0333-000-000-0000</v>
      </c>
      <c r="E12036" s="5" t="s">
        <v>4494</v>
      </c>
      <c r="F12036" s="5" t="s">
        <v>383</v>
      </c>
      <c r="G12036" s="5" t="s">
        <v>25879</v>
      </c>
      <c r="H12036" s="5" t="s">
        <v>377</v>
      </c>
      <c r="I12036" s="5" t="s">
        <v>378</v>
      </c>
    </row>
    <row r="12037" spans="1:9" x14ac:dyDescent="0.25">
      <c r="A12037" s="5" t="s">
        <v>27596</v>
      </c>
      <c r="B12037" s="5" t="s">
        <v>27597</v>
      </c>
      <c r="C12037" s="6" t="s">
        <v>12979</v>
      </c>
      <c r="D12037" s="6" t="str">
        <f t="shared" si="188"/>
        <v>1050-000-000-0000</v>
      </c>
      <c r="E12037" s="5" t="s">
        <v>12980</v>
      </c>
      <c r="F12037" s="5" t="s">
        <v>383</v>
      </c>
      <c r="G12037" s="5" t="s">
        <v>25879</v>
      </c>
      <c r="H12037" s="5" t="s">
        <v>377</v>
      </c>
      <c r="I12037" s="5" t="s">
        <v>378</v>
      </c>
    </row>
    <row r="12038" spans="1:9" x14ac:dyDescent="0.25">
      <c r="A12038" s="5" t="s">
        <v>27598</v>
      </c>
      <c r="B12038" s="5" t="s">
        <v>27599</v>
      </c>
      <c r="C12038" s="6" t="s">
        <v>1091</v>
      </c>
      <c r="D12038" s="6" t="str">
        <f t="shared" si="188"/>
        <v>0957-000-000-0000</v>
      </c>
      <c r="E12038" s="5" t="s">
        <v>1092</v>
      </c>
      <c r="F12038" s="5" t="s">
        <v>383</v>
      </c>
      <c r="G12038" s="5" t="s">
        <v>25879</v>
      </c>
      <c r="H12038" s="5" t="s">
        <v>377</v>
      </c>
      <c r="I12038" s="5" t="s">
        <v>378</v>
      </c>
    </row>
    <row r="12039" spans="1:9" x14ac:dyDescent="0.25">
      <c r="A12039" s="5" t="s">
        <v>27600</v>
      </c>
      <c r="B12039" s="5" t="s">
        <v>27601</v>
      </c>
      <c r="C12039" s="6" t="s">
        <v>2056</v>
      </c>
      <c r="D12039" s="6" t="str">
        <f t="shared" si="188"/>
        <v>0035-000-000-0000</v>
      </c>
      <c r="E12039" s="5" t="s">
        <v>2057</v>
      </c>
      <c r="F12039" s="5" t="s">
        <v>383</v>
      </c>
      <c r="G12039" s="5" t="s">
        <v>25879</v>
      </c>
      <c r="H12039" s="5" t="s">
        <v>377</v>
      </c>
      <c r="I12039" s="5" t="s">
        <v>378</v>
      </c>
    </row>
    <row r="12040" spans="1:9" x14ac:dyDescent="0.25">
      <c r="A12040" s="5" t="s">
        <v>27602</v>
      </c>
      <c r="B12040" s="5" t="s">
        <v>27603</v>
      </c>
      <c r="C12040" s="6" t="s">
        <v>2541</v>
      </c>
      <c r="D12040" s="6" t="str">
        <f t="shared" si="188"/>
        <v>0692-000-000-0000</v>
      </c>
      <c r="E12040" s="5" t="s">
        <v>2542</v>
      </c>
      <c r="F12040" s="5" t="s">
        <v>383</v>
      </c>
      <c r="G12040" s="5" t="s">
        <v>25879</v>
      </c>
      <c r="H12040" s="5" t="s">
        <v>377</v>
      </c>
      <c r="I12040" s="5" t="s">
        <v>378</v>
      </c>
    </row>
    <row r="12041" spans="1:9" x14ac:dyDescent="0.25">
      <c r="A12041" s="5" t="s">
        <v>27604</v>
      </c>
      <c r="B12041" s="5" t="s">
        <v>27605</v>
      </c>
      <c r="C12041" s="6" t="s">
        <v>2533</v>
      </c>
      <c r="D12041" s="6" t="str">
        <f t="shared" si="188"/>
        <v>0860-000-000-0000</v>
      </c>
      <c r="E12041" s="5" t="s">
        <v>2534</v>
      </c>
      <c r="F12041" s="5" t="s">
        <v>383</v>
      </c>
      <c r="G12041" s="5" t="s">
        <v>25879</v>
      </c>
      <c r="H12041" s="5" t="s">
        <v>377</v>
      </c>
      <c r="I12041" s="5" t="s">
        <v>378</v>
      </c>
    </row>
    <row r="12042" spans="1:9" x14ac:dyDescent="0.25">
      <c r="A12042" s="5" t="s">
        <v>27606</v>
      </c>
      <c r="B12042" s="5" t="s">
        <v>27607</v>
      </c>
      <c r="C12042" s="6" t="s">
        <v>7382</v>
      </c>
      <c r="D12042" s="6" t="str">
        <f t="shared" si="188"/>
        <v>0375-000-000-0000</v>
      </c>
      <c r="E12042" s="5" t="s">
        <v>7383</v>
      </c>
      <c r="F12042" s="5" t="s">
        <v>383</v>
      </c>
      <c r="G12042" s="5" t="s">
        <v>25879</v>
      </c>
      <c r="H12042" s="5" t="s">
        <v>377</v>
      </c>
      <c r="I12042" s="5" t="s">
        <v>378</v>
      </c>
    </row>
    <row r="12043" spans="1:9" x14ac:dyDescent="0.25">
      <c r="A12043" s="5" t="s">
        <v>27608</v>
      </c>
      <c r="B12043" s="5" t="s">
        <v>27609</v>
      </c>
      <c r="C12043" s="6" t="s">
        <v>7382</v>
      </c>
      <c r="D12043" s="6" t="str">
        <f t="shared" si="188"/>
        <v>0375-000-000-0000</v>
      </c>
      <c r="E12043" s="5" t="s">
        <v>7383</v>
      </c>
      <c r="F12043" s="5" t="s">
        <v>383</v>
      </c>
      <c r="G12043" s="5" t="s">
        <v>25879</v>
      </c>
      <c r="H12043" s="5" t="s">
        <v>377</v>
      </c>
      <c r="I12043" s="5" t="s">
        <v>378</v>
      </c>
    </row>
    <row r="12044" spans="1:9" x14ac:dyDescent="0.25">
      <c r="A12044" s="5" t="s">
        <v>27610</v>
      </c>
      <c r="B12044" s="5" t="s">
        <v>27611</v>
      </c>
      <c r="C12044" s="6" t="s">
        <v>6949</v>
      </c>
      <c r="D12044" s="6" t="str">
        <f t="shared" si="188"/>
        <v>1009-000-000-0000</v>
      </c>
      <c r="E12044" s="5" t="s">
        <v>6950</v>
      </c>
      <c r="F12044" s="5" t="s">
        <v>383</v>
      </c>
      <c r="G12044" s="5" t="s">
        <v>25879</v>
      </c>
      <c r="H12044" s="5" t="s">
        <v>377</v>
      </c>
      <c r="I12044" s="5" t="s">
        <v>378</v>
      </c>
    </row>
    <row r="12045" spans="1:9" x14ac:dyDescent="0.25">
      <c r="A12045" s="5" t="s">
        <v>27612</v>
      </c>
      <c r="B12045" s="5" t="s">
        <v>27613</v>
      </c>
      <c r="C12045" s="6" t="s">
        <v>543</v>
      </c>
      <c r="D12045" s="6" t="str">
        <f t="shared" si="188"/>
        <v>0185-000-000-0000</v>
      </c>
      <c r="E12045" s="5" t="s">
        <v>544</v>
      </c>
      <c r="F12045" s="5" t="s">
        <v>383</v>
      </c>
      <c r="G12045" s="5" t="s">
        <v>25879</v>
      </c>
      <c r="H12045" s="5" t="s">
        <v>377</v>
      </c>
      <c r="I12045" s="5" t="s">
        <v>378</v>
      </c>
    </row>
    <row r="12046" spans="1:9" x14ac:dyDescent="0.25">
      <c r="A12046" s="5" t="s">
        <v>27614</v>
      </c>
      <c r="B12046" s="5" t="s">
        <v>27615</v>
      </c>
      <c r="C12046" s="6" t="s">
        <v>14542</v>
      </c>
      <c r="D12046" s="6" t="str">
        <f t="shared" si="188"/>
        <v>1069-000-000-0000</v>
      </c>
      <c r="E12046" s="5" t="s">
        <v>14543</v>
      </c>
      <c r="F12046" s="5" t="s">
        <v>383</v>
      </c>
      <c r="G12046" s="5" t="s">
        <v>25879</v>
      </c>
      <c r="H12046" s="5" t="s">
        <v>377</v>
      </c>
      <c r="I12046" s="5" t="s">
        <v>378</v>
      </c>
    </row>
    <row r="12047" spans="1:9" x14ac:dyDescent="0.25">
      <c r="A12047" s="5" t="s">
        <v>27616</v>
      </c>
      <c r="B12047" s="5" t="s">
        <v>27617</v>
      </c>
      <c r="C12047" s="6" t="s">
        <v>2549</v>
      </c>
      <c r="D12047" s="6" t="str">
        <f t="shared" si="188"/>
        <v>0750-000-000-0000</v>
      </c>
      <c r="E12047" s="5" t="s">
        <v>2550</v>
      </c>
      <c r="F12047" s="5" t="s">
        <v>383</v>
      </c>
      <c r="G12047" s="5" t="s">
        <v>25879</v>
      </c>
      <c r="H12047" s="5" t="s">
        <v>377</v>
      </c>
      <c r="I12047" s="5" t="s">
        <v>378</v>
      </c>
    </row>
    <row r="12048" spans="1:9" x14ac:dyDescent="0.25">
      <c r="A12048" s="5" t="s">
        <v>27618</v>
      </c>
      <c r="B12048" s="5" t="s">
        <v>27619</v>
      </c>
      <c r="C12048" s="6" t="s">
        <v>3840</v>
      </c>
      <c r="D12048" s="6" t="str">
        <f t="shared" si="188"/>
        <v>0819-000-000-0000</v>
      </c>
      <c r="E12048" s="5" t="s">
        <v>3841</v>
      </c>
      <c r="F12048" s="5" t="s">
        <v>383</v>
      </c>
      <c r="G12048" s="5" t="s">
        <v>25879</v>
      </c>
      <c r="H12048" s="5" t="s">
        <v>377</v>
      </c>
      <c r="I12048" s="5" t="s">
        <v>378</v>
      </c>
    </row>
    <row r="12049" spans="1:9" x14ac:dyDescent="0.25">
      <c r="A12049" s="5" t="s">
        <v>27620</v>
      </c>
      <c r="B12049" s="5" t="s">
        <v>27621</v>
      </c>
      <c r="C12049" s="6" t="s">
        <v>7986</v>
      </c>
      <c r="D12049" s="6" t="str">
        <f t="shared" si="188"/>
        <v>0783-000-000-0000</v>
      </c>
      <c r="E12049" s="5" t="s">
        <v>7987</v>
      </c>
      <c r="F12049" s="5" t="s">
        <v>383</v>
      </c>
      <c r="G12049" s="5" t="s">
        <v>25879</v>
      </c>
      <c r="H12049" s="5" t="s">
        <v>377</v>
      </c>
      <c r="I12049" s="5" t="s">
        <v>378</v>
      </c>
    </row>
    <row r="12050" spans="1:9" x14ac:dyDescent="0.25">
      <c r="A12050" s="5" t="s">
        <v>27622</v>
      </c>
      <c r="B12050" s="5" t="s">
        <v>27623</v>
      </c>
      <c r="C12050" s="6" t="s">
        <v>7986</v>
      </c>
      <c r="D12050" s="6" t="str">
        <f t="shared" si="188"/>
        <v>0783-000-000-0000</v>
      </c>
      <c r="E12050" s="5" t="s">
        <v>7987</v>
      </c>
      <c r="F12050" s="5" t="s">
        <v>383</v>
      </c>
      <c r="G12050" s="5" t="s">
        <v>25879</v>
      </c>
      <c r="H12050" s="5" t="s">
        <v>377</v>
      </c>
      <c r="I12050" s="5" t="s">
        <v>378</v>
      </c>
    </row>
    <row r="12051" spans="1:9" x14ac:dyDescent="0.25">
      <c r="A12051" s="5" t="s">
        <v>27624</v>
      </c>
      <c r="B12051" s="5" t="s">
        <v>27625</v>
      </c>
      <c r="C12051" s="6" t="s">
        <v>2008</v>
      </c>
      <c r="D12051" s="6" t="str">
        <f t="shared" si="188"/>
        <v>0670-000-000-0000</v>
      </c>
      <c r="E12051" s="5" t="s">
        <v>2009</v>
      </c>
      <c r="F12051" s="5" t="s">
        <v>383</v>
      </c>
      <c r="G12051" s="5" t="s">
        <v>25879</v>
      </c>
      <c r="H12051" s="5" t="s">
        <v>377</v>
      </c>
      <c r="I12051" s="5" t="s">
        <v>378</v>
      </c>
    </row>
    <row r="12052" spans="1:9" x14ac:dyDescent="0.25">
      <c r="A12052" s="5" t="s">
        <v>27626</v>
      </c>
      <c r="B12052" s="5" t="s">
        <v>27627</v>
      </c>
      <c r="C12052" s="6" t="s">
        <v>2008</v>
      </c>
      <c r="D12052" s="6" t="str">
        <f t="shared" si="188"/>
        <v>0670-000-000-0000</v>
      </c>
      <c r="E12052" s="5" t="s">
        <v>2009</v>
      </c>
      <c r="F12052" s="5" t="s">
        <v>383</v>
      </c>
      <c r="G12052" s="5" t="s">
        <v>25879</v>
      </c>
      <c r="H12052" s="5" t="s">
        <v>377</v>
      </c>
      <c r="I12052" s="5" t="s">
        <v>378</v>
      </c>
    </row>
    <row r="12053" spans="1:9" x14ac:dyDescent="0.25">
      <c r="A12053" s="5" t="s">
        <v>27628</v>
      </c>
      <c r="B12053" s="5" t="s">
        <v>27629</v>
      </c>
      <c r="C12053" s="6" t="s">
        <v>849</v>
      </c>
      <c r="D12053" s="6" t="str">
        <f t="shared" si="188"/>
        <v>0820-000-000-0000</v>
      </c>
      <c r="E12053" s="5" t="s">
        <v>850</v>
      </c>
      <c r="F12053" s="5" t="s">
        <v>383</v>
      </c>
      <c r="G12053" s="5" t="s">
        <v>25879</v>
      </c>
      <c r="H12053" s="5" t="s">
        <v>377</v>
      </c>
      <c r="I12053" s="5" t="s">
        <v>378</v>
      </c>
    </row>
    <row r="12054" spans="1:9" x14ac:dyDescent="0.25">
      <c r="A12054" s="5" t="s">
        <v>27630</v>
      </c>
      <c r="B12054" s="5" t="s">
        <v>27631</v>
      </c>
      <c r="C12054" s="6" t="s">
        <v>1732</v>
      </c>
      <c r="D12054" s="6" t="str">
        <f t="shared" si="188"/>
        <v>0030-000-000-0000</v>
      </c>
      <c r="E12054" s="5" t="s">
        <v>1733</v>
      </c>
      <c r="F12054" s="5" t="s">
        <v>383</v>
      </c>
      <c r="G12054" s="5" t="s">
        <v>25879</v>
      </c>
      <c r="H12054" s="5" t="s">
        <v>377</v>
      </c>
      <c r="I12054" s="5" t="s">
        <v>378</v>
      </c>
    </row>
    <row r="12055" spans="1:9" x14ac:dyDescent="0.25">
      <c r="A12055" s="5" t="s">
        <v>27632</v>
      </c>
      <c r="B12055" s="5" t="s">
        <v>27633</v>
      </c>
      <c r="C12055" s="6" t="s">
        <v>5174</v>
      </c>
      <c r="D12055" s="6" t="str">
        <f t="shared" si="188"/>
        <v>0643-000-000-0000</v>
      </c>
      <c r="E12055" s="5" t="s">
        <v>5175</v>
      </c>
      <c r="F12055" s="5" t="s">
        <v>383</v>
      </c>
      <c r="G12055" s="5" t="s">
        <v>25879</v>
      </c>
      <c r="H12055" s="5" t="s">
        <v>377</v>
      </c>
      <c r="I12055" s="5" t="s">
        <v>378</v>
      </c>
    </row>
    <row r="12056" spans="1:9" x14ac:dyDescent="0.25">
      <c r="A12056" s="5" t="s">
        <v>27634</v>
      </c>
      <c r="B12056" s="5" t="s">
        <v>27635</v>
      </c>
      <c r="C12056" s="6" t="s">
        <v>3383</v>
      </c>
      <c r="D12056" s="6" t="str">
        <f t="shared" si="188"/>
        <v>0851-000-000-0000</v>
      </c>
      <c r="E12056" s="5" t="s">
        <v>3384</v>
      </c>
      <c r="F12056" s="5" t="s">
        <v>383</v>
      </c>
      <c r="G12056" s="5" t="s">
        <v>25879</v>
      </c>
      <c r="H12056" s="5" t="s">
        <v>377</v>
      </c>
      <c r="I12056" s="5" t="s">
        <v>378</v>
      </c>
    </row>
    <row r="12057" spans="1:9" x14ac:dyDescent="0.25">
      <c r="A12057" s="5" t="s">
        <v>27636</v>
      </c>
      <c r="B12057" s="5" t="s">
        <v>27637</v>
      </c>
      <c r="C12057" s="6" t="s">
        <v>4432</v>
      </c>
      <c r="D12057" s="6" t="str">
        <f t="shared" si="188"/>
        <v>1081-000-000-0000</v>
      </c>
      <c r="E12057" s="5" t="s">
        <v>4433</v>
      </c>
      <c r="F12057" s="5" t="s">
        <v>383</v>
      </c>
      <c r="G12057" s="5" t="s">
        <v>25879</v>
      </c>
      <c r="H12057" s="5" t="s">
        <v>377</v>
      </c>
      <c r="I12057" s="5" t="s">
        <v>378</v>
      </c>
    </row>
    <row r="12058" spans="1:9" x14ac:dyDescent="0.25">
      <c r="A12058" s="5" t="s">
        <v>27638</v>
      </c>
      <c r="B12058" s="5" t="s">
        <v>27639</v>
      </c>
      <c r="C12058" s="6" t="s">
        <v>25919</v>
      </c>
      <c r="D12058" s="6" t="str">
        <f t="shared" si="188"/>
        <v>0010-030-000-0000</v>
      </c>
      <c r="E12058" s="5" t="s">
        <v>25920</v>
      </c>
      <c r="F12058" s="5" t="s">
        <v>383</v>
      </c>
      <c r="G12058" s="5" t="s">
        <v>25879</v>
      </c>
      <c r="H12058" s="5" t="s">
        <v>377</v>
      </c>
      <c r="I12058" s="5" t="s">
        <v>378</v>
      </c>
    </row>
    <row r="12059" spans="1:9" x14ac:dyDescent="0.25">
      <c r="A12059" s="5" t="s">
        <v>27640</v>
      </c>
      <c r="B12059" s="5" t="s">
        <v>27641</v>
      </c>
      <c r="C12059" s="6" t="s">
        <v>1852</v>
      </c>
      <c r="D12059" s="6" t="str">
        <f t="shared" si="188"/>
        <v>0586-000-000-0000</v>
      </c>
      <c r="E12059" s="5" t="s">
        <v>1853</v>
      </c>
      <c r="F12059" s="5" t="s">
        <v>383</v>
      </c>
      <c r="G12059" s="5" t="s">
        <v>25879</v>
      </c>
      <c r="H12059" s="5" t="s">
        <v>377</v>
      </c>
      <c r="I12059" s="5" t="s">
        <v>378</v>
      </c>
    </row>
    <row r="12060" spans="1:9" x14ac:dyDescent="0.25">
      <c r="A12060" s="5" t="s">
        <v>27642</v>
      </c>
      <c r="B12060" s="5" t="s">
        <v>27643</v>
      </c>
      <c r="C12060" s="6" t="s">
        <v>8250</v>
      </c>
      <c r="D12060" s="6" t="str">
        <f t="shared" si="188"/>
        <v>0140-000-000-0000</v>
      </c>
      <c r="E12060" s="5" t="s">
        <v>8251</v>
      </c>
      <c r="F12060" s="5" t="s">
        <v>383</v>
      </c>
      <c r="G12060" s="5" t="s">
        <v>25879</v>
      </c>
      <c r="H12060" s="5" t="s">
        <v>377</v>
      </c>
      <c r="I12060" s="5" t="s">
        <v>378</v>
      </c>
    </row>
    <row r="12061" spans="1:9" x14ac:dyDescent="0.25">
      <c r="A12061" s="5" t="s">
        <v>27644</v>
      </c>
      <c r="B12061" s="5" t="s">
        <v>27645</v>
      </c>
      <c r="C12061" s="6" t="s">
        <v>2283</v>
      </c>
      <c r="D12061" s="6" t="str">
        <f t="shared" si="188"/>
        <v>0822-000-000-0000</v>
      </c>
      <c r="E12061" s="5" t="s">
        <v>2284</v>
      </c>
      <c r="F12061" s="5" t="s">
        <v>383</v>
      </c>
      <c r="G12061" s="5" t="s">
        <v>25879</v>
      </c>
      <c r="H12061" s="5" t="s">
        <v>377</v>
      </c>
      <c r="I12061" s="5" t="s">
        <v>378</v>
      </c>
    </row>
    <row r="12062" spans="1:9" x14ac:dyDescent="0.25">
      <c r="A12062" s="5" t="s">
        <v>27646</v>
      </c>
      <c r="B12062" s="5" t="s">
        <v>27647</v>
      </c>
      <c r="C12062" s="6" t="s">
        <v>2615</v>
      </c>
      <c r="D12062" s="6" t="str">
        <f t="shared" si="188"/>
        <v>0315-000-000-0000</v>
      </c>
      <c r="E12062" s="5" t="s">
        <v>2616</v>
      </c>
      <c r="F12062" s="5" t="s">
        <v>383</v>
      </c>
      <c r="G12062" s="5" t="s">
        <v>25879</v>
      </c>
      <c r="H12062" s="5" t="s">
        <v>377</v>
      </c>
      <c r="I12062" s="5" t="s">
        <v>378</v>
      </c>
    </row>
    <row r="12063" spans="1:9" x14ac:dyDescent="0.25">
      <c r="A12063" s="5" t="s">
        <v>27648</v>
      </c>
      <c r="B12063" s="5" t="s">
        <v>27649</v>
      </c>
      <c r="C12063" s="6" t="s">
        <v>634</v>
      </c>
      <c r="D12063" s="6" t="str">
        <f t="shared" si="188"/>
        <v>0625-000-000-0000</v>
      </c>
      <c r="E12063" s="5" t="s">
        <v>635</v>
      </c>
      <c r="F12063" s="5" t="s">
        <v>383</v>
      </c>
      <c r="G12063" s="5" t="s">
        <v>25879</v>
      </c>
      <c r="H12063" s="5" t="s">
        <v>377</v>
      </c>
      <c r="I12063" s="5" t="s">
        <v>378</v>
      </c>
    </row>
    <row r="12064" spans="1:9" x14ac:dyDescent="0.25">
      <c r="A12064" s="5" t="s">
        <v>27650</v>
      </c>
      <c r="B12064" s="5" t="s">
        <v>27651</v>
      </c>
      <c r="C12064" s="6" t="s">
        <v>1573</v>
      </c>
      <c r="D12064" s="6" t="str">
        <f t="shared" si="188"/>
        <v>0213-000-000-0000</v>
      </c>
      <c r="E12064" s="5" t="s">
        <v>1574</v>
      </c>
      <c r="F12064" s="5" t="s">
        <v>383</v>
      </c>
      <c r="G12064" s="5" t="s">
        <v>25879</v>
      </c>
      <c r="H12064" s="5" t="s">
        <v>377</v>
      </c>
      <c r="I12064" s="5" t="s">
        <v>378</v>
      </c>
    </row>
    <row r="12065" spans="1:9" x14ac:dyDescent="0.25">
      <c r="A12065" s="5" t="s">
        <v>27652</v>
      </c>
      <c r="B12065" s="5" t="s">
        <v>27653</v>
      </c>
      <c r="C12065" s="6" t="s">
        <v>7685</v>
      </c>
      <c r="D12065" s="6" t="str">
        <f t="shared" si="188"/>
        <v>1068-000-000-0000</v>
      </c>
      <c r="E12065" s="5" t="s">
        <v>7686</v>
      </c>
      <c r="F12065" s="5" t="s">
        <v>383</v>
      </c>
      <c r="G12065" s="5" t="s">
        <v>25879</v>
      </c>
      <c r="H12065" s="5" t="s">
        <v>377</v>
      </c>
      <c r="I12065" s="5" t="s">
        <v>378</v>
      </c>
    </row>
    <row r="12066" spans="1:9" x14ac:dyDescent="0.25">
      <c r="A12066" s="5" t="s">
        <v>27654</v>
      </c>
      <c r="B12066" s="5" t="s">
        <v>27655</v>
      </c>
      <c r="C12066" s="6" t="s">
        <v>1770</v>
      </c>
      <c r="D12066" s="6" t="str">
        <f t="shared" si="188"/>
        <v>0412-000-000-0000</v>
      </c>
      <c r="E12066" s="5" t="s">
        <v>1771</v>
      </c>
      <c r="F12066" s="5" t="s">
        <v>383</v>
      </c>
      <c r="G12066" s="5" t="s">
        <v>25879</v>
      </c>
      <c r="H12066" s="5" t="s">
        <v>377</v>
      </c>
      <c r="I12066" s="5" t="s">
        <v>378</v>
      </c>
    </row>
    <row r="12067" spans="1:9" x14ac:dyDescent="0.25">
      <c r="A12067" s="5" t="s">
        <v>27656</v>
      </c>
      <c r="B12067" s="5" t="s">
        <v>27657</v>
      </c>
      <c r="C12067" s="6" t="s">
        <v>7069</v>
      </c>
      <c r="D12067" s="6" t="str">
        <f t="shared" si="188"/>
        <v>1089-000-000-0000</v>
      </c>
      <c r="E12067" s="5" t="s">
        <v>7070</v>
      </c>
      <c r="F12067" s="5" t="s">
        <v>383</v>
      </c>
      <c r="G12067" s="5" t="s">
        <v>25879</v>
      </c>
      <c r="H12067" s="5" t="s">
        <v>377</v>
      </c>
      <c r="I12067" s="5" t="s">
        <v>378</v>
      </c>
    </row>
    <row r="12068" spans="1:9" x14ac:dyDescent="0.25">
      <c r="A12068" s="5" t="s">
        <v>27658</v>
      </c>
      <c r="B12068" s="5" t="s">
        <v>27659</v>
      </c>
      <c r="C12068" s="6" t="s">
        <v>793</v>
      </c>
      <c r="D12068" s="6" t="str">
        <f t="shared" si="188"/>
        <v>0115-000-000-0000</v>
      </c>
      <c r="E12068" s="5" t="s">
        <v>794</v>
      </c>
      <c r="F12068" s="5" t="s">
        <v>383</v>
      </c>
      <c r="G12068" s="5" t="s">
        <v>25879</v>
      </c>
      <c r="H12068" s="5" t="s">
        <v>377</v>
      </c>
      <c r="I12068" s="5" t="s">
        <v>378</v>
      </c>
    </row>
    <row r="12069" spans="1:9" x14ac:dyDescent="0.25">
      <c r="A12069" s="5" t="s">
        <v>27660</v>
      </c>
      <c r="B12069" s="5" t="s">
        <v>27661</v>
      </c>
      <c r="C12069" s="6" t="s">
        <v>8933</v>
      </c>
      <c r="D12069" s="6" t="str">
        <f t="shared" si="188"/>
        <v>0455-000-000-0000</v>
      </c>
      <c r="E12069" s="5" t="s">
        <v>8934</v>
      </c>
      <c r="F12069" s="5" t="s">
        <v>383</v>
      </c>
      <c r="G12069" s="5" t="s">
        <v>25879</v>
      </c>
      <c r="H12069" s="5" t="s">
        <v>377</v>
      </c>
      <c r="I12069" s="5" t="s">
        <v>378</v>
      </c>
    </row>
    <row r="12070" spans="1:9" x14ac:dyDescent="0.25">
      <c r="A12070" s="5" t="s">
        <v>27662</v>
      </c>
      <c r="B12070" s="5" t="s">
        <v>27663</v>
      </c>
      <c r="C12070" s="6" t="s">
        <v>521</v>
      </c>
      <c r="D12070" s="6" t="str">
        <f t="shared" si="188"/>
        <v>0950-000-000-0000</v>
      </c>
      <c r="E12070" s="5" t="s">
        <v>522</v>
      </c>
      <c r="F12070" s="5" t="s">
        <v>383</v>
      </c>
      <c r="G12070" s="5" t="s">
        <v>25879</v>
      </c>
      <c r="H12070" s="5" t="s">
        <v>377</v>
      </c>
      <c r="I12070" s="5" t="s">
        <v>378</v>
      </c>
    </row>
    <row r="12071" spans="1:9" x14ac:dyDescent="0.25">
      <c r="A12071" s="5" t="s">
        <v>27664</v>
      </c>
      <c r="B12071" s="5" t="s">
        <v>27665</v>
      </c>
      <c r="C12071" s="6" t="s">
        <v>7244</v>
      </c>
      <c r="D12071" s="6" t="str">
        <f t="shared" si="188"/>
        <v>0982-000-000-0000</v>
      </c>
      <c r="E12071" s="5" t="s">
        <v>7245</v>
      </c>
      <c r="F12071" s="5" t="s">
        <v>383</v>
      </c>
      <c r="G12071" s="5" t="s">
        <v>25879</v>
      </c>
      <c r="H12071" s="5" t="s">
        <v>377</v>
      </c>
      <c r="I12071" s="5" t="s">
        <v>378</v>
      </c>
    </row>
    <row r="12072" spans="1:9" x14ac:dyDescent="0.25">
      <c r="A12072" s="5" t="s">
        <v>27666</v>
      </c>
      <c r="B12072" s="5" t="s">
        <v>27667</v>
      </c>
      <c r="C12072" s="6" t="s">
        <v>8641</v>
      </c>
      <c r="D12072" s="6" t="str">
        <f t="shared" si="188"/>
        <v>0706-000-000-0000</v>
      </c>
      <c r="E12072" s="5" t="s">
        <v>8642</v>
      </c>
      <c r="F12072" s="5" t="s">
        <v>383</v>
      </c>
      <c r="G12072" s="5" t="s">
        <v>25879</v>
      </c>
      <c r="H12072" s="5" t="s">
        <v>377</v>
      </c>
      <c r="I12072" s="5" t="s">
        <v>378</v>
      </c>
    </row>
    <row r="12073" spans="1:9" x14ac:dyDescent="0.25">
      <c r="A12073" s="5" t="s">
        <v>27668</v>
      </c>
      <c r="B12073" s="5" t="s">
        <v>27669</v>
      </c>
      <c r="C12073" s="6" t="s">
        <v>12791</v>
      </c>
      <c r="D12073" s="6" t="str">
        <f t="shared" si="188"/>
        <v>0100-000-000-0000</v>
      </c>
      <c r="E12073" s="5" t="s">
        <v>12792</v>
      </c>
      <c r="F12073" s="5" t="s">
        <v>383</v>
      </c>
      <c r="G12073" s="5" t="s">
        <v>25879</v>
      </c>
      <c r="H12073" s="5" t="s">
        <v>377</v>
      </c>
      <c r="I12073" s="5" t="s">
        <v>378</v>
      </c>
    </row>
    <row r="12074" spans="1:9" x14ac:dyDescent="0.25">
      <c r="A12074" s="5" t="s">
        <v>27670</v>
      </c>
      <c r="B12074" s="5" t="s">
        <v>27671</v>
      </c>
      <c r="C12074" s="6" t="s">
        <v>8352</v>
      </c>
      <c r="D12074" s="6" t="str">
        <f t="shared" si="188"/>
        <v>1140-000-000-0000</v>
      </c>
      <c r="E12074" s="5" t="s">
        <v>8353</v>
      </c>
      <c r="F12074" s="5" t="s">
        <v>383</v>
      </c>
      <c r="G12074" s="5" t="s">
        <v>25879</v>
      </c>
      <c r="H12074" s="5" t="s">
        <v>377</v>
      </c>
      <c r="I12074" s="5" t="s">
        <v>378</v>
      </c>
    </row>
    <row r="12075" spans="1:9" x14ac:dyDescent="0.25">
      <c r="A12075" s="5" t="s">
        <v>27672</v>
      </c>
      <c r="B12075" s="5" t="s">
        <v>27673</v>
      </c>
      <c r="C12075" s="6" t="s">
        <v>981</v>
      </c>
      <c r="D12075" s="6" t="str">
        <f t="shared" si="188"/>
        <v>0060-000-000-0000</v>
      </c>
      <c r="E12075" s="5" t="s">
        <v>982</v>
      </c>
      <c r="F12075" s="5" t="s">
        <v>383</v>
      </c>
      <c r="G12075" s="5" t="s">
        <v>25879</v>
      </c>
      <c r="H12075" s="5" t="s">
        <v>377</v>
      </c>
      <c r="I12075" s="5" t="s">
        <v>378</v>
      </c>
    </row>
    <row r="12076" spans="1:9" x14ac:dyDescent="0.25">
      <c r="A12076" s="5" t="s">
        <v>27674</v>
      </c>
      <c r="B12076" s="5" t="s">
        <v>27675</v>
      </c>
      <c r="C12076" s="6" t="s">
        <v>3743</v>
      </c>
      <c r="D12076" s="6" t="str">
        <f t="shared" si="188"/>
        <v>0702-000-000-0000</v>
      </c>
      <c r="E12076" s="5" t="s">
        <v>3744</v>
      </c>
      <c r="F12076" s="5" t="s">
        <v>383</v>
      </c>
      <c r="G12076" s="5" t="s">
        <v>25879</v>
      </c>
      <c r="H12076" s="5" t="s">
        <v>377</v>
      </c>
      <c r="I12076" s="5" t="s">
        <v>378</v>
      </c>
    </row>
    <row r="12077" spans="1:9" x14ac:dyDescent="0.25">
      <c r="A12077" s="5" t="s">
        <v>27676</v>
      </c>
      <c r="B12077" s="5" t="s">
        <v>27677</v>
      </c>
      <c r="C12077" s="6" t="s">
        <v>1370</v>
      </c>
      <c r="D12077" s="6" t="str">
        <f t="shared" si="188"/>
        <v>0028-000-000-0000</v>
      </c>
      <c r="E12077" s="5" t="s">
        <v>1371</v>
      </c>
      <c r="F12077" s="5" t="s">
        <v>383</v>
      </c>
      <c r="G12077" s="5" t="s">
        <v>25879</v>
      </c>
      <c r="H12077" s="5" t="s">
        <v>377</v>
      </c>
      <c r="I12077" s="5" t="s">
        <v>378</v>
      </c>
    </row>
    <row r="12078" spans="1:9" x14ac:dyDescent="0.25">
      <c r="A12078" s="5" t="s">
        <v>27678</v>
      </c>
      <c r="B12078" s="5" t="s">
        <v>27679</v>
      </c>
      <c r="C12078" s="6" t="s">
        <v>889</v>
      </c>
      <c r="D12078" s="6" t="str">
        <f t="shared" si="188"/>
        <v>0621-000-000-0000</v>
      </c>
      <c r="E12078" s="5" t="s">
        <v>890</v>
      </c>
      <c r="F12078" s="5" t="s">
        <v>383</v>
      </c>
      <c r="G12078" s="5" t="s">
        <v>25879</v>
      </c>
      <c r="H12078" s="5" t="s">
        <v>377</v>
      </c>
      <c r="I12078" s="5" t="s">
        <v>378</v>
      </c>
    </row>
    <row r="12079" spans="1:9" x14ac:dyDescent="0.25">
      <c r="A12079" s="5" t="s">
        <v>27680</v>
      </c>
      <c r="B12079" s="5" t="s">
        <v>27681</v>
      </c>
      <c r="C12079" s="6" t="s">
        <v>3161</v>
      </c>
      <c r="D12079" s="6" t="str">
        <f t="shared" si="188"/>
        <v>0047-000-000-0000</v>
      </c>
      <c r="E12079" s="5" t="s">
        <v>3162</v>
      </c>
      <c r="F12079" s="5" t="s">
        <v>383</v>
      </c>
      <c r="G12079" s="5" t="s">
        <v>25879</v>
      </c>
      <c r="H12079" s="5" t="s">
        <v>377</v>
      </c>
      <c r="I12079" s="5" t="s">
        <v>378</v>
      </c>
    </row>
    <row r="12080" spans="1:9" x14ac:dyDescent="0.25">
      <c r="A12080" s="5" t="s">
        <v>27682</v>
      </c>
      <c r="B12080" s="5" t="s">
        <v>27683</v>
      </c>
      <c r="C12080" s="6" t="s">
        <v>2843</v>
      </c>
      <c r="D12080" s="6" t="str">
        <f t="shared" si="188"/>
        <v>0107-000-000-0000</v>
      </c>
      <c r="E12080" s="5" t="s">
        <v>2844</v>
      </c>
      <c r="F12080" s="5" t="s">
        <v>383</v>
      </c>
      <c r="G12080" s="5" t="s">
        <v>25879</v>
      </c>
      <c r="H12080" s="5" t="s">
        <v>377</v>
      </c>
      <c r="I12080" s="5" t="s">
        <v>378</v>
      </c>
    </row>
    <row r="12081" spans="1:9" x14ac:dyDescent="0.25">
      <c r="A12081" s="5" t="s">
        <v>27684</v>
      </c>
      <c r="B12081" s="5" t="s">
        <v>27685</v>
      </c>
      <c r="C12081" s="6" t="s">
        <v>1555</v>
      </c>
      <c r="D12081" s="6" t="str">
        <f t="shared" si="188"/>
        <v>1126-000-000-0000</v>
      </c>
      <c r="E12081" s="5" t="s">
        <v>1556</v>
      </c>
      <c r="F12081" s="5" t="s">
        <v>383</v>
      </c>
      <c r="G12081" s="5" t="s">
        <v>25879</v>
      </c>
      <c r="H12081" s="5" t="s">
        <v>377</v>
      </c>
      <c r="I12081" s="5" t="s">
        <v>378</v>
      </c>
    </row>
    <row r="12082" spans="1:9" x14ac:dyDescent="0.25">
      <c r="A12082" s="5" t="s">
        <v>27686</v>
      </c>
      <c r="B12082" s="5" t="s">
        <v>27687</v>
      </c>
      <c r="C12082" s="6" t="s">
        <v>3680</v>
      </c>
      <c r="D12082" s="6" t="str">
        <f t="shared" si="188"/>
        <v>1072-000-000-0000</v>
      </c>
      <c r="E12082" s="5" t="s">
        <v>3681</v>
      </c>
      <c r="F12082" s="5" t="s">
        <v>383</v>
      </c>
      <c r="G12082" s="5" t="s">
        <v>25879</v>
      </c>
      <c r="H12082" s="5" t="s">
        <v>377</v>
      </c>
      <c r="I12082" s="5" t="s">
        <v>378</v>
      </c>
    </row>
    <row r="12083" spans="1:9" x14ac:dyDescent="0.25">
      <c r="A12083" s="5" t="s">
        <v>27688</v>
      </c>
      <c r="B12083" s="5" t="s">
        <v>27689</v>
      </c>
      <c r="C12083" s="6" t="s">
        <v>5104</v>
      </c>
      <c r="D12083" s="6" t="str">
        <f t="shared" si="188"/>
        <v>0123-000-000-0000</v>
      </c>
      <c r="E12083" s="5" t="s">
        <v>5105</v>
      </c>
      <c r="F12083" s="5" t="s">
        <v>383</v>
      </c>
      <c r="G12083" s="5" t="s">
        <v>25879</v>
      </c>
      <c r="H12083" s="5" t="s">
        <v>377</v>
      </c>
      <c r="I12083" s="5" t="s">
        <v>378</v>
      </c>
    </row>
    <row r="12084" spans="1:9" x14ac:dyDescent="0.25">
      <c r="A12084" s="5" t="s">
        <v>27690</v>
      </c>
      <c r="B12084" s="5" t="s">
        <v>27691</v>
      </c>
      <c r="C12084" s="6" t="s">
        <v>5104</v>
      </c>
      <c r="D12084" s="6" t="str">
        <f t="shared" si="188"/>
        <v>0123-000-000-0000</v>
      </c>
      <c r="E12084" s="5" t="s">
        <v>5105</v>
      </c>
      <c r="F12084" s="5" t="s">
        <v>383</v>
      </c>
      <c r="G12084" s="5" t="s">
        <v>25879</v>
      </c>
      <c r="H12084" s="5" t="s">
        <v>377</v>
      </c>
      <c r="I12084" s="5" t="s">
        <v>378</v>
      </c>
    </row>
    <row r="12085" spans="1:9" x14ac:dyDescent="0.25">
      <c r="A12085" s="5" t="s">
        <v>27692</v>
      </c>
      <c r="B12085" s="5" t="s">
        <v>27693</v>
      </c>
      <c r="C12085" s="6" t="s">
        <v>831</v>
      </c>
      <c r="D12085" s="6" t="str">
        <f t="shared" si="188"/>
        <v>0874-000-000-0000</v>
      </c>
      <c r="E12085" s="5" t="s">
        <v>832</v>
      </c>
      <c r="F12085" s="5" t="s">
        <v>383</v>
      </c>
      <c r="G12085" s="5" t="s">
        <v>25879</v>
      </c>
      <c r="H12085" s="5" t="s">
        <v>377</v>
      </c>
      <c r="I12085" s="5" t="s">
        <v>378</v>
      </c>
    </row>
    <row r="12086" spans="1:9" x14ac:dyDescent="0.25">
      <c r="A12086" s="5" t="s">
        <v>27694</v>
      </c>
      <c r="B12086" s="5" t="s">
        <v>27695</v>
      </c>
      <c r="C12086" s="6" t="s">
        <v>757</v>
      </c>
      <c r="D12086" s="6" t="str">
        <f t="shared" si="188"/>
        <v>0871-000-000-0000</v>
      </c>
      <c r="E12086" s="5" t="s">
        <v>758</v>
      </c>
      <c r="F12086" s="5" t="s">
        <v>383</v>
      </c>
      <c r="G12086" s="5" t="s">
        <v>25879</v>
      </c>
      <c r="H12086" s="5" t="s">
        <v>377</v>
      </c>
      <c r="I12086" s="5" t="s">
        <v>378</v>
      </c>
    </row>
    <row r="12087" spans="1:9" x14ac:dyDescent="0.25">
      <c r="A12087" s="5" t="s">
        <v>27696</v>
      </c>
      <c r="B12087" s="5" t="s">
        <v>27697</v>
      </c>
      <c r="C12087" s="6" t="s">
        <v>2835</v>
      </c>
      <c r="D12087" s="6" t="str">
        <f t="shared" si="188"/>
        <v>0197-000-000-0000</v>
      </c>
      <c r="E12087" s="5" t="s">
        <v>2836</v>
      </c>
      <c r="F12087" s="5" t="s">
        <v>383</v>
      </c>
      <c r="G12087" s="5" t="s">
        <v>25879</v>
      </c>
      <c r="H12087" s="5" t="s">
        <v>377</v>
      </c>
      <c r="I12087" s="5" t="s">
        <v>378</v>
      </c>
    </row>
    <row r="12088" spans="1:9" x14ac:dyDescent="0.25">
      <c r="A12088" s="5" t="s">
        <v>27698</v>
      </c>
      <c r="B12088" s="5" t="s">
        <v>27699</v>
      </c>
      <c r="C12088" s="6" t="s">
        <v>8601</v>
      </c>
      <c r="D12088" s="6" t="str">
        <f t="shared" si="188"/>
        <v>0584-000-000-0000</v>
      </c>
      <c r="E12088" s="5" t="s">
        <v>8602</v>
      </c>
      <c r="F12088" s="5" t="s">
        <v>383</v>
      </c>
      <c r="G12088" s="5" t="s">
        <v>25879</v>
      </c>
      <c r="H12088" s="5" t="s">
        <v>377</v>
      </c>
      <c r="I12088" s="5" t="s">
        <v>378</v>
      </c>
    </row>
    <row r="12089" spans="1:9" x14ac:dyDescent="0.25">
      <c r="A12089" s="5" t="s">
        <v>27700</v>
      </c>
      <c r="B12089" s="5" t="s">
        <v>27701</v>
      </c>
      <c r="C12089" s="6" t="s">
        <v>885</v>
      </c>
      <c r="D12089" s="6" t="str">
        <f t="shared" si="188"/>
        <v>0339-000-000-0000</v>
      </c>
      <c r="E12089" s="5" t="s">
        <v>886</v>
      </c>
      <c r="F12089" s="5" t="s">
        <v>383</v>
      </c>
      <c r="G12089" s="5" t="s">
        <v>25879</v>
      </c>
      <c r="H12089" s="5" t="s">
        <v>377</v>
      </c>
      <c r="I12089" s="5" t="s">
        <v>378</v>
      </c>
    </row>
    <row r="12090" spans="1:9" x14ac:dyDescent="0.25">
      <c r="A12090" s="5" t="s">
        <v>27702</v>
      </c>
      <c r="B12090" s="5" t="s">
        <v>27703</v>
      </c>
      <c r="C12090" s="6" t="s">
        <v>885</v>
      </c>
      <c r="D12090" s="6" t="str">
        <f t="shared" si="188"/>
        <v>0339-000-000-0000</v>
      </c>
      <c r="E12090" s="5" t="s">
        <v>886</v>
      </c>
      <c r="F12090" s="5" t="s">
        <v>383</v>
      </c>
      <c r="G12090" s="5" t="s">
        <v>25879</v>
      </c>
      <c r="H12090" s="5" t="s">
        <v>377</v>
      </c>
      <c r="I12090" s="5" t="s">
        <v>378</v>
      </c>
    </row>
    <row r="12091" spans="1:9" x14ac:dyDescent="0.25">
      <c r="A12091" s="5" t="s">
        <v>27704</v>
      </c>
      <c r="B12091" s="5" t="s">
        <v>27705</v>
      </c>
      <c r="C12091" s="6" t="s">
        <v>421</v>
      </c>
      <c r="D12091" s="6" t="str">
        <f t="shared" si="188"/>
        <v>0835-000-000-0000</v>
      </c>
      <c r="E12091" s="5" t="s">
        <v>422</v>
      </c>
      <c r="F12091" s="5" t="s">
        <v>383</v>
      </c>
      <c r="G12091" s="5" t="s">
        <v>25879</v>
      </c>
      <c r="H12091" s="5" t="s">
        <v>377</v>
      </c>
      <c r="I12091" s="5" t="s">
        <v>378</v>
      </c>
    </row>
    <row r="12092" spans="1:9" x14ac:dyDescent="0.25">
      <c r="A12092" s="5" t="s">
        <v>27706</v>
      </c>
      <c r="B12092" s="5" t="s">
        <v>27707</v>
      </c>
      <c r="C12092" s="6" t="s">
        <v>3807</v>
      </c>
      <c r="D12092" s="6" t="str">
        <f t="shared" si="188"/>
        <v>0831-000-000-0000</v>
      </c>
      <c r="E12092" s="5" t="s">
        <v>3808</v>
      </c>
      <c r="F12092" s="5" t="s">
        <v>383</v>
      </c>
      <c r="G12092" s="5" t="s">
        <v>25879</v>
      </c>
      <c r="H12092" s="5" t="s">
        <v>377</v>
      </c>
      <c r="I12092" s="5" t="s">
        <v>378</v>
      </c>
    </row>
    <row r="12093" spans="1:9" x14ac:dyDescent="0.25">
      <c r="A12093" s="5" t="s">
        <v>27708</v>
      </c>
      <c r="B12093" s="5" t="s">
        <v>27709</v>
      </c>
      <c r="C12093" s="6" t="s">
        <v>3966</v>
      </c>
      <c r="D12093" s="6" t="str">
        <f t="shared" si="188"/>
        <v>0800-000-000-0000</v>
      </c>
      <c r="E12093" s="5" t="s">
        <v>3967</v>
      </c>
      <c r="F12093" s="5" t="s">
        <v>383</v>
      </c>
      <c r="G12093" s="5" t="s">
        <v>25879</v>
      </c>
      <c r="H12093" s="5" t="s">
        <v>377</v>
      </c>
      <c r="I12093" s="5" t="s">
        <v>378</v>
      </c>
    </row>
    <row r="12094" spans="1:9" x14ac:dyDescent="0.25">
      <c r="A12094" s="5" t="s">
        <v>27710</v>
      </c>
      <c r="B12094" s="5" t="s">
        <v>27711</v>
      </c>
      <c r="C12094" s="6" t="s">
        <v>2549</v>
      </c>
      <c r="D12094" s="6" t="str">
        <f t="shared" si="188"/>
        <v>0750-000-000-0000</v>
      </c>
      <c r="E12094" s="5" t="s">
        <v>2550</v>
      </c>
      <c r="F12094" s="5" t="s">
        <v>383</v>
      </c>
      <c r="G12094" s="5" t="s">
        <v>25879</v>
      </c>
      <c r="H12094" s="5" t="s">
        <v>377</v>
      </c>
      <c r="I12094" s="5" t="s">
        <v>378</v>
      </c>
    </row>
    <row r="12095" spans="1:9" x14ac:dyDescent="0.25">
      <c r="A12095" s="5" t="s">
        <v>27712</v>
      </c>
      <c r="B12095" s="5" t="s">
        <v>27713</v>
      </c>
      <c r="C12095" s="6" t="s">
        <v>17793</v>
      </c>
      <c r="D12095" s="6" t="str">
        <f t="shared" si="188"/>
        <v>1094-000-000-0000</v>
      </c>
      <c r="E12095" s="5" t="s">
        <v>17794</v>
      </c>
      <c r="F12095" s="5" t="s">
        <v>383</v>
      </c>
      <c r="G12095" s="5" t="s">
        <v>25879</v>
      </c>
      <c r="H12095" s="5" t="s">
        <v>377</v>
      </c>
      <c r="I12095" s="5" t="s">
        <v>378</v>
      </c>
    </row>
    <row r="12096" spans="1:9" x14ac:dyDescent="0.25">
      <c r="A12096" s="5" t="s">
        <v>27714</v>
      </c>
      <c r="B12096" s="5" t="s">
        <v>27715</v>
      </c>
      <c r="C12096" s="6" t="s">
        <v>985</v>
      </c>
      <c r="D12096" s="6" t="str">
        <f t="shared" si="188"/>
        <v>0180-000-000-0000</v>
      </c>
      <c r="E12096" s="5" t="s">
        <v>986</v>
      </c>
      <c r="F12096" s="5" t="s">
        <v>383</v>
      </c>
      <c r="G12096" s="5" t="s">
        <v>25879</v>
      </c>
      <c r="H12096" s="5" t="s">
        <v>377</v>
      </c>
      <c r="I12096" s="5" t="s">
        <v>378</v>
      </c>
    </row>
    <row r="12097" spans="1:9" x14ac:dyDescent="0.25">
      <c r="A12097" s="5" t="s">
        <v>27716</v>
      </c>
      <c r="B12097" s="5" t="s">
        <v>27717</v>
      </c>
      <c r="C12097" s="6" t="s">
        <v>7677</v>
      </c>
      <c r="D12097" s="6" t="str">
        <f t="shared" si="188"/>
        <v>0795-000-000-0000</v>
      </c>
      <c r="E12097" s="5" t="s">
        <v>7678</v>
      </c>
      <c r="F12097" s="5" t="s">
        <v>383</v>
      </c>
      <c r="G12097" s="5" t="s">
        <v>25879</v>
      </c>
      <c r="H12097" s="5" t="s">
        <v>377</v>
      </c>
      <c r="I12097" s="5" t="s">
        <v>378</v>
      </c>
    </row>
    <row r="12098" spans="1:9" x14ac:dyDescent="0.25">
      <c r="A12098" s="5" t="s">
        <v>27718</v>
      </c>
      <c r="B12098" s="5" t="s">
        <v>27719</v>
      </c>
      <c r="C12098" s="6" t="s">
        <v>6673</v>
      </c>
      <c r="D12098" s="6" t="str">
        <f t="shared" ref="D12098:D12158" si="189">TEXT(C12098,"0000-000-000-0000")</f>
        <v>1130-000-000-0000</v>
      </c>
      <c r="E12098" s="5" t="s">
        <v>6674</v>
      </c>
      <c r="F12098" s="5" t="s">
        <v>383</v>
      </c>
      <c r="G12098" s="5" t="s">
        <v>25879</v>
      </c>
      <c r="H12098" s="5" t="s">
        <v>377</v>
      </c>
      <c r="I12098" s="5" t="s">
        <v>378</v>
      </c>
    </row>
    <row r="12099" spans="1:9" x14ac:dyDescent="0.25">
      <c r="A12099" s="5" t="s">
        <v>27720</v>
      </c>
      <c r="B12099" s="5" t="s">
        <v>27721</v>
      </c>
      <c r="C12099" s="6" t="s">
        <v>2909</v>
      </c>
      <c r="D12099" s="6" t="str">
        <f t="shared" si="189"/>
        <v>0949-000-000-0000</v>
      </c>
      <c r="E12099" s="5" t="s">
        <v>2910</v>
      </c>
      <c r="F12099" s="5" t="s">
        <v>383</v>
      </c>
      <c r="G12099" s="5" t="s">
        <v>25879</v>
      </c>
      <c r="H12099" s="5" t="s">
        <v>377</v>
      </c>
      <c r="I12099" s="5" t="s">
        <v>378</v>
      </c>
    </row>
    <row r="12100" spans="1:9" x14ac:dyDescent="0.25">
      <c r="A12100" s="5" t="s">
        <v>27722</v>
      </c>
      <c r="B12100" s="5" t="s">
        <v>27723</v>
      </c>
      <c r="C12100" s="6" t="s">
        <v>12791</v>
      </c>
      <c r="D12100" s="6" t="str">
        <f t="shared" si="189"/>
        <v>0100-000-000-0000</v>
      </c>
      <c r="E12100" s="5" t="s">
        <v>12792</v>
      </c>
      <c r="F12100" s="5" t="s">
        <v>383</v>
      </c>
      <c r="G12100" s="5" t="s">
        <v>25879</v>
      </c>
      <c r="H12100" s="5" t="s">
        <v>377</v>
      </c>
      <c r="I12100" s="5" t="s">
        <v>378</v>
      </c>
    </row>
    <row r="12101" spans="1:9" x14ac:dyDescent="0.25">
      <c r="A12101" s="5" t="s">
        <v>27724</v>
      </c>
      <c r="B12101" s="5" t="s">
        <v>27725</v>
      </c>
      <c r="C12101" s="6" t="s">
        <v>2026</v>
      </c>
      <c r="D12101" s="6" t="str">
        <f t="shared" si="189"/>
        <v>0852-000-000-0000</v>
      </c>
      <c r="E12101" s="5" t="s">
        <v>2027</v>
      </c>
      <c r="F12101" s="5" t="s">
        <v>383</v>
      </c>
      <c r="G12101" s="5" t="s">
        <v>25879</v>
      </c>
      <c r="H12101" s="5" t="s">
        <v>377</v>
      </c>
      <c r="I12101" s="5" t="s">
        <v>378</v>
      </c>
    </row>
    <row r="12102" spans="1:9" x14ac:dyDescent="0.25">
      <c r="A12102" s="5" t="s">
        <v>27726</v>
      </c>
      <c r="B12102" s="5" t="s">
        <v>27727</v>
      </c>
      <c r="C12102" s="6" t="s">
        <v>1512</v>
      </c>
      <c r="D12102" s="6" t="str">
        <f t="shared" si="189"/>
        <v>0041-000-000-0000</v>
      </c>
      <c r="E12102" s="5" t="s">
        <v>1513</v>
      </c>
      <c r="F12102" s="5" t="s">
        <v>383</v>
      </c>
      <c r="G12102" s="5" t="s">
        <v>25879</v>
      </c>
      <c r="H12102" s="5" t="s">
        <v>377</v>
      </c>
      <c r="I12102" s="5" t="s">
        <v>378</v>
      </c>
    </row>
    <row r="12103" spans="1:9" x14ac:dyDescent="0.25">
      <c r="A12103" s="5" t="s">
        <v>27728</v>
      </c>
      <c r="B12103" s="5" t="s">
        <v>27729</v>
      </c>
      <c r="C12103" s="6" t="s">
        <v>1181</v>
      </c>
      <c r="D12103" s="6" t="str">
        <f t="shared" si="189"/>
        <v>0844-000-000-0000</v>
      </c>
      <c r="E12103" s="5" t="s">
        <v>1182</v>
      </c>
      <c r="F12103" s="5" t="s">
        <v>383</v>
      </c>
      <c r="G12103" s="5" t="s">
        <v>25879</v>
      </c>
      <c r="H12103" s="5" t="s">
        <v>377</v>
      </c>
      <c r="I12103" s="5" t="s">
        <v>378</v>
      </c>
    </row>
    <row r="12104" spans="1:9" x14ac:dyDescent="0.25">
      <c r="A12104" s="5" t="s">
        <v>27730</v>
      </c>
      <c r="B12104" s="5" t="s">
        <v>27731</v>
      </c>
      <c r="C12104" s="6" t="s">
        <v>19724</v>
      </c>
      <c r="D12104" s="6" t="str">
        <f t="shared" si="189"/>
        <v>1092-000-000-0000</v>
      </c>
      <c r="E12104" s="5" t="s">
        <v>19725</v>
      </c>
      <c r="F12104" s="5" t="s">
        <v>383</v>
      </c>
      <c r="G12104" s="5" t="s">
        <v>25879</v>
      </c>
      <c r="H12104" s="5" t="s">
        <v>377</v>
      </c>
      <c r="I12104" s="5" t="s">
        <v>378</v>
      </c>
    </row>
    <row r="12105" spans="1:9" x14ac:dyDescent="0.25">
      <c r="A12105" s="5" t="s">
        <v>27732</v>
      </c>
      <c r="B12105" s="5" t="s">
        <v>27733</v>
      </c>
      <c r="C12105" s="6" t="s">
        <v>11742</v>
      </c>
      <c r="D12105" s="6" t="str">
        <f t="shared" si="189"/>
        <v>0798-000-000-0000</v>
      </c>
      <c r="E12105" s="5" t="s">
        <v>11743</v>
      </c>
      <c r="F12105" s="5" t="s">
        <v>383</v>
      </c>
      <c r="G12105" s="5" t="s">
        <v>25879</v>
      </c>
      <c r="H12105" s="5" t="s">
        <v>377</v>
      </c>
      <c r="I12105" s="5" t="s">
        <v>378</v>
      </c>
    </row>
    <row r="12106" spans="1:9" x14ac:dyDescent="0.25">
      <c r="A12106" s="5" t="s">
        <v>27734</v>
      </c>
      <c r="B12106" s="5" t="s">
        <v>27735</v>
      </c>
      <c r="C12106" s="6" t="s">
        <v>807</v>
      </c>
      <c r="D12106" s="6" t="str">
        <f t="shared" si="189"/>
        <v>0130-000-000-0000</v>
      </c>
      <c r="E12106" s="5" t="s">
        <v>808</v>
      </c>
      <c r="F12106" s="5" t="s">
        <v>383</v>
      </c>
      <c r="G12106" s="5" t="s">
        <v>25879</v>
      </c>
      <c r="H12106" s="5" t="s">
        <v>377</v>
      </c>
      <c r="I12106" s="5" t="s">
        <v>378</v>
      </c>
    </row>
    <row r="12107" spans="1:9" x14ac:dyDescent="0.25">
      <c r="A12107" s="5" t="s">
        <v>27736</v>
      </c>
      <c r="B12107" s="5" t="s">
        <v>27737</v>
      </c>
      <c r="C12107" s="6" t="s">
        <v>6693</v>
      </c>
      <c r="D12107" s="6" t="str">
        <f t="shared" si="189"/>
        <v>1105-000-000-0000</v>
      </c>
      <c r="E12107" s="5" t="s">
        <v>6694</v>
      </c>
      <c r="F12107" s="5" t="s">
        <v>383</v>
      </c>
      <c r="G12107" s="5" t="s">
        <v>25879</v>
      </c>
      <c r="H12107" s="5" t="s">
        <v>377</v>
      </c>
      <c r="I12107" s="5" t="s">
        <v>378</v>
      </c>
    </row>
    <row r="12108" spans="1:9" x14ac:dyDescent="0.25">
      <c r="A12108" s="5" t="s">
        <v>27738</v>
      </c>
      <c r="B12108" s="5" t="s">
        <v>27739</v>
      </c>
      <c r="C12108" s="6" t="s">
        <v>2394</v>
      </c>
      <c r="D12108" s="6" t="str">
        <f t="shared" si="189"/>
        <v>0290-000-000-0000</v>
      </c>
      <c r="E12108" s="5" t="s">
        <v>2395</v>
      </c>
      <c r="F12108" s="5" t="s">
        <v>383</v>
      </c>
      <c r="G12108" s="5" t="s">
        <v>25879</v>
      </c>
      <c r="H12108" s="5" t="s">
        <v>377</v>
      </c>
      <c r="I12108" s="5" t="s">
        <v>378</v>
      </c>
    </row>
    <row r="12109" spans="1:9" x14ac:dyDescent="0.25">
      <c r="A12109" s="5" t="s">
        <v>27740</v>
      </c>
      <c r="B12109" s="5" t="s">
        <v>27741</v>
      </c>
      <c r="C12109" s="6" t="s">
        <v>1770</v>
      </c>
      <c r="D12109" s="6" t="str">
        <f t="shared" si="189"/>
        <v>0412-000-000-0000</v>
      </c>
      <c r="E12109" s="5" t="s">
        <v>1771</v>
      </c>
      <c r="F12109" s="5" t="s">
        <v>383</v>
      </c>
      <c r="G12109" s="5" t="s">
        <v>25879</v>
      </c>
      <c r="H12109" s="5" t="s">
        <v>377</v>
      </c>
      <c r="I12109" s="5" t="s">
        <v>378</v>
      </c>
    </row>
    <row r="12110" spans="1:9" x14ac:dyDescent="0.25">
      <c r="A12110" s="5" t="s">
        <v>27742</v>
      </c>
      <c r="B12110" s="5" t="s">
        <v>27743</v>
      </c>
      <c r="C12110" s="6" t="s">
        <v>3518</v>
      </c>
      <c r="D12110" s="6" t="str">
        <f t="shared" si="189"/>
        <v>0423-000-000-0000</v>
      </c>
      <c r="E12110" s="5" t="s">
        <v>3519</v>
      </c>
      <c r="F12110" s="5" t="s">
        <v>383</v>
      </c>
      <c r="G12110" s="5" t="s">
        <v>25879</v>
      </c>
      <c r="H12110" s="5" t="s">
        <v>377</v>
      </c>
      <c r="I12110" s="5" t="s">
        <v>378</v>
      </c>
    </row>
    <row r="12111" spans="1:9" x14ac:dyDescent="0.25">
      <c r="A12111" s="5" t="s">
        <v>27744</v>
      </c>
      <c r="B12111" s="5" t="s">
        <v>27745</v>
      </c>
      <c r="C12111" s="6" t="s">
        <v>551</v>
      </c>
      <c r="D12111" s="6" t="str">
        <f t="shared" si="189"/>
        <v>0355-000-000-0000</v>
      </c>
      <c r="E12111" s="5" t="s">
        <v>552</v>
      </c>
      <c r="F12111" s="5" t="s">
        <v>383</v>
      </c>
      <c r="G12111" s="5" t="s">
        <v>25879</v>
      </c>
      <c r="H12111" s="5" t="s">
        <v>377</v>
      </c>
      <c r="I12111" s="5" t="s">
        <v>378</v>
      </c>
    </row>
    <row r="12112" spans="1:9" x14ac:dyDescent="0.25">
      <c r="A12112" s="5" t="s">
        <v>27746</v>
      </c>
      <c r="B12112" s="5" t="s">
        <v>27747</v>
      </c>
      <c r="C12112" s="6" t="s">
        <v>1494</v>
      </c>
      <c r="D12112" s="6" t="str">
        <f t="shared" si="189"/>
        <v>0944-000-000-0000</v>
      </c>
      <c r="E12112" s="5" t="s">
        <v>1495</v>
      </c>
      <c r="F12112" s="5" t="s">
        <v>383</v>
      </c>
      <c r="G12112" s="5" t="s">
        <v>25879</v>
      </c>
      <c r="H12112" s="5" t="s">
        <v>377</v>
      </c>
      <c r="I12112" s="5" t="s">
        <v>378</v>
      </c>
    </row>
    <row r="12113" spans="1:9" x14ac:dyDescent="0.25">
      <c r="A12113" s="5" t="s">
        <v>27748</v>
      </c>
      <c r="B12113" s="5" t="s">
        <v>27749</v>
      </c>
      <c r="C12113" s="6" t="s">
        <v>481</v>
      </c>
      <c r="D12113" s="6" t="str">
        <f t="shared" si="189"/>
        <v>0955-000-000-0000</v>
      </c>
      <c r="E12113" s="5" t="s">
        <v>482</v>
      </c>
      <c r="F12113" s="5" t="s">
        <v>383</v>
      </c>
      <c r="G12113" s="5" t="s">
        <v>25879</v>
      </c>
      <c r="H12113" s="5" t="s">
        <v>377</v>
      </c>
      <c r="I12113" s="5" t="s">
        <v>378</v>
      </c>
    </row>
    <row r="12114" spans="1:9" x14ac:dyDescent="0.25">
      <c r="A12114" s="5" t="s">
        <v>27750</v>
      </c>
      <c r="B12114" s="5" t="s">
        <v>27751</v>
      </c>
      <c r="C12114" s="6" t="s">
        <v>8601</v>
      </c>
      <c r="D12114" s="6" t="str">
        <f t="shared" si="189"/>
        <v>0584-000-000-0000</v>
      </c>
      <c r="E12114" s="5" t="s">
        <v>8602</v>
      </c>
      <c r="F12114" s="5" t="s">
        <v>383</v>
      </c>
      <c r="G12114" s="5" t="s">
        <v>25879</v>
      </c>
      <c r="H12114" s="5" t="s">
        <v>377</v>
      </c>
      <c r="I12114" s="5" t="s">
        <v>378</v>
      </c>
    </row>
    <row r="12115" spans="1:9" x14ac:dyDescent="0.25">
      <c r="A12115" s="5" t="s">
        <v>27752</v>
      </c>
      <c r="B12115" s="5" t="s">
        <v>27753</v>
      </c>
      <c r="C12115" s="6" t="s">
        <v>5212</v>
      </c>
      <c r="D12115" s="6" t="str">
        <f t="shared" si="189"/>
        <v>0908-000-000-0000</v>
      </c>
      <c r="E12115" s="5" t="s">
        <v>5213</v>
      </c>
      <c r="F12115" s="5" t="s">
        <v>383</v>
      </c>
      <c r="G12115" s="5" t="s">
        <v>25879</v>
      </c>
      <c r="H12115" s="5" t="s">
        <v>377</v>
      </c>
      <c r="I12115" s="5" t="s">
        <v>378</v>
      </c>
    </row>
    <row r="12116" spans="1:9" x14ac:dyDescent="0.25">
      <c r="A12116" s="5" t="s">
        <v>27754</v>
      </c>
      <c r="B12116" s="5" t="s">
        <v>27755</v>
      </c>
      <c r="C12116" s="6" t="s">
        <v>3986</v>
      </c>
      <c r="D12116" s="6" t="str">
        <f t="shared" si="189"/>
        <v>1074-000-000-0000</v>
      </c>
      <c r="E12116" s="5" t="s">
        <v>3987</v>
      </c>
      <c r="F12116" s="5" t="s">
        <v>383</v>
      </c>
      <c r="G12116" s="5" t="s">
        <v>25879</v>
      </c>
      <c r="H12116" s="5" t="s">
        <v>377</v>
      </c>
      <c r="I12116" s="5" t="s">
        <v>378</v>
      </c>
    </row>
    <row r="12117" spans="1:9" x14ac:dyDescent="0.25">
      <c r="A12117" s="5" t="s">
        <v>27756</v>
      </c>
      <c r="B12117" s="5" t="s">
        <v>27757</v>
      </c>
      <c r="C12117" s="6" t="s">
        <v>6651</v>
      </c>
      <c r="D12117" s="6" t="str">
        <f t="shared" si="189"/>
        <v>0791-000-000-0000</v>
      </c>
      <c r="E12117" s="5" t="s">
        <v>6652</v>
      </c>
      <c r="F12117" s="5" t="s">
        <v>383</v>
      </c>
      <c r="G12117" s="5" t="s">
        <v>25879</v>
      </c>
      <c r="H12117" s="5" t="s">
        <v>377</v>
      </c>
      <c r="I12117" s="5" t="s">
        <v>378</v>
      </c>
    </row>
    <row r="12118" spans="1:9" x14ac:dyDescent="0.25">
      <c r="A12118" s="5" t="s">
        <v>27758</v>
      </c>
      <c r="B12118" s="5" t="s">
        <v>27759</v>
      </c>
      <c r="C12118" s="6" t="s">
        <v>7538</v>
      </c>
      <c r="D12118" s="6" t="str">
        <f t="shared" si="189"/>
        <v>0898-000-000-0000</v>
      </c>
      <c r="E12118" s="5" t="s">
        <v>7539</v>
      </c>
      <c r="F12118" s="5" t="s">
        <v>383</v>
      </c>
      <c r="G12118" s="5" t="s">
        <v>25879</v>
      </c>
      <c r="H12118" s="5" t="s">
        <v>377</v>
      </c>
      <c r="I12118" s="5" t="s">
        <v>378</v>
      </c>
    </row>
    <row r="12119" spans="1:9" x14ac:dyDescent="0.25">
      <c r="A12119" s="5" t="s">
        <v>27760</v>
      </c>
      <c r="B12119" s="5" t="s">
        <v>27761</v>
      </c>
      <c r="C12119" s="6" t="s">
        <v>13654</v>
      </c>
      <c r="D12119" s="6" t="str">
        <f t="shared" si="189"/>
        <v>0711-000-000-0000</v>
      </c>
      <c r="E12119" s="5" t="s">
        <v>13655</v>
      </c>
      <c r="F12119" s="5" t="s">
        <v>383</v>
      </c>
      <c r="G12119" s="5" t="s">
        <v>25879</v>
      </c>
      <c r="H12119" s="5" t="s">
        <v>377</v>
      </c>
      <c r="I12119" s="5" t="s">
        <v>378</v>
      </c>
    </row>
    <row r="12120" spans="1:9" x14ac:dyDescent="0.25">
      <c r="A12120" s="5" t="s">
        <v>27762</v>
      </c>
      <c r="B12120" s="5" t="s">
        <v>27763</v>
      </c>
      <c r="C12120" s="6" t="s">
        <v>1907</v>
      </c>
      <c r="D12120" s="6" t="str">
        <f t="shared" si="189"/>
        <v>1104-000-000-0000</v>
      </c>
      <c r="E12120" s="5" t="s">
        <v>1908</v>
      </c>
      <c r="F12120" s="5" t="s">
        <v>383</v>
      </c>
      <c r="G12120" s="5" t="s">
        <v>25879</v>
      </c>
      <c r="H12120" s="5" t="s">
        <v>377</v>
      </c>
      <c r="I12120" s="5" t="s">
        <v>378</v>
      </c>
    </row>
    <row r="12121" spans="1:9" x14ac:dyDescent="0.25">
      <c r="A12121" s="5" t="s">
        <v>27764</v>
      </c>
      <c r="B12121" s="5" t="s">
        <v>27765</v>
      </c>
      <c r="C12121" s="6" t="s">
        <v>1185</v>
      </c>
      <c r="D12121" s="6" t="str">
        <f t="shared" si="189"/>
        <v>0073-000-000-0000</v>
      </c>
      <c r="E12121" s="5" t="s">
        <v>1186</v>
      </c>
      <c r="F12121" s="5" t="s">
        <v>383</v>
      </c>
      <c r="G12121" s="5" t="s">
        <v>25879</v>
      </c>
      <c r="H12121" s="5" t="s">
        <v>377</v>
      </c>
      <c r="I12121" s="5" t="s">
        <v>378</v>
      </c>
    </row>
    <row r="12122" spans="1:9" x14ac:dyDescent="0.25">
      <c r="A12122" s="5" t="s">
        <v>27766</v>
      </c>
      <c r="B12122" s="5" t="s">
        <v>27767</v>
      </c>
      <c r="C12122" s="6" t="s">
        <v>12791</v>
      </c>
      <c r="D12122" s="6" t="str">
        <f t="shared" si="189"/>
        <v>0100-000-000-0000</v>
      </c>
      <c r="E12122" s="5" t="s">
        <v>12792</v>
      </c>
      <c r="F12122" s="5" t="s">
        <v>383</v>
      </c>
      <c r="G12122" s="5" t="s">
        <v>25879</v>
      </c>
      <c r="H12122" s="5" t="s">
        <v>377</v>
      </c>
      <c r="I12122" s="5" t="s">
        <v>378</v>
      </c>
    </row>
    <row r="12123" spans="1:9" x14ac:dyDescent="0.25">
      <c r="A12123" s="5" t="s">
        <v>27768</v>
      </c>
      <c r="B12123" s="5" t="s">
        <v>27769</v>
      </c>
      <c r="C12123" s="6" t="s">
        <v>12791</v>
      </c>
      <c r="D12123" s="6" t="str">
        <f t="shared" si="189"/>
        <v>0100-000-000-0000</v>
      </c>
      <c r="E12123" s="5" t="s">
        <v>12792</v>
      </c>
      <c r="F12123" s="5" t="s">
        <v>383</v>
      </c>
      <c r="G12123" s="5" t="s">
        <v>25879</v>
      </c>
      <c r="H12123" s="5" t="s">
        <v>377</v>
      </c>
      <c r="I12123" s="5" t="s">
        <v>378</v>
      </c>
    </row>
    <row r="12124" spans="1:9" x14ac:dyDescent="0.25">
      <c r="A12124" s="5" t="s">
        <v>27770</v>
      </c>
      <c r="B12124" s="5" t="s">
        <v>27771</v>
      </c>
      <c r="C12124" s="6" t="s">
        <v>1370</v>
      </c>
      <c r="D12124" s="6" t="str">
        <f t="shared" si="189"/>
        <v>0028-000-000-0000</v>
      </c>
      <c r="E12124" s="5" t="s">
        <v>1371</v>
      </c>
      <c r="F12124" s="5" t="s">
        <v>383</v>
      </c>
      <c r="G12124" s="5" t="s">
        <v>25879</v>
      </c>
      <c r="H12124" s="5" t="s">
        <v>377</v>
      </c>
      <c r="I12124" s="5" t="s">
        <v>378</v>
      </c>
    </row>
    <row r="12125" spans="1:9" x14ac:dyDescent="0.25">
      <c r="A12125" s="5" t="s">
        <v>27772</v>
      </c>
      <c r="B12125" s="5" t="s">
        <v>27773</v>
      </c>
      <c r="C12125" s="6" t="s">
        <v>615</v>
      </c>
      <c r="D12125" s="6" t="str">
        <f t="shared" si="189"/>
        <v>0170-000-000-0000</v>
      </c>
      <c r="E12125" s="5" t="s">
        <v>616</v>
      </c>
      <c r="F12125" s="5" t="s">
        <v>383</v>
      </c>
      <c r="G12125" s="5" t="s">
        <v>25879</v>
      </c>
      <c r="H12125" s="5" t="s">
        <v>377</v>
      </c>
      <c r="I12125" s="5" t="s">
        <v>378</v>
      </c>
    </row>
    <row r="12126" spans="1:9" x14ac:dyDescent="0.25">
      <c r="A12126" s="5" t="s">
        <v>27774</v>
      </c>
      <c r="B12126" s="5" t="s">
        <v>27775</v>
      </c>
      <c r="C12126" s="6" t="s">
        <v>773</v>
      </c>
      <c r="D12126" s="6" t="str">
        <f t="shared" si="189"/>
        <v>0218-000-000-0000</v>
      </c>
      <c r="E12126" s="5" t="s">
        <v>774</v>
      </c>
      <c r="F12126" s="5" t="s">
        <v>383</v>
      </c>
      <c r="G12126" s="5" t="s">
        <v>25879</v>
      </c>
      <c r="H12126" s="5" t="s">
        <v>377</v>
      </c>
      <c r="I12126" s="5" t="s">
        <v>378</v>
      </c>
    </row>
    <row r="12127" spans="1:9" x14ac:dyDescent="0.25">
      <c r="A12127" s="5" t="s">
        <v>27776</v>
      </c>
      <c r="B12127" s="5" t="s">
        <v>27777</v>
      </c>
      <c r="C12127" s="6" t="s">
        <v>9608</v>
      </c>
      <c r="D12127" s="6" t="str">
        <f t="shared" si="189"/>
        <v>0655-000-000-0000</v>
      </c>
      <c r="E12127" s="5" t="s">
        <v>9609</v>
      </c>
      <c r="F12127" s="5" t="s">
        <v>383</v>
      </c>
      <c r="G12127" s="5" t="s">
        <v>25879</v>
      </c>
      <c r="H12127" s="5" t="s">
        <v>377</v>
      </c>
      <c r="I12127" s="5" t="s">
        <v>378</v>
      </c>
    </row>
    <row r="12128" spans="1:9" x14ac:dyDescent="0.25">
      <c r="A12128" s="5" t="s">
        <v>27778</v>
      </c>
      <c r="B12128" s="5" t="s">
        <v>27779</v>
      </c>
      <c r="C12128" s="6" t="s">
        <v>3728</v>
      </c>
      <c r="D12128" s="6" t="str">
        <f t="shared" si="189"/>
        <v>0049-000-000-0000</v>
      </c>
      <c r="E12128" s="5" t="s">
        <v>3729</v>
      </c>
      <c r="F12128" s="5" t="s">
        <v>383</v>
      </c>
      <c r="G12128" s="5" t="s">
        <v>25879</v>
      </c>
      <c r="H12128" s="5" t="s">
        <v>377</v>
      </c>
      <c r="I12128" s="5" t="s">
        <v>378</v>
      </c>
    </row>
    <row r="12129" spans="1:9" x14ac:dyDescent="0.25">
      <c r="A12129" s="5" t="s">
        <v>27780</v>
      </c>
      <c r="B12129" s="5" t="s">
        <v>27781</v>
      </c>
      <c r="C12129" s="6" t="s">
        <v>7731</v>
      </c>
      <c r="D12129" s="6" t="str">
        <f t="shared" si="189"/>
        <v>1098-000-000-0000</v>
      </c>
      <c r="E12129" s="5" t="s">
        <v>7732</v>
      </c>
      <c r="F12129" s="5" t="s">
        <v>383</v>
      </c>
      <c r="G12129" s="5" t="s">
        <v>25879</v>
      </c>
      <c r="H12129" s="5" t="s">
        <v>377</v>
      </c>
      <c r="I12129" s="5" t="s">
        <v>378</v>
      </c>
    </row>
    <row r="12130" spans="1:9" x14ac:dyDescent="0.25">
      <c r="A12130" s="5" t="s">
        <v>27782</v>
      </c>
      <c r="B12130" s="5" t="s">
        <v>27783</v>
      </c>
      <c r="C12130" s="6" t="s">
        <v>18694</v>
      </c>
      <c r="D12130" s="6" t="str">
        <f t="shared" si="189"/>
        <v>1095-000-000-0000</v>
      </c>
      <c r="E12130" s="5" t="s">
        <v>18695</v>
      </c>
      <c r="F12130" s="5" t="s">
        <v>383</v>
      </c>
      <c r="G12130" s="5" t="s">
        <v>25879</v>
      </c>
      <c r="H12130" s="5" t="s">
        <v>377</v>
      </c>
      <c r="I12130" s="5" t="s">
        <v>378</v>
      </c>
    </row>
    <row r="12131" spans="1:9" x14ac:dyDescent="0.25">
      <c r="A12131" s="5" t="s">
        <v>27784</v>
      </c>
      <c r="B12131" s="5" t="s">
        <v>27785</v>
      </c>
      <c r="C12131" s="6" t="s">
        <v>14510</v>
      </c>
      <c r="D12131" s="6" t="str">
        <f t="shared" si="189"/>
        <v>1058-000-000-0000</v>
      </c>
      <c r="E12131" s="5" t="s">
        <v>14511</v>
      </c>
      <c r="F12131" s="5" t="s">
        <v>383</v>
      </c>
      <c r="G12131" s="5" t="s">
        <v>25879</v>
      </c>
      <c r="H12131" s="5" t="s">
        <v>377</v>
      </c>
      <c r="I12131" s="5" t="s">
        <v>378</v>
      </c>
    </row>
    <row r="12132" spans="1:9" x14ac:dyDescent="0.25">
      <c r="A12132" s="5" t="s">
        <v>27786</v>
      </c>
      <c r="B12132" s="5" t="s">
        <v>27787</v>
      </c>
      <c r="C12132" s="6" t="s">
        <v>1702</v>
      </c>
      <c r="D12132" s="6" t="str">
        <f t="shared" si="189"/>
        <v>0601-000-000-0000</v>
      </c>
      <c r="E12132" s="5" t="s">
        <v>1703</v>
      </c>
      <c r="F12132" s="5" t="s">
        <v>383</v>
      </c>
      <c r="G12132" s="5" t="s">
        <v>25879</v>
      </c>
      <c r="H12132" s="5" t="s">
        <v>377</v>
      </c>
      <c r="I12132" s="5" t="s">
        <v>378</v>
      </c>
    </row>
    <row r="12133" spans="1:9" x14ac:dyDescent="0.25">
      <c r="A12133" s="5" t="s">
        <v>27788</v>
      </c>
      <c r="B12133" s="5" t="s">
        <v>27789</v>
      </c>
      <c r="C12133" s="6" t="s">
        <v>2821</v>
      </c>
      <c r="D12133" s="6" t="str">
        <f t="shared" si="189"/>
        <v>0215-000-000-0000</v>
      </c>
      <c r="E12133" s="5" t="s">
        <v>2822</v>
      </c>
      <c r="F12133" s="5" t="s">
        <v>383</v>
      </c>
      <c r="G12133" s="5" t="s">
        <v>25879</v>
      </c>
      <c r="H12133" s="5" t="s">
        <v>377</v>
      </c>
      <c r="I12133" s="5" t="s">
        <v>378</v>
      </c>
    </row>
    <row r="12134" spans="1:9" x14ac:dyDescent="0.25">
      <c r="A12134" s="5" t="s">
        <v>27790</v>
      </c>
      <c r="B12134" s="5" t="s">
        <v>27791</v>
      </c>
      <c r="C12134" s="6" t="s">
        <v>12608</v>
      </c>
      <c r="D12134" s="6" t="str">
        <f t="shared" si="189"/>
        <v>0518-000-000-0000</v>
      </c>
      <c r="E12134" s="5" t="s">
        <v>12609</v>
      </c>
      <c r="F12134" s="5" t="s">
        <v>383</v>
      </c>
      <c r="G12134" s="5" t="s">
        <v>25879</v>
      </c>
      <c r="H12134" s="5" t="s">
        <v>377</v>
      </c>
      <c r="I12134" s="5" t="s">
        <v>378</v>
      </c>
    </row>
    <row r="12135" spans="1:9" x14ac:dyDescent="0.25">
      <c r="A12135" s="5" t="s">
        <v>27792</v>
      </c>
      <c r="B12135" s="5" t="s">
        <v>27793</v>
      </c>
      <c r="C12135" s="6" t="s">
        <v>13157</v>
      </c>
      <c r="D12135" s="6" t="str">
        <f t="shared" si="189"/>
        <v>1108-000-000-0000</v>
      </c>
      <c r="E12135" s="5" t="s">
        <v>13158</v>
      </c>
      <c r="F12135" s="5" t="s">
        <v>383</v>
      </c>
      <c r="G12135" s="5" t="s">
        <v>25879</v>
      </c>
      <c r="H12135" s="5" t="s">
        <v>377</v>
      </c>
      <c r="I12135" s="5" t="s">
        <v>378</v>
      </c>
    </row>
    <row r="12136" spans="1:9" x14ac:dyDescent="0.25">
      <c r="A12136" s="5" t="s">
        <v>27794</v>
      </c>
      <c r="B12136" s="5" t="s">
        <v>27795</v>
      </c>
      <c r="C12136" s="6" t="s">
        <v>12688</v>
      </c>
      <c r="D12136" s="6" t="str">
        <f t="shared" si="189"/>
        <v>0958-000-000-0000</v>
      </c>
      <c r="E12136" s="5" t="s">
        <v>27874</v>
      </c>
      <c r="F12136" s="5" t="s">
        <v>383</v>
      </c>
      <c r="G12136" s="5" t="s">
        <v>25879</v>
      </c>
      <c r="H12136" s="5" t="s">
        <v>377</v>
      </c>
      <c r="I12136" s="5" t="s">
        <v>378</v>
      </c>
    </row>
    <row r="12137" spans="1:9" x14ac:dyDescent="0.25">
      <c r="A12137" s="5" t="s">
        <v>27796</v>
      </c>
      <c r="B12137" s="5" t="s">
        <v>27797</v>
      </c>
      <c r="C12137" s="6" t="s">
        <v>4424</v>
      </c>
      <c r="D12137" s="6" t="str">
        <f t="shared" si="189"/>
        <v>0577-000-000-0000</v>
      </c>
      <c r="E12137" s="5" t="s">
        <v>4425</v>
      </c>
      <c r="F12137" s="5" t="s">
        <v>383</v>
      </c>
      <c r="G12137" s="5" t="s">
        <v>25879</v>
      </c>
      <c r="H12137" s="5" t="s">
        <v>377</v>
      </c>
      <c r="I12137" s="5" t="s">
        <v>378</v>
      </c>
    </row>
    <row r="12138" spans="1:9" x14ac:dyDescent="0.25">
      <c r="A12138" s="5" t="s">
        <v>27798</v>
      </c>
      <c r="B12138" s="5" t="s">
        <v>27799</v>
      </c>
      <c r="C12138" s="6" t="s">
        <v>12212</v>
      </c>
      <c r="D12138" s="6" t="str">
        <f t="shared" si="189"/>
        <v>0553-000-000-0000</v>
      </c>
      <c r="E12138" s="5" t="s">
        <v>12213</v>
      </c>
      <c r="F12138" s="5" t="s">
        <v>383</v>
      </c>
      <c r="G12138" s="5" t="s">
        <v>25879</v>
      </c>
      <c r="H12138" s="5" t="s">
        <v>377</v>
      </c>
      <c r="I12138" s="5" t="s">
        <v>378</v>
      </c>
    </row>
    <row r="12139" spans="1:9" x14ac:dyDescent="0.25">
      <c r="A12139" s="5" t="s">
        <v>27800</v>
      </c>
      <c r="B12139" s="5" t="s">
        <v>27801</v>
      </c>
      <c r="C12139" s="6" t="s">
        <v>1462</v>
      </c>
      <c r="D12139" s="6" t="str">
        <f t="shared" si="189"/>
        <v>1133-000-000-0000</v>
      </c>
      <c r="E12139" s="5" t="s">
        <v>1463</v>
      </c>
      <c r="F12139" s="5" t="s">
        <v>383</v>
      </c>
      <c r="G12139" s="5" t="s">
        <v>25879</v>
      </c>
      <c r="H12139" s="5" t="s">
        <v>377</v>
      </c>
      <c r="I12139" s="5" t="s">
        <v>378</v>
      </c>
    </row>
    <row r="12140" spans="1:9" x14ac:dyDescent="0.25">
      <c r="A12140" s="5" t="s">
        <v>27802</v>
      </c>
      <c r="B12140" s="5" t="s">
        <v>27803</v>
      </c>
      <c r="C12140" s="6" t="s">
        <v>697</v>
      </c>
      <c r="D12140" s="6" t="str">
        <f t="shared" si="189"/>
        <v>0341-000-000-0000</v>
      </c>
      <c r="E12140" s="5" t="s">
        <v>698</v>
      </c>
      <c r="F12140" s="5" t="s">
        <v>383</v>
      </c>
      <c r="G12140" s="5" t="s">
        <v>25879</v>
      </c>
      <c r="H12140" s="5" t="s">
        <v>377</v>
      </c>
      <c r="I12140" s="5" t="s">
        <v>378</v>
      </c>
    </row>
    <row r="12141" spans="1:9" x14ac:dyDescent="0.25">
      <c r="A12141" s="5" t="s">
        <v>27804</v>
      </c>
      <c r="B12141" s="5" t="s">
        <v>27805</v>
      </c>
      <c r="C12141" s="6" t="s">
        <v>1869</v>
      </c>
      <c r="D12141" s="6" t="str">
        <f t="shared" si="189"/>
        <v>0516-000-000-0000</v>
      </c>
      <c r="E12141" s="5" t="s">
        <v>1870</v>
      </c>
      <c r="F12141" s="5" t="s">
        <v>383</v>
      </c>
      <c r="G12141" s="5" t="s">
        <v>25879</v>
      </c>
      <c r="H12141" s="5" t="s">
        <v>377</v>
      </c>
      <c r="I12141" s="5" t="s">
        <v>378</v>
      </c>
    </row>
    <row r="12142" spans="1:9" x14ac:dyDescent="0.25">
      <c r="A12142" s="5" t="s">
        <v>27806</v>
      </c>
      <c r="B12142" s="5" t="s">
        <v>27807</v>
      </c>
      <c r="C12142" s="6" t="s">
        <v>6723</v>
      </c>
      <c r="D12142" s="6" t="str">
        <f t="shared" si="189"/>
        <v>0598-000-000-0000</v>
      </c>
      <c r="E12142" s="5" t="s">
        <v>6724</v>
      </c>
      <c r="F12142" s="5" t="s">
        <v>383</v>
      </c>
      <c r="G12142" s="5" t="s">
        <v>25879</v>
      </c>
      <c r="H12142" s="5" t="s">
        <v>377</v>
      </c>
      <c r="I12142" s="5" t="s">
        <v>378</v>
      </c>
    </row>
    <row r="12143" spans="1:9" x14ac:dyDescent="0.25">
      <c r="A12143" s="5" t="s">
        <v>27808</v>
      </c>
      <c r="B12143" s="5" t="s">
        <v>27809</v>
      </c>
      <c r="C12143" s="6" t="s">
        <v>6723</v>
      </c>
      <c r="D12143" s="6" t="str">
        <f t="shared" si="189"/>
        <v>0598-000-000-0000</v>
      </c>
      <c r="E12143" s="5" t="s">
        <v>6724</v>
      </c>
      <c r="F12143" s="5" t="s">
        <v>383</v>
      </c>
      <c r="G12143" s="5" t="s">
        <v>25879</v>
      </c>
      <c r="H12143" s="5" t="s">
        <v>377</v>
      </c>
      <c r="I12143" s="5" t="s">
        <v>378</v>
      </c>
    </row>
    <row r="12144" spans="1:9" x14ac:dyDescent="0.25">
      <c r="A12144" s="5" t="s">
        <v>27810</v>
      </c>
      <c r="B12144" s="5" t="s">
        <v>27811</v>
      </c>
      <c r="C12144" s="6" t="s">
        <v>8136</v>
      </c>
      <c r="D12144" s="6" t="str">
        <f t="shared" si="189"/>
        <v>0600-000-000-0000</v>
      </c>
      <c r="E12144" s="5" t="s">
        <v>8137</v>
      </c>
      <c r="F12144" s="5" t="s">
        <v>383</v>
      </c>
      <c r="G12144" s="5" t="s">
        <v>25879</v>
      </c>
      <c r="H12144" s="5" t="s">
        <v>377</v>
      </c>
      <c r="I12144" s="5" t="s">
        <v>378</v>
      </c>
    </row>
    <row r="12145" spans="1:9" x14ac:dyDescent="0.25">
      <c r="A12145" s="5" t="s">
        <v>27812</v>
      </c>
      <c r="B12145" s="5" t="s">
        <v>27813</v>
      </c>
      <c r="C12145" s="6" t="s">
        <v>2233</v>
      </c>
      <c r="D12145" s="6" t="str">
        <f t="shared" si="189"/>
        <v>0671-000-000-0000</v>
      </c>
      <c r="E12145" s="5" t="s">
        <v>2234</v>
      </c>
      <c r="F12145" s="5" t="s">
        <v>383</v>
      </c>
      <c r="G12145" s="5" t="s">
        <v>25879</v>
      </c>
      <c r="H12145" s="5" t="s">
        <v>377</v>
      </c>
      <c r="I12145" s="5" t="s">
        <v>378</v>
      </c>
    </row>
    <row r="12146" spans="1:9" x14ac:dyDescent="0.25">
      <c r="A12146" s="5" t="s">
        <v>27814</v>
      </c>
      <c r="B12146" s="5" t="s">
        <v>27815</v>
      </c>
      <c r="C12146" s="6" t="s">
        <v>12791</v>
      </c>
      <c r="D12146" s="6" t="str">
        <f t="shared" si="189"/>
        <v>0100-000-000-0000</v>
      </c>
      <c r="E12146" s="5" t="s">
        <v>12792</v>
      </c>
      <c r="F12146" s="5" t="s">
        <v>383</v>
      </c>
      <c r="G12146" s="5" t="s">
        <v>25879</v>
      </c>
      <c r="H12146" s="5" t="s">
        <v>377</v>
      </c>
      <c r="I12146" s="5" t="s">
        <v>378</v>
      </c>
    </row>
    <row r="12147" spans="1:9" x14ac:dyDescent="0.25">
      <c r="A12147" s="5" t="s">
        <v>27816</v>
      </c>
      <c r="B12147" s="5" t="s">
        <v>27817</v>
      </c>
      <c r="C12147" s="6" t="s">
        <v>1559</v>
      </c>
      <c r="D12147" s="6" t="str">
        <f t="shared" si="189"/>
        <v>0070-000-000-0000</v>
      </c>
      <c r="E12147" s="5" t="s">
        <v>1560</v>
      </c>
      <c r="F12147" s="5" t="s">
        <v>383</v>
      </c>
      <c r="G12147" s="5" t="s">
        <v>25879</v>
      </c>
      <c r="H12147" s="5" t="s">
        <v>377</v>
      </c>
      <c r="I12147" s="5" t="s">
        <v>378</v>
      </c>
    </row>
    <row r="12148" spans="1:9" x14ac:dyDescent="0.25">
      <c r="A12148" s="5" t="s">
        <v>27818</v>
      </c>
      <c r="B12148" s="5" t="s">
        <v>27819</v>
      </c>
      <c r="C12148" s="6" t="s">
        <v>1559</v>
      </c>
      <c r="D12148" s="6" t="str">
        <f t="shared" si="189"/>
        <v>0070-000-000-0000</v>
      </c>
      <c r="E12148" s="5" t="s">
        <v>1560</v>
      </c>
      <c r="F12148" s="5" t="s">
        <v>383</v>
      </c>
      <c r="G12148" s="5" t="s">
        <v>25879</v>
      </c>
      <c r="H12148" s="5" t="s">
        <v>377</v>
      </c>
      <c r="I12148" s="5" t="s">
        <v>378</v>
      </c>
    </row>
    <row r="12149" spans="1:9" x14ac:dyDescent="0.25">
      <c r="A12149" s="5" t="s">
        <v>27820</v>
      </c>
      <c r="B12149" s="5" t="s">
        <v>27821</v>
      </c>
      <c r="C12149" s="6" t="s">
        <v>1559</v>
      </c>
      <c r="D12149" s="6" t="str">
        <f t="shared" si="189"/>
        <v>0070-000-000-0000</v>
      </c>
      <c r="E12149" s="5" t="s">
        <v>1560</v>
      </c>
      <c r="F12149" s="5" t="s">
        <v>383</v>
      </c>
      <c r="G12149" s="5" t="s">
        <v>25879</v>
      </c>
      <c r="H12149" s="5" t="s">
        <v>377</v>
      </c>
      <c r="I12149" s="5" t="s">
        <v>378</v>
      </c>
    </row>
    <row r="12150" spans="1:9" x14ac:dyDescent="0.25">
      <c r="A12150" s="5" t="s">
        <v>27822</v>
      </c>
      <c r="B12150" s="5" t="s">
        <v>27823</v>
      </c>
      <c r="C12150" s="6" t="s">
        <v>1181</v>
      </c>
      <c r="D12150" s="6" t="str">
        <f t="shared" si="189"/>
        <v>0844-000-000-0000</v>
      </c>
      <c r="E12150" s="5" t="s">
        <v>1182</v>
      </c>
      <c r="F12150" s="5" t="s">
        <v>383</v>
      </c>
      <c r="G12150" s="5" t="s">
        <v>25879</v>
      </c>
      <c r="H12150" s="5" t="s">
        <v>377</v>
      </c>
      <c r="I12150" s="5" t="s">
        <v>378</v>
      </c>
    </row>
    <row r="12151" spans="1:9" x14ac:dyDescent="0.25">
      <c r="A12151" s="5" t="s">
        <v>27824</v>
      </c>
      <c r="B12151" s="5" t="s">
        <v>27825</v>
      </c>
      <c r="C12151" s="6" t="s">
        <v>4076</v>
      </c>
      <c r="D12151" s="6" t="str">
        <f t="shared" si="189"/>
        <v>0308-000-000-0000</v>
      </c>
      <c r="E12151" s="5" t="s">
        <v>4077</v>
      </c>
      <c r="F12151" s="5" t="s">
        <v>383</v>
      </c>
      <c r="G12151" s="5" t="s">
        <v>25879</v>
      </c>
      <c r="H12151" s="5" t="s">
        <v>377</v>
      </c>
      <c r="I12151" s="5" t="s">
        <v>378</v>
      </c>
    </row>
    <row r="12152" spans="1:9" x14ac:dyDescent="0.25">
      <c r="A12152" s="5" t="s">
        <v>27826</v>
      </c>
      <c r="B12152" s="5" t="s">
        <v>27827</v>
      </c>
      <c r="C12152" s="6" t="s">
        <v>724</v>
      </c>
      <c r="D12152" s="6" t="str">
        <f t="shared" si="189"/>
        <v>0283-000-000-0000</v>
      </c>
      <c r="E12152" s="5" t="s">
        <v>725</v>
      </c>
      <c r="F12152" s="5" t="s">
        <v>383</v>
      </c>
      <c r="G12152" s="5" t="s">
        <v>25879</v>
      </c>
      <c r="H12152" s="5" t="s">
        <v>377</v>
      </c>
      <c r="I12152" s="5" t="s">
        <v>378</v>
      </c>
    </row>
    <row r="12153" spans="1:9" x14ac:dyDescent="0.25">
      <c r="A12153" s="5" t="s">
        <v>27828</v>
      </c>
      <c r="B12153" s="5" t="s">
        <v>27829</v>
      </c>
      <c r="C12153" s="6" t="s">
        <v>1346</v>
      </c>
      <c r="D12153" s="6" t="str">
        <f t="shared" si="189"/>
        <v>0018-000-000-0000</v>
      </c>
      <c r="E12153" s="5" t="s">
        <v>1347</v>
      </c>
      <c r="F12153" s="5" t="s">
        <v>383</v>
      </c>
      <c r="G12153" s="5" t="s">
        <v>25879</v>
      </c>
      <c r="H12153" s="5" t="s">
        <v>377</v>
      </c>
      <c r="I12153" s="5" t="s">
        <v>378</v>
      </c>
    </row>
    <row r="12154" spans="1:9" x14ac:dyDescent="0.25">
      <c r="A12154" s="5" t="s">
        <v>27830</v>
      </c>
      <c r="B12154" s="5" t="s">
        <v>27831</v>
      </c>
      <c r="C12154" s="6" t="s">
        <v>27832</v>
      </c>
      <c r="D12154" s="6" t="str">
        <f t="shared" si="189"/>
        <v>0017-060-000-2000</v>
      </c>
      <c r="E12154" s="5" t="s">
        <v>27833</v>
      </c>
      <c r="F12154" s="5" t="s">
        <v>27834</v>
      </c>
      <c r="G12154" s="5" t="s">
        <v>27835</v>
      </c>
      <c r="H12154" s="5" t="s">
        <v>377</v>
      </c>
      <c r="I12154" s="5" t="s">
        <v>378</v>
      </c>
    </row>
    <row r="12155" spans="1:9" x14ac:dyDescent="0.25">
      <c r="A12155" s="5" t="s">
        <v>27836</v>
      </c>
      <c r="B12155" s="5" t="s">
        <v>27837</v>
      </c>
      <c r="C12155" s="6" t="s">
        <v>27832</v>
      </c>
      <c r="D12155" s="6" t="str">
        <f t="shared" si="189"/>
        <v>0017-060-000-2000</v>
      </c>
      <c r="E12155" s="5" t="s">
        <v>27833</v>
      </c>
      <c r="F12155" s="5" t="s">
        <v>27838</v>
      </c>
      <c r="G12155" s="5" t="s">
        <v>27839</v>
      </c>
      <c r="H12155" s="5" t="s">
        <v>377</v>
      </c>
      <c r="I12155" s="5" t="s">
        <v>378</v>
      </c>
    </row>
    <row r="12156" spans="1:9" x14ac:dyDescent="0.25">
      <c r="A12156" s="5" t="s">
        <v>27840</v>
      </c>
      <c r="B12156" s="5" t="s">
        <v>27841</v>
      </c>
      <c r="C12156" s="6" t="s">
        <v>27842</v>
      </c>
      <c r="D12156" s="6" t="str">
        <f t="shared" si="189"/>
        <v>0017-060-000-1000</v>
      </c>
      <c r="E12156" s="5" t="s">
        <v>27843</v>
      </c>
      <c r="F12156" s="5" t="s">
        <v>27834</v>
      </c>
      <c r="G12156" s="5" t="s">
        <v>27835</v>
      </c>
      <c r="H12156" s="5" t="s">
        <v>27844</v>
      </c>
      <c r="I12156" s="5" t="s">
        <v>27845</v>
      </c>
    </row>
    <row r="12157" spans="1:9" x14ac:dyDescent="0.25">
      <c r="A12157" s="5" t="s">
        <v>27846</v>
      </c>
      <c r="B12157" s="5" t="s">
        <v>27847</v>
      </c>
      <c r="C12157" s="6" t="s">
        <v>27832</v>
      </c>
      <c r="D12157" s="6" t="str">
        <f t="shared" si="189"/>
        <v>0017-060-000-2000</v>
      </c>
      <c r="E12157" s="5" t="s">
        <v>27833</v>
      </c>
      <c r="F12157" s="5" t="s">
        <v>27838</v>
      </c>
      <c r="G12157" s="5" t="s">
        <v>27839</v>
      </c>
      <c r="H12157" s="5" t="s">
        <v>377</v>
      </c>
      <c r="I12157" s="5" t="s">
        <v>378</v>
      </c>
    </row>
    <row r="12158" spans="1:9" x14ac:dyDescent="0.25">
      <c r="A12158" s="5" t="s">
        <v>27848</v>
      </c>
      <c r="B12158" s="5" t="s">
        <v>27849</v>
      </c>
      <c r="C12158" s="6" t="s">
        <v>27842</v>
      </c>
      <c r="D12158" s="6" t="str">
        <f t="shared" si="189"/>
        <v>0017-060-000-1000</v>
      </c>
      <c r="E12158" s="5" t="s">
        <v>27843</v>
      </c>
      <c r="F12158" s="5" t="s">
        <v>27838</v>
      </c>
      <c r="G12158" s="5" t="s">
        <v>27839</v>
      </c>
      <c r="H12158" s="5" t="s">
        <v>27844</v>
      </c>
      <c r="I12158" s="5" t="s">
        <v>27845</v>
      </c>
    </row>
    <row r="12159" spans="1:9" x14ac:dyDescent="0.25">
      <c r="A12159" t="s">
        <v>361</v>
      </c>
      <c r="B12159" s="1" t="s">
        <v>27901</v>
      </c>
      <c r="C12159" s="5" t="s">
        <v>27904</v>
      </c>
      <c r="F12159" s="5" t="s">
        <v>383</v>
      </c>
      <c r="G12159" s="5" t="s">
        <v>25879</v>
      </c>
    </row>
    <row r="12160" spans="1:9" x14ac:dyDescent="0.25">
      <c r="A12160" s="3" t="s">
        <v>245</v>
      </c>
      <c r="B12160" t="s">
        <v>27903</v>
      </c>
      <c r="C12160" s="5" t="s">
        <v>27904</v>
      </c>
      <c r="F12160" s="5" t="s">
        <v>383</v>
      </c>
      <c r="G12160" s="5" t="s">
        <v>25879</v>
      </c>
    </row>
    <row r="12161" spans="1:7" x14ac:dyDescent="0.25">
      <c r="A12161" s="3" t="s">
        <v>210</v>
      </c>
      <c r="B12161" t="s">
        <v>27902</v>
      </c>
      <c r="C12161" s="6" t="s">
        <v>499</v>
      </c>
      <c r="F12161" s="5" t="s">
        <v>650</v>
      </c>
      <c r="G12161" s="5" t="s">
        <v>651</v>
      </c>
    </row>
  </sheetData>
  <autoFilter ref="A1:I12158">
    <sortState ref="A2:I12161">
      <sortCondition ref="A1:A12158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80"/>
  <sheetViews>
    <sheetView topLeftCell="A55" workbookViewId="0">
      <selection activeCell="B5" sqref="B5"/>
    </sheetView>
  </sheetViews>
  <sheetFormatPr defaultRowHeight="15" customHeight="1" x14ac:dyDescent="0.25"/>
  <cols>
    <col min="1" max="1" width="23.28515625" bestFit="1" customWidth="1"/>
    <col min="3" max="3" width="40.5703125" bestFit="1" customWidth="1"/>
    <col min="4" max="4" width="11.5703125" bestFit="1" customWidth="1"/>
    <col min="5" max="5" width="8.42578125" bestFit="1" customWidth="1"/>
    <col min="6" max="6" width="79.140625" bestFit="1" customWidth="1"/>
  </cols>
  <sheetData>
    <row r="2" spans="1:11" ht="15" customHeight="1" x14ac:dyDescent="0.25">
      <c r="A2" t="s">
        <v>333</v>
      </c>
      <c r="B2" s="3">
        <v>0</v>
      </c>
      <c r="C2" t="s">
        <v>21</v>
      </c>
      <c r="D2" s="3"/>
      <c r="E2" s="3"/>
      <c r="F2" t="s">
        <v>22</v>
      </c>
      <c r="G2" t="str">
        <f>IFERROR(VLOOKUP(B2,BGU!A:B,2),"")</f>
        <v/>
      </c>
      <c r="H2" t="str">
        <f>TEXT(IFERROR(VLOOKUP(B2,BGU!A:C,3),""),"0000-000-000-0000")</f>
        <v/>
      </c>
      <c r="I2" t="str">
        <f t="shared" ref="I2:I38" si="0">MID(H2,1,4)</f>
        <v/>
      </c>
      <c r="J2" t="str">
        <f>IFERROR(VLOOKUP(B2,BGU!A:F,6),"")</f>
        <v/>
      </c>
      <c r="K2" t="str">
        <f>IFERROR(VLOOKUP(B2,BGU!A:G,7),"")</f>
        <v/>
      </c>
    </row>
    <row r="3" spans="1:11" ht="15" customHeight="1" x14ac:dyDescent="0.25">
      <c r="A3" t="s">
        <v>333</v>
      </c>
      <c r="B3" s="3">
        <v>0</v>
      </c>
      <c r="C3" t="s">
        <v>48</v>
      </c>
      <c r="D3" s="3"/>
      <c r="E3" s="3"/>
      <c r="F3" t="s">
        <v>22</v>
      </c>
      <c r="G3" t="str">
        <f>IFERROR(VLOOKUP(B3,BGU!A:B,2),"")</f>
        <v/>
      </c>
      <c r="H3" t="str">
        <f>TEXT(IFERROR(VLOOKUP(B3,BGU!A:C,3),""),"0000-000-000-0000")</f>
        <v/>
      </c>
      <c r="I3" t="str">
        <f t="shared" si="0"/>
        <v/>
      </c>
      <c r="J3" t="str">
        <f>IFERROR(VLOOKUP(B3,BGU!A:F,6),"")</f>
        <v/>
      </c>
      <c r="K3" t="str">
        <f>IFERROR(VLOOKUP(B3,BGU!A:G,7),"")</f>
        <v/>
      </c>
    </row>
    <row r="4" spans="1:11" ht="15" customHeight="1" x14ac:dyDescent="0.25">
      <c r="A4" t="s">
        <v>333</v>
      </c>
      <c r="B4" s="3">
        <v>0</v>
      </c>
      <c r="C4" t="s">
        <v>50</v>
      </c>
      <c r="D4" s="3"/>
      <c r="E4" s="3"/>
      <c r="F4" t="s">
        <v>22</v>
      </c>
      <c r="G4" t="str">
        <f>IFERROR(VLOOKUP(B4,BGU!A:B,2),"")</f>
        <v/>
      </c>
      <c r="H4" t="str">
        <f>TEXT(IFERROR(VLOOKUP(B4,BGU!A:C,3),""),"0000-000-000-0000")</f>
        <v/>
      </c>
      <c r="I4" t="str">
        <f t="shared" si="0"/>
        <v/>
      </c>
      <c r="J4" t="str">
        <f>IFERROR(VLOOKUP(B4,BGU!A:F,6),"")</f>
        <v/>
      </c>
      <c r="K4" t="str">
        <f>IFERROR(VLOOKUP(B4,BGU!A:G,7),"")</f>
        <v/>
      </c>
    </row>
    <row r="5" spans="1:11" ht="15" customHeight="1" x14ac:dyDescent="0.25">
      <c r="A5" t="s">
        <v>333</v>
      </c>
      <c r="B5" s="3">
        <v>0</v>
      </c>
      <c r="C5" t="s">
        <v>52</v>
      </c>
      <c r="D5" s="3"/>
      <c r="E5" s="3"/>
      <c r="F5" t="s">
        <v>22</v>
      </c>
      <c r="G5" t="str">
        <f>IFERROR(VLOOKUP(B5,BGU!A:B,2),"")</f>
        <v/>
      </c>
      <c r="H5" t="str">
        <f>TEXT(IFERROR(VLOOKUP(B5,BGU!A:C,3),""),"0000-000-000-0000")</f>
        <v/>
      </c>
      <c r="I5" t="str">
        <f t="shared" si="0"/>
        <v/>
      </c>
      <c r="J5" t="str">
        <f>IFERROR(VLOOKUP(B5,BGU!A:F,6),"")</f>
        <v/>
      </c>
      <c r="K5" t="str">
        <f>IFERROR(VLOOKUP(B5,BGU!A:G,7),"")</f>
        <v/>
      </c>
    </row>
    <row r="6" spans="1:11" ht="15" customHeight="1" x14ac:dyDescent="0.25">
      <c r="A6" t="s">
        <v>333</v>
      </c>
      <c r="B6" s="3">
        <v>0</v>
      </c>
      <c r="C6" t="s">
        <v>62</v>
      </c>
      <c r="D6" s="3"/>
      <c r="E6" s="3"/>
      <c r="F6" t="s">
        <v>22</v>
      </c>
      <c r="G6" t="str">
        <f>IFERROR(VLOOKUP(B6,BGU!A:B,2),"")</f>
        <v/>
      </c>
      <c r="H6" t="str">
        <f>TEXT(IFERROR(VLOOKUP(B6,BGU!A:C,3),""),"0000-000-000-0000")</f>
        <v/>
      </c>
      <c r="I6" t="str">
        <f t="shared" si="0"/>
        <v/>
      </c>
      <c r="J6" t="str">
        <f>IFERROR(VLOOKUP(B6,BGU!A:F,6),"")</f>
        <v/>
      </c>
      <c r="K6" t="str">
        <f>IFERROR(VLOOKUP(B6,BGU!A:G,7),"")</f>
        <v/>
      </c>
    </row>
    <row r="7" spans="1:11" ht="15" customHeight="1" x14ac:dyDescent="0.25">
      <c r="A7" t="s">
        <v>333</v>
      </c>
      <c r="B7" s="3">
        <v>0</v>
      </c>
      <c r="C7" t="s">
        <v>87</v>
      </c>
      <c r="D7" s="3"/>
      <c r="E7" s="3"/>
      <c r="F7" t="s">
        <v>22</v>
      </c>
      <c r="G7" t="str">
        <f>IFERROR(VLOOKUP(B7,BGU!A:B,2),"")</f>
        <v/>
      </c>
      <c r="H7" t="str">
        <f>TEXT(IFERROR(VLOOKUP(B7,BGU!A:C,3),""),"0000-000-000-0000")</f>
        <v/>
      </c>
      <c r="I7" t="str">
        <f t="shared" si="0"/>
        <v/>
      </c>
      <c r="J7" t="str">
        <f>IFERROR(VLOOKUP(B7,BGU!A:F,6),"")</f>
        <v/>
      </c>
      <c r="K7" t="str">
        <f>IFERROR(VLOOKUP(B7,BGU!A:G,7),"")</f>
        <v/>
      </c>
    </row>
    <row r="8" spans="1:11" ht="15" customHeight="1" x14ac:dyDescent="0.25">
      <c r="A8" t="s">
        <v>333</v>
      </c>
      <c r="B8" s="3">
        <v>0</v>
      </c>
      <c r="C8" t="s">
        <v>101</v>
      </c>
      <c r="D8" s="3"/>
      <c r="E8" s="3"/>
      <c r="F8" t="s">
        <v>22</v>
      </c>
      <c r="G8" t="str">
        <f>IFERROR(VLOOKUP(B8,BGU!A:B,2),"")</f>
        <v/>
      </c>
      <c r="H8" t="str">
        <f>TEXT(IFERROR(VLOOKUP(B8,BGU!A:C,3),""),"0000-000-000-0000")</f>
        <v/>
      </c>
      <c r="I8" t="str">
        <f t="shared" si="0"/>
        <v/>
      </c>
      <c r="J8" t="str">
        <f>IFERROR(VLOOKUP(B8,BGU!A:F,6),"")</f>
        <v/>
      </c>
      <c r="K8" t="str">
        <f>IFERROR(VLOOKUP(B8,BGU!A:G,7),"")</f>
        <v/>
      </c>
    </row>
    <row r="9" spans="1:11" ht="15" customHeight="1" x14ac:dyDescent="0.25">
      <c r="A9" t="s">
        <v>333</v>
      </c>
      <c r="B9" s="3">
        <v>0</v>
      </c>
      <c r="C9" t="s">
        <v>110</v>
      </c>
      <c r="D9" s="3"/>
      <c r="E9" s="3"/>
      <c r="F9" t="s">
        <v>22</v>
      </c>
      <c r="G9" t="str">
        <f>IFERROR(VLOOKUP(B9,BGU!A:B,2),"")</f>
        <v/>
      </c>
      <c r="H9" t="str">
        <f>TEXT(IFERROR(VLOOKUP(B9,BGU!A:C,3),""),"0000-000-000-0000")</f>
        <v/>
      </c>
      <c r="I9" t="str">
        <f t="shared" si="0"/>
        <v/>
      </c>
      <c r="J9" t="str">
        <f>IFERROR(VLOOKUP(B9,BGU!A:F,6),"")</f>
        <v/>
      </c>
      <c r="K9" t="str">
        <f>IFERROR(VLOOKUP(B9,BGU!A:G,7),"")</f>
        <v/>
      </c>
    </row>
    <row r="10" spans="1:11" ht="15" customHeight="1" x14ac:dyDescent="0.25">
      <c r="A10" t="s">
        <v>333</v>
      </c>
      <c r="B10" s="3">
        <v>0</v>
      </c>
      <c r="C10" t="s">
        <v>124</v>
      </c>
      <c r="D10" s="3"/>
      <c r="E10" s="3"/>
      <c r="F10" t="s">
        <v>22</v>
      </c>
      <c r="G10" t="str">
        <f>IFERROR(VLOOKUP(B10,BGU!A:B,2),"")</f>
        <v/>
      </c>
      <c r="H10" t="str">
        <f>TEXT(IFERROR(VLOOKUP(B10,BGU!A:C,3),""),"0000-000-000-0000")</f>
        <v/>
      </c>
      <c r="I10" t="str">
        <f t="shared" si="0"/>
        <v/>
      </c>
      <c r="J10" t="str">
        <f>IFERROR(VLOOKUP(B10,BGU!A:F,6),"")</f>
        <v/>
      </c>
      <c r="K10" t="str">
        <f>IFERROR(VLOOKUP(B10,BGU!A:G,7),"")</f>
        <v/>
      </c>
    </row>
    <row r="11" spans="1:11" ht="15" customHeight="1" x14ac:dyDescent="0.25">
      <c r="A11" t="s">
        <v>333</v>
      </c>
      <c r="B11" s="3">
        <v>0</v>
      </c>
      <c r="C11" t="s">
        <v>128</v>
      </c>
      <c r="D11" s="3"/>
      <c r="E11" s="3"/>
      <c r="F11" t="s">
        <v>22</v>
      </c>
      <c r="G11" t="str">
        <f>IFERROR(VLOOKUP(B11,BGU!A:B,2),"")</f>
        <v/>
      </c>
      <c r="H11" t="str">
        <f>TEXT(IFERROR(VLOOKUP(B11,BGU!A:C,3),""),"0000-000-000-0000")</f>
        <v/>
      </c>
      <c r="I11" t="str">
        <f t="shared" si="0"/>
        <v/>
      </c>
      <c r="J11" t="str">
        <f>IFERROR(VLOOKUP(B11,BGU!A:F,6),"")</f>
        <v/>
      </c>
      <c r="K11" t="str">
        <f>IFERROR(VLOOKUP(B11,BGU!A:G,7),"")</f>
        <v/>
      </c>
    </row>
    <row r="12" spans="1:11" ht="15" customHeight="1" x14ac:dyDescent="0.25">
      <c r="A12" t="s">
        <v>333</v>
      </c>
      <c r="B12" s="3">
        <v>0</v>
      </c>
      <c r="C12" t="s">
        <v>129</v>
      </c>
      <c r="D12" s="3"/>
      <c r="E12" s="3"/>
      <c r="F12" t="s">
        <v>22</v>
      </c>
      <c r="G12" t="str">
        <f>IFERROR(VLOOKUP(B12,BGU!A:B,2),"")</f>
        <v/>
      </c>
      <c r="H12" t="str">
        <f>TEXT(IFERROR(VLOOKUP(B12,BGU!A:C,3),""),"0000-000-000-0000")</f>
        <v/>
      </c>
      <c r="I12" t="str">
        <f t="shared" si="0"/>
        <v/>
      </c>
      <c r="J12" t="str">
        <f>IFERROR(VLOOKUP(B12,BGU!A:F,6),"")</f>
        <v/>
      </c>
      <c r="K12" t="str">
        <f>IFERROR(VLOOKUP(B12,BGU!A:G,7),"")</f>
        <v/>
      </c>
    </row>
    <row r="13" spans="1:11" ht="15" customHeight="1" x14ac:dyDescent="0.25">
      <c r="A13" t="s">
        <v>333</v>
      </c>
      <c r="B13" s="3">
        <v>0</v>
      </c>
      <c r="C13" t="s">
        <v>155</v>
      </c>
      <c r="D13" s="3"/>
      <c r="E13" s="3"/>
      <c r="F13" t="s">
        <v>22</v>
      </c>
      <c r="G13" t="str">
        <f>IFERROR(VLOOKUP(B13,BGU!A:B,2),"")</f>
        <v/>
      </c>
      <c r="H13" t="str">
        <f>TEXT(IFERROR(VLOOKUP(B13,BGU!A:C,3),""),"0000-000-000-0000")</f>
        <v/>
      </c>
      <c r="I13" t="str">
        <f t="shared" si="0"/>
        <v/>
      </c>
      <c r="J13" t="str">
        <f>IFERROR(VLOOKUP(B13,BGU!A:F,6),"")</f>
        <v/>
      </c>
      <c r="K13" t="str">
        <f>IFERROR(VLOOKUP(B13,BGU!A:G,7),"")</f>
        <v/>
      </c>
    </row>
    <row r="14" spans="1:11" ht="15" customHeight="1" x14ac:dyDescent="0.25">
      <c r="A14" t="s">
        <v>333</v>
      </c>
      <c r="B14" s="3">
        <v>0</v>
      </c>
      <c r="C14" t="s">
        <v>156</v>
      </c>
      <c r="D14" s="3"/>
      <c r="E14" s="3"/>
      <c r="F14" t="s">
        <v>22</v>
      </c>
      <c r="G14" t="str">
        <f>IFERROR(VLOOKUP(B14,BGU!A:B,2),"")</f>
        <v/>
      </c>
      <c r="H14" t="str">
        <f>TEXT(IFERROR(VLOOKUP(B14,BGU!A:C,3),""),"0000-000-000-0000")</f>
        <v/>
      </c>
      <c r="I14" t="str">
        <f t="shared" si="0"/>
        <v/>
      </c>
      <c r="J14" t="str">
        <f>IFERROR(VLOOKUP(B14,BGU!A:F,6),"")</f>
        <v/>
      </c>
      <c r="K14" t="str">
        <f>IFERROR(VLOOKUP(B14,BGU!A:G,7),"")</f>
        <v/>
      </c>
    </row>
    <row r="15" spans="1:11" ht="15" customHeight="1" x14ac:dyDescent="0.25">
      <c r="A15" t="s">
        <v>333</v>
      </c>
      <c r="B15" s="3">
        <v>0</v>
      </c>
      <c r="C15" t="s">
        <v>15</v>
      </c>
      <c r="D15" s="3"/>
      <c r="E15" s="3"/>
      <c r="F15" t="s">
        <v>16</v>
      </c>
      <c r="G15" t="str">
        <f>IFERROR(VLOOKUP(B15,BGU!A:B,2),"")</f>
        <v/>
      </c>
      <c r="H15" t="str">
        <f>TEXT(IFERROR(VLOOKUP(B15,BGU!A:C,3),""),"0000-000-000-0000")</f>
        <v/>
      </c>
      <c r="I15" t="str">
        <f t="shared" si="0"/>
        <v/>
      </c>
      <c r="J15" t="str">
        <f>IFERROR(VLOOKUP(B15,BGU!A:F,6),"")</f>
        <v/>
      </c>
      <c r="K15" t="str">
        <f>IFERROR(VLOOKUP(B15,BGU!A:G,7),"")</f>
        <v/>
      </c>
    </row>
    <row r="16" spans="1:11" ht="15" customHeight="1" x14ac:dyDescent="0.25">
      <c r="A16" t="s">
        <v>333</v>
      </c>
      <c r="B16" s="3">
        <v>0</v>
      </c>
      <c r="C16" t="s">
        <v>132</v>
      </c>
      <c r="D16" s="3"/>
      <c r="E16" s="3"/>
      <c r="F16" t="s">
        <v>16</v>
      </c>
      <c r="G16" t="str">
        <f>IFERROR(VLOOKUP(B16,BGU!A:B,2),"")</f>
        <v/>
      </c>
      <c r="H16" t="str">
        <f>TEXT(IFERROR(VLOOKUP(B16,BGU!A:C,3),""),"0000-000-000-0000")</f>
        <v/>
      </c>
      <c r="I16" t="str">
        <f t="shared" si="0"/>
        <v/>
      </c>
      <c r="J16" t="str">
        <f>IFERROR(VLOOKUP(B16,BGU!A:F,6),"")</f>
        <v/>
      </c>
      <c r="K16" t="str">
        <f>IFERROR(VLOOKUP(B16,BGU!A:G,7),"")</f>
        <v/>
      </c>
    </row>
    <row r="17" spans="1:11" ht="15" customHeight="1" x14ac:dyDescent="0.25">
      <c r="A17" t="s">
        <v>333</v>
      </c>
      <c r="B17" s="3">
        <v>0</v>
      </c>
      <c r="C17" t="s">
        <v>138</v>
      </c>
      <c r="D17" s="3"/>
      <c r="E17" s="3"/>
      <c r="F17" t="s">
        <v>139</v>
      </c>
      <c r="G17" t="str">
        <f>IFERROR(VLOOKUP(B17,BGU!A:B,2),"")</f>
        <v/>
      </c>
      <c r="H17" t="str">
        <f>TEXT(IFERROR(VLOOKUP(B17,BGU!A:C,3),""),"0000-000-000-0000")</f>
        <v/>
      </c>
      <c r="I17" t="str">
        <f t="shared" si="0"/>
        <v/>
      </c>
      <c r="J17" t="str">
        <f>IFERROR(VLOOKUP(B17,BGU!A:F,6),"")</f>
        <v/>
      </c>
      <c r="K17" t="str">
        <f>IFERROR(VLOOKUP(B17,BGU!A:G,7),"")</f>
        <v/>
      </c>
    </row>
    <row r="18" spans="1:11" ht="15" customHeight="1" x14ac:dyDescent="0.25">
      <c r="A18" t="s">
        <v>333</v>
      </c>
      <c r="B18" s="3">
        <v>0</v>
      </c>
      <c r="C18" t="s">
        <v>10</v>
      </c>
      <c r="D18" s="3"/>
      <c r="E18" s="3"/>
      <c r="F18" t="s">
        <v>3</v>
      </c>
      <c r="G18" t="str">
        <f>IFERROR(VLOOKUP(B18,BGU!A:B,2),"")</f>
        <v/>
      </c>
      <c r="H18" t="str">
        <f>TEXT(IFERROR(VLOOKUP(B18,BGU!A:C,3),""),"0000-000-000-0000")</f>
        <v/>
      </c>
      <c r="I18" t="str">
        <f t="shared" si="0"/>
        <v/>
      </c>
      <c r="J18" t="str">
        <f>IFERROR(VLOOKUP(B18,BGU!A:F,6),"")</f>
        <v/>
      </c>
      <c r="K18" t="str">
        <f>IFERROR(VLOOKUP(B18,BGU!A:G,7),"")</f>
        <v/>
      </c>
    </row>
    <row r="19" spans="1:11" ht="15" customHeight="1" x14ac:dyDescent="0.25">
      <c r="A19" t="s">
        <v>333</v>
      </c>
      <c r="B19" s="3">
        <v>0</v>
      </c>
      <c r="C19" t="s">
        <v>28</v>
      </c>
      <c r="D19" s="3"/>
      <c r="E19" s="3"/>
      <c r="F19" t="s">
        <v>3</v>
      </c>
      <c r="G19" t="str">
        <f>IFERROR(VLOOKUP(B19,BGU!A:B,2),"")</f>
        <v/>
      </c>
      <c r="H19" t="str">
        <f>TEXT(IFERROR(VLOOKUP(B19,BGU!A:C,3),""),"0000-000-000-0000")</f>
        <v/>
      </c>
      <c r="I19" t="str">
        <f t="shared" si="0"/>
        <v/>
      </c>
      <c r="J19" t="str">
        <f>IFERROR(VLOOKUP(B19,BGU!A:F,6),"")</f>
        <v/>
      </c>
      <c r="K19" t="str">
        <f>IFERROR(VLOOKUP(B19,BGU!A:G,7),"")</f>
        <v/>
      </c>
    </row>
    <row r="20" spans="1:11" ht="15" customHeight="1" x14ac:dyDescent="0.25">
      <c r="A20" t="s">
        <v>333</v>
      </c>
      <c r="B20" s="3">
        <v>0</v>
      </c>
      <c r="C20" t="s">
        <v>30</v>
      </c>
      <c r="D20" s="3"/>
      <c r="E20" s="3"/>
      <c r="F20" t="s">
        <v>3</v>
      </c>
      <c r="G20" t="str">
        <f>IFERROR(VLOOKUP(B20,BGU!A:B,2),"")</f>
        <v/>
      </c>
      <c r="H20" t="str">
        <f>TEXT(IFERROR(VLOOKUP(B20,BGU!A:C,3),""),"0000-000-000-0000")</f>
        <v/>
      </c>
      <c r="I20" t="str">
        <f t="shared" si="0"/>
        <v/>
      </c>
      <c r="J20" t="str">
        <f>IFERROR(VLOOKUP(B20,BGU!A:F,6),"")</f>
        <v/>
      </c>
      <c r="K20" t="str">
        <f>IFERROR(VLOOKUP(B20,BGU!A:G,7),"")</f>
        <v/>
      </c>
    </row>
    <row r="21" spans="1:11" ht="15" customHeight="1" x14ac:dyDescent="0.25">
      <c r="A21" t="s">
        <v>333</v>
      </c>
      <c r="B21" s="3">
        <v>0</v>
      </c>
      <c r="C21" t="s">
        <v>33</v>
      </c>
      <c r="D21" s="3"/>
      <c r="E21" s="3"/>
      <c r="F21" t="s">
        <v>3</v>
      </c>
      <c r="G21" t="str">
        <f>IFERROR(VLOOKUP(B21,BGU!A:B,2),"")</f>
        <v/>
      </c>
      <c r="H21" t="str">
        <f>TEXT(IFERROR(VLOOKUP(B21,BGU!A:C,3),""),"0000-000-000-0000")</f>
        <v/>
      </c>
      <c r="I21" t="str">
        <f t="shared" si="0"/>
        <v/>
      </c>
      <c r="J21" t="str">
        <f>IFERROR(VLOOKUP(B21,BGU!A:F,6),"")</f>
        <v/>
      </c>
      <c r="K21" t="str">
        <f>IFERROR(VLOOKUP(B21,BGU!A:G,7),"")</f>
        <v/>
      </c>
    </row>
    <row r="22" spans="1:11" ht="15" customHeight="1" x14ac:dyDescent="0.25">
      <c r="A22" t="s">
        <v>333</v>
      </c>
      <c r="B22" s="3">
        <v>0</v>
      </c>
      <c r="C22" t="s">
        <v>39</v>
      </c>
      <c r="D22" s="3"/>
      <c r="E22" s="3"/>
      <c r="F22" t="s">
        <v>3</v>
      </c>
      <c r="G22" t="str">
        <f>IFERROR(VLOOKUP(B22,BGU!A:B,2),"")</f>
        <v/>
      </c>
      <c r="H22" t="str">
        <f>TEXT(IFERROR(VLOOKUP(B22,BGU!A:C,3),""),"0000-000-000-0000")</f>
        <v/>
      </c>
      <c r="I22" t="str">
        <f t="shared" si="0"/>
        <v/>
      </c>
      <c r="J22" t="str">
        <f>IFERROR(VLOOKUP(B22,BGU!A:F,6),"")</f>
        <v/>
      </c>
      <c r="K22" t="str">
        <f>IFERROR(VLOOKUP(B22,BGU!A:G,7),"")</f>
        <v/>
      </c>
    </row>
    <row r="23" spans="1:11" ht="15" customHeight="1" x14ac:dyDescent="0.25">
      <c r="A23" t="s">
        <v>333</v>
      </c>
      <c r="B23" s="3">
        <v>0</v>
      </c>
      <c r="C23" t="s">
        <v>45</v>
      </c>
      <c r="D23" s="3"/>
      <c r="E23" s="3"/>
      <c r="F23" t="s">
        <v>3</v>
      </c>
      <c r="G23" t="str">
        <f>IFERROR(VLOOKUP(B23,BGU!A:B,2),"")</f>
        <v/>
      </c>
      <c r="H23" t="str">
        <f>TEXT(IFERROR(VLOOKUP(B23,BGU!A:C,3),""),"0000-000-000-0000")</f>
        <v/>
      </c>
      <c r="I23" t="str">
        <f t="shared" si="0"/>
        <v/>
      </c>
      <c r="J23" t="str">
        <f>IFERROR(VLOOKUP(B23,BGU!A:F,6),"")</f>
        <v/>
      </c>
      <c r="K23" t="str">
        <f>IFERROR(VLOOKUP(B23,BGU!A:G,7),"")</f>
        <v/>
      </c>
    </row>
    <row r="24" spans="1:11" ht="15" customHeight="1" x14ac:dyDescent="0.25">
      <c r="A24" t="s">
        <v>333</v>
      </c>
      <c r="B24" s="3">
        <v>0</v>
      </c>
      <c r="C24" t="s">
        <v>53</v>
      </c>
      <c r="D24" s="3"/>
      <c r="E24" s="3"/>
      <c r="F24" t="s">
        <v>3</v>
      </c>
      <c r="G24" t="str">
        <f>IFERROR(VLOOKUP(B24,BGU!A:B,2),"")</f>
        <v/>
      </c>
      <c r="H24" t="str">
        <f>TEXT(IFERROR(VLOOKUP(B24,BGU!A:C,3),""),"0000-000-000-0000")</f>
        <v/>
      </c>
      <c r="I24" t="str">
        <f t="shared" si="0"/>
        <v/>
      </c>
      <c r="J24" t="str">
        <f>IFERROR(VLOOKUP(B24,BGU!A:F,6),"")</f>
        <v/>
      </c>
      <c r="K24" t="str">
        <f>IFERROR(VLOOKUP(B24,BGU!A:G,7),"")</f>
        <v/>
      </c>
    </row>
    <row r="25" spans="1:11" ht="15" customHeight="1" x14ac:dyDescent="0.25">
      <c r="A25" t="s">
        <v>333</v>
      </c>
      <c r="B25" s="3">
        <v>0</v>
      </c>
      <c r="C25" t="s">
        <v>66</v>
      </c>
      <c r="D25" s="3"/>
      <c r="E25" s="3"/>
      <c r="F25" t="s">
        <v>3</v>
      </c>
      <c r="G25" t="str">
        <f>IFERROR(VLOOKUP(B25,BGU!A:B,2),"")</f>
        <v/>
      </c>
      <c r="H25" t="str">
        <f>TEXT(IFERROR(VLOOKUP(B25,BGU!A:C,3),""),"0000-000-000-0000")</f>
        <v/>
      </c>
      <c r="I25" t="str">
        <f t="shared" si="0"/>
        <v/>
      </c>
      <c r="J25" t="str">
        <f>IFERROR(VLOOKUP(B25,BGU!A:F,6),"")</f>
        <v/>
      </c>
      <c r="K25" t="str">
        <f>IFERROR(VLOOKUP(B25,BGU!A:G,7),"")</f>
        <v/>
      </c>
    </row>
    <row r="26" spans="1:11" ht="15" customHeight="1" x14ac:dyDescent="0.25">
      <c r="A26" t="s">
        <v>333</v>
      </c>
      <c r="B26" s="3">
        <v>0</v>
      </c>
      <c r="C26" t="s">
        <v>71</v>
      </c>
      <c r="D26" s="3"/>
      <c r="E26" s="3"/>
      <c r="F26" t="s">
        <v>3</v>
      </c>
      <c r="G26" t="str">
        <f>IFERROR(VLOOKUP(B26,BGU!A:B,2),"")</f>
        <v/>
      </c>
      <c r="H26" t="str">
        <f>TEXT(IFERROR(VLOOKUP(B26,BGU!A:C,3),""),"0000-000-000-0000")</f>
        <v/>
      </c>
      <c r="I26" t="str">
        <f t="shared" si="0"/>
        <v/>
      </c>
      <c r="J26" t="str">
        <f>IFERROR(VLOOKUP(B26,BGU!A:F,6),"")</f>
        <v/>
      </c>
      <c r="K26" t="str">
        <f>IFERROR(VLOOKUP(B26,BGU!A:G,7),"")</f>
        <v/>
      </c>
    </row>
    <row r="27" spans="1:11" ht="15" customHeight="1" x14ac:dyDescent="0.25">
      <c r="A27" t="s">
        <v>333</v>
      </c>
      <c r="B27" s="3">
        <v>0</v>
      </c>
      <c r="C27" t="s">
        <v>77</v>
      </c>
      <c r="D27" s="3"/>
      <c r="E27" s="3"/>
      <c r="F27" t="s">
        <v>3</v>
      </c>
      <c r="G27" t="str">
        <f>IFERROR(VLOOKUP(B27,BGU!A:B,2),"")</f>
        <v/>
      </c>
      <c r="H27" t="str">
        <f>TEXT(IFERROR(VLOOKUP(B27,BGU!A:C,3),""),"0000-000-000-0000")</f>
        <v/>
      </c>
      <c r="I27" t="str">
        <f t="shared" si="0"/>
        <v/>
      </c>
      <c r="J27" t="str">
        <f>IFERROR(VLOOKUP(B27,BGU!A:F,6),"")</f>
        <v/>
      </c>
      <c r="K27" t="str">
        <f>IFERROR(VLOOKUP(B27,BGU!A:G,7),"")</f>
        <v/>
      </c>
    </row>
    <row r="28" spans="1:11" ht="15" customHeight="1" x14ac:dyDescent="0.25">
      <c r="A28" t="s">
        <v>333</v>
      </c>
      <c r="B28" s="3">
        <v>0</v>
      </c>
      <c r="C28" t="s">
        <v>98</v>
      </c>
      <c r="D28" s="3"/>
      <c r="E28" s="3"/>
      <c r="F28" t="s">
        <v>3</v>
      </c>
      <c r="G28" t="str">
        <f>IFERROR(VLOOKUP(B28,BGU!A:B,2),"")</f>
        <v/>
      </c>
      <c r="H28" t="str">
        <f>TEXT(IFERROR(VLOOKUP(B28,BGU!A:C,3),""),"0000-000-000-0000")</f>
        <v/>
      </c>
      <c r="I28" t="str">
        <f t="shared" si="0"/>
        <v/>
      </c>
      <c r="J28" t="str">
        <f>IFERROR(VLOOKUP(B28,BGU!A:F,6),"")</f>
        <v/>
      </c>
      <c r="K28" t="str">
        <f>IFERROR(VLOOKUP(B28,BGU!A:G,7),"")</f>
        <v/>
      </c>
    </row>
    <row r="29" spans="1:11" ht="15" customHeight="1" x14ac:dyDescent="0.25">
      <c r="A29" t="s">
        <v>333</v>
      </c>
      <c r="B29" s="3">
        <v>0</v>
      </c>
      <c r="C29" t="s">
        <v>121</v>
      </c>
      <c r="D29" s="3"/>
      <c r="E29" s="3"/>
      <c r="F29" t="s">
        <v>3</v>
      </c>
      <c r="G29" t="str">
        <f>IFERROR(VLOOKUP(B29,BGU!A:B,2),"")</f>
        <v/>
      </c>
      <c r="H29" t="str">
        <f>TEXT(IFERROR(VLOOKUP(B29,BGU!A:C,3),""),"0000-000-000-0000")</f>
        <v/>
      </c>
      <c r="I29" t="str">
        <f t="shared" si="0"/>
        <v/>
      </c>
      <c r="J29" t="str">
        <f>IFERROR(VLOOKUP(B29,BGU!A:F,6),"")</f>
        <v/>
      </c>
      <c r="K29" t="str">
        <f>IFERROR(VLOOKUP(B29,BGU!A:G,7),"")</f>
        <v/>
      </c>
    </row>
    <row r="30" spans="1:11" ht="15" customHeight="1" x14ac:dyDescent="0.25">
      <c r="A30" t="s">
        <v>333</v>
      </c>
      <c r="B30" s="3">
        <v>0</v>
      </c>
      <c r="C30" t="s">
        <v>122</v>
      </c>
      <c r="D30" s="3"/>
      <c r="E30" s="3"/>
      <c r="F30" t="s">
        <v>3</v>
      </c>
      <c r="G30" t="str">
        <f>IFERROR(VLOOKUP(B30,BGU!A:B,2),"")</f>
        <v/>
      </c>
      <c r="H30" t="str">
        <f>TEXT(IFERROR(VLOOKUP(B30,BGU!A:C,3),""),"0000-000-000-0000")</f>
        <v/>
      </c>
      <c r="I30" t="str">
        <f t="shared" si="0"/>
        <v/>
      </c>
      <c r="J30" t="str">
        <f>IFERROR(VLOOKUP(B30,BGU!A:F,6),"")</f>
        <v/>
      </c>
      <c r="K30" t="str">
        <f>IFERROR(VLOOKUP(B30,BGU!A:G,7),"")</f>
        <v/>
      </c>
    </row>
    <row r="31" spans="1:11" ht="15" customHeight="1" x14ac:dyDescent="0.25">
      <c r="A31" t="s">
        <v>333</v>
      </c>
      <c r="B31" s="3">
        <v>0</v>
      </c>
      <c r="C31" t="s">
        <v>123</v>
      </c>
      <c r="D31" s="3"/>
      <c r="E31" s="3"/>
      <c r="F31" t="s">
        <v>3</v>
      </c>
      <c r="G31" t="str">
        <f>IFERROR(VLOOKUP(B31,BGU!A:B,2),"")</f>
        <v/>
      </c>
      <c r="H31" t="str">
        <f>TEXT(IFERROR(VLOOKUP(B31,BGU!A:C,3),""),"0000-000-000-0000")</f>
        <v/>
      </c>
      <c r="I31" t="str">
        <f t="shared" si="0"/>
        <v/>
      </c>
      <c r="J31" t="str">
        <f>IFERROR(VLOOKUP(B31,BGU!A:F,6),"")</f>
        <v/>
      </c>
      <c r="K31" t="str">
        <f>IFERROR(VLOOKUP(B31,BGU!A:G,7),"")</f>
        <v/>
      </c>
    </row>
    <row r="32" spans="1:11" ht="15" customHeight="1" x14ac:dyDescent="0.25">
      <c r="A32" t="s">
        <v>333</v>
      </c>
      <c r="B32" s="3">
        <v>0</v>
      </c>
      <c r="C32" t="s">
        <v>148</v>
      </c>
      <c r="D32" s="3"/>
      <c r="E32" s="3"/>
      <c r="F32" t="s">
        <v>3</v>
      </c>
      <c r="G32" t="str">
        <f>IFERROR(VLOOKUP(B32,BGU!A:B,2),"")</f>
        <v/>
      </c>
      <c r="H32" t="str">
        <f>TEXT(IFERROR(VLOOKUP(B32,BGU!A:C,3),""),"0000-000-000-0000")</f>
        <v/>
      </c>
      <c r="I32" t="str">
        <f t="shared" si="0"/>
        <v/>
      </c>
      <c r="J32" t="str">
        <f>IFERROR(VLOOKUP(B32,BGU!A:F,6),"")</f>
        <v/>
      </c>
      <c r="K32" t="str">
        <f>IFERROR(VLOOKUP(B32,BGU!A:G,7),"")</f>
        <v/>
      </c>
    </row>
    <row r="33" spans="1:11" ht="15" customHeight="1" x14ac:dyDescent="0.25">
      <c r="A33" t="s">
        <v>333</v>
      </c>
      <c r="B33" s="3">
        <v>0</v>
      </c>
      <c r="C33" t="s">
        <v>149</v>
      </c>
      <c r="D33" s="3"/>
      <c r="E33" s="3"/>
      <c r="F33" t="s">
        <v>3</v>
      </c>
      <c r="G33" t="str">
        <f>IFERROR(VLOOKUP(B33,BGU!A:B,2),"")</f>
        <v/>
      </c>
      <c r="H33" t="str">
        <f>TEXT(IFERROR(VLOOKUP(B33,BGU!A:C,3),""),"0000-000-000-0000")</f>
        <v/>
      </c>
      <c r="I33" t="str">
        <f t="shared" si="0"/>
        <v/>
      </c>
      <c r="J33" t="str">
        <f>IFERROR(VLOOKUP(B33,BGU!A:F,6),"")</f>
        <v/>
      </c>
      <c r="K33" t="str">
        <f>IFERROR(VLOOKUP(B33,BGU!A:G,7),"")</f>
        <v/>
      </c>
    </row>
    <row r="34" spans="1:11" ht="15" customHeight="1" x14ac:dyDescent="0.25">
      <c r="A34" t="s">
        <v>333</v>
      </c>
      <c r="B34" s="3">
        <v>0</v>
      </c>
      <c r="C34" t="s">
        <v>119</v>
      </c>
      <c r="D34" s="3"/>
      <c r="E34" s="3"/>
      <c r="F34" t="s">
        <v>6</v>
      </c>
      <c r="G34" t="str">
        <f>IFERROR(VLOOKUP(B34,BGU!A:B,2),"")</f>
        <v/>
      </c>
      <c r="H34" t="str">
        <f>TEXT(IFERROR(VLOOKUP(B34,BGU!A:C,3),""),"0000-000-000-0000")</f>
        <v/>
      </c>
      <c r="I34" t="str">
        <f t="shared" si="0"/>
        <v/>
      </c>
      <c r="J34" t="str">
        <f>IFERROR(VLOOKUP(B34,BGU!A:F,6),"")</f>
        <v/>
      </c>
      <c r="K34" t="str">
        <f>IFERROR(VLOOKUP(B34,BGU!A:G,7),"")</f>
        <v/>
      </c>
    </row>
    <row r="35" spans="1:11" ht="15" customHeight="1" x14ac:dyDescent="0.25">
      <c r="A35" t="s">
        <v>335</v>
      </c>
      <c r="B35" s="3">
        <v>0</v>
      </c>
      <c r="C35" s="1" t="s">
        <v>179</v>
      </c>
      <c r="F35" s="2" t="s">
        <v>165</v>
      </c>
      <c r="G35" t="str">
        <f>IFERROR(VLOOKUP(B35,BGU!A:B,2),"")</f>
        <v/>
      </c>
      <c r="H35" t="str">
        <f>TEXT(IFERROR(VLOOKUP(B35,BGU!A:C,3),""),"0000-000-000-0000")</f>
        <v/>
      </c>
      <c r="I35" t="str">
        <f t="shared" si="0"/>
        <v/>
      </c>
      <c r="J35" t="str">
        <f>IFERROR(VLOOKUP(B35,BGU!A:F,6),"")</f>
        <v/>
      </c>
      <c r="K35" t="str">
        <f>IFERROR(VLOOKUP(B35,BGU!A:G,7),"")</f>
        <v/>
      </c>
    </row>
    <row r="36" spans="1:11" ht="15" customHeight="1" x14ac:dyDescent="0.25">
      <c r="A36" t="s">
        <v>335</v>
      </c>
      <c r="B36" s="3">
        <v>0</v>
      </c>
      <c r="C36" s="1" t="s">
        <v>182</v>
      </c>
      <c r="F36" t="s">
        <v>183</v>
      </c>
      <c r="G36" t="str">
        <f>IFERROR(VLOOKUP(B36,BGU!A:B,2),"")</f>
        <v/>
      </c>
      <c r="H36" t="str">
        <f>TEXT(IFERROR(VLOOKUP(B36,BGU!A:C,3),""),"0000-000-000-0000")</f>
        <v/>
      </c>
      <c r="I36" t="str">
        <f t="shared" si="0"/>
        <v/>
      </c>
      <c r="J36" t="str">
        <f>IFERROR(VLOOKUP(B36,BGU!A:F,6),"")</f>
        <v/>
      </c>
      <c r="K36" t="str">
        <f>IFERROR(VLOOKUP(B36,BGU!A:G,7),"")</f>
        <v/>
      </c>
    </row>
    <row r="37" spans="1:11" ht="15" customHeight="1" x14ac:dyDescent="0.25">
      <c r="A37" t="s">
        <v>335</v>
      </c>
      <c r="B37" s="3">
        <v>0</v>
      </c>
      <c r="C37" s="1" t="s">
        <v>194</v>
      </c>
      <c r="F37" t="s">
        <v>195</v>
      </c>
      <c r="G37" t="str">
        <f>IFERROR(VLOOKUP(B37,BGU!A:B,2),"")</f>
        <v/>
      </c>
      <c r="H37" t="str">
        <f>TEXT(IFERROR(VLOOKUP(B37,BGU!A:C,3),""),"0000-000-000-0000")</f>
        <v/>
      </c>
      <c r="I37" t="str">
        <f t="shared" si="0"/>
        <v/>
      </c>
      <c r="J37" t="str">
        <f>IFERROR(VLOOKUP(B37,BGU!A:F,6),"")</f>
        <v/>
      </c>
      <c r="K37" t="str">
        <f>IFERROR(VLOOKUP(B37,BGU!A:G,7),"")</f>
        <v/>
      </c>
    </row>
    <row r="38" spans="1:11" ht="15" customHeight="1" x14ac:dyDescent="0.25">
      <c r="A38" t="s">
        <v>333</v>
      </c>
      <c r="B38" s="3" t="s">
        <v>198</v>
      </c>
      <c r="C38" t="s">
        <v>5</v>
      </c>
      <c r="D38" s="3" t="s">
        <v>326</v>
      </c>
      <c r="E38" s="3" t="s">
        <v>322</v>
      </c>
      <c r="F38" t="s">
        <v>6</v>
      </c>
      <c r="G38" t="str">
        <f>IFERROR(VLOOKUP(B38,BGU!A:B,2),"")</f>
        <v/>
      </c>
      <c r="H38" t="str">
        <f>TEXT(IFERROR(VLOOKUP(B38,BGU!A:C,3),""),"0000-000-000-0000")</f>
        <v/>
      </c>
      <c r="I38" t="str">
        <f t="shared" si="0"/>
        <v/>
      </c>
      <c r="J38" t="str">
        <f>IFERROR(VLOOKUP(B38,BGU!A:F,6),"")</f>
        <v/>
      </c>
      <c r="K38" t="str">
        <f>IFERROR(VLOOKUP(B38,BGU!A:G,7),"")</f>
        <v/>
      </c>
    </row>
    <row r="39" spans="1:11" ht="15" customHeight="1" x14ac:dyDescent="0.25">
      <c r="A39" t="s">
        <v>333</v>
      </c>
      <c r="B39" s="3">
        <v>0</v>
      </c>
      <c r="C39" t="s">
        <v>27932</v>
      </c>
      <c r="F39" t="s">
        <v>27930</v>
      </c>
    </row>
    <row r="40" spans="1:11" ht="15" customHeight="1" x14ac:dyDescent="0.25">
      <c r="A40" t="s">
        <v>333</v>
      </c>
      <c r="B40" s="3">
        <v>0</v>
      </c>
      <c r="C40" s="33" t="s">
        <v>10</v>
      </c>
      <c r="D40" s="33"/>
      <c r="E40" s="33"/>
      <c r="F40" s="33" t="s">
        <v>3</v>
      </c>
    </row>
    <row r="41" spans="1:11" ht="15" customHeight="1" x14ac:dyDescent="0.25">
      <c r="A41" t="s">
        <v>333</v>
      </c>
      <c r="B41" s="3">
        <v>0</v>
      </c>
      <c r="C41" s="33" t="s">
        <v>15</v>
      </c>
      <c r="D41" s="33"/>
      <c r="E41" s="33"/>
      <c r="F41" s="33" t="s">
        <v>16</v>
      </c>
    </row>
    <row r="42" spans="1:11" ht="15" customHeight="1" x14ac:dyDescent="0.25">
      <c r="A42" t="s">
        <v>333</v>
      </c>
      <c r="B42" s="3">
        <v>0</v>
      </c>
      <c r="C42" s="33" t="s">
        <v>21</v>
      </c>
      <c r="D42" s="33"/>
      <c r="E42" s="33"/>
      <c r="F42" s="33" t="s">
        <v>22</v>
      </c>
    </row>
    <row r="43" spans="1:11" ht="15" customHeight="1" x14ac:dyDescent="0.25">
      <c r="A43" t="s">
        <v>333</v>
      </c>
      <c r="B43" s="3">
        <v>0</v>
      </c>
      <c r="C43" s="33" t="s">
        <v>28</v>
      </c>
      <c r="D43" s="33"/>
      <c r="E43" s="33"/>
      <c r="F43" s="33" t="s">
        <v>3</v>
      </c>
    </row>
    <row r="44" spans="1:11" ht="15" customHeight="1" x14ac:dyDescent="0.25">
      <c r="A44" t="s">
        <v>333</v>
      </c>
      <c r="B44" s="3">
        <v>0</v>
      </c>
      <c r="C44" s="33" t="s">
        <v>27932</v>
      </c>
      <c r="D44" s="33"/>
      <c r="E44" s="33"/>
      <c r="F44" s="33" t="s">
        <v>27930</v>
      </c>
    </row>
    <row r="45" spans="1:11" ht="15" customHeight="1" x14ac:dyDescent="0.25">
      <c r="A45" t="s">
        <v>333</v>
      </c>
      <c r="B45" s="3">
        <v>0</v>
      </c>
      <c r="C45" s="33" t="s">
        <v>30</v>
      </c>
      <c r="D45" s="33"/>
      <c r="E45" s="33"/>
      <c r="F45" s="33" t="s">
        <v>3</v>
      </c>
    </row>
    <row r="46" spans="1:11" ht="15" customHeight="1" x14ac:dyDescent="0.25">
      <c r="A46" t="s">
        <v>333</v>
      </c>
      <c r="B46" s="3">
        <v>0</v>
      </c>
      <c r="C46" s="33" t="s">
        <v>33</v>
      </c>
      <c r="D46" s="33"/>
      <c r="E46" s="33"/>
      <c r="F46" s="33" t="s">
        <v>3</v>
      </c>
    </row>
    <row r="47" spans="1:11" ht="15" customHeight="1" x14ac:dyDescent="0.25">
      <c r="A47" t="s">
        <v>333</v>
      </c>
      <c r="B47" s="3">
        <v>0</v>
      </c>
      <c r="C47" s="33" t="s">
        <v>27952</v>
      </c>
      <c r="D47" s="33"/>
      <c r="E47" s="33"/>
      <c r="F47" s="33" t="s">
        <v>27962</v>
      </c>
    </row>
    <row r="48" spans="1:11" ht="15" customHeight="1" x14ac:dyDescent="0.25">
      <c r="A48" t="s">
        <v>333</v>
      </c>
      <c r="B48" s="3">
        <v>0</v>
      </c>
      <c r="C48" s="33" t="s">
        <v>39</v>
      </c>
      <c r="D48" s="33"/>
      <c r="E48" s="33"/>
      <c r="F48" s="33" t="s">
        <v>3</v>
      </c>
    </row>
    <row r="49" spans="1:6" ht="15" customHeight="1" x14ac:dyDescent="0.25">
      <c r="A49" t="s">
        <v>333</v>
      </c>
      <c r="B49" s="3">
        <v>0</v>
      </c>
      <c r="C49" s="33" t="s">
        <v>45</v>
      </c>
      <c r="D49" s="33"/>
      <c r="E49" s="33"/>
      <c r="F49" s="33" t="s">
        <v>3</v>
      </c>
    </row>
    <row r="50" spans="1:6" ht="15" customHeight="1" x14ac:dyDescent="0.25">
      <c r="A50" t="s">
        <v>333</v>
      </c>
      <c r="B50" s="3">
        <v>0</v>
      </c>
      <c r="C50" s="33" t="s">
        <v>48</v>
      </c>
      <c r="D50" s="33"/>
      <c r="E50" s="33"/>
      <c r="F50" s="33" t="s">
        <v>22</v>
      </c>
    </row>
    <row r="51" spans="1:6" ht="15" customHeight="1" x14ac:dyDescent="0.25">
      <c r="A51" t="s">
        <v>333</v>
      </c>
      <c r="B51" s="3">
        <v>0</v>
      </c>
      <c r="C51" s="33" t="s">
        <v>50</v>
      </c>
      <c r="D51" s="33"/>
      <c r="E51" s="33"/>
      <c r="F51" s="33" t="s">
        <v>22</v>
      </c>
    </row>
    <row r="52" spans="1:6" ht="15" customHeight="1" x14ac:dyDescent="0.25">
      <c r="A52" t="s">
        <v>333</v>
      </c>
      <c r="B52" s="3">
        <v>0</v>
      </c>
      <c r="C52" s="33" t="s">
        <v>27954</v>
      </c>
      <c r="D52" s="33"/>
      <c r="E52" s="33"/>
      <c r="F52" s="33" t="s">
        <v>27961</v>
      </c>
    </row>
    <row r="53" spans="1:6" ht="15" customHeight="1" x14ac:dyDescent="0.25">
      <c r="A53" t="s">
        <v>333</v>
      </c>
      <c r="B53" s="3">
        <v>0</v>
      </c>
      <c r="C53" s="33" t="s">
        <v>52</v>
      </c>
      <c r="D53" s="33"/>
      <c r="E53" s="33"/>
      <c r="F53" s="33" t="s">
        <v>22</v>
      </c>
    </row>
    <row r="54" spans="1:6" ht="15" customHeight="1" x14ac:dyDescent="0.25">
      <c r="A54" t="s">
        <v>333</v>
      </c>
      <c r="B54" s="3">
        <v>0</v>
      </c>
      <c r="C54" s="33" t="s">
        <v>53</v>
      </c>
      <c r="D54" s="33"/>
      <c r="E54" s="33"/>
      <c r="F54" s="33" t="s">
        <v>3</v>
      </c>
    </row>
    <row r="55" spans="1:6" ht="15" customHeight="1" x14ac:dyDescent="0.25">
      <c r="A55" t="s">
        <v>333</v>
      </c>
      <c r="B55" s="3">
        <v>0</v>
      </c>
      <c r="C55" s="33" t="s">
        <v>27955</v>
      </c>
      <c r="D55" s="33"/>
      <c r="E55" s="33"/>
      <c r="F55" s="33" t="s">
        <v>27961</v>
      </c>
    </row>
    <row r="56" spans="1:6" ht="15" customHeight="1" x14ac:dyDescent="0.25">
      <c r="A56" t="s">
        <v>333</v>
      </c>
      <c r="B56" s="3">
        <v>0</v>
      </c>
      <c r="C56" s="33" t="s">
        <v>62</v>
      </c>
      <c r="D56" s="33"/>
      <c r="E56" s="33"/>
      <c r="F56" s="33" t="s">
        <v>22</v>
      </c>
    </row>
    <row r="57" spans="1:6" ht="15" customHeight="1" x14ac:dyDescent="0.25">
      <c r="A57" t="s">
        <v>335</v>
      </c>
      <c r="B57" s="3">
        <v>0</v>
      </c>
      <c r="C57" s="33" t="s">
        <v>179</v>
      </c>
      <c r="D57" s="32" t="s">
        <v>27971</v>
      </c>
      <c r="E57" s="33"/>
      <c r="F57" s="32" t="s">
        <v>27991</v>
      </c>
    </row>
    <row r="58" spans="1:6" ht="15" customHeight="1" x14ac:dyDescent="0.25">
      <c r="A58" t="s">
        <v>333</v>
      </c>
      <c r="B58" s="3">
        <v>0</v>
      </c>
      <c r="C58" s="33" t="s">
        <v>66</v>
      </c>
      <c r="D58" s="33"/>
      <c r="E58" s="33"/>
      <c r="F58" s="32" t="s">
        <v>27984</v>
      </c>
    </row>
    <row r="59" spans="1:6" ht="15" customHeight="1" x14ac:dyDescent="0.25">
      <c r="A59" t="s">
        <v>333</v>
      </c>
      <c r="B59" s="3">
        <v>0</v>
      </c>
      <c r="C59" s="33" t="s">
        <v>71</v>
      </c>
      <c r="D59" s="33"/>
      <c r="E59" s="33"/>
      <c r="F59" s="33" t="s">
        <v>3</v>
      </c>
    </row>
    <row r="60" spans="1:6" ht="15" customHeight="1" x14ac:dyDescent="0.25">
      <c r="A60" t="s">
        <v>333</v>
      </c>
      <c r="B60" s="3">
        <v>0</v>
      </c>
      <c r="C60" s="33" t="s">
        <v>77</v>
      </c>
      <c r="D60" s="33"/>
      <c r="E60" s="33"/>
      <c r="F60" s="33" t="s">
        <v>3</v>
      </c>
    </row>
    <row r="61" spans="1:6" ht="15" customHeight="1" x14ac:dyDescent="0.25">
      <c r="A61" t="s">
        <v>333</v>
      </c>
      <c r="B61" s="3">
        <v>0</v>
      </c>
      <c r="C61" s="33" t="s">
        <v>87</v>
      </c>
      <c r="D61" s="33"/>
      <c r="E61" s="33"/>
      <c r="F61" s="33" t="s">
        <v>22</v>
      </c>
    </row>
    <row r="62" spans="1:6" ht="15" customHeight="1" x14ac:dyDescent="0.25">
      <c r="A62" t="s">
        <v>333</v>
      </c>
      <c r="B62" s="3">
        <v>0</v>
      </c>
      <c r="C62" s="33" t="s">
        <v>98</v>
      </c>
      <c r="D62" s="33"/>
      <c r="E62" s="33"/>
      <c r="F62" s="32" t="s">
        <v>27977</v>
      </c>
    </row>
    <row r="63" spans="1:6" ht="15" customHeight="1" x14ac:dyDescent="0.25">
      <c r="A63" t="s">
        <v>333</v>
      </c>
      <c r="B63" s="3">
        <v>0</v>
      </c>
      <c r="C63" s="33" t="s">
        <v>101</v>
      </c>
      <c r="D63" s="33"/>
      <c r="E63" s="33"/>
      <c r="F63" s="33" t="s">
        <v>22</v>
      </c>
    </row>
    <row r="64" spans="1:6" ht="15" customHeight="1" x14ac:dyDescent="0.25">
      <c r="A64" t="s">
        <v>333</v>
      </c>
      <c r="B64" s="3">
        <v>0</v>
      </c>
      <c r="C64" s="33" t="s">
        <v>27957</v>
      </c>
      <c r="D64" s="33"/>
      <c r="E64" s="33"/>
      <c r="F64" s="32" t="s">
        <v>27979</v>
      </c>
    </row>
    <row r="65" spans="1:6" ht="15" customHeight="1" x14ac:dyDescent="0.25">
      <c r="A65" t="s">
        <v>333</v>
      </c>
      <c r="B65" s="3">
        <v>0</v>
      </c>
      <c r="C65" s="33" t="s">
        <v>110</v>
      </c>
      <c r="D65" s="33"/>
      <c r="E65" s="33"/>
      <c r="F65" s="33" t="s">
        <v>22</v>
      </c>
    </row>
    <row r="66" spans="1:6" ht="15" customHeight="1" x14ac:dyDescent="0.25">
      <c r="A66" t="s">
        <v>335</v>
      </c>
      <c r="B66" s="3">
        <v>0</v>
      </c>
      <c r="C66" s="33" t="s">
        <v>182</v>
      </c>
      <c r="D66" s="33" t="s">
        <v>27972</v>
      </c>
      <c r="E66" s="33"/>
      <c r="F66" s="33" t="s">
        <v>27972</v>
      </c>
    </row>
    <row r="67" spans="1:6" ht="15" customHeight="1" x14ac:dyDescent="0.25">
      <c r="A67" t="s">
        <v>333</v>
      </c>
      <c r="B67" s="3">
        <v>0</v>
      </c>
      <c r="C67" s="33" t="s">
        <v>119</v>
      </c>
      <c r="D67" s="33"/>
      <c r="E67" s="33"/>
      <c r="F67" s="33" t="s">
        <v>6</v>
      </c>
    </row>
    <row r="68" spans="1:6" ht="15" customHeight="1" x14ac:dyDescent="0.25">
      <c r="A68" t="s">
        <v>333</v>
      </c>
      <c r="B68" s="3">
        <v>0</v>
      </c>
      <c r="C68" s="33" t="s">
        <v>121</v>
      </c>
      <c r="D68" s="33"/>
      <c r="E68" s="33"/>
      <c r="F68" s="33" t="s">
        <v>3</v>
      </c>
    </row>
    <row r="69" spans="1:6" ht="15" customHeight="1" x14ac:dyDescent="0.25">
      <c r="A69" t="s">
        <v>333</v>
      </c>
      <c r="B69" s="3">
        <v>0</v>
      </c>
      <c r="C69" s="33" t="s">
        <v>122</v>
      </c>
      <c r="D69" s="33"/>
      <c r="E69" s="33"/>
      <c r="F69" s="33" t="s">
        <v>3</v>
      </c>
    </row>
    <row r="70" spans="1:6" ht="15" customHeight="1" x14ac:dyDescent="0.25">
      <c r="A70" t="s">
        <v>333</v>
      </c>
      <c r="B70" s="3">
        <v>0</v>
      </c>
      <c r="C70" s="33" t="s">
        <v>123</v>
      </c>
      <c r="D70" s="33"/>
      <c r="E70" s="33"/>
      <c r="F70" s="32" t="s">
        <v>27986</v>
      </c>
    </row>
    <row r="71" spans="1:6" ht="15" customHeight="1" x14ac:dyDescent="0.25">
      <c r="A71" t="s">
        <v>333</v>
      </c>
      <c r="B71" s="3">
        <v>0</v>
      </c>
      <c r="C71" s="33" t="s">
        <v>124</v>
      </c>
      <c r="D71" s="33"/>
      <c r="E71" s="33"/>
      <c r="F71" s="33" t="s">
        <v>22</v>
      </c>
    </row>
    <row r="72" spans="1:6" ht="15" customHeight="1" x14ac:dyDescent="0.25">
      <c r="A72" t="s">
        <v>333</v>
      </c>
      <c r="B72" s="3">
        <v>0</v>
      </c>
      <c r="C72" s="33" t="s">
        <v>128</v>
      </c>
      <c r="D72" s="33"/>
      <c r="E72" s="33"/>
      <c r="F72" s="33" t="s">
        <v>22</v>
      </c>
    </row>
    <row r="73" spans="1:6" ht="15" customHeight="1" x14ac:dyDescent="0.25">
      <c r="A73" t="s">
        <v>333</v>
      </c>
      <c r="B73" s="3">
        <v>0</v>
      </c>
      <c r="C73" s="33" t="s">
        <v>129</v>
      </c>
      <c r="D73" s="33"/>
      <c r="E73" s="33"/>
      <c r="F73" s="33" t="s">
        <v>22</v>
      </c>
    </row>
    <row r="74" spans="1:6" ht="15" customHeight="1" x14ac:dyDescent="0.25">
      <c r="A74" t="s">
        <v>333</v>
      </c>
      <c r="B74" s="3">
        <v>0</v>
      </c>
      <c r="C74" s="33" t="s">
        <v>132</v>
      </c>
      <c r="D74" s="33"/>
      <c r="E74" s="33"/>
      <c r="F74" s="32" t="s">
        <v>27985</v>
      </c>
    </row>
    <row r="75" spans="1:6" ht="15" customHeight="1" x14ac:dyDescent="0.25">
      <c r="A75" t="s">
        <v>333</v>
      </c>
      <c r="B75" s="3">
        <v>0</v>
      </c>
      <c r="C75" s="33" t="s">
        <v>138</v>
      </c>
      <c r="D75" s="33"/>
      <c r="E75" s="33"/>
      <c r="F75" s="33" t="s">
        <v>139</v>
      </c>
    </row>
    <row r="76" spans="1:6" ht="15" customHeight="1" x14ac:dyDescent="0.25">
      <c r="A76" t="s">
        <v>333</v>
      </c>
      <c r="B76" s="3">
        <v>0</v>
      </c>
      <c r="C76" s="33" t="s">
        <v>148</v>
      </c>
      <c r="D76" s="33"/>
      <c r="E76" s="33"/>
      <c r="F76" s="32" t="s">
        <v>27977</v>
      </c>
    </row>
    <row r="77" spans="1:6" ht="15" customHeight="1" x14ac:dyDescent="0.25">
      <c r="A77" t="s">
        <v>333</v>
      </c>
      <c r="B77" s="3">
        <v>0</v>
      </c>
      <c r="C77" s="33" t="s">
        <v>149</v>
      </c>
      <c r="D77" s="33"/>
      <c r="E77" s="33"/>
      <c r="F77" s="33" t="s">
        <v>3</v>
      </c>
    </row>
    <row r="78" spans="1:6" ht="15" customHeight="1" x14ac:dyDescent="0.25">
      <c r="A78" t="s">
        <v>333</v>
      </c>
      <c r="B78" s="3">
        <v>0</v>
      </c>
      <c r="C78" s="33" t="s">
        <v>155</v>
      </c>
      <c r="D78" s="33"/>
      <c r="E78" s="33"/>
      <c r="F78" s="33" t="s">
        <v>22</v>
      </c>
    </row>
    <row r="79" spans="1:6" ht="15" customHeight="1" x14ac:dyDescent="0.25">
      <c r="A79" t="s">
        <v>333</v>
      </c>
      <c r="B79" s="3">
        <v>0</v>
      </c>
      <c r="C79" s="33" t="s">
        <v>156</v>
      </c>
      <c r="D79" s="33"/>
      <c r="E79" s="33"/>
      <c r="F79" s="33" t="s">
        <v>22</v>
      </c>
    </row>
    <row r="80" spans="1:6" ht="15" customHeight="1" x14ac:dyDescent="0.25">
      <c r="A80" t="s">
        <v>335</v>
      </c>
      <c r="B80" s="3">
        <v>0</v>
      </c>
      <c r="C80" s="33" t="s">
        <v>194</v>
      </c>
      <c r="D80" s="33" t="s">
        <v>27973</v>
      </c>
      <c r="E80" s="33"/>
      <c r="F80" s="33" t="s">
        <v>28017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"/>
  <sheetViews>
    <sheetView workbookViewId="0">
      <selection activeCell="I6" sqref="I6"/>
    </sheetView>
  </sheetViews>
  <sheetFormatPr defaultRowHeight="15" x14ac:dyDescent="0.25"/>
  <cols>
    <col min="2" max="2" width="9.42578125" customWidth="1"/>
    <col min="3" max="4" width="15.85546875" bestFit="1" customWidth="1"/>
    <col min="5" max="5" width="30" bestFit="1" customWidth="1"/>
    <col min="6" max="6" width="16" bestFit="1" customWidth="1"/>
    <col min="7" max="7" width="25.5703125" bestFit="1" customWidth="1"/>
    <col min="8" max="8" width="21" bestFit="1" customWidth="1"/>
    <col min="9" max="9" width="15.85546875" bestFit="1" customWidth="1"/>
  </cols>
  <sheetData>
    <row r="1" spans="1:11" ht="15.75" thickBot="1" x14ac:dyDescent="0.3">
      <c r="A1" s="24"/>
      <c r="B1" s="24"/>
      <c r="C1" s="24"/>
      <c r="D1" s="24"/>
      <c r="E1" s="24"/>
      <c r="F1" s="24"/>
      <c r="G1" s="24"/>
      <c r="H1" s="24"/>
      <c r="I1" s="24"/>
      <c r="J1" s="24"/>
    </row>
    <row r="2" spans="1:11" ht="15.75" thickBot="1" x14ac:dyDescent="0.3">
      <c r="A2" s="24"/>
      <c r="B2" s="18" t="s">
        <v>27905</v>
      </c>
      <c r="C2" s="19" t="str">
        <f>Breachs!B5</f>
        <v>Adobe</v>
      </c>
      <c r="D2" s="19" t="str">
        <f>Breachs!B8</f>
        <v>LinkedIn</v>
      </c>
      <c r="E2" s="19" t="str">
        <f>Breachs!B4</f>
        <v>Ashley Madison</v>
      </c>
      <c r="F2" s="19" t="str">
        <f>Breachs!B9</f>
        <v>Dropbox</v>
      </c>
      <c r="G2" s="40" t="str">
        <f>Breachs!B3</f>
        <v>Modern Business Solutions</v>
      </c>
      <c r="H2" s="40" t="str">
        <f>Breachs!B6</f>
        <v>Anti Public Combo List</v>
      </c>
      <c r="I2" s="19" t="str">
        <f>Breachs!B7</f>
        <v>Exploit.In</v>
      </c>
      <c r="J2" s="24"/>
      <c r="K2" s="10"/>
    </row>
    <row r="3" spans="1:11" ht="140.25" customHeight="1" thickBot="1" x14ac:dyDescent="0.3">
      <c r="A3" s="24"/>
      <c r="B3" s="17" t="s">
        <v>27906</v>
      </c>
      <c r="C3" s="20" t="s">
        <v>27912</v>
      </c>
      <c r="D3" s="21" t="s">
        <v>27913</v>
      </c>
      <c r="E3" s="20" t="s">
        <v>27907</v>
      </c>
      <c r="F3" s="21" t="s">
        <v>27913</v>
      </c>
      <c r="G3" s="41" t="s">
        <v>27914</v>
      </c>
      <c r="H3" s="21" t="s">
        <v>27913</v>
      </c>
      <c r="I3" s="21" t="s">
        <v>27913</v>
      </c>
      <c r="J3" s="24"/>
    </row>
    <row r="4" spans="1:11" ht="15.75" thickBot="1" x14ac:dyDescent="0.3">
      <c r="A4" s="25"/>
      <c r="B4" s="22"/>
      <c r="C4" s="22"/>
      <c r="D4" s="23"/>
      <c r="E4" s="22"/>
      <c r="F4" s="23"/>
      <c r="G4" s="22"/>
      <c r="H4" s="25"/>
      <c r="J4" s="24"/>
    </row>
    <row r="5" spans="1:11" ht="15.75" thickBot="1" x14ac:dyDescent="0.3">
      <c r="A5" s="24"/>
      <c r="B5" s="18" t="s">
        <v>27905</v>
      </c>
      <c r="C5" s="19" t="str">
        <f>Breachs!B12</f>
        <v>mSpy</v>
      </c>
      <c r="D5" s="19" t="str">
        <f>Breachs!B13</f>
        <v>MySpace</v>
      </c>
      <c r="E5" s="19" t="str">
        <f>Breachs!B14</f>
        <v>Neteller</v>
      </c>
      <c r="F5" s="19" t="str">
        <f>Breachs!B15</f>
        <v>QuinStreet</v>
      </c>
      <c r="G5" s="40" t="str">
        <f>Breachs!B16</f>
        <v>River City Media Spam List</v>
      </c>
      <c r="H5" s="40" t="str">
        <f>Breachs!B11</f>
        <v>Last.fm</v>
      </c>
      <c r="I5" s="19" t="str">
        <f>Breachs!B10</f>
        <v>iMesh</v>
      </c>
      <c r="J5" s="24"/>
    </row>
    <row r="6" spans="1:11" ht="126.75" customHeight="1" thickBot="1" x14ac:dyDescent="0.3">
      <c r="A6" s="24"/>
      <c r="B6" s="17" t="s">
        <v>27906</v>
      </c>
      <c r="C6" s="21" t="s">
        <v>27909</v>
      </c>
      <c r="D6" s="20" t="s">
        <v>27910</v>
      </c>
      <c r="E6" s="20" t="s">
        <v>27908</v>
      </c>
      <c r="F6" s="20" t="s">
        <v>27911</v>
      </c>
      <c r="G6" s="41" t="s">
        <v>27935</v>
      </c>
      <c r="H6" s="20" t="s">
        <v>27993</v>
      </c>
      <c r="I6" s="20" t="s">
        <v>27992</v>
      </c>
      <c r="J6" s="24"/>
    </row>
    <row r="7" spans="1:11" x14ac:dyDescent="0.25">
      <c r="A7" s="24"/>
      <c r="B7" s="24"/>
      <c r="C7" s="24"/>
      <c r="D7" s="24"/>
      <c r="E7" s="24"/>
      <c r="F7" s="24"/>
      <c r="G7" s="24"/>
      <c r="H7" s="24"/>
      <c r="I7" s="24"/>
      <c r="J7" s="2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Version xmlns="http://schemas.microsoft.com/sharepoint/v3/fields" xsi:nil="true"/>
    <Classifica_x00e7__x00e3_o xmlns="ca5efc3f-0937-4505-98ab-f3d5911e4ddd">Interna</Classifica_x00e7__x00e3_o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2C11ECBE71F594C87C21A65B21ED8EF" ma:contentTypeVersion="5" ma:contentTypeDescription="Crie um novo documento." ma:contentTypeScope="" ma:versionID="2f2c5d4bb80380c44fd8d2b0643df4bc">
  <xsd:schema xmlns:xsd="http://www.w3.org/2001/XMLSchema" xmlns:xs="http://www.w3.org/2001/XMLSchema" xmlns:p="http://schemas.microsoft.com/office/2006/metadata/properties" xmlns:ns2="ca5efc3f-0937-4505-98ab-f3d5911e4ddd" xmlns:ns3="http://schemas.microsoft.com/sharepoint/v3/fields" targetNamespace="http://schemas.microsoft.com/office/2006/metadata/properties" ma:root="true" ma:fieldsID="325e3f5274f3e02dfd669aa623e51db2" ns2:_="" ns3:_="">
    <xsd:import namespace="ca5efc3f-0937-4505-98ab-f3d5911e4ddd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Classifica_x00e7__x00e3_o" minOccurs="0"/>
                <xsd:element ref="ns3:_Vers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5efc3f-0937-4505-98ab-f3d5911e4ddd" elementFormDefault="qualified">
    <xsd:import namespace="http://schemas.microsoft.com/office/2006/documentManagement/types"/>
    <xsd:import namespace="http://schemas.microsoft.com/office/infopath/2007/PartnerControls"/>
    <xsd:element name="Classifica_x00e7__x00e3_o" ma:index="11" nillable="true" ma:displayName="Classificação" ma:default="Interna" ma:format="Dropdown" ma:internalName="Classifica_x00e7__x00e3_o">
      <xsd:simpleType>
        <xsd:restriction base="dms:Choice">
          <xsd:enumeration value="Confidencial"/>
          <xsd:enumeration value="Interna"/>
          <xsd:enumeration value="Pública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Version" ma:index="12" nillable="true" ma:displayName="Versão" ma:internalName="_Vers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 ma:index="10" ma:displayName="Categoria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98DDD68-C903-4F31-994C-24ED2F66AF6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B8F97CB-E528-41EF-AE60-872390C7BAD6}">
  <ds:schemaRefs>
    <ds:schemaRef ds:uri="ca5efc3f-0937-4505-98ab-f3d5911e4ddd"/>
    <ds:schemaRef ds:uri="http://schemas.microsoft.com/sharepoint/v3/field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F498F37-72DD-420E-B341-4E1FA03D161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5efc3f-0937-4505-98ab-f3d5911e4ddd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Gráficos</vt:lpstr>
      </vt:variant>
      <vt:variant>
        <vt:i4>5</vt:i4>
      </vt:variant>
    </vt:vector>
  </HeadingPairs>
  <TitlesOfParts>
    <vt:vector size="12" baseType="lpstr">
      <vt:lpstr>Breached&amp;Pasted email accounts</vt:lpstr>
      <vt:lpstr>Breachs</vt:lpstr>
      <vt:lpstr>Comprometimentos</vt:lpstr>
      <vt:lpstr>Datas</vt:lpstr>
      <vt:lpstr>BGU</vt:lpstr>
      <vt:lpstr>E-mails não ativos</vt:lpstr>
      <vt:lpstr>Sites</vt:lpstr>
      <vt:lpstr>Gráf1</vt:lpstr>
      <vt:lpstr>Gráf2</vt:lpstr>
      <vt:lpstr>Gráf3</vt:lpstr>
      <vt:lpstr>Gráf4</vt:lpstr>
      <vt:lpstr>Gráf5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MATHEUS CHASSOT GENZ</dc:creator>
  <cp:lastModifiedBy>MATHEUS CHASSOT GENZ</cp:lastModifiedBy>
  <dcterms:created xsi:type="dcterms:W3CDTF">2017-02-10T14:23:32Z</dcterms:created>
  <dcterms:modified xsi:type="dcterms:W3CDTF">2017-10-04T12:59:49Z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0x01010082C11ECBE71F594C87C21A65B21ED8EF</vt:lpwstr>
  </property>
</Properties>
</file>